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slicerCaches/slicerCache14.xml" ContentType="application/vnd.ms-excel.slicerCache+xml"/>
  <Override PartName="/xl/slicerCaches/slicerCache15.xml" ContentType="application/vnd.ms-excel.slicerCache+xml"/>
  <Override PartName="/xl/slicerCaches/slicerCache16.xml" ContentType="application/vnd.ms-excel.slicerCache+xml"/>
  <Override PartName="/xl/slicerCaches/slicerCache17.xml" ContentType="application/vnd.ms-excel.slicerCache+xml"/>
  <Override PartName="/xl/slicerCaches/slicerCache18.xml" ContentType="application/vnd.ms-excel.slicerCache+xml"/>
  <Override PartName="/xl/slicerCaches/slicerCache19.xml" ContentType="application/vnd.ms-excel.slicerCache+xml"/>
  <Override PartName="/xl/slicerCaches/slicerCache20.xml" ContentType="application/vnd.ms-excel.slicerCache+xml"/>
  <Override PartName="/xl/slicerCaches/slicerCache21.xml" ContentType="application/vnd.ms-excel.slicerCache+xml"/>
  <Override PartName="/xl/slicerCaches/slicerCache22.xml" ContentType="application/vnd.ms-excel.slicerCache+xml"/>
  <Override PartName="/xl/slicerCaches/slicerCache2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ria Constanza\Desktop\Github\"/>
    </mc:Choice>
  </mc:AlternateContent>
  <bookViews>
    <workbookView xWindow="-105" yWindow="-105" windowWidth="19425" windowHeight="10305" activeTab="1"/>
  </bookViews>
  <sheets>
    <sheet name="Datos" sheetId="1" r:id="rId1"/>
    <sheet name="Informe1" sheetId="2" r:id="rId2"/>
    <sheet name="Informe 2" sheetId="3" r:id="rId3"/>
  </sheets>
  <definedNames>
    <definedName name="_xlnm._FilterDatabase" localSheetId="0" hidden="1">Datos!$BQ$1:$BQ$2033</definedName>
    <definedName name="SegmentaciónDeDatos_Albumina_en_orina">#N/A</definedName>
    <definedName name="SegmentaciónDeDatos_CAD">#N/A</definedName>
    <definedName name="SegmentaciónDeDatos_Colesterol_Total">#N/A</definedName>
    <definedName name="SegmentaciónDeDatos_Creatinina">#N/A</definedName>
    <definedName name="SegmentaciónDeDatos_Creatinina1">#N/A</definedName>
    <definedName name="SegmentaciónDeDatos_Diabetes">#N/A</definedName>
    <definedName name="SegmentaciónDeDatos_diuresis">#N/A</definedName>
    <definedName name="SegmentaciónDeDatos_Diureticos">#N/A</definedName>
    <definedName name="SegmentaciónDeDatos_EFGR">#N/A</definedName>
    <definedName name="SegmentaciónDeDatos_Estatinas">#N/A</definedName>
    <definedName name="SegmentaciónDeDatos_Glucosa_en_ayunas">#N/A</definedName>
    <definedName name="SegmentaciónDeDatos_HDL">#N/A</definedName>
    <definedName name="SegmentaciónDeDatos_Hemoblobina_Glicosilada">#N/A</definedName>
    <definedName name="SegmentaciónDeDatos_Hemoglobina">#N/A</definedName>
    <definedName name="SegmentaciónDeDatos_Hipertension">#N/A</definedName>
    <definedName name="SegmentaciónDeDatos_Hipertension1">#N/A</definedName>
    <definedName name="SegmentaciónDeDatos_IMC">#N/A</definedName>
    <definedName name="SegmentaciónDeDatos_Insuficiencia_cardiaca">#N/A</definedName>
    <definedName name="SegmentaciónDeDatos_LDL">#N/A</definedName>
    <definedName name="SegmentaciónDeDatos_NYHA">#N/A</definedName>
    <definedName name="SegmentaciónDeDatos_Sexo">#N/A</definedName>
    <definedName name="SegmentaciónDeDatos_Sexo1">#N/A</definedName>
    <definedName name="SegmentaciónDeDatos_Urea">#N/A</definedName>
  </definedNames>
  <calcPr calcId="162913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  <x14:slicerCache r:id="rId9"/>
        <x14:slicerCache r:id="rId10"/>
        <x14:slicerCache r:id="rId11"/>
        <x14:slicerCache r:id="rId12"/>
        <x14:slicerCache r:id="rId13"/>
        <x14:slicerCache r:id="rId14"/>
        <x14:slicerCache r:id="rId15"/>
        <x14:slicerCache r:id="rId16"/>
        <x14:slicerCache r:id="rId17"/>
        <x14:slicerCache r:id="rId18"/>
        <x14:slicerCache r:id="rId19"/>
        <x14:slicerCache r:id="rId20"/>
        <x14:slicerCache r:id="rId21"/>
        <x14:slicerCache r:id="rId22"/>
        <x14:slicerCache r:id="rId23"/>
        <x14:slicerCache r:id="rId24"/>
        <x14:slicerCache r:id="rId25"/>
        <x14:slicerCache r:id="rId26"/>
        <x14:slicerCache r:id="rId27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BR3" i="1" l="1"/>
  <c r="BR4" i="1"/>
  <c r="BR5" i="1"/>
  <c r="BR6" i="1"/>
  <c r="BR7" i="1"/>
  <c r="BR8" i="1"/>
  <c r="BR9" i="1"/>
  <c r="BR10" i="1"/>
  <c r="BR11" i="1"/>
  <c r="BR12" i="1"/>
  <c r="BR13" i="1"/>
  <c r="BR14" i="1"/>
  <c r="BR15" i="1"/>
  <c r="BR16" i="1"/>
  <c r="BR17" i="1"/>
  <c r="BR18" i="1"/>
  <c r="BR19" i="1"/>
  <c r="BR20" i="1"/>
  <c r="BR21" i="1"/>
  <c r="BR22" i="1"/>
  <c r="BR23" i="1"/>
  <c r="BR24" i="1"/>
  <c r="BR25" i="1"/>
  <c r="BR26" i="1"/>
  <c r="BR27" i="1"/>
  <c r="BR28" i="1"/>
  <c r="BR29" i="1"/>
  <c r="BR30" i="1"/>
  <c r="BR31" i="1"/>
  <c r="BR32" i="1"/>
  <c r="BR33" i="1"/>
  <c r="BR34" i="1"/>
  <c r="BR35" i="1"/>
  <c r="BR36" i="1"/>
  <c r="BR37" i="1"/>
  <c r="BR38" i="1"/>
  <c r="BR39" i="1"/>
  <c r="BR40" i="1"/>
  <c r="BR41" i="1"/>
  <c r="BR42" i="1"/>
  <c r="BR43" i="1"/>
  <c r="BR44" i="1"/>
  <c r="BR45" i="1"/>
  <c r="BR46" i="1"/>
  <c r="BR47" i="1"/>
  <c r="BR48" i="1"/>
  <c r="BR49" i="1"/>
  <c r="BR50" i="1"/>
  <c r="BR51" i="1"/>
  <c r="BR52" i="1"/>
  <c r="BR53" i="1"/>
  <c r="BR54" i="1"/>
  <c r="BR55" i="1"/>
  <c r="BR56" i="1"/>
  <c r="BR57" i="1"/>
  <c r="BR58" i="1"/>
  <c r="BR59" i="1"/>
  <c r="BR60" i="1"/>
  <c r="BR61" i="1"/>
  <c r="BR62" i="1"/>
  <c r="BR63" i="1"/>
  <c r="BR64" i="1"/>
  <c r="BR65" i="1"/>
  <c r="BR66" i="1"/>
  <c r="BR67" i="1"/>
  <c r="BR68" i="1"/>
  <c r="BR69" i="1"/>
  <c r="BR70" i="1"/>
  <c r="BR71" i="1"/>
  <c r="BR72" i="1"/>
  <c r="BR73" i="1"/>
  <c r="BR74" i="1"/>
  <c r="BR75" i="1"/>
  <c r="BR76" i="1"/>
  <c r="BR77" i="1"/>
  <c r="BR78" i="1"/>
  <c r="BR79" i="1"/>
  <c r="BR80" i="1"/>
  <c r="BR81" i="1"/>
  <c r="BR82" i="1"/>
  <c r="BR83" i="1"/>
  <c r="BR84" i="1"/>
  <c r="BR85" i="1"/>
  <c r="BR86" i="1"/>
  <c r="BR87" i="1"/>
  <c r="BR88" i="1"/>
  <c r="BR89" i="1"/>
  <c r="BR90" i="1"/>
  <c r="BR91" i="1"/>
  <c r="BR92" i="1"/>
  <c r="BR93" i="1"/>
  <c r="BR94" i="1"/>
  <c r="BR95" i="1"/>
  <c r="BR96" i="1"/>
  <c r="BR97" i="1"/>
  <c r="BR98" i="1"/>
  <c r="BR99" i="1"/>
  <c r="BR100" i="1"/>
  <c r="BR101" i="1"/>
  <c r="BR102" i="1"/>
  <c r="BR103" i="1"/>
  <c r="BR104" i="1"/>
  <c r="BR105" i="1"/>
  <c r="BR106" i="1"/>
  <c r="BR107" i="1"/>
  <c r="BR108" i="1"/>
  <c r="BR109" i="1"/>
  <c r="BR110" i="1"/>
  <c r="BR111" i="1"/>
  <c r="BR112" i="1"/>
  <c r="BR113" i="1"/>
  <c r="BR114" i="1"/>
  <c r="BR115" i="1"/>
  <c r="BR116" i="1"/>
  <c r="BR117" i="1"/>
  <c r="BR118" i="1"/>
  <c r="BR119" i="1"/>
  <c r="BR120" i="1"/>
  <c r="BR121" i="1"/>
  <c r="BR122" i="1"/>
  <c r="BR123" i="1"/>
  <c r="BR124" i="1"/>
  <c r="BR125" i="1"/>
  <c r="BR126" i="1"/>
  <c r="BR127" i="1"/>
  <c r="BR128" i="1"/>
  <c r="BR129" i="1"/>
  <c r="BR130" i="1"/>
  <c r="BR131" i="1"/>
  <c r="BR132" i="1"/>
  <c r="BR133" i="1"/>
  <c r="BR134" i="1"/>
  <c r="BR135" i="1"/>
  <c r="BR136" i="1"/>
  <c r="BR137" i="1"/>
  <c r="BR138" i="1"/>
  <c r="BR139" i="1"/>
  <c r="BR140" i="1"/>
  <c r="BR141" i="1"/>
  <c r="BR142" i="1"/>
  <c r="BR143" i="1"/>
  <c r="BR144" i="1"/>
  <c r="BR145" i="1"/>
  <c r="BR146" i="1"/>
  <c r="BR147" i="1"/>
  <c r="BR148" i="1"/>
  <c r="BR149" i="1"/>
  <c r="BR150" i="1"/>
  <c r="BR151" i="1"/>
  <c r="BR152" i="1"/>
  <c r="BR153" i="1"/>
  <c r="BR154" i="1"/>
  <c r="BR155" i="1"/>
  <c r="BR156" i="1"/>
  <c r="BR157" i="1"/>
  <c r="BR158" i="1"/>
  <c r="BR159" i="1"/>
  <c r="BR160" i="1"/>
  <c r="BR161" i="1"/>
  <c r="BR162" i="1"/>
  <c r="BR163" i="1"/>
  <c r="BR164" i="1"/>
  <c r="BR165" i="1"/>
  <c r="BR166" i="1"/>
  <c r="BR167" i="1"/>
  <c r="BR168" i="1"/>
  <c r="BR169" i="1"/>
  <c r="BR170" i="1"/>
  <c r="BR171" i="1"/>
  <c r="BR172" i="1"/>
  <c r="BR173" i="1"/>
  <c r="BR174" i="1"/>
  <c r="BR175" i="1"/>
  <c r="BR176" i="1"/>
  <c r="BR177" i="1"/>
  <c r="BR178" i="1"/>
  <c r="BR179" i="1"/>
  <c r="BR180" i="1"/>
  <c r="BR181" i="1"/>
  <c r="BR182" i="1"/>
  <c r="BR183" i="1"/>
  <c r="BR184" i="1"/>
  <c r="BR185" i="1"/>
  <c r="BR186" i="1"/>
  <c r="BR187" i="1"/>
  <c r="BR188" i="1"/>
  <c r="BR189" i="1"/>
  <c r="BR190" i="1"/>
  <c r="BR191" i="1"/>
  <c r="BR192" i="1"/>
  <c r="BR193" i="1"/>
  <c r="BR194" i="1"/>
  <c r="BR195" i="1"/>
  <c r="BR196" i="1"/>
  <c r="BR197" i="1"/>
  <c r="BR198" i="1"/>
  <c r="BR199" i="1"/>
  <c r="BR200" i="1"/>
  <c r="BR201" i="1"/>
  <c r="BR202" i="1"/>
  <c r="BR203" i="1"/>
  <c r="BR204" i="1"/>
  <c r="BR205" i="1"/>
  <c r="BR206" i="1"/>
  <c r="BR207" i="1"/>
  <c r="BR208" i="1"/>
  <c r="BR209" i="1"/>
  <c r="BR210" i="1"/>
  <c r="BR211" i="1"/>
  <c r="BR212" i="1"/>
  <c r="BR213" i="1"/>
  <c r="BR214" i="1"/>
  <c r="BR215" i="1"/>
  <c r="BR216" i="1"/>
  <c r="BR217" i="1"/>
  <c r="BR218" i="1"/>
  <c r="BR219" i="1"/>
  <c r="BR220" i="1"/>
  <c r="BR221" i="1"/>
  <c r="BR222" i="1"/>
  <c r="BR223" i="1"/>
  <c r="BR224" i="1"/>
  <c r="BR225" i="1"/>
  <c r="BR226" i="1"/>
  <c r="BR227" i="1"/>
  <c r="BR228" i="1"/>
  <c r="BR229" i="1"/>
  <c r="BR230" i="1"/>
  <c r="BR231" i="1"/>
  <c r="BR232" i="1"/>
  <c r="BR233" i="1"/>
  <c r="BR234" i="1"/>
  <c r="BR235" i="1"/>
  <c r="BR236" i="1"/>
  <c r="BR237" i="1"/>
  <c r="BR238" i="1"/>
  <c r="BR239" i="1"/>
  <c r="BR240" i="1"/>
  <c r="BR241" i="1"/>
  <c r="BR242" i="1"/>
  <c r="BR243" i="1"/>
  <c r="BR244" i="1"/>
  <c r="BR245" i="1"/>
  <c r="BR246" i="1"/>
  <c r="BR247" i="1"/>
  <c r="BR248" i="1"/>
  <c r="BR249" i="1"/>
  <c r="BR250" i="1"/>
  <c r="BR251" i="1"/>
  <c r="BR252" i="1"/>
  <c r="BR253" i="1"/>
  <c r="BR254" i="1"/>
  <c r="BR255" i="1"/>
  <c r="BR256" i="1"/>
  <c r="BR257" i="1"/>
  <c r="BR258" i="1"/>
  <c r="BR259" i="1"/>
  <c r="BR260" i="1"/>
  <c r="BR261" i="1"/>
  <c r="BR262" i="1"/>
  <c r="BR263" i="1"/>
  <c r="BR264" i="1"/>
  <c r="BR265" i="1"/>
  <c r="BR266" i="1"/>
  <c r="BR267" i="1"/>
  <c r="BR268" i="1"/>
  <c r="BR269" i="1"/>
  <c r="BR270" i="1"/>
  <c r="BR271" i="1"/>
  <c r="BR272" i="1"/>
  <c r="BR273" i="1"/>
  <c r="BR274" i="1"/>
  <c r="BR275" i="1"/>
  <c r="BR276" i="1"/>
  <c r="BR277" i="1"/>
  <c r="BR278" i="1"/>
  <c r="BR279" i="1"/>
  <c r="BR280" i="1"/>
  <c r="BR281" i="1"/>
  <c r="BR282" i="1"/>
  <c r="BR283" i="1"/>
  <c r="BR284" i="1"/>
  <c r="BR285" i="1"/>
  <c r="BR286" i="1"/>
  <c r="BR287" i="1"/>
  <c r="BR288" i="1"/>
  <c r="BR289" i="1"/>
  <c r="BR290" i="1"/>
  <c r="BR291" i="1"/>
  <c r="BR292" i="1"/>
  <c r="BR293" i="1"/>
  <c r="BR294" i="1"/>
  <c r="BR295" i="1"/>
  <c r="BR296" i="1"/>
  <c r="BR297" i="1"/>
  <c r="BR298" i="1"/>
  <c r="BR299" i="1"/>
  <c r="BR300" i="1"/>
  <c r="BR301" i="1"/>
  <c r="BR302" i="1"/>
  <c r="BR303" i="1"/>
  <c r="BR304" i="1"/>
  <c r="BR305" i="1"/>
  <c r="BR306" i="1"/>
  <c r="BR307" i="1"/>
  <c r="BR308" i="1"/>
  <c r="BR309" i="1"/>
  <c r="BR310" i="1"/>
  <c r="BR311" i="1"/>
  <c r="BR312" i="1"/>
  <c r="BR313" i="1"/>
  <c r="BR314" i="1"/>
  <c r="BR315" i="1"/>
  <c r="BR316" i="1"/>
  <c r="BR317" i="1"/>
  <c r="BR318" i="1"/>
  <c r="BR319" i="1"/>
  <c r="BR320" i="1"/>
  <c r="BR321" i="1"/>
  <c r="BR322" i="1"/>
  <c r="BR323" i="1"/>
  <c r="BR324" i="1"/>
  <c r="BR325" i="1"/>
  <c r="BR326" i="1"/>
  <c r="BR327" i="1"/>
  <c r="BR328" i="1"/>
  <c r="BR329" i="1"/>
  <c r="BR330" i="1"/>
  <c r="BR331" i="1"/>
  <c r="BR332" i="1"/>
  <c r="BR333" i="1"/>
  <c r="BR334" i="1"/>
  <c r="BR335" i="1"/>
  <c r="BR336" i="1"/>
  <c r="BR337" i="1"/>
  <c r="BR338" i="1"/>
  <c r="BR339" i="1"/>
  <c r="BR340" i="1"/>
  <c r="BR341" i="1"/>
  <c r="BR342" i="1"/>
  <c r="BR343" i="1"/>
  <c r="BR344" i="1"/>
  <c r="BR345" i="1"/>
  <c r="BR346" i="1"/>
  <c r="BR347" i="1"/>
  <c r="BR348" i="1"/>
  <c r="BR349" i="1"/>
  <c r="BR350" i="1"/>
  <c r="BR351" i="1"/>
  <c r="BR352" i="1"/>
  <c r="BR353" i="1"/>
  <c r="BR354" i="1"/>
  <c r="BR355" i="1"/>
  <c r="BR356" i="1"/>
  <c r="BR357" i="1"/>
  <c r="BR358" i="1"/>
  <c r="BR359" i="1"/>
  <c r="BR360" i="1"/>
  <c r="BR361" i="1"/>
  <c r="BR362" i="1"/>
  <c r="BR363" i="1"/>
  <c r="BR364" i="1"/>
  <c r="BR365" i="1"/>
  <c r="BR366" i="1"/>
  <c r="BR367" i="1"/>
  <c r="BR368" i="1"/>
  <c r="BR369" i="1"/>
  <c r="BR370" i="1"/>
  <c r="BR371" i="1"/>
  <c r="BR372" i="1"/>
  <c r="BR373" i="1"/>
  <c r="BR374" i="1"/>
  <c r="BR375" i="1"/>
  <c r="BR376" i="1"/>
  <c r="BR377" i="1"/>
  <c r="BR378" i="1"/>
  <c r="BR379" i="1"/>
  <c r="BR380" i="1"/>
  <c r="BR381" i="1"/>
  <c r="BR382" i="1"/>
  <c r="BR383" i="1"/>
  <c r="BR384" i="1"/>
  <c r="BR385" i="1"/>
  <c r="BR386" i="1"/>
  <c r="BR387" i="1"/>
  <c r="BR388" i="1"/>
  <c r="BR389" i="1"/>
  <c r="BR390" i="1"/>
  <c r="BR391" i="1"/>
  <c r="BR392" i="1"/>
  <c r="BR393" i="1"/>
  <c r="BR394" i="1"/>
  <c r="BR395" i="1"/>
  <c r="BR396" i="1"/>
  <c r="BR397" i="1"/>
  <c r="BR398" i="1"/>
  <c r="BR399" i="1"/>
  <c r="BR400" i="1"/>
  <c r="BR401" i="1"/>
  <c r="BR402" i="1"/>
  <c r="BR403" i="1"/>
  <c r="BR404" i="1"/>
  <c r="BR405" i="1"/>
  <c r="BR406" i="1"/>
  <c r="BR407" i="1"/>
  <c r="BR408" i="1"/>
  <c r="BR409" i="1"/>
  <c r="BR410" i="1"/>
  <c r="BR411" i="1"/>
  <c r="BR412" i="1"/>
  <c r="BR413" i="1"/>
  <c r="BR414" i="1"/>
  <c r="BR415" i="1"/>
  <c r="BR416" i="1"/>
  <c r="BR417" i="1"/>
  <c r="BR418" i="1"/>
  <c r="BR419" i="1"/>
  <c r="BR420" i="1"/>
  <c r="BR421" i="1"/>
  <c r="BR422" i="1"/>
  <c r="BR423" i="1"/>
  <c r="BR424" i="1"/>
  <c r="BR425" i="1"/>
  <c r="BR426" i="1"/>
  <c r="BR427" i="1"/>
  <c r="BR428" i="1"/>
  <c r="BR429" i="1"/>
  <c r="BR430" i="1"/>
  <c r="BR431" i="1"/>
  <c r="BR432" i="1"/>
  <c r="BR433" i="1"/>
  <c r="BR434" i="1"/>
  <c r="BR435" i="1"/>
  <c r="BR436" i="1"/>
  <c r="BR437" i="1"/>
  <c r="BR438" i="1"/>
  <c r="BR439" i="1"/>
  <c r="BR440" i="1"/>
  <c r="BR441" i="1"/>
  <c r="BR442" i="1"/>
  <c r="BR443" i="1"/>
  <c r="BR444" i="1"/>
  <c r="BR445" i="1"/>
  <c r="BR446" i="1"/>
  <c r="BR447" i="1"/>
  <c r="BR448" i="1"/>
  <c r="BR449" i="1"/>
  <c r="BR450" i="1"/>
  <c r="BR451" i="1"/>
  <c r="BR452" i="1"/>
  <c r="BR453" i="1"/>
  <c r="BR454" i="1"/>
  <c r="BR455" i="1"/>
  <c r="BR456" i="1"/>
  <c r="BR457" i="1"/>
  <c r="BR458" i="1"/>
  <c r="BR459" i="1"/>
  <c r="BR460" i="1"/>
  <c r="BR461" i="1"/>
  <c r="BR462" i="1"/>
  <c r="BR463" i="1"/>
  <c r="BR464" i="1"/>
  <c r="BR465" i="1"/>
  <c r="BR466" i="1"/>
  <c r="BR467" i="1"/>
  <c r="BR468" i="1"/>
  <c r="BR469" i="1"/>
  <c r="BR470" i="1"/>
  <c r="BR471" i="1"/>
  <c r="BR472" i="1"/>
  <c r="BR473" i="1"/>
  <c r="BR474" i="1"/>
  <c r="BR475" i="1"/>
  <c r="BR476" i="1"/>
  <c r="BR477" i="1"/>
  <c r="BR478" i="1"/>
  <c r="BR479" i="1"/>
  <c r="BR480" i="1"/>
  <c r="BR481" i="1"/>
  <c r="BR482" i="1"/>
  <c r="BR483" i="1"/>
  <c r="BR484" i="1"/>
  <c r="BR485" i="1"/>
  <c r="BR486" i="1"/>
  <c r="BR487" i="1"/>
  <c r="BR488" i="1"/>
  <c r="BR489" i="1"/>
  <c r="BR490" i="1"/>
  <c r="BR491" i="1"/>
  <c r="BR492" i="1"/>
  <c r="BR493" i="1"/>
  <c r="BR494" i="1"/>
  <c r="BR495" i="1"/>
  <c r="BR496" i="1"/>
  <c r="BR497" i="1"/>
  <c r="BR498" i="1"/>
  <c r="BR499" i="1"/>
  <c r="BR500" i="1"/>
  <c r="BR501" i="1"/>
  <c r="BR502" i="1"/>
  <c r="BR503" i="1"/>
  <c r="BR504" i="1"/>
  <c r="BR505" i="1"/>
  <c r="BR506" i="1"/>
  <c r="BR507" i="1"/>
  <c r="BR508" i="1"/>
  <c r="BR509" i="1"/>
  <c r="BR510" i="1"/>
  <c r="BR511" i="1"/>
  <c r="BR512" i="1"/>
  <c r="BR513" i="1"/>
  <c r="BR514" i="1"/>
  <c r="BR515" i="1"/>
  <c r="BR516" i="1"/>
  <c r="BR517" i="1"/>
  <c r="BR518" i="1"/>
  <c r="BR519" i="1"/>
  <c r="BR520" i="1"/>
  <c r="BR521" i="1"/>
  <c r="BR522" i="1"/>
  <c r="BR523" i="1"/>
  <c r="BR524" i="1"/>
  <c r="BR525" i="1"/>
  <c r="BR526" i="1"/>
  <c r="BR527" i="1"/>
  <c r="BR528" i="1"/>
  <c r="BR529" i="1"/>
  <c r="BR530" i="1"/>
  <c r="BR531" i="1"/>
  <c r="BR532" i="1"/>
  <c r="BR533" i="1"/>
  <c r="BR534" i="1"/>
  <c r="BR535" i="1"/>
  <c r="BR536" i="1"/>
  <c r="BR537" i="1"/>
  <c r="BR538" i="1"/>
  <c r="BR539" i="1"/>
  <c r="BR540" i="1"/>
  <c r="BR541" i="1"/>
  <c r="BR542" i="1"/>
  <c r="BR543" i="1"/>
  <c r="BR544" i="1"/>
  <c r="BR545" i="1"/>
  <c r="BR546" i="1"/>
  <c r="BR547" i="1"/>
  <c r="BR548" i="1"/>
  <c r="BR549" i="1"/>
  <c r="BR550" i="1"/>
  <c r="BR551" i="1"/>
  <c r="BR552" i="1"/>
  <c r="BR553" i="1"/>
  <c r="BR554" i="1"/>
  <c r="BR555" i="1"/>
  <c r="BR556" i="1"/>
  <c r="BR557" i="1"/>
  <c r="BR558" i="1"/>
  <c r="BR559" i="1"/>
  <c r="BR560" i="1"/>
  <c r="BR561" i="1"/>
  <c r="BR562" i="1"/>
  <c r="BR563" i="1"/>
  <c r="BR564" i="1"/>
  <c r="BR565" i="1"/>
  <c r="BR566" i="1"/>
  <c r="BR567" i="1"/>
  <c r="BR568" i="1"/>
  <c r="BR569" i="1"/>
  <c r="BR570" i="1"/>
  <c r="BR571" i="1"/>
  <c r="BR572" i="1"/>
  <c r="BR573" i="1"/>
  <c r="BR574" i="1"/>
  <c r="BR575" i="1"/>
  <c r="BR576" i="1"/>
  <c r="BR577" i="1"/>
  <c r="BR578" i="1"/>
  <c r="BR579" i="1"/>
  <c r="BR580" i="1"/>
  <c r="BR581" i="1"/>
  <c r="BR582" i="1"/>
  <c r="BR583" i="1"/>
  <c r="BR584" i="1"/>
  <c r="BR585" i="1"/>
  <c r="BR586" i="1"/>
  <c r="BR587" i="1"/>
  <c r="BR588" i="1"/>
  <c r="BR589" i="1"/>
  <c r="BR590" i="1"/>
  <c r="BR591" i="1"/>
  <c r="BR592" i="1"/>
  <c r="BR593" i="1"/>
  <c r="BR594" i="1"/>
  <c r="BR595" i="1"/>
  <c r="BR596" i="1"/>
  <c r="BR597" i="1"/>
  <c r="BR598" i="1"/>
  <c r="BR599" i="1"/>
  <c r="BR600" i="1"/>
  <c r="BR601" i="1"/>
  <c r="BR602" i="1"/>
  <c r="BR603" i="1"/>
  <c r="BR604" i="1"/>
  <c r="BR605" i="1"/>
  <c r="BR606" i="1"/>
  <c r="BR607" i="1"/>
  <c r="BR608" i="1"/>
  <c r="BR609" i="1"/>
  <c r="BR610" i="1"/>
  <c r="BR611" i="1"/>
  <c r="BR612" i="1"/>
  <c r="BR613" i="1"/>
  <c r="BR614" i="1"/>
  <c r="BR615" i="1"/>
  <c r="BR616" i="1"/>
  <c r="BR617" i="1"/>
  <c r="BR618" i="1"/>
  <c r="BR619" i="1"/>
  <c r="BR620" i="1"/>
  <c r="BR621" i="1"/>
  <c r="BR622" i="1"/>
  <c r="BR623" i="1"/>
  <c r="BR624" i="1"/>
  <c r="BR625" i="1"/>
  <c r="BR626" i="1"/>
  <c r="BR627" i="1"/>
  <c r="BR628" i="1"/>
  <c r="BR629" i="1"/>
  <c r="BR630" i="1"/>
  <c r="BR631" i="1"/>
  <c r="BR632" i="1"/>
  <c r="BR633" i="1"/>
  <c r="BR634" i="1"/>
  <c r="BR635" i="1"/>
  <c r="BR636" i="1"/>
  <c r="BR637" i="1"/>
  <c r="BR638" i="1"/>
  <c r="BR639" i="1"/>
  <c r="BR640" i="1"/>
  <c r="BR641" i="1"/>
  <c r="BR642" i="1"/>
  <c r="BR643" i="1"/>
  <c r="BR644" i="1"/>
  <c r="BR645" i="1"/>
  <c r="BR646" i="1"/>
  <c r="BR647" i="1"/>
  <c r="BR648" i="1"/>
  <c r="BR649" i="1"/>
  <c r="BR650" i="1"/>
  <c r="BR651" i="1"/>
  <c r="BR652" i="1"/>
  <c r="BR653" i="1"/>
  <c r="BR654" i="1"/>
  <c r="BR655" i="1"/>
  <c r="BR656" i="1"/>
  <c r="BR657" i="1"/>
  <c r="BR658" i="1"/>
  <c r="BR659" i="1"/>
  <c r="BR660" i="1"/>
  <c r="BR661" i="1"/>
  <c r="BR662" i="1"/>
  <c r="BR663" i="1"/>
  <c r="BR664" i="1"/>
  <c r="BR665" i="1"/>
  <c r="BR666" i="1"/>
  <c r="BR667" i="1"/>
  <c r="BR668" i="1"/>
  <c r="BR669" i="1"/>
  <c r="BR670" i="1"/>
  <c r="BR671" i="1"/>
  <c r="BR672" i="1"/>
  <c r="BR673" i="1"/>
  <c r="BR674" i="1"/>
  <c r="BR675" i="1"/>
  <c r="BR676" i="1"/>
  <c r="BR677" i="1"/>
  <c r="BR678" i="1"/>
  <c r="BR679" i="1"/>
  <c r="BR680" i="1"/>
  <c r="BR681" i="1"/>
  <c r="BR682" i="1"/>
  <c r="BR683" i="1"/>
  <c r="BR684" i="1"/>
  <c r="BR685" i="1"/>
  <c r="BR686" i="1"/>
  <c r="BR687" i="1"/>
  <c r="BR688" i="1"/>
  <c r="BR689" i="1"/>
  <c r="BR690" i="1"/>
  <c r="BR691" i="1"/>
  <c r="BR692" i="1"/>
  <c r="BR693" i="1"/>
  <c r="BR694" i="1"/>
  <c r="BR695" i="1"/>
  <c r="BR696" i="1"/>
  <c r="BR697" i="1"/>
  <c r="BR698" i="1"/>
  <c r="BR699" i="1"/>
  <c r="BR700" i="1"/>
  <c r="BR701" i="1"/>
  <c r="BR702" i="1"/>
  <c r="BR703" i="1"/>
  <c r="BR704" i="1"/>
  <c r="BR705" i="1"/>
  <c r="BR706" i="1"/>
  <c r="BR707" i="1"/>
  <c r="BR708" i="1"/>
  <c r="BR709" i="1"/>
  <c r="BR710" i="1"/>
  <c r="BR711" i="1"/>
  <c r="BR712" i="1"/>
  <c r="BR713" i="1"/>
  <c r="BR714" i="1"/>
  <c r="BR715" i="1"/>
  <c r="BR716" i="1"/>
  <c r="BR717" i="1"/>
  <c r="BR718" i="1"/>
  <c r="BR719" i="1"/>
  <c r="BR720" i="1"/>
  <c r="BR721" i="1"/>
  <c r="BR722" i="1"/>
  <c r="BR723" i="1"/>
  <c r="BR724" i="1"/>
  <c r="BR725" i="1"/>
  <c r="BR726" i="1"/>
  <c r="BR727" i="1"/>
  <c r="BR728" i="1"/>
  <c r="BR729" i="1"/>
  <c r="BR730" i="1"/>
  <c r="BR731" i="1"/>
  <c r="BR732" i="1"/>
  <c r="BR733" i="1"/>
  <c r="BR734" i="1"/>
  <c r="BR735" i="1"/>
  <c r="BR736" i="1"/>
  <c r="BR737" i="1"/>
  <c r="BR738" i="1"/>
  <c r="BR739" i="1"/>
  <c r="BR740" i="1"/>
  <c r="BR741" i="1"/>
  <c r="BR742" i="1"/>
  <c r="BR743" i="1"/>
  <c r="BR744" i="1"/>
  <c r="BR745" i="1"/>
  <c r="BR746" i="1"/>
  <c r="BR747" i="1"/>
  <c r="BR748" i="1"/>
  <c r="BR749" i="1"/>
  <c r="BR750" i="1"/>
  <c r="BR751" i="1"/>
  <c r="BR752" i="1"/>
  <c r="BR753" i="1"/>
  <c r="BR754" i="1"/>
  <c r="BR755" i="1"/>
  <c r="BR756" i="1"/>
  <c r="BR757" i="1"/>
  <c r="BR758" i="1"/>
  <c r="BR759" i="1"/>
  <c r="BR760" i="1"/>
  <c r="BR761" i="1"/>
  <c r="BR762" i="1"/>
  <c r="BR763" i="1"/>
  <c r="BR764" i="1"/>
  <c r="BR765" i="1"/>
  <c r="BR766" i="1"/>
  <c r="BR767" i="1"/>
  <c r="BR768" i="1"/>
  <c r="BR769" i="1"/>
  <c r="BR770" i="1"/>
  <c r="BR771" i="1"/>
  <c r="BR772" i="1"/>
  <c r="BR773" i="1"/>
  <c r="BR774" i="1"/>
  <c r="BR775" i="1"/>
  <c r="BR776" i="1"/>
  <c r="BR777" i="1"/>
  <c r="BR778" i="1"/>
  <c r="BR779" i="1"/>
  <c r="BR780" i="1"/>
  <c r="BR781" i="1"/>
  <c r="BR782" i="1"/>
  <c r="BR783" i="1"/>
  <c r="BR784" i="1"/>
  <c r="BR785" i="1"/>
  <c r="BR786" i="1"/>
  <c r="BR787" i="1"/>
  <c r="BR788" i="1"/>
  <c r="BR789" i="1"/>
  <c r="BR790" i="1"/>
  <c r="BR791" i="1"/>
  <c r="BR792" i="1"/>
  <c r="BR793" i="1"/>
  <c r="BR794" i="1"/>
  <c r="BR795" i="1"/>
  <c r="BR796" i="1"/>
  <c r="BR797" i="1"/>
  <c r="BR798" i="1"/>
  <c r="BR799" i="1"/>
  <c r="BR800" i="1"/>
  <c r="BR801" i="1"/>
  <c r="BR802" i="1"/>
  <c r="BR803" i="1"/>
  <c r="BR804" i="1"/>
  <c r="BR805" i="1"/>
  <c r="BR806" i="1"/>
  <c r="BR807" i="1"/>
  <c r="BR808" i="1"/>
  <c r="BR809" i="1"/>
  <c r="BR810" i="1"/>
  <c r="BR811" i="1"/>
  <c r="BR812" i="1"/>
  <c r="BR813" i="1"/>
  <c r="BR814" i="1"/>
  <c r="BR815" i="1"/>
  <c r="BR816" i="1"/>
  <c r="BR817" i="1"/>
  <c r="BR818" i="1"/>
  <c r="BR819" i="1"/>
  <c r="BR820" i="1"/>
  <c r="BR821" i="1"/>
  <c r="BR822" i="1"/>
  <c r="BR823" i="1"/>
  <c r="BR824" i="1"/>
  <c r="BR825" i="1"/>
  <c r="BR826" i="1"/>
  <c r="BR827" i="1"/>
  <c r="BR828" i="1"/>
  <c r="BR829" i="1"/>
  <c r="BR830" i="1"/>
  <c r="BR831" i="1"/>
  <c r="BR832" i="1"/>
  <c r="BR833" i="1"/>
  <c r="BR834" i="1"/>
  <c r="BR835" i="1"/>
  <c r="BR836" i="1"/>
  <c r="BR837" i="1"/>
  <c r="BR838" i="1"/>
  <c r="BR839" i="1"/>
  <c r="BR840" i="1"/>
  <c r="BR841" i="1"/>
  <c r="BR842" i="1"/>
  <c r="BR843" i="1"/>
  <c r="BR844" i="1"/>
  <c r="BR845" i="1"/>
  <c r="BR846" i="1"/>
  <c r="BR847" i="1"/>
  <c r="BR848" i="1"/>
  <c r="BR849" i="1"/>
  <c r="BR850" i="1"/>
  <c r="BR851" i="1"/>
  <c r="BR852" i="1"/>
  <c r="BR853" i="1"/>
  <c r="BR854" i="1"/>
  <c r="BR855" i="1"/>
  <c r="BR856" i="1"/>
  <c r="BR857" i="1"/>
  <c r="BR858" i="1"/>
  <c r="BR859" i="1"/>
  <c r="BR860" i="1"/>
  <c r="BR861" i="1"/>
  <c r="BR862" i="1"/>
  <c r="BR863" i="1"/>
  <c r="BR864" i="1"/>
  <c r="BR865" i="1"/>
  <c r="BR866" i="1"/>
  <c r="BR867" i="1"/>
  <c r="BR868" i="1"/>
  <c r="BR869" i="1"/>
  <c r="BR870" i="1"/>
  <c r="BR871" i="1"/>
  <c r="BR872" i="1"/>
  <c r="BR873" i="1"/>
  <c r="BR874" i="1"/>
  <c r="BR875" i="1"/>
  <c r="BR876" i="1"/>
  <c r="BR877" i="1"/>
  <c r="BR878" i="1"/>
  <c r="BR879" i="1"/>
  <c r="BR880" i="1"/>
  <c r="BR881" i="1"/>
  <c r="BR882" i="1"/>
  <c r="BR883" i="1"/>
  <c r="BR884" i="1"/>
  <c r="BR885" i="1"/>
  <c r="BR886" i="1"/>
  <c r="BR887" i="1"/>
  <c r="BR888" i="1"/>
  <c r="BR889" i="1"/>
  <c r="BR890" i="1"/>
  <c r="BR891" i="1"/>
  <c r="BR892" i="1"/>
  <c r="BR893" i="1"/>
  <c r="BR894" i="1"/>
  <c r="BR895" i="1"/>
  <c r="BR896" i="1"/>
  <c r="BR897" i="1"/>
  <c r="BR898" i="1"/>
  <c r="BR899" i="1"/>
  <c r="BR900" i="1"/>
  <c r="BR901" i="1"/>
  <c r="BR902" i="1"/>
  <c r="BR903" i="1"/>
  <c r="BR904" i="1"/>
  <c r="BR905" i="1"/>
  <c r="BR906" i="1"/>
  <c r="BR907" i="1"/>
  <c r="BR908" i="1"/>
  <c r="BR909" i="1"/>
  <c r="BR910" i="1"/>
  <c r="BR911" i="1"/>
  <c r="BR912" i="1"/>
  <c r="BR913" i="1"/>
  <c r="BR914" i="1"/>
  <c r="BR915" i="1"/>
  <c r="BR916" i="1"/>
  <c r="BR917" i="1"/>
  <c r="BR918" i="1"/>
  <c r="BR919" i="1"/>
  <c r="BR920" i="1"/>
  <c r="BR921" i="1"/>
  <c r="BR922" i="1"/>
  <c r="BR923" i="1"/>
  <c r="BR924" i="1"/>
  <c r="BR925" i="1"/>
  <c r="BR926" i="1"/>
  <c r="BR927" i="1"/>
  <c r="BR928" i="1"/>
  <c r="BR929" i="1"/>
  <c r="BR930" i="1"/>
  <c r="BR931" i="1"/>
  <c r="BR932" i="1"/>
  <c r="BR933" i="1"/>
  <c r="BR934" i="1"/>
  <c r="BR935" i="1"/>
  <c r="BR936" i="1"/>
  <c r="BR937" i="1"/>
  <c r="BR938" i="1"/>
  <c r="BR939" i="1"/>
  <c r="BR940" i="1"/>
  <c r="BR941" i="1"/>
  <c r="BR942" i="1"/>
  <c r="BR943" i="1"/>
  <c r="BR944" i="1"/>
  <c r="BR945" i="1"/>
  <c r="BR946" i="1"/>
  <c r="BR947" i="1"/>
  <c r="BR948" i="1"/>
  <c r="BR949" i="1"/>
  <c r="BR950" i="1"/>
  <c r="BR951" i="1"/>
  <c r="BR952" i="1"/>
  <c r="BR953" i="1"/>
  <c r="BR954" i="1"/>
  <c r="BR955" i="1"/>
  <c r="BR956" i="1"/>
  <c r="BR957" i="1"/>
  <c r="BR958" i="1"/>
  <c r="BR959" i="1"/>
  <c r="BR960" i="1"/>
  <c r="BR961" i="1"/>
  <c r="BR962" i="1"/>
  <c r="BR963" i="1"/>
  <c r="BR964" i="1"/>
  <c r="BR965" i="1"/>
  <c r="BR966" i="1"/>
  <c r="BR967" i="1"/>
  <c r="BR968" i="1"/>
  <c r="BR969" i="1"/>
  <c r="BR970" i="1"/>
  <c r="BR971" i="1"/>
  <c r="BR972" i="1"/>
  <c r="BR973" i="1"/>
  <c r="BR974" i="1"/>
  <c r="BR975" i="1"/>
  <c r="BR976" i="1"/>
  <c r="BR977" i="1"/>
  <c r="BR978" i="1"/>
  <c r="BR979" i="1"/>
  <c r="BR980" i="1"/>
  <c r="BR981" i="1"/>
  <c r="BR982" i="1"/>
  <c r="BR983" i="1"/>
  <c r="BR984" i="1"/>
  <c r="BR985" i="1"/>
  <c r="BR986" i="1"/>
  <c r="BR987" i="1"/>
  <c r="BR988" i="1"/>
  <c r="BR989" i="1"/>
  <c r="BR990" i="1"/>
  <c r="BR991" i="1"/>
  <c r="BR992" i="1"/>
  <c r="BR993" i="1"/>
  <c r="BR994" i="1"/>
  <c r="BR995" i="1"/>
  <c r="BR996" i="1"/>
  <c r="BR997" i="1"/>
  <c r="BR998" i="1"/>
  <c r="BR999" i="1"/>
  <c r="BR1000" i="1"/>
  <c r="BR1001" i="1"/>
  <c r="BR1002" i="1"/>
  <c r="BR1003" i="1"/>
  <c r="BR1004" i="1"/>
  <c r="BR1005" i="1"/>
  <c r="BR1006" i="1"/>
  <c r="BR1007" i="1"/>
  <c r="BR1008" i="1"/>
  <c r="BR1009" i="1"/>
  <c r="BR1010" i="1"/>
  <c r="BR1011" i="1"/>
  <c r="BR1012" i="1"/>
  <c r="BR1013" i="1"/>
  <c r="BR1014" i="1"/>
  <c r="BR1015" i="1"/>
  <c r="BR1016" i="1"/>
  <c r="BR1017" i="1"/>
  <c r="BR1018" i="1"/>
  <c r="BR1019" i="1"/>
  <c r="BR1020" i="1"/>
  <c r="BR1021" i="1"/>
  <c r="BR1022" i="1"/>
  <c r="BR1023" i="1"/>
  <c r="BR1024" i="1"/>
  <c r="BR1025" i="1"/>
  <c r="BR1026" i="1"/>
  <c r="BR1027" i="1"/>
  <c r="BR1028" i="1"/>
  <c r="BR1029" i="1"/>
  <c r="BR1030" i="1"/>
  <c r="BR1031" i="1"/>
  <c r="BR1032" i="1"/>
  <c r="BR1033" i="1"/>
  <c r="BR1034" i="1"/>
  <c r="BR1035" i="1"/>
  <c r="BR1036" i="1"/>
  <c r="BR1037" i="1"/>
  <c r="BR1038" i="1"/>
  <c r="BR1039" i="1"/>
  <c r="BR1040" i="1"/>
  <c r="BR1041" i="1"/>
  <c r="BR1042" i="1"/>
  <c r="BR1043" i="1"/>
  <c r="BR1044" i="1"/>
  <c r="BR1045" i="1"/>
  <c r="BR1046" i="1"/>
  <c r="BR1047" i="1"/>
  <c r="BR1048" i="1"/>
  <c r="BR1049" i="1"/>
  <c r="BR1050" i="1"/>
  <c r="BR1051" i="1"/>
  <c r="BR1052" i="1"/>
  <c r="BR1053" i="1"/>
  <c r="BR1054" i="1"/>
  <c r="BR1055" i="1"/>
  <c r="BR1056" i="1"/>
  <c r="BR1057" i="1"/>
  <c r="BR1058" i="1"/>
  <c r="BR1059" i="1"/>
  <c r="BR1060" i="1"/>
  <c r="BR1061" i="1"/>
  <c r="BR1062" i="1"/>
  <c r="BR1063" i="1"/>
  <c r="BR1064" i="1"/>
  <c r="BR1065" i="1"/>
  <c r="BR1066" i="1"/>
  <c r="BR1067" i="1"/>
  <c r="BR1068" i="1"/>
  <c r="BR1069" i="1"/>
  <c r="BR1070" i="1"/>
  <c r="BR1071" i="1"/>
  <c r="BR1072" i="1"/>
  <c r="BR1073" i="1"/>
  <c r="BR1074" i="1"/>
  <c r="BR1075" i="1"/>
  <c r="BR1076" i="1"/>
  <c r="BR1077" i="1"/>
  <c r="BR1078" i="1"/>
  <c r="BR1079" i="1"/>
  <c r="BR1080" i="1"/>
  <c r="BR1081" i="1"/>
  <c r="BR1082" i="1"/>
  <c r="BR1083" i="1"/>
  <c r="BR1084" i="1"/>
  <c r="BR1085" i="1"/>
  <c r="BR1086" i="1"/>
  <c r="BR1087" i="1"/>
  <c r="BR1088" i="1"/>
  <c r="BR1089" i="1"/>
  <c r="BR1090" i="1"/>
  <c r="BR1091" i="1"/>
  <c r="BR1092" i="1"/>
  <c r="BR1093" i="1"/>
  <c r="BR1094" i="1"/>
  <c r="BR1095" i="1"/>
  <c r="BR1096" i="1"/>
  <c r="BR1097" i="1"/>
  <c r="BR1098" i="1"/>
  <c r="BR1099" i="1"/>
  <c r="BR1100" i="1"/>
  <c r="BR1101" i="1"/>
  <c r="BR1102" i="1"/>
  <c r="BR1103" i="1"/>
  <c r="BR1104" i="1"/>
  <c r="BR1105" i="1"/>
  <c r="BR1106" i="1"/>
  <c r="BR1107" i="1"/>
  <c r="BR1108" i="1"/>
  <c r="BR1109" i="1"/>
  <c r="BR1110" i="1"/>
  <c r="BR1111" i="1"/>
  <c r="BR1112" i="1"/>
  <c r="BR1113" i="1"/>
  <c r="BR1114" i="1"/>
  <c r="BR1115" i="1"/>
  <c r="BR1116" i="1"/>
  <c r="BR1117" i="1"/>
  <c r="BR1118" i="1"/>
  <c r="BR1119" i="1"/>
  <c r="BR1120" i="1"/>
  <c r="BR1121" i="1"/>
  <c r="BR1122" i="1"/>
  <c r="BR1123" i="1"/>
  <c r="BR1124" i="1"/>
  <c r="BR1125" i="1"/>
  <c r="BR1126" i="1"/>
  <c r="BR1127" i="1"/>
  <c r="BR1128" i="1"/>
  <c r="BR1129" i="1"/>
  <c r="BR1130" i="1"/>
  <c r="BR1131" i="1"/>
  <c r="BR1132" i="1"/>
  <c r="BR1133" i="1"/>
  <c r="BR1134" i="1"/>
  <c r="BR1135" i="1"/>
  <c r="BR1136" i="1"/>
  <c r="BR1137" i="1"/>
  <c r="BR1138" i="1"/>
  <c r="BR1139" i="1"/>
  <c r="BR1140" i="1"/>
  <c r="BR1141" i="1"/>
  <c r="BR1142" i="1"/>
  <c r="BR1143" i="1"/>
  <c r="BR1144" i="1"/>
  <c r="BR1145" i="1"/>
  <c r="BR1146" i="1"/>
  <c r="BR1147" i="1"/>
  <c r="BR1148" i="1"/>
  <c r="BR1149" i="1"/>
  <c r="BR1150" i="1"/>
  <c r="BR1151" i="1"/>
  <c r="BR1152" i="1"/>
  <c r="BR1153" i="1"/>
  <c r="BR1154" i="1"/>
  <c r="BR1155" i="1"/>
  <c r="BR1156" i="1"/>
  <c r="BR1157" i="1"/>
  <c r="BR1158" i="1"/>
  <c r="BR1159" i="1"/>
  <c r="BR1160" i="1"/>
  <c r="BR1161" i="1"/>
  <c r="BR1162" i="1"/>
  <c r="BR1163" i="1"/>
  <c r="BR1164" i="1"/>
  <c r="BR1165" i="1"/>
  <c r="BR1166" i="1"/>
  <c r="BR1167" i="1"/>
  <c r="BR1168" i="1"/>
  <c r="BR1169" i="1"/>
  <c r="BR1170" i="1"/>
  <c r="BR1171" i="1"/>
  <c r="BR1172" i="1"/>
  <c r="BR1173" i="1"/>
  <c r="BR1174" i="1"/>
  <c r="BR1175" i="1"/>
  <c r="BR1176" i="1"/>
  <c r="BR1177" i="1"/>
  <c r="BR1178" i="1"/>
  <c r="BR1179" i="1"/>
  <c r="BR1180" i="1"/>
  <c r="BR1181" i="1"/>
  <c r="BR1182" i="1"/>
  <c r="BR1183" i="1"/>
  <c r="BR1184" i="1"/>
  <c r="BR1185" i="1"/>
  <c r="BR1186" i="1"/>
  <c r="BR1187" i="1"/>
  <c r="BR1188" i="1"/>
  <c r="BR1189" i="1"/>
  <c r="BR1190" i="1"/>
  <c r="BR1191" i="1"/>
  <c r="BR1192" i="1"/>
  <c r="BR1193" i="1"/>
  <c r="BR1194" i="1"/>
  <c r="BR1195" i="1"/>
  <c r="BR1196" i="1"/>
  <c r="BR1197" i="1"/>
  <c r="BR1198" i="1"/>
  <c r="BR1199" i="1"/>
  <c r="BR1200" i="1"/>
  <c r="BR1201" i="1"/>
  <c r="BR1202" i="1"/>
  <c r="BR1203" i="1"/>
  <c r="BR1204" i="1"/>
  <c r="BR1205" i="1"/>
  <c r="BR1206" i="1"/>
  <c r="BR1207" i="1"/>
  <c r="BR1208" i="1"/>
  <c r="BR1209" i="1"/>
  <c r="BR1210" i="1"/>
  <c r="BR1211" i="1"/>
  <c r="BR1212" i="1"/>
  <c r="BR1213" i="1"/>
  <c r="BR1214" i="1"/>
  <c r="BR1215" i="1"/>
  <c r="BR1216" i="1"/>
  <c r="BR1217" i="1"/>
  <c r="BR1218" i="1"/>
  <c r="BR1219" i="1"/>
  <c r="BR1220" i="1"/>
  <c r="BR1221" i="1"/>
  <c r="BR1222" i="1"/>
  <c r="BR1223" i="1"/>
  <c r="BR1224" i="1"/>
  <c r="BR1225" i="1"/>
  <c r="BR1226" i="1"/>
  <c r="BR1227" i="1"/>
  <c r="BR1228" i="1"/>
  <c r="BR1229" i="1"/>
  <c r="BR1230" i="1"/>
  <c r="BR1231" i="1"/>
  <c r="BR1232" i="1"/>
  <c r="BR1233" i="1"/>
  <c r="BR1234" i="1"/>
  <c r="BR1235" i="1"/>
  <c r="BR1236" i="1"/>
  <c r="BR1237" i="1"/>
  <c r="BR1238" i="1"/>
  <c r="BR1239" i="1"/>
  <c r="BR1240" i="1"/>
  <c r="BR1241" i="1"/>
  <c r="BR1242" i="1"/>
  <c r="BR1243" i="1"/>
  <c r="BR1244" i="1"/>
  <c r="BR1245" i="1"/>
  <c r="BR1246" i="1"/>
  <c r="BR1247" i="1"/>
  <c r="BR1248" i="1"/>
  <c r="BR1249" i="1"/>
  <c r="BR1250" i="1"/>
  <c r="BR1251" i="1"/>
  <c r="BR1252" i="1"/>
  <c r="BR1253" i="1"/>
  <c r="BR1254" i="1"/>
  <c r="BR1255" i="1"/>
  <c r="BR1256" i="1"/>
  <c r="BR1257" i="1"/>
  <c r="BR1258" i="1"/>
  <c r="BR1259" i="1"/>
  <c r="BR1260" i="1"/>
  <c r="BR1261" i="1"/>
  <c r="BR1262" i="1"/>
  <c r="BR1263" i="1"/>
  <c r="BR1264" i="1"/>
  <c r="BR1265" i="1"/>
  <c r="BR1266" i="1"/>
  <c r="BR1267" i="1"/>
  <c r="BR1268" i="1"/>
  <c r="BR1269" i="1"/>
  <c r="BR1270" i="1"/>
  <c r="BR1271" i="1"/>
  <c r="BR1272" i="1"/>
  <c r="BR1273" i="1"/>
  <c r="BR1274" i="1"/>
  <c r="BR1275" i="1"/>
  <c r="BR1276" i="1"/>
  <c r="BR1277" i="1"/>
  <c r="BR1278" i="1"/>
  <c r="BR1279" i="1"/>
  <c r="BR1280" i="1"/>
  <c r="BR1281" i="1"/>
  <c r="BR1282" i="1"/>
  <c r="BR1283" i="1"/>
  <c r="BR1284" i="1"/>
  <c r="BR1285" i="1"/>
  <c r="BR1286" i="1"/>
  <c r="BR1287" i="1"/>
  <c r="BR1288" i="1"/>
  <c r="BR1289" i="1"/>
  <c r="BR1290" i="1"/>
  <c r="BR1291" i="1"/>
  <c r="BR1292" i="1"/>
  <c r="BR1293" i="1"/>
  <c r="BR1294" i="1"/>
  <c r="BR1295" i="1"/>
  <c r="BR1296" i="1"/>
  <c r="BR1297" i="1"/>
  <c r="BR1298" i="1"/>
  <c r="BR1299" i="1"/>
  <c r="BR1300" i="1"/>
  <c r="BR1301" i="1"/>
  <c r="BR1302" i="1"/>
  <c r="BR1303" i="1"/>
  <c r="BR1304" i="1"/>
  <c r="BR1305" i="1"/>
  <c r="BR1306" i="1"/>
  <c r="BR1307" i="1"/>
  <c r="BR1308" i="1"/>
  <c r="BR1309" i="1"/>
  <c r="BR1310" i="1"/>
  <c r="BR1311" i="1"/>
  <c r="BR1312" i="1"/>
  <c r="BR1313" i="1"/>
  <c r="BR1314" i="1"/>
  <c r="BR1315" i="1"/>
  <c r="BR1316" i="1"/>
  <c r="BR1317" i="1"/>
  <c r="BR1318" i="1"/>
  <c r="BR1319" i="1"/>
  <c r="BR1320" i="1"/>
  <c r="BR1321" i="1"/>
  <c r="BR1322" i="1"/>
  <c r="BR1323" i="1"/>
  <c r="BR1324" i="1"/>
  <c r="BR1325" i="1"/>
  <c r="BR1326" i="1"/>
  <c r="BR1327" i="1"/>
  <c r="BR1328" i="1"/>
  <c r="BR1329" i="1"/>
  <c r="BR1330" i="1"/>
  <c r="BR1331" i="1"/>
  <c r="BR1332" i="1"/>
  <c r="BR1333" i="1"/>
  <c r="BR1334" i="1"/>
  <c r="BR1335" i="1"/>
  <c r="BR1336" i="1"/>
  <c r="BR1337" i="1"/>
  <c r="BR1338" i="1"/>
  <c r="BR1339" i="1"/>
  <c r="BR1340" i="1"/>
  <c r="BR1341" i="1"/>
  <c r="BR1342" i="1"/>
  <c r="BR1343" i="1"/>
  <c r="BR1344" i="1"/>
  <c r="BR1345" i="1"/>
  <c r="BR1346" i="1"/>
  <c r="BR1347" i="1"/>
  <c r="BR1348" i="1"/>
  <c r="BR1349" i="1"/>
  <c r="BR1350" i="1"/>
  <c r="BR1351" i="1"/>
  <c r="BR1352" i="1"/>
  <c r="BR1353" i="1"/>
  <c r="BR1354" i="1"/>
  <c r="BR1355" i="1"/>
  <c r="BR1356" i="1"/>
  <c r="BR1357" i="1"/>
  <c r="BR1358" i="1"/>
  <c r="BR1359" i="1"/>
  <c r="BR1360" i="1"/>
  <c r="BR1361" i="1"/>
  <c r="BR1362" i="1"/>
  <c r="BR1363" i="1"/>
  <c r="BR1364" i="1"/>
  <c r="BR1365" i="1"/>
  <c r="BR1366" i="1"/>
  <c r="BR1367" i="1"/>
  <c r="BR1368" i="1"/>
  <c r="BR1369" i="1"/>
  <c r="BR1370" i="1"/>
  <c r="BR1371" i="1"/>
  <c r="BR1372" i="1"/>
  <c r="BR1373" i="1"/>
  <c r="BR1374" i="1"/>
  <c r="BR1375" i="1"/>
  <c r="BR1376" i="1"/>
  <c r="BR1377" i="1"/>
  <c r="BR1378" i="1"/>
  <c r="BR1379" i="1"/>
  <c r="BR1380" i="1"/>
  <c r="BR1381" i="1"/>
  <c r="BR1382" i="1"/>
  <c r="BR1383" i="1"/>
  <c r="BR1384" i="1"/>
  <c r="BR1385" i="1"/>
  <c r="BR1386" i="1"/>
  <c r="BR1387" i="1"/>
  <c r="BR1388" i="1"/>
  <c r="BR1389" i="1"/>
  <c r="BR1390" i="1"/>
  <c r="BR1391" i="1"/>
  <c r="BR1392" i="1"/>
  <c r="BR1393" i="1"/>
  <c r="BR1394" i="1"/>
  <c r="BR1395" i="1"/>
  <c r="BR1396" i="1"/>
  <c r="BR1397" i="1"/>
  <c r="BR1398" i="1"/>
  <c r="BR1399" i="1"/>
  <c r="BR1400" i="1"/>
  <c r="BR1401" i="1"/>
  <c r="BR1402" i="1"/>
  <c r="BR1403" i="1"/>
  <c r="BR1404" i="1"/>
  <c r="BR1405" i="1"/>
  <c r="BR1406" i="1"/>
  <c r="BR1407" i="1"/>
  <c r="BR1408" i="1"/>
  <c r="BR1409" i="1"/>
  <c r="BR1410" i="1"/>
  <c r="BR1411" i="1"/>
  <c r="BR1412" i="1"/>
  <c r="BR1413" i="1"/>
  <c r="BR1414" i="1"/>
  <c r="BR1415" i="1"/>
  <c r="BR1416" i="1"/>
  <c r="BR1417" i="1"/>
  <c r="BR1418" i="1"/>
  <c r="BR1419" i="1"/>
  <c r="BR1420" i="1"/>
  <c r="BR1421" i="1"/>
  <c r="BR1422" i="1"/>
  <c r="BR1423" i="1"/>
  <c r="BR1424" i="1"/>
  <c r="BR1425" i="1"/>
  <c r="BR1426" i="1"/>
  <c r="BR1427" i="1"/>
  <c r="BR1428" i="1"/>
  <c r="BR1429" i="1"/>
  <c r="BR1430" i="1"/>
  <c r="BR1431" i="1"/>
  <c r="BR1432" i="1"/>
  <c r="BR1433" i="1"/>
  <c r="BR1434" i="1"/>
  <c r="BR1435" i="1"/>
  <c r="BR1436" i="1"/>
  <c r="BR1437" i="1"/>
  <c r="BR1438" i="1"/>
  <c r="BR1439" i="1"/>
  <c r="BR1440" i="1"/>
  <c r="BR1441" i="1"/>
  <c r="BR1442" i="1"/>
  <c r="BR1443" i="1"/>
  <c r="BR1444" i="1"/>
  <c r="BR1445" i="1"/>
  <c r="BR1446" i="1"/>
  <c r="BR1447" i="1"/>
  <c r="BR1448" i="1"/>
  <c r="BR1449" i="1"/>
  <c r="BR1450" i="1"/>
  <c r="BR1451" i="1"/>
  <c r="BR1452" i="1"/>
  <c r="BR1453" i="1"/>
  <c r="BR1454" i="1"/>
  <c r="BR1455" i="1"/>
  <c r="BR1456" i="1"/>
  <c r="BR1457" i="1"/>
  <c r="BR1458" i="1"/>
  <c r="BR1459" i="1"/>
  <c r="BR1460" i="1"/>
  <c r="BR1461" i="1"/>
  <c r="BR1462" i="1"/>
  <c r="BR1463" i="1"/>
  <c r="BR1464" i="1"/>
  <c r="BR1465" i="1"/>
  <c r="BR1466" i="1"/>
  <c r="BR1467" i="1"/>
  <c r="BR1468" i="1"/>
  <c r="BR1469" i="1"/>
  <c r="BR1470" i="1"/>
  <c r="BR1471" i="1"/>
  <c r="BR1472" i="1"/>
  <c r="BR1473" i="1"/>
  <c r="BR1474" i="1"/>
  <c r="BR1475" i="1"/>
  <c r="BR1476" i="1"/>
  <c r="BR1477" i="1"/>
  <c r="BR1478" i="1"/>
  <c r="BR1479" i="1"/>
  <c r="BR1480" i="1"/>
  <c r="BR1481" i="1"/>
  <c r="BR1482" i="1"/>
  <c r="BR1483" i="1"/>
  <c r="BR1484" i="1"/>
  <c r="BR1485" i="1"/>
  <c r="BR1486" i="1"/>
  <c r="BR1487" i="1"/>
  <c r="BR1488" i="1"/>
  <c r="BR1489" i="1"/>
  <c r="BR1490" i="1"/>
  <c r="BR1491" i="1"/>
  <c r="BR1492" i="1"/>
  <c r="BR1493" i="1"/>
  <c r="BR1494" i="1"/>
  <c r="BR1495" i="1"/>
  <c r="BR1496" i="1"/>
  <c r="BR1497" i="1"/>
  <c r="BR1498" i="1"/>
  <c r="BR1499" i="1"/>
  <c r="BR1500" i="1"/>
  <c r="BR1501" i="1"/>
  <c r="BR1502" i="1"/>
  <c r="BR1503" i="1"/>
  <c r="BR1504" i="1"/>
  <c r="BR1505" i="1"/>
  <c r="BR1506" i="1"/>
  <c r="BR1507" i="1"/>
  <c r="BR1508" i="1"/>
  <c r="BR1509" i="1"/>
  <c r="BR1510" i="1"/>
  <c r="BR1511" i="1"/>
  <c r="BR1512" i="1"/>
  <c r="BR1513" i="1"/>
  <c r="BR1514" i="1"/>
  <c r="BR1515" i="1"/>
  <c r="BR1516" i="1"/>
  <c r="BR1517" i="1"/>
  <c r="BR1518" i="1"/>
  <c r="BR1519" i="1"/>
  <c r="BR1520" i="1"/>
  <c r="BR1521" i="1"/>
  <c r="BR1522" i="1"/>
  <c r="BR1523" i="1"/>
  <c r="BR1524" i="1"/>
  <c r="BR1525" i="1"/>
  <c r="BR1526" i="1"/>
  <c r="BR1527" i="1"/>
  <c r="BR1528" i="1"/>
  <c r="BR1529" i="1"/>
  <c r="BR1530" i="1"/>
  <c r="BR1531" i="1"/>
  <c r="BR1532" i="1"/>
  <c r="BR1533" i="1"/>
  <c r="BR1534" i="1"/>
  <c r="BR1535" i="1"/>
  <c r="BR1536" i="1"/>
  <c r="BR1537" i="1"/>
  <c r="BR1538" i="1"/>
  <c r="BR1539" i="1"/>
  <c r="BR1540" i="1"/>
  <c r="BR1541" i="1"/>
  <c r="BR1542" i="1"/>
  <c r="BR1543" i="1"/>
  <c r="BR1544" i="1"/>
  <c r="BR1545" i="1"/>
  <c r="BR1546" i="1"/>
  <c r="BR1547" i="1"/>
  <c r="BR1548" i="1"/>
  <c r="BR1549" i="1"/>
  <c r="BR1550" i="1"/>
  <c r="BR1551" i="1"/>
  <c r="BR1552" i="1"/>
  <c r="BR1553" i="1"/>
  <c r="BR1554" i="1"/>
  <c r="BR1555" i="1"/>
  <c r="BR1556" i="1"/>
  <c r="BR1557" i="1"/>
  <c r="BR1558" i="1"/>
  <c r="BR1559" i="1"/>
  <c r="BR1560" i="1"/>
  <c r="BR1561" i="1"/>
  <c r="BR1562" i="1"/>
  <c r="BR1563" i="1"/>
  <c r="BR1564" i="1"/>
  <c r="BR1565" i="1"/>
  <c r="BR1566" i="1"/>
  <c r="BR1567" i="1"/>
  <c r="BR1568" i="1"/>
  <c r="BR1569" i="1"/>
  <c r="BR1570" i="1"/>
  <c r="BR1571" i="1"/>
  <c r="BR1572" i="1"/>
  <c r="BR1573" i="1"/>
  <c r="BR1574" i="1"/>
  <c r="BR1575" i="1"/>
  <c r="BR1576" i="1"/>
  <c r="BR1577" i="1"/>
  <c r="BR1578" i="1"/>
  <c r="BR1579" i="1"/>
  <c r="BR1580" i="1"/>
  <c r="BR1581" i="1"/>
  <c r="BR1582" i="1"/>
  <c r="BR1583" i="1"/>
  <c r="BR1584" i="1"/>
  <c r="BR1585" i="1"/>
  <c r="BR1586" i="1"/>
  <c r="BR1587" i="1"/>
  <c r="BR1588" i="1"/>
  <c r="BR1589" i="1"/>
  <c r="BR1590" i="1"/>
  <c r="BR1591" i="1"/>
  <c r="BR1592" i="1"/>
  <c r="BR1593" i="1"/>
  <c r="BR1594" i="1"/>
  <c r="BR1595" i="1"/>
  <c r="BR1596" i="1"/>
  <c r="BR1597" i="1"/>
  <c r="BR1598" i="1"/>
  <c r="BR1599" i="1"/>
  <c r="BR1600" i="1"/>
  <c r="BR1601" i="1"/>
  <c r="BR1602" i="1"/>
  <c r="BR1603" i="1"/>
  <c r="BR1604" i="1"/>
  <c r="BR1605" i="1"/>
  <c r="BR1606" i="1"/>
  <c r="BR1607" i="1"/>
  <c r="BR1608" i="1"/>
  <c r="BR1609" i="1"/>
  <c r="BR1610" i="1"/>
  <c r="BR1611" i="1"/>
  <c r="BR1612" i="1"/>
  <c r="BR1613" i="1"/>
  <c r="BR1614" i="1"/>
  <c r="BR1615" i="1"/>
  <c r="BR1616" i="1"/>
  <c r="BR1617" i="1"/>
  <c r="BR1618" i="1"/>
  <c r="BR1619" i="1"/>
  <c r="BR1620" i="1"/>
  <c r="BR1621" i="1"/>
  <c r="BR1622" i="1"/>
  <c r="BR1623" i="1"/>
  <c r="BR1624" i="1"/>
  <c r="BR1625" i="1"/>
  <c r="BR1626" i="1"/>
  <c r="BR1627" i="1"/>
  <c r="BR1628" i="1"/>
  <c r="BR1629" i="1"/>
  <c r="BR1630" i="1"/>
  <c r="BR1631" i="1"/>
  <c r="BR1632" i="1"/>
  <c r="BR1633" i="1"/>
  <c r="BR1634" i="1"/>
  <c r="BR1635" i="1"/>
  <c r="BR1636" i="1"/>
  <c r="BR1637" i="1"/>
  <c r="BR1638" i="1"/>
  <c r="BR1639" i="1"/>
  <c r="BR1640" i="1"/>
  <c r="BR1641" i="1"/>
  <c r="BR1642" i="1"/>
  <c r="BR1643" i="1"/>
  <c r="BR1644" i="1"/>
  <c r="BR1645" i="1"/>
  <c r="BR1646" i="1"/>
  <c r="BR1647" i="1"/>
  <c r="BR1648" i="1"/>
  <c r="BR1649" i="1"/>
  <c r="BR1650" i="1"/>
  <c r="BR1651" i="1"/>
  <c r="BR1652" i="1"/>
  <c r="BR1653" i="1"/>
  <c r="BR1654" i="1"/>
  <c r="BR1655" i="1"/>
  <c r="BR1656" i="1"/>
  <c r="BR1657" i="1"/>
  <c r="BR1658" i="1"/>
  <c r="BR1659" i="1"/>
  <c r="BR1660" i="1"/>
  <c r="BR1661" i="1"/>
  <c r="BR1662" i="1"/>
  <c r="BR1663" i="1"/>
  <c r="BR1664" i="1"/>
  <c r="BR1665" i="1"/>
  <c r="BR1666" i="1"/>
  <c r="BR1667" i="1"/>
  <c r="BR1668" i="1"/>
  <c r="BR1669" i="1"/>
  <c r="BR1670" i="1"/>
  <c r="BR1671" i="1"/>
  <c r="BR1672" i="1"/>
  <c r="BR1673" i="1"/>
  <c r="BR1674" i="1"/>
  <c r="BR1675" i="1"/>
  <c r="BR1676" i="1"/>
  <c r="BR1677" i="1"/>
  <c r="BR1678" i="1"/>
  <c r="BR1679" i="1"/>
  <c r="BR1680" i="1"/>
  <c r="BR1681" i="1"/>
  <c r="BR1682" i="1"/>
  <c r="BR1683" i="1"/>
  <c r="BR1684" i="1"/>
  <c r="BR1685" i="1"/>
  <c r="BR1686" i="1"/>
  <c r="BR1687" i="1"/>
  <c r="BR1688" i="1"/>
  <c r="BR1689" i="1"/>
  <c r="BR1690" i="1"/>
  <c r="BR1691" i="1"/>
  <c r="BR1692" i="1"/>
  <c r="BR1693" i="1"/>
  <c r="BR1694" i="1"/>
  <c r="BR1695" i="1"/>
  <c r="BR1696" i="1"/>
  <c r="BR1697" i="1"/>
  <c r="BR1698" i="1"/>
  <c r="BR1699" i="1"/>
  <c r="BR1700" i="1"/>
  <c r="BR1701" i="1"/>
  <c r="BR1702" i="1"/>
  <c r="BR1703" i="1"/>
  <c r="BR1704" i="1"/>
  <c r="BR1705" i="1"/>
  <c r="BR1706" i="1"/>
  <c r="BR1707" i="1"/>
  <c r="BR1708" i="1"/>
  <c r="BR1709" i="1"/>
  <c r="BR1710" i="1"/>
  <c r="BR1711" i="1"/>
  <c r="BR1712" i="1"/>
  <c r="BR1713" i="1"/>
  <c r="BR1714" i="1"/>
  <c r="BR1715" i="1"/>
  <c r="BR1716" i="1"/>
  <c r="BR1717" i="1"/>
  <c r="BR1718" i="1"/>
  <c r="BR1719" i="1"/>
  <c r="BR1720" i="1"/>
  <c r="BR1721" i="1"/>
  <c r="BR1722" i="1"/>
  <c r="BR1723" i="1"/>
  <c r="BR1724" i="1"/>
  <c r="BR1725" i="1"/>
  <c r="BR1726" i="1"/>
  <c r="BR1727" i="1"/>
  <c r="BR1728" i="1"/>
  <c r="BR1729" i="1"/>
  <c r="BR1730" i="1"/>
  <c r="BR1731" i="1"/>
  <c r="BR1732" i="1"/>
  <c r="BR1733" i="1"/>
  <c r="BR1734" i="1"/>
  <c r="BR1735" i="1"/>
  <c r="BR1736" i="1"/>
  <c r="BR1737" i="1"/>
  <c r="BR1738" i="1"/>
  <c r="BR1739" i="1"/>
  <c r="BR1740" i="1"/>
  <c r="BR1741" i="1"/>
  <c r="BR1742" i="1"/>
  <c r="BR1743" i="1"/>
  <c r="BR1744" i="1"/>
  <c r="BR1745" i="1"/>
  <c r="BR1746" i="1"/>
  <c r="BR1747" i="1"/>
  <c r="BR1748" i="1"/>
  <c r="BR1749" i="1"/>
  <c r="BR1750" i="1"/>
  <c r="BR1751" i="1"/>
  <c r="BR1752" i="1"/>
  <c r="BR1753" i="1"/>
  <c r="BR1754" i="1"/>
  <c r="BR1755" i="1"/>
  <c r="BR1756" i="1"/>
  <c r="BR1757" i="1"/>
  <c r="BR1758" i="1"/>
  <c r="BR1759" i="1"/>
  <c r="BR1760" i="1"/>
  <c r="BR1761" i="1"/>
  <c r="BR1762" i="1"/>
  <c r="BR1763" i="1"/>
  <c r="BR1764" i="1"/>
  <c r="BR1765" i="1"/>
  <c r="BR1766" i="1"/>
  <c r="BR1767" i="1"/>
  <c r="BR1768" i="1"/>
  <c r="BR1769" i="1"/>
  <c r="BR1770" i="1"/>
  <c r="BR1771" i="1"/>
  <c r="BR1772" i="1"/>
  <c r="BR1773" i="1"/>
  <c r="BR1774" i="1"/>
  <c r="BR1775" i="1"/>
  <c r="BR1776" i="1"/>
  <c r="BR1777" i="1"/>
  <c r="BR1778" i="1"/>
  <c r="BR1779" i="1"/>
  <c r="BR1780" i="1"/>
  <c r="BR1781" i="1"/>
  <c r="BR1782" i="1"/>
  <c r="BR1783" i="1"/>
  <c r="BR1784" i="1"/>
  <c r="BR1785" i="1"/>
  <c r="BR1786" i="1"/>
  <c r="BR1787" i="1"/>
  <c r="BR1788" i="1"/>
  <c r="BR1789" i="1"/>
  <c r="BR1790" i="1"/>
  <c r="BR1791" i="1"/>
  <c r="BR1792" i="1"/>
  <c r="BR1793" i="1"/>
  <c r="BR1794" i="1"/>
  <c r="BR1795" i="1"/>
  <c r="BR1796" i="1"/>
  <c r="BR1797" i="1"/>
  <c r="BR1798" i="1"/>
  <c r="BR1799" i="1"/>
  <c r="BR1800" i="1"/>
  <c r="BR1801" i="1"/>
  <c r="BR1802" i="1"/>
  <c r="BR1803" i="1"/>
  <c r="BR1804" i="1"/>
  <c r="BR1805" i="1"/>
  <c r="BR1806" i="1"/>
  <c r="BR1807" i="1"/>
  <c r="BR1808" i="1"/>
  <c r="BR1809" i="1"/>
  <c r="BR1810" i="1"/>
  <c r="BR1811" i="1"/>
  <c r="BR1812" i="1"/>
  <c r="BR1813" i="1"/>
  <c r="BR1814" i="1"/>
  <c r="BR1815" i="1"/>
  <c r="BR1816" i="1"/>
  <c r="BR1817" i="1"/>
  <c r="BR1818" i="1"/>
  <c r="BR1819" i="1"/>
  <c r="BR1820" i="1"/>
  <c r="BR1821" i="1"/>
  <c r="BR1822" i="1"/>
  <c r="BR1823" i="1"/>
  <c r="BR1824" i="1"/>
  <c r="BR1825" i="1"/>
  <c r="BR1826" i="1"/>
  <c r="BR1827" i="1"/>
  <c r="BR1828" i="1"/>
  <c r="BR1829" i="1"/>
  <c r="BR1830" i="1"/>
  <c r="BR1831" i="1"/>
  <c r="BR1832" i="1"/>
  <c r="BR1833" i="1"/>
  <c r="BR1834" i="1"/>
  <c r="BR1835" i="1"/>
  <c r="BR1836" i="1"/>
  <c r="BR1837" i="1"/>
  <c r="BR1838" i="1"/>
  <c r="BR1839" i="1"/>
  <c r="BR1840" i="1"/>
  <c r="BR1841" i="1"/>
  <c r="BR1842" i="1"/>
  <c r="BR1843" i="1"/>
  <c r="BR1844" i="1"/>
  <c r="BR1845" i="1"/>
  <c r="BR1846" i="1"/>
  <c r="BR1847" i="1"/>
  <c r="BR1848" i="1"/>
  <c r="BR1849" i="1"/>
  <c r="BR1850" i="1"/>
  <c r="BR1851" i="1"/>
  <c r="BR1852" i="1"/>
  <c r="BR1853" i="1"/>
  <c r="BR1854" i="1"/>
  <c r="BR1855" i="1"/>
  <c r="BR1856" i="1"/>
  <c r="BR1857" i="1"/>
  <c r="BR1858" i="1"/>
  <c r="BR1859" i="1"/>
  <c r="BR1860" i="1"/>
  <c r="BR1861" i="1"/>
  <c r="BR1862" i="1"/>
  <c r="BR1863" i="1"/>
  <c r="BR1864" i="1"/>
  <c r="BR1865" i="1"/>
  <c r="BR1866" i="1"/>
  <c r="BR1867" i="1"/>
  <c r="BR1868" i="1"/>
  <c r="BR1869" i="1"/>
  <c r="BR1870" i="1"/>
  <c r="BR1871" i="1"/>
  <c r="BR1872" i="1"/>
  <c r="BR1873" i="1"/>
  <c r="BR1874" i="1"/>
  <c r="BR1875" i="1"/>
  <c r="BR1876" i="1"/>
  <c r="BR1877" i="1"/>
  <c r="BR1878" i="1"/>
  <c r="BR1879" i="1"/>
  <c r="BR1880" i="1"/>
  <c r="BR1881" i="1"/>
  <c r="BR1882" i="1"/>
  <c r="BR1883" i="1"/>
  <c r="BR1884" i="1"/>
  <c r="BR1885" i="1"/>
  <c r="BR1886" i="1"/>
  <c r="BR1887" i="1"/>
  <c r="BR1888" i="1"/>
  <c r="BR1889" i="1"/>
  <c r="BR1890" i="1"/>
  <c r="BR1891" i="1"/>
  <c r="BR1892" i="1"/>
  <c r="BR1893" i="1"/>
  <c r="BR1894" i="1"/>
  <c r="BR1895" i="1"/>
  <c r="BR1896" i="1"/>
  <c r="BR1897" i="1"/>
  <c r="BR1898" i="1"/>
  <c r="BR1899" i="1"/>
  <c r="BR1900" i="1"/>
  <c r="BR1901" i="1"/>
  <c r="BR1902" i="1"/>
  <c r="BR1903" i="1"/>
  <c r="BR1904" i="1"/>
  <c r="BR1905" i="1"/>
  <c r="BR1906" i="1"/>
  <c r="BR1907" i="1"/>
  <c r="BR1908" i="1"/>
  <c r="BR1909" i="1"/>
  <c r="BR1910" i="1"/>
  <c r="BR1911" i="1"/>
  <c r="BR1912" i="1"/>
  <c r="BR1913" i="1"/>
  <c r="BR1914" i="1"/>
  <c r="BR1915" i="1"/>
  <c r="BR1916" i="1"/>
  <c r="BR1917" i="1"/>
  <c r="BR1918" i="1"/>
  <c r="BR1919" i="1"/>
  <c r="BR1920" i="1"/>
  <c r="BR1921" i="1"/>
  <c r="BR1922" i="1"/>
  <c r="BR1923" i="1"/>
  <c r="BR1924" i="1"/>
  <c r="BR1925" i="1"/>
  <c r="BR1926" i="1"/>
  <c r="BR1927" i="1"/>
  <c r="BR1928" i="1"/>
  <c r="BR1929" i="1"/>
  <c r="BR1930" i="1"/>
  <c r="BR1931" i="1"/>
  <c r="BR1932" i="1"/>
  <c r="BR1933" i="1"/>
  <c r="BR1934" i="1"/>
  <c r="BR1935" i="1"/>
  <c r="BR1936" i="1"/>
  <c r="BR1937" i="1"/>
  <c r="BR1938" i="1"/>
  <c r="BR1939" i="1"/>
  <c r="BR1940" i="1"/>
  <c r="BR1941" i="1"/>
  <c r="BR1942" i="1"/>
  <c r="BR1943" i="1"/>
  <c r="BR1944" i="1"/>
  <c r="BR1945" i="1"/>
  <c r="BR1946" i="1"/>
  <c r="BR1947" i="1"/>
  <c r="BR1948" i="1"/>
  <c r="BR1949" i="1"/>
  <c r="BR1950" i="1"/>
  <c r="BR1951" i="1"/>
  <c r="BR1952" i="1"/>
  <c r="BR1953" i="1"/>
  <c r="BR1954" i="1"/>
  <c r="BR1955" i="1"/>
  <c r="BR1956" i="1"/>
  <c r="BR1957" i="1"/>
  <c r="BR1958" i="1"/>
  <c r="BR1959" i="1"/>
  <c r="BR1960" i="1"/>
  <c r="BR1961" i="1"/>
  <c r="BR1962" i="1"/>
  <c r="BR1963" i="1"/>
  <c r="BR1964" i="1"/>
  <c r="BR1965" i="1"/>
  <c r="BR1966" i="1"/>
  <c r="BR1967" i="1"/>
  <c r="BR1968" i="1"/>
  <c r="BR1969" i="1"/>
  <c r="BR1970" i="1"/>
  <c r="BR1971" i="1"/>
  <c r="BR1972" i="1"/>
  <c r="BR1973" i="1"/>
  <c r="BR1974" i="1"/>
  <c r="BR1975" i="1"/>
  <c r="BR1976" i="1"/>
  <c r="BR1977" i="1"/>
  <c r="BR1978" i="1"/>
  <c r="BR1979" i="1"/>
  <c r="BR1980" i="1"/>
  <c r="BR1981" i="1"/>
  <c r="BR1982" i="1"/>
  <c r="BR1983" i="1"/>
  <c r="BR1984" i="1"/>
  <c r="BR1985" i="1"/>
  <c r="BR1986" i="1"/>
  <c r="BR1987" i="1"/>
  <c r="BR1988" i="1"/>
  <c r="BR1989" i="1"/>
  <c r="BR1990" i="1"/>
  <c r="BR1991" i="1"/>
  <c r="BR1992" i="1"/>
  <c r="BR1993" i="1"/>
  <c r="BR1994" i="1"/>
  <c r="BR1995" i="1"/>
  <c r="BR1996" i="1"/>
  <c r="BR1997" i="1"/>
  <c r="BR1998" i="1"/>
  <c r="BR1999" i="1"/>
  <c r="BR2000" i="1"/>
  <c r="BR2001" i="1"/>
  <c r="BR2002" i="1"/>
  <c r="BR2003" i="1"/>
  <c r="BR2004" i="1"/>
  <c r="BR2005" i="1"/>
  <c r="BR2006" i="1"/>
  <c r="BR2007" i="1"/>
  <c r="BR2008" i="1"/>
  <c r="BR2009" i="1"/>
  <c r="BR2010" i="1"/>
  <c r="BR2011" i="1"/>
  <c r="BR2012" i="1"/>
  <c r="BR2013" i="1"/>
  <c r="BR2014" i="1"/>
  <c r="BR2015" i="1"/>
  <c r="BR2016" i="1"/>
  <c r="BR2017" i="1"/>
  <c r="BR2018" i="1"/>
  <c r="BR2019" i="1"/>
  <c r="BR2020" i="1"/>
  <c r="BR2021" i="1"/>
  <c r="BR2022" i="1"/>
  <c r="BR2023" i="1"/>
  <c r="BR2024" i="1"/>
  <c r="BR2025" i="1"/>
  <c r="BR2026" i="1"/>
  <c r="BR2027" i="1"/>
  <c r="BR2028" i="1"/>
  <c r="BR2029" i="1"/>
  <c r="BR2030" i="1"/>
  <c r="BR2031" i="1"/>
  <c r="BR2032" i="1"/>
  <c r="BR2033" i="1"/>
  <c r="BR2" i="1"/>
  <c r="BP3" i="1"/>
  <c r="BP4" i="1"/>
  <c r="BP5" i="1"/>
  <c r="BP6" i="1"/>
  <c r="BP7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0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P54" i="1"/>
  <c r="BP55" i="1"/>
  <c r="BP56" i="1"/>
  <c r="BP57" i="1"/>
  <c r="BP58" i="1"/>
  <c r="BP59" i="1"/>
  <c r="BP60" i="1"/>
  <c r="BP61" i="1"/>
  <c r="BP62" i="1"/>
  <c r="BP63" i="1"/>
  <c r="BP64" i="1"/>
  <c r="BP65" i="1"/>
  <c r="BP66" i="1"/>
  <c r="BP67" i="1"/>
  <c r="BP68" i="1"/>
  <c r="BP69" i="1"/>
  <c r="BP70" i="1"/>
  <c r="BP71" i="1"/>
  <c r="BP72" i="1"/>
  <c r="BP73" i="1"/>
  <c r="BP74" i="1"/>
  <c r="BP75" i="1"/>
  <c r="BP76" i="1"/>
  <c r="BP77" i="1"/>
  <c r="BP78" i="1"/>
  <c r="BP79" i="1"/>
  <c r="BP80" i="1"/>
  <c r="BP81" i="1"/>
  <c r="BP82" i="1"/>
  <c r="BP83" i="1"/>
  <c r="BP84" i="1"/>
  <c r="BP85" i="1"/>
  <c r="BP86" i="1"/>
  <c r="BP87" i="1"/>
  <c r="BP88" i="1"/>
  <c r="BP89" i="1"/>
  <c r="BP90" i="1"/>
  <c r="BP91" i="1"/>
  <c r="BP92" i="1"/>
  <c r="BP93" i="1"/>
  <c r="BP94" i="1"/>
  <c r="BP95" i="1"/>
  <c r="BP96" i="1"/>
  <c r="BP97" i="1"/>
  <c r="BP98" i="1"/>
  <c r="BP99" i="1"/>
  <c r="BP100" i="1"/>
  <c r="BP101" i="1"/>
  <c r="BP102" i="1"/>
  <c r="BP103" i="1"/>
  <c r="BP104" i="1"/>
  <c r="BP105" i="1"/>
  <c r="BP106" i="1"/>
  <c r="BP107" i="1"/>
  <c r="BP108" i="1"/>
  <c r="BP109" i="1"/>
  <c r="BP110" i="1"/>
  <c r="BP111" i="1"/>
  <c r="BP112" i="1"/>
  <c r="BP113" i="1"/>
  <c r="BP114" i="1"/>
  <c r="BP115" i="1"/>
  <c r="BP116" i="1"/>
  <c r="BP117" i="1"/>
  <c r="BP118" i="1"/>
  <c r="BP119" i="1"/>
  <c r="BP120" i="1"/>
  <c r="BP121" i="1"/>
  <c r="BP122" i="1"/>
  <c r="BP123" i="1"/>
  <c r="BP124" i="1"/>
  <c r="BP125" i="1"/>
  <c r="BP126" i="1"/>
  <c r="BP127" i="1"/>
  <c r="BP128" i="1"/>
  <c r="BP129" i="1"/>
  <c r="BP130" i="1"/>
  <c r="BP131" i="1"/>
  <c r="BP132" i="1"/>
  <c r="BP133" i="1"/>
  <c r="BP134" i="1"/>
  <c r="BP135" i="1"/>
  <c r="BP136" i="1"/>
  <c r="BP137" i="1"/>
  <c r="BP138" i="1"/>
  <c r="BP139" i="1"/>
  <c r="BP140" i="1"/>
  <c r="BP141" i="1"/>
  <c r="BP142" i="1"/>
  <c r="BP143" i="1"/>
  <c r="BP144" i="1"/>
  <c r="BP145" i="1"/>
  <c r="BP146" i="1"/>
  <c r="BP147" i="1"/>
  <c r="BP148" i="1"/>
  <c r="BP149" i="1"/>
  <c r="BP150" i="1"/>
  <c r="BP151" i="1"/>
  <c r="BP152" i="1"/>
  <c r="BP153" i="1"/>
  <c r="BP154" i="1"/>
  <c r="BP155" i="1"/>
  <c r="BP156" i="1"/>
  <c r="BP157" i="1"/>
  <c r="BP158" i="1"/>
  <c r="BP159" i="1"/>
  <c r="BP160" i="1"/>
  <c r="BP161" i="1"/>
  <c r="BP162" i="1"/>
  <c r="BP163" i="1"/>
  <c r="BP164" i="1"/>
  <c r="BP165" i="1"/>
  <c r="BP166" i="1"/>
  <c r="BP167" i="1"/>
  <c r="BP168" i="1"/>
  <c r="BP169" i="1"/>
  <c r="BP170" i="1"/>
  <c r="BP171" i="1"/>
  <c r="BP172" i="1"/>
  <c r="BP173" i="1"/>
  <c r="BP174" i="1"/>
  <c r="BP175" i="1"/>
  <c r="BP176" i="1"/>
  <c r="BP177" i="1"/>
  <c r="BP178" i="1"/>
  <c r="BP179" i="1"/>
  <c r="BP180" i="1"/>
  <c r="BP181" i="1"/>
  <c r="BP182" i="1"/>
  <c r="BP183" i="1"/>
  <c r="BP184" i="1"/>
  <c r="BP185" i="1"/>
  <c r="BP186" i="1"/>
  <c r="BP187" i="1"/>
  <c r="BP188" i="1"/>
  <c r="BP189" i="1"/>
  <c r="BP190" i="1"/>
  <c r="BP191" i="1"/>
  <c r="BP192" i="1"/>
  <c r="BP193" i="1"/>
  <c r="BP194" i="1"/>
  <c r="BP195" i="1"/>
  <c r="BP196" i="1"/>
  <c r="BP197" i="1"/>
  <c r="BP198" i="1"/>
  <c r="BP199" i="1"/>
  <c r="BP200" i="1"/>
  <c r="BP201" i="1"/>
  <c r="BP202" i="1"/>
  <c r="BP203" i="1"/>
  <c r="BP204" i="1"/>
  <c r="BP205" i="1"/>
  <c r="BP206" i="1"/>
  <c r="BP207" i="1"/>
  <c r="BP208" i="1"/>
  <c r="BP209" i="1"/>
  <c r="BP210" i="1"/>
  <c r="BP211" i="1"/>
  <c r="BP212" i="1"/>
  <c r="BP213" i="1"/>
  <c r="BP214" i="1"/>
  <c r="BP215" i="1"/>
  <c r="BP216" i="1"/>
  <c r="BP217" i="1"/>
  <c r="BP218" i="1"/>
  <c r="BP219" i="1"/>
  <c r="BP220" i="1"/>
  <c r="BP221" i="1"/>
  <c r="BP222" i="1"/>
  <c r="BP223" i="1"/>
  <c r="BP224" i="1"/>
  <c r="BP225" i="1"/>
  <c r="BP226" i="1"/>
  <c r="BP227" i="1"/>
  <c r="BP228" i="1"/>
  <c r="BP229" i="1"/>
  <c r="BP230" i="1"/>
  <c r="BP231" i="1"/>
  <c r="BP232" i="1"/>
  <c r="BP233" i="1"/>
  <c r="BP234" i="1"/>
  <c r="BP235" i="1"/>
  <c r="BP236" i="1"/>
  <c r="BP237" i="1"/>
  <c r="BP238" i="1"/>
  <c r="BP239" i="1"/>
  <c r="BP240" i="1"/>
  <c r="BP241" i="1"/>
  <c r="BP242" i="1"/>
  <c r="BP243" i="1"/>
  <c r="BP244" i="1"/>
  <c r="BP245" i="1"/>
  <c r="BP246" i="1"/>
  <c r="BP247" i="1"/>
  <c r="BP248" i="1"/>
  <c r="BP249" i="1"/>
  <c r="BP250" i="1"/>
  <c r="BP251" i="1"/>
  <c r="BP252" i="1"/>
  <c r="BP253" i="1"/>
  <c r="BP254" i="1"/>
  <c r="BP255" i="1"/>
  <c r="BP256" i="1"/>
  <c r="BP257" i="1"/>
  <c r="BP258" i="1"/>
  <c r="BP259" i="1"/>
  <c r="BP260" i="1"/>
  <c r="BP261" i="1"/>
  <c r="BP262" i="1"/>
  <c r="BP263" i="1"/>
  <c r="BP264" i="1"/>
  <c r="BP265" i="1"/>
  <c r="BP266" i="1"/>
  <c r="BP267" i="1"/>
  <c r="BP268" i="1"/>
  <c r="BP269" i="1"/>
  <c r="BP270" i="1"/>
  <c r="BP271" i="1"/>
  <c r="BP272" i="1"/>
  <c r="BP273" i="1"/>
  <c r="BP274" i="1"/>
  <c r="BP275" i="1"/>
  <c r="BP276" i="1"/>
  <c r="BP277" i="1"/>
  <c r="BP278" i="1"/>
  <c r="BP279" i="1"/>
  <c r="BP280" i="1"/>
  <c r="BP281" i="1"/>
  <c r="BP282" i="1"/>
  <c r="BP283" i="1"/>
  <c r="BP284" i="1"/>
  <c r="BP285" i="1"/>
  <c r="BP286" i="1"/>
  <c r="BP287" i="1"/>
  <c r="BP288" i="1"/>
  <c r="BP289" i="1"/>
  <c r="BP290" i="1"/>
  <c r="BP291" i="1"/>
  <c r="BP292" i="1"/>
  <c r="BP293" i="1"/>
  <c r="BP294" i="1"/>
  <c r="BP295" i="1"/>
  <c r="BP296" i="1"/>
  <c r="BP297" i="1"/>
  <c r="BP298" i="1"/>
  <c r="BP299" i="1"/>
  <c r="BP300" i="1"/>
  <c r="BP301" i="1"/>
  <c r="BP302" i="1"/>
  <c r="BP303" i="1"/>
  <c r="BP304" i="1"/>
  <c r="BP305" i="1"/>
  <c r="BP306" i="1"/>
  <c r="BP307" i="1"/>
  <c r="BP308" i="1"/>
  <c r="BP309" i="1"/>
  <c r="BP310" i="1"/>
  <c r="BP311" i="1"/>
  <c r="BP312" i="1"/>
  <c r="BP313" i="1"/>
  <c r="BP314" i="1"/>
  <c r="BP315" i="1"/>
  <c r="BP316" i="1"/>
  <c r="BP317" i="1"/>
  <c r="BP318" i="1"/>
  <c r="BP319" i="1"/>
  <c r="BP320" i="1"/>
  <c r="BP321" i="1"/>
  <c r="BP322" i="1"/>
  <c r="BP323" i="1"/>
  <c r="BP324" i="1"/>
  <c r="BP325" i="1"/>
  <c r="BP326" i="1"/>
  <c r="BP327" i="1"/>
  <c r="BP328" i="1"/>
  <c r="BP329" i="1"/>
  <c r="BP330" i="1"/>
  <c r="BP331" i="1"/>
  <c r="BP332" i="1"/>
  <c r="BP333" i="1"/>
  <c r="BP334" i="1"/>
  <c r="BP335" i="1"/>
  <c r="BP336" i="1"/>
  <c r="BP337" i="1"/>
  <c r="BP338" i="1"/>
  <c r="BP339" i="1"/>
  <c r="BP340" i="1"/>
  <c r="BP341" i="1"/>
  <c r="BP342" i="1"/>
  <c r="BP343" i="1"/>
  <c r="BP344" i="1"/>
  <c r="BP345" i="1"/>
  <c r="BP346" i="1"/>
  <c r="BP347" i="1"/>
  <c r="BP348" i="1"/>
  <c r="BP349" i="1"/>
  <c r="BP350" i="1"/>
  <c r="BP351" i="1"/>
  <c r="BP352" i="1"/>
  <c r="BP353" i="1"/>
  <c r="BP354" i="1"/>
  <c r="BP355" i="1"/>
  <c r="BP356" i="1"/>
  <c r="BP357" i="1"/>
  <c r="BP358" i="1"/>
  <c r="BP359" i="1"/>
  <c r="BP360" i="1"/>
  <c r="BP361" i="1"/>
  <c r="BP362" i="1"/>
  <c r="BP363" i="1"/>
  <c r="BP364" i="1"/>
  <c r="BP365" i="1"/>
  <c r="BP366" i="1"/>
  <c r="BP367" i="1"/>
  <c r="BP368" i="1"/>
  <c r="BP369" i="1"/>
  <c r="BP370" i="1"/>
  <c r="BP371" i="1"/>
  <c r="BP372" i="1"/>
  <c r="BP373" i="1"/>
  <c r="BP374" i="1"/>
  <c r="BP375" i="1"/>
  <c r="BP376" i="1"/>
  <c r="BP377" i="1"/>
  <c r="BP378" i="1"/>
  <c r="BP379" i="1"/>
  <c r="BP380" i="1"/>
  <c r="BP381" i="1"/>
  <c r="BP382" i="1"/>
  <c r="BP383" i="1"/>
  <c r="BP384" i="1"/>
  <c r="BP385" i="1"/>
  <c r="BP386" i="1"/>
  <c r="BP387" i="1"/>
  <c r="BP388" i="1"/>
  <c r="BP389" i="1"/>
  <c r="BP390" i="1"/>
  <c r="BP391" i="1"/>
  <c r="BP392" i="1"/>
  <c r="BP393" i="1"/>
  <c r="BP394" i="1"/>
  <c r="BP395" i="1"/>
  <c r="BP396" i="1"/>
  <c r="BP397" i="1"/>
  <c r="BP398" i="1"/>
  <c r="BP399" i="1"/>
  <c r="BP400" i="1"/>
  <c r="BP401" i="1"/>
  <c r="BP402" i="1"/>
  <c r="BP403" i="1"/>
  <c r="BP404" i="1"/>
  <c r="BP405" i="1"/>
  <c r="BP406" i="1"/>
  <c r="BP407" i="1"/>
  <c r="BP408" i="1"/>
  <c r="BP409" i="1"/>
  <c r="BP410" i="1"/>
  <c r="BP411" i="1"/>
  <c r="BP412" i="1"/>
  <c r="BP413" i="1"/>
  <c r="BP414" i="1"/>
  <c r="BP415" i="1"/>
  <c r="BP416" i="1"/>
  <c r="BP417" i="1"/>
  <c r="BP418" i="1"/>
  <c r="BP419" i="1"/>
  <c r="BP420" i="1"/>
  <c r="BP421" i="1"/>
  <c r="BP422" i="1"/>
  <c r="BP423" i="1"/>
  <c r="BP424" i="1"/>
  <c r="BP425" i="1"/>
  <c r="BP426" i="1"/>
  <c r="BP427" i="1"/>
  <c r="BP428" i="1"/>
  <c r="BP429" i="1"/>
  <c r="BP430" i="1"/>
  <c r="BP431" i="1"/>
  <c r="BP432" i="1"/>
  <c r="BP433" i="1"/>
  <c r="BP434" i="1"/>
  <c r="BP435" i="1"/>
  <c r="BP436" i="1"/>
  <c r="BP437" i="1"/>
  <c r="BP438" i="1"/>
  <c r="BP439" i="1"/>
  <c r="BP440" i="1"/>
  <c r="BP441" i="1"/>
  <c r="BP442" i="1"/>
  <c r="BP443" i="1"/>
  <c r="BP444" i="1"/>
  <c r="BP445" i="1"/>
  <c r="BP446" i="1"/>
  <c r="BP447" i="1"/>
  <c r="BP448" i="1"/>
  <c r="BP449" i="1"/>
  <c r="BP450" i="1"/>
  <c r="BP451" i="1"/>
  <c r="BP452" i="1"/>
  <c r="BP453" i="1"/>
  <c r="BP454" i="1"/>
  <c r="BP455" i="1"/>
  <c r="BP456" i="1"/>
  <c r="BP457" i="1"/>
  <c r="BP458" i="1"/>
  <c r="BP459" i="1"/>
  <c r="BP460" i="1"/>
  <c r="BP461" i="1"/>
  <c r="BP462" i="1"/>
  <c r="BP463" i="1"/>
  <c r="BP464" i="1"/>
  <c r="BP465" i="1"/>
  <c r="BP466" i="1"/>
  <c r="BP467" i="1"/>
  <c r="BP468" i="1"/>
  <c r="BP469" i="1"/>
  <c r="BP470" i="1"/>
  <c r="BP471" i="1"/>
  <c r="BP472" i="1"/>
  <c r="BP473" i="1"/>
  <c r="BP474" i="1"/>
  <c r="BP475" i="1"/>
  <c r="BP476" i="1"/>
  <c r="BP477" i="1"/>
  <c r="BP478" i="1"/>
  <c r="BP479" i="1"/>
  <c r="BP480" i="1"/>
  <c r="BP481" i="1"/>
  <c r="BP482" i="1"/>
  <c r="BP483" i="1"/>
  <c r="BP484" i="1"/>
  <c r="BP485" i="1"/>
  <c r="BP486" i="1"/>
  <c r="BP487" i="1"/>
  <c r="BP488" i="1"/>
  <c r="BP489" i="1"/>
  <c r="BP490" i="1"/>
  <c r="BP491" i="1"/>
  <c r="BP492" i="1"/>
  <c r="BP493" i="1"/>
  <c r="BP494" i="1"/>
  <c r="BP495" i="1"/>
  <c r="BP496" i="1"/>
  <c r="BP497" i="1"/>
  <c r="BP498" i="1"/>
  <c r="BP499" i="1"/>
  <c r="BP500" i="1"/>
  <c r="BP501" i="1"/>
  <c r="BP502" i="1"/>
  <c r="BP503" i="1"/>
  <c r="BP504" i="1"/>
  <c r="BP505" i="1"/>
  <c r="BP506" i="1"/>
  <c r="BP507" i="1"/>
  <c r="BP508" i="1"/>
  <c r="BP509" i="1"/>
  <c r="BP510" i="1"/>
  <c r="BP511" i="1"/>
  <c r="BP512" i="1"/>
  <c r="BP513" i="1"/>
  <c r="BP514" i="1"/>
  <c r="BP515" i="1"/>
  <c r="BP516" i="1"/>
  <c r="BP517" i="1"/>
  <c r="BP518" i="1"/>
  <c r="BP519" i="1"/>
  <c r="BP520" i="1"/>
  <c r="BP521" i="1"/>
  <c r="BP522" i="1"/>
  <c r="BP523" i="1"/>
  <c r="BP524" i="1"/>
  <c r="BP525" i="1"/>
  <c r="BP526" i="1"/>
  <c r="BP527" i="1"/>
  <c r="BP528" i="1"/>
  <c r="BP529" i="1"/>
  <c r="BP530" i="1"/>
  <c r="BP531" i="1"/>
  <c r="BP532" i="1"/>
  <c r="BP533" i="1"/>
  <c r="BP534" i="1"/>
  <c r="BP535" i="1"/>
  <c r="BP536" i="1"/>
  <c r="BP537" i="1"/>
  <c r="BP538" i="1"/>
  <c r="BP539" i="1"/>
  <c r="BP540" i="1"/>
  <c r="BP541" i="1"/>
  <c r="BP542" i="1"/>
  <c r="BP543" i="1"/>
  <c r="BP544" i="1"/>
  <c r="BP545" i="1"/>
  <c r="BP546" i="1"/>
  <c r="BP547" i="1"/>
  <c r="BP548" i="1"/>
  <c r="BP549" i="1"/>
  <c r="BP550" i="1"/>
  <c r="BP551" i="1"/>
  <c r="BP552" i="1"/>
  <c r="BP553" i="1"/>
  <c r="BP554" i="1"/>
  <c r="BP555" i="1"/>
  <c r="BP556" i="1"/>
  <c r="BP557" i="1"/>
  <c r="BP558" i="1"/>
  <c r="BP559" i="1"/>
  <c r="BP560" i="1"/>
  <c r="BP561" i="1"/>
  <c r="BP562" i="1"/>
  <c r="BP563" i="1"/>
  <c r="BP564" i="1"/>
  <c r="BP565" i="1"/>
  <c r="BP566" i="1"/>
  <c r="BP567" i="1"/>
  <c r="BP568" i="1"/>
  <c r="BP569" i="1"/>
  <c r="BP570" i="1"/>
  <c r="BP571" i="1"/>
  <c r="BP572" i="1"/>
  <c r="BP573" i="1"/>
  <c r="BP574" i="1"/>
  <c r="BP575" i="1"/>
  <c r="BP576" i="1"/>
  <c r="BP577" i="1"/>
  <c r="BP578" i="1"/>
  <c r="BP579" i="1"/>
  <c r="BP580" i="1"/>
  <c r="BP581" i="1"/>
  <c r="BP582" i="1"/>
  <c r="BP583" i="1"/>
  <c r="BP584" i="1"/>
  <c r="BP585" i="1"/>
  <c r="BP586" i="1"/>
  <c r="BP587" i="1"/>
  <c r="BP588" i="1"/>
  <c r="BP589" i="1"/>
  <c r="BP590" i="1"/>
  <c r="BP591" i="1"/>
  <c r="BP592" i="1"/>
  <c r="BP593" i="1"/>
  <c r="BP594" i="1"/>
  <c r="BP595" i="1"/>
  <c r="BP596" i="1"/>
  <c r="BP597" i="1"/>
  <c r="BP598" i="1"/>
  <c r="BP599" i="1"/>
  <c r="BP600" i="1"/>
  <c r="BP601" i="1"/>
  <c r="BP602" i="1"/>
  <c r="BP603" i="1"/>
  <c r="BP604" i="1"/>
  <c r="BP605" i="1"/>
  <c r="BP606" i="1"/>
  <c r="BP607" i="1"/>
  <c r="BP608" i="1"/>
  <c r="BP609" i="1"/>
  <c r="BP610" i="1"/>
  <c r="BP611" i="1"/>
  <c r="BP612" i="1"/>
  <c r="BP613" i="1"/>
  <c r="BP614" i="1"/>
  <c r="BP615" i="1"/>
  <c r="BP616" i="1"/>
  <c r="BP617" i="1"/>
  <c r="BP618" i="1"/>
  <c r="BP619" i="1"/>
  <c r="BP620" i="1"/>
  <c r="BP621" i="1"/>
  <c r="BP622" i="1"/>
  <c r="BP623" i="1"/>
  <c r="BP624" i="1"/>
  <c r="BP625" i="1"/>
  <c r="BP626" i="1"/>
  <c r="BP627" i="1"/>
  <c r="BP628" i="1"/>
  <c r="BP629" i="1"/>
  <c r="BP630" i="1"/>
  <c r="BP631" i="1"/>
  <c r="BP632" i="1"/>
  <c r="BP633" i="1"/>
  <c r="BP634" i="1"/>
  <c r="BP635" i="1"/>
  <c r="BP636" i="1"/>
  <c r="BP637" i="1"/>
  <c r="BP638" i="1"/>
  <c r="BP639" i="1"/>
  <c r="BP640" i="1"/>
  <c r="BP641" i="1"/>
  <c r="BP642" i="1"/>
  <c r="BP643" i="1"/>
  <c r="BP644" i="1"/>
  <c r="BP645" i="1"/>
  <c r="BP646" i="1"/>
  <c r="BP647" i="1"/>
  <c r="BP648" i="1"/>
  <c r="BP649" i="1"/>
  <c r="BP650" i="1"/>
  <c r="BP651" i="1"/>
  <c r="BP652" i="1"/>
  <c r="BP653" i="1"/>
  <c r="BP654" i="1"/>
  <c r="BP655" i="1"/>
  <c r="BP656" i="1"/>
  <c r="BP657" i="1"/>
  <c r="BP658" i="1"/>
  <c r="BP659" i="1"/>
  <c r="BP660" i="1"/>
  <c r="BP661" i="1"/>
  <c r="BP662" i="1"/>
  <c r="BP663" i="1"/>
  <c r="BP664" i="1"/>
  <c r="BP665" i="1"/>
  <c r="BP666" i="1"/>
  <c r="BP667" i="1"/>
  <c r="BP668" i="1"/>
  <c r="BP669" i="1"/>
  <c r="BP670" i="1"/>
  <c r="BP671" i="1"/>
  <c r="BP672" i="1"/>
  <c r="BP673" i="1"/>
  <c r="BP674" i="1"/>
  <c r="BP675" i="1"/>
  <c r="BP676" i="1"/>
  <c r="BP677" i="1"/>
  <c r="BP678" i="1"/>
  <c r="BP679" i="1"/>
  <c r="BP680" i="1"/>
  <c r="BP681" i="1"/>
  <c r="BP682" i="1"/>
  <c r="BP683" i="1"/>
  <c r="BP684" i="1"/>
  <c r="BP685" i="1"/>
  <c r="BP686" i="1"/>
  <c r="BP687" i="1"/>
  <c r="BP688" i="1"/>
  <c r="BP689" i="1"/>
  <c r="BP690" i="1"/>
  <c r="BP691" i="1"/>
  <c r="BP692" i="1"/>
  <c r="BP693" i="1"/>
  <c r="BP694" i="1"/>
  <c r="BP695" i="1"/>
  <c r="BP696" i="1"/>
  <c r="BP697" i="1"/>
  <c r="BP698" i="1"/>
  <c r="BP699" i="1"/>
  <c r="BP700" i="1"/>
  <c r="BP701" i="1"/>
  <c r="BP702" i="1"/>
  <c r="BP703" i="1"/>
  <c r="BP704" i="1"/>
  <c r="BP705" i="1"/>
  <c r="BP706" i="1"/>
  <c r="BP707" i="1"/>
  <c r="BP708" i="1"/>
  <c r="BP709" i="1"/>
  <c r="BP710" i="1"/>
  <c r="BP711" i="1"/>
  <c r="BP712" i="1"/>
  <c r="BP713" i="1"/>
  <c r="BP714" i="1"/>
  <c r="BP715" i="1"/>
  <c r="BP716" i="1"/>
  <c r="BP717" i="1"/>
  <c r="BP718" i="1"/>
  <c r="BP719" i="1"/>
  <c r="BP720" i="1"/>
  <c r="BP721" i="1"/>
  <c r="BP722" i="1"/>
  <c r="BP723" i="1"/>
  <c r="BP724" i="1"/>
  <c r="BP725" i="1"/>
  <c r="BP726" i="1"/>
  <c r="BP727" i="1"/>
  <c r="BP728" i="1"/>
  <c r="BP729" i="1"/>
  <c r="BP730" i="1"/>
  <c r="BP731" i="1"/>
  <c r="BP732" i="1"/>
  <c r="BP733" i="1"/>
  <c r="BP734" i="1"/>
  <c r="BP735" i="1"/>
  <c r="BP736" i="1"/>
  <c r="BP737" i="1"/>
  <c r="BP738" i="1"/>
  <c r="BP739" i="1"/>
  <c r="BP740" i="1"/>
  <c r="BP741" i="1"/>
  <c r="BP742" i="1"/>
  <c r="BP743" i="1"/>
  <c r="BP744" i="1"/>
  <c r="BP745" i="1"/>
  <c r="BP746" i="1"/>
  <c r="BP747" i="1"/>
  <c r="BP748" i="1"/>
  <c r="BP749" i="1"/>
  <c r="BP750" i="1"/>
  <c r="BP751" i="1"/>
  <c r="BP752" i="1"/>
  <c r="BP753" i="1"/>
  <c r="BP754" i="1"/>
  <c r="BP755" i="1"/>
  <c r="BP756" i="1"/>
  <c r="BP757" i="1"/>
  <c r="BP758" i="1"/>
  <c r="BP759" i="1"/>
  <c r="BP760" i="1"/>
  <c r="BP761" i="1"/>
  <c r="BP762" i="1"/>
  <c r="BP763" i="1"/>
  <c r="BP764" i="1"/>
  <c r="BP765" i="1"/>
  <c r="BP766" i="1"/>
  <c r="BP767" i="1"/>
  <c r="BP768" i="1"/>
  <c r="BP769" i="1"/>
  <c r="BP770" i="1"/>
  <c r="BP771" i="1"/>
  <c r="BP772" i="1"/>
  <c r="BP773" i="1"/>
  <c r="BP774" i="1"/>
  <c r="BP775" i="1"/>
  <c r="BP776" i="1"/>
  <c r="BP777" i="1"/>
  <c r="BP778" i="1"/>
  <c r="BP779" i="1"/>
  <c r="BP780" i="1"/>
  <c r="BP781" i="1"/>
  <c r="BP782" i="1"/>
  <c r="BP783" i="1"/>
  <c r="BP784" i="1"/>
  <c r="BP785" i="1"/>
  <c r="BP786" i="1"/>
  <c r="BP787" i="1"/>
  <c r="BP788" i="1"/>
  <c r="BP789" i="1"/>
  <c r="BP790" i="1"/>
  <c r="BP791" i="1"/>
  <c r="BP792" i="1"/>
  <c r="BP793" i="1"/>
  <c r="BP794" i="1"/>
  <c r="BP795" i="1"/>
  <c r="BP796" i="1"/>
  <c r="BP797" i="1"/>
  <c r="BP798" i="1"/>
  <c r="BP799" i="1"/>
  <c r="BP800" i="1"/>
  <c r="BP801" i="1"/>
  <c r="BP802" i="1"/>
  <c r="BP803" i="1"/>
  <c r="BP804" i="1"/>
  <c r="BP805" i="1"/>
  <c r="BP806" i="1"/>
  <c r="BP807" i="1"/>
  <c r="BP808" i="1"/>
  <c r="BP809" i="1"/>
  <c r="BP810" i="1"/>
  <c r="BP811" i="1"/>
  <c r="BP812" i="1"/>
  <c r="BP813" i="1"/>
  <c r="BP814" i="1"/>
  <c r="BP815" i="1"/>
  <c r="BP816" i="1"/>
  <c r="BP817" i="1"/>
  <c r="BP818" i="1"/>
  <c r="BP819" i="1"/>
  <c r="BP820" i="1"/>
  <c r="BP821" i="1"/>
  <c r="BP822" i="1"/>
  <c r="BP823" i="1"/>
  <c r="BP824" i="1"/>
  <c r="BP825" i="1"/>
  <c r="BP826" i="1"/>
  <c r="BP827" i="1"/>
  <c r="BP828" i="1"/>
  <c r="BP829" i="1"/>
  <c r="BP830" i="1"/>
  <c r="BP831" i="1"/>
  <c r="BP832" i="1"/>
  <c r="BP833" i="1"/>
  <c r="BP834" i="1"/>
  <c r="BP835" i="1"/>
  <c r="BP836" i="1"/>
  <c r="BP837" i="1"/>
  <c r="BP838" i="1"/>
  <c r="BP839" i="1"/>
  <c r="BP840" i="1"/>
  <c r="BP841" i="1"/>
  <c r="BP842" i="1"/>
  <c r="BP843" i="1"/>
  <c r="BP844" i="1"/>
  <c r="BP845" i="1"/>
  <c r="BP846" i="1"/>
  <c r="BP847" i="1"/>
  <c r="BP848" i="1"/>
  <c r="BP849" i="1"/>
  <c r="BP850" i="1"/>
  <c r="BP851" i="1"/>
  <c r="BP852" i="1"/>
  <c r="BP853" i="1"/>
  <c r="BP854" i="1"/>
  <c r="BP855" i="1"/>
  <c r="BP856" i="1"/>
  <c r="BP857" i="1"/>
  <c r="BP858" i="1"/>
  <c r="BP859" i="1"/>
  <c r="BP860" i="1"/>
  <c r="BP861" i="1"/>
  <c r="BP862" i="1"/>
  <c r="BP863" i="1"/>
  <c r="BP864" i="1"/>
  <c r="BP865" i="1"/>
  <c r="BP866" i="1"/>
  <c r="BP867" i="1"/>
  <c r="BP868" i="1"/>
  <c r="BP869" i="1"/>
  <c r="BP870" i="1"/>
  <c r="BP871" i="1"/>
  <c r="BP872" i="1"/>
  <c r="BP873" i="1"/>
  <c r="BP874" i="1"/>
  <c r="BP875" i="1"/>
  <c r="BP876" i="1"/>
  <c r="BP877" i="1"/>
  <c r="BP878" i="1"/>
  <c r="BP879" i="1"/>
  <c r="BP880" i="1"/>
  <c r="BP881" i="1"/>
  <c r="BP882" i="1"/>
  <c r="BP883" i="1"/>
  <c r="BP884" i="1"/>
  <c r="BP885" i="1"/>
  <c r="BP886" i="1"/>
  <c r="BP887" i="1"/>
  <c r="BP888" i="1"/>
  <c r="BP889" i="1"/>
  <c r="BP890" i="1"/>
  <c r="BP891" i="1"/>
  <c r="BP892" i="1"/>
  <c r="BP893" i="1"/>
  <c r="BP894" i="1"/>
  <c r="BP895" i="1"/>
  <c r="BP896" i="1"/>
  <c r="BP897" i="1"/>
  <c r="BP898" i="1"/>
  <c r="BP899" i="1"/>
  <c r="BP900" i="1"/>
  <c r="BP901" i="1"/>
  <c r="BP902" i="1"/>
  <c r="BP903" i="1"/>
  <c r="BP904" i="1"/>
  <c r="BP905" i="1"/>
  <c r="BP906" i="1"/>
  <c r="BP907" i="1"/>
  <c r="BP908" i="1"/>
  <c r="BP909" i="1"/>
  <c r="BP910" i="1"/>
  <c r="BP911" i="1"/>
  <c r="BP912" i="1"/>
  <c r="BP913" i="1"/>
  <c r="BP914" i="1"/>
  <c r="BP915" i="1"/>
  <c r="BP916" i="1"/>
  <c r="BP917" i="1"/>
  <c r="BP918" i="1"/>
  <c r="BP919" i="1"/>
  <c r="BP920" i="1"/>
  <c r="BP921" i="1"/>
  <c r="BP922" i="1"/>
  <c r="BP923" i="1"/>
  <c r="BP924" i="1"/>
  <c r="BP925" i="1"/>
  <c r="BP926" i="1"/>
  <c r="BP927" i="1"/>
  <c r="BP928" i="1"/>
  <c r="BP929" i="1"/>
  <c r="BP930" i="1"/>
  <c r="BP931" i="1"/>
  <c r="BP932" i="1"/>
  <c r="BP933" i="1"/>
  <c r="BP934" i="1"/>
  <c r="BP935" i="1"/>
  <c r="BP936" i="1"/>
  <c r="BP937" i="1"/>
  <c r="BP938" i="1"/>
  <c r="BP939" i="1"/>
  <c r="BP940" i="1"/>
  <c r="BP941" i="1"/>
  <c r="BP942" i="1"/>
  <c r="BP943" i="1"/>
  <c r="BP944" i="1"/>
  <c r="BP945" i="1"/>
  <c r="BP946" i="1"/>
  <c r="BP947" i="1"/>
  <c r="BP948" i="1"/>
  <c r="BP949" i="1"/>
  <c r="BP950" i="1"/>
  <c r="BP951" i="1"/>
  <c r="BP952" i="1"/>
  <c r="BP953" i="1"/>
  <c r="BP954" i="1"/>
  <c r="BP955" i="1"/>
  <c r="BP956" i="1"/>
  <c r="BP957" i="1"/>
  <c r="BP958" i="1"/>
  <c r="BP959" i="1"/>
  <c r="BP960" i="1"/>
  <c r="BP961" i="1"/>
  <c r="BP962" i="1"/>
  <c r="BP963" i="1"/>
  <c r="BP964" i="1"/>
  <c r="BP965" i="1"/>
  <c r="BP966" i="1"/>
  <c r="BP967" i="1"/>
  <c r="BP968" i="1"/>
  <c r="BP969" i="1"/>
  <c r="BP970" i="1"/>
  <c r="BP971" i="1"/>
  <c r="BP972" i="1"/>
  <c r="BP973" i="1"/>
  <c r="BP974" i="1"/>
  <c r="BP975" i="1"/>
  <c r="BP976" i="1"/>
  <c r="BP977" i="1"/>
  <c r="BP978" i="1"/>
  <c r="BP979" i="1"/>
  <c r="BP980" i="1"/>
  <c r="BP981" i="1"/>
  <c r="BP982" i="1"/>
  <c r="BP983" i="1"/>
  <c r="BP984" i="1"/>
  <c r="BP985" i="1"/>
  <c r="BP986" i="1"/>
  <c r="BP987" i="1"/>
  <c r="BP988" i="1"/>
  <c r="BP989" i="1"/>
  <c r="BP990" i="1"/>
  <c r="BP991" i="1"/>
  <c r="BP992" i="1"/>
  <c r="BP993" i="1"/>
  <c r="BP994" i="1"/>
  <c r="BP995" i="1"/>
  <c r="BP996" i="1"/>
  <c r="BP997" i="1"/>
  <c r="BP998" i="1"/>
  <c r="BP999" i="1"/>
  <c r="BP1000" i="1"/>
  <c r="BP1001" i="1"/>
  <c r="BP1002" i="1"/>
  <c r="BP1003" i="1"/>
  <c r="BP1004" i="1"/>
  <c r="BP1005" i="1"/>
  <c r="BP1006" i="1"/>
  <c r="BP1007" i="1"/>
  <c r="BP1008" i="1"/>
  <c r="BP1009" i="1"/>
  <c r="BP1010" i="1"/>
  <c r="BP1011" i="1"/>
  <c r="BP1012" i="1"/>
  <c r="BP1013" i="1"/>
  <c r="BP1014" i="1"/>
  <c r="BP1015" i="1"/>
  <c r="BP1016" i="1"/>
  <c r="BP1017" i="1"/>
  <c r="BP1018" i="1"/>
  <c r="BP1019" i="1"/>
  <c r="BP1020" i="1"/>
  <c r="BP1021" i="1"/>
  <c r="BP1022" i="1"/>
  <c r="BP1023" i="1"/>
  <c r="BP1024" i="1"/>
  <c r="BP1025" i="1"/>
  <c r="BP1026" i="1"/>
  <c r="BP1027" i="1"/>
  <c r="BP1028" i="1"/>
  <c r="BP1029" i="1"/>
  <c r="BP1030" i="1"/>
  <c r="BP1031" i="1"/>
  <c r="BP1032" i="1"/>
  <c r="BP1033" i="1"/>
  <c r="BP1034" i="1"/>
  <c r="BP1035" i="1"/>
  <c r="BP1036" i="1"/>
  <c r="BP1037" i="1"/>
  <c r="BP1038" i="1"/>
  <c r="BP1039" i="1"/>
  <c r="BP1040" i="1"/>
  <c r="BP1041" i="1"/>
  <c r="BP1042" i="1"/>
  <c r="BP1043" i="1"/>
  <c r="BP1044" i="1"/>
  <c r="BP1045" i="1"/>
  <c r="BP1046" i="1"/>
  <c r="BP1047" i="1"/>
  <c r="BP1048" i="1"/>
  <c r="BP1049" i="1"/>
  <c r="BP1050" i="1"/>
  <c r="BP1051" i="1"/>
  <c r="BP1052" i="1"/>
  <c r="BP1053" i="1"/>
  <c r="BP1054" i="1"/>
  <c r="BP1055" i="1"/>
  <c r="BP1056" i="1"/>
  <c r="BP1057" i="1"/>
  <c r="BP1058" i="1"/>
  <c r="BP1059" i="1"/>
  <c r="BP1060" i="1"/>
  <c r="BP1061" i="1"/>
  <c r="BP1062" i="1"/>
  <c r="BP1063" i="1"/>
  <c r="BP1064" i="1"/>
  <c r="BP1065" i="1"/>
  <c r="BP1066" i="1"/>
  <c r="BP1067" i="1"/>
  <c r="BP1068" i="1"/>
  <c r="BP1069" i="1"/>
  <c r="BP1070" i="1"/>
  <c r="BP1071" i="1"/>
  <c r="BP1072" i="1"/>
  <c r="BP1073" i="1"/>
  <c r="BP1074" i="1"/>
  <c r="BP1075" i="1"/>
  <c r="BP1076" i="1"/>
  <c r="BP1077" i="1"/>
  <c r="BP1078" i="1"/>
  <c r="BP1079" i="1"/>
  <c r="BP1080" i="1"/>
  <c r="BP1081" i="1"/>
  <c r="BP1082" i="1"/>
  <c r="BP1083" i="1"/>
  <c r="BP1084" i="1"/>
  <c r="BP1085" i="1"/>
  <c r="BP1086" i="1"/>
  <c r="BP1087" i="1"/>
  <c r="BP1088" i="1"/>
  <c r="BP1089" i="1"/>
  <c r="BP1090" i="1"/>
  <c r="BP1091" i="1"/>
  <c r="BP1092" i="1"/>
  <c r="BP1093" i="1"/>
  <c r="BP1094" i="1"/>
  <c r="BP1095" i="1"/>
  <c r="BP1096" i="1"/>
  <c r="BP1097" i="1"/>
  <c r="BP1098" i="1"/>
  <c r="BP1099" i="1"/>
  <c r="BP1100" i="1"/>
  <c r="BP1101" i="1"/>
  <c r="BP1102" i="1"/>
  <c r="BP1103" i="1"/>
  <c r="BP1104" i="1"/>
  <c r="BP1105" i="1"/>
  <c r="BP1106" i="1"/>
  <c r="BP1107" i="1"/>
  <c r="BP1108" i="1"/>
  <c r="BP1109" i="1"/>
  <c r="BP1110" i="1"/>
  <c r="BP1111" i="1"/>
  <c r="BP1112" i="1"/>
  <c r="BP1113" i="1"/>
  <c r="BP1114" i="1"/>
  <c r="BP1115" i="1"/>
  <c r="BP1116" i="1"/>
  <c r="BP1117" i="1"/>
  <c r="BP1118" i="1"/>
  <c r="BP1119" i="1"/>
  <c r="BP1120" i="1"/>
  <c r="BP1121" i="1"/>
  <c r="BP1122" i="1"/>
  <c r="BP1123" i="1"/>
  <c r="BP1124" i="1"/>
  <c r="BP1125" i="1"/>
  <c r="BP1126" i="1"/>
  <c r="BP1127" i="1"/>
  <c r="BP1128" i="1"/>
  <c r="BP1129" i="1"/>
  <c r="BP1130" i="1"/>
  <c r="BP1131" i="1"/>
  <c r="BP1132" i="1"/>
  <c r="BP1133" i="1"/>
  <c r="BP1134" i="1"/>
  <c r="BP1135" i="1"/>
  <c r="BP1136" i="1"/>
  <c r="BP1137" i="1"/>
  <c r="BP1138" i="1"/>
  <c r="BP1139" i="1"/>
  <c r="BP1140" i="1"/>
  <c r="BP1141" i="1"/>
  <c r="BP1142" i="1"/>
  <c r="BP1143" i="1"/>
  <c r="BP1144" i="1"/>
  <c r="BP1145" i="1"/>
  <c r="BP1146" i="1"/>
  <c r="BP1147" i="1"/>
  <c r="BP1148" i="1"/>
  <c r="BP1149" i="1"/>
  <c r="BP1150" i="1"/>
  <c r="BP1151" i="1"/>
  <c r="BP1152" i="1"/>
  <c r="BP1153" i="1"/>
  <c r="BP1154" i="1"/>
  <c r="BP1155" i="1"/>
  <c r="BP1156" i="1"/>
  <c r="BP1157" i="1"/>
  <c r="BP1158" i="1"/>
  <c r="BP1159" i="1"/>
  <c r="BP1160" i="1"/>
  <c r="BP1161" i="1"/>
  <c r="BP1162" i="1"/>
  <c r="BP1163" i="1"/>
  <c r="BP1164" i="1"/>
  <c r="BP1165" i="1"/>
  <c r="BP1166" i="1"/>
  <c r="BP1167" i="1"/>
  <c r="BP1168" i="1"/>
  <c r="BP1169" i="1"/>
  <c r="BP1170" i="1"/>
  <c r="BP1171" i="1"/>
  <c r="BP1172" i="1"/>
  <c r="BP1173" i="1"/>
  <c r="BP1174" i="1"/>
  <c r="BP1175" i="1"/>
  <c r="BP1176" i="1"/>
  <c r="BP1177" i="1"/>
  <c r="BP1178" i="1"/>
  <c r="BP1179" i="1"/>
  <c r="BP1180" i="1"/>
  <c r="BP1181" i="1"/>
  <c r="BP1182" i="1"/>
  <c r="BP1183" i="1"/>
  <c r="BP1184" i="1"/>
  <c r="BP1185" i="1"/>
  <c r="BP1186" i="1"/>
  <c r="BP1187" i="1"/>
  <c r="BP1188" i="1"/>
  <c r="BP1189" i="1"/>
  <c r="BP1190" i="1"/>
  <c r="BP1191" i="1"/>
  <c r="BP1192" i="1"/>
  <c r="BP1193" i="1"/>
  <c r="BP1194" i="1"/>
  <c r="BP1195" i="1"/>
  <c r="BP1196" i="1"/>
  <c r="BP1197" i="1"/>
  <c r="BP1198" i="1"/>
  <c r="BP1199" i="1"/>
  <c r="BP1200" i="1"/>
  <c r="BP1201" i="1"/>
  <c r="BP1202" i="1"/>
  <c r="BP1203" i="1"/>
  <c r="BP1204" i="1"/>
  <c r="BP1205" i="1"/>
  <c r="BP1206" i="1"/>
  <c r="BP1207" i="1"/>
  <c r="BP1208" i="1"/>
  <c r="BP1209" i="1"/>
  <c r="BP1210" i="1"/>
  <c r="BP1211" i="1"/>
  <c r="BP1212" i="1"/>
  <c r="BP1213" i="1"/>
  <c r="BP1214" i="1"/>
  <c r="BP1215" i="1"/>
  <c r="BP1216" i="1"/>
  <c r="BP1217" i="1"/>
  <c r="BP1218" i="1"/>
  <c r="BP1219" i="1"/>
  <c r="BP1220" i="1"/>
  <c r="BP1221" i="1"/>
  <c r="BP1222" i="1"/>
  <c r="BP1223" i="1"/>
  <c r="BP1224" i="1"/>
  <c r="BP1225" i="1"/>
  <c r="BP1226" i="1"/>
  <c r="BP1227" i="1"/>
  <c r="BP1228" i="1"/>
  <c r="BP1229" i="1"/>
  <c r="BP1230" i="1"/>
  <c r="BP1231" i="1"/>
  <c r="BP1232" i="1"/>
  <c r="BP1233" i="1"/>
  <c r="BP1234" i="1"/>
  <c r="BP1235" i="1"/>
  <c r="BP1236" i="1"/>
  <c r="BP1237" i="1"/>
  <c r="BP1238" i="1"/>
  <c r="BP1239" i="1"/>
  <c r="BP1240" i="1"/>
  <c r="BP1241" i="1"/>
  <c r="BP1242" i="1"/>
  <c r="BP1243" i="1"/>
  <c r="BP1244" i="1"/>
  <c r="BP1245" i="1"/>
  <c r="BP1246" i="1"/>
  <c r="BP1247" i="1"/>
  <c r="BP1248" i="1"/>
  <c r="BP1249" i="1"/>
  <c r="BP1250" i="1"/>
  <c r="BP1251" i="1"/>
  <c r="BP1252" i="1"/>
  <c r="BP1253" i="1"/>
  <c r="BP1254" i="1"/>
  <c r="BP1255" i="1"/>
  <c r="BP1256" i="1"/>
  <c r="BP1257" i="1"/>
  <c r="BP1258" i="1"/>
  <c r="BP1259" i="1"/>
  <c r="BP1260" i="1"/>
  <c r="BP1261" i="1"/>
  <c r="BP1262" i="1"/>
  <c r="BP1263" i="1"/>
  <c r="BP1264" i="1"/>
  <c r="BP1265" i="1"/>
  <c r="BP1266" i="1"/>
  <c r="BP1267" i="1"/>
  <c r="BP1268" i="1"/>
  <c r="BP1269" i="1"/>
  <c r="BP1270" i="1"/>
  <c r="BP1271" i="1"/>
  <c r="BP1272" i="1"/>
  <c r="BP1273" i="1"/>
  <c r="BP1274" i="1"/>
  <c r="BP1275" i="1"/>
  <c r="BP1276" i="1"/>
  <c r="BP1277" i="1"/>
  <c r="BP1278" i="1"/>
  <c r="BP1279" i="1"/>
  <c r="BP1280" i="1"/>
  <c r="BP1281" i="1"/>
  <c r="BP1282" i="1"/>
  <c r="BP1283" i="1"/>
  <c r="BP1284" i="1"/>
  <c r="BP1285" i="1"/>
  <c r="BP1286" i="1"/>
  <c r="BP1287" i="1"/>
  <c r="BP1288" i="1"/>
  <c r="BP1289" i="1"/>
  <c r="BP1290" i="1"/>
  <c r="BP1291" i="1"/>
  <c r="BP1292" i="1"/>
  <c r="BP1293" i="1"/>
  <c r="BP1294" i="1"/>
  <c r="BP1295" i="1"/>
  <c r="BP1296" i="1"/>
  <c r="BP1297" i="1"/>
  <c r="BP1298" i="1"/>
  <c r="BP1299" i="1"/>
  <c r="BP1300" i="1"/>
  <c r="BP1301" i="1"/>
  <c r="BP1302" i="1"/>
  <c r="BP1303" i="1"/>
  <c r="BP1304" i="1"/>
  <c r="BP1305" i="1"/>
  <c r="BP1306" i="1"/>
  <c r="BP1307" i="1"/>
  <c r="BP1308" i="1"/>
  <c r="BP1309" i="1"/>
  <c r="BP1310" i="1"/>
  <c r="BP1311" i="1"/>
  <c r="BP1312" i="1"/>
  <c r="BP1313" i="1"/>
  <c r="BP1314" i="1"/>
  <c r="BP1315" i="1"/>
  <c r="BP1316" i="1"/>
  <c r="BP1317" i="1"/>
  <c r="BP1318" i="1"/>
  <c r="BP1319" i="1"/>
  <c r="BP1320" i="1"/>
  <c r="BP1321" i="1"/>
  <c r="BP1322" i="1"/>
  <c r="BP1323" i="1"/>
  <c r="BP1324" i="1"/>
  <c r="BP1325" i="1"/>
  <c r="BP1326" i="1"/>
  <c r="BP1327" i="1"/>
  <c r="BP1328" i="1"/>
  <c r="BP1329" i="1"/>
  <c r="BP1330" i="1"/>
  <c r="BP1331" i="1"/>
  <c r="BP1332" i="1"/>
  <c r="BP1333" i="1"/>
  <c r="BP1334" i="1"/>
  <c r="BP1335" i="1"/>
  <c r="BP1336" i="1"/>
  <c r="BP1337" i="1"/>
  <c r="BP1338" i="1"/>
  <c r="BP1339" i="1"/>
  <c r="BP1340" i="1"/>
  <c r="BP1341" i="1"/>
  <c r="BP1342" i="1"/>
  <c r="BP1343" i="1"/>
  <c r="BP1344" i="1"/>
  <c r="BP1345" i="1"/>
  <c r="BP1346" i="1"/>
  <c r="BP1347" i="1"/>
  <c r="BP1348" i="1"/>
  <c r="BP1349" i="1"/>
  <c r="BP1350" i="1"/>
  <c r="BP1351" i="1"/>
  <c r="BP1352" i="1"/>
  <c r="BP1353" i="1"/>
  <c r="BP1354" i="1"/>
  <c r="BP1355" i="1"/>
  <c r="BP1356" i="1"/>
  <c r="BP1357" i="1"/>
  <c r="BP1358" i="1"/>
  <c r="BP1359" i="1"/>
  <c r="BP1360" i="1"/>
  <c r="BP1361" i="1"/>
  <c r="BP1362" i="1"/>
  <c r="BP1363" i="1"/>
  <c r="BP1364" i="1"/>
  <c r="BP1365" i="1"/>
  <c r="BP1366" i="1"/>
  <c r="BP1367" i="1"/>
  <c r="BP1368" i="1"/>
  <c r="BP1369" i="1"/>
  <c r="BP1370" i="1"/>
  <c r="BP1371" i="1"/>
  <c r="BP1372" i="1"/>
  <c r="BP1373" i="1"/>
  <c r="BP1374" i="1"/>
  <c r="BP1375" i="1"/>
  <c r="BP1376" i="1"/>
  <c r="BP1377" i="1"/>
  <c r="BP1378" i="1"/>
  <c r="BP1379" i="1"/>
  <c r="BP1380" i="1"/>
  <c r="BP1381" i="1"/>
  <c r="BP1382" i="1"/>
  <c r="BP1383" i="1"/>
  <c r="BP1384" i="1"/>
  <c r="BP1385" i="1"/>
  <c r="BP1386" i="1"/>
  <c r="BP1387" i="1"/>
  <c r="BP1388" i="1"/>
  <c r="BP1389" i="1"/>
  <c r="BP1390" i="1"/>
  <c r="BP1391" i="1"/>
  <c r="BP1392" i="1"/>
  <c r="BP1393" i="1"/>
  <c r="BP1394" i="1"/>
  <c r="BP1395" i="1"/>
  <c r="BP1396" i="1"/>
  <c r="BP1397" i="1"/>
  <c r="BP1398" i="1"/>
  <c r="BP1399" i="1"/>
  <c r="BP1400" i="1"/>
  <c r="BP1401" i="1"/>
  <c r="BP1402" i="1"/>
  <c r="BP1403" i="1"/>
  <c r="BP1404" i="1"/>
  <c r="BP1405" i="1"/>
  <c r="BP1406" i="1"/>
  <c r="BP1407" i="1"/>
  <c r="BP1408" i="1"/>
  <c r="BP1409" i="1"/>
  <c r="BP1410" i="1"/>
  <c r="BP1411" i="1"/>
  <c r="BP1412" i="1"/>
  <c r="BP1413" i="1"/>
  <c r="BP1414" i="1"/>
  <c r="BP1415" i="1"/>
  <c r="BP1416" i="1"/>
  <c r="BP1417" i="1"/>
  <c r="BP1418" i="1"/>
  <c r="BP1419" i="1"/>
  <c r="BP1420" i="1"/>
  <c r="BP1421" i="1"/>
  <c r="BP1422" i="1"/>
  <c r="BP1423" i="1"/>
  <c r="BP1424" i="1"/>
  <c r="BP1425" i="1"/>
  <c r="BP1426" i="1"/>
  <c r="BP1427" i="1"/>
  <c r="BP1428" i="1"/>
  <c r="BP1429" i="1"/>
  <c r="BP1430" i="1"/>
  <c r="BP1431" i="1"/>
  <c r="BP1432" i="1"/>
  <c r="BP1433" i="1"/>
  <c r="BP1434" i="1"/>
  <c r="BP1435" i="1"/>
  <c r="BP1436" i="1"/>
  <c r="BP1437" i="1"/>
  <c r="BP1438" i="1"/>
  <c r="BP1439" i="1"/>
  <c r="BP1440" i="1"/>
  <c r="BP1441" i="1"/>
  <c r="BP1442" i="1"/>
  <c r="BP1443" i="1"/>
  <c r="BP1444" i="1"/>
  <c r="BP1445" i="1"/>
  <c r="BP1446" i="1"/>
  <c r="BP1447" i="1"/>
  <c r="BP1448" i="1"/>
  <c r="BP1449" i="1"/>
  <c r="BP1450" i="1"/>
  <c r="BP1451" i="1"/>
  <c r="BP1452" i="1"/>
  <c r="BP1453" i="1"/>
  <c r="BP1454" i="1"/>
  <c r="BP1455" i="1"/>
  <c r="BP1456" i="1"/>
  <c r="BP1457" i="1"/>
  <c r="BP1458" i="1"/>
  <c r="BP1459" i="1"/>
  <c r="BP1460" i="1"/>
  <c r="BP1461" i="1"/>
  <c r="BP1462" i="1"/>
  <c r="BP1463" i="1"/>
  <c r="BP1464" i="1"/>
  <c r="BP1465" i="1"/>
  <c r="BP1466" i="1"/>
  <c r="BP1467" i="1"/>
  <c r="BP1468" i="1"/>
  <c r="BP1469" i="1"/>
  <c r="BP1470" i="1"/>
  <c r="BP1471" i="1"/>
  <c r="BP1472" i="1"/>
  <c r="BP1473" i="1"/>
  <c r="BP1474" i="1"/>
  <c r="BP1475" i="1"/>
  <c r="BP1476" i="1"/>
  <c r="BP1477" i="1"/>
  <c r="BP1478" i="1"/>
  <c r="BP1479" i="1"/>
  <c r="BP1480" i="1"/>
  <c r="BP1481" i="1"/>
  <c r="BP1482" i="1"/>
  <c r="BP1483" i="1"/>
  <c r="BP1484" i="1"/>
  <c r="BP1485" i="1"/>
  <c r="BP1486" i="1"/>
  <c r="BP1487" i="1"/>
  <c r="BP1488" i="1"/>
  <c r="BP1489" i="1"/>
  <c r="BP1490" i="1"/>
  <c r="BP1491" i="1"/>
  <c r="BP1492" i="1"/>
  <c r="BP1493" i="1"/>
  <c r="BP1494" i="1"/>
  <c r="BP1495" i="1"/>
  <c r="BP1496" i="1"/>
  <c r="BP1497" i="1"/>
  <c r="BP1498" i="1"/>
  <c r="BP1499" i="1"/>
  <c r="BP1500" i="1"/>
  <c r="BP1501" i="1"/>
  <c r="BP1502" i="1"/>
  <c r="BP1503" i="1"/>
  <c r="BP1504" i="1"/>
  <c r="BP1505" i="1"/>
  <c r="BP1506" i="1"/>
  <c r="BP1507" i="1"/>
  <c r="BP1508" i="1"/>
  <c r="BP1509" i="1"/>
  <c r="BP1510" i="1"/>
  <c r="BP1511" i="1"/>
  <c r="BP1512" i="1"/>
  <c r="BP1513" i="1"/>
  <c r="BP1514" i="1"/>
  <c r="BP1515" i="1"/>
  <c r="BP1516" i="1"/>
  <c r="BP1517" i="1"/>
  <c r="BP1518" i="1"/>
  <c r="BP1519" i="1"/>
  <c r="BP1520" i="1"/>
  <c r="BP1521" i="1"/>
  <c r="BP1522" i="1"/>
  <c r="BP1523" i="1"/>
  <c r="BP1524" i="1"/>
  <c r="BP1525" i="1"/>
  <c r="BP1526" i="1"/>
  <c r="BP1527" i="1"/>
  <c r="BP1528" i="1"/>
  <c r="BP1529" i="1"/>
  <c r="BP1530" i="1"/>
  <c r="BP1531" i="1"/>
  <c r="BP1532" i="1"/>
  <c r="BP1533" i="1"/>
  <c r="BP1534" i="1"/>
  <c r="BP1535" i="1"/>
  <c r="BP1536" i="1"/>
  <c r="BP1537" i="1"/>
  <c r="BP1538" i="1"/>
  <c r="BP1539" i="1"/>
  <c r="BP1540" i="1"/>
  <c r="BP1541" i="1"/>
  <c r="BP1542" i="1"/>
  <c r="BP1543" i="1"/>
  <c r="BP1544" i="1"/>
  <c r="BP1545" i="1"/>
  <c r="BP1546" i="1"/>
  <c r="BP1547" i="1"/>
  <c r="BP1548" i="1"/>
  <c r="BP1549" i="1"/>
  <c r="BP1550" i="1"/>
  <c r="BP1551" i="1"/>
  <c r="BP1552" i="1"/>
  <c r="BP1553" i="1"/>
  <c r="BP1554" i="1"/>
  <c r="BP1555" i="1"/>
  <c r="BP1556" i="1"/>
  <c r="BP1557" i="1"/>
  <c r="BP1558" i="1"/>
  <c r="BP1559" i="1"/>
  <c r="BP1560" i="1"/>
  <c r="BP1561" i="1"/>
  <c r="BP1562" i="1"/>
  <c r="BP1563" i="1"/>
  <c r="BP1564" i="1"/>
  <c r="BP1565" i="1"/>
  <c r="BP1566" i="1"/>
  <c r="BP1567" i="1"/>
  <c r="BP1568" i="1"/>
  <c r="BP1569" i="1"/>
  <c r="BP1570" i="1"/>
  <c r="BP1571" i="1"/>
  <c r="BP1572" i="1"/>
  <c r="BP1573" i="1"/>
  <c r="BP1574" i="1"/>
  <c r="BP1575" i="1"/>
  <c r="BP1576" i="1"/>
  <c r="BP1577" i="1"/>
  <c r="BP1578" i="1"/>
  <c r="BP1579" i="1"/>
  <c r="BP1580" i="1"/>
  <c r="BP1581" i="1"/>
  <c r="BP1582" i="1"/>
  <c r="BP1583" i="1"/>
  <c r="BP1584" i="1"/>
  <c r="BP1585" i="1"/>
  <c r="BP1586" i="1"/>
  <c r="BP1587" i="1"/>
  <c r="BP1588" i="1"/>
  <c r="BP1589" i="1"/>
  <c r="BP1590" i="1"/>
  <c r="BP1591" i="1"/>
  <c r="BP1592" i="1"/>
  <c r="BP1593" i="1"/>
  <c r="BP1594" i="1"/>
  <c r="BP1595" i="1"/>
  <c r="BP1596" i="1"/>
  <c r="BP1597" i="1"/>
  <c r="BP1598" i="1"/>
  <c r="BP1599" i="1"/>
  <c r="BP1600" i="1"/>
  <c r="BP1601" i="1"/>
  <c r="BP1602" i="1"/>
  <c r="BP1603" i="1"/>
  <c r="BP1604" i="1"/>
  <c r="BP1605" i="1"/>
  <c r="BP1606" i="1"/>
  <c r="BP1607" i="1"/>
  <c r="BP1608" i="1"/>
  <c r="BP1609" i="1"/>
  <c r="BP1610" i="1"/>
  <c r="BP1611" i="1"/>
  <c r="BP1612" i="1"/>
  <c r="BP1613" i="1"/>
  <c r="BP1614" i="1"/>
  <c r="BP1615" i="1"/>
  <c r="BP1616" i="1"/>
  <c r="BP1617" i="1"/>
  <c r="BP1618" i="1"/>
  <c r="BP1619" i="1"/>
  <c r="BP1620" i="1"/>
  <c r="BP1621" i="1"/>
  <c r="BP1622" i="1"/>
  <c r="BP1623" i="1"/>
  <c r="BP1624" i="1"/>
  <c r="BP1625" i="1"/>
  <c r="BP1626" i="1"/>
  <c r="BP1627" i="1"/>
  <c r="BP1628" i="1"/>
  <c r="BP1629" i="1"/>
  <c r="BP1630" i="1"/>
  <c r="BP1631" i="1"/>
  <c r="BP1632" i="1"/>
  <c r="BP1633" i="1"/>
  <c r="BP1634" i="1"/>
  <c r="BP1635" i="1"/>
  <c r="BP1636" i="1"/>
  <c r="BP1637" i="1"/>
  <c r="BP1638" i="1"/>
  <c r="BP1639" i="1"/>
  <c r="BP1640" i="1"/>
  <c r="BP1641" i="1"/>
  <c r="BP1642" i="1"/>
  <c r="BP1643" i="1"/>
  <c r="BP1644" i="1"/>
  <c r="BP1645" i="1"/>
  <c r="BP1646" i="1"/>
  <c r="BP1647" i="1"/>
  <c r="BP1648" i="1"/>
  <c r="BP1649" i="1"/>
  <c r="BP1650" i="1"/>
  <c r="BP1651" i="1"/>
  <c r="BP1652" i="1"/>
  <c r="BP1653" i="1"/>
  <c r="BP1654" i="1"/>
  <c r="BP1655" i="1"/>
  <c r="BP1656" i="1"/>
  <c r="BP1657" i="1"/>
  <c r="BP1658" i="1"/>
  <c r="BP1659" i="1"/>
  <c r="BP1660" i="1"/>
  <c r="BP1661" i="1"/>
  <c r="BP1662" i="1"/>
  <c r="BP1663" i="1"/>
  <c r="BP1664" i="1"/>
  <c r="BP1665" i="1"/>
  <c r="BP1666" i="1"/>
  <c r="BP1667" i="1"/>
  <c r="BP1668" i="1"/>
  <c r="BP1669" i="1"/>
  <c r="BP1670" i="1"/>
  <c r="BP1671" i="1"/>
  <c r="BP1672" i="1"/>
  <c r="BP1673" i="1"/>
  <c r="BP1674" i="1"/>
  <c r="BP1675" i="1"/>
  <c r="BP1676" i="1"/>
  <c r="BP1677" i="1"/>
  <c r="BP1678" i="1"/>
  <c r="BP1679" i="1"/>
  <c r="BP1680" i="1"/>
  <c r="BP1681" i="1"/>
  <c r="BP1682" i="1"/>
  <c r="BP1683" i="1"/>
  <c r="BP1684" i="1"/>
  <c r="BP1685" i="1"/>
  <c r="BP1686" i="1"/>
  <c r="BP1687" i="1"/>
  <c r="BP1688" i="1"/>
  <c r="BP1689" i="1"/>
  <c r="BP1690" i="1"/>
  <c r="BP1691" i="1"/>
  <c r="BP1692" i="1"/>
  <c r="BP1693" i="1"/>
  <c r="BP1694" i="1"/>
  <c r="BP1695" i="1"/>
  <c r="BP1696" i="1"/>
  <c r="BP1697" i="1"/>
  <c r="BP1698" i="1"/>
  <c r="BP1699" i="1"/>
  <c r="BP1700" i="1"/>
  <c r="BP1701" i="1"/>
  <c r="BP1702" i="1"/>
  <c r="BP1703" i="1"/>
  <c r="BP1704" i="1"/>
  <c r="BP1705" i="1"/>
  <c r="BP1706" i="1"/>
  <c r="BP1707" i="1"/>
  <c r="BP1708" i="1"/>
  <c r="BP1709" i="1"/>
  <c r="BP1710" i="1"/>
  <c r="BP1711" i="1"/>
  <c r="BP1712" i="1"/>
  <c r="BP1713" i="1"/>
  <c r="BP1714" i="1"/>
  <c r="BP1715" i="1"/>
  <c r="BP1716" i="1"/>
  <c r="BP1717" i="1"/>
  <c r="BP1718" i="1"/>
  <c r="BP1719" i="1"/>
  <c r="BP1720" i="1"/>
  <c r="BP1721" i="1"/>
  <c r="BP1722" i="1"/>
  <c r="BP1723" i="1"/>
  <c r="BP1724" i="1"/>
  <c r="BP1725" i="1"/>
  <c r="BP1726" i="1"/>
  <c r="BP1727" i="1"/>
  <c r="BP1728" i="1"/>
  <c r="BP1729" i="1"/>
  <c r="BP1730" i="1"/>
  <c r="BP1731" i="1"/>
  <c r="BP1732" i="1"/>
  <c r="BP1733" i="1"/>
  <c r="BP1734" i="1"/>
  <c r="BP1735" i="1"/>
  <c r="BP1736" i="1"/>
  <c r="BP1737" i="1"/>
  <c r="BP1738" i="1"/>
  <c r="BP1739" i="1"/>
  <c r="BP1740" i="1"/>
  <c r="BP1741" i="1"/>
  <c r="BP1742" i="1"/>
  <c r="BP1743" i="1"/>
  <c r="BP1744" i="1"/>
  <c r="BP1745" i="1"/>
  <c r="BP1746" i="1"/>
  <c r="BP1747" i="1"/>
  <c r="BP1748" i="1"/>
  <c r="BP1749" i="1"/>
  <c r="BP1750" i="1"/>
  <c r="BP1751" i="1"/>
  <c r="BP1752" i="1"/>
  <c r="BP1753" i="1"/>
  <c r="BP1754" i="1"/>
  <c r="BP1755" i="1"/>
  <c r="BP1756" i="1"/>
  <c r="BP1757" i="1"/>
  <c r="BP1758" i="1"/>
  <c r="BP1759" i="1"/>
  <c r="BP1760" i="1"/>
  <c r="BP1761" i="1"/>
  <c r="BP1762" i="1"/>
  <c r="BP1763" i="1"/>
  <c r="BP1764" i="1"/>
  <c r="BP1765" i="1"/>
  <c r="BP1766" i="1"/>
  <c r="BP1767" i="1"/>
  <c r="BP1768" i="1"/>
  <c r="BP1769" i="1"/>
  <c r="BP1770" i="1"/>
  <c r="BP1771" i="1"/>
  <c r="BP1772" i="1"/>
  <c r="BP1773" i="1"/>
  <c r="BP1774" i="1"/>
  <c r="BP1775" i="1"/>
  <c r="BP1776" i="1"/>
  <c r="BP1777" i="1"/>
  <c r="BP1778" i="1"/>
  <c r="BP1779" i="1"/>
  <c r="BP1780" i="1"/>
  <c r="BP1781" i="1"/>
  <c r="BP1782" i="1"/>
  <c r="BP1783" i="1"/>
  <c r="BP1784" i="1"/>
  <c r="BP1785" i="1"/>
  <c r="BP1786" i="1"/>
  <c r="BP1787" i="1"/>
  <c r="BP1788" i="1"/>
  <c r="BP1789" i="1"/>
  <c r="BP1790" i="1"/>
  <c r="BP1791" i="1"/>
  <c r="BP1792" i="1"/>
  <c r="BP1793" i="1"/>
  <c r="BP1794" i="1"/>
  <c r="BP1795" i="1"/>
  <c r="BP1796" i="1"/>
  <c r="BP1797" i="1"/>
  <c r="BP1798" i="1"/>
  <c r="BP1799" i="1"/>
  <c r="BP1800" i="1"/>
  <c r="BP1801" i="1"/>
  <c r="BP1802" i="1"/>
  <c r="BP1803" i="1"/>
  <c r="BP1804" i="1"/>
  <c r="BP1805" i="1"/>
  <c r="BP1806" i="1"/>
  <c r="BP1807" i="1"/>
  <c r="BP1808" i="1"/>
  <c r="BP1809" i="1"/>
  <c r="BP1810" i="1"/>
  <c r="BP1811" i="1"/>
  <c r="BP1812" i="1"/>
  <c r="BP1813" i="1"/>
  <c r="BP1814" i="1"/>
  <c r="BP1815" i="1"/>
  <c r="BP1816" i="1"/>
  <c r="BP1817" i="1"/>
  <c r="BP1818" i="1"/>
  <c r="BP1819" i="1"/>
  <c r="BP1820" i="1"/>
  <c r="BP1821" i="1"/>
  <c r="BP1822" i="1"/>
  <c r="BP1823" i="1"/>
  <c r="BP1824" i="1"/>
  <c r="BP1825" i="1"/>
  <c r="BP1826" i="1"/>
  <c r="BP1827" i="1"/>
  <c r="BP1828" i="1"/>
  <c r="BP1829" i="1"/>
  <c r="BP1830" i="1"/>
  <c r="BP1831" i="1"/>
  <c r="BP1832" i="1"/>
  <c r="BP1833" i="1"/>
  <c r="BP1834" i="1"/>
  <c r="BP1835" i="1"/>
  <c r="BP1836" i="1"/>
  <c r="BP1837" i="1"/>
  <c r="BP1838" i="1"/>
  <c r="BP1839" i="1"/>
  <c r="BP1840" i="1"/>
  <c r="BP1841" i="1"/>
  <c r="BP1842" i="1"/>
  <c r="BP1843" i="1"/>
  <c r="BP1844" i="1"/>
  <c r="BP1845" i="1"/>
  <c r="BP1846" i="1"/>
  <c r="BP1847" i="1"/>
  <c r="BP1848" i="1"/>
  <c r="BP1849" i="1"/>
  <c r="BP1850" i="1"/>
  <c r="BP1851" i="1"/>
  <c r="BP1852" i="1"/>
  <c r="BP1853" i="1"/>
  <c r="BP1854" i="1"/>
  <c r="BP1855" i="1"/>
  <c r="BP1856" i="1"/>
  <c r="BP1857" i="1"/>
  <c r="BP1858" i="1"/>
  <c r="BP1859" i="1"/>
  <c r="BP1860" i="1"/>
  <c r="BP1861" i="1"/>
  <c r="BP1862" i="1"/>
  <c r="BP1863" i="1"/>
  <c r="BP1864" i="1"/>
  <c r="BP1865" i="1"/>
  <c r="BP1866" i="1"/>
  <c r="BP1867" i="1"/>
  <c r="BP1868" i="1"/>
  <c r="BP1869" i="1"/>
  <c r="BP1870" i="1"/>
  <c r="BP1871" i="1"/>
  <c r="BP1872" i="1"/>
  <c r="BP1873" i="1"/>
  <c r="BP1874" i="1"/>
  <c r="BP1875" i="1"/>
  <c r="BP1876" i="1"/>
  <c r="BP1877" i="1"/>
  <c r="BP1878" i="1"/>
  <c r="BP1879" i="1"/>
  <c r="BP1880" i="1"/>
  <c r="BP1881" i="1"/>
  <c r="BP1882" i="1"/>
  <c r="BP1883" i="1"/>
  <c r="BP1884" i="1"/>
  <c r="BP1885" i="1"/>
  <c r="BP1886" i="1"/>
  <c r="BP1887" i="1"/>
  <c r="BP1888" i="1"/>
  <c r="BP1889" i="1"/>
  <c r="BP1890" i="1"/>
  <c r="BP1891" i="1"/>
  <c r="BP1892" i="1"/>
  <c r="BP1893" i="1"/>
  <c r="BP1894" i="1"/>
  <c r="BP1895" i="1"/>
  <c r="BP1896" i="1"/>
  <c r="BP1897" i="1"/>
  <c r="BP1898" i="1"/>
  <c r="BP1899" i="1"/>
  <c r="BP1900" i="1"/>
  <c r="BP1901" i="1"/>
  <c r="BP1902" i="1"/>
  <c r="BP1903" i="1"/>
  <c r="BP1904" i="1"/>
  <c r="BP1905" i="1"/>
  <c r="BP1906" i="1"/>
  <c r="BP1907" i="1"/>
  <c r="BP1908" i="1"/>
  <c r="BP1909" i="1"/>
  <c r="BP1910" i="1"/>
  <c r="BP1911" i="1"/>
  <c r="BP1912" i="1"/>
  <c r="BP1913" i="1"/>
  <c r="BP1914" i="1"/>
  <c r="BP1915" i="1"/>
  <c r="BP1916" i="1"/>
  <c r="BP1917" i="1"/>
  <c r="BP1918" i="1"/>
  <c r="BP1919" i="1"/>
  <c r="BP1920" i="1"/>
  <c r="BP1921" i="1"/>
  <c r="BP1922" i="1"/>
  <c r="BP1923" i="1"/>
  <c r="BP1924" i="1"/>
  <c r="BP1925" i="1"/>
  <c r="BP1926" i="1"/>
  <c r="BP1927" i="1"/>
  <c r="BP1928" i="1"/>
  <c r="BP1929" i="1"/>
  <c r="BP1930" i="1"/>
  <c r="BP1931" i="1"/>
  <c r="BP1932" i="1"/>
  <c r="BP1933" i="1"/>
  <c r="BP1934" i="1"/>
  <c r="BP1935" i="1"/>
  <c r="BP1936" i="1"/>
  <c r="BP1937" i="1"/>
  <c r="BP1938" i="1"/>
  <c r="BP1939" i="1"/>
  <c r="BP1940" i="1"/>
  <c r="BP1941" i="1"/>
  <c r="BP1942" i="1"/>
  <c r="BP1943" i="1"/>
  <c r="BP1944" i="1"/>
  <c r="BP1945" i="1"/>
  <c r="BP1946" i="1"/>
  <c r="BP1947" i="1"/>
  <c r="BP1948" i="1"/>
  <c r="BP1949" i="1"/>
  <c r="BP1950" i="1"/>
  <c r="BP1951" i="1"/>
  <c r="BP1952" i="1"/>
  <c r="BP1953" i="1"/>
  <c r="BP1954" i="1"/>
  <c r="BP1955" i="1"/>
  <c r="BP1956" i="1"/>
  <c r="BP1957" i="1"/>
  <c r="BP1958" i="1"/>
  <c r="BP1959" i="1"/>
  <c r="BP1960" i="1"/>
  <c r="BP1961" i="1"/>
  <c r="BP1962" i="1"/>
  <c r="BP1963" i="1"/>
  <c r="BP1964" i="1"/>
  <c r="BP1965" i="1"/>
  <c r="BP1966" i="1"/>
  <c r="BP1967" i="1"/>
  <c r="BP1968" i="1"/>
  <c r="BP1969" i="1"/>
  <c r="BP1970" i="1"/>
  <c r="BP1971" i="1"/>
  <c r="BP1972" i="1"/>
  <c r="BP1973" i="1"/>
  <c r="BP1974" i="1"/>
  <c r="BP1975" i="1"/>
  <c r="BP1976" i="1"/>
  <c r="BP1977" i="1"/>
  <c r="BP1978" i="1"/>
  <c r="BP1979" i="1"/>
  <c r="BP1980" i="1"/>
  <c r="BP1981" i="1"/>
  <c r="BP1982" i="1"/>
  <c r="BP1983" i="1"/>
  <c r="BP1984" i="1"/>
  <c r="BP1985" i="1"/>
  <c r="BP1986" i="1"/>
  <c r="BP1987" i="1"/>
  <c r="BP1988" i="1"/>
  <c r="BP1989" i="1"/>
  <c r="BP1990" i="1"/>
  <c r="BP1991" i="1"/>
  <c r="BP1992" i="1"/>
  <c r="BP1993" i="1"/>
  <c r="BP1994" i="1"/>
  <c r="BP1995" i="1"/>
  <c r="BP1996" i="1"/>
  <c r="BP1997" i="1"/>
  <c r="BP1998" i="1"/>
  <c r="BP1999" i="1"/>
  <c r="BP2000" i="1"/>
  <c r="BP2001" i="1"/>
  <c r="BP2002" i="1"/>
  <c r="BP2003" i="1"/>
  <c r="BP2004" i="1"/>
  <c r="BP2005" i="1"/>
  <c r="BP2006" i="1"/>
  <c r="BP2007" i="1"/>
  <c r="BP2008" i="1"/>
  <c r="BP2009" i="1"/>
  <c r="BP2010" i="1"/>
  <c r="BP2011" i="1"/>
  <c r="BP2012" i="1"/>
  <c r="BP2013" i="1"/>
  <c r="BP2014" i="1"/>
  <c r="BP2015" i="1"/>
  <c r="BP2016" i="1"/>
  <c r="BP2017" i="1"/>
  <c r="BP2018" i="1"/>
  <c r="BP2019" i="1"/>
  <c r="BP2020" i="1"/>
  <c r="BP2021" i="1"/>
  <c r="BP2022" i="1"/>
  <c r="BP2023" i="1"/>
  <c r="BP2024" i="1"/>
  <c r="BP2025" i="1"/>
  <c r="BP2026" i="1"/>
  <c r="BP2027" i="1"/>
  <c r="BP2028" i="1"/>
  <c r="BP2029" i="1"/>
  <c r="BP2030" i="1"/>
  <c r="BP2031" i="1"/>
  <c r="BP2032" i="1"/>
  <c r="BP2033" i="1"/>
  <c r="BP2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R561" i="1"/>
  <c r="AR562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76" i="1"/>
  <c r="AR577" i="1"/>
  <c r="AR578" i="1"/>
  <c r="AR579" i="1"/>
  <c r="AR580" i="1"/>
  <c r="AR581" i="1"/>
  <c r="AR582" i="1"/>
  <c r="AR583" i="1"/>
  <c r="AR584" i="1"/>
  <c r="AR585" i="1"/>
  <c r="AR586" i="1"/>
  <c r="AR587" i="1"/>
  <c r="AR588" i="1"/>
  <c r="AR589" i="1"/>
  <c r="AR590" i="1"/>
  <c r="AR591" i="1"/>
  <c r="AR592" i="1"/>
  <c r="AR593" i="1"/>
  <c r="AR594" i="1"/>
  <c r="AR595" i="1"/>
  <c r="AR596" i="1"/>
  <c r="AR597" i="1"/>
  <c r="AR598" i="1"/>
  <c r="AR599" i="1"/>
  <c r="AR600" i="1"/>
  <c r="AR601" i="1"/>
  <c r="AR602" i="1"/>
  <c r="AR603" i="1"/>
  <c r="AR604" i="1"/>
  <c r="AR605" i="1"/>
  <c r="AR606" i="1"/>
  <c r="AR607" i="1"/>
  <c r="AR608" i="1"/>
  <c r="AR609" i="1"/>
  <c r="AR610" i="1"/>
  <c r="AR611" i="1"/>
  <c r="AR612" i="1"/>
  <c r="AR613" i="1"/>
  <c r="AR614" i="1"/>
  <c r="AR615" i="1"/>
  <c r="AR616" i="1"/>
  <c r="AR617" i="1"/>
  <c r="AR618" i="1"/>
  <c r="AR619" i="1"/>
  <c r="AR620" i="1"/>
  <c r="AR621" i="1"/>
  <c r="AR622" i="1"/>
  <c r="AR623" i="1"/>
  <c r="AR624" i="1"/>
  <c r="AR625" i="1"/>
  <c r="AR626" i="1"/>
  <c r="AR627" i="1"/>
  <c r="AR628" i="1"/>
  <c r="AR629" i="1"/>
  <c r="AR630" i="1"/>
  <c r="AR631" i="1"/>
  <c r="AR632" i="1"/>
  <c r="AR633" i="1"/>
  <c r="AR634" i="1"/>
  <c r="AR635" i="1"/>
  <c r="AR636" i="1"/>
  <c r="AR637" i="1"/>
  <c r="AR638" i="1"/>
  <c r="AR639" i="1"/>
  <c r="AR640" i="1"/>
  <c r="AR641" i="1"/>
  <c r="AR642" i="1"/>
  <c r="AR643" i="1"/>
  <c r="AR644" i="1"/>
  <c r="AR645" i="1"/>
  <c r="AR646" i="1"/>
  <c r="AR647" i="1"/>
  <c r="AR648" i="1"/>
  <c r="AR649" i="1"/>
  <c r="AR650" i="1"/>
  <c r="AR651" i="1"/>
  <c r="AR652" i="1"/>
  <c r="AR653" i="1"/>
  <c r="AR654" i="1"/>
  <c r="AR655" i="1"/>
  <c r="AR656" i="1"/>
  <c r="AR657" i="1"/>
  <c r="AR658" i="1"/>
  <c r="AR659" i="1"/>
  <c r="AR660" i="1"/>
  <c r="AR661" i="1"/>
  <c r="AR662" i="1"/>
  <c r="AR663" i="1"/>
  <c r="AR664" i="1"/>
  <c r="AR665" i="1"/>
  <c r="AR666" i="1"/>
  <c r="AR667" i="1"/>
  <c r="AR668" i="1"/>
  <c r="AR669" i="1"/>
  <c r="AR670" i="1"/>
  <c r="AR671" i="1"/>
  <c r="AR672" i="1"/>
  <c r="AR673" i="1"/>
  <c r="AR674" i="1"/>
  <c r="AR675" i="1"/>
  <c r="AR676" i="1"/>
  <c r="AR677" i="1"/>
  <c r="AR678" i="1"/>
  <c r="AR679" i="1"/>
  <c r="AR680" i="1"/>
  <c r="AR681" i="1"/>
  <c r="AR682" i="1"/>
  <c r="AR683" i="1"/>
  <c r="AR684" i="1"/>
  <c r="AR685" i="1"/>
  <c r="AR686" i="1"/>
  <c r="AR687" i="1"/>
  <c r="AR688" i="1"/>
  <c r="AR689" i="1"/>
  <c r="AR690" i="1"/>
  <c r="AR691" i="1"/>
  <c r="AR692" i="1"/>
  <c r="AR693" i="1"/>
  <c r="AR694" i="1"/>
  <c r="AR695" i="1"/>
  <c r="AR696" i="1"/>
  <c r="AR697" i="1"/>
  <c r="AR698" i="1"/>
  <c r="AR699" i="1"/>
  <c r="AR700" i="1"/>
  <c r="AR701" i="1"/>
  <c r="AR702" i="1"/>
  <c r="AR703" i="1"/>
  <c r="AR704" i="1"/>
  <c r="AR705" i="1"/>
  <c r="AR706" i="1"/>
  <c r="AR707" i="1"/>
  <c r="AR708" i="1"/>
  <c r="AR709" i="1"/>
  <c r="AR710" i="1"/>
  <c r="AR711" i="1"/>
  <c r="AR712" i="1"/>
  <c r="AR713" i="1"/>
  <c r="AR714" i="1"/>
  <c r="AR715" i="1"/>
  <c r="AR716" i="1"/>
  <c r="AR717" i="1"/>
  <c r="AR718" i="1"/>
  <c r="AR719" i="1"/>
  <c r="AR720" i="1"/>
  <c r="AR721" i="1"/>
  <c r="AR722" i="1"/>
  <c r="AR723" i="1"/>
  <c r="AR724" i="1"/>
  <c r="AR725" i="1"/>
  <c r="AR726" i="1"/>
  <c r="AR727" i="1"/>
  <c r="AR728" i="1"/>
  <c r="AR729" i="1"/>
  <c r="AR730" i="1"/>
  <c r="AR731" i="1"/>
  <c r="AR732" i="1"/>
  <c r="AR733" i="1"/>
  <c r="AR734" i="1"/>
  <c r="AR735" i="1"/>
  <c r="AR736" i="1"/>
  <c r="AR737" i="1"/>
  <c r="AR738" i="1"/>
  <c r="AR739" i="1"/>
  <c r="AR740" i="1"/>
  <c r="AR741" i="1"/>
  <c r="AR742" i="1"/>
  <c r="AR743" i="1"/>
  <c r="AR744" i="1"/>
  <c r="AR745" i="1"/>
  <c r="AR746" i="1"/>
  <c r="AR747" i="1"/>
  <c r="AR748" i="1"/>
  <c r="AR749" i="1"/>
  <c r="AR750" i="1"/>
  <c r="AR751" i="1"/>
  <c r="AR752" i="1"/>
  <c r="AR753" i="1"/>
  <c r="AR754" i="1"/>
  <c r="AR755" i="1"/>
  <c r="AR756" i="1"/>
  <c r="AR757" i="1"/>
  <c r="AR758" i="1"/>
  <c r="AR759" i="1"/>
  <c r="AR760" i="1"/>
  <c r="AR761" i="1"/>
  <c r="AR762" i="1"/>
  <c r="AR763" i="1"/>
  <c r="AR764" i="1"/>
  <c r="AR765" i="1"/>
  <c r="AR766" i="1"/>
  <c r="AR767" i="1"/>
  <c r="AR768" i="1"/>
  <c r="AR769" i="1"/>
  <c r="AR770" i="1"/>
  <c r="AR771" i="1"/>
  <c r="AR772" i="1"/>
  <c r="AR773" i="1"/>
  <c r="AR774" i="1"/>
  <c r="AR775" i="1"/>
  <c r="AR776" i="1"/>
  <c r="AR777" i="1"/>
  <c r="AR778" i="1"/>
  <c r="AR779" i="1"/>
  <c r="AR780" i="1"/>
  <c r="AR781" i="1"/>
  <c r="AR782" i="1"/>
  <c r="AR783" i="1"/>
  <c r="AR784" i="1"/>
  <c r="AR785" i="1"/>
  <c r="AR786" i="1"/>
  <c r="AR787" i="1"/>
  <c r="AR788" i="1"/>
  <c r="AR789" i="1"/>
  <c r="AR790" i="1"/>
  <c r="AR791" i="1"/>
  <c r="AR792" i="1"/>
  <c r="AR793" i="1"/>
  <c r="AR794" i="1"/>
  <c r="AR795" i="1"/>
  <c r="AR796" i="1"/>
  <c r="AR797" i="1"/>
  <c r="AR798" i="1"/>
  <c r="AR799" i="1"/>
  <c r="AR800" i="1"/>
  <c r="AR801" i="1"/>
  <c r="AR802" i="1"/>
  <c r="AR803" i="1"/>
  <c r="AR804" i="1"/>
  <c r="AR805" i="1"/>
  <c r="AR806" i="1"/>
  <c r="AR807" i="1"/>
  <c r="AR808" i="1"/>
  <c r="AR809" i="1"/>
  <c r="AR810" i="1"/>
  <c r="AR811" i="1"/>
  <c r="AR812" i="1"/>
  <c r="AR813" i="1"/>
  <c r="AR814" i="1"/>
  <c r="AR815" i="1"/>
  <c r="AR816" i="1"/>
  <c r="AR817" i="1"/>
  <c r="AR818" i="1"/>
  <c r="AR819" i="1"/>
  <c r="AR820" i="1"/>
  <c r="AR821" i="1"/>
  <c r="AR822" i="1"/>
  <c r="AR823" i="1"/>
  <c r="AR824" i="1"/>
  <c r="AR825" i="1"/>
  <c r="AR826" i="1"/>
  <c r="AR827" i="1"/>
  <c r="AR828" i="1"/>
  <c r="AR829" i="1"/>
  <c r="AR830" i="1"/>
  <c r="AR831" i="1"/>
  <c r="AR832" i="1"/>
  <c r="AR833" i="1"/>
  <c r="AR834" i="1"/>
  <c r="AR835" i="1"/>
  <c r="AR836" i="1"/>
  <c r="AR837" i="1"/>
  <c r="AR838" i="1"/>
  <c r="AR839" i="1"/>
  <c r="AR840" i="1"/>
  <c r="AR841" i="1"/>
  <c r="AR842" i="1"/>
  <c r="AR843" i="1"/>
  <c r="AR844" i="1"/>
  <c r="AR845" i="1"/>
  <c r="AR846" i="1"/>
  <c r="AR847" i="1"/>
  <c r="AR848" i="1"/>
  <c r="AR849" i="1"/>
  <c r="AR850" i="1"/>
  <c r="AR851" i="1"/>
  <c r="AR852" i="1"/>
  <c r="AR853" i="1"/>
  <c r="AR854" i="1"/>
  <c r="AR855" i="1"/>
  <c r="AR856" i="1"/>
  <c r="AR857" i="1"/>
  <c r="AR858" i="1"/>
  <c r="AR859" i="1"/>
  <c r="AR860" i="1"/>
  <c r="AR861" i="1"/>
  <c r="AR862" i="1"/>
  <c r="AR863" i="1"/>
  <c r="AR864" i="1"/>
  <c r="AR865" i="1"/>
  <c r="AR866" i="1"/>
  <c r="AR867" i="1"/>
  <c r="AR868" i="1"/>
  <c r="AR869" i="1"/>
  <c r="AR870" i="1"/>
  <c r="AR871" i="1"/>
  <c r="AR872" i="1"/>
  <c r="AR873" i="1"/>
  <c r="AR874" i="1"/>
  <c r="AR875" i="1"/>
  <c r="AR876" i="1"/>
  <c r="AR877" i="1"/>
  <c r="AR878" i="1"/>
  <c r="AR879" i="1"/>
  <c r="AR880" i="1"/>
  <c r="AR881" i="1"/>
  <c r="AR882" i="1"/>
  <c r="AR883" i="1"/>
  <c r="AR884" i="1"/>
  <c r="AR885" i="1"/>
  <c r="AR886" i="1"/>
  <c r="AR887" i="1"/>
  <c r="AR888" i="1"/>
  <c r="AR889" i="1"/>
  <c r="AR890" i="1"/>
  <c r="AR891" i="1"/>
  <c r="AR892" i="1"/>
  <c r="AR893" i="1"/>
  <c r="AR894" i="1"/>
  <c r="AR895" i="1"/>
  <c r="AR896" i="1"/>
  <c r="AR897" i="1"/>
  <c r="AR898" i="1"/>
  <c r="AR899" i="1"/>
  <c r="AR900" i="1"/>
  <c r="AR901" i="1"/>
  <c r="AR902" i="1"/>
  <c r="AR903" i="1"/>
  <c r="AR904" i="1"/>
  <c r="AR905" i="1"/>
  <c r="AR906" i="1"/>
  <c r="AR907" i="1"/>
  <c r="AR908" i="1"/>
  <c r="AR909" i="1"/>
  <c r="AR910" i="1"/>
  <c r="AR911" i="1"/>
  <c r="AR912" i="1"/>
  <c r="AR913" i="1"/>
  <c r="AR914" i="1"/>
  <c r="AR915" i="1"/>
  <c r="AR916" i="1"/>
  <c r="AR917" i="1"/>
  <c r="AR918" i="1"/>
  <c r="AR919" i="1"/>
  <c r="AR920" i="1"/>
  <c r="AR921" i="1"/>
  <c r="AR922" i="1"/>
  <c r="AR923" i="1"/>
  <c r="AR924" i="1"/>
  <c r="AR925" i="1"/>
  <c r="AR926" i="1"/>
  <c r="AR927" i="1"/>
  <c r="AR928" i="1"/>
  <c r="AR929" i="1"/>
  <c r="AR930" i="1"/>
  <c r="AR931" i="1"/>
  <c r="AR932" i="1"/>
  <c r="AR933" i="1"/>
  <c r="AR934" i="1"/>
  <c r="AR935" i="1"/>
  <c r="AR936" i="1"/>
  <c r="AR937" i="1"/>
  <c r="AR938" i="1"/>
  <c r="AR939" i="1"/>
  <c r="AR940" i="1"/>
  <c r="AR941" i="1"/>
  <c r="AR942" i="1"/>
  <c r="AR943" i="1"/>
  <c r="AR944" i="1"/>
  <c r="AR945" i="1"/>
  <c r="AR946" i="1"/>
  <c r="AR947" i="1"/>
  <c r="AR948" i="1"/>
  <c r="AR949" i="1"/>
  <c r="AR950" i="1"/>
  <c r="AR951" i="1"/>
  <c r="AR952" i="1"/>
  <c r="AR953" i="1"/>
  <c r="AR954" i="1"/>
  <c r="AR955" i="1"/>
  <c r="AR956" i="1"/>
  <c r="AR957" i="1"/>
  <c r="AR958" i="1"/>
  <c r="AR959" i="1"/>
  <c r="AR960" i="1"/>
  <c r="AR961" i="1"/>
  <c r="AR962" i="1"/>
  <c r="AR963" i="1"/>
  <c r="AR964" i="1"/>
  <c r="AR965" i="1"/>
  <c r="AR966" i="1"/>
  <c r="AR967" i="1"/>
  <c r="AR968" i="1"/>
  <c r="AR969" i="1"/>
  <c r="AR970" i="1"/>
  <c r="AR971" i="1"/>
  <c r="AR972" i="1"/>
  <c r="AR973" i="1"/>
  <c r="AR974" i="1"/>
  <c r="AR975" i="1"/>
  <c r="AR976" i="1"/>
  <c r="AR977" i="1"/>
  <c r="AR978" i="1"/>
  <c r="AR979" i="1"/>
  <c r="AR980" i="1"/>
  <c r="AR981" i="1"/>
  <c r="AR982" i="1"/>
  <c r="AR983" i="1"/>
  <c r="AR984" i="1"/>
  <c r="AR985" i="1"/>
  <c r="AR986" i="1"/>
  <c r="AR987" i="1"/>
  <c r="AR988" i="1"/>
  <c r="AR989" i="1"/>
  <c r="AR990" i="1"/>
  <c r="AR991" i="1"/>
  <c r="AR992" i="1"/>
  <c r="AR993" i="1"/>
  <c r="AR994" i="1"/>
  <c r="AR995" i="1"/>
  <c r="AR996" i="1"/>
  <c r="AR997" i="1"/>
  <c r="AR998" i="1"/>
  <c r="AR999" i="1"/>
  <c r="AR1000" i="1"/>
  <c r="AR1001" i="1"/>
  <c r="AR1002" i="1"/>
  <c r="AR1003" i="1"/>
  <c r="AR1004" i="1"/>
  <c r="AR1005" i="1"/>
  <c r="AR1006" i="1"/>
  <c r="AR1007" i="1"/>
  <c r="AR1008" i="1"/>
  <c r="AR1009" i="1"/>
  <c r="AR1010" i="1"/>
  <c r="AR1011" i="1"/>
  <c r="AR1012" i="1"/>
  <c r="AR1013" i="1"/>
  <c r="AR1014" i="1"/>
  <c r="AR1015" i="1"/>
  <c r="AR1016" i="1"/>
  <c r="AR1017" i="1"/>
  <c r="AR1018" i="1"/>
  <c r="AR1019" i="1"/>
  <c r="AR1020" i="1"/>
  <c r="AR1021" i="1"/>
  <c r="AR1022" i="1"/>
  <c r="AR1023" i="1"/>
  <c r="AR1024" i="1"/>
  <c r="AR1025" i="1"/>
  <c r="AR1026" i="1"/>
  <c r="AR1027" i="1"/>
  <c r="AR1028" i="1"/>
  <c r="AR1029" i="1"/>
  <c r="AR1030" i="1"/>
  <c r="AR1031" i="1"/>
  <c r="AR1032" i="1"/>
  <c r="AR1033" i="1"/>
  <c r="AR1034" i="1"/>
  <c r="AR1035" i="1"/>
  <c r="AR1036" i="1"/>
  <c r="AR1037" i="1"/>
  <c r="AR1038" i="1"/>
  <c r="AR1039" i="1"/>
  <c r="AR1040" i="1"/>
  <c r="AR1041" i="1"/>
  <c r="AR1042" i="1"/>
  <c r="AR1043" i="1"/>
  <c r="AR1044" i="1"/>
  <c r="AR1045" i="1"/>
  <c r="AR1046" i="1"/>
  <c r="AR1047" i="1"/>
  <c r="AR1048" i="1"/>
  <c r="AR1049" i="1"/>
  <c r="AR1050" i="1"/>
  <c r="AR1051" i="1"/>
  <c r="AR1052" i="1"/>
  <c r="AR1053" i="1"/>
  <c r="AR1054" i="1"/>
  <c r="AR1055" i="1"/>
  <c r="AR1056" i="1"/>
  <c r="AR1057" i="1"/>
  <c r="AR1058" i="1"/>
  <c r="AR1059" i="1"/>
  <c r="AR1060" i="1"/>
  <c r="AR1061" i="1"/>
  <c r="AR1062" i="1"/>
  <c r="AR1063" i="1"/>
  <c r="AR1064" i="1"/>
  <c r="AR1065" i="1"/>
  <c r="AR1066" i="1"/>
  <c r="AR1067" i="1"/>
  <c r="AR1068" i="1"/>
  <c r="AR1069" i="1"/>
  <c r="AR1070" i="1"/>
  <c r="AR1071" i="1"/>
  <c r="AR1072" i="1"/>
  <c r="AR1073" i="1"/>
  <c r="AR1074" i="1"/>
  <c r="AR1075" i="1"/>
  <c r="AR1076" i="1"/>
  <c r="AR1077" i="1"/>
  <c r="AR1078" i="1"/>
  <c r="AR1079" i="1"/>
  <c r="AR1080" i="1"/>
  <c r="AR1081" i="1"/>
  <c r="AR1082" i="1"/>
  <c r="AR1083" i="1"/>
  <c r="AR1084" i="1"/>
  <c r="AR1085" i="1"/>
  <c r="AR1086" i="1"/>
  <c r="AR1087" i="1"/>
  <c r="AR1088" i="1"/>
  <c r="AR1089" i="1"/>
  <c r="AR1090" i="1"/>
  <c r="AR1091" i="1"/>
  <c r="AR1092" i="1"/>
  <c r="AR1093" i="1"/>
  <c r="AR1094" i="1"/>
  <c r="AR1095" i="1"/>
  <c r="AR1096" i="1"/>
  <c r="AR1097" i="1"/>
  <c r="AR1098" i="1"/>
  <c r="AR1099" i="1"/>
  <c r="AR1100" i="1"/>
  <c r="AR1101" i="1"/>
  <c r="AR1102" i="1"/>
  <c r="AR1103" i="1"/>
  <c r="AR1104" i="1"/>
  <c r="AR1105" i="1"/>
  <c r="AR1106" i="1"/>
  <c r="AR1107" i="1"/>
  <c r="AR1108" i="1"/>
  <c r="AR1109" i="1"/>
  <c r="AR1110" i="1"/>
  <c r="AR1111" i="1"/>
  <c r="AR1112" i="1"/>
  <c r="AR1113" i="1"/>
  <c r="AR1114" i="1"/>
  <c r="AR1115" i="1"/>
  <c r="AR1116" i="1"/>
  <c r="AR1117" i="1"/>
  <c r="AR1118" i="1"/>
  <c r="AR1119" i="1"/>
  <c r="AR1120" i="1"/>
  <c r="AR1121" i="1"/>
  <c r="AR1122" i="1"/>
  <c r="AR1123" i="1"/>
  <c r="AR1124" i="1"/>
  <c r="AR1125" i="1"/>
  <c r="AR1126" i="1"/>
  <c r="AR1127" i="1"/>
  <c r="AR1128" i="1"/>
  <c r="AR1129" i="1"/>
  <c r="AR1130" i="1"/>
  <c r="AR1131" i="1"/>
  <c r="AR1132" i="1"/>
  <c r="AR1133" i="1"/>
  <c r="AR1134" i="1"/>
  <c r="AR1135" i="1"/>
  <c r="AR1136" i="1"/>
  <c r="AR1137" i="1"/>
  <c r="AR1138" i="1"/>
  <c r="AR1139" i="1"/>
  <c r="AR1140" i="1"/>
  <c r="AR1141" i="1"/>
  <c r="AR1142" i="1"/>
  <c r="AR1143" i="1"/>
  <c r="AR1144" i="1"/>
  <c r="AR1145" i="1"/>
  <c r="AR1146" i="1"/>
  <c r="AR1147" i="1"/>
  <c r="AR1148" i="1"/>
  <c r="AR1149" i="1"/>
  <c r="AR1150" i="1"/>
  <c r="AR1151" i="1"/>
  <c r="AR1152" i="1"/>
  <c r="AR1153" i="1"/>
  <c r="AR1154" i="1"/>
  <c r="AR1155" i="1"/>
  <c r="AR1156" i="1"/>
  <c r="AR1157" i="1"/>
  <c r="AR1158" i="1"/>
  <c r="AR1159" i="1"/>
  <c r="AR1160" i="1"/>
  <c r="AR1161" i="1"/>
  <c r="AR1162" i="1"/>
  <c r="AR1163" i="1"/>
  <c r="AR1164" i="1"/>
  <c r="AR1165" i="1"/>
  <c r="AR1166" i="1"/>
  <c r="AR1167" i="1"/>
  <c r="AR1168" i="1"/>
  <c r="AR1169" i="1"/>
  <c r="AR1170" i="1"/>
  <c r="AR1171" i="1"/>
  <c r="AR1172" i="1"/>
  <c r="AR1173" i="1"/>
  <c r="AR1174" i="1"/>
  <c r="AR1175" i="1"/>
  <c r="AR1176" i="1"/>
  <c r="AR1177" i="1"/>
  <c r="AR1178" i="1"/>
  <c r="AR1179" i="1"/>
  <c r="AR1180" i="1"/>
  <c r="AR1181" i="1"/>
  <c r="AR1182" i="1"/>
  <c r="AR1183" i="1"/>
  <c r="AR1184" i="1"/>
  <c r="AR1185" i="1"/>
  <c r="AR1186" i="1"/>
  <c r="AR1187" i="1"/>
  <c r="AR1188" i="1"/>
  <c r="AR1189" i="1"/>
  <c r="AR1190" i="1"/>
  <c r="AR1191" i="1"/>
  <c r="AR1192" i="1"/>
  <c r="AR1193" i="1"/>
  <c r="AR1194" i="1"/>
  <c r="AR1195" i="1"/>
  <c r="AR1196" i="1"/>
  <c r="AR1197" i="1"/>
  <c r="AR1198" i="1"/>
  <c r="AR1199" i="1"/>
  <c r="AR1200" i="1"/>
  <c r="AR1201" i="1"/>
  <c r="AR1202" i="1"/>
  <c r="AR1203" i="1"/>
  <c r="AR1204" i="1"/>
  <c r="AR1205" i="1"/>
  <c r="AR1206" i="1"/>
  <c r="AR1207" i="1"/>
  <c r="AR1208" i="1"/>
  <c r="AR1209" i="1"/>
  <c r="AR1210" i="1"/>
  <c r="AR1211" i="1"/>
  <c r="AR1212" i="1"/>
  <c r="AR1213" i="1"/>
  <c r="AR1214" i="1"/>
  <c r="AR1215" i="1"/>
  <c r="AR1216" i="1"/>
  <c r="AR1217" i="1"/>
  <c r="AR1218" i="1"/>
  <c r="AR1219" i="1"/>
  <c r="AR1220" i="1"/>
  <c r="AR1221" i="1"/>
  <c r="AR1222" i="1"/>
  <c r="AR1223" i="1"/>
  <c r="AR1224" i="1"/>
  <c r="AR1225" i="1"/>
  <c r="AR1226" i="1"/>
  <c r="AR1227" i="1"/>
  <c r="AR1228" i="1"/>
  <c r="AR1229" i="1"/>
  <c r="AR1230" i="1"/>
  <c r="AR1231" i="1"/>
  <c r="AR1232" i="1"/>
  <c r="AR1233" i="1"/>
  <c r="AR1234" i="1"/>
  <c r="AR1235" i="1"/>
  <c r="AR1236" i="1"/>
  <c r="AR1237" i="1"/>
  <c r="AR1238" i="1"/>
  <c r="AR1239" i="1"/>
  <c r="AR1240" i="1"/>
  <c r="AR1241" i="1"/>
  <c r="AR1242" i="1"/>
  <c r="AR1243" i="1"/>
  <c r="AR1244" i="1"/>
  <c r="AR1245" i="1"/>
  <c r="AR1246" i="1"/>
  <c r="AR1247" i="1"/>
  <c r="AR1248" i="1"/>
  <c r="AR1249" i="1"/>
  <c r="AR1250" i="1"/>
  <c r="AR1251" i="1"/>
  <c r="AR1252" i="1"/>
  <c r="AR1253" i="1"/>
  <c r="AR1254" i="1"/>
  <c r="AR1255" i="1"/>
  <c r="AR1256" i="1"/>
  <c r="AR1257" i="1"/>
  <c r="AR1258" i="1"/>
  <c r="AR1259" i="1"/>
  <c r="AR1260" i="1"/>
  <c r="AR1261" i="1"/>
  <c r="AR1262" i="1"/>
  <c r="AR1263" i="1"/>
  <c r="AR1264" i="1"/>
  <c r="AR1265" i="1"/>
  <c r="AR1266" i="1"/>
  <c r="AR1267" i="1"/>
  <c r="AR1268" i="1"/>
  <c r="AR1269" i="1"/>
  <c r="AR1270" i="1"/>
  <c r="AR1271" i="1"/>
  <c r="AR1272" i="1"/>
  <c r="AR1273" i="1"/>
  <c r="AR1274" i="1"/>
  <c r="AR1275" i="1"/>
  <c r="AR1276" i="1"/>
  <c r="AR1277" i="1"/>
  <c r="AR1278" i="1"/>
  <c r="AR1279" i="1"/>
  <c r="AR1280" i="1"/>
  <c r="AR1281" i="1"/>
  <c r="AR1282" i="1"/>
  <c r="AR1283" i="1"/>
  <c r="AR1284" i="1"/>
  <c r="AR1285" i="1"/>
  <c r="AR1286" i="1"/>
  <c r="AR1287" i="1"/>
  <c r="AR1288" i="1"/>
  <c r="AR1289" i="1"/>
  <c r="AR1290" i="1"/>
  <c r="AR1291" i="1"/>
  <c r="AR1292" i="1"/>
  <c r="AR1293" i="1"/>
  <c r="AR1294" i="1"/>
  <c r="AR1295" i="1"/>
  <c r="AR1296" i="1"/>
  <c r="AR1297" i="1"/>
  <c r="AR1298" i="1"/>
  <c r="AR1299" i="1"/>
  <c r="AR1300" i="1"/>
  <c r="AR1301" i="1"/>
  <c r="AR1302" i="1"/>
  <c r="AR1303" i="1"/>
  <c r="AR1304" i="1"/>
  <c r="AR1305" i="1"/>
  <c r="AR1306" i="1"/>
  <c r="AR1307" i="1"/>
  <c r="AR1308" i="1"/>
  <c r="AR1309" i="1"/>
  <c r="AR1310" i="1"/>
  <c r="AR1311" i="1"/>
  <c r="AR1312" i="1"/>
  <c r="AR1313" i="1"/>
  <c r="AR1314" i="1"/>
  <c r="AR1315" i="1"/>
  <c r="AR1316" i="1"/>
  <c r="AR1317" i="1"/>
  <c r="AR1318" i="1"/>
  <c r="AR1319" i="1"/>
  <c r="AR1320" i="1"/>
  <c r="AR1321" i="1"/>
  <c r="AR1322" i="1"/>
  <c r="AR1323" i="1"/>
  <c r="AR1324" i="1"/>
  <c r="AR1325" i="1"/>
  <c r="AR1326" i="1"/>
  <c r="AR1327" i="1"/>
  <c r="AR1328" i="1"/>
  <c r="AR1329" i="1"/>
  <c r="AR1330" i="1"/>
  <c r="AR1331" i="1"/>
  <c r="AR1332" i="1"/>
  <c r="AR1333" i="1"/>
  <c r="AR1334" i="1"/>
  <c r="AR1335" i="1"/>
  <c r="AR1336" i="1"/>
  <c r="AR1337" i="1"/>
  <c r="AR1338" i="1"/>
  <c r="AR1339" i="1"/>
  <c r="AR1340" i="1"/>
  <c r="AR1341" i="1"/>
  <c r="AR1342" i="1"/>
  <c r="AR1343" i="1"/>
  <c r="AR1344" i="1"/>
  <c r="AR1345" i="1"/>
  <c r="AR1346" i="1"/>
  <c r="AR1347" i="1"/>
  <c r="AR1348" i="1"/>
  <c r="AR1349" i="1"/>
  <c r="AR1350" i="1"/>
  <c r="AR1351" i="1"/>
  <c r="AR1352" i="1"/>
  <c r="AR1353" i="1"/>
  <c r="AR1354" i="1"/>
  <c r="AR1355" i="1"/>
  <c r="AR1356" i="1"/>
  <c r="AR1357" i="1"/>
  <c r="AR1358" i="1"/>
  <c r="AR1359" i="1"/>
  <c r="AR1360" i="1"/>
  <c r="AR1361" i="1"/>
  <c r="AR1362" i="1"/>
  <c r="AR1363" i="1"/>
  <c r="AR1364" i="1"/>
  <c r="AR1365" i="1"/>
  <c r="AR1366" i="1"/>
  <c r="AR1367" i="1"/>
  <c r="AR1368" i="1"/>
  <c r="AR1369" i="1"/>
  <c r="AR1370" i="1"/>
  <c r="AR1371" i="1"/>
  <c r="AR1372" i="1"/>
  <c r="AR1373" i="1"/>
  <c r="AR1374" i="1"/>
  <c r="AR1375" i="1"/>
  <c r="AR1376" i="1"/>
  <c r="AR1377" i="1"/>
  <c r="AR1378" i="1"/>
  <c r="AR1379" i="1"/>
  <c r="AR1380" i="1"/>
  <c r="AR1381" i="1"/>
  <c r="AR1382" i="1"/>
  <c r="AR1383" i="1"/>
  <c r="AR1384" i="1"/>
  <c r="AR1385" i="1"/>
  <c r="AR1386" i="1"/>
  <c r="AR1387" i="1"/>
  <c r="AR1388" i="1"/>
  <c r="AR1389" i="1"/>
  <c r="AR1390" i="1"/>
  <c r="AR1391" i="1"/>
  <c r="AR1392" i="1"/>
  <c r="AR1393" i="1"/>
  <c r="AR1394" i="1"/>
  <c r="AR1395" i="1"/>
  <c r="AR1396" i="1"/>
  <c r="AR1397" i="1"/>
  <c r="AR1398" i="1"/>
  <c r="AR1399" i="1"/>
  <c r="AR1400" i="1"/>
  <c r="AR1401" i="1"/>
  <c r="AR1402" i="1"/>
  <c r="AR1403" i="1"/>
  <c r="AR1404" i="1"/>
  <c r="AR1405" i="1"/>
  <c r="AR1406" i="1"/>
  <c r="AR1407" i="1"/>
  <c r="AR1408" i="1"/>
  <c r="AR1409" i="1"/>
  <c r="AR1410" i="1"/>
  <c r="AR1411" i="1"/>
  <c r="AR1412" i="1"/>
  <c r="AR1413" i="1"/>
  <c r="AR1414" i="1"/>
  <c r="AR1415" i="1"/>
  <c r="AR1416" i="1"/>
  <c r="AR1417" i="1"/>
  <c r="AR1418" i="1"/>
  <c r="AR1419" i="1"/>
  <c r="AR1420" i="1"/>
  <c r="AR1421" i="1"/>
  <c r="AR1422" i="1"/>
  <c r="AR1423" i="1"/>
  <c r="AR1424" i="1"/>
  <c r="AR1425" i="1"/>
  <c r="AR1426" i="1"/>
  <c r="AR1427" i="1"/>
  <c r="AR1428" i="1"/>
  <c r="AR1429" i="1"/>
  <c r="AR1430" i="1"/>
  <c r="AR1431" i="1"/>
  <c r="AR1432" i="1"/>
  <c r="AR1433" i="1"/>
  <c r="AR1434" i="1"/>
  <c r="AR1435" i="1"/>
  <c r="AR1436" i="1"/>
  <c r="AR1437" i="1"/>
  <c r="AR1438" i="1"/>
  <c r="AR1439" i="1"/>
  <c r="AR1440" i="1"/>
  <c r="AR1441" i="1"/>
  <c r="AR1442" i="1"/>
  <c r="AR1443" i="1"/>
  <c r="AR1444" i="1"/>
  <c r="AR1445" i="1"/>
  <c r="AR1446" i="1"/>
  <c r="AR1447" i="1"/>
  <c r="AR1448" i="1"/>
  <c r="AR1449" i="1"/>
  <c r="AR1450" i="1"/>
  <c r="AR1451" i="1"/>
  <c r="AR1452" i="1"/>
  <c r="AR1453" i="1"/>
  <c r="AR1454" i="1"/>
  <c r="AR1455" i="1"/>
  <c r="AR1456" i="1"/>
  <c r="AR1457" i="1"/>
  <c r="AR1458" i="1"/>
  <c r="AR1459" i="1"/>
  <c r="AR1460" i="1"/>
  <c r="AR1461" i="1"/>
  <c r="AR1462" i="1"/>
  <c r="AR1463" i="1"/>
  <c r="AR1464" i="1"/>
  <c r="AR1465" i="1"/>
  <c r="AR1466" i="1"/>
  <c r="AR1467" i="1"/>
  <c r="AR1468" i="1"/>
  <c r="AR1469" i="1"/>
  <c r="AR1470" i="1"/>
  <c r="AR1471" i="1"/>
  <c r="AR1472" i="1"/>
  <c r="AR1473" i="1"/>
  <c r="AR1474" i="1"/>
  <c r="AR1475" i="1"/>
  <c r="AR1476" i="1"/>
  <c r="AR1477" i="1"/>
  <c r="AR1478" i="1"/>
  <c r="AR1479" i="1"/>
  <c r="AR1480" i="1"/>
  <c r="AR1481" i="1"/>
  <c r="AR1482" i="1"/>
  <c r="AR1483" i="1"/>
  <c r="AR1484" i="1"/>
  <c r="AR1485" i="1"/>
  <c r="AR1486" i="1"/>
  <c r="AR1487" i="1"/>
  <c r="AR1488" i="1"/>
  <c r="AR1489" i="1"/>
  <c r="AR1490" i="1"/>
  <c r="AR1491" i="1"/>
  <c r="AR1492" i="1"/>
  <c r="AR1493" i="1"/>
  <c r="AR1494" i="1"/>
  <c r="AR1495" i="1"/>
  <c r="AR1496" i="1"/>
  <c r="AR1497" i="1"/>
  <c r="AR1498" i="1"/>
  <c r="AR1499" i="1"/>
  <c r="AR1500" i="1"/>
  <c r="AR1501" i="1"/>
  <c r="AR1502" i="1"/>
  <c r="AR1503" i="1"/>
  <c r="AR1504" i="1"/>
  <c r="AR1505" i="1"/>
  <c r="AR1506" i="1"/>
  <c r="AR1507" i="1"/>
  <c r="AR1508" i="1"/>
  <c r="AR1509" i="1"/>
  <c r="AR1510" i="1"/>
  <c r="AR1511" i="1"/>
  <c r="AR1512" i="1"/>
  <c r="AR1513" i="1"/>
  <c r="AR1514" i="1"/>
  <c r="AR1515" i="1"/>
  <c r="AR1516" i="1"/>
  <c r="AR1517" i="1"/>
  <c r="AR1518" i="1"/>
  <c r="AR1519" i="1"/>
  <c r="AR1520" i="1"/>
  <c r="AR1521" i="1"/>
  <c r="AR1522" i="1"/>
  <c r="AR1523" i="1"/>
  <c r="AR1524" i="1"/>
  <c r="AR1525" i="1"/>
  <c r="AR1526" i="1"/>
  <c r="AR1527" i="1"/>
  <c r="AR1528" i="1"/>
  <c r="AR1529" i="1"/>
  <c r="AR1530" i="1"/>
  <c r="AR1531" i="1"/>
  <c r="AR1532" i="1"/>
  <c r="AR1533" i="1"/>
  <c r="AR1534" i="1"/>
  <c r="AR1535" i="1"/>
  <c r="AR1536" i="1"/>
  <c r="AR1537" i="1"/>
  <c r="AR1538" i="1"/>
  <c r="AR1539" i="1"/>
  <c r="AR1540" i="1"/>
  <c r="AR1541" i="1"/>
  <c r="AR1542" i="1"/>
  <c r="AR1543" i="1"/>
  <c r="AR1544" i="1"/>
  <c r="AR1545" i="1"/>
  <c r="AR1546" i="1"/>
  <c r="AR1547" i="1"/>
  <c r="AR1548" i="1"/>
  <c r="AR1549" i="1"/>
  <c r="AR1550" i="1"/>
  <c r="AR1551" i="1"/>
  <c r="AR1552" i="1"/>
  <c r="AR1553" i="1"/>
  <c r="AR1554" i="1"/>
  <c r="AR1555" i="1"/>
  <c r="AR1556" i="1"/>
  <c r="AR1557" i="1"/>
  <c r="AR1558" i="1"/>
  <c r="AR1559" i="1"/>
  <c r="AR1560" i="1"/>
  <c r="AR1561" i="1"/>
  <c r="AR1562" i="1"/>
  <c r="AR1563" i="1"/>
  <c r="AR1564" i="1"/>
  <c r="AR1565" i="1"/>
  <c r="AR1566" i="1"/>
  <c r="AR1567" i="1"/>
  <c r="AR1568" i="1"/>
  <c r="AR1569" i="1"/>
  <c r="AR1570" i="1"/>
  <c r="AR1571" i="1"/>
  <c r="AR1572" i="1"/>
  <c r="AR1573" i="1"/>
  <c r="AR1574" i="1"/>
  <c r="AR1575" i="1"/>
  <c r="AR1576" i="1"/>
  <c r="AR1577" i="1"/>
  <c r="AR1578" i="1"/>
  <c r="AR1579" i="1"/>
  <c r="AR1580" i="1"/>
  <c r="AR1581" i="1"/>
  <c r="AR1582" i="1"/>
  <c r="AR1583" i="1"/>
  <c r="AR1584" i="1"/>
  <c r="AR1585" i="1"/>
  <c r="AR1586" i="1"/>
  <c r="AR1587" i="1"/>
  <c r="AR1588" i="1"/>
  <c r="AR1589" i="1"/>
  <c r="AR1590" i="1"/>
  <c r="AR1591" i="1"/>
  <c r="AR1592" i="1"/>
  <c r="AR1593" i="1"/>
  <c r="AR1594" i="1"/>
  <c r="AR1595" i="1"/>
  <c r="AR1596" i="1"/>
  <c r="AR1597" i="1"/>
  <c r="AR1598" i="1"/>
  <c r="AR1599" i="1"/>
  <c r="AR1600" i="1"/>
  <c r="AR1601" i="1"/>
  <c r="AR1602" i="1"/>
  <c r="AR1603" i="1"/>
  <c r="AR1604" i="1"/>
  <c r="AR1605" i="1"/>
  <c r="AR1606" i="1"/>
  <c r="AR1607" i="1"/>
  <c r="AR1608" i="1"/>
  <c r="AR1609" i="1"/>
  <c r="AR1610" i="1"/>
  <c r="AR1611" i="1"/>
  <c r="AR1612" i="1"/>
  <c r="AR1613" i="1"/>
  <c r="AR1614" i="1"/>
  <c r="AR1615" i="1"/>
  <c r="AR1616" i="1"/>
  <c r="AR1617" i="1"/>
  <c r="AR1618" i="1"/>
  <c r="AR1619" i="1"/>
  <c r="AR1620" i="1"/>
  <c r="AR1621" i="1"/>
  <c r="AR1622" i="1"/>
  <c r="AR1623" i="1"/>
  <c r="AR1624" i="1"/>
  <c r="AR1625" i="1"/>
  <c r="AR1626" i="1"/>
  <c r="AR1627" i="1"/>
  <c r="AR1628" i="1"/>
  <c r="AR1629" i="1"/>
  <c r="AR1630" i="1"/>
  <c r="AR1631" i="1"/>
  <c r="AR1632" i="1"/>
  <c r="AR1633" i="1"/>
  <c r="AR1634" i="1"/>
  <c r="AR1635" i="1"/>
  <c r="AR1636" i="1"/>
  <c r="AR1637" i="1"/>
  <c r="AR1638" i="1"/>
  <c r="AR1639" i="1"/>
  <c r="AR1640" i="1"/>
  <c r="AR1641" i="1"/>
  <c r="AR1642" i="1"/>
  <c r="AR1643" i="1"/>
  <c r="AR1644" i="1"/>
  <c r="AR1645" i="1"/>
  <c r="AR1646" i="1"/>
  <c r="AR1647" i="1"/>
  <c r="AR1648" i="1"/>
  <c r="AR1649" i="1"/>
  <c r="AR1650" i="1"/>
  <c r="AR1651" i="1"/>
  <c r="AR1652" i="1"/>
  <c r="AR1653" i="1"/>
  <c r="AR1654" i="1"/>
  <c r="AR1655" i="1"/>
  <c r="AR1656" i="1"/>
  <c r="AR1657" i="1"/>
  <c r="AR1658" i="1"/>
  <c r="AR1659" i="1"/>
  <c r="AR1660" i="1"/>
  <c r="AR1661" i="1"/>
  <c r="AR1662" i="1"/>
  <c r="AR1663" i="1"/>
  <c r="AR1664" i="1"/>
  <c r="AR1665" i="1"/>
  <c r="AR1666" i="1"/>
  <c r="AR1667" i="1"/>
  <c r="AR1668" i="1"/>
  <c r="AR1669" i="1"/>
  <c r="AR1670" i="1"/>
  <c r="AR1671" i="1"/>
  <c r="AR1672" i="1"/>
  <c r="AR1673" i="1"/>
  <c r="AR1674" i="1"/>
  <c r="AR1675" i="1"/>
  <c r="AR1676" i="1"/>
  <c r="AR1677" i="1"/>
  <c r="AR1678" i="1"/>
  <c r="AR1679" i="1"/>
  <c r="AR1680" i="1"/>
  <c r="AR1681" i="1"/>
  <c r="AR1682" i="1"/>
  <c r="AR1683" i="1"/>
  <c r="AR1684" i="1"/>
  <c r="AR1685" i="1"/>
  <c r="AR1686" i="1"/>
  <c r="AR1687" i="1"/>
  <c r="AR1688" i="1"/>
  <c r="AR1689" i="1"/>
  <c r="AR1690" i="1"/>
  <c r="AR1691" i="1"/>
  <c r="AR1692" i="1"/>
  <c r="AR1693" i="1"/>
  <c r="AR1694" i="1"/>
  <c r="AR1695" i="1"/>
  <c r="AR1696" i="1"/>
  <c r="AR1697" i="1"/>
  <c r="AR1698" i="1"/>
  <c r="AR1699" i="1"/>
  <c r="AR1700" i="1"/>
  <c r="AR1701" i="1"/>
  <c r="AR1702" i="1"/>
  <c r="AR1703" i="1"/>
  <c r="AR1704" i="1"/>
  <c r="AR1705" i="1"/>
  <c r="AR1706" i="1"/>
  <c r="AR1707" i="1"/>
  <c r="AR1708" i="1"/>
  <c r="AR1709" i="1"/>
  <c r="AR1710" i="1"/>
  <c r="AR1711" i="1"/>
  <c r="AR1712" i="1"/>
  <c r="AR1713" i="1"/>
  <c r="AR1714" i="1"/>
  <c r="AR1715" i="1"/>
  <c r="AR1716" i="1"/>
  <c r="AR1717" i="1"/>
  <c r="AR1718" i="1"/>
  <c r="AR1719" i="1"/>
  <c r="AR1720" i="1"/>
  <c r="AR1721" i="1"/>
  <c r="AR1722" i="1"/>
  <c r="AR1723" i="1"/>
  <c r="AR1724" i="1"/>
  <c r="AR1725" i="1"/>
  <c r="AR1726" i="1"/>
  <c r="AR1727" i="1"/>
  <c r="AR1728" i="1"/>
  <c r="AR1729" i="1"/>
  <c r="AR1730" i="1"/>
  <c r="AR1731" i="1"/>
  <c r="AR1732" i="1"/>
  <c r="AR1733" i="1"/>
  <c r="AR1734" i="1"/>
  <c r="AR1735" i="1"/>
  <c r="AR1736" i="1"/>
  <c r="AR1737" i="1"/>
  <c r="AR1738" i="1"/>
  <c r="AR1739" i="1"/>
  <c r="AR1740" i="1"/>
  <c r="AR1741" i="1"/>
  <c r="AR1742" i="1"/>
  <c r="AR1743" i="1"/>
  <c r="AR1744" i="1"/>
  <c r="AR1745" i="1"/>
  <c r="AR1746" i="1"/>
  <c r="AR1747" i="1"/>
  <c r="AR1748" i="1"/>
  <c r="AR1749" i="1"/>
  <c r="AR1750" i="1"/>
  <c r="AR1751" i="1"/>
  <c r="AR1752" i="1"/>
  <c r="AR1753" i="1"/>
  <c r="AR1754" i="1"/>
  <c r="AR1755" i="1"/>
  <c r="AR1756" i="1"/>
  <c r="AR1757" i="1"/>
  <c r="AR1758" i="1"/>
  <c r="AR1759" i="1"/>
  <c r="AR1760" i="1"/>
  <c r="AR1761" i="1"/>
  <c r="AR1762" i="1"/>
  <c r="AR1763" i="1"/>
  <c r="AR1764" i="1"/>
  <c r="AR1765" i="1"/>
  <c r="AR1766" i="1"/>
  <c r="AR1767" i="1"/>
  <c r="AR1768" i="1"/>
  <c r="AR1769" i="1"/>
  <c r="AR1770" i="1"/>
  <c r="AR1771" i="1"/>
  <c r="AR1772" i="1"/>
  <c r="AR1773" i="1"/>
  <c r="AR1774" i="1"/>
  <c r="AR1775" i="1"/>
  <c r="AR1776" i="1"/>
  <c r="AR1777" i="1"/>
  <c r="AR1778" i="1"/>
  <c r="AR1779" i="1"/>
  <c r="AR1780" i="1"/>
  <c r="AR1781" i="1"/>
  <c r="AR1782" i="1"/>
  <c r="AR1783" i="1"/>
  <c r="AR1784" i="1"/>
  <c r="AR1785" i="1"/>
  <c r="AR1786" i="1"/>
  <c r="AR1787" i="1"/>
  <c r="AR1788" i="1"/>
  <c r="AR1789" i="1"/>
  <c r="AR1790" i="1"/>
  <c r="AR1791" i="1"/>
  <c r="AR1792" i="1"/>
  <c r="AR1793" i="1"/>
  <c r="AR1794" i="1"/>
  <c r="AR1795" i="1"/>
  <c r="AR1796" i="1"/>
  <c r="AR1797" i="1"/>
  <c r="AR1798" i="1"/>
  <c r="AR1799" i="1"/>
  <c r="AR1800" i="1"/>
  <c r="AR1801" i="1"/>
  <c r="AR1802" i="1"/>
  <c r="AR1803" i="1"/>
  <c r="AR1804" i="1"/>
  <c r="AR1805" i="1"/>
  <c r="AR1806" i="1"/>
  <c r="AR1807" i="1"/>
  <c r="AR1808" i="1"/>
  <c r="AR1809" i="1"/>
  <c r="AR1810" i="1"/>
  <c r="AR1811" i="1"/>
  <c r="AR1812" i="1"/>
  <c r="AR1813" i="1"/>
  <c r="AR1814" i="1"/>
  <c r="AR1815" i="1"/>
  <c r="AR1816" i="1"/>
  <c r="AR1817" i="1"/>
  <c r="AR1818" i="1"/>
  <c r="AR1819" i="1"/>
  <c r="AR1820" i="1"/>
  <c r="AR1821" i="1"/>
  <c r="AR1822" i="1"/>
  <c r="AR1823" i="1"/>
  <c r="AR1824" i="1"/>
  <c r="AR1825" i="1"/>
  <c r="AR1826" i="1"/>
  <c r="AR1827" i="1"/>
  <c r="AR1828" i="1"/>
  <c r="AR1829" i="1"/>
  <c r="AR1830" i="1"/>
  <c r="AR1831" i="1"/>
  <c r="AR1832" i="1"/>
  <c r="AR1833" i="1"/>
  <c r="AR1834" i="1"/>
  <c r="AR1835" i="1"/>
  <c r="AR1836" i="1"/>
  <c r="AR1837" i="1"/>
  <c r="AR1838" i="1"/>
  <c r="AR1839" i="1"/>
  <c r="AR1840" i="1"/>
  <c r="AR1841" i="1"/>
  <c r="AR1842" i="1"/>
  <c r="AR1843" i="1"/>
  <c r="AR1844" i="1"/>
  <c r="AR1845" i="1"/>
  <c r="AR1846" i="1"/>
  <c r="AR1847" i="1"/>
  <c r="AR1848" i="1"/>
  <c r="AR1849" i="1"/>
  <c r="AR1850" i="1"/>
  <c r="AR1851" i="1"/>
  <c r="AR1852" i="1"/>
  <c r="AR1853" i="1"/>
  <c r="AR1854" i="1"/>
  <c r="AR1855" i="1"/>
  <c r="AR1856" i="1"/>
  <c r="AR1857" i="1"/>
  <c r="AR1858" i="1"/>
  <c r="AR1859" i="1"/>
  <c r="AR1860" i="1"/>
  <c r="AR1861" i="1"/>
  <c r="AR1862" i="1"/>
  <c r="AR1863" i="1"/>
  <c r="AR1864" i="1"/>
  <c r="AR1865" i="1"/>
  <c r="AR1866" i="1"/>
  <c r="AR1867" i="1"/>
  <c r="AR1868" i="1"/>
  <c r="AR1869" i="1"/>
  <c r="AR1870" i="1"/>
  <c r="AR1871" i="1"/>
  <c r="AR1872" i="1"/>
  <c r="AR1873" i="1"/>
  <c r="AR1874" i="1"/>
  <c r="AR1875" i="1"/>
  <c r="AR1876" i="1"/>
  <c r="AR1877" i="1"/>
  <c r="AR1878" i="1"/>
  <c r="AR1879" i="1"/>
  <c r="AR1880" i="1"/>
  <c r="AR1881" i="1"/>
  <c r="AR1882" i="1"/>
  <c r="AR1883" i="1"/>
  <c r="AR1884" i="1"/>
  <c r="AR1885" i="1"/>
  <c r="AR1886" i="1"/>
  <c r="AR1887" i="1"/>
  <c r="AR1888" i="1"/>
  <c r="AR1889" i="1"/>
  <c r="AR1890" i="1"/>
  <c r="AR1891" i="1"/>
  <c r="AR1892" i="1"/>
  <c r="AR1893" i="1"/>
  <c r="AR1894" i="1"/>
  <c r="AR1895" i="1"/>
  <c r="AR1896" i="1"/>
  <c r="AR1897" i="1"/>
  <c r="AR1898" i="1"/>
  <c r="AR1899" i="1"/>
  <c r="AR1900" i="1"/>
  <c r="AR1901" i="1"/>
  <c r="AR1902" i="1"/>
  <c r="AR1903" i="1"/>
  <c r="AR1904" i="1"/>
  <c r="AR1905" i="1"/>
  <c r="AR1906" i="1"/>
  <c r="AR1907" i="1"/>
  <c r="AR1908" i="1"/>
  <c r="AR1909" i="1"/>
  <c r="AR1910" i="1"/>
  <c r="AR1911" i="1"/>
  <c r="AR1912" i="1"/>
  <c r="AR1913" i="1"/>
  <c r="AR1914" i="1"/>
  <c r="AR1915" i="1"/>
  <c r="AR1916" i="1"/>
  <c r="AR1917" i="1"/>
  <c r="AR1918" i="1"/>
  <c r="AR1919" i="1"/>
  <c r="AR1920" i="1"/>
  <c r="AR1921" i="1"/>
  <c r="AR1922" i="1"/>
  <c r="AR1923" i="1"/>
  <c r="AR1924" i="1"/>
  <c r="AR1925" i="1"/>
  <c r="AR1926" i="1"/>
  <c r="AR1927" i="1"/>
  <c r="AR1928" i="1"/>
  <c r="AR1929" i="1"/>
  <c r="AR1930" i="1"/>
  <c r="AR1931" i="1"/>
  <c r="AR1932" i="1"/>
  <c r="AR1933" i="1"/>
  <c r="AR1934" i="1"/>
  <c r="AR1935" i="1"/>
  <c r="AR1936" i="1"/>
  <c r="AR1937" i="1"/>
  <c r="AR1938" i="1"/>
  <c r="AR1939" i="1"/>
  <c r="AR1940" i="1"/>
  <c r="AR1941" i="1"/>
  <c r="AR1942" i="1"/>
  <c r="AR1943" i="1"/>
  <c r="AR1944" i="1"/>
  <c r="AR1945" i="1"/>
  <c r="AR1946" i="1"/>
  <c r="AR1947" i="1"/>
  <c r="AR1948" i="1"/>
  <c r="AR1949" i="1"/>
  <c r="AR1950" i="1"/>
  <c r="AR1951" i="1"/>
  <c r="AR1952" i="1"/>
  <c r="AR1953" i="1"/>
  <c r="AR1954" i="1"/>
  <c r="AR1955" i="1"/>
  <c r="AR1956" i="1"/>
  <c r="AR1957" i="1"/>
  <c r="AR1958" i="1"/>
  <c r="AR1959" i="1"/>
  <c r="AR1960" i="1"/>
  <c r="AR1961" i="1"/>
  <c r="AR1962" i="1"/>
  <c r="AR1963" i="1"/>
  <c r="AR1964" i="1"/>
  <c r="AR1965" i="1"/>
  <c r="AR1966" i="1"/>
  <c r="AR1967" i="1"/>
  <c r="AR1968" i="1"/>
  <c r="AR1969" i="1"/>
  <c r="AR1970" i="1"/>
  <c r="AR1971" i="1"/>
  <c r="AR1972" i="1"/>
  <c r="AR1973" i="1"/>
  <c r="AR1974" i="1"/>
  <c r="AR1975" i="1"/>
  <c r="AR1976" i="1"/>
  <c r="AR1977" i="1"/>
  <c r="AR1978" i="1"/>
  <c r="AR1979" i="1"/>
  <c r="AR1980" i="1"/>
  <c r="AR1981" i="1"/>
  <c r="AR1982" i="1"/>
  <c r="AR1983" i="1"/>
  <c r="AR1984" i="1"/>
  <c r="AR1985" i="1"/>
  <c r="AR1986" i="1"/>
  <c r="AR1987" i="1"/>
  <c r="AR1988" i="1"/>
  <c r="AR1989" i="1"/>
  <c r="AR1990" i="1"/>
  <c r="AR1991" i="1"/>
  <c r="AR1992" i="1"/>
  <c r="AR1993" i="1"/>
  <c r="AR1994" i="1"/>
  <c r="AR1995" i="1"/>
  <c r="AR1996" i="1"/>
  <c r="AR1997" i="1"/>
  <c r="AR1998" i="1"/>
  <c r="AR1999" i="1"/>
  <c r="AR2000" i="1"/>
  <c r="AR2001" i="1"/>
  <c r="AR2002" i="1"/>
  <c r="AR2003" i="1"/>
  <c r="AR2004" i="1"/>
  <c r="AR2005" i="1"/>
  <c r="AR2006" i="1"/>
  <c r="AR2007" i="1"/>
  <c r="AR2008" i="1"/>
  <c r="AR2009" i="1"/>
  <c r="AR2010" i="1"/>
  <c r="AR2011" i="1"/>
  <c r="AR2012" i="1"/>
  <c r="AR2013" i="1"/>
  <c r="AR2014" i="1"/>
  <c r="AR2015" i="1"/>
  <c r="AR2016" i="1"/>
  <c r="AR2017" i="1"/>
  <c r="AR2018" i="1"/>
  <c r="AR2019" i="1"/>
  <c r="AR2020" i="1"/>
  <c r="AR2021" i="1"/>
  <c r="AR2022" i="1"/>
  <c r="AR2023" i="1"/>
  <c r="AR2024" i="1"/>
  <c r="AR2025" i="1"/>
  <c r="AR2026" i="1"/>
  <c r="AR2027" i="1"/>
  <c r="AR2028" i="1"/>
  <c r="AR2029" i="1"/>
  <c r="AR2030" i="1"/>
  <c r="AR2031" i="1"/>
  <c r="AR2032" i="1"/>
  <c r="AR2033" i="1"/>
  <c r="AR2" i="1"/>
  <c r="AT3" i="1" l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T105" i="1"/>
  <c r="AT106" i="1"/>
  <c r="AT107" i="1"/>
  <c r="AT108" i="1"/>
  <c r="AT109" i="1"/>
  <c r="AT110" i="1"/>
  <c r="AT111" i="1"/>
  <c r="AT112" i="1"/>
  <c r="AT113" i="1"/>
  <c r="AT114" i="1"/>
  <c r="AT115" i="1"/>
  <c r="AT116" i="1"/>
  <c r="AT117" i="1"/>
  <c r="AT118" i="1"/>
  <c r="AT119" i="1"/>
  <c r="AT120" i="1"/>
  <c r="AT121" i="1"/>
  <c r="AT122" i="1"/>
  <c r="AT123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6" i="1"/>
  <c r="AT137" i="1"/>
  <c r="AT138" i="1"/>
  <c r="AT139" i="1"/>
  <c r="AT140" i="1"/>
  <c r="AT141" i="1"/>
  <c r="AT142" i="1"/>
  <c r="AT143" i="1"/>
  <c r="AT144" i="1"/>
  <c r="AT145" i="1"/>
  <c r="AT146" i="1"/>
  <c r="AT147" i="1"/>
  <c r="AT148" i="1"/>
  <c r="AT149" i="1"/>
  <c r="AT150" i="1"/>
  <c r="AT151" i="1"/>
  <c r="AT152" i="1"/>
  <c r="AT153" i="1"/>
  <c r="AT154" i="1"/>
  <c r="AT155" i="1"/>
  <c r="AT156" i="1"/>
  <c r="AT157" i="1"/>
  <c r="AT158" i="1"/>
  <c r="AT159" i="1"/>
  <c r="AT160" i="1"/>
  <c r="AT161" i="1"/>
  <c r="AT162" i="1"/>
  <c r="AT163" i="1"/>
  <c r="AT164" i="1"/>
  <c r="AT165" i="1"/>
  <c r="AT166" i="1"/>
  <c r="AT167" i="1"/>
  <c r="AT168" i="1"/>
  <c r="AT169" i="1"/>
  <c r="AT170" i="1"/>
  <c r="AT171" i="1"/>
  <c r="AT172" i="1"/>
  <c r="AT173" i="1"/>
  <c r="AT174" i="1"/>
  <c r="AT175" i="1"/>
  <c r="AT176" i="1"/>
  <c r="AT177" i="1"/>
  <c r="AT178" i="1"/>
  <c r="AT179" i="1"/>
  <c r="AT180" i="1"/>
  <c r="AT181" i="1"/>
  <c r="AT182" i="1"/>
  <c r="AT183" i="1"/>
  <c r="AT184" i="1"/>
  <c r="AT185" i="1"/>
  <c r="AT186" i="1"/>
  <c r="AT187" i="1"/>
  <c r="AT188" i="1"/>
  <c r="AT189" i="1"/>
  <c r="AT190" i="1"/>
  <c r="AT191" i="1"/>
  <c r="AT192" i="1"/>
  <c r="AT193" i="1"/>
  <c r="AT194" i="1"/>
  <c r="AT195" i="1"/>
  <c r="AT196" i="1"/>
  <c r="AT197" i="1"/>
  <c r="AT198" i="1"/>
  <c r="AT199" i="1"/>
  <c r="AT200" i="1"/>
  <c r="AT201" i="1"/>
  <c r="AT202" i="1"/>
  <c r="AT203" i="1"/>
  <c r="AT204" i="1"/>
  <c r="AT205" i="1"/>
  <c r="AT206" i="1"/>
  <c r="AT207" i="1"/>
  <c r="AT208" i="1"/>
  <c r="AT209" i="1"/>
  <c r="AT210" i="1"/>
  <c r="AT211" i="1"/>
  <c r="AT212" i="1"/>
  <c r="AT213" i="1"/>
  <c r="AT214" i="1"/>
  <c r="AT215" i="1"/>
  <c r="AT216" i="1"/>
  <c r="AT217" i="1"/>
  <c r="AT218" i="1"/>
  <c r="AT219" i="1"/>
  <c r="AT220" i="1"/>
  <c r="AT221" i="1"/>
  <c r="AT222" i="1"/>
  <c r="AT223" i="1"/>
  <c r="AT224" i="1"/>
  <c r="AT225" i="1"/>
  <c r="AT226" i="1"/>
  <c r="AT227" i="1"/>
  <c r="AT228" i="1"/>
  <c r="AT229" i="1"/>
  <c r="AT230" i="1"/>
  <c r="AT231" i="1"/>
  <c r="AT232" i="1"/>
  <c r="AT233" i="1"/>
  <c r="AT234" i="1"/>
  <c r="AT235" i="1"/>
  <c r="AT236" i="1"/>
  <c r="AT237" i="1"/>
  <c r="AT238" i="1"/>
  <c r="AT239" i="1"/>
  <c r="AT240" i="1"/>
  <c r="AT241" i="1"/>
  <c r="AT242" i="1"/>
  <c r="AT243" i="1"/>
  <c r="AT244" i="1"/>
  <c r="AT245" i="1"/>
  <c r="AT246" i="1"/>
  <c r="AT247" i="1"/>
  <c r="AT248" i="1"/>
  <c r="AT249" i="1"/>
  <c r="AT250" i="1"/>
  <c r="AT251" i="1"/>
  <c r="AT252" i="1"/>
  <c r="AT253" i="1"/>
  <c r="AT254" i="1"/>
  <c r="AT255" i="1"/>
  <c r="AT256" i="1"/>
  <c r="AT257" i="1"/>
  <c r="AT258" i="1"/>
  <c r="AT259" i="1"/>
  <c r="AT260" i="1"/>
  <c r="AT261" i="1"/>
  <c r="AT262" i="1"/>
  <c r="AT263" i="1"/>
  <c r="AT264" i="1"/>
  <c r="AT265" i="1"/>
  <c r="AT266" i="1"/>
  <c r="AT267" i="1"/>
  <c r="AT268" i="1"/>
  <c r="AT269" i="1"/>
  <c r="AT270" i="1"/>
  <c r="AT271" i="1"/>
  <c r="AT272" i="1"/>
  <c r="AT273" i="1"/>
  <c r="AT274" i="1"/>
  <c r="AT275" i="1"/>
  <c r="AT276" i="1"/>
  <c r="AT277" i="1"/>
  <c r="AT278" i="1"/>
  <c r="AT279" i="1"/>
  <c r="AT280" i="1"/>
  <c r="AT281" i="1"/>
  <c r="AT282" i="1"/>
  <c r="AT283" i="1"/>
  <c r="AT284" i="1"/>
  <c r="AT285" i="1"/>
  <c r="AT286" i="1"/>
  <c r="AT287" i="1"/>
  <c r="AT288" i="1"/>
  <c r="AT289" i="1"/>
  <c r="AT290" i="1"/>
  <c r="AT291" i="1"/>
  <c r="AT292" i="1"/>
  <c r="AT293" i="1"/>
  <c r="AT294" i="1"/>
  <c r="AT295" i="1"/>
  <c r="AT296" i="1"/>
  <c r="AT297" i="1"/>
  <c r="AT298" i="1"/>
  <c r="AT299" i="1"/>
  <c r="AT300" i="1"/>
  <c r="AT301" i="1"/>
  <c r="AT302" i="1"/>
  <c r="AT303" i="1"/>
  <c r="AT304" i="1"/>
  <c r="AT305" i="1"/>
  <c r="AT306" i="1"/>
  <c r="AT307" i="1"/>
  <c r="AT308" i="1"/>
  <c r="AT309" i="1"/>
  <c r="AT310" i="1"/>
  <c r="AT311" i="1"/>
  <c r="AT312" i="1"/>
  <c r="AT313" i="1"/>
  <c r="AT314" i="1"/>
  <c r="AT315" i="1"/>
  <c r="AT316" i="1"/>
  <c r="AT317" i="1"/>
  <c r="AT318" i="1"/>
  <c r="AT319" i="1"/>
  <c r="AT320" i="1"/>
  <c r="AT321" i="1"/>
  <c r="AT322" i="1"/>
  <c r="AT323" i="1"/>
  <c r="AT324" i="1"/>
  <c r="AT325" i="1"/>
  <c r="AT326" i="1"/>
  <c r="AT327" i="1"/>
  <c r="AT328" i="1"/>
  <c r="AT329" i="1"/>
  <c r="AT330" i="1"/>
  <c r="AT331" i="1"/>
  <c r="AT332" i="1"/>
  <c r="AT333" i="1"/>
  <c r="AT334" i="1"/>
  <c r="AT335" i="1"/>
  <c r="AT336" i="1"/>
  <c r="AT337" i="1"/>
  <c r="AT338" i="1"/>
  <c r="AT339" i="1"/>
  <c r="AT340" i="1"/>
  <c r="AT341" i="1"/>
  <c r="AT342" i="1"/>
  <c r="AT343" i="1"/>
  <c r="AT344" i="1"/>
  <c r="AT345" i="1"/>
  <c r="AT346" i="1"/>
  <c r="AT347" i="1"/>
  <c r="AT348" i="1"/>
  <c r="AT349" i="1"/>
  <c r="AT350" i="1"/>
  <c r="AT351" i="1"/>
  <c r="AT352" i="1"/>
  <c r="AT353" i="1"/>
  <c r="AT354" i="1"/>
  <c r="AT355" i="1"/>
  <c r="AT356" i="1"/>
  <c r="AT357" i="1"/>
  <c r="AT358" i="1"/>
  <c r="AT359" i="1"/>
  <c r="AT360" i="1"/>
  <c r="AT361" i="1"/>
  <c r="AT362" i="1"/>
  <c r="AT363" i="1"/>
  <c r="AT364" i="1"/>
  <c r="AT365" i="1"/>
  <c r="AT366" i="1"/>
  <c r="AT367" i="1"/>
  <c r="AT368" i="1"/>
  <c r="AT369" i="1"/>
  <c r="AT370" i="1"/>
  <c r="AT371" i="1"/>
  <c r="AT372" i="1"/>
  <c r="AT373" i="1"/>
  <c r="AT374" i="1"/>
  <c r="AT375" i="1"/>
  <c r="AT376" i="1"/>
  <c r="AT377" i="1"/>
  <c r="AT378" i="1"/>
  <c r="AT379" i="1"/>
  <c r="AT380" i="1"/>
  <c r="AT381" i="1"/>
  <c r="AT382" i="1"/>
  <c r="AT383" i="1"/>
  <c r="AT384" i="1"/>
  <c r="AT385" i="1"/>
  <c r="AT386" i="1"/>
  <c r="AT387" i="1"/>
  <c r="AT388" i="1"/>
  <c r="AT389" i="1"/>
  <c r="AT390" i="1"/>
  <c r="AT391" i="1"/>
  <c r="AT392" i="1"/>
  <c r="AT393" i="1"/>
  <c r="AT394" i="1"/>
  <c r="AT395" i="1"/>
  <c r="AT396" i="1"/>
  <c r="AT397" i="1"/>
  <c r="AT398" i="1"/>
  <c r="AT399" i="1"/>
  <c r="AT400" i="1"/>
  <c r="AT401" i="1"/>
  <c r="AT402" i="1"/>
  <c r="AT403" i="1"/>
  <c r="AT404" i="1"/>
  <c r="AT405" i="1"/>
  <c r="AT406" i="1"/>
  <c r="AT407" i="1"/>
  <c r="AT408" i="1"/>
  <c r="AT409" i="1"/>
  <c r="AT410" i="1"/>
  <c r="AT411" i="1"/>
  <c r="AT412" i="1"/>
  <c r="AT413" i="1"/>
  <c r="AT414" i="1"/>
  <c r="AT415" i="1"/>
  <c r="AT416" i="1"/>
  <c r="AT417" i="1"/>
  <c r="AT418" i="1"/>
  <c r="AT419" i="1"/>
  <c r="AT420" i="1"/>
  <c r="AT421" i="1"/>
  <c r="AT422" i="1"/>
  <c r="AT423" i="1"/>
  <c r="AT424" i="1"/>
  <c r="AT425" i="1"/>
  <c r="AT426" i="1"/>
  <c r="AT427" i="1"/>
  <c r="AT428" i="1"/>
  <c r="AT429" i="1"/>
  <c r="AT430" i="1"/>
  <c r="AT431" i="1"/>
  <c r="AT432" i="1"/>
  <c r="AT433" i="1"/>
  <c r="AT434" i="1"/>
  <c r="AT435" i="1"/>
  <c r="AT436" i="1"/>
  <c r="AT437" i="1"/>
  <c r="AT438" i="1"/>
  <c r="AT439" i="1"/>
  <c r="AT440" i="1"/>
  <c r="AT441" i="1"/>
  <c r="AT442" i="1"/>
  <c r="AT443" i="1"/>
  <c r="AT444" i="1"/>
  <c r="AT445" i="1"/>
  <c r="AT446" i="1"/>
  <c r="AT447" i="1"/>
  <c r="AT448" i="1"/>
  <c r="AT449" i="1"/>
  <c r="AT450" i="1"/>
  <c r="AT451" i="1"/>
  <c r="AT452" i="1"/>
  <c r="AT453" i="1"/>
  <c r="AT454" i="1"/>
  <c r="AT455" i="1"/>
  <c r="AT456" i="1"/>
  <c r="AT457" i="1"/>
  <c r="AT458" i="1"/>
  <c r="AT459" i="1"/>
  <c r="AT460" i="1"/>
  <c r="AT461" i="1"/>
  <c r="AT462" i="1"/>
  <c r="AT463" i="1"/>
  <c r="AT464" i="1"/>
  <c r="AT465" i="1"/>
  <c r="AT466" i="1"/>
  <c r="AT467" i="1"/>
  <c r="AT468" i="1"/>
  <c r="AT469" i="1"/>
  <c r="AT470" i="1"/>
  <c r="AT471" i="1"/>
  <c r="AT472" i="1"/>
  <c r="AT473" i="1"/>
  <c r="AT474" i="1"/>
  <c r="AT475" i="1"/>
  <c r="AT476" i="1"/>
  <c r="AT477" i="1"/>
  <c r="AT478" i="1"/>
  <c r="AT479" i="1"/>
  <c r="AT480" i="1"/>
  <c r="AT481" i="1"/>
  <c r="AT482" i="1"/>
  <c r="AT483" i="1"/>
  <c r="AT484" i="1"/>
  <c r="AT485" i="1"/>
  <c r="AT486" i="1"/>
  <c r="AT487" i="1"/>
  <c r="AT488" i="1"/>
  <c r="AT489" i="1"/>
  <c r="AT490" i="1"/>
  <c r="AT491" i="1"/>
  <c r="AT492" i="1"/>
  <c r="AT493" i="1"/>
  <c r="AT494" i="1"/>
  <c r="AT495" i="1"/>
  <c r="AT496" i="1"/>
  <c r="AT497" i="1"/>
  <c r="AT498" i="1"/>
  <c r="AT499" i="1"/>
  <c r="AT500" i="1"/>
  <c r="AT501" i="1"/>
  <c r="AT502" i="1"/>
  <c r="AT503" i="1"/>
  <c r="AT504" i="1"/>
  <c r="AT505" i="1"/>
  <c r="AT506" i="1"/>
  <c r="AT507" i="1"/>
  <c r="AT508" i="1"/>
  <c r="AT509" i="1"/>
  <c r="AT510" i="1"/>
  <c r="AT511" i="1"/>
  <c r="AT512" i="1"/>
  <c r="AT513" i="1"/>
  <c r="AT514" i="1"/>
  <c r="AT515" i="1"/>
  <c r="AT516" i="1"/>
  <c r="AT517" i="1"/>
  <c r="AT518" i="1"/>
  <c r="AT519" i="1"/>
  <c r="AT520" i="1"/>
  <c r="AT521" i="1"/>
  <c r="AT522" i="1"/>
  <c r="AT523" i="1"/>
  <c r="AT524" i="1"/>
  <c r="AT525" i="1"/>
  <c r="AT526" i="1"/>
  <c r="AT527" i="1"/>
  <c r="AT528" i="1"/>
  <c r="AT529" i="1"/>
  <c r="AT530" i="1"/>
  <c r="AT531" i="1"/>
  <c r="AT532" i="1"/>
  <c r="AT533" i="1"/>
  <c r="AT534" i="1"/>
  <c r="AT535" i="1"/>
  <c r="AT536" i="1"/>
  <c r="AT537" i="1"/>
  <c r="AT538" i="1"/>
  <c r="AT539" i="1"/>
  <c r="AT540" i="1"/>
  <c r="AT541" i="1"/>
  <c r="AT542" i="1"/>
  <c r="AT543" i="1"/>
  <c r="AT544" i="1"/>
  <c r="AT545" i="1"/>
  <c r="AT546" i="1"/>
  <c r="AT547" i="1"/>
  <c r="AT548" i="1"/>
  <c r="AT549" i="1"/>
  <c r="AT550" i="1"/>
  <c r="AT551" i="1"/>
  <c r="AT552" i="1"/>
  <c r="AT553" i="1"/>
  <c r="AT554" i="1"/>
  <c r="AT555" i="1"/>
  <c r="AT556" i="1"/>
  <c r="AT557" i="1"/>
  <c r="AT558" i="1"/>
  <c r="AT559" i="1"/>
  <c r="AT560" i="1"/>
  <c r="AT561" i="1"/>
  <c r="AT562" i="1"/>
  <c r="AT563" i="1"/>
  <c r="AT564" i="1"/>
  <c r="AT565" i="1"/>
  <c r="AT566" i="1"/>
  <c r="AT567" i="1"/>
  <c r="AT568" i="1"/>
  <c r="AT569" i="1"/>
  <c r="AT570" i="1"/>
  <c r="AT571" i="1"/>
  <c r="AT572" i="1"/>
  <c r="AT573" i="1"/>
  <c r="AT574" i="1"/>
  <c r="AT575" i="1"/>
  <c r="AT576" i="1"/>
  <c r="AT577" i="1"/>
  <c r="AT578" i="1"/>
  <c r="AT579" i="1"/>
  <c r="AT580" i="1"/>
  <c r="AT581" i="1"/>
  <c r="AT582" i="1"/>
  <c r="AT583" i="1"/>
  <c r="AT584" i="1"/>
  <c r="AT585" i="1"/>
  <c r="AT586" i="1"/>
  <c r="AT587" i="1"/>
  <c r="AT588" i="1"/>
  <c r="AT589" i="1"/>
  <c r="AT590" i="1"/>
  <c r="AT591" i="1"/>
  <c r="AT592" i="1"/>
  <c r="AT593" i="1"/>
  <c r="AT594" i="1"/>
  <c r="AT595" i="1"/>
  <c r="AT596" i="1"/>
  <c r="AT597" i="1"/>
  <c r="AT598" i="1"/>
  <c r="AT599" i="1"/>
  <c r="AT600" i="1"/>
  <c r="AT601" i="1"/>
  <c r="AT602" i="1"/>
  <c r="AT603" i="1"/>
  <c r="AT604" i="1"/>
  <c r="AT605" i="1"/>
  <c r="AT606" i="1"/>
  <c r="AT607" i="1"/>
  <c r="AT608" i="1"/>
  <c r="AT609" i="1"/>
  <c r="AT610" i="1"/>
  <c r="AT611" i="1"/>
  <c r="AT612" i="1"/>
  <c r="AT613" i="1"/>
  <c r="AT614" i="1"/>
  <c r="AT615" i="1"/>
  <c r="AT616" i="1"/>
  <c r="AT617" i="1"/>
  <c r="AT618" i="1"/>
  <c r="AT619" i="1"/>
  <c r="AT620" i="1"/>
  <c r="AT621" i="1"/>
  <c r="AT622" i="1"/>
  <c r="AT623" i="1"/>
  <c r="AT624" i="1"/>
  <c r="AT625" i="1"/>
  <c r="AT626" i="1"/>
  <c r="AT627" i="1"/>
  <c r="AT628" i="1"/>
  <c r="AT629" i="1"/>
  <c r="AT630" i="1"/>
  <c r="AT631" i="1"/>
  <c r="AT632" i="1"/>
  <c r="AT633" i="1"/>
  <c r="AT634" i="1"/>
  <c r="AT635" i="1"/>
  <c r="AT636" i="1"/>
  <c r="AT637" i="1"/>
  <c r="AT638" i="1"/>
  <c r="AT639" i="1"/>
  <c r="AT640" i="1"/>
  <c r="AT641" i="1"/>
  <c r="AT642" i="1"/>
  <c r="AT643" i="1"/>
  <c r="AT644" i="1"/>
  <c r="AT645" i="1"/>
  <c r="AT646" i="1"/>
  <c r="AT647" i="1"/>
  <c r="AT648" i="1"/>
  <c r="AT649" i="1"/>
  <c r="AT650" i="1"/>
  <c r="AT651" i="1"/>
  <c r="AT652" i="1"/>
  <c r="AT653" i="1"/>
  <c r="AT654" i="1"/>
  <c r="AT655" i="1"/>
  <c r="AT656" i="1"/>
  <c r="AT657" i="1"/>
  <c r="AT658" i="1"/>
  <c r="AT659" i="1"/>
  <c r="AT660" i="1"/>
  <c r="AT661" i="1"/>
  <c r="AT662" i="1"/>
  <c r="AT663" i="1"/>
  <c r="AT664" i="1"/>
  <c r="AT665" i="1"/>
  <c r="AT666" i="1"/>
  <c r="AT667" i="1"/>
  <c r="AT668" i="1"/>
  <c r="AT669" i="1"/>
  <c r="AT670" i="1"/>
  <c r="AT671" i="1"/>
  <c r="AT672" i="1"/>
  <c r="AT673" i="1"/>
  <c r="AT674" i="1"/>
  <c r="AT675" i="1"/>
  <c r="AT676" i="1"/>
  <c r="AT677" i="1"/>
  <c r="AT678" i="1"/>
  <c r="AT679" i="1"/>
  <c r="AT680" i="1"/>
  <c r="AT681" i="1"/>
  <c r="AT682" i="1"/>
  <c r="AT683" i="1"/>
  <c r="AT684" i="1"/>
  <c r="AT685" i="1"/>
  <c r="AT686" i="1"/>
  <c r="AT687" i="1"/>
  <c r="AT688" i="1"/>
  <c r="AT689" i="1"/>
  <c r="AT690" i="1"/>
  <c r="AT691" i="1"/>
  <c r="AT692" i="1"/>
  <c r="AT693" i="1"/>
  <c r="AT694" i="1"/>
  <c r="AT695" i="1"/>
  <c r="AT696" i="1"/>
  <c r="AT697" i="1"/>
  <c r="AT698" i="1"/>
  <c r="AT699" i="1"/>
  <c r="AT700" i="1"/>
  <c r="AT701" i="1"/>
  <c r="AT702" i="1"/>
  <c r="AT703" i="1"/>
  <c r="AT704" i="1"/>
  <c r="AT705" i="1"/>
  <c r="AT706" i="1"/>
  <c r="AT707" i="1"/>
  <c r="AT708" i="1"/>
  <c r="AT709" i="1"/>
  <c r="AT710" i="1"/>
  <c r="AT711" i="1"/>
  <c r="AT712" i="1"/>
  <c r="AT713" i="1"/>
  <c r="AT714" i="1"/>
  <c r="AT715" i="1"/>
  <c r="AT716" i="1"/>
  <c r="AT717" i="1"/>
  <c r="AT718" i="1"/>
  <c r="AT719" i="1"/>
  <c r="AT720" i="1"/>
  <c r="AT721" i="1"/>
  <c r="AT722" i="1"/>
  <c r="AT723" i="1"/>
  <c r="AT724" i="1"/>
  <c r="AT725" i="1"/>
  <c r="AT726" i="1"/>
  <c r="AT727" i="1"/>
  <c r="AT728" i="1"/>
  <c r="AT729" i="1"/>
  <c r="AT730" i="1"/>
  <c r="AT731" i="1"/>
  <c r="AT732" i="1"/>
  <c r="AT733" i="1"/>
  <c r="AT734" i="1"/>
  <c r="AT735" i="1"/>
  <c r="AT736" i="1"/>
  <c r="AT737" i="1"/>
  <c r="AT738" i="1"/>
  <c r="AT739" i="1"/>
  <c r="AT740" i="1"/>
  <c r="AT741" i="1"/>
  <c r="AT742" i="1"/>
  <c r="AT743" i="1"/>
  <c r="AT744" i="1"/>
  <c r="AT745" i="1"/>
  <c r="AT746" i="1"/>
  <c r="AT747" i="1"/>
  <c r="AT748" i="1"/>
  <c r="AT749" i="1"/>
  <c r="AT750" i="1"/>
  <c r="AT751" i="1"/>
  <c r="AT752" i="1"/>
  <c r="AT753" i="1"/>
  <c r="AT754" i="1"/>
  <c r="AT755" i="1"/>
  <c r="AT756" i="1"/>
  <c r="AT757" i="1"/>
  <c r="AT758" i="1"/>
  <c r="AT759" i="1"/>
  <c r="AT760" i="1"/>
  <c r="AT761" i="1"/>
  <c r="AT762" i="1"/>
  <c r="AT763" i="1"/>
  <c r="AT764" i="1"/>
  <c r="AT765" i="1"/>
  <c r="AT766" i="1"/>
  <c r="AT767" i="1"/>
  <c r="AT768" i="1"/>
  <c r="AT769" i="1"/>
  <c r="AT770" i="1"/>
  <c r="AT771" i="1"/>
  <c r="AT772" i="1"/>
  <c r="AT773" i="1"/>
  <c r="AT774" i="1"/>
  <c r="AT775" i="1"/>
  <c r="AT776" i="1"/>
  <c r="AT777" i="1"/>
  <c r="AT778" i="1"/>
  <c r="AT779" i="1"/>
  <c r="AT780" i="1"/>
  <c r="AT781" i="1"/>
  <c r="AT782" i="1"/>
  <c r="AT783" i="1"/>
  <c r="AT784" i="1"/>
  <c r="AT785" i="1"/>
  <c r="AT786" i="1"/>
  <c r="AT787" i="1"/>
  <c r="AT788" i="1"/>
  <c r="AT789" i="1"/>
  <c r="AT790" i="1"/>
  <c r="AT791" i="1"/>
  <c r="AT792" i="1"/>
  <c r="AT793" i="1"/>
  <c r="AT794" i="1"/>
  <c r="AT795" i="1"/>
  <c r="AT796" i="1"/>
  <c r="AT797" i="1"/>
  <c r="AT798" i="1"/>
  <c r="AT799" i="1"/>
  <c r="AT800" i="1"/>
  <c r="AT801" i="1"/>
  <c r="AT802" i="1"/>
  <c r="AT803" i="1"/>
  <c r="AT804" i="1"/>
  <c r="AT805" i="1"/>
  <c r="AT806" i="1"/>
  <c r="AT807" i="1"/>
  <c r="AT808" i="1"/>
  <c r="AT809" i="1"/>
  <c r="AT810" i="1"/>
  <c r="AT811" i="1"/>
  <c r="AT812" i="1"/>
  <c r="AT813" i="1"/>
  <c r="AT814" i="1"/>
  <c r="AT815" i="1"/>
  <c r="AT816" i="1"/>
  <c r="AT817" i="1"/>
  <c r="AT818" i="1"/>
  <c r="AT819" i="1"/>
  <c r="AT820" i="1"/>
  <c r="AT821" i="1"/>
  <c r="AT822" i="1"/>
  <c r="AT823" i="1"/>
  <c r="AT824" i="1"/>
  <c r="AT825" i="1"/>
  <c r="AT826" i="1"/>
  <c r="AT827" i="1"/>
  <c r="AT828" i="1"/>
  <c r="AT829" i="1"/>
  <c r="AT830" i="1"/>
  <c r="AT831" i="1"/>
  <c r="AT832" i="1"/>
  <c r="AT833" i="1"/>
  <c r="AT834" i="1"/>
  <c r="AT835" i="1"/>
  <c r="AT836" i="1"/>
  <c r="AT837" i="1"/>
  <c r="AT838" i="1"/>
  <c r="AT839" i="1"/>
  <c r="AT840" i="1"/>
  <c r="AT841" i="1"/>
  <c r="AT842" i="1"/>
  <c r="AT843" i="1"/>
  <c r="AT844" i="1"/>
  <c r="AT845" i="1"/>
  <c r="AT846" i="1"/>
  <c r="AT847" i="1"/>
  <c r="AT848" i="1"/>
  <c r="AT849" i="1"/>
  <c r="AT850" i="1"/>
  <c r="AT851" i="1"/>
  <c r="AT852" i="1"/>
  <c r="AT853" i="1"/>
  <c r="AT854" i="1"/>
  <c r="AT855" i="1"/>
  <c r="AT856" i="1"/>
  <c r="AT857" i="1"/>
  <c r="AT858" i="1"/>
  <c r="AT859" i="1"/>
  <c r="AT860" i="1"/>
  <c r="AT861" i="1"/>
  <c r="AT862" i="1"/>
  <c r="AT863" i="1"/>
  <c r="AT864" i="1"/>
  <c r="AT865" i="1"/>
  <c r="AT866" i="1"/>
  <c r="AT867" i="1"/>
  <c r="AT868" i="1"/>
  <c r="AT869" i="1"/>
  <c r="AT870" i="1"/>
  <c r="AT871" i="1"/>
  <c r="AT872" i="1"/>
  <c r="AT873" i="1"/>
  <c r="AT874" i="1"/>
  <c r="AT875" i="1"/>
  <c r="AT876" i="1"/>
  <c r="AT877" i="1"/>
  <c r="AT878" i="1"/>
  <c r="AT879" i="1"/>
  <c r="AT880" i="1"/>
  <c r="AT881" i="1"/>
  <c r="AT882" i="1"/>
  <c r="AT883" i="1"/>
  <c r="AT884" i="1"/>
  <c r="AT885" i="1"/>
  <c r="AT886" i="1"/>
  <c r="AT887" i="1"/>
  <c r="AT888" i="1"/>
  <c r="AT889" i="1"/>
  <c r="AT890" i="1"/>
  <c r="AT891" i="1"/>
  <c r="AT892" i="1"/>
  <c r="AT893" i="1"/>
  <c r="AT894" i="1"/>
  <c r="AT895" i="1"/>
  <c r="AT896" i="1"/>
  <c r="AT897" i="1"/>
  <c r="AT898" i="1"/>
  <c r="AT899" i="1"/>
  <c r="AT900" i="1"/>
  <c r="AT901" i="1"/>
  <c r="AT902" i="1"/>
  <c r="AT903" i="1"/>
  <c r="AT904" i="1"/>
  <c r="AT905" i="1"/>
  <c r="AT906" i="1"/>
  <c r="AT907" i="1"/>
  <c r="AT908" i="1"/>
  <c r="AT909" i="1"/>
  <c r="AT910" i="1"/>
  <c r="AT911" i="1"/>
  <c r="AT912" i="1"/>
  <c r="AT913" i="1"/>
  <c r="AT914" i="1"/>
  <c r="AT915" i="1"/>
  <c r="AT916" i="1"/>
  <c r="AT917" i="1"/>
  <c r="AT918" i="1"/>
  <c r="AT919" i="1"/>
  <c r="AT920" i="1"/>
  <c r="AT921" i="1"/>
  <c r="AT922" i="1"/>
  <c r="AT923" i="1"/>
  <c r="AT924" i="1"/>
  <c r="AT925" i="1"/>
  <c r="AT926" i="1"/>
  <c r="AT927" i="1"/>
  <c r="AT928" i="1"/>
  <c r="AT929" i="1"/>
  <c r="AT930" i="1"/>
  <c r="AT931" i="1"/>
  <c r="AT932" i="1"/>
  <c r="AT933" i="1"/>
  <c r="AT934" i="1"/>
  <c r="AT935" i="1"/>
  <c r="AT936" i="1"/>
  <c r="AT937" i="1"/>
  <c r="AT938" i="1"/>
  <c r="AT939" i="1"/>
  <c r="AT940" i="1"/>
  <c r="AT941" i="1"/>
  <c r="AT942" i="1"/>
  <c r="AT943" i="1"/>
  <c r="AT944" i="1"/>
  <c r="AT945" i="1"/>
  <c r="AT946" i="1"/>
  <c r="AT947" i="1"/>
  <c r="AT948" i="1"/>
  <c r="AT949" i="1"/>
  <c r="AT950" i="1"/>
  <c r="AT951" i="1"/>
  <c r="AT952" i="1"/>
  <c r="AT953" i="1"/>
  <c r="AT954" i="1"/>
  <c r="AT955" i="1"/>
  <c r="AT956" i="1"/>
  <c r="AT957" i="1"/>
  <c r="AT958" i="1"/>
  <c r="AT959" i="1"/>
  <c r="AT960" i="1"/>
  <c r="AT961" i="1"/>
  <c r="AT962" i="1"/>
  <c r="AT963" i="1"/>
  <c r="AT964" i="1"/>
  <c r="AT965" i="1"/>
  <c r="AT966" i="1"/>
  <c r="AT967" i="1"/>
  <c r="AT968" i="1"/>
  <c r="AT969" i="1"/>
  <c r="AT970" i="1"/>
  <c r="AT971" i="1"/>
  <c r="AT972" i="1"/>
  <c r="AT973" i="1"/>
  <c r="AT974" i="1"/>
  <c r="AT975" i="1"/>
  <c r="AT976" i="1"/>
  <c r="AT977" i="1"/>
  <c r="AT978" i="1"/>
  <c r="AT979" i="1"/>
  <c r="AT980" i="1"/>
  <c r="AT981" i="1"/>
  <c r="AT982" i="1"/>
  <c r="AT983" i="1"/>
  <c r="AT984" i="1"/>
  <c r="AT985" i="1"/>
  <c r="AT986" i="1"/>
  <c r="AT987" i="1"/>
  <c r="AT988" i="1"/>
  <c r="AT989" i="1"/>
  <c r="AT990" i="1"/>
  <c r="AT991" i="1"/>
  <c r="AT992" i="1"/>
  <c r="AT993" i="1"/>
  <c r="AT994" i="1"/>
  <c r="AT995" i="1"/>
  <c r="AT996" i="1"/>
  <c r="AT997" i="1"/>
  <c r="AT998" i="1"/>
  <c r="AT999" i="1"/>
  <c r="AT1000" i="1"/>
  <c r="AT1001" i="1"/>
  <c r="AT1002" i="1"/>
  <c r="AT1003" i="1"/>
  <c r="AT1004" i="1"/>
  <c r="AT1005" i="1"/>
  <c r="AT1006" i="1"/>
  <c r="AT1007" i="1"/>
  <c r="AT1008" i="1"/>
  <c r="AT1009" i="1"/>
  <c r="AT1010" i="1"/>
  <c r="AT1011" i="1"/>
  <c r="AT1012" i="1"/>
  <c r="AT1013" i="1"/>
  <c r="AT1014" i="1"/>
  <c r="AT1015" i="1"/>
  <c r="AT1016" i="1"/>
  <c r="AT1017" i="1"/>
  <c r="AT1018" i="1"/>
  <c r="AT1019" i="1"/>
  <c r="AT1020" i="1"/>
  <c r="AT1021" i="1"/>
  <c r="AT1022" i="1"/>
  <c r="AT1023" i="1"/>
  <c r="AT1024" i="1"/>
  <c r="AT1025" i="1"/>
  <c r="AT1026" i="1"/>
  <c r="AT1027" i="1"/>
  <c r="AT1028" i="1"/>
  <c r="AT1029" i="1"/>
  <c r="AT1030" i="1"/>
  <c r="AT1031" i="1"/>
  <c r="AT1032" i="1"/>
  <c r="AT1033" i="1"/>
  <c r="AT1034" i="1"/>
  <c r="AT1035" i="1"/>
  <c r="AT1036" i="1"/>
  <c r="AT1037" i="1"/>
  <c r="AT1038" i="1"/>
  <c r="AT1039" i="1"/>
  <c r="AT1040" i="1"/>
  <c r="AT1041" i="1"/>
  <c r="AT1042" i="1"/>
  <c r="AT1043" i="1"/>
  <c r="AT1044" i="1"/>
  <c r="AT1045" i="1"/>
  <c r="AT1046" i="1"/>
  <c r="AT1047" i="1"/>
  <c r="AT1048" i="1"/>
  <c r="AT1049" i="1"/>
  <c r="AT1050" i="1"/>
  <c r="AT1051" i="1"/>
  <c r="AT1052" i="1"/>
  <c r="AT1053" i="1"/>
  <c r="AT1054" i="1"/>
  <c r="AT1055" i="1"/>
  <c r="AT1056" i="1"/>
  <c r="AT1057" i="1"/>
  <c r="AT1058" i="1"/>
  <c r="AT1059" i="1"/>
  <c r="AT1060" i="1"/>
  <c r="AT1061" i="1"/>
  <c r="AT1062" i="1"/>
  <c r="AT1063" i="1"/>
  <c r="AT1064" i="1"/>
  <c r="AT1065" i="1"/>
  <c r="AT1066" i="1"/>
  <c r="AT1067" i="1"/>
  <c r="AT1068" i="1"/>
  <c r="AT1069" i="1"/>
  <c r="AT1070" i="1"/>
  <c r="AT1071" i="1"/>
  <c r="AT1072" i="1"/>
  <c r="AT1073" i="1"/>
  <c r="AT1074" i="1"/>
  <c r="AT1075" i="1"/>
  <c r="AT1076" i="1"/>
  <c r="AT1077" i="1"/>
  <c r="AT1078" i="1"/>
  <c r="AT1079" i="1"/>
  <c r="AT1080" i="1"/>
  <c r="AT1081" i="1"/>
  <c r="AT1082" i="1"/>
  <c r="AT1083" i="1"/>
  <c r="AT1084" i="1"/>
  <c r="AT1085" i="1"/>
  <c r="AT1086" i="1"/>
  <c r="AT1087" i="1"/>
  <c r="AT1088" i="1"/>
  <c r="AT1089" i="1"/>
  <c r="AT1090" i="1"/>
  <c r="AT1091" i="1"/>
  <c r="AT1092" i="1"/>
  <c r="AT1093" i="1"/>
  <c r="AT1094" i="1"/>
  <c r="AT1095" i="1"/>
  <c r="AT1096" i="1"/>
  <c r="AT1097" i="1"/>
  <c r="AT1098" i="1"/>
  <c r="AT1099" i="1"/>
  <c r="AT1100" i="1"/>
  <c r="AT1101" i="1"/>
  <c r="AT1102" i="1"/>
  <c r="AT1103" i="1"/>
  <c r="AT1104" i="1"/>
  <c r="AT1105" i="1"/>
  <c r="AT1106" i="1"/>
  <c r="AT1107" i="1"/>
  <c r="AT1108" i="1"/>
  <c r="AT1109" i="1"/>
  <c r="AT1110" i="1"/>
  <c r="AT1111" i="1"/>
  <c r="AT1112" i="1"/>
  <c r="AT1113" i="1"/>
  <c r="AT1114" i="1"/>
  <c r="AT1115" i="1"/>
  <c r="AT1116" i="1"/>
  <c r="AT1117" i="1"/>
  <c r="AT1118" i="1"/>
  <c r="AT1119" i="1"/>
  <c r="AT1120" i="1"/>
  <c r="AT1121" i="1"/>
  <c r="AT1122" i="1"/>
  <c r="AT1123" i="1"/>
  <c r="AT1124" i="1"/>
  <c r="AT1125" i="1"/>
  <c r="AT1126" i="1"/>
  <c r="AT1127" i="1"/>
  <c r="AT1128" i="1"/>
  <c r="AT1129" i="1"/>
  <c r="AT1130" i="1"/>
  <c r="AT1131" i="1"/>
  <c r="AT1132" i="1"/>
  <c r="AT1133" i="1"/>
  <c r="AT1134" i="1"/>
  <c r="AT1135" i="1"/>
  <c r="AT1136" i="1"/>
  <c r="AT1137" i="1"/>
  <c r="AT1138" i="1"/>
  <c r="AT1139" i="1"/>
  <c r="AT1140" i="1"/>
  <c r="AT1141" i="1"/>
  <c r="AT1142" i="1"/>
  <c r="AT1143" i="1"/>
  <c r="AT1144" i="1"/>
  <c r="AT1145" i="1"/>
  <c r="AT1146" i="1"/>
  <c r="AT1147" i="1"/>
  <c r="AT1148" i="1"/>
  <c r="AT1149" i="1"/>
  <c r="AT1150" i="1"/>
  <c r="AT1151" i="1"/>
  <c r="AT1152" i="1"/>
  <c r="AT1153" i="1"/>
  <c r="AT1154" i="1"/>
  <c r="AT1155" i="1"/>
  <c r="AT1156" i="1"/>
  <c r="AT1157" i="1"/>
  <c r="AT1158" i="1"/>
  <c r="AT1159" i="1"/>
  <c r="AT1160" i="1"/>
  <c r="AT1161" i="1"/>
  <c r="AT1162" i="1"/>
  <c r="AT1163" i="1"/>
  <c r="AT1164" i="1"/>
  <c r="AT1165" i="1"/>
  <c r="AT1166" i="1"/>
  <c r="AT1167" i="1"/>
  <c r="AT1168" i="1"/>
  <c r="AT1169" i="1"/>
  <c r="AT1170" i="1"/>
  <c r="AT1171" i="1"/>
  <c r="AT1172" i="1"/>
  <c r="AT1173" i="1"/>
  <c r="AT1174" i="1"/>
  <c r="AT1175" i="1"/>
  <c r="AT1176" i="1"/>
  <c r="AT1177" i="1"/>
  <c r="AT1178" i="1"/>
  <c r="AT1179" i="1"/>
  <c r="AT1180" i="1"/>
  <c r="AT1181" i="1"/>
  <c r="AT1182" i="1"/>
  <c r="AT1183" i="1"/>
  <c r="AT1184" i="1"/>
  <c r="AT1185" i="1"/>
  <c r="AT1186" i="1"/>
  <c r="AT1187" i="1"/>
  <c r="AT1188" i="1"/>
  <c r="AT1189" i="1"/>
  <c r="AT1190" i="1"/>
  <c r="AT1191" i="1"/>
  <c r="AT1192" i="1"/>
  <c r="AT1193" i="1"/>
  <c r="AT1194" i="1"/>
  <c r="AT1195" i="1"/>
  <c r="AT1196" i="1"/>
  <c r="AT1197" i="1"/>
  <c r="AT1198" i="1"/>
  <c r="AT1199" i="1"/>
  <c r="AT1200" i="1"/>
  <c r="AT1201" i="1"/>
  <c r="AT1202" i="1"/>
  <c r="AT1203" i="1"/>
  <c r="AT1204" i="1"/>
  <c r="AT1205" i="1"/>
  <c r="AT1206" i="1"/>
  <c r="AT1207" i="1"/>
  <c r="AT1208" i="1"/>
  <c r="AT1209" i="1"/>
  <c r="AT1210" i="1"/>
  <c r="AT1211" i="1"/>
  <c r="AT1212" i="1"/>
  <c r="AT1213" i="1"/>
  <c r="AT1214" i="1"/>
  <c r="AT1215" i="1"/>
  <c r="AT1216" i="1"/>
  <c r="AT1217" i="1"/>
  <c r="AT1218" i="1"/>
  <c r="AT1219" i="1"/>
  <c r="AT1220" i="1"/>
  <c r="AT1221" i="1"/>
  <c r="AT1222" i="1"/>
  <c r="AT1223" i="1"/>
  <c r="AT1224" i="1"/>
  <c r="AT1225" i="1"/>
  <c r="AT1226" i="1"/>
  <c r="AT1227" i="1"/>
  <c r="AT1228" i="1"/>
  <c r="AT1229" i="1"/>
  <c r="AT1230" i="1"/>
  <c r="AT1231" i="1"/>
  <c r="AT1232" i="1"/>
  <c r="AT1233" i="1"/>
  <c r="AT1234" i="1"/>
  <c r="AT1235" i="1"/>
  <c r="AT1236" i="1"/>
  <c r="AT1237" i="1"/>
  <c r="AT1238" i="1"/>
  <c r="AT1239" i="1"/>
  <c r="AT1240" i="1"/>
  <c r="AT1241" i="1"/>
  <c r="AT1242" i="1"/>
  <c r="AT1243" i="1"/>
  <c r="AT1244" i="1"/>
  <c r="AT1245" i="1"/>
  <c r="AT1246" i="1"/>
  <c r="AT1247" i="1"/>
  <c r="AT1248" i="1"/>
  <c r="AT1249" i="1"/>
  <c r="AT1250" i="1"/>
  <c r="AT1251" i="1"/>
  <c r="AT1252" i="1"/>
  <c r="AT1253" i="1"/>
  <c r="AT1254" i="1"/>
  <c r="AT1255" i="1"/>
  <c r="AT1256" i="1"/>
  <c r="AT1257" i="1"/>
  <c r="AT1258" i="1"/>
  <c r="AT1259" i="1"/>
  <c r="AT1260" i="1"/>
  <c r="AT1261" i="1"/>
  <c r="AT1262" i="1"/>
  <c r="AT1263" i="1"/>
  <c r="AT1264" i="1"/>
  <c r="AT1265" i="1"/>
  <c r="AT1266" i="1"/>
  <c r="AT1267" i="1"/>
  <c r="AT1268" i="1"/>
  <c r="AT1269" i="1"/>
  <c r="AT1270" i="1"/>
  <c r="AT1271" i="1"/>
  <c r="AT1272" i="1"/>
  <c r="AT1273" i="1"/>
  <c r="AT1274" i="1"/>
  <c r="AT1275" i="1"/>
  <c r="AT1276" i="1"/>
  <c r="AT1277" i="1"/>
  <c r="AT1278" i="1"/>
  <c r="AT1279" i="1"/>
  <c r="AT1280" i="1"/>
  <c r="AT1281" i="1"/>
  <c r="AT1282" i="1"/>
  <c r="AT1283" i="1"/>
  <c r="AT1284" i="1"/>
  <c r="AT1285" i="1"/>
  <c r="AT1286" i="1"/>
  <c r="AT1287" i="1"/>
  <c r="AT1288" i="1"/>
  <c r="AT1289" i="1"/>
  <c r="AT1290" i="1"/>
  <c r="AT1291" i="1"/>
  <c r="AT1292" i="1"/>
  <c r="AT1293" i="1"/>
  <c r="AT1294" i="1"/>
  <c r="AT1295" i="1"/>
  <c r="AT1296" i="1"/>
  <c r="AT1297" i="1"/>
  <c r="AT1298" i="1"/>
  <c r="AT1299" i="1"/>
  <c r="AT1300" i="1"/>
  <c r="AT1301" i="1"/>
  <c r="AT1302" i="1"/>
  <c r="AT1303" i="1"/>
  <c r="AT1304" i="1"/>
  <c r="AT1305" i="1"/>
  <c r="AT1306" i="1"/>
  <c r="AT1307" i="1"/>
  <c r="AT1308" i="1"/>
  <c r="AT1309" i="1"/>
  <c r="AT1310" i="1"/>
  <c r="AT1311" i="1"/>
  <c r="AT1312" i="1"/>
  <c r="AT1313" i="1"/>
  <c r="AT1314" i="1"/>
  <c r="AT1315" i="1"/>
  <c r="AT1316" i="1"/>
  <c r="AT1317" i="1"/>
  <c r="AT1318" i="1"/>
  <c r="AT1319" i="1"/>
  <c r="AT1320" i="1"/>
  <c r="AT1321" i="1"/>
  <c r="AT1322" i="1"/>
  <c r="AT1323" i="1"/>
  <c r="AT1324" i="1"/>
  <c r="AT1325" i="1"/>
  <c r="AT1326" i="1"/>
  <c r="AT1327" i="1"/>
  <c r="AT1328" i="1"/>
  <c r="AT1329" i="1"/>
  <c r="AT1330" i="1"/>
  <c r="AT1331" i="1"/>
  <c r="AT1332" i="1"/>
  <c r="AT1333" i="1"/>
  <c r="AT1334" i="1"/>
  <c r="AT1335" i="1"/>
  <c r="AT1336" i="1"/>
  <c r="AT1337" i="1"/>
  <c r="AT1338" i="1"/>
  <c r="AT1339" i="1"/>
  <c r="AT1340" i="1"/>
  <c r="AT1341" i="1"/>
  <c r="AT1342" i="1"/>
  <c r="AT1343" i="1"/>
  <c r="AT1344" i="1"/>
  <c r="AT1345" i="1"/>
  <c r="AT1346" i="1"/>
  <c r="AT1347" i="1"/>
  <c r="AT1348" i="1"/>
  <c r="AT1349" i="1"/>
  <c r="AT1350" i="1"/>
  <c r="AT1351" i="1"/>
  <c r="AT1352" i="1"/>
  <c r="AT1353" i="1"/>
  <c r="AT1354" i="1"/>
  <c r="AT1355" i="1"/>
  <c r="AT1356" i="1"/>
  <c r="AT1357" i="1"/>
  <c r="AT1358" i="1"/>
  <c r="AT1359" i="1"/>
  <c r="AT1360" i="1"/>
  <c r="AT1361" i="1"/>
  <c r="AT1362" i="1"/>
  <c r="AT1363" i="1"/>
  <c r="AT1364" i="1"/>
  <c r="AT1365" i="1"/>
  <c r="AT1366" i="1"/>
  <c r="AT1367" i="1"/>
  <c r="AT1368" i="1"/>
  <c r="AT1369" i="1"/>
  <c r="AT1370" i="1"/>
  <c r="AT1371" i="1"/>
  <c r="AT1372" i="1"/>
  <c r="AT1373" i="1"/>
  <c r="AT1374" i="1"/>
  <c r="AT1375" i="1"/>
  <c r="AT1376" i="1"/>
  <c r="AT1377" i="1"/>
  <c r="AT1378" i="1"/>
  <c r="AT1379" i="1"/>
  <c r="AT1380" i="1"/>
  <c r="AT1381" i="1"/>
  <c r="AT1382" i="1"/>
  <c r="AT1383" i="1"/>
  <c r="AT1384" i="1"/>
  <c r="AT1385" i="1"/>
  <c r="AT1386" i="1"/>
  <c r="AT1387" i="1"/>
  <c r="AT1388" i="1"/>
  <c r="AT1389" i="1"/>
  <c r="AT1390" i="1"/>
  <c r="AT1391" i="1"/>
  <c r="AT1392" i="1"/>
  <c r="AT1393" i="1"/>
  <c r="AT1394" i="1"/>
  <c r="AT1395" i="1"/>
  <c r="AT1396" i="1"/>
  <c r="AT1397" i="1"/>
  <c r="AT1398" i="1"/>
  <c r="AT1399" i="1"/>
  <c r="AT1400" i="1"/>
  <c r="AT1401" i="1"/>
  <c r="AT1402" i="1"/>
  <c r="AT1403" i="1"/>
  <c r="AT1404" i="1"/>
  <c r="AT1405" i="1"/>
  <c r="AT1406" i="1"/>
  <c r="AT1407" i="1"/>
  <c r="AT1408" i="1"/>
  <c r="AT1409" i="1"/>
  <c r="AT1410" i="1"/>
  <c r="AT1411" i="1"/>
  <c r="AT1412" i="1"/>
  <c r="AT1413" i="1"/>
  <c r="AT1414" i="1"/>
  <c r="AT1415" i="1"/>
  <c r="AT1416" i="1"/>
  <c r="AT1417" i="1"/>
  <c r="AT1418" i="1"/>
  <c r="AT1419" i="1"/>
  <c r="AT1420" i="1"/>
  <c r="AT1421" i="1"/>
  <c r="AT1422" i="1"/>
  <c r="AT1423" i="1"/>
  <c r="AT1424" i="1"/>
  <c r="AT1425" i="1"/>
  <c r="AT1426" i="1"/>
  <c r="AT1427" i="1"/>
  <c r="AT1428" i="1"/>
  <c r="AT1429" i="1"/>
  <c r="AT1430" i="1"/>
  <c r="AT1431" i="1"/>
  <c r="AT1432" i="1"/>
  <c r="AT1433" i="1"/>
  <c r="AT1434" i="1"/>
  <c r="AT1435" i="1"/>
  <c r="AT1436" i="1"/>
  <c r="AT1437" i="1"/>
  <c r="AT1438" i="1"/>
  <c r="AT1439" i="1"/>
  <c r="AT1440" i="1"/>
  <c r="AT1441" i="1"/>
  <c r="AT1442" i="1"/>
  <c r="AT1443" i="1"/>
  <c r="AT1444" i="1"/>
  <c r="AT1445" i="1"/>
  <c r="AT1446" i="1"/>
  <c r="AT1447" i="1"/>
  <c r="AT1448" i="1"/>
  <c r="AT1449" i="1"/>
  <c r="AT1450" i="1"/>
  <c r="AT1451" i="1"/>
  <c r="AT1452" i="1"/>
  <c r="AT1453" i="1"/>
  <c r="AT1454" i="1"/>
  <c r="AT1455" i="1"/>
  <c r="AT1456" i="1"/>
  <c r="AT1457" i="1"/>
  <c r="AT1458" i="1"/>
  <c r="AT1459" i="1"/>
  <c r="AT1460" i="1"/>
  <c r="AT1461" i="1"/>
  <c r="AT1462" i="1"/>
  <c r="AT1463" i="1"/>
  <c r="AT1464" i="1"/>
  <c r="AT1465" i="1"/>
  <c r="AT1466" i="1"/>
  <c r="AT1467" i="1"/>
  <c r="AT1468" i="1"/>
  <c r="AT1469" i="1"/>
  <c r="AT1470" i="1"/>
  <c r="AT1471" i="1"/>
  <c r="AT1472" i="1"/>
  <c r="AT1473" i="1"/>
  <c r="AT1474" i="1"/>
  <c r="AT1475" i="1"/>
  <c r="AT1476" i="1"/>
  <c r="AT1477" i="1"/>
  <c r="AT1478" i="1"/>
  <c r="AT1479" i="1"/>
  <c r="AT1480" i="1"/>
  <c r="AT1481" i="1"/>
  <c r="AT1482" i="1"/>
  <c r="AT1483" i="1"/>
  <c r="AT1484" i="1"/>
  <c r="AT1485" i="1"/>
  <c r="AT1486" i="1"/>
  <c r="AT1487" i="1"/>
  <c r="AT1488" i="1"/>
  <c r="AT1489" i="1"/>
  <c r="AT1490" i="1"/>
  <c r="AT1491" i="1"/>
  <c r="AT1492" i="1"/>
  <c r="AT1493" i="1"/>
  <c r="AT1494" i="1"/>
  <c r="AT1495" i="1"/>
  <c r="AT1496" i="1"/>
  <c r="AT1497" i="1"/>
  <c r="AT1498" i="1"/>
  <c r="AT1499" i="1"/>
  <c r="AT1500" i="1"/>
  <c r="AT1501" i="1"/>
  <c r="AT1502" i="1"/>
  <c r="AT1503" i="1"/>
  <c r="AT1504" i="1"/>
  <c r="AT1505" i="1"/>
  <c r="AT1506" i="1"/>
  <c r="AT1507" i="1"/>
  <c r="AT1508" i="1"/>
  <c r="AT1509" i="1"/>
  <c r="AT1510" i="1"/>
  <c r="AT1511" i="1"/>
  <c r="AT1512" i="1"/>
  <c r="AT1513" i="1"/>
  <c r="AT1514" i="1"/>
  <c r="AT1515" i="1"/>
  <c r="AT1516" i="1"/>
  <c r="AT1517" i="1"/>
  <c r="AT1518" i="1"/>
  <c r="AT1519" i="1"/>
  <c r="AT1520" i="1"/>
  <c r="AT1521" i="1"/>
  <c r="AT1522" i="1"/>
  <c r="AT1523" i="1"/>
  <c r="AT1524" i="1"/>
  <c r="AT1525" i="1"/>
  <c r="AT1526" i="1"/>
  <c r="AT1527" i="1"/>
  <c r="AT1528" i="1"/>
  <c r="AT1529" i="1"/>
  <c r="AT1530" i="1"/>
  <c r="AT1531" i="1"/>
  <c r="AT1532" i="1"/>
  <c r="AT1533" i="1"/>
  <c r="AT1534" i="1"/>
  <c r="AT1535" i="1"/>
  <c r="AT1536" i="1"/>
  <c r="AT1537" i="1"/>
  <c r="AT1538" i="1"/>
  <c r="AT1539" i="1"/>
  <c r="AT1540" i="1"/>
  <c r="AT1541" i="1"/>
  <c r="AT1542" i="1"/>
  <c r="AT1543" i="1"/>
  <c r="AT1544" i="1"/>
  <c r="AT1545" i="1"/>
  <c r="AT1546" i="1"/>
  <c r="AT1547" i="1"/>
  <c r="AT1548" i="1"/>
  <c r="AT1549" i="1"/>
  <c r="AT1550" i="1"/>
  <c r="AT1551" i="1"/>
  <c r="AT1552" i="1"/>
  <c r="AT1553" i="1"/>
  <c r="AT1554" i="1"/>
  <c r="AT1555" i="1"/>
  <c r="AT1556" i="1"/>
  <c r="AT1557" i="1"/>
  <c r="AT1558" i="1"/>
  <c r="AT1559" i="1"/>
  <c r="AT1560" i="1"/>
  <c r="AT1561" i="1"/>
  <c r="AT1562" i="1"/>
  <c r="AT1563" i="1"/>
  <c r="AT1564" i="1"/>
  <c r="AT1565" i="1"/>
  <c r="AT1566" i="1"/>
  <c r="AT1567" i="1"/>
  <c r="AT1568" i="1"/>
  <c r="AT1569" i="1"/>
  <c r="AT1570" i="1"/>
  <c r="AT1571" i="1"/>
  <c r="AT1572" i="1"/>
  <c r="AT1573" i="1"/>
  <c r="AT1574" i="1"/>
  <c r="AT1575" i="1"/>
  <c r="AT1576" i="1"/>
  <c r="AT1577" i="1"/>
  <c r="AT1578" i="1"/>
  <c r="AT1579" i="1"/>
  <c r="AT1580" i="1"/>
  <c r="AT1581" i="1"/>
  <c r="AT1582" i="1"/>
  <c r="AT1583" i="1"/>
  <c r="AT1584" i="1"/>
  <c r="AT1585" i="1"/>
  <c r="AT1586" i="1"/>
  <c r="AT1587" i="1"/>
  <c r="AT1588" i="1"/>
  <c r="AT1589" i="1"/>
  <c r="AT1590" i="1"/>
  <c r="AT1591" i="1"/>
  <c r="AT1592" i="1"/>
  <c r="AT1593" i="1"/>
  <c r="AT1594" i="1"/>
  <c r="AT1595" i="1"/>
  <c r="AT1596" i="1"/>
  <c r="AT1597" i="1"/>
  <c r="AT1598" i="1"/>
  <c r="AT1599" i="1"/>
  <c r="AT1600" i="1"/>
  <c r="AT1601" i="1"/>
  <c r="AT1602" i="1"/>
  <c r="AT1603" i="1"/>
  <c r="AT1604" i="1"/>
  <c r="AT1605" i="1"/>
  <c r="AT1606" i="1"/>
  <c r="AT1607" i="1"/>
  <c r="AT1608" i="1"/>
  <c r="AT1609" i="1"/>
  <c r="AT1610" i="1"/>
  <c r="AT1611" i="1"/>
  <c r="AT1612" i="1"/>
  <c r="AT1613" i="1"/>
  <c r="AT1614" i="1"/>
  <c r="AT1615" i="1"/>
  <c r="AT1616" i="1"/>
  <c r="AT1617" i="1"/>
  <c r="AT1618" i="1"/>
  <c r="AT1619" i="1"/>
  <c r="AT1620" i="1"/>
  <c r="AT1621" i="1"/>
  <c r="AT1622" i="1"/>
  <c r="AT1623" i="1"/>
  <c r="AT1624" i="1"/>
  <c r="AT1625" i="1"/>
  <c r="AT1626" i="1"/>
  <c r="AT1627" i="1"/>
  <c r="AT1628" i="1"/>
  <c r="AT1629" i="1"/>
  <c r="AT1630" i="1"/>
  <c r="AT1631" i="1"/>
  <c r="AT1632" i="1"/>
  <c r="AT1633" i="1"/>
  <c r="AT1634" i="1"/>
  <c r="AT1635" i="1"/>
  <c r="AT1636" i="1"/>
  <c r="AT1637" i="1"/>
  <c r="AT1638" i="1"/>
  <c r="AT1639" i="1"/>
  <c r="AT1640" i="1"/>
  <c r="AT1641" i="1"/>
  <c r="AT1642" i="1"/>
  <c r="AT1643" i="1"/>
  <c r="AT1644" i="1"/>
  <c r="AT1645" i="1"/>
  <c r="AT1646" i="1"/>
  <c r="AT1647" i="1"/>
  <c r="AT1648" i="1"/>
  <c r="AT1649" i="1"/>
  <c r="AT1650" i="1"/>
  <c r="AT1651" i="1"/>
  <c r="AT1652" i="1"/>
  <c r="AT1653" i="1"/>
  <c r="AT1654" i="1"/>
  <c r="AT1655" i="1"/>
  <c r="AT1656" i="1"/>
  <c r="AT1657" i="1"/>
  <c r="AT1658" i="1"/>
  <c r="AT1659" i="1"/>
  <c r="AT1660" i="1"/>
  <c r="AT1661" i="1"/>
  <c r="AT1662" i="1"/>
  <c r="AT1663" i="1"/>
  <c r="AT1664" i="1"/>
  <c r="AT1665" i="1"/>
  <c r="AT1666" i="1"/>
  <c r="AT1667" i="1"/>
  <c r="AT1668" i="1"/>
  <c r="AT1669" i="1"/>
  <c r="AT1670" i="1"/>
  <c r="AT1671" i="1"/>
  <c r="AT1672" i="1"/>
  <c r="AT1673" i="1"/>
  <c r="AT1674" i="1"/>
  <c r="AT1675" i="1"/>
  <c r="AT1676" i="1"/>
  <c r="AT1677" i="1"/>
  <c r="AT1678" i="1"/>
  <c r="AT1679" i="1"/>
  <c r="AT1680" i="1"/>
  <c r="AT1681" i="1"/>
  <c r="AT1682" i="1"/>
  <c r="AT1683" i="1"/>
  <c r="AT1684" i="1"/>
  <c r="AT1685" i="1"/>
  <c r="AT1686" i="1"/>
  <c r="AT1687" i="1"/>
  <c r="AT1688" i="1"/>
  <c r="AT1689" i="1"/>
  <c r="AT1690" i="1"/>
  <c r="AT1691" i="1"/>
  <c r="AT1692" i="1"/>
  <c r="AT1693" i="1"/>
  <c r="AT1694" i="1"/>
  <c r="AT1695" i="1"/>
  <c r="AT1696" i="1"/>
  <c r="AT1697" i="1"/>
  <c r="AT1698" i="1"/>
  <c r="AT1699" i="1"/>
  <c r="AT1700" i="1"/>
  <c r="AT1701" i="1"/>
  <c r="AT1702" i="1"/>
  <c r="AT1703" i="1"/>
  <c r="AT1704" i="1"/>
  <c r="AT1705" i="1"/>
  <c r="AT1706" i="1"/>
  <c r="AT1707" i="1"/>
  <c r="AT1708" i="1"/>
  <c r="AT1709" i="1"/>
  <c r="AT1710" i="1"/>
  <c r="AT1711" i="1"/>
  <c r="AT1712" i="1"/>
  <c r="AT1713" i="1"/>
  <c r="AT1714" i="1"/>
  <c r="AT1715" i="1"/>
  <c r="AT1716" i="1"/>
  <c r="AT1717" i="1"/>
  <c r="AT1718" i="1"/>
  <c r="AT1719" i="1"/>
  <c r="AT1720" i="1"/>
  <c r="AT1721" i="1"/>
  <c r="AT1722" i="1"/>
  <c r="AT1723" i="1"/>
  <c r="AT1724" i="1"/>
  <c r="AT1725" i="1"/>
  <c r="AT1726" i="1"/>
  <c r="AT1727" i="1"/>
  <c r="AT1728" i="1"/>
  <c r="AT1729" i="1"/>
  <c r="AT1730" i="1"/>
  <c r="AT1731" i="1"/>
  <c r="AT1732" i="1"/>
  <c r="AT1733" i="1"/>
  <c r="AT1734" i="1"/>
  <c r="AT1735" i="1"/>
  <c r="AT1736" i="1"/>
  <c r="AT1737" i="1"/>
  <c r="AT1738" i="1"/>
  <c r="AT1739" i="1"/>
  <c r="AT1740" i="1"/>
  <c r="AT1741" i="1"/>
  <c r="AT1742" i="1"/>
  <c r="AT1743" i="1"/>
  <c r="AT1744" i="1"/>
  <c r="AT1745" i="1"/>
  <c r="AT1746" i="1"/>
  <c r="AT1747" i="1"/>
  <c r="AT1748" i="1"/>
  <c r="AT1749" i="1"/>
  <c r="AT1750" i="1"/>
  <c r="AT1751" i="1"/>
  <c r="AT1752" i="1"/>
  <c r="AT1753" i="1"/>
  <c r="AT1754" i="1"/>
  <c r="AT1755" i="1"/>
  <c r="AT1756" i="1"/>
  <c r="AT1757" i="1"/>
  <c r="AT1758" i="1"/>
  <c r="AT1759" i="1"/>
  <c r="AT1760" i="1"/>
  <c r="AT1761" i="1"/>
  <c r="AT1762" i="1"/>
  <c r="AT1763" i="1"/>
  <c r="AT1764" i="1"/>
  <c r="AT1765" i="1"/>
  <c r="AT1766" i="1"/>
  <c r="AT1767" i="1"/>
  <c r="AT1768" i="1"/>
  <c r="AT1769" i="1"/>
  <c r="AT1770" i="1"/>
  <c r="AT1771" i="1"/>
  <c r="AT1772" i="1"/>
  <c r="AT1773" i="1"/>
  <c r="AT1774" i="1"/>
  <c r="AT1775" i="1"/>
  <c r="AT1776" i="1"/>
  <c r="AT1777" i="1"/>
  <c r="AT1778" i="1"/>
  <c r="AT1779" i="1"/>
  <c r="AT1780" i="1"/>
  <c r="AT1781" i="1"/>
  <c r="AT1782" i="1"/>
  <c r="AT1783" i="1"/>
  <c r="AT1784" i="1"/>
  <c r="AT1785" i="1"/>
  <c r="AT1786" i="1"/>
  <c r="AT1787" i="1"/>
  <c r="AT1788" i="1"/>
  <c r="AT1789" i="1"/>
  <c r="AT1790" i="1"/>
  <c r="AT1791" i="1"/>
  <c r="AT1792" i="1"/>
  <c r="AT1793" i="1"/>
  <c r="AT1794" i="1"/>
  <c r="AT1795" i="1"/>
  <c r="AT1796" i="1"/>
  <c r="AT1797" i="1"/>
  <c r="AT1798" i="1"/>
  <c r="AT1799" i="1"/>
  <c r="AT1800" i="1"/>
  <c r="AT1801" i="1"/>
  <c r="AT1802" i="1"/>
  <c r="AT1803" i="1"/>
  <c r="AT1804" i="1"/>
  <c r="AT1805" i="1"/>
  <c r="AT1806" i="1"/>
  <c r="AT1807" i="1"/>
  <c r="AT1808" i="1"/>
  <c r="AT1809" i="1"/>
  <c r="AT1810" i="1"/>
  <c r="AT1811" i="1"/>
  <c r="AT1812" i="1"/>
  <c r="AT1813" i="1"/>
  <c r="AT1814" i="1"/>
  <c r="AT1815" i="1"/>
  <c r="AT1816" i="1"/>
  <c r="AT1817" i="1"/>
  <c r="AT1818" i="1"/>
  <c r="AT1819" i="1"/>
  <c r="AT1820" i="1"/>
  <c r="AT1821" i="1"/>
  <c r="AT1822" i="1"/>
  <c r="AT1823" i="1"/>
  <c r="AT1824" i="1"/>
  <c r="AT1825" i="1"/>
  <c r="AT1826" i="1"/>
  <c r="AT1827" i="1"/>
  <c r="AT1828" i="1"/>
  <c r="AT1829" i="1"/>
  <c r="AT1830" i="1"/>
  <c r="AT1831" i="1"/>
  <c r="AT1832" i="1"/>
  <c r="AT1833" i="1"/>
  <c r="AT1834" i="1"/>
  <c r="AT1835" i="1"/>
  <c r="AT1836" i="1"/>
  <c r="AT1837" i="1"/>
  <c r="AT1838" i="1"/>
  <c r="AT1839" i="1"/>
  <c r="AT1840" i="1"/>
  <c r="AT1841" i="1"/>
  <c r="AT1842" i="1"/>
  <c r="AT1843" i="1"/>
  <c r="AT1844" i="1"/>
  <c r="AT1845" i="1"/>
  <c r="AT1846" i="1"/>
  <c r="AT1847" i="1"/>
  <c r="AT1848" i="1"/>
  <c r="AT1849" i="1"/>
  <c r="AT1850" i="1"/>
  <c r="AT1851" i="1"/>
  <c r="AT1852" i="1"/>
  <c r="AT1853" i="1"/>
  <c r="AT1854" i="1"/>
  <c r="AT1855" i="1"/>
  <c r="AT1856" i="1"/>
  <c r="AT1857" i="1"/>
  <c r="AT1858" i="1"/>
  <c r="AT1859" i="1"/>
  <c r="AT1860" i="1"/>
  <c r="AT1861" i="1"/>
  <c r="AT1862" i="1"/>
  <c r="AT1863" i="1"/>
  <c r="AT1864" i="1"/>
  <c r="AT1865" i="1"/>
  <c r="AT1866" i="1"/>
  <c r="AT1867" i="1"/>
  <c r="AT1868" i="1"/>
  <c r="AT1869" i="1"/>
  <c r="AT1870" i="1"/>
  <c r="AT1871" i="1"/>
  <c r="AT1872" i="1"/>
  <c r="AT1873" i="1"/>
  <c r="AT1874" i="1"/>
  <c r="AT1875" i="1"/>
  <c r="AT1876" i="1"/>
  <c r="AT1877" i="1"/>
  <c r="AT1878" i="1"/>
  <c r="AT1879" i="1"/>
  <c r="AT1880" i="1"/>
  <c r="AT1881" i="1"/>
  <c r="AT1882" i="1"/>
  <c r="AT1883" i="1"/>
  <c r="AT1884" i="1"/>
  <c r="AT1885" i="1"/>
  <c r="AT1886" i="1"/>
  <c r="AT1887" i="1"/>
  <c r="AT1888" i="1"/>
  <c r="AT1889" i="1"/>
  <c r="AT1890" i="1"/>
  <c r="AT1891" i="1"/>
  <c r="AT1892" i="1"/>
  <c r="AT1893" i="1"/>
  <c r="AT1894" i="1"/>
  <c r="AT1895" i="1"/>
  <c r="AT1896" i="1"/>
  <c r="AT1897" i="1"/>
  <c r="AT1898" i="1"/>
  <c r="AT1899" i="1"/>
  <c r="AT1900" i="1"/>
  <c r="AT1901" i="1"/>
  <c r="AT1902" i="1"/>
  <c r="AT1903" i="1"/>
  <c r="AT1904" i="1"/>
  <c r="AT1905" i="1"/>
  <c r="AT1906" i="1"/>
  <c r="AT1907" i="1"/>
  <c r="AT1908" i="1"/>
  <c r="AT1909" i="1"/>
  <c r="AT1910" i="1"/>
  <c r="AT1911" i="1"/>
  <c r="AT1912" i="1"/>
  <c r="AT1913" i="1"/>
  <c r="AT1914" i="1"/>
  <c r="AT1915" i="1"/>
  <c r="AT1916" i="1"/>
  <c r="AT1917" i="1"/>
  <c r="AT1918" i="1"/>
  <c r="AT1919" i="1"/>
  <c r="AT1920" i="1"/>
  <c r="AT1921" i="1"/>
  <c r="AT1922" i="1"/>
  <c r="AT1923" i="1"/>
  <c r="AT1924" i="1"/>
  <c r="AT1925" i="1"/>
  <c r="AT1926" i="1"/>
  <c r="AT1927" i="1"/>
  <c r="AT1928" i="1"/>
  <c r="AT1929" i="1"/>
  <c r="AT1930" i="1"/>
  <c r="AT1931" i="1"/>
  <c r="AT1932" i="1"/>
  <c r="AT1933" i="1"/>
  <c r="AT1934" i="1"/>
  <c r="AT1935" i="1"/>
  <c r="AT1936" i="1"/>
  <c r="AT1937" i="1"/>
  <c r="AT1938" i="1"/>
  <c r="AT1939" i="1"/>
  <c r="AT1940" i="1"/>
  <c r="AT1941" i="1"/>
  <c r="AT1942" i="1"/>
  <c r="AT1943" i="1"/>
  <c r="AT1944" i="1"/>
  <c r="AT1945" i="1"/>
  <c r="AT1946" i="1"/>
  <c r="AT1947" i="1"/>
  <c r="AT1948" i="1"/>
  <c r="AT1949" i="1"/>
  <c r="AT1950" i="1"/>
  <c r="AT1951" i="1"/>
  <c r="AT1952" i="1"/>
  <c r="AT1953" i="1"/>
  <c r="AT1954" i="1"/>
  <c r="AT1955" i="1"/>
  <c r="AT1956" i="1"/>
  <c r="AT1957" i="1"/>
  <c r="AT1958" i="1"/>
  <c r="AT1959" i="1"/>
  <c r="AT1960" i="1"/>
  <c r="AT1961" i="1"/>
  <c r="AT1962" i="1"/>
  <c r="AT1963" i="1"/>
  <c r="AT1964" i="1"/>
  <c r="AT1965" i="1"/>
  <c r="AT1966" i="1"/>
  <c r="AT1967" i="1"/>
  <c r="AT1968" i="1"/>
  <c r="AT1969" i="1"/>
  <c r="AT1970" i="1"/>
  <c r="AT1971" i="1"/>
  <c r="AT1972" i="1"/>
  <c r="AT1973" i="1"/>
  <c r="AT1974" i="1"/>
  <c r="AT1975" i="1"/>
  <c r="AT1976" i="1"/>
  <c r="AT1977" i="1"/>
  <c r="AT1978" i="1"/>
  <c r="AT1979" i="1"/>
  <c r="AT1980" i="1"/>
  <c r="AT1981" i="1"/>
  <c r="AT1982" i="1"/>
  <c r="AT1983" i="1"/>
  <c r="AT1984" i="1"/>
  <c r="AT1985" i="1"/>
  <c r="AT1986" i="1"/>
  <c r="AT1987" i="1"/>
  <c r="AT1988" i="1"/>
  <c r="AT1989" i="1"/>
  <c r="AT1990" i="1"/>
  <c r="AT1991" i="1"/>
  <c r="AT1992" i="1"/>
  <c r="AT1993" i="1"/>
  <c r="AT1994" i="1"/>
  <c r="AT1995" i="1"/>
  <c r="AT1996" i="1"/>
  <c r="AT1997" i="1"/>
  <c r="AT1998" i="1"/>
  <c r="AT1999" i="1"/>
  <c r="AT2000" i="1"/>
  <c r="AT2001" i="1"/>
  <c r="AT2002" i="1"/>
  <c r="AT2003" i="1"/>
  <c r="AT2004" i="1"/>
  <c r="AT2005" i="1"/>
  <c r="AT2006" i="1"/>
  <c r="AT2007" i="1"/>
  <c r="AT2008" i="1"/>
  <c r="AT2009" i="1"/>
  <c r="AT2010" i="1"/>
  <c r="AT2011" i="1"/>
  <c r="AT2012" i="1"/>
  <c r="AT2013" i="1"/>
  <c r="AT2014" i="1"/>
  <c r="AT2015" i="1"/>
  <c r="AT2016" i="1"/>
  <c r="AT2017" i="1"/>
  <c r="AT2018" i="1"/>
  <c r="AT2019" i="1"/>
  <c r="AT2020" i="1"/>
  <c r="AT2021" i="1"/>
  <c r="AT2022" i="1"/>
  <c r="AT2023" i="1"/>
  <c r="AT2024" i="1"/>
  <c r="AT2025" i="1"/>
  <c r="AT2026" i="1"/>
  <c r="AT2027" i="1"/>
  <c r="AT2028" i="1"/>
  <c r="AT2029" i="1"/>
  <c r="AT2030" i="1"/>
  <c r="AT2031" i="1"/>
  <c r="AT2032" i="1"/>
  <c r="AT2033" i="1"/>
  <c r="AT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H1462" i="1"/>
  <c r="AH1463" i="1"/>
  <c r="AH1464" i="1"/>
  <c r="AH1465" i="1"/>
  <c r="AH1466" i="1"/>
  <c r="AH1467" i="1"/>
  <c r="AH1468" i="1"/>
  <c r="AH1469" i="1"/>
  <c r="AH1470" i="1"/>
  <c r="AH1471" i="1"/>
  <c r="AH1472" i="1"/>
  <c r="AH1473" i="1"/>
  <c r="AH1474" i="1"/>
  <c r="AH1475" i="1"/>
  <c r="AH1476" i="1"/>
  <c r="AH1477" i="1"/>
  <c r="AH1478" i="1"/>
  <c r="AH1479" i="1"/>
  <c r="AH1480" i="1"/>
  <c r="AH1481" i="1"/>
  <c r="AH1482" i="1"/>
  <c r="AH1483" i="1"/>
  <c r="AH1484" i="1"/>
  <c r="AH1485" i="1"/>
  <c r="AH1486" i="1"/>
  <c r="AH1487" i="1"/>
  <c r="AH1488" i="1"/>
  <c r="AH1489" i="1"/>
  <c r="AH1490" i="1"/>
  <c r="AH1491" i="1"/>
  <c r="AH1492" i="1"/>
  <c r="AH1493" i="1"/>
  <c r="AH1494" i="1"/>
  <c r="AH1495" i="1"/>
  <c r="AH1496" i="1"/>
  <c r="AH1497" i="1"/>
  <c r="AH1498" i="1"/>
  <c r="AH1499" i="1"/>
  <c r="AH1500" i="1"/>
  <c r="AH1501" i="1"/>
  <c r="AH1502" i="1"/>
  <c r="AH1503" i="1"/>
  <c r="AH1504" i="1"/>
  <c r="AH1505" i="1"/>
  <c r="AH1506" i="1"/>
  <c r="AH1507" i="1"/>
  <c r="AH1508" i="1"/>
  <c r="AH1509" i="1"/>
  <c r="AH1510" i="1"/>
  <c r="AH1511" i="1"/>
  <c r="AH1512" i="1"/>
  <c r="AH1513" i="1"/>
  <c r="AH1514" i="1"/>
  <c r="AH1515" i="1"/>
  <c r="AH1516" i="1"/>
  <c r="AH1517" i="1"/>
  <c r="AH1518" i="1"/>
  <c r="AH1519" i="1"/>
  <c r="AH1520" i="1"/>
  <c r="AH1521" i="1"/>
  <c r="AH1522" i="1"/>
  <c r="AH1523" i="1"/>
  <c r="AH1524" i="1"/>
  <c r="AH1525" i="1"/>
  <c r="AH1526" i="1"/>
  <c r="AH1527" i="1"/>
  <c r="AH1528" i="1"/>
  <c r="AH1529" i="1"/>
  <c r="AH1530" i="1"/>
  <c r="AH1531" i="1"/>
  <c r="AH1532" i="1"/>
  <c r="AH1533" i="1"/>
  <c r="AH1534" i="1"/>
  <c r="AH1535" i="1"/>
  <c r="AH1536" i="1"/>
  <c r="AH1537" i="1"/>
  <c r="AH1538" i="1"/>
  <c r="AH1539" i="1"/>
  <c r="AH1540" i="1"/>
  <c r="AH1541" i="1"/>
  <c r="AH1542" i="1"/>
  <c r="AH1543" i="1"/>
  <c r="AH1544" i="1"/>
  <c r="AH1545" i="1"/>
  <c r="AH1546" i="1"/>
  <c r="AH1547" i="1"/>
  <c r="AH1548" i="1"/>
  <c r="AH1549" i="1"/>
  <c r="AH1550" i="1"/>
  <c r="AH1551" i="1"/>
  <c r="AH1552" i="1"/>
  <c r="AH1553" i="1"/>
  <c r="AH1554" i="1"/>
  <c r="AH1555" i="1"/>
  <c r="AH1556" i="1"/>
  <c r="AH1557" i="1"/>
  <c r="AH1558" i="1"/>
  <c r="AH1559" i="1"/>
  <c r="AH1560" i="1"/>
  <c r="AH1561" i="1"/>
  <c r="AH1562" i="1"/>
  <c r="AH1563" i="1"/>
  <c r="AH1564" i="1"/>
  <c r="AH1565" i="1"/>
  <c r="AH1566" i="1"/>
  <c r="AH1567" i="1"/>
  <c r="AH1568" i="1"/>
  <c r="AH1569" i="1"/>
  <c r="AH1570" i="1"/>
  <c r="AH1571" i="1"/>
  <c r="AH1572" i="1"/>
  <c r="AH1573" i="1"/>
  <c r="AH1574" i="1"/>
  <c r="AH1575" i="1"/>
  <c r="AH1576" i="1"/>
  <c r="AH1577" i="1"/>
  <c r="AH1578" i="1"/>
  <c r="AH1579" i="1"/>
  <c r="AH1580" i="1"/>
  <c r="AH1581" i="1"/>
  <c r="AH1582" i="1"/>
  <c r="AH1583" i="1"/>
  <c r="AH1584" i="1"/>
  <c r="AH1585" i="1"/>
  <c r="AH1586" i="1"/>
  <c r="AH1587" i="1"/>
  <c r="AH1588" i="1"/>
  <c r="AH1589" i="1"/>
  <c r="AH1590" i="1"/>
  <c r="AH1591" i="1"/>
  <c r="AH1592" i="1"/>
  <c r="AH1593" i="1"/>
  <c r="AH1594" i="1"/>
  <c r="AH1595" i="1"/>
  <c r="AH1596" i="1"/>
  <c r="AH1597" i="1"/>
  <c r="AH1598" i="1"/>
  <c r="AH1599" i="1"/>
  <c r="AH1600" i="1"/>
  <c r="AH1601" i="1"/>
  <c r="AH1602" i="1"/>
  <c r="AH1603" i="1"/>
  <c r="AH1604" i="1"/>
  <c r="AH1605" i="1"/>
  <c r="AH1606" i="1"/>
  <c r="AH1607" i="1"/>
  <c r="AH1608" i="1"/>
  <c r="AH1609" i="1"/>
  <c r="AH1610" i="1"/>
  <c r="AH1611" i="1"/>
  <c r="AH1612" i="1"/>
  <c r="AH1613" i="1"/>
  <c r="AH1614" i="1"/>
  <c r="AH1615" i="1"/>
  <c r="AH1616" i="1"/>
  <c r="AH1617" i="1"/>
  <c r="AH1618" i="1"/>
  <c r="AH1619" i="1"/>
  <c r="AH1620" i="1"/>
  <c r="AH1621" i="1"/>
  <c r="AH1622" i="1"/>
  <c r="AH1623" i="1"/>
  <c r="AH1624" i="1"/>
  <c r="AH1625" i="1"/>
  <c r="AH1626" i="1"/>
  <c r="AH1627" i="1"/>
  <c r="AH1628" i="1"/>
  <c r="AH1629" i="1"/>
  <c r="AH1630" i="1"/>
  <c r="AH1631" i="1"/>
  <c r="AH1632" i="1"/>
  <c r="AH1633" i="1"/>
  <c r="AH1634" i="1"/>
  <c r="AH1635" i="1"/>
  <c r="AH1636" i="1"/>
  <c r="AH1637" i="1"/>
  <c r="AH1638" i="1"/>
  <c r="AH1639" i="1"/>
  <c r="AH1640" i="1"/>
  <c r="AH1641" i="1"/>
  <c r="AH1642" i="1"/>
  <c r="AH1643" i="1"/>
  <c r="AH1644" i="1"/>
  <c r="AH1645" i="1"/>
  <c r="AH1646" i="1"/>
  <c r="AH1647" i="1"/>
  <c r="AH1648" i="1"/>
  <c r="AH1649" i="1"/>
  <c r="AH1650" i="1"/>
  <c r="AH1651" i="1"/>
  <c r="AH1652" i="1"/>
  <c r="AH1653" i="1"/>
  <c r="AH1654" i="1"/>
  <c r="AH1655" i="1"/>
  <c r="AH1656" i="1"/>
  <c r="AH1657" i="1"/>
  <c r="AH1658" i="1"/>
  <c r="AH1659" i="1"/>
  <c r="AH1660" i="1"/>
  <c r="AH1661" i="1"/>
  <c r="AH1662" i="1"/>
  <c r="AH1663" i="1"/>
  <c r="AH1664" i="1"/>
  <c r="AH1665" i="1"/>
  <c r="AH1666" i="1"/>
  <c r="AH1667" i="1"/>
  <c r="AH1668" i="1"/>
  <c r="AH1669" i="1"/>
  <c r="AH1670" i="1"/>
  <c r="AH1671" i="1"/>
  <c r="AH1672" i="1"/>
  <c r="AH1673" i="1"/>
  <c r="AH1674" i="1"/>
  <c r="AH1675" i="1"/>
  <c r="AH1676" i="1"/>
  <c r="AH1677" i="1"/>
  <c r="AH1678" i="1"/>
  <c r="AH1679" i="1"/>
  <c r="AH1680" i="1"/>
  <c r="AH1681" i="1"/>
  <c r="AH1682" i="1"/>
  <c r="AH1683" i="1"/>
  <c r="AH1684" i="1"/>
  <c r="AH1685" i="1"/>
  <c r="AH1686" i="1"/>
  <c r="AH1687" i="1"/>
  <c r="AH1688" i="1"/>
  <c r="AH1689" i="1"/>
  <c r="AH1690" i="1"/>
  <c r="AH1691" i="1"/>
  <c r="AH1692" i="1"/>
  <c r="AH1693" i="1"/>
  <c r="AH1694" i="1"/>
  <c r="AH1695" i="1"/>
  <c r="AH1696" i="1"/>
  <c r="AH1697" i="1"/>
  <c r="AH1698" i="1"/>
  <c r="AH1699" i="1"/>
  <c r="AH1700" i="1"/>
  <c r="AH1701" i="1"/>
  <c r="AH1702" i="1"/>
  <c r="AH1703" i="1"/>
  <c r="AH1704" i="1"/>
  <c r="AH1705" i="1"/>
  <c r="AH1706" i="1"/>
  <c r="AH1707" i="1"/>
  <c r="AH1708" i="1"/>
  <c r="AH1709" i="1"/>
  <c r="AH1710" i="1"/>
  <c r="AH1711" i="1"/>
  <c r="AH1712" i="1"/>
  <c r="AH1713" i="1"/>
  <c r="AH1714" i="1"/>
  <c r="AH1715" i="1"/>
  <c r="AH1716" i="1"/>
  <c r="AH1717" i="1"/>
  <c r="AH1718" i="1"/>
  <c r="AH1719" i="1"/>
  <c r="AH1720" i="1"/>
  <c r="AH1721" i="1"/>
  <c r="AH1722" i="1"/>
  <c r="AH1723" i="1"/>
  <c r="AH1724" i="1"/>
  <c r="AH1725" i="1"/>
  <c r="AH1726" i="1"/>
  <c r="AH1727" i="1"/>
  <c r="AH1728" i="1"/>
  <c r="AH1729" i="1"/>
  <c r="AH1730" i="1"/>
  <c r="AH1731" i="1"/>
  <c r="AH1732" i="1"/>
  <c r="AH1733" i="1"/>
  <c r="AH1734" i="1"/>
  <c r="AH1735" i="1"/>
  <c r="AH1736" i="1"/>
  <c r="AH1737" i="1"/>
  <c r="AH1738" i="1"/>
  <c r="AH1739" i="1"/>
  <c r="AH1740" i="1"/>
  <c r="AH1741" i="1"/>
  <c r="AH1742" i="1"/>
  <c r="AH1743" i="1"/>
  <c r="AH1744" i="1"/>
  <c r="AH1745" i="1"/>
  <c r="AH1746" i="1"/>
  <c r="AH1747" i="1"/>
  <c r="AH1748" i="1"/>
  <c r="AH1749" i="1"/>
  <c r="AH1750" i="1"/>
  <c r="AH1751" i="1"/>
  <c r="AH1752" i="1"/>
  <c r="AH1753" i="1"/>
  <c r="AH1754" i="1"/>
  <c r="AH1755" i="1"/>
  <c r="AH1756" i="1"/>
  <c r="AH1757" i="1"/>
  <c r="AH1758" i="1"/>
  <c r="AH1759" i="1"/>
  <c r="AH1760" i="1"/>
  <c r="AH1761" i="1"/>
  <c r="AH1762" i="1"/>
  <c r="AH1763" i="1"/>
  <c r="AH1764" i="1"/>
  <c r="AH1765" i="1"/>
  <c r="AH1766" i="1"/>
  <c r="AH1767" i="1"/>
  <c r="AH1768" i="1"/>
  <c r="AH1769" i="1"/>
  <c r="AH1770" i="1"/>
  <c r="AH1771" i="1"/>
  <c r="AH1772" i="1"/>
  <c r="AH1773" i="1"/>
  <c r="AH1774" i="1"/>
  <c r="AH1775" i="1"/>
  <c r="AH1776" i="1"/>
  <c r="AH1777" i="1"/>
  <c r="AH1778" i="1"/>
  <c r="AH1779" i="1"/>
  <c r="AH1780" i="1"/>
  <c r="AH1781" i="1"/>
  <c r="AH1782" i="1"/>
  <c r="AH1783" i="1"/>
  <c r="AH1784" i="1"/>
  <c r="AH1785" i="1"/>
  <c r="AH1786" i="1"/>
  <c r="AH1787" i="1"/>
  <c r="AH1788" i="1"/>
  <c r="AH1789" i="1"/>
  <c r="AH1790" i="1"/>
  <c r="AH1791" i="1"/>
  <c r="AH1792" i="1"/>
  <c r="AH1793" i="1"/>
  <c r="AH1794" i="1"/>
  <c r="AH1795" i="1"/>
  <c r="AH1796" i="1"/>
  <c r="AH1797" i="1"/>
  <c r="AH1798" i="1"/>
  <c r="AH1799" i="1"/>
  <c r="AH1800" i="1"/>
  <c r="AH1801" i="1"/>
  <c r="AH1802" i="1"/>
  <c r="AH1803" i="1"/>
  <c r="AH1804" i="1"/>
  <c r="AH1805" i="1"/>
  <c r="AH1806" i="1"/>
  <c r="AH1807" i="1"/>
  <c r="AH1808" i="1"/>
  <c r="AH1809" i="1"/>
  <c r="AH1810" i="1"/>
  <c r="AH1811" i="1"/>
  <c r="AH1812" i="1"/>
  <c r="AH1813" i="1"/>
  <c r="AH1814" i="1"/>
  <c r="AH1815" i="1"/>
  <c r="AH1816" i="1"/>
  <c r="AH1817" i="1"/>
  <c r="AH1818" i="1"/>
  <c r="AH1819" i="1"/>
  <c r="AH1820" i="1"/>
  <c r="AH1821" i="1"/>
  <c r="AH1822" i="1"/>
  <c r="AH1823" i="1"/>
  <c r="AH1824" i="1"/>
  <c r="AH1825" i="1"/>
  <c r="AH1826" i="1"/>
  <c r="AH1827" i="1"/>
  <c r="AH1828" i="1"/>
  <c r="AH1829" i="1"/>
  <c r="AH1830" i="1"/>
  <c r="AH1831" i="1"/>
  <c r="AH1832" i="1"/>
  <c r="AH1833" i="1"/>
  <c r="AH1834" i="1"/>
  <c r="AH1835" i="1"/>
  <c r="AH1836" i="1"/>
  <c r="AH1837" i="1"/>
  <c r="AH1838" i="1"/>
  <c r="AH1839" i="1"/>
  <c r="AH1840" i="1"/>
  <c r="AH1841" i="1"/>
  <c r="AH1842" i="1"/>
  <c r="AH1843" i="1"/>
  <c r="AH1844" i="1"/>
  <c r="AH1845" i="1"/>
  <c r="AH1846" i="1"/>
  <c r="AH1847" i="1"/>
  <c r="AH1848" i="1"/>
  <c r="AH1849" i="1"/>
  <c r="AH1850" i="1"/>
  <c r="AH1851" i="1"/>
  <c r="AH1852" i="1"/>
  <c r="AH1853" i="1"/>
  <c r="AH1854" i="1"/>
  <c r="AH1855" i="1"/>
  <c r="AH1856" i="1"/>
  <c r="AH1857" i="1"/>
  <c r="AH1858" i="1"/>
  <c r="AH1859" i="1"/>
  <c r="AH1860" i="1"/>
  <c r="AH1861" i="1"/>
  <c r="AH1862" i="1"/>
  <c r="AH1863" i="1"/>
  <c r="AH1864" i="1"/>
  <c r="AH1865" i="1"/>
  <c r="AH1866" i="1"/>
  <c r="AH1867" i="1"/>
  <c r="AH1868" i="1"/>
  <c r="AH1869" i="1"/>
  <c r="AH1870" i="1"/>
  <c r="AH1871" i="1"/>
  <c r="AH1872" i="1"/>
  <c r="AH1873" i="1"/>
  <c r="AH1874" i="1"/>
  <c r="AH1875" i="1"/>
  <c r="AH1876" i="1"/>
  <c r="AH1877" i="1"/>
  <c r="AH1878" i="1"/>
  <c r="AH1879" i="1"/>
  <c r="AH1880" i="1"/>
  <c r="AH1881" i="1"/>
  <c r="AH1882" i="1"/>
  <c r="AH1883" i="1"/>
  <c r="AH1884" i="1"/>
  <c r="AH1885" i="1"/>
  <c r="AH1886" i="1"/>
  <c r="AH1887" i="1"/>
  <c r="AH1888" i="1"/>
  <c r="AH1889" i="1"/>
  <c r="AH1890" i="1"/>
  <c r="AH1891" i="1"/>
  <c r="AH1892" i="1"/>
  <c r="AH1893" i="1"/>
  <c r="AH1894" i="1"/>
  <c r="AH1895" i="1"/>
  <c r="AH1896" i="1"/>
  <c r="AH1897" i="1"/>
  <c r="AH1898" i="1"/>
  <c r="AH1899" i="1"/>
  <c r="AH1900" i="1"/>
  <c r="AH1901" i="1"/>
  <c r="AH1902" i="1"/>
  <c r="AH1903" i="1"/>
  <c r="AH1904" i="1"/>
  <c r="AH1905" i="1"/>
  <c r="AH1906" i="1"/>
  <c r="AH1907" i="1"/>
  <c r="AH1908" i="1"/>
  <c r="AH1909" i="1"/>
  <c r="AH1910" i="1"/>
  <c r="AH1911" i="1"/>
  <c r="AH1912" i="1"/>
  <c r="AH1913" i="1"/>
  <c r="AH1914" i="1"/>
  <c r="AH1915" i="1"/>
  <c r="AH1916" i="1"/>
  <c r="AH1917" i="1"/>
  <c r="AH1918" i="1"/>
  <c r="AH1919" i="1"/>
  <c r="AH1920" i="1"/>
  <c r="AH1921" i="1"/>
  <c r="AH1922" i="1"/>
  <c r="AH1923" i="1"/>
  <c r="AH1924" i="1"/>
  <c r="AH1925" i="1"/>
  <c r="AH1926" i="1"/>
  <c r="AH1927" i="1"/>
  <c r="AH1928" i="1"/>
  <c r="AH1929" i="1"/>
  <c r="AH1930" i="1"/>
  <c r="AH1931" i="1"/>
  <c r="AH1932" i="1"/>
  <c r="AH1933" i="1"/>
  <c r="AH1934" i="1"/>
  <c r="AH1935" i="1"/>
  <c r="AH1936" i="1"/>
  <c r="AH1937" i="1"/>
  <c r="AH1938" i="1"/>
  <c r="AH1939" i="1"/>
  <c r="AH1940" i="1"/>
  <c r="AH1941" i="1"/>
  <c r="AH1942" i="1"/>
  <c r="AH1943" i="1"/>
  <c r="AH1944" i="1"/>
  <c r="AH1945" i="1"/>
  <c r="AH1946" i="1"/>
  <c r="AH1947" i="1"/>
  <c r="AH1948" i="1"/>
  <c r="AH1949" i="1"/>
  <c r="AH1950" i="1"/>
  <c r="AH1951" i="1"/>
  <c r="AH1952" i="1"/>
  <c r="AH1953" i="1"/>
  <c r="AH1954" i="1"/>
  <c r="AH1955" i="1"/>
  <c r="AH1956" i="1"/>
  <c r="AH1957" i="1"/>
  <c r="AH1958" i="1"/>
  <c r="AH1959" i="1"/>
  <c r="AH1960" i="1"/>
  <c r="AH1961" i="1"/>
  <c r="AH1962" i="1"/>
  <c r="AH1963" i="1"/>
  <c r="AH1964" i="1"/>
  <c r="AH1965" i="1"/>
  <c r="AH1966" i="1"/>
  <c r="AH1967" i="1"/>
  <c r="AH1968" i="1"/>
  <c r="AH1969" i="1"/>
  <c r="AH1970" i="1"/>
  <c r="AH1971" i="1"/>
  <c r="AH1972" i="1"/>
  <c r="AH1973" i="1"/>
  <c r="AH1974" i="1"/>
  <c r="AH1975" i="1"/>
  <c r="AH1976" i="1"/>
  <c r="AH1977" i="1"/>
  <c r="AH1978" i="1"/>
  <c r="AH1979" i="1"/>
  <c r="AH1980" i="1"/>
  <c r="AH1981" i="1"/>
  <c r="AH1982" i="1"/>
  <c r="AH1983" i="1"/>
  <c r="AH1984" i="1"/>
  <c r="AH1985" i="1"/>
  <c r="AH1986" i="1"/>
  <c r="AH1987" i="1"/>
  <c r="AH1988" i="1"/>
  <c r="AH1989" i="1"/>
  <c r="AH1990" i="1"/>
  <c r="AH1991" i="1"/>
  <c r="AH1992" i="1"/>
  <c r="AH1993" i="1"/>
  <c r="AH1994" i="1"/>
  <c r="AH1995" i="1"/>
  <c r="AH1996" i="1"/>
  <c r="AH1997" i="1"/>
  <c r="AH1998" i="1"/>
  <c r="AH1999" i="1"/>
  <c r="AH2000" i="1"/>
  <c r="AH2001" i="1"/>
  <c r="AH2002" i="1"/>
  <c r="AH2003" i="1"/>
  <c r="AH2004" i="1"/>
  <c r="AH2005" i="1"/>
  <c r="AH2006" i="1"/>
  <c r="AH2007" i="1"/>
  <c r="AH2008" i="1"/>
  <c r="AH2009" i="1"/>
  <c r="AH2010" i="1"/>
  <c r="AH2011" i="1"/>
  <c r="AH2012" i="1"/>
  <c r="AH2013" i="1"/>
  <c r="AH2014" i="1"/>
  <c r="AH2015" i="1"/>
  <c r="AH2016" i="1"/>
  <c r="AH2017" i="1"/>
  <c r="AH2018" i="1"/>
  <c r="AH2019" i="1"/>
  <c r="AH2020" i="1"/>
  <c r="AH2021" i="1"/>
  <c r="AH2022" i="1"/>
  <c r="AH2023" i="1"/>
  <c r="AH2024" i="1"/>
  <c r="AH2025" i="1"/>
  <c r="AH2026" i="1"/>
  <c r="AH2027" i="1"/>
  <c r="AH2028" i="1"/>
  <c r="AH2029" i="1"/>
  <c r="AH2030" i="1"/>
  <c r="AH2031" i="1"/>
  <c r="AH2032" i="1"/>
  <c r="AH2033" i="1"/>
  <c r="AH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" i="1"/>
  <c r="BN3" i="1" l="1"/>
  <c r="BN4" i="1"/>
  <c r="BN5" i="1"/>
  <c r="BN6" i="1"/>
  <c r="BN7" i="1"/>
  <c r="BN8" i="1"/>
  <c r="BN9" i="1"/>
  <c r="BN10" i="1"/>
  <c r="BN11" i="1"/>
  <c r="BN12" i="1"/>
  <c r="BN13" i="1"/>
  <c r="BN14" i="1"/>
  <c r="BN15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29" i="1"/>
  <c r="BN30" i="1"/>
  <c r="BN31" i="1"/>
  <c r="BN32" i="1"/>
  <c r="BN33" i="1"/>
  <c r="BN34" i="1"/>
  <c r="BN35" i="1"/>
  <c r="BN36" i="1"/>
  <c r="BN37" i="1"/>
  <c r="BN38" i="1"/>
  <c r="BN39" i="1"/>
  <c r="BN40" i="1"/>
  <c r="BN41" i="1"/>
  <c r="BN42" i="1"/>
  <c r="BN43" i="1"/>
  <c r="BN44" i="1"/>
  <c r="BN45" i="1"/>
  <c r="BN46" i="1"/>
  <c r="BN47" i="1"/>
  <c r="BN48" i="1"/>
  <c r="BN49" i="1"/>
  <c r="BN50" i="1"/>
  <c r="BN51" i="1"/>
  <c r="BN52" i="1"/>
  <c r="BN53" i="1"/>
  <c r="BN54" i="1"/>
  <c r="BN55" i="1"/>
  <c r="BN56" i="1"/>
  <c r="BN57" i="1"/>
  <c r="BN58" i="1"/>
  <c r="BN59" i="1"/>
  <c r="BN60" i="1"/>
  <c r="BN61" i="1"/>
  <c r="BN62" i="1"/>
  <c r="BN63" i="1"/>
  <c r="BN64" i="1"/>
  <c r="BN65" i="1"/>
  <c r="BN66" i="1"/>
  <c r="BN67" i="1"/>
  <c r="BN68" i="1"/>
  <c r="BN69" i="1"/>
  <c r="BN70" i="1"/>
  <c r="BN71" i="1"/>
  <c r="BN72" i="1"/>
  <c r="BN73" i="1"/>
  <c r="BN74" i="1"/>
  <c r="BN75" i="1"/>
  <c r="BN76" i="1"/>
  <c r="BN77" i="1"/>
  <c r="BN78" i="1"/>
  <c r="BN79" i="1"/>
  <c r="BN80" i="1"/>
  <c r="BN81" i="1"/>
  <c r="BN82" i="1"/>
  <c r="BN83" i="1"/>
  <c r="BN84" i="1"/>
  <c r="BN85" i="1"/>
  <c r="BN86" i="1"/>
  <c r="BN87" i="1"/>
  <c r="BN88" i="1"/>
  <c r="BN89" i="1"/>
  <c r="BN90" i="1"/>
  <c r="BN91" i="1"/>
  <c r="BN92" i="1"/>
  <c r="BN93" i="1"/>
  <c r="BN94" i="1"/>
  <c r="BN95" i="1"/>
  <c r="BN96" i="1"/>
  <c r="BN97" i="1"/>
  <c r="BN98" i="1"/>
  <c r="BN99" i="1"/>
  <c r="BN100" i="1"/>
  <c r="BN101" i="1"/>
  <c r="BN102" i="1"/>
  <c r="BN103" i="1"/>
  <c r="BN104" i="1"/>
  <c r="BN105" i="1"/>
  <c r="BN106" i="1"/>
  <c r="BN107" i="1"/>
  <c r="BN108" i="1"/>
  <c r="BN109" i="1"/>
  <c r="BN110" i="1"/>
  <c r="BN111" i="1"/>
  <c r="BN112" i="1"/>
  <c r="BN113" i="1"/>
  <c r="BN114" i="1"/>
  <c r="BN115" i="1"/>
  <c r="BN116" i="1"/>
  <c r="BN117" i="1"/>
  <c r="BN118" i="1"/>
  <c r="BN119" i="1"/>
  <c r="BN120" i="1"/>
  <c r="BN121" i="1"/>
  <c r="BN122" i="1"/>
  <c r="BN123" i="1"/>
  <c r="BN124" i="1"/>
  <c r="BN125" i="1"/>
  <c r="BN126" i="1"/>
  <c r="BN127" i="1"/>
  <c r="BN128" i="1"/>
  <c r="BN129" i="1"/>
  <c r="BN130" i="1"/>
  <c r="BN131" i="1"/>
  <c r="BN132" i="1"/>
  <c r="BN133" i="1"/>
  <c r="BN134" i="1"/>
  <c r="BN135" i="1"/>
  <c r="BN136" i="1"/>
  <c r="BN137" i="1"/>
  <c r="BN138" i="1"/>
  <c r="BN139" i="1"/>
  <c r="BN140" i="1"/>
  <c r="BN141" i="1"/>
  <c r="BN142" i="1"/>
  <c r="BN143" i="1"/>
  <c r="BN144" i="1"/>
  <c r="BN145" i="1"/>
  <c r="BN146" i="1"/>
  <c r="BN147" i="1"/>
  <c r="BN148" i="1"/>
  <c r="BN149" i="1"/>
  <c r="BN150" i="1"/>
  <c r="BN151" i="1"/>
  <c r="BN152" i="1"/>
  <c r="BN153" i="1"/>
  <c r="BN154" i="1"/>
  <c r="BN155" i="1"/>
  <c r="BN156" i="1"/>
  <c r="BN157" i="1"/>
  <c r="BN158" i="1"/>
  <c r="BN159" i="1"/>
  <c r="BN160" i="1"/>
  <c r="BN161" i="1"/>
  <c r="BN162" i="1"/>
  <c r="BN163" i="1"/>
  <c r="BN164" i="1"/>
  <c r="BN165" i="1"/>
  <c r="BN166" i="1"/>
  <c r="BN167" i="1"/>
  <c r="BN168" i="1"/>
  <c r="BN169" i="1"/>
  <c r="BN170" i="1"/>
  <c r="BN171" i="1"/>
  <c r="BN172" i="1"/>
  <c r="BN173" i="1"/>
  <c r="BN174" i="1"/>
  <c r="BN175" i="1"/>
  <c r="BN176" i="1"/>
  <c r="BN177" i="1"/>
  <c r="BN178" i="1"/>
  <c r="BN179" i="1"/>
  <c r="BN180" i="1"/>
  <c r="BN181" i="1"/>
  <c r="BN182" i="1"/>
  <c r="BN183" i="1"/>
  <c r="BN184" i="1"/>
  <c r="BN185" i="1"/>
  <c r="BN186" i="1"/>
  <c r="BN187" i="1"/>
  <c r="BN188" i="1"/>
  <c r="BN189" i="1"/>
  <c r="BN190" i="1"/>
  <c r="BN191" i="1"/>
  <c r="BN192" i="1"/>
  <c r="BN193" i="1"/>
  <c r="BN194" i="1"/>
  <c r="BN195" i="1"/>
  <c r="BN196" i="1"/>
  <c r="BN197" i="1"/>
  <c r="BN198" i="1"/>
  <c r="BN199" i="1"/>
  <c r="BN200" i="1"/>
  <c r="BN201" i="1"/>
  <c r="BN202" i="1"/>
  <c r="BN203" i="1"/>
  <c r="BN204" i="1"/>
  <c r="BN205" i="1"/>
  <c r="BN206" i="1"/>
  <c r="BN207" i="1"/>
  <c r="BN208" i="1"/>
  <c r="BN209" i="1"/>
  <c r="BN210" i="1"/>
  <c r="BN211" i="1"/>
  <c r="BN212" i="1"/>
  <c r="BN213" i="1"/>
  <c r="BN214" i="1"/>
  <c r="BN215" i="1"/>
  <c r="BN216" i="1"/>
  <c r="BN217" i="1"/>
  <c r="BN218" i="1"/>
  <c r="BN219" i="1"/>
  <c r="BN220" i="1"/>
  <c r="BN221" i="1"/>
  <c r="BN222" i="1"/>
  <c r="BN223" i="1"/>
  <c r="BN224" i="1"/>
  <c r="BN225" i="1"/>
  <c r="BN226" i="1"/>
  <c r="BN227" i="1"/>
  <c r="BN228" i="1"/>
  <c r="BN229" i="1"/>
  <c r="BN230" i="1"/>
  <c r="BN231" i="1"/>
  <c r="BN232" i="1"/>
  <c r="BN233" i="1"/>
  <c r="BN234" i="1"/>
  <c r="BN235" i="1"/>
  <c r="BN236" i="1"/>
  <c r="BN237" i="1"/>
  <c r="BN238" i="1"/>
  <c r="BN239" i="1"/>
  <c r="BN240" i="1"/>
  <c r="BN241" i="1"/>
  <c r="BN242" i="1"/>
  <c r="BN243" i="1"/>
  <c r="BN244" i="1"/>
  <c r="BN245" i="1"/>
  <c r="BN246" i="1"/>
  <c r="BN247" i="1"/>
  <c r="BN248" i="1"/>
  <c r="BN249" i="1"/>
  <c r="BN250" i="1"/>
  <c r="BN251" i="1"/>
  <c r="BN252" i="1"/>
  <c r="BN253" i="1"/>
  <c r="BN254" i="1"/>
  <c r="BN255" i="1"/>
  <c r="BN256" i="1"/>
  <c r="BN257" i="1"/>
  <c r="BN258" i="1"/>
  <c r="BN259" i="1"/>
  <c r="BN260" i="1"/>
  <c r="BN261" i="1"/>
  <c r="BN262" i="1"/>
  <c r="BN263" i="1"/>
  <c r="BN264" i="1"/>
  <c r="BN265" i="1"/>
  <c r="BN266" i="1"/>
  <c r="BN267" i="1"/>
  <c r="BN268" i="1"/>
  <c r="BN269" i="1"/>
  <c r="BN270" i="1"/>
  <c r="BN271" i="1"/>
  <c r="BN272" i="1"/>
  <c r="BN273" i="1"/>
  <c r="BN274" i="1"/>
  <c r="BN275" i="1"/>
  <c r="BN276" i="1"/>
  <c r="BN277" i="1"/>
  <c r="BN278" i="1"/>
  <c r="BN279" i="1"/>
  <c r="BN280" i="1"/>
  <c r="BN281" i="1"/>
  <c r="BN282" i="1"/>
  <c r="BN283" i="1"/>
  <c r="BN284" i="1"/>
  <c r="BN285" i="1"/>
  <c r="BN286" i="1"/>
  <c r="BN287" i="1"/>
  <c r="BN288" i="1"/>
  <c r="BN289" i="1"/>
  <c r="BN290" i="1"/>
  <c r="BN291" i="1"/>
  <c r="BN292" i="1"/>
  <c r="BN293" i="1"/>
  <c r="BN294" i="1"/>
  <c r="BN295" i="1"/>
  <c r="BN296" i="1"/>
  <c r="BN297" i="1"/>
  <c r="BN298" i="1"/>
  <c r="BN299" i="1"/>
  <c r="BN300" i="1"/>
  <c r="BN301" i="1"/>
  <c r="BN302" i="1"/>
  <c r="BN303" i="1"/>
  <c r="BN304" i="1"/>
  <c r="BN305" i="1"/>
  <c r="BN306" i="1"/>
  <c r="BN307" i="1"/>
  <c r="BN308" i="1"/>
  <c r="BN309" i="1"/>
  <c r="BN310" i="1"/>
  <c r="BN311" i="1"/>
  <c r="BN312" i="1"/>
  <c r="BN313" i="1"/>
  <c r="BN314" i="1"/>
  <c r="BN315" i="1"/>
  <c r="BN316" i="1"/>
  <c r="BN317" i="1"/>
  <c r="BN318" i="1"/>
  <c r="BN319" i="1"/>
  <c r="BN320" i="1"/>
  <c r="BN321" i="1"/>
  <c r="BN322" i="1"/>
  <c r="BN323" i="1"/>
  <c r="BN324" i="1"/>
  <c r="BN325" i="1"/>
  <c r="BN326" i="1"/>
  <c r="BN327" i="1"/>
  <c r="BN328" i="1"/>
  <c r="BN329" i="1"/>
  <c r="BN330" i="1"/>
  <c r="BN331" i="1"/>
  <c r="BN332" i="1"/>
  <c r="BN333" i="1"/>
  <c r="BN334" i="1"/>
  <c r="BN335" i="1"/>
  <c r="BN336" i="1"/>
  <c r="BN337" i="1"/>
  <c r="BN338" i="1"/>
  <c r="BN339" i="1"/>
  <c r="BN340" i="1"/>
  <c r="BN341" i="1"/>
  <c r="BN342" i="1"/>
  <c r="BN343" i="1"/>
  <c r="BN344" i="1"/>
  <c r="BN345" i="1"/>
  <c r="BN346" i="1"/>
  <c r="BN347" i="1"/>
  <c r="BN348" i="1"/>
  <c r="BN349" i="1"/>
  <c r="BN350" i="1"/>
  <c r="BN351" i="1"/>
  <c r="BN352" i="1"/>
  <c r="BN353" i="1"/>
  <c r="BN354" i="1"/>
  <c r="BN355" i="1"/>
  <c r="BN356" i="1"/>
  <c r="BN357" i="1"/>
  <c r="BN358" i="1"/>
  <c r="BN359" i="1"/>
  <c r="BN360" i="1"/>
  <c r="BN361" i="1"/>
  <c r="BN362" i="1"/>
  <c r="BN363" i="1"/>
  <c r="BN364" i="1"/>
  <c r="BN365" i="1"/>
  <c r="BN366" i="1"/>
  <c r="BN367" i="1"/>
  <c r="BN368" i="1"/>
  <c r="BN369" i="1"/>
  <c r="BN370" i="1"/>
  <c r="BN371" i="1"/>
  <c r="BN372" i="1"/>
  <c r="BN373" i="1"/>
  <c r="BN374" i="1"/>
  <c r="BN375" i="1"/>
  <c r="BN376" i="1"/>
  <c r="BN377" i="1"/>
  <c r="BN378" i="1"/>
  <c r="BN379" i="1"/>
  <c r="BN380" i="1"/>
  <c r="BN381" i="1"/>
  <c r="BN382" i="1"/>
  <c r="BN383" i="1"/>
  <c r="BN384" i="1"/>
  <c r="BN385" i="1"/>
  <c r="BN386" i="1"/>
  <c r="BN387" i="1"/>
  <c r="BN388" i="1"/>
  <c r="BN389" i="1"/>
  <c r="BN390" i="1"/>
  <c r="BN391" i="1"/>
  <c r="BN392" i="1"/>
  <c r="BN393" i="1"/>
  <c r="BN394" i="1"/>
  <c r="BN395" i="1"/>
  <c r="BN396" i="1"/>
  <c r="BN397" i="1"/>
  <c r="BN398" i="1"/>
  <c r="BN399" i="1"/>
  <c r="BN400" i="1"/>
  <c r="BN401" i="1"/>
  <c r="BN402" i="1"/>
  <c r="BN403" i="1"/>
  <c r="BN404" i="1"/>
  <c r="BN405" i="1"/>
  <c r="BN406" i="1"/>
  <c r="BN407" i="1"/>
  <c r="BN408" i="1"/>
  <c r="BN409" i="1"/>
  <c r="BN410" i="1"/>
  <c r="BN411" i="1"/>
  <c r="BN412" i="1"/>
  <c r="BN413" i="1"/>
  <c r="BN414" i="1"/>
  <c r="BN415" i="1"/>
  <c r="BN416" i="1"/>
  <c r="BN417" i="1"/>
  <c r="BN418" i="1"/>
  <c r="BN419" i="1"/>
  <c r="BN420" i="1"/>
  <c r="BN421" i="1"/>
  <c r="BN422" i="1"/>
  <c r="BN423" i="1"/>
  <c r="BN424" i="1"/>
  <c r="BN425" i="1"/>
  <c r="BN426" i="1"/>
  <c r="BN427" i="1"/>
  <c r="BN428" i="1"/>
  <c r="BN429" i="1"/>
  <c r="BN430" i="1"/>
  <c r="BN431" i="1"/>
  <c r="BN432" i="1"/>
  <c r="BN433" i="1"/>
  <c r="BN434" i="1"/>
  <c r="BN435" i="1"/>
  <c r="BN436" i="1"/>
  <c r="BN437" i="1"/>
  <c r="BN438" i="1"/>
  <c r="BN439" i="1"/>
  <c r="BN440" i="1"/>
  <c r="BN441" i="1"/>
  <c r="BN442" i="1"/>
  <c r="BN443" i="1"/>
  <c r="BN444" i="1"/>
  <c r="BN445" i="1"/>
  <c r="BN446" i="1"/>
  <c r="BN447" i="1"/>
  <c r="BN448" i="1"/>
  <c r="BN449" i="1"/>
  <c r="BN450" i="1"/>
  <c r="BN451" i="1"/>
  <c r="BN452" i="1"/>
  <c r="BN453" i="1"/>
  <c r="BN454" i="1"/>
  <c r="BN455" i="1"/>
  <c r="BN456" i="1"/>
  <c r="BN457" i="1"/>
  <c r="BN458" i="1"/>
  <c r="BN459" i="1"/>
  <c r="BN460" i="1"/>
  <c r="BN461" i="1"/>
  <c r="BN462" i="1"/>
  <c r="BN463" i="1"/>
  <c r="BN464" i="1"/>
  <c r="BN465" i="1"/>
  <c r="BN466" i="1"/>
  <c r="BN467" i="1"/>
  <c r="BN468" i="1"/>
  <c r="BN469" i="1"/>
  <c r="BN470" i="1"/>
  <c r="BN471" i="1"/>
  <c r="BN472" i="1"/>
  <c r="BN473" i="1"/>
  <c r="BN474" i="1"/>
  <c r="BN475" i="1"/>
  <c r="BN476" i="1"/>
  <c r="BN477" i="1"/>
  <c r="BN478" i="1"/>
  <c r="BN479" i="1"/>
  <c r="BN480" i="1"/>
  <c r="BN481" i="1"/>
  <c r="BN482" i="1"/>
  <c r="BN483" i="1"/>
  <c r="BN484" i="1"/>
  <c r="BN485" i="1"/>
  <c r="BN486" i="1"/>
  <c r="BN487" i="1"/>
  <c r="BN488" i="1"/>
  <c r="BN489" i="1"/>
  <c r="BN490" i="1"/>
  <c r="BN491" i="1"/>
  <c r="BN492" i="1"/>
  <c r="BN493" i="1"/>
  <c r="BN494" i="1"/>
  <c r="BN495" i="1"/>
  <c r="BN496" i="1"/>
  <c r="BN497" i="1"/>
  <c r="BN498" i="1"/>
  <c r="BN499" i="1"/>
  <c r="BN500" i="1"/>
  <c r="BN501" i="1"/>
  <c r="BN502" i="1"/>
  <c r="BN503" i="1"/>
  <c r="BN504" i="1"/>
  <c r="BN505" i="1"/>
  <c r="BN506" i="1"/>
  <c r="BN507" i="1"/>
  <c r="BN508" i="1"/>
  <c r="BN509" i="1"/>
  <c r="BN510" i="1"/>
  <c r="BN511" i="1"/>
  <c r="BN512" i="1"/>
  <c r="BN513" i="1"/>
  <c r="BN514" i="1"/>
  <c r="BN515" i="1"/>
  <c r="BN516" i="1"/>
  <c r="BN517" i="1"/>
  <c r="BN518" i="1"/>
  <c r="BN519" i="1"/>
  <c r="BN520" i="1"/>
  <c r="BN521" i="1"/>
  <c r="BN522" i="1"/>
  <c r="BN523" i="1"/>
  <c r="BN524" i="1"/>
  <c r="BN525" i="1"/>
  <c r="BN526" i="1"/>
  <c r="BN527" i="1"/>
  <c r="BN528" i="1"/>
  <c r="BN529" i="1"/>
  <c r="BN530" i="1"/>
  <c r="BN531" i="1"/>
  <c r="BN532" i="1"/>
  <c r="BN533" i="1"/>
  <c r="BN534" i="1"/>
  <c r="BN535" i="1"/>
  <c r="BN536" i="1"/>
  <c r="BN537" i="1"/>
  <c r="BN538" i="1"/>
  <c r="BN539" i="1"/>
  <c r="BN540" i="1"/>
  <c r="BN541" i="1"/>
  <c r="BN542" i="1"/>
  <c r="BN543" i="1"/>
  <c r="BN544" i="1"/>
  <c r="BN545" i="1"/>
  <c r="BN546" i="1"/>
  <c r="BN547" i="1"/>
  <c r="BN548" i="1"/>
  <c r="BN549" i="1"/>
  <c r="BN550" i="1"/>
  <c r="BN551" i="1"/>
  <c r="BN552" i="1"/>
  <c r="BN553" i="1"/>
  <c r="BN554" i="1"/>
  <c r="BN555" i="1"/>
  <c r="BN556" i="1"/>
  <c r="BN557" i="1"/>
  <c r="BN558" i="1"/>
  <c r="BN559" i="1"/>
  <c r="BN560" i="1"/>
  <c r="BN561" i="1"/>
  <c r="BN562" i="1"/>
  <c r="BN563" i="1"/>
  <c r="BN564" i="1"/>
  <c r="BN565" i="1"/>
  <c r="BN566" i="1"/>
  <c r="BN567" i="1"/>
  <c r="BN568" i="1"/>
  <c r="BN569" i="1"/>
  <c r="BN570" i="1"/>
  <c r="BN571" i="1"/>
  <c r="BN572" i="1"/>
  <c r="BN573" i="1"/>
  <c r="BN574" i="1"/>
  <c r="BN575" i="1"/>
  <c r="BN576" i="1"/>
  <c r="BN577" i="1"/>
  <c r="BN578" i="1"/>
  <c r="BN579" i="1"/>
  <c r="BN580" i="1"/>
  <c r="BN581" i="1"/>
  <c r="BN582" i="1"/>
  <c r="BN583" i="1"/>
  <c r="BN584" i="1"/>
  <c r="BN585" i="1"/>
  <c r="BN586" i="1"/>
  <c r="BN587" i="1"/>
  <c r="BN588" i="1"/>
  <c r="BN589" i="1"/>
  <c r="BN590" i="1"/>
  <c r="BN591" i="1"/>
  <c r="BN592" i="1"/>
  <c r="BN593" i="1"/>
  <c r="BN594" i="1"/>
  <c r="BN595" i="1"/>
  <c r="BN596" i="1"/>
  <c r="BN597" i="1"/>
  <c r="BN598" i="1"/>
  <c r="BN599" i="1"/>
  <c r="BN600" i="1"/>
  <c r="BN601" i="1"/>
  <c r="BN602" i="1"/>
  <c r="BN603" i="1"/>
  <c r="BN604" i="1"/>
  <c r="BN605" i="1"/>
  <c r="BN606" i="1"/>
  <c r="BN607" i="1"/>
  <c r="BN608" i="1"/>
  <c r="BN609" i="1"/>
  <c r="BN610" i="1"/>
  <c r="BN611" i="1"/>
  <c r="BN612" i="1"/>
  <c r="BN613" i="1"/>
  <c r="BN614" i="1"/>
  <c r="BN615" i="1"/>
  <c r="BN616" i="1"/>
  <c r="BN617" i="1"/>
  <c r="BN618" i="1"/>
  <c r="BN619" i="1"/>
  <c r="BN620" i="1"/>
  <c r="BN621" i="1"/>
  <c r="BN622" i="1"/>
  <c r="BN623" i="1"/>
  <c r="BN624" i="1"/>
  <c r="BN625" i="1"/>
  <c r="BN626" i="1"/>
  <c r="BN627" i="1"/>
  <c r="BN628" i="1"/>
  <c r="BN629" i="1"/>
  <c r="BN630" i="1"/>
  <c r="BN631" i="1"/>
  <c r="BN632" i="1"/>
  <c r="BN633" i="1"/>
  <c r="BN634" i="1"/>
  <c r="BN635" i="1"/>
  <c r="BN636" i="1"/>
  <c r="BN637" i="1"/>
  <c r="BN638" i="1"/>
  <c r="BN639" i="1"/>
  <c r="BN640" i="1"/>
  <c r="BN641" i="1"/>
  <c r="BN642" i="1"/>
  <c r="BN643" i="1"/>
  <c r="BN644" i="1"/>
  <c r="BN645" i="1"/>
  <c r="BN646" i="1"/>
  <c r="BN647" i="1"/>
  <c r="BN648" i="1"/>
  <c r="BN649" i="1"/>
  <c r="BN650" i="1"/>
  <c r="BN651" i="1"/>
  <c r="BN652" i="1"/>
  <c r="BN653" i="1"/>
  <c r="BN654" i="1"/>
  <c r="BN655" i="1"/>
  <c r="BN656" i="1"/>
  <c r="BN657" i="1"/>
  <c r="BN658" i="1"/>
  <c r="BN659" i="1"/>
  <c r="BN660" i="1"/>
  <c r="BN661" i="1"/>
  <c r="BN662" i="1"/>
  <c r="BN663" i="1"/>
  <c r="BN664" i="1"/>
  <c r="BN665" i="1"/>
  <c r="BN666" i="1"/>
  <c r="BN667" i="1"/>
  <c r="BN668" i="1"/>
  <c r="BN669" i="1"/>
  <c r="BN670" i="1"/>
  <c r="BN671" i="1"/>
  <c r="BN672" i="1"/>
  <c r="BN673" i="1"/>
  <c r="BN674" i="1"/>
  <c r="BN675" i="1"/>
  <c r="BN676" i="1"/>
  <c r="BN677" i="1"/>
  <c r="BN678" i="1"/>
  <c r="BN679" i="1"/>
  <c r="BN680" i="1"/>
  <c r="BN681" i="1"/>
  <c r="BN682" i="1"/>
  <c r="BN683" i="1"/>
  <c r="BN684" i="1"/>
  <c r="BN685" i="1"/>
  <c r="BN686" i="1"/>
  <c r="BN687" i="1"/>
  <c r="BN688" i="1"/>
  <c r="BN689" i="1"/>
  <c r="BN690" i="1"/>
  <c r="BN691" i="1"/>
  <c r="BN692" i="1"/>
  <c r="BN693" i="1"/>
  <c r="BN694" i="1"/>
  <c r="BN695" i="1"/>
  <c r="BN696" i="1"/>
  <c r="BN697" i="1"/>
  <c r="BN698" i="1"/>
  <c r="BN699" i="1"/>
  <c r="BN700" i="1"/>
  <c r="BN701" i="1"/>
  <c r="BN702" i="1"/>
  <c r="BN703" i="1"/>
  <c r="BN704" i="1"/>
  <c r="BN705" i="1"/>
  <c r="BN706" i="1"/>
  <c r="BN707" i="1"/>
  <c r="BN708" i="1"/>
  <c r="BN709" i="1"/>
  <c r="BN710" i="1"/>
  <c r="BN711" i="1"/>
  <c r="BN712" i="1"/>
  <c r="BN713" i="1"/>
  <c r="BN714" i="1"/>
  <c r="BN715" i="1"/>
  <c r="BN716" i="1"/>
  <c r="BN717" i="1"/>
  <c r="BN718" i="1"/>
  <c r="BN719" i="1"/>
  <c r="BN720" i="1"/>
  <c r="BN721" i="1"/>
  <c r="BN722" i="1"/>
  <c r="BN723" i="1"/>
  <c r="BN724" i="1"/>
  <c r="BN725" i="1"/>
  <c r="BN726" i="1"/>
  <c r="BN727" i="1"/>
  <c r="BN728" i="1"/>
  <c r="BN729" i="1"/>
  <c r="BN730" i="1"/>
  <c r="BN731" i="1"/>
  <c r="BN732" i="1"/>
  <c r="BN733" i="1"/>
  <c r="BN734" i="1"/>
  <c r="BN735" i="1"/>
  <c r="BN736" i="1"/>
  <c r="BN737" i="1"/>
  <c r="BN738" i="1"/>
  <c r="BN739" i="1"/>
  <c r="BN740" i="1"/>
  <c r="BN741" i="1"/>
  <c r="BN742" i="1"/>
  <c r="BN743" i="1"/>
  <c r="BN744" i="1"/>
  <c r="BN745" i="1"/>
  <c r="BN746" i="1"/>
  <c r="BN747" i="1"/>
  <c r="BN748" i="1"/>
  <c r="BN749" i="1"/>
  <c r="BN750" i="1"/>
  <c r="BN751" i="1"/>
  <c r="BN752" i="1"/>
  <c r="BN753" i="1"/>
  <c r="BN754" i="1"/>
  <c r="BN755" i="1"/>
  <c r="BN756" i="1"/>
  <c r="BN757" i="1"/>
  <c r="BN758" i="1"/>
  <c r="BN759" i="1"/>
  <c r="BN760" i="1"/>
  <c r="BN761" i="1"/>
  <c r="BN762" i="1"/>
  <c r="BN763" i="1"/>
  <c r="BN764" i="1"/>
  <c r="BN765" i="1"/>
  <c r="BN766" i="1"/>
  <c r="BN767" i="1"/>
  <c r="BN768" i="1"/>
  <c r="BN769" i="1"/>
  <c r="BN770" i="1"/>
  <c r="BN771" i="1"/>
  <c r="BN772" i="1"/>
  <c r="BN773" i="1"/>
  <c r="BN774" i="1"/>
  <c r="BN775" i="1"/>
  <c r="BN776" i="1"/>
  <c r="BN777" i="1"/>
  <c r="BN778" i="1"/>
  <c r="BN779" i="1"/>
  <c r="BN780" i="1"/>
  <c r="BN781" i="1"/>
  <c r="BN782" i="1"/>
  <c r="BN783" i="1"/>
  <c r="BN784" i="1"/>
  <c r="BN785" i="1"/>
  <c r="BN786" i="1"/>
  <c r="BN787" i="1"/>
  <c r="BN788" i="1"/>
  <c r="BN789" i="1"/>
  <c r="BN790" i="1"/>
  <c r="BN791" i="1"/>
  <c r="BN792" i="1"/>
  <c r="BN793" i="1"/>
  <c r="BN794" i="1"/>
  <c r="BN795" i="1"/>
  <c r="BN796" i="1"/>
  <c r="BN797" i="1"/>
  <c r="BN798" i="1"/>
  <c r="BN799" i="1"/>
  <c r="BN800" i="1"/>
  <c r="BN801" i="1"/>
  <c r="BN802" i="1"/>
  <c r="BN803" i="1"/>
  <c r="BN804" i="1"/>
  <c r="BN805" i="1"/>
  <c r="BN806" i="1"/>
  <c r="BN807" i="1"/>
  <c r="BN808" i="1"/>
  <c r="BN809" i="1"/>
  <c r="BN810" i="1"/>
  <c r="BN811" i="1"/>
  <c r="BN812" i="1"/>
  <c r="BN813" i="1"/>
  <c r="BN814" i="1"/>
  <c r="BN815" i="1"/>
  <c r="BN816" i="1"/>
  <c r="BN817" i="1"/>
  <c r="BN818" i="1"/>
  <c r="BN819" i="1"/>
  <c r="BN820" i="1"/>
  <c r="BN821" i="1"/>
  <c r="BN822" i="1"/>
  <c r="BN823" i="1"/>
  <c r="BN824" i="1"/>
  <c r="BN825" i="1"/>
  <c r="BN826" i="1"/>
  <c r="BN827" i="1"/>
  <c r="BN828" i="1"/>
  <c r="BN829" i="1"/>
  <c r="BN830" i="1"/>
  <c r="BN831" i="1"/>
  <c r="BN832" i="1"/>
  <c r="BN833" i="1"/>
  <c r="BN834" i="1"/>
  <c r="BN835" i="1"/>
  <c r="BN836" i="1"/>
  <c r="BN837" i="1"/>
  <c r="BN838" i="1"/>
  <c r="BN839" i="1"/>
  <c r="BN840" i="1"/>
  <c r="BN841" i="1"/>
  <c r="BN842" i="1"/>
  <c r="BN843" i="1"/>
  <c r="BN844" i="1"/>
  <c r="BN845" i="1"/>
  <c r="BN846" i="1"/>
  <c r="BN847" i="1"/>
  <c r="BN848" i="1"/>
  <c r="BN849" i="1"/>
  <c r="BN850" i="1"/>
  <c r="BN851" i="1"/>
  <c r="BN852" i="1"/>
  <c r="BN853" i="1"/>
  <c r="BN854" i="1"/>
  <c r="BN855" i="1"/>
  <c r="BN856" i="1"/>
  <c r="BN857" i="1"/>
  <c r="BN858" i="1"/>
  <c r="BN859" i="1"/>
  <c r="BN860" i="1"/>
  <c r="BN861" i="1"/>
  <c r="BN862" i="1"/>
  <c r="BN863" i="1"/>
  <c r="BN864" i="1"/>
  <c r="BN865" i="1"/>
  <c r="BN866" i="1"/>
  <c r="BN867" i="1"/>
  <c r="BN868" i="1"/>
  <c r="BN869" i="1"/>
  <c r="BN870" i="1"/>
  <c r="BN871" i="1"/>
  <c r="BN872" i="1"/>
  <c r="BN873" i="1"/>
  <c r="BN874" i="1"/>
  <c r="BN875" i="1"/>
  <c r="BN876" i="1"/>
  <c r="BN877" i="1"/>
  <c r="BN878" i="1"/>
  <c r="BN879" i="1"/>
  <c r="BN880" i="1"/>
  <c r="BN881" i="1"/>
  <c r="BN882" i="1"/>
  <c r="BN883" i="1"/>
  <c r="BN884" i="1"/>
  <c r="BN885" i="1"/>
  <c r="BN886" i="1"/>
  <c r="BN887" i="1"/>
  <c r="BN888" i="1"/>
  <c r="BN889" i="1"/>
  <c r="BN890" i="1"/>
  <c r="BN891" i="1"/>
  <c r="BN892" i="1"/>
  <c r="BN893" i="1"/>
  <c r="BN894" i="1"/>
  <c r="BN895" i="1"/>
  <c r="BN896" i="1"/>
  <c r="BN897" i="1"/>
  <c r="BN898" i="1"/>
  <c r="BN899" i="1"/>
  <c r="BN900" i="1"/>
  <c r="BN901" i="1"/>
  <c r="BN902" i="1"/>
  <c r="BN903" i="1"/>
  <c r="BN904" i="1"/>
  <c r="BN905" i="1"/>
  <c r="BN906" i="1"/>
  <c r="BN907" i="1"/>
  <c r="BN908" i="1"/>
  <c r="BN909" i="1"/>
  <c r="BN910" i="1"/>
  <c r="BN911" i="1"/>
  <c r="BN912" i="1"/>
  <c r="BN913" i="1"/>
  <c r="BN914" i="1"/>
  <c r="BN915" i="1"/>
  <c r="BN916" i="1"/>
  <c r="BN917" i="1"/>
  <c r="BN918" i="1"/>
  <c r="BN919" i="1"/>
  <c r="BN920" i="1"/>
  <c r="BN921" i="1"/>
  <c r="BN922" i="1"/>
  <c r="BN923" i="1"/>
  <c r="BN924" i="1"/>
  <c r="BN925" i="1"/>
  <c r="BN926" i="1"/>
  <c r="BN927" i="1"/>
  <c r="BN928" i="1"/>
  <c r="BN929" i="1"/>
  <c r="BN930" i="1"/>
  <c r="BN931" i="1"/>
  <c r="BN932" i="1"/>
  <c r="BN933" i="1"/>
  <c r="BN934" i="1"/>
  <c r="BN935" i="1"/>
  <c r="BN936" i="1"/>
  <c r="BN937" i="1"/>
  <c r="BN938" i="1"/>
  <c r="BN939" i="1"/>
  <c r="BN940" i="1"/>
  <c r="BN941" i="1"/>
  <c r="BN942" i="1"/>
  <c r="BN943" i="1"/>
  <c r="BN944" i="1"/>
  <c r="BN945" i="1"/>
  <c r="BN946" i="1"/>
  <c r="BN947" i="1"/>
  <c r="BN948" i="1"/>
  <c r="BN949" i="1"/>
  <c r="BN950" i="1"/>
  <c r="BN951" i="1"/>
  <c r="BN952" i="1"/>
  <c r="BN953" i="1"/>
  <c r="BN954" i="1"/>
  <c r="BN955" i="1"/>
  <c r="BN956" i="1"/>
  <c r="BN957" i="1"/>
  <c r="BN958" i="1"/>
  <c r="BN959" i="1"/>
  <c r="BN960" i="1"/>
  <c r="BN961" i="1"/>
  <c r="BN962" i="1"/>
  <c r="BN963" i="1"/>
  <c r="BN964" i="1"/>
  <c r="BN965" i="1"/>
  <c r="BN966" i="1"/>
  <c r="BN967" i="1"/>
  <c r="BN968" i="1"/>
  <c r="BN969" i="1"/>
  <c r="BN970" i="1"/>
  <c r="BN971" i="1"/>
  <c r="BN972" i="1"/>
  <c r="BN973" i="1"/>
  <c r="BN974" i="1"/>
  <c r="BN975" i="1"/>
  <c r="BN976" i="1"/>
  <c r="BN977" i="1"/>
  <c r="BN978" i="1"/>
  <c r="BN979" i="1"/>
  <c r="BN980" i="1"/>
  <c r="BN981" i="1"/>
  <c r="BN982" i="1"/>
  <c r="BN983" i="1"/>
  <c r="BN984" i="1"/>
  <c r="BN985" i="1"/>
  <c r="BN986" i="1"/>
  <c r="BN987" i="1"/>
  <c r="BN988" i="1"/>
  <c r="BN989" i="1"/>
  <c r="BN990" i="1"/>
  <c r="BN991" i="1"/>
  <c r="BN992" i="1"/>
  <c r="BN993" i="1"/>
  <c r="BN994" i="1"/>
  <c r="BN995" i="1"/>
  <c r="BN996" i="1"/>
  <c r="BN997" i="1"/>
  <c r="BN998" i="1"/>
  <c r="BN999" i="1"/>
  <c r="BN1000" i="1"/>
  <c r="BN1001" i="1"/>
  <c r="BN1002" i="1"/>
  <c r="BN1003" i="1"/>
  <c r="BN1004" i="1"/>
  <c r="BN1005" i="1"/>
  <c r="BN1006" i="1"/>
  <c r="BN1007" i="1"/>
  <c r="BN1008" i="1"/>
  <c r="BN1009" i="1"/>
  <c r="BN1010" i="1"/>
  <c r="BN1011" i="1"/>
  <c r="BN1012" i="1"/>
  <c r="BN1013" i="1"/>
  <c r="BN1014" i="1"/>
  <c r="BN1015" i="1"/>
  <c r="BN1016" i="1"/>
  <c r="BN1017" i="1"/>
  <c r="BN1018" i="1"/>
  <c r="BN1019" i="1"/>
  <c r="BN1020" i="1"/>
  <c r="BN1021" i="1"/>
  <c r="BN1022" i="1"/>
  <c r="BN1023" i="1"/>
  <c r="BN1024" i="1"/>
  <c r="BN1025" i="1"/>
  <c r="BN1026" i="1"/>
  <c r="BN1027" i="1"/>
  <c r="BN1028" i="1"/>
  <c r="BN1029" i="1"/>
  <c r="BN1030" i="1"/>
  <c r="BN1031" i="1"/>
  <c r="BN1032" i="1"/>
  <c r="BN1033" i="1"/>
  <c r="BN1034" i="1"/>
  <c r="BN1035" i="1"/>
  <c r="BN1036" i="1"/>
  <c r="BN1037" i="1"/>
  <c r="BN1038" i="1"/>
  <c r="BN1039" i="1"/>
  <c r="BN1040" i="1"/>
  <c r="BN1041" i="1"/>
  <c r="BN1042" i="1"/>
  <c r="BN1043" i="1"/>
  <c r="BN1044" i="1"/>
  <c r="BN1045" i="1"/>
  <c r="BN1046" i="1"/>
  <c r="BN1047" i="1"/>
  <c r="BN1048" i="1"/>
  <c r="BN1049" i="1"/>
  <c r="BN1050" i="1"/>
  <c r="BN1051" i="1"/>
  <c r="BN1052" i="1"/>
  <c r="BN1053" i="1"/>
  <c r="BN1054" i="1"/>
  <c r="BN1055" i="1"/>
  <c r="BN1056" i="1"/>
  <c r="BN1057" i="1"/>
  <c r="BN1058" i="1"/>
  <c r="BN1059" i="1"/>
  <c r="BN1060" i="1"/>
  <c r="BN1061" i="1"/>
  <c r="BN1062" i="1"/>
  <c r="BN1063" i="1"/>
  <c r="BN1064" i="1"/>
  <c r="BN1065" i="1"/>
  <c r="BN1066" i="1"/>
  <c r="BN1067" i="1"/>
  <c r="BN1068" i="1"/>
  <c r="BN1069" i="1"/>
  <c r="BN1070" i="1"/>
  <c r="BN1071" i="1"/>
  <c r="BN1072" i="1"/>
  <c r="BN1073" i="1"/>
  <c r="BN1074" i="1"/>
  <c r="BN1075" i="1"/>
  <c r="BN1076" i="1"/>
  <c r="BN1077" i="1"/>
  <c r="BN1078" i="1"/>
  <c r="BN1079" i="1"/>
  <c r="BN1080" i="1"/>
  <c r="BN1081" i="1"/>
  <c r="BN1082" i="1"/>
  <c r="BN1083" i="1"/>
  <c r="BN1084" i="1"/>
  <c r="BN1085" i="1"/>
  <c r="BN1086" i="1"/>
  <c r="BN1087" i="1"/>
  <c r="BN1088" i="1"/>
  <c r="BN1089" i="1"/>
  <c r="BN1090" i="1"/>
  <c r="BN1091" i="1"/>
  <c r="BN1092" i="1"/>
  <c r="BN1093" i="1"/>
  <c r="BN1094" i="1"/>
  <c r="BN1095" i="1"/>
  <c r="BN1096" i="1"/>
  <c r="BN1097" i="1"/>
  <c r="BN1098" i="1"/>
  <c r="BN1099" i="1"/>
  <c r="BN1100" i="1"/>
  <c r="BN1101" i="1"/>
  <c r="BN1102" i="1"/>
  <c r="BN1103" i="1"/>
  <c r="BN1104" i="1"/>
  <c r="BN1105" i="1"/>
  <c r="BN1106" i="1"/>
  <c r="BN1107" i="1"/>
  <c r="BN1108" i="1"/>
  <c r="BN1109" i="1"/>
  <c r="BN1110" i="1"/>
  <c r="BN1111" i="1"/>
  <c r="BN1112" i="1"/>
  <c r="BN1113" i="1"/>
  <c r="BN1114" i="1"/>
  <c r="BN1115" i="1"/>
  <c r="BN1116" i="1"/>
  <c r="BN1117" i="1"/>
  <c r="BN1118" i="1"/>
  <c r="BN1119" i="1"/>
  <c r="BN1120" i="1"/>
  <c r="BN1121" i="1"/>
  <c r="BN1122" i="1"/>
  <c r="BN1123" i="1"/>
  <c r="BN1124" i="1"/>
  <c r="BN1125" i="1"/>
  <c r="BN1126" i="1"/>
  <c r="BN1127" i="1"/>
  <c r="BN1128" i="1"/>
  <c r="BN1129" i="1"/>
  <c r="BN1130" i="1"/>
  <c r="BN1131" i="1"/>
  <c r="BN1132" i="1"/>
  <c r="BN1133" i="1"/>
  <c r="BN1134" i="1"/>
  <c r="BN1135" i="1"/>
  <c r="BN1136" i="1"/>
  <c r="BN1137" i="1"/>
  <c r="BN1138" i="1"/>
  <c r="BN1139" i="1"/>
  <c r="BN1140" i="1"/>
  <c r="BN1141" i="1"/>
  <c r="BN1142" i="1"/>
  <c r="BN1143" i="1"/>
  <c r="BN1144" i="1"/>
  <c r="BN1145" i="1"/>
  <c r="BN1146" i="1"/>
  <c r="BN1147" i="1"/>
  <c r="BN1148" i="1"/>
  <c r="BN1149" i="1"/>
  <c r="BN1150" i="1"/>
  <c r="BN1151" i="1"/>
  <c r="BN1152" i="1"/>
  <c r="BN1153" i="1"/>
  <c r="BN1154" i="1"/>
  <c r="BN1155" i="1"/>
  <c r="BN1156" i="1"/>
  <c r="BN1157" i="1"/>
  <c r="BN1158" i="1"/>
  <c r="BN1159" i="1"/>
  <c r="BN1160" i="1"/>
  <c r="BN1161" i="1"/>
  <c r="BN1162" i="1"/>
  <c r="BN1163" i="1"/>
  <c r="BN1164" i="1"/>
  <c r="BN1165" i="1"/>
  <c r="BN1166" i="1"/>
  <c r="BN1167" i="1"/>
  <c r="BN1168" i="1"/>
  <c r="BN1169" i="1"/>
  <c r="BN1170" i="1"/>
  <c r="BN1171" i="1"/>
  <c r="BN1172" i="1"/>
  <c r="BN1173" i="1"/>
  <c r="BN1174" i="1"/>
  <c r="BN1175" i="1"/>
  <c r="BN1176" i="1"/>
  <c r="BN1177" i="1"/>
  <c r="BN1178" i="1"/>
  <c r="BN1179" i="1"/>
  <c r="BN1180" i="1"/>
  <c r="BN1181" i="1"/>
  <c r="BN1182" i="1"/>
  <c r="BN1183" i="1"/>
  <c r="BN1184" i="1"/>
  <c r="BN1185" i="1"/>
  <c r="BN1186" i="1"/>
  <c r="BN1187" i="1"/>
  <c r="BN1188" i="1"/>
  <c r="BN1189" i="1"/>
  <c r="BN1190" i="1"/>
  <c r="BN1191" i="1"/>
  <c r="BN1192" i="1"/>
  <c r="BN1193" i="1"/>
  <c r="BN1194" i="1"/>
  <c r="BN1195" i="1"/>
  <c r="BN1196" i="1"/>
  <c r="BN1197" i="1"/>
  <c r="BN1198" i="1"/>
  <c r="BN1199" i="1"/>
  <c r="BN1200" i="1"/>
  <c r="BN1201" i="1"/>
  <c r="BN1202" i="1"/>
  <c r="BN1203" i="1"/>
  <c r="BN1204" i="1"/>
  <c r="BN1205" i="1"/>
  <c r="BN1206" i="1"/>
  <c r="BN1207" i="1"/>
  <c r="BN1208" i="1"/>
  <c r="BN1209" i="1"/>
  <c r="BN1210" i="1"/>
  <c r="BN1211" i="1"/>
  <c r="BN1212" i="1"/>
  <c r="BN1213" i="1"/>
  <c r="BN1214" i="1"/>
  <c r="BN1215" i="1"/>
  <c r="BN1216" i="1"/>
  <c r="BN1217" i="1"/>
  <c r="BN1218" i="1"/>
  <c r="BN1219" i="1"/>
  <c r="BN1220" i="1"/>
  <c r="BN1221" i="1"/>
  <c r="BN1222" i="1"/>
  <c r="BN1223" i="1"/>
  <c r="BN1224" i="1"/>
  <c r="BN1225" i="1"/>
  <c r="BN1226" i="1"/>
  <c r="BN1227" i="1"/>
  <c r="BN1228" i="1"/>
  <c r="BN1229" i="1"/>
  <c r="BN1230" i="1"/>
  <c r="BN1231" i="1"/>
  <c r="BN1232" i="1"/>
  <c r="BN1233" i="1"/>
  <c r="BN1234" i="1"/>
  <c r="BN1235" i="1"/>
  <c r="BN1236" i="1"/>
  <c r="BN1237" i="1"/>
  <c r="BN1238" i="1"/>
  <c r="BN1239" i="1"/>
  <c r="BN1240" i="1"/>
  <c r="BN1241" i="1"/>
  <c r="BN1242" i="1"/>
  <c r="BN1243" i="1"/>
  <c r="BN1244" i="1"/>
  <c r="BN1245" i="1"/>
  <c r="BN1246" i="1"/>
  <c r="BN1247" i="1"/>
  <c r="BN1248" i="1"/>
  <c r="BN1249" i="1"/>
  <c r="BN1250" i="1"/>
  <c r="BN1251" i="1"/>
  <c r="BN1252" i="1"/>
  <c r="BN1253" i="1"/>
  <c r="BN1254" i="1"/>
  <c r="BN1255" i="1"/>
  <c r="BN1256" i="1"/>
  <c r="BN1257" i="1"/>
  <c r="BN1258" i="1"/>
  <c r="BN1259" i="1"/>
  <c r="BN1260" i="1"/>
  <c r="BN1261" i="1"/>
  <c r="BN1262" i="1"/>
  <c r="BN1263" i="1"/>
  <c r="BN1264" i="1"/>
  <c r="BN1265" i="1"/>
  <c r="BN1266" i="1"/>
  <c r="BN1267" i="1"/>
  <c r="BN1268" i="1"/>
  <c r="BN1269" i="1"/>
  <c r="BN1270" i="1"/>
  <c r="BN1271" i="1"/>
  <c r="BN1272" i="1"/>
  <c r="BN1273" i="1"/>
  <c r="BN1274" i="1"/>
  <c r="BN1275" i="1"/>
  <c r="BN1276" i="1"/>
  <c r="BN1277" i="1"/>
  <c r="BN1278" i="1"/>
  <c r="BN1279" i="1"/>
  <c r="BN1280" i="1"/>
  <c r="BN1281" i="1"/>
  <c r="BN1282" i="1"/>
  <c r="BN1283" i="1"/>
  <c r="BN1284" i="1"/>
  <c r="BN1285" i="1"/>
  <c r="BN1286" i="1"/>
  <c r="BN1287" i="1"/>
  <c r="BN1288" i="1"/>
  <c r="BN1289" i="1"/>
  <c r="BN1290" i="1"/>
  <c r="BN1291" i="1"/>
  <c r="BN1292" i="1"/>
  <c r="BN1293" i="1"/>
  <c r="BN1294" i="1"/>
  <c r="BN1295" i="1"/>
  <c r="BN1296" i="1"/>
  <c r="BN1297" i="1"/>
  <c r="BN1298" i="1"/>
  <c r="BN1299" i="1"/>
  <c r="BN1300" i="1"/>
  <c r="BN1301" i="1"/>
  <c r="BN1302" i="1"/>
  <c r="BN1303" i="1"/>
  <c r="BN1304" i="1"/>
  <c r="BN1305" i="1"/>
  <c r="BN1306" i="1"/>
  <c r="BN1307" i="1"/>
  <c r="BN1308" i="1"/>
  <c r="BN1309" i="1"/>
  <c r="BN1310" i="1"/>
  <c r="BN1311" i="1"/>
  <c r="BN1312" i="1"/>
  <c r="BN1313" i="1"/>
  <c r="BN1314" i="1"/>
  <c r="BN1315" i="1"/>
  <c r="BN1316" i="1"/>
  <c r="BN1317" i="1"/>
  <c r="BN1318" i="1"/>
  <c r="BN1319" i="1"/>
  <c r="BN1320" i="1"/>
  <c r="BN1321" i="1"/>
  <c r="BN1322" i="1"/>
  <c r="BN1323" i="1"/>
  <c r="BN1324" i="1"/>
  <c r="BN1325" i="1"/>
  <c r="BN1326" i="1"/>
  <c r="BN1327" i="1"/>
  <c r="BN1328" i="1"/>
  <c r="BN1329" i="1"/>
  <c r="BN1330" i="1"/>
  <c r="BN1331" i="1"/>
  <c r="BN1332" i="1"/>
  <c r="BN1333" i="1"/>
  <c r="BN1334" i="1"/>
  <c r="BN1335" i="1"/>
  <c r="BN1336" i="1"/>
  <c r="BN1337" i="1"/>
  <c r="BN1338" i="1"/>
  <c r="BN1339" i="1"/>
  <c r="BN1340" i="1"/>
  <c r="BN1341" i="1"/>
  <c r="BN1342" i="1"/>
  <c r="BN1343" i="1"/>
  <c r="BN1344" i="1"/>
  <c r="BN1345" i="1"/>
  <c r="BN1346" i="1"/>
  <c r="BN1347" i="1"/>
  <c r="BN1348" i="1"/>
  <c r="BN1349" i="1"/>
  <c r="BN1350" i="1"/>
  <c r="BN1351" i="1"/>
  <c r="BN1352" i="1"/>
  <c r="BN1353" i="1"/>
  <c r="BN1354" i="1"/>
  <c r="BN1355" i="1"/>
  <c r="BN1356" i="1"/>
  <c r="BN1357" i="1"/>
  <c r="BN1358" i="1"/>
  <c r="BN1359" i="1"/>
  <c r="BN1360" i="1"/>
  <c r="BN1361" i="1"/>
  <c r="BN1362" i="1"/>
  <c r="BN1363" i="1"/>
  <c r="BN1364" i="1"/>
  <c r="BN1365" i="1"/>
  <c r="BN1366" i="1"/>
  <c r="BN1367" i="1"/>
  <c r="BN1368" i="1"/>
  <c r="BN1369" i="1"/>
  <c r="BN1370" i="1"/>
  <c r="BN1371" i="1"/>
  <c r="BN1372" i="1"/>
  <c r="BN1373" i="1"/>
  <c r="BN1374" i="1"/>
  <c r="BN1375" i="1"/>
  <c r="BN1376" i="1"/>
  <c r="BN1377" i="1"/>
  <c r="BN1378" i="1"/>
  <c r="BN1379" i="1"/>
  <c r="BN1380" i="1"/>
  <c r="BN1381" i="1"/>
  <c r="BN1382" i="1"/>
  <c r="BN1383" i="1"/>
  <c r="BN1384" i="1"/>
  <c r="BN1385" i="1"/>
  <c r="BN1386" i="1"/>
  <c r="BN1387" i="1"/>
  <c r="BN1388" i="1"/>
  <c r="BN1389" i="1"/>
  <c r="BN1390" i="1"/>
  <c r="BN1391" i="1"/>
  <c r="BN1392" i="1"/>
  <c r="BN1393" i="1"/>
  <c r="BN1394" i="1"/>
  <c r="BN1395" i="1"/>
  <c r="BN1396" i="1"/>
  <c r="BN1397" i="1"/>
  <c r="BN1398" i="1"/>
  <c r="BN1399" i="1"/>
  <c r="BN1400" i="1"/>
  <c r="BN1401" i="1"/>
  <c r="BN1402" i="1"/>
  <c r="BN1403" i="1"/>
  <c r="BN1404" i="1"/>
  <c r="BN1405" i="1"/>
  <c r="BN1406" i="1"/>
  <c r="BN1407" i="1"/>
  <c r="BN1408" i="1"/>
  <c r="BN1409" i="1"/>
  <c r="BN1410" i="1"/>
  <c r="BN1411" i="1"/>
  <c r="BN1412" i="1"/>
  <c r="BN1413" i="1"/>
  <c r="BN1414" i="1"/>
  <c r="BN1415" i="1"/>
  <c r="BN1416" i="1"/>
  <c r="BN1417" i="1"/>
  <c r="BN1418" i="1"/>
  <c r="BN1419" i="1"/>
  <c r="BN1420" i="1"/>
  <c r="BN1421" i="1"/>
  <c r="BN1422" i="1"/>
  <c r="BN1423" i="1"/>
  <c r="BN1424" i="1"/>
  <c r="BN1425" i="1"/>
  <c r="BN1426" i="1"/>
  <c r="BN1427" i="1"/>
  <c r="BN1428" i="1"/>
  <c r="BN1429" i="1"/>
  <c r="BN1430" i="1"/>
  <c r="BN1431" i="1"/>
  <c r="BN1432" i="1"/>
  <c r="BN1433" i="1"/>
  <c r="BN1434" i="1"/>
  <c r="BN1435" i="1"/>
  <c r="BN1436" i="1"/>
  <c r="BN1437" i="1"/>
  <c r="BN1438" i="1"/>
  <c r="BN1439" i="1"/>
  <c r="BN1440" i="1"/>
  <c r="BN1441" i="1"/>
  <c r="BN1442" i="1"/>
  <c r="BN1443" i="1"/>
  <c r="BN1444" i="1"/>
  <c r="BN1445" i="1"/>
  <c r="BN1446" i="1"/>
  <c r="BN1447" i="1"/>
  <c r="BN1448" i="1"/>
  <c r="BN1449" i="1"/>
  <c r="BN1450" i="1"/>
  <c r="BN1451" i="1"/>
  <c r="BN1452" i="1"/>
  <c r="BN1453" i="1"/>
  <c r="BN1454" i="1"/>
  <c r="BN1455" i="1"/>
  <c r="BN1456" i="1"/>
  <c r="BN1457" i="1"/>
  <c r="BN1458" i="1"/>
  <c r="BN1459" i="1"/>
  <c r="BN1460" i="1"/>
  <c r="BN1461" i="1"/>
  <c r="BN1462" i="1"/>
  <c r="BN1463" i="1"/>
  <c r="BN1464" i="1"/>
  <c r="BN1465" i="1"/>
  <c r="BN1466" i="1"/>
  <c r="BN1467" i="1"/>
  <c r="BN1468" i="1"/>
  <c r="BN1469" i="1"/>
  <c r="BN1470" i="1"/>
  <c r="BN1471" i="1"/>
  <c r="BN1472" i="1"/>
  <c r="BN1473" i="1"/>
  <c r="BN1474" i="1"/>
  <c r="BN1475" i="1"/>
  <c r="BN1476" i="1"/>
  <c r="BN1477" i="1"/>
  <c r="BN1478" i="1"/>
  <c r="BN1479" i="1"/>
  <c r="BN1480" i="1"/>
  <c r="BN1481" i="1"/>
  <c r="BN1482" i="1"/>
  <c r="BN1483" i="1"/>
  <c r="BN1484" i="1"/>
  <c r="BN1485" i="1"/>
  <c r="BN1486" i="1"/>
  <c r="BN1487" i="1"/>
  <c r="BN1488" i="1"/>
  <c r="BN1489" i="1"/>
  <c r="BN1490" i="1"/>
  <c r="BN1491" i="1"/>
  <c r="BN1492" i="1"/>
  <c r="BN1493" i="1"/>
  <c r="BN1494" i="1"/>
  <c r="BN1495" i="1"/>
  <c r="BN1496" i="1"/>
  <c r="BN1497" i="1"/>
  <c r="BN1498" i="1"/>
  <c r="BN1499" i="1"/>
  <c r="BN1500" i="1"/>
  <c r="BN1501" i="1"/>
  <c r="BN1502" i="1"/>
  <c r="BN1503" i="1"/>
  <c r="BN1504" i="1"/>
  <c r="BN1505" i="1"/>
  <c r="BN1506" i="1"/>
  <c r="BN1507" i="1"/>
  <c r="BN1508" i="1"/>
  <c r="BN1509" i="1"/>
  <c r="BN1510" i="1"/>
  <c r="BN1511" i="1"/>
  <c r="BN1512" i="1"/>
  <c r="BN1513" i="1"/>
  <c r="BN1514" i="1"/>
  <c r="BN1515" i="1"/>
  <c r="BN1516" i="1"/>
  <c r="BN1517" i="1"/>
  <c r="BN1518" i="1"/>
  <c r="BN1519" i="1"/>
  <c r="BN1520" i="1"/>
  <c r="BN1521" i="1"/>
  <c r="BN1522" i="1"/>
  <c r="BN1523" i="1"/>
  <c r="BN1524" i="1"/>
  <c r="BN1525" i="1"/>
  <c r="BN1526" i="1"/>
  <c r="BN1527" i="1"/>
  <c r="BN1528" i="1"/>
  <c r="BN1529" i="1"/>
  <c r="BN1530" i="1"/>
  <c r="BN1531" i="1"/>
  <c r="BN1532" i="1"/>
  <c r="BN1533" i="1"/>
  <c r="BN1534" i="1"/>
  <c r="BN1535" i="1"/>
  <c r="BN1536" i="1"/>
  <c r="BN1537" i="1"/>
  <c r="BN1538" i="1"/>
  <c r="BN1539" i="1"/>
  <c r="BN1540" i="1"/>
  <c r="BN1541" i="1"/>
  <c r="BN1542" i="1"/>
  <c r="BN1543" i="1"/>
  <c r="BN1544" i="1"/>
  <c r="BN1545" i="1"/>
  <c r="BN1546" i="1"/>
  <c r="BN1547" i="1"/>
  <c r="BN1548" i="1"/>
  <c r="BN1549" i="1"/>
  <c r="BN1550" i="1"/>
  <c r="BN1551" i="1"/>
  <c r="BN1552" i="1"/>
  <c r="BN1553" i="1"/>
  <c r="BN1554" i="1"/>
  <c r="BN1555" i="1"/>
  <c r="BN1556" i="1"/>
  <c r="BN1557" i="1"/>
  <c r="BN1558" i="1"/>
  <c r="BN1559" i="1"/>
  <c r="BN1560" i="1"/>
  <c r="BN1561" i="1"/>
  <c r="BN1562" i="1"/>
  <c r="BN1563" i="1"/>
  <c r="BN1564" i="1"/>
  <c r="BN1565" i="1"/>
  <c r="BN1566" i="1"/>
  <c r="BN1567" i="1"/>
  <c r="BN1568" i="1"/>
  <c r="BN1569" i="1"/>
  <c r="BN1570" i="1"/>
  <c r="BN1571" i="1"/>
  <c r="BN1572" i="1"/>
  <c r="BN1573" i="1"/>
  <c r="BN1574" i="1"/>
  <c r="BN1575" i="1"/>
  <c r="BN1576" i="1"/>
  <c r="BN1577" i="1"/>
  <c r="BN1578" i="1"/>
  <c r="BN1579" i="1"/>
  <c r="BN1580" i="1"/>
  <c r="BN1581" i="1"/>
  <c r="BN1582" i="1"/>
  <c r="BN1583" i="1"/>
  <c r="BN1584" i="1"/>
  <c r="BN1585" i="1"/>
  <c r="BN1586" i="1"/>
  <c r="BN1587" i="1"/>
  <c r="BN1588" i="1"/>
  <c r="BN1589" i="1"/>
  <c r="BN1590" i="1"/>
  <c r="BN1591" i="1"/>
  <c r="BN1592" i="1"/>
  <c r="BN1593" i="1"/>
  <c r="BN1594" i="1"/>
  <c r="BN1595" i="1"/>
  <c r="BN1596" i="1"/>
  <c r="BN1597" i="1"/>
  <c r="BN1598" i="1"/>
  <c r="BN1599" i="1"/>
  <c r="BN1600" i="1"/>
  <c r="BN1601" i="1"/>
  <c r="BN1602" i="1"/>
  <c r="BN1603" i="1"/>
  <c r="BN1604" i="1"/>
  <c r="BN1605" i="1"/>
  <c r="BN1606" i="1"/>
  <c r="BN1607" i="1"/>
  <c r="BN1608" i="1"/>
  <c r="BN1609" i="1"/>
  <c r="BN1610" i="1"/>
  <c r="BN1611" i="1"/>
  <c r="BN1612" i="1"/>
  <c r="BN1613" i="1"/>
  <c r="BN1614" i="1"/>
  <c r="BN1615" i="1"/>
  <c r="BN1616" i="1"/>
  <c r="BN1617" i="1"/>
  <c r="BN1618" i="1"/>
  <c r="BN1619" i="1"/>
  <c r="BN1620" i="1"/>
  <c r="BN1621" i="1"/>
  <c r="BN1622" i="1"/>
  <c r="BN1623" i="1"/>
  <c r="BN1624" i="1"/>
  <c r="BN1625" i="1"/>
  <c r="BN1626" i="1"/>
  <c r="BN1627" i="1"/>
  <c r="BN1628" i="1"/>
  <c r="BN1629" i="1"/>
  <c r="BN1630" i="1"/>
  <c r="BN1631" i="1"/>
  <c r="BN1632" i="1"/>
  <c r="BN1633" i="1"/>
  <c r="BN1634" i="1"/>
  <c r="BN1635" i="1"/>
  <c r="BN1636" i="1"/>
  <c r="BN1637" i="1"/>
  <c r="BN1638" i="1"/>
  <c r="BN1639" i="1"/>
  <c r="BN1640" i="1"/>
  <c r="BN1641" i="1"/>
  <c r="BN1642" i="1"/>
  <c r="BN1643" i="1"/>
  <c r="BN1644" i="1"/>
  <c r="BN1645" i="1"/>
  <c r="BN1646" i="1"/>
  <c r="BN1647" i="1"/>
  <c r="BN1648" i="1"/>
  <c r="BN1649" i="1"/>
  <c r="BN1650" i="1"/>
  <c r="BN1651" i="1"/>
  <c r="BN1652" i="1"/>
  <c r="BN1653" i="1"/>
  <c r="BN1654" i="1"/>
  <c r="BN1655" i="1"/>
  <c r="BN1656" i="1"/>
  <c r="BN1657" i="1"/>
  <c r="BN1658" i="1"/>
  <c r="BN1659" i="1"/>
  <c r="BN1660" i="1"/>
  <c r="BN1661" i="1"/>
  <c r="BN1662" i="1"/>
  <c r="BN1663" i="1"/>
  <c r="BN1664" i="1"/>
  <c r="BN1665" i="1"/>
  <c r="BN1666" i="1"/>
  <c r="BN1667" i="1"/>
  <c r="BN1668" i="1"/>
  <c r="BN1669" i="1"/>
  <c r="BN1670" i="1"/>
  <c r="BN1671" i="1"/>
  <c r="BN1672" i="1"/>
  <c r="BN1673" i="1"/>
  <c r="BN1674" i="1"/>
  <c r="BN1675" i="1"/>
  <c r="BN1676" i="1"/>
  <c r="BN1677" i="1"/>
  <c r="BN1678" i="1"/>
  <c r="BN1679" i="1"/>
  <c r="BN1680" i="1"/>
  <c r="BN1681" i="1"/>
  <c r="BN1682" i="1"/>
  <c r="BN1683" i="1"/>
  <c r="BN1684" i="1"/>
  <c r="BN1685" i="1"/>
  <c r="BN1686" i="1"/>
  <c r="BN1687" i="1"/>
  <c r="BN1688" i="1"/>
  <c r="BN1689" i="1"/>
  <c r="BN1690" i="1"/>
  <c r="BN1691" i="1"/>
  <c r="BN1692" i="1"/>
  <c r="BN1693" i="1"/>
  <c r="BN1694" i="1"/>
  <c r="BN1695" i="1"/>
  <c r="BN1696" i="1"/>
  <c r="BN1697" i="1"/>
  <c r="BN1698" i="1"/>
  <c r="BN1699" i="1"/>
  <c r="BN1700" i="1"/>
  <c r="BN1701" i="1"/>
  <c r="BN1702" i="1"/>
  <c r="BN1703" i="1"/>
  <c r="BN1704" i="1"/>
  <c r="BN1705" i="1"/>
  <c r="BN1706" i="1"/>
  <c r="BN1707" i="1"/>
  <c r="BN1708" i="1"/>
  <c r="BN1709" i="1"/>
  <c r="BN1710" i="1"/>
  <c r="BN1711" i="1"/>
  <c r="BN1712" i="1"/>
  <c r="BN1713" i="1"/>
  <c r="BN1714" i="1"/>
  <c r="BN1715" i="1"/>
  <c r="BN1716" i="1"/>
  <c r="BN1717" i="1"/>
  <c r="BN1718" i="1"/>
  <c r="BN1719" i="1"/>
  <c r="BN1720" i="1"/>
  <c r="BN1721" i="1"/>
  <c r="BN1722" i="1"/>
  <c r="BN1723" i="1"/>
  <c r="BN1724" i="1"/>
  <c r="BN1725" i="1"/>
  <c r="BN1726" i="1"/>
  <c r="BN1727" i="1"/>
  <c r="BN1728" i="1"/>
  <c r="BN1729" i="1"/>
  <c r="BN1730" i="1"/>
  <c r="BN1731" i="1"/>
  <c r="BN1732" i="1"/>
  <c r="BN1733" i="1"/>
  <c r="BN1734" i="1"/>
  <c r="BN1735" i="1"/>
  <c r="BN1736" i="1"/>
  <c r="BN1737" i="1"/>
  <c r="BN1738" i="1"/>
  <c r="BN1739" i="1"/>
  <c r="BN1740" i="1"/>
  <c r="BN1741" i="1"/>
  <c r="BN1742" i="1"/>
  <c r="BN1743" i="1"/>
  <c r="BN1744" i="1"/>
  <c r="BN1745" i="1"/>
  <c r="BN1746" i="1"/>
  <c r="BN1747" i="1"/>
  <c r="BN1748" i="1"/>
  <c r="BN1749" i="1"/>
  <c r="BN1750" i="1"/>
  <c r="BN1751" i="1"/>
  <c r="BN1752" i="1"/>
  <c r="BN1753" i="1"/>
  <c r="BN1754" i="1"/>
  <c r="BN1755" i="1"/>
  <c r="BN1756" i="1"/>
  <c r="BN1757" i="1"/>
  <c r="BN1758" i="1"/>
  <c r="BN1759" i="1"/>
  <c r="BN1760" i="1"/>
  <c r="BN1761" i="1"/>
  <c r="BN1762" i="1"/>
  <c r="BN1763" i="1"/>
  <c r="BN1764" i="1"/>
  <c r="BN1765" i="1"/>
  <c r="BN1766" i="1"/>
  <c r="BN1767" i="1"/>
  <c r="BN1768" i="1"/>
  <c r="BN1769" i="1"/>
  <c r="BN1770" i="1"/>
  <c r="BN1771" i="1"/>
  <c r="BN1772" i="1"/>
  <c r="BN1773" i="1"/>
  <c r="BN1774" i="1"/>
  <c r="BN1775" i="1"/>
  <c r="BN1776" i="1"/>
  <c r="BN1777" i="1"/>
  <c r="BN1778" i="1"/>
  <c r="BN1779" i="1"/>
  <c r="BN1780" i="1"/>
  <c r="BN1781" i="1"/>
  <c r="BN1782" i="1"/>
  <c r="BN1783" i="1"/>
  <c r="BN1784" i="1"/>
  <c r="BN1785" i="1"/>
  <c r="BN1786" i="1"/>
  <c r="BN1787" i="1"/>
  <c r="BN1788" i="1"/>
  <c r="BN1789" i="1"/>
  <c r="BN1790" i="1"/>
  <c r="BN1791" i="1"/>
  <c r="BN1792" i="1"/>
  <c r="BN1793" i="1"/>
  <c r="BN1794" i="1"/>
  <c r="BN1795" i="1"/>
  <c r="BN1796" i="1"/>
  <c r="BN1797" i="1"/>
  <c r="BN1798" i="1"/>
  <c r="BN1799" i="1"/>
  <c r="BN1800" i="1"/>
  <c r="BN1801" i="1"/>
  <c r="BN1802" i="1"/>
  <c r="BN1803" i="1"/>
  <c r="BN1804" i="1"/>
  <c r="BN1805" i="1"/>
  <c r="BN1806" i="1"/>
  <c r="BN1807" i="1"/>
  <c r="BN1808" i="1"/>
  <c r="BN1809" i="1"/>
  <c r="BN1810" i="1"/>
  <c r="BN1811" i="1"/>
  <c r="BN1812" i="1"/>
  <c r="BN1813" i="1"/>
  <c r="BN1814" i="1"/>
  <c r="BN1815" i="1"/>
  <c r="BN1816" i="1"/>
  <c r="BN1817" i="1"/>
  <c r="BN1818" i="1"/>
  <c r="BN1819" i="1"/>
  <c r="BN1820" i="1"/>
  <c r="BN1821" i="1"/>
  <c r="BN1822" i="1"/>
  <c r="BN1823" i="1"/>
  <c r="BN1824" i="1"/>
  <c r="BN1825" i="1"/>
  <c r="BN1826" i="1"/>
  <c r="BN1827" i="1"/>
  <c r="BN1828" i="1"/>
  <c r="BN1829" i="1"/>
  <c r="BN1830" i="1"/>
  <c r="BN1831" i="1"/>
  <c r="BN1832" i="1"/>
  <c r="BN1833" i="1"/>
  <c r="BN1834" i="1"/>
  <c r="BN1835" i="1"/>
  <c r="BN1836" i="1"/>
  <c r="BN1837" i="1"/>
  <c r="BN1838" i="1"/>
  <c r="BN1839" i="1"/>
  <c r="BN1840" i="1"/>
  <c r="BN1841" i="1"/>
  <c r="BN1842" i="1"/>
  <c r="BN1843" i="1"/>
  <c r="BN1844" i="1"/>
  <c r="BN1845" i="1"/>
  <c r="BN1846" i="1"/>
  <c r="BN1847" i="1"/>
  <c r="BN1848" i="1"/>
  <c r="BN1849" i="1"/>
  <c r="BN1850" i="1"/>
  <c r="BN1851" i="1"/>
  <c r="BN1852" i="1"/>
  <c r="BN1853" i="1"/>
  <c r="BN1854" i="1"/>
  <c r="BN1855" i="1"/>
  <c r="BN1856" i="1"/>
  <c r="BN1857" i="1"/>
  <c r="BN1858" i="1"/>
  <c r="BN1859" i="1"/>
  <c r="BN1860" i="1"/>
  <c r="BN1861" i="1"/>
  <c r="BN1862" i="1"/>
  <c r="BN1863" i="1"/>
  <c r="BN1864" i="1"/>
  <c r="BN1865" i="1"/>
  <c r="BN1866" i="1"/>
  <c r="BN1867" i="1"/>
  <c r="BN1868" i="1"/>
  <c r="BN1869" i="1"/>
  <c r="BN1870" i="1"/>
  <c r="BN1871" i="1"/>
  <c r="BN1872" i="1"/>
  <c r="BN1873" i="1"/>
  <c r="BN1874" i="1"/>
  <c r="BN1875" i="1"/>
  <c r="BN1876" i="1"/>
  <c r="BN1877" i="1"/>
  <c r="BN1878" i="1"/>
  <c r="BN1879" i="1"/>
  <c r="BN1880" i="1"/>
  <c r="BN1881" i="1"/>
  <c r="BN1882" i="1"/>
  <c r="BN1883" i="1"/>
  <c r="BN1884" i="1"/>
  <c r="BN1885" i="1"/>
  <c r="BN1886" i="1"/>
  <c r="BN1887" i="1"/>
  <c r="BN1888" i="1"/>
  <c r="BN1889" i="1"/>
  <c r="BN1890" i="1"/>
  <c r="BN1891" i="1"/>
  <c r="BN1892" i="1"/>
  <c r="BN1893" i="1"/>
  <c r="BN1894" i="1"/>
  <c r="BN1895" i="1"/>
  <c r="BN1896" i="1"/>
  <c r="BN1897" i="1"/>
  <c r="BN1898" i="1"/>
  <c r="BN1899" i="1"/>
  <c r="BN1900" i="1"/>
  <c r="BN1901" i="1"/>
  <c r="BN1902" i="1"/>
  <c r="BN1903" i="1"/>
  <c r="BN1904" i="1"/>
  <c r="BN1905" i="1"/>
  <c r="BN1906" i="1"/>
  <c r="BN1907" i="1"/>
  <c r="BN1908" i="1"/>
  <c r="BN1909" i="1"/>
  <c r="BN1910" i="1"/>
  <c r="BN1911" i="1"/>
  <c r="BN1912" i="1"/>
  <c r="BN1913" i="1"/>
  <c r="BN1914" i="1"/>
  <c r="BN1915" i="1"/>
  <c r="BN1916" i="1"/>
  <c r="BN1917" i="1"/>
  <c r="BN1918" i="1"/>
  <c r="BN1919" i="1"/>
  <c r="BN1920" i="1"/>
  <c r="BN1921" i="1"/>
  <c r="BN1922" i="1"/>
  <c r="BN1923" i="1"/>
  <c r="BN1924" i="1"/>
  <c r="BN1925" i="1"/>
  <c r="BN1926" i="1"/>
  <c r="BN1927" i="1"/>
  <c r="BN1928" i="1"/>
  <c r="BN1929" i="1"/>
  <c r="BN1930" i="1"/>
  <c r="BN1931" i="1"/>
  <c r="BN1932" i="1"/>
  <c r="BN1933" i="1"/>
  <c r="BN1934" i="1"/>
  <c r="BN1935" i="1"/>
  <c r="BN1936" i="1"/>
  <c r="BN1937" i="1"/>
  <c r="BN1938" i="1"/>
  <c r="BN1939" i="1"/>
  <c r="BN1940" i="1"/>
  <c r="BN1941" i="1"/>
  <c r="BN1942" i="1"/>
  <c r="BN1943" i="1"/>
  <c r="BN1944" i="1"/>
  <c r="BN1945" i="1"/>
  <c r="BN1946" i="1"/>
  <c r="BN1947" i="1"/>
  <c r="BN1948" i="1"/>
  <c r="BN1949" i="1"/>
  <c r="BN1950" i="1"/>
  <c r="BN1951" i="1"/>
  <c r="BN1952" i="1"/>
  <c r="BN1953" i="1"/>
  <c r="BN1954" i="1"/>
  <c r="BN1955" i="1"/>
  <c r="BN1956" i="1"/>
  <c r="BN1957" i="1"/>
  <c r="BN1958" i="1"/>
  <c r="BN1959" i="1"/>
  <c r="BN1960" i="1"/>
  <c r="BN1961" i="1"/>
  <c r="BN1962" i="1"/>
  <c r="BN1963" i="1"/>
  <c r="BN1964" i="1"/>
  <c r="BN1965" i="1"/>
  <c r="BN1966" i="1"/>
  <c r="BN1967" i="1"/>
  <c r="BN1968" i="1"/>
  <c r="BN1969" i="1"/>
  <c r="BN1970" i="1"/>
  <c r="BN1971" i="1"/>
  <c r="BN1972" i="1"/>
  <c r="BN1973" i="1"/>
  <c r="BN1974" i="1"/>
  <c r="BN1975" i="1"/>
  <c r="BN1976" i="1"/>
  <c r="BN1977" i="1"/>
  <c r="BN1978" i="1"/>
  <c r="BN1979" i="1"/>
  <c r="BN1980" i="1"/>
  <c r="BN1981" i="1"/>
  <c r="BN1982" i="1"/>
  <c r="BN1983" i="1"/>
  <c r="BN1984" i="1"/>
  <c r="BN1985" i="1"/>
  <c r="BN1986" i="1"/>
  <c r="BN1987" i="1"/>
  <c r="BN1988" i="1"/>
  <c r="BN1989" i="1"/>
  <c r="BN1990" i="1"/>
  <c r="BN1991" i="1"/>
  <c r="BN1992" i="1"/>
  <c r="BN1993" i="1"/>
  <c r="BN1994" i="1"/>
  <c r="BN1995" i="1"/>
  <c r="BN1996" i="1"/>
  <c r="BN1997" i="1"/>
  <c r="BN1998" i="1"/>
  <c r="BN1999" i="1"/>
  <c r="BN2000" i="1"/>
  <c r="BN2001" i="1"/>
  <c r="BN2002" i="1"/>
  <c r="BN2003" i="1"/>
  <c r="BN2004" i="1"/>
  <c r="BN2005" i="1"/>
  <c r="BN2006" i="1"/>
  <c r="BN2007" i="1"/>
  <c r="BN2008" i="1"/>
  <c r="BN2009" i="1"/>
  <c r="BN2010" i="1"/>
  <c r="BN2011" i="1"/>
  <c r="BN2012" i="1"/>
  <c r="BN2013" i="1"/>
  <c r="BN2014" i="1"/>
  <c r="BN2015" i="1"/>
  <c r="BN2016" i="1"/>
  <c r="BN2017" i="1"/>
  <c r="BN2018" i="1"/>
  <c r="BN2019" i="1"/>
  <c r="BN2020" i="1"/>
  <c r="BN2021" i="1"/>
  <c r="BN2022" i="1"/>
  <c r="BN2023" i="1"/>
  <c r="BN2024" i="1"/>
  <c r="BN2025" i="1"/>
  <c r="BN2026" i="1"/>
  <c r="BN2027" i="1"/>
  <c r="BN2028" i="1"/>
  <c r="BN2029" i="1"/>
  <c r="BN2030" i="1"/>
  <c r="BN2031" i="1"/>
  <c r="BN2032" i="1"/>
  <c r="BN2033" i="1"/>
  <c r="BN2" i="1"/>
  <c r="BL3" i="1"/>
  <c r="BL4" i="1"/>
  <c r="BL5" i="1"/>
  <c r="BL6" i="1"/>
  <c r="BL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49" i="1"/>
  <c r="BL50" i="1"/>
  <c r="BL51" i="1"/>
  <c r="BL52" i="1"/>
  <c r="BL53" i="1"/>
  <c r="BL54" i="1"/>
  <c r="BL55" i="1"/>
  <c r="BL56" i="1"/>
  <c r="BL57" i="1"/>
  <c r="BL58" i="1"/>
  <c r="BL59" i="1"/>
  <c r="BL60" i="1"/>
  <c r="BL61" i="1"/>
  <c r="BL62" i="1"/>
  <c r="BL63" i="1"/>
  <c r="BL64" i="1"/>
  <c r="BL65" i="1"/>
  <c r="BL66" i="1"/>
  <c r="BL67" i="1"/>
  <c r="BL68" i="1"/>
  <c r="BL69" i="1"/>
  <c r="BL70" i="1"/>
  <c r="BL71" i="1"/>
  <c r="BL72" i="1"/>
  <c r="BL73" i="1"/>
  <c r="BL74" i="1"/>
  <c r="BL75" i="1"/>
  <c r="BL76" i="1"/>
  <c r="BL77" i="1"/>
  <c r="BL78" i="1"/>
  <c r="BL79" i="1"/>
  <c r="BL80" i="1"/>
  <c r="BL81" i="1"/>
  <c r="BL82" i="1"/>
  <c r="BL83" i="1"/>
  <c r="BL84" i="1"/>
  <c r="BL85" i="1"/>
  <c r="BL86" i="1"/>
  <c r="BL87" i="1"/>
  <c r="BL88" i="1"/>
  <c r="BL89" i="1"/>
  <c r="BL90" i="1"/>
  <c r="BL91" i="1"/>
  <c r="BL92" i="1"/>
  <c r="BL93" i="1"/>
  <c r="BL94" i="1"/>
  <c r="BL95" i="1"/>
  <c r="BL96" i="1"/>
  <c r="BL97" i="1"/>
  <c r="BL98" i="1"/>
  <c r="BL99" i="1"/>
  <c r="BL100" i="1"/>
  <c r="BL101" i="1"/>
  <c r="BL102" i="1"/>
  <c r="BL103" i="1"/>
  <c r="BL104" i="1"/>
  <c r="BL105" i="1"/>
  <c r="BL106" i="1"/>
  <c r="BL107" i="1"/>
  <c r="BL108" i="1"/>
  <c r="BL109" i="1"/>
  <c r="BL110" i="1"/>
  <c r="BL111" i="1"/>
  <c r="BL112" i="1"/>
  <c r="BL113" i="1"/>
  <c r="BL114" i="1"/>
  <c r="BL115" i="1"/>
  <c r="BL116" i="1"/>
  <c r="BL117" i="1"/>
  <c r="BL118" i="1"/>
  <c r="BL119" i="1"/>
  <c r="BL120" i="1"/>
  <c r="BL121" i="1"/>
  <c r="BL122" i="1"/>
  <c r="BL123" i="1"/>
  <c r="BL124" i="1"/>
  <c r="BL125" i="1"/>
  <c r="BL126" i="1"/>
  <c r="BL127" i="1"/>
  <c r="BL128" i="1"/>
  <c r="BL129" i="1"/>
  <c r="BL130" i="1"/>
  <c r="BL131" i="1"/>
  <c r="BL132" i="1"/>
  <c r="BL133" i="1"/>
  <c r="BL134" i="1"/>
  <c r="BL135" i="1"/>
  <c r="BL136" i="1"/>
  <c r="BL137" i="1"/>
  <c r="BL138" i="1"/>
  <c r="BL139" i="1"/>
  <c r="BL140" i="1"/>
  <c r="BL141" i="1"/>
  <c r="BL142" i="1"/>
  <c r="BL143" i="1"/>
  <c r="BL144" i="1"/>
  <c r="BL145" i="1"/>
  <c r="BL146" i="1"/>
  <c r="BL147" i="1"/>
  <c r="BL148" i="1"/>
  <c r="BL149" i="1"/>
  <c r="BL150" i="1"/>
  <c r="BL151" i="1"/>
  <c r="BL152" i="1"/>
  <c r="BL153" i="1"/>
  <c r="BL154" i="1"/>
  <c r="BL155" i="1"/>
  <c r="BL156" i="1"/>
  <c r="BL157" i="1"/>
  <c r="BL158" i="1"/>
  <c r="BL159" i="1"/>
  <c r="BL160" i="1"/>
  <c r="BL161" i="1"/>
  <c r="BL162" i="1"/>
  <c r="BL163" i="1"/>
  <c r="BL164" i="1"/>
  <c r="BL165" i="1"/>
  <c r="BL166" i="1"/>
  <c r="BL167" i="1"/>
  <c r="BL168" i="1"/>
  <c r="BL169" i="1"/>
  <c r="BL170" i="1"/>
  <c r="BL171" i="1"/>
  <c r="BL172" i="1"/>
  <c r="BL173" i="1"/>
  <c r="BL174" i="1"/>
  <c r="BL175" i="1"/>
  <c r="BL176" i="1"/>
  <c r="BL177" i="1"/>
  <c r="BL178" i="1"/>
  <c r="BL179" i="1"/>
  <c r="BL180" i="1"/>
  <c r="BL181" i="1"/>
  <c r="BL182" i="1"/>
  <c r="BL183" i="1"/>
  <c r="BL184" i="1"/>
  <c r="BL185" i="1"/>
  <c r="BL186" i="1"/>
  <c r="BL187" i="1"/>
  <c r="BL188" i="1"/>
  <c r="BL189" i="1"/>
  <c r="BL190" i="1"/>
  <c r="BL191" i="1"/>
  <c r="BL192" i="1"/>
  <c r="BL193" i="1"/>
  <c r="BL194" i="1"/>
  <c r="BL195" i="1"/>
  <c r="BL196" i="1"/>
  <c r="BL197" i="1"/>
  <c r="BL198" i="1"/>
  <c r="BL199" i="1"/>
  <c r="BL200" i="1"/>
  <c r="BL201" i="1"/>
  <c r="BL202" i="1"/>
  <c r="BL203" i="1"/>
  <c r="BL204" i="1"/>
  <c r="BL205" i="1"/>
  <c r="BL206" i="1"/>
  <c r="BL207" i="1"/>
  <c r="BL208" i="1"/>
  <c r="BL209" i="1"/>
  <c r="BL210" i="1"/>
  <c r="BL211" i="1"/>
  <c r="BL212" i="1"/>
  <c r="BL213" i="1"/>
  <c r="BL214" i="1"/>
  <c r="BL215" i="1"/>
  <c r="BL216" i="1"/>
  <c r="BL217" i="1"/>
  <c r="BL218" i="1"/>
  <c r="BL219" i="1"/>
  <c r="BL220" i="1"/>
  <c r="BL221" i="1"/>
  <c r="BL222" i="1"/>
  <c r="BL223" i="1"/>
  <c r="BL224" i="1"/>
  <c r="BL225" i="1"/>
  <c r="BL226" i="1"/>
  <c r="BL227" i="1"/>
  <c r="BL228" i="1"/>
  <c r="BL229" i="1"/>
  <c r="BL230" i="1"/>
  <c r="BL231" i="1"/>
  <c r="BL232" i="1"/>
  <c r="BL233" i="1"/>
  <c r="BL234" i="1"/>
  <c r="BL235" i="1"/>
  <c r="BL236" i="1"/>
  <c r="BL237" i="1"/>
  <c r="BL238" i="1"/>
  <c r="BL239" i="1"/>
  <c r="BL240" i="1"/>
  <c r="BL241" i="1"/>
  <c r="BL242" i="1"/>
  <c r="BL243" i="1"/>
  <c r="BL244" i="1"/>
  <c r="BL245" i="1"/>
  <c r="BL246" i="1"/>
  <c r="BL247" i="1"/>
  <c r="BL248" i="1"/>
  <c r="BL249" i="1"/>
  <c r="BL250" i="1"/>
  <c r="BL251" i="1"/>
  <c r="BL252" i="1"/>
  <c r="BL253" i="1"/>
  <c r="BL254" i="1"/>
  <c r="BL255" i="1"/>
  <c r="BL256" i="1"/>
  <c r="BL257" i="1"/>
  <c r="BL258" i="1"/>
  <c r="BL259" i="1"/>
  <c r="BL260" i="1"/>
  <c r="BL261" i="1"/>
  <c r="BL262" i="1"/>
  <c r="BL263" i="1"/>
  <c r="BL264" i="1"/>
  <c r="BL265" i="1"/>
  <c r="BL266" i="1"/>
  <c r="BL267" i="1"/>
  <c r="BL268" i="1"/>
  <c r="BL269" i="1"/>
  <c r="BL270" i="1"/>
  <c r="BL271" i="1"/>
  <c r="BL272" i="1"/>
  <c r="BL273" i="1"/>
  <c r="BL274" i="1"/>
  <c r="BL275" i="1"/>
  <c r="BL276" i="1"/>
  <c r="BL277" i="1"/>
  <c r="BL278" i="1"/>
  <c r="BL279" i="1"/>
  <c r="BL280" i="1"/>
  <c r="BL281" i="1"/>
  <c r="BL282" i="1"/>
  <c r="BL283" i="1"/>
  <c r="BL284" i="1"/>
  <c r="BL285" i="1"/>
  <c r="BL286" i="1"/>
  <c r="BL287" i="1"/>
  <c r="BL288" i="1"/>
  <c r="BL289" i="1"/>
  <c r="BL290" i="1"/>
  <c r="BL291" i="1"/>
  <c r="BL292" i="1"/>
  <c r="BL293" i="1"/>
  <c r="BL294" i="1"/>
  <c r="BL295" i="1"/>
  <c r="BL296" i="1"/>
  <c r="BL297" i="1"/>
  <c r="BL298" i="1"/>
  <c r="BL299" i="1"/>
  <c r="BL300" i="1"/>
  <c r="BL301" i="1"/>
  <c r="BL302" i="1"/>
  <c r="BL303" i="1"/>
  <c r="BL304" i="1"/>
  <c r="BL305" i="1"/>
  <c r="BL306" i="1"/>
  <c r="BL307" i="1"/>
  <c r="BL308" i="1"/>
  <c r="BL309" i="1"/>
  <c r="BL310" i="1"/>
  <c r="BL311" i="1"/>
  <c r="BL312" i="1"/>
  <c r="BL313" i="1"/>
  <c r="BL314" i="1"/>
  <c r="BL315" i="1"/>
  <c r="BL316" i="1"/>
  <c r="BL317" i="1"/>
  <c r="BL318" i="1"/>
  <c r="BL319" i="1"/>
  <c r="BL320" i="1"/>
  <c r="BL321" i="1"/>
  <c r="BL322" i="1"/>
  <c r="BL323" i="1"/>
  <c r="BL324" i="1"/>
  <c r="BL325" i="1"/>
  <c r="BL326" i="1"/>
  <c r="BL327" i="1"/>
  <c r="BL328" i="1"/>
  <c r="BL329" i="1"/>
  <c r="BL330" i="1"/>
  <c r="BL331" i="1"/>
  <c r="BL332" i="1"/>
  <c r="BL333" i="1"/>
  <c r="BL334" i="1"/>
  <c r="BL335" i="1"/>
  <c r="BL336" i="1"/>
  <c r="BL337" i="1"/>
  <c r="BL338" i="1"/>
  <c r="BL339" i="1"/>
  <c r="BL340" i="1"/>
  <c r="BL341" i="1"/>
  <c r="BL342" i="1"/>
  <c r="BL343" i="1"/>
  <c r="BL344" i="1"/>
  <c r="BL345" i="1"/>
  <c r="BL346" i="1"/>
  <c r="BL347" i="1"/>
  <c r="BL348" i="1"/>
  <c r="BL349" i="1"/>
  <c r="BL350" i="1"/>
  <c r="BL351" i="1"/>
  <c r="BL352" i="1"/>
  <c r="BL353" i="1"/>
  <c r="BL354" i="1"/>
  <c r="BL355" i="1"/>
  <c r="BL356" i="1"/>
  <c r="BL357" i="1"/>
  <c r="BL358" i="1"/>
  <c r="BL359" i="1"/>
  <c r="BL360" i="1"/>
  <c r="BL361" i="1"/>
  <c r="BL362" i="1"/>
  <c r="BL363" i="1"/>
  <c r="BL364" i="1"/>
  <c r="BL365" i="1"/>
  <c r="BL366" i="1"/>
  <c r="BL367" i="1"/>
  <c r="BL368" i="1"/>
  <c r="BL369" i="1"/>
  <c r="BL370" i="1"/>
  <c r="BL371" i="1"/>
  <c r="BL372" i="1"/>
  <c r="BL373" i="1"/>
  <c r="BL374" i="1"/>
  <c r="BL375" i="1"/>
  <c r="BL376" i="1"/>
  <c r="BL377" i="1"/>
  <c r="BL378" i="1"/>
  <c r="BL379" i="1"/>
  <c r="BL380" i="1"/>
  <c r="BL381" i="1"/>
  <c r="BL382" i="1"/>
  <c r="BL383" i="1"/>
  <c r="BL384" i="1"/>
  <c r="BL385" i="1"/>
  <c r="BL386" i="1"/>
  <c r="BL387" i="1"/>
  <c r="BL388" i="1"/>
  <c r="BL389" i="1"/>
  <c r="BL390" i="1"/>
  <c r="BL391" i="1"/>
  <c r="BL392" i="1"/>
  <c r="BL393" i="1"/>
  <c r="BL394" i="1"/>
  <c r="BL395" i="1"/>
  <c r="BL396" i="1"/>
  <c r="BL397" i="1"/>
  <c r="BL398" i="1"/>
  <c r="BL399" i="1"/>
  <c r="BL400" i="1"/>
  <c r="BL401" i="1"/>
  <c r="BL402" i="1"/>
  <c r="BL403" i="1"/>
  <c r="BL404" i="1"/>
  <c r="BL405" i="1"/>
  <c r="BL406" i="1"/>
  <c r="BL407" i="1"/>
  <c r="BL408" i="1"/>
  <c r="BL409" i="1"/>
  <c r="BL410" i="1"/>
  <c r="BL411" i="1"/>
  <c r="BL412" i="1"/>
  <c r="BL413" i="1"/>
  <c r="BL414" i="1"/>
  <c r="BL415" i="1"/>
  <c r="BL416" i="1"/>
  <c r="BL417" i="1"/>
  <c r="BL418" i="1"/>
  <c r="BL419" i="1"/>
  <c r="BL420" i="1"/>
  <c r="BL421" i="1"/>
  <c r="BL422" i="1"/>
  <c r="BL423" i="1"/>
  <c r="BL424" i="1"/>
  <c r="BL425" i="1"/>
  <c r="BL426" i="1"/>
  <c r="BL427" i="1"/>
  <c r="BL428" i="1"/>
  <c r="BL429" i="1"/>
  <c r="BL430" i="1"/>
  <c r="BL431" i="1"/>
  <c r="BL432" i="1"/>
  <c r="BL433" i="1"/>
  <c r="BL434" i="1"/>
  <c r="BL435" i="1"/>
  <c r="BL436" i="1"/>
  <c r="BL437" i="1"/>
  <c r="BL438" i="1"/>
  <c r="BL439" i="1"/>
  <c r="BL440" i="1"/>
  <c r="BL441" i="1"/>
  <c r="BL442" i="1"/>
  <c r="BL443" i="1"/>
  <c r="BL444" i="1"/>
  <c r="BL445" i="1"/>
  <c r="BL446" i="1"/>
  <c r="BL447" i="1"/>
  <c r="BL448" i="1"/>
  <c r="BL449" i="1"/>
  <c r="BL450" i="1"/>
  <c r="BL451" i="1"/>
  <c r="BL452" i="1"/>
  <c r="BL453" i="1"/>
  <c r="BL454" i="1"/>
  <c r="BL455" i="1"/>
  <c r="BL456" i="1"/>
  <c r="BL457" i="1"/>
  <c r="BL458" i="1"/>
  <c r="BL459" i="1"/>
  <c r="BL460" i="1"/>
  <c r="BL461" i="1"/>
  <c r="BL462" i="1"/>
  <c r="BL463" i="1"/>
  <c r="BL464" i="1"/>
  <c r="BL465" i="1"/>
  <c r="BL466" i="1"/>
  <c r="BL467" i="1"/>
  <c r="BL468" i="1"/>
  <c r="BL469" i="1"/>
  <c r="BL470" i="1"/>
  <c r="BL471" i="1"/>
  <c r="BL472" i="1"/>
  <c r="BL473" i="1"/>
  <c r="BL474" i="1"/>
  <c r="BL475" i="1"/>
  <c r="BL476" i="1"/>
  <c r="BL477" i="1"/>
  <c r="BL478" i="1"/>
  <c r="BL479" i="1"/>
  <c r="BL480" i="1"/>
  <c r="BL481" i="1"/>
  <c r="BL482" i="1"/>
  <c r="BL483" i="1"/>
  <c r="BL484" i="1"/>
  <c r="BL485" i="1"/>
  <c r="BL486" i="1"/>
  <c r="BL487" i="1"/>
  <c r="BL488" i="1"/>
  <c r="BL489" i="1"/>
  <c r="BL490" i="1"/>
  <c r="BL491" i="1"/>
  <c r="BL492" i="1"/>
  <c r="BL493" i="1"/>
  <c r="BL494" i="1"/>
  <c r="BL495" i="1"/>
  <c r="BL496" i="1"/>
  <c r="BL497" i="1"/>
  <c r="BL498" i="1"/>
  <c r="BL499" i="1"/>
  <c r="BL500" i="1"/>
  <c r="BL501" i="1"/>
  <c r="BL502" i="1"/>
  <c r="BL503" i="1"/>
  <c r="BL504" i="1"/>
  <c r="BL505" i="1"/>
  <c r="BL506" i="1"/>
  <c r="BL507" i="1"/>
  <c r="BL508" i="1"/>
  <c r="BL509" i="1"/>
  <c r="BL510" i="1"/>
  <c r="BL511" i="1"/>
  <c r="BL512" i="1"/>
  <c r="BL513" i="1"/>
  <c r="BL514" i="1"/>
  <c r="BL515" i="1"/>
  <c r="BL516" i="1"/>
  <c r="BL517" i="1"/>
  <c r="BL518" i="1"/>
  <c r="BL519" i="1"/>
  <c r="BL520" i="1"/>
  <c r="BL521" i="1"/>
  <c r="BL522" i="1"/>
  <c r="BL523" i="1"/>
  <c r="BL524" i="1"/>
  <c r="BL525" i="1"/>
  <c r="BL526" i="1"/>
  <c r="BL527" i="1"/>
  <c r="BL528" i="1"/>
  <c r="BL529" i="1"/>
  <c r="BL530" i="1"/>
  <c r="BL531" i="1"/>
  <c r="BL532" i="1"/>
  <c r="BL533" i="1"/>
  <c r="BL534" i="1"/>
  <c r="BL535" i="1"/>
  <c r="BL536" i="1"/>
  <c r="BL537" i="1"/>
  <c r="BL538" i="1"/>
  <c r="BL539" i="1"/>
  <c r="BL540" i="1"/>
  <c r="BL541" i="1"/>
  <c r="BL542" i="1"/>
  <c r="BL543" i="1"/>
  <c r="BL544" i="1"/>
  <c r="BL545" i="1"/>
  <c r="BL546" i="1"/>
  <c r="BL547" i="1"/>
  <c r="BL548" i="1"/>
  <c r="BL549" i="1"/>
  <c r="BL550" i="1"/>
  <c r="BL551" i="1"/>
  <c r="BL552" i="1"/>
  <c r="BL553" i="1"/>
  <c r="BL554" i="1"/>
  <c r="BL555" i="1"/>
  <c r="BL556" i="1"/>
  <c r="BL557" i="1"/>
  <c r="BL558" i="1"/>
  <c r="BL559" i="1"/>
  <c r="BL560" i="1"/>
  <c r="BL561" i="1"/>
  <c r="BL562" i="1"/>
  <c r="BL563" i="1"/>
  <c r="BL564" i="1"/>
  <c r="BL565" i="1"/>
  <c r="BL566" i="1"/>
  <c r="BL567" i="1"/>
  <c r="BL568" i="1"/>
  <c r="BL569" i="1"/>
  <c r="BL570" i="1"/>
  <c r="BL571" i="1"/>
  <c r="BL572" i="1"/>
  <c r="BL573" i="1"/>
  <c r="BL574" i="1"/>
  <c r="BL575" i="1"/>
  <c r="BL576" i="1"/>
  <c r="BL577" i="1"/>
  <c r="BL578" i="1"/>
  <c r="BL579" i="1"/>
  <c r="BL580" i="1"/>
  <c r="BL581" i="1"/>
  <c r="BL582" i="1"/>
  <c r="BL583" i="1"/>
  <c r="BL584" i="1"/>
  <c r="BL585" i="1"/>
  <c r="BL586" i="1"/>
  <c r="BL587" i="1"/>
  <c r="BL588" i="1"/>
  <c r="BL589" i="1"/>
  <c r="BL590" i="1"/>
  <c r="BL591" i="1"/>
  <c r="BL592" i="1"/>
  <c r="BL593" i="1"/>
  <c r="BL594" i="1"/>
  <c r="BL595" i="1"/>
  <c r="BL596" i="1"/>
  <c r="BL597" i="1"/>
  <c r="BL598" i="1"/>
  <c r="BL599" i="1"/>
  <c r="BL600" i="1"/>
  <c r="BL601" i="1"/>
  <c r="BL602" i="1"/>
  <c r="BL603" i="1"/>
  <c r="BL604" i="1"/>
  <c r="BL605" i="1"/>
  <c r="BL606" i="1"/>
  <c r="BL607" i="1"/>
  <c r="BL608" i="1"/>
  <c r="BL609" i="1"/>
  <c r="BL610" i="1"/>
  <c r="BL611" i="1"/>
  <c r="BL612" i="1"/>
  <c r="BL613" i="1"/>
  <c r="BL614" i="1"/>
  <c r="BL615" i="1"/>
  <c r="BL616" i="1"/>
  <c r="BL617" i="1"/>
  <c r="BL618" i="1"/>
  <c r="BL619" i="1"/>
  <c r="BL620" i="1"/>
  <c r="BL621" i="1"/>
  <c r="BL622" i="1"/>
  <c r="BL623" i="1"/>
  <c r="BL624" i="1"/>
  <c r="BL625" i="1"/>
  <c r="BL626" i="1"/>
  <c r="BL627" i="1"/>
  <c r="BL628" i="1"/>
  <c r="BL629" i="1"/>
  <c r="BL630" i="1"/>
  <c r="BL631" i="1"/>
  <c r="BL632" i="1"/>
  <c r="BL633" i="1"/>
  <c r="BL634" i="1"/>
  <c r="BL635" i="1"/>
  <c r="BL636" i="1"/>
  <c r="BL637" i="1"/>
  <c r="BL638" i="1"/>
  <c r="BL639" i="1"/>
  <c r="BL640" i="1"/>
  <c r="BL641" i="1"/>
  <c r="BL642" i="1"/>
  <c r="BL643" i="1"/>
  <c r="BL644" i="1"/>
  <c r="BL645" i="1"/>
  <c r="BL646" i="1"/>
  <c r="BL647" i="1"/>
  <c r="BL648" i="1"/>
  <c r="BL649" i="1"/>
  <c r="BL650" i="1"/>
  <c r="BL651" i="1"/>
  <c r="BL652" i="1"/>
  <c r="BL653" i="1"/>
  <c r="BL654" i="1"/>
  <c r="BL655" i="1"/>
  <c r="BL656" i="1"/>
  <c r="BL657" i="1"/>
  <c r="BL658" i="1"/>
  <c r="BL659" i="1"/>
  <c r="BL660" i="1"/>
  <c r="BL661" i="1"/>
  <c r="BL662" i="1"/>
  <c r="BL663" i="1"/>
  <c r="BL664" i="1"/>
  <c r="BL665" i="1"/>
  <c r="BL666" i="1"/>
  <c r="BL667" i="1"/>
  <c r="BL668" i="1"/>
  <c r="BL669" i="1"/>
  <c r="BL670" i="1"/>
  <c r="BL671" i="1"/>
  <c r="BL672" i="1"/>
  <c r="BL673" i="1"/>
  <c r="BL674" i="1"/>
  <c r="BL675" i="1"/>
  <c r="BL676" i="1"/>
  <c r="BL677" i="1"/>
  <c r="BL678" i="1"/>
  <c r="BL679" i="1"/>
  <c r="BL680" i="1"/>
  <c r="BL681" i="1"/>
  <c r="BL682" i="1"/>
  <c r="BL683" i="1"/>
  <c r="BL684" i="1"/>
  <c r="BL685" i="1"/>
  <c r="BL686" i="1"/>
  <c r="BL687" i="1"/>
  <c r="BL688" i="1"/>
  <c r="BL689" i="1"/>
  <c r="BL690" i="1"/>
  <c r="BL691" i="1"/>
  <c r="BL692" i="1"/>
  <c r="BL693" i="1"/>
  <c r="BL694" i="1"/>
  <c r="BL695" i="1"/>
  <c r="BL696" i="1"/>
  <c r="BL697" i="1"/>
  <c r="BL698" i="1"/>
  <c r="BL699" i="1"/>
  <c r="BL700" i="1"/>
  <c r="BL701" i="1"/>
  <c r="BL702" i="1"/>
  <c r="BL703" i="1"/>
  <c r="BL704" i="1"/>
  <c r="BL705" i="1"/>
  <c r="BL706" i="1"/>
  <c r="BL707" i="1"/>
  <c r="BL708" i="1"/>
  <c r="BL709" i="1"/>
  <c r="BL710" i="1"/>
  <c r="BL711" i="1"/>
  <c r="BL712" i="1"/>
  <c r="BL713" i="1"/>
  <c r="BL714" i="1"/>
  <c r="BL715" i="1"/>
  <c r="BL716" i="1"/>
  <c r="BL717" i="1"/>
  <c r="BL718" i="1"/>
  <c r="BL719" i="1"/>
  <c r="BL720" i="1"/>
  <c r="BL721" i="1"/>
  <c r="BL722" i="1"/>
  <c r="BL723" i="1"/>
  <c r="BL724" i="1"/>
  <c r="BL725" i="1"/>
  <c r="BL726" i="1"/>
  <c r="BL727" i="1"/>
  <c r="BL728" i="1"/>
  <c r="BL729" i="1"/>
  <c r="BL730" i="1"/>
  <c r="BL731" i="1"/>
  <c r="BL732" i="1"/>
  <c r="BL733" i="1"/>
  <c r="BL734" i="1"/>
  <c r="BL735" i="1"/>
  <c r="BL736" i="1"/>
  <c r="BL737" i="1"/>
  <c r="BL738" i="1"/>
  <c r="BL739" i="1"/>
  <c r="BL740" i="1"/>
  <c r="BL741" i="1"/>
  <c r="BL742" i="1"/>
  <c r="BL743" i="1"/>
  <c r="BL744" i="1"/>
  <c r="BL745" i="1"/>
  <c r="BL746" i="1"/>
  <c r="BL747" i="1"/>
  <c r="BL748" i="1"/>
  <c r="BL749" i="1"/>
  <c r="BL750" i="1"/>
  <c r="BL751" i="1"/>
  <c r="BL752" i="1"/>
  <c r="BL753" i="1"/>
  <c r="BL754" i="1"/>
  <c r="BL755" i="1"/>
  <c r="BL756" i="1"/>
  <c r="BL757" i="1"/>
  <c r="BL758" i="1"/>
  <c r="BL759" i="1"/>
  <c r="BL760" i="1"/>
  <c r="BL761" i="1"/>
  <c r="BL762" i="1"/>
  <c r="BL763" i="1"/>
  <c r="BL764" i="1"/>
  <c r="BL765" i="1"/>
  <c r="BL766" i="1"/>
  <c r="BL767" i="1"/>
  <c r="BL768" i="1"/>
  <c r="BL769" i="1"/>
  <c r="BL770" i="1"/>
  <c r="BL771" i="1"/>
  <c r="BL772" i="1"/>
  <c r="BL773" i="1"/>
  <c r="BL774" i="1"/>
  <c r="BL775" i="1"/>
  <c r="BL776" i="1"/>
  <c r="BL777" i="1"/>
  <c r="BL778" i="1"/>
  <c r="BL779" i="1"/>
  <c r="BL780" i="1"/>
  <c r="BL781" i="1"/>
  <c r="BL782" i="1"/>
  <c r="BL783" i="1"/>
  <c r="BL784" i="1"/>
  <c r="BL785" i="1"/>
  <c r="BL786" i="1"/>
  <c r="BL787" i="1"/>
  <c r="BL788" i="1"/>
  <c r="BL789" i="1"/>
  <c r="BL790" i="1"/>
  <c r="BL791" i="1"/>
  <c r="BL792" i="1"/>
  <c r="BL793" i="1"/>
  <c r="BL794" i="1"/>
  <c r="BL795" i="1"/>
  <c r="BL796" i="1"/>
  <c r="BL797" i="1"/>
  <c r="BL798" i="1"/>
  <c r="BL799" i="1"/>
  <c r="BL800" i="1"/>
  <c r="BL801" i="1"/>
  <c r="BL802" i="1"/>
  <c r="BL803" i="1"/>
  <c r="BL804" i="1"/>
  <c r="BL805" i="1"/>
  <c r="BL806" i="1"/>
  <c r="BL807" i="1"/>
  <c r="BL808" i="1"/>
  <c r="BL809" i="1"/>
  <c r="BL810" i="1"/>
  <c r="BL811" i="1"/>
  <c r="BL812" i="1"/>
  <c r="BL813" i="1"/>
  <c r="BL814" i="1"/>
  <c r="BL815" i="1"/>
  <c r="BL816" i="1"/>
  <c r="BL817" i="1"/>
  <c r="BL818" i="1"/>
  <c r="BL819" i="1"/>
  <c r="BL820" i="1"/>
  <c r="BL821" i="1"/>
  <c r="BL822" i="1"/>
  <c r="BL823" i="1"/>
  <c r="BL824" i="1"/>
  <c r="BL825" i="1"/>
  <c r="BL826" i="1"/>
  <c r="BL827" i="1"/>
  <c r="BL828" i="1"/>
  <c r="BL829" i="1"/>
  <c r="BL830" i="1"/>
  <c r="BL831" i="1"/>
  <c r="BL832" i="1"/>
  <c r="BL833" i="1"/>
  <c r="BL834" i="1"/>
  <c r="BL835" i="1"/>
  <c r="BL836" i="1"/>
  <c r="BL837" i="1"/>
  <c r="BL838" i="1"/>
  <c r="BL839" i="1"/>
  <c r="BL840" i="1"/>
  <c r="BL841" i="1"/>
  <c r="BL842" i="1"/>
  <c r="BL843" i="1"/>
  <c r="BL844" i="1"/>
  <c r="BL845" i="1"/>
  <c r="BL846" i="1"/>
  <c r="BL847" i="1"/>
  <c r="BL848" i="1"/>
  <c r="BL849" i="1"/>
  <c r="BL850" i="1"/>
  <c r="BL851" i="1"/>
  <c r="BL852" i="1"/>
  <c r="BL853" i="1"/>
  <c r="BL854" i="1"/>
  <c r="BL855" i="1"/>
  <c r="BL856" i="1"/>
  <c r="BL857" i="1"/>
  <c r="BL858" i="1"/>
  <c r="BL859" i="1"/>
  <c r="BL860" i="1"/>
  <c r="BL861" i="1"/>
  <c r="BL862" i="1"/>
  <c r="BL863" i="1"/>
  <c r="BL864" i="1"/>
  <c r="BL865" i="1"/>
  <c r="BL866" i="1"/>
  <c r="BL867" i="1"/>
  <c r="BL868" i="1"/>
  <c r="BL869" i="1"/>
  <c r="BL870" i="1"/>
  <c r="BL871" i="1"/>
  <c r="BL872" i="1"/>
  <c r="BL873" i="1"/>
  <c r="BL874" i="1"/>
  <c r="BL875" i="1"/>
  <c r="BL876" i="1"/>
  <c r="BL877" i="1"/>
  <c r="BL878" i="1"/>
  <c r="BL879" i="1"/>
  <c r="BL880" i="1"/>
  <c r="BL881" i="1"/>
  <c r="BL882" i="1"/>
  <c r="BL883" i="1"/>
  <c r="BL884" i="1"/>
  <c r="BL885" i="1"/>
  <c r="BL886" i="1"/>
  <c r="BL887" i="1"/>
  <c r="BL888" i="1"/>
  <c r="BL889" i="1"/>
  <c r="BL890" i="1"/>
  <c r="BL891" i="1"/>
  <c r="BL892" i="1"/>
  <c r="BL893" i="1"/>
  <c r="BL894" i="1"/>
  <c r="BL895" i="1"/>
  <c r="BL896" i="1"/>
  <c r="BL897" i="1"/>
  <c r="BL898" i="1"/>
  <c r="BL899" i="1"/>
  <c r="BL900" i="1"/>
  <c r="BL901" i="1"/>
  <c r="BL902" i="1"/>
  <c r="BL903" i="1"/>
  <c r="BL904" i="1"/>
  <c r="BL905" i="1"/>
  <c r="BL906" i="1"/>
  <c r="BL907" i="1"/>
  <c r="BL908" i="1"/>
  <c r="BL909" i="1"/>
  <c r="BL910" i="1"/>
  <c r="BL911" i="1"/>
  <c r="BL912" i="1"/>
  <c r="BL913" i="1"/>
  <c r="BL914" i="1"/>
  <c r="BL915" i="1"/>
  <c r="BL916" i="1"/>
  <c r="BL917" i="1"/>
  <c r="BL918" i="1"/>
  <c r="BL919" i="1"/>
  <c r="BL920" i="1"/>
  <c r="BL921" i="1"/>
  <c r="BL922" i="1"/>
  <c r="BL923" i="1"/>
  <c r="BL924" i="1"/>
  <c r="BL925" i="1"/>
  <c r="BL926" i="1"/>
  <c r="BL927" i="1"/>
  <c r="BL928" i="1"/>
  <c r="BL929" i="1"/>
  <c r="BL930" i="1"/>
  <c r="BL931" i="1"/>
  <c r="BL932" i="1"/>
  <c r="BL933" i="1"/>
  <c r="BL934" i="1"/>
  <c r="BL935" i="1"/>
  <c r="BL936" i="1"/>
  <c r="BL937" i="1"/>
  <c r="BL938" i="1"/>
  <c r="BL939" i="1"/>
  <c r="BL940" i="1"/>
  <c r="BL941" i="1"/>
  <c r="BL942" i="1"/>
  <c r="BL943" i="1"/>
  <c r="BL944" i="1"/>
  <c r="BL945" i="1"/>
  <c r="BL946" i="1"/>
  <c r="BL947" i="1"/>
  <c r="BL948" i="1"/>
  <c r="BL949" i="1"/>
  <c r="BL950" i="1"/>
  <c r="BL951" i="1"/>
  <c r="BL952" i="1"/>
  <c r="BL953" i="1"/>
  <c r="BL954" i="1"/>
  <c r="BL955" i="1"/>
  <c r="BL956" i="1"/>
  <c r="BL957" i="1"/>
  <c r="BL958" i="1"/>
  <c r="BL959" i="1"/>
  <c r="BL960" i="1"/>
  <c r="BL961" i="1"/>
  <c r="BL962" i="1"/>
  <c r="BL963" i="1"/>
  <c r="BL964" i="1"/>
  <c r="BL965" i="1"/>
  <c r="BL966" i="1"/>
  <c r="BL967" i="1"/>
  <c r="BL968" i="1"/>
  <c r="BL969" i="1"/>
  <c r="BL970" i="1"/>
  <c r="BL971" i="1"/>
  <c r="BL972" i="1"/>
  <c r="BL973" i="1"/>
  <c r="BL974" i="1"/>
  <c r="BL975" i="1"/>
  <c r="BL976" i="1"/>
  <c r="BL977" i="1"/>
  <c r="BL978" i="1"/>
  <c r="BL979" i="1"/>
  <c r="BL980" i="1"/>
  <c r="BL981" i="1"/>
  <c r="BL982" i="1"/>
  <c r="BL983" i="1"/>
  <c r="BL984" i="1"/>
  <c r="BL985" i="1"/>
  <c r="BL986" i="1"/>
  <c r="BL987" i="1"/>
  <c r="BL988" i="1"/>
  <c r="BL989" i="1"/>
  <c r="BL990" i="1"/>
  <c r="BL991" i="1"/>
  <c r="BL992" i="1"/>
  <c r="BL993" i="1"/>
  <c r="BL994" i="1"/>
  <c r="BL995" i="1"/>
  <c r="BL996" i="1"/>
  <c r="BL997" i="1"/>
  <c r="BL998" i="1"/>
  <c r="BL999" i="1"/>
  <c r="BL1000" i="1"/>
  <c r="BL1001" i="1"/>
  <c r="BL1002" i="1"/>
  <c r="BL1003" i="1"/>
  <c r="BL1004" i="1"/>
  <c r="BL1005" i="1"/>
  <c r="BL1006" i="1"/>
  <c r="BL1007" i="1"/>
  <c r="BL1008" i="1"/>
  <c r="BL1009" i="1"/>
  <c r="BL1010" i="1"/>
  <c r="BL1011" i="1"/>
  <c r="BL1012" i="1"/>
  <c r="BL1013" i="1"/>
  <c r="BL1014" i="1"/>
  <c r="BL1015" i="1"/>
  <c r="BL1016" i="1"/>
  <c r="BL1017" i="1"/>
  <c r="BL1018" i="1"/>
  <c r="BL1019" i="1"/>
  <c r="BL1020" i="1"/>
  <c r="BL1021" i="1"/>
  <c r="BL1022" i="1"/>
  <c r="BL1023" i="1"/>
  <c r="BL1024" i="1"/>
  <c r="BL1025" i="1"/>
  <c r="BL1026" i="1"/>
  <c r="BL1027" i="1"/>
  <c r="BL1028" i="1"/>
  <c r="BL1029" i="1"/>
  <c r="BL1030" i="1"/>
  <c r="BL1031" i="1"/>
  <c r="BL1032" i="1"/>
  <c r="BL1033" i="1"/>
  <c r="BL1034" i="1"/>
  <c r="BL1035" i="1"/>
  <c r="BL1036" i="1"/>
  <c r="BL1037" i="1"/>
  <c r="BL1038" i="1"/>
  <c r="BL1039" i="1"/>
  <c r="BL1040" i="1"/>
  <c r="BL1041" i="1"/>
  <c r="BL1042" i="1"/>
  <c r="BL1043" i="1"/>
  <c r="BL1044" i="1"/>
  <c r="BL1045" i="1"/>
  <c r="BL1046" i="1"/>
  <c r="BL1047" i="1"/>
  <c r="BL1048" i="1"/>
  <c r="BL1049" i="1"/>
  <c r="BL1050" i="1"/>
  <c r="BL1051" i="1"/>
  <c r="BL1052" i="1"/>
  <c r="BL1053" i="1"/>
  <c r="BL1054" i="1"/>
  <c r="BL1055" i="1"/>
  <c r="BL1056" i="1"/>
  <c r="BL1057" i="1"/>
  <c r="BL1058" i="1"/>
  <c r="BL1059" i="1"/>
  <c r="BL1060" i="1"/>
  <c r="BL1061" i="1"/>
  <c r="BL1062" i="1"/>
  <c r="BL1063" i="1"/>
  <c r="BL1064" i="1"/>
  <c r="BL1065" i="1"/>
  <c r="BL1066" i="1"/>
  <c r="BL1067" i="1"/>
  <c r="BL1068" i="1"/>
  <c r="BL1069" i="1"/>
  <c r="BL1070" i="1"/>
  <c r="BL1071" i="1"/>
  <c r="BL1072" i="1"/>
  <c r="BL1073" i="1"/>
  <c r="BL1074" i="1"/>
  <c r="BL1075" i="1"/>
  <c r="BL1076" i="1"/>
  <c r="BL1077" i="1"/>
  <c r="BL1078" i="1"/>
  <c r="BL1079" i="1"/>
  <c r="BL1080" i="1"/>
  <c r="BL1081" i="1"/>
  <c r="BL1082" i="1"/>
  <c r="BL1083" i="1"/>
  <c r="BL1084" i="1"/>
  <c r="BL1085" i="1"/>
  <c r="BL1086" i="1"/>
  <c r="BL1087" i="1"/>
  <c r="BL1088" i="1"/>
  <c r="BL1089" i="1"/>
  <c r="BL1090" i="1"/>
  <c r="BL1091" i="1"/>
  <c r="BL1092" i="1"/>
  <c r="BL1093" i="1"/>
  <c r="BL1094" i="1"/>
  <c r="BL1095" i="1"/>
  <c r="BL1096" i="1"/>
  <c r="BL1097" i="1"/>
  <c r="BL1098" i="1"/>
  <c r="BL1099" i="1"/>
  <c r="BL1100" i="1"/>
  <c r="BL1101" i="1"/>
  <c r="BL1102" i="1"/>
  <c r="BL1103" i="1"/>
  <c r="BL1104" i="1"/>
  <c r="BL1105" i="1"/>
  <c r="BL1106" i="1"/>
  <c r="BL1107" i="1"/>
  <c r="BL1108" i="1"/>
  <c r="BL1109" i="1"/>
  <c r="BL1110" i="1"/>
  <c r="BL1111" i="1"/>
  <c r="BL1112" i="1"/>
  <c r="BL1113" i="1"/>
  <c r="BL1114" i="1"/>
  <c r="BL1115" i="1"/>
  <c r="BL1116" i="1"/>
  <c r="BL1117" i="1"/>
  <c r="BL1118" i="1"/>
  <c r="BL1119" i="1"/>
  <c r="BL1120" i="1"/>
  <c r="BL1121" i="1"/>
  <c r="BL1122" i="1"/>
  <c r="BL1123" i="1"/>
  <c r="BL1124" i="1"/>
  <c r="BL1125" i="1"/>
  <c r="BL1126" i="1"/>
  <c r="BL1127" i="1"/>
  <c r="BL1128" i="1"/>
  <c r="BL1129" i="1"/>
  <c r="BL1130" i="1"/>
  <c r="BL1131" i="1"/>
  <c r="BL1132" i="1"/>
  <c r="BL1133" i="1"/>
  <c r="BL1134" i="1"/>
  <c r="BL1135" i="1"/>
  <c r="BL1136" i="1"/>
  <c r="BL1137" i="1"/>
  <c r="BL1138" i="1"/>
  <c r="BL1139" i="1"/>
  <c r="BL1140" i="1"/>
  <c r="BL1141" i="1"/>
  <c r="BL1142" i="1"/>
  <c r="BL1143" i="1"/>
  <c r="BL1144" i="1"/>
  <c r="BL1145" i="1"/>
  <c r="BL1146" i="1"/>
  <c r="BL1147" i="1"/>
  <c r="BL1148" i="1"/>
  <c r="BL1149" i="1"/>
  <c r="BL1150" i="1"/>
  <c r="BL1151" i="1"/>
  <c r="BL1152" i="1"/>
  <c r="BL1153" i="1"/>
  <c r="BL1154" i="1"/>
  <c r="BL1155" i="1"/>
  <c r="BL1156" i="1"/>
  <c r="BL1157" i="1"/>
  <c r="BL1158" i="1"/>
  <c r="BL1159" i="1"/>
  <c r="BL1160" i="1"/>
  <c r="BL1161" i="1"/>
  <c r="BL1162" i="1"/>
  <c r="BL1163" i="1"/>
  <c r="BL1164" i="1"/>
  <c r="BL1165" i="1"/>
  <c r="BL1166" i="1"/>
  <c r="BL1167" i="1"/>
  <c r="BL1168" i="1"/>
  <c r="BL1169" i="1"/>
  <c r="BL1170" i="1"/>
  <c r="BL1171" i="1"/>
  <c r="BL1172" i="1"/>
  <c r="BL1173" i="1"/>
  <c r="BL1174" i="1"/>
  <c r="BL1175" i="1"/>
  <c r="BL1176" i="1"/>
  <c r="BL1177" i="1"/>
  <c r="BL1178" i="1"/>
  <c r="BL1179" i="1"/>
  <c r="BL1180" i="1"/>
  <c r="BL1181" i="1"/>
  <c r="BL1182" i="1"/>
  <c r="BL1183" i="1"/>
  <c r="BL1184" i="1"/>
  <c r="BL1185" i="1"/>
  <c r="BL1186" i="1"/>
  <c r="BL1187" i="1"/>
  <c r="BL1188" i="1"/>
  <c r="BL1189" i="1"/>
  <c r="BL1190" i="1"/>
  <c r="BL1191" i="1"/>
  <c r="BL1192" i="1"/>
  <c r="BL1193" i="1"/>
  <c r="BL1194" i="1"/>
  <c r="BL1195" i="1"/>
  <c r="BL1196" i="1"/>
  <c r="BL1197" i="1"/>
  <c r="BL1198" i="1"/>
  <c r="BL1199" i="1"/>
  <c r="BL1200" i="1"/>
  <c r="BL1201" i="1"/>
  <c r="BL1202" i="1"/>
  <c r="BL1203" i="1"/>
  <c r="BL1204" i="1"/>
  <c r="BL1205" i="1"/>
  <c r="BL1206" i="1"/>
  <c r="BL1207" i="1"/>
  <c r="BL1208" i="1"/>
  <c r="BL1209" i="1"/>
  <c r="BL1210" i="1"/>
  <c r="BL1211" i="1"/>
  <c r="BL1212" i="1"/>
  <c r="BL1213" i="1"/>
  <c r="BL1214" i="1"/>
  <c r="BL1215" i="1"/>
  <c r="BL1216" i="1"/>
  <c r="BL1217" i="1"/>
  <c r="BL1218" i="1"/>
  <c r="BL1219" i="1"/>
  <c r="BL1220" i="1"/>
  <c r="BL1221" i="1"/>
  <c r="BL1222" i="1"/>
  <c r="BL1223" i="1"/>
  <c r="BL1224" i="1"/>
  <c r="BL1225" i="1"/>
  <c r="BL1226" i="1"/>
  <c r="BL1227" i="1"/>
  <c r="BL1228" i="1"/>
  <c r="BL1229" i="1"/>
  <c r="BL1230" i="1"/>
  <c r="BL1231" i="1"/>
  <c r="BL1232" i="1"/>
  <c r="BL1233" i="1"/>
  <c r="BL1234" i="1"/>
  <c r="BL1235" i="1"/>
  <c r="BL1236" i="1"/>
  <c r="BL1237" i="1"/>
  <c r="BL1238" i="1"/>
  <c r="BL1239" i="1"/>
  <c r="BL1240" i="1"/>
  <c r="BL1241" i="1"/>
  <c r="BL1242" i="1"/>
  <c r="BL1243" i="1"/>
  <c r="BL1244" i="1"/>
  <c r="BL1245" i="1"/>
  <c r="BL1246" i="1"/>
  <c r="BL1247" i="1"/>
  <c r="BL1248" i="1"/>
  <c r="BL1249" i="1"/>
  <c r="BL1250" i="1"/>
  <c r="BL1251" i="1"/>
  <c r="BL1252" i="1"/>
  <c r="BL1253" i="1"/>
  <c r="BL1254" i="1"/>
  <c r="BL1255" i="1"/>
  <c r="BL1256" i="1"/>
  <c r="BL1257" i="1"/>
  <c r="BL1258" i="1"/>
  <c r="BL1259" i="1"/>
  <c r="BL1260" i="1"/>
  <c r="BL1261" i="1"/>
  <c r="BL1262" i="1"/>
  <c r="BL1263" i="1"/>
  <c r="BL1264" i="1"/>
  <c r="BL1265" i="1"/>
  <c r="BL1266" i="1"/>
  <c r="BL1267" i="1"/>
  <c r="BL1268" i="1"/>
  <c r="BL1269" i="1"/>
  <c r="BL1270" i="1"/>
  <c r="BL1271" i="1"/>
  <c r="BL1272" i="1"/>
  <c r="BL1273" i="1"/>
  <c r="BL1274" i="1"/>
  <c r="BL1275" i="1"/>
  <c r="BL1276" i="1"/>
  <c r="BL1277" i="1"/>
  <c r="BL1278" i="1"/>
  <c r="BL1279" i="1"/>
  <c r="BL1280" i="1"/>
  <c r="BL1281" i="1"/>
  <c r="BL1282" i="1"/>
  <c r="BL1283" i="1"/>
  <c r="BL1284" i="1"/>
  <c r="BL1285" i="1"/>
  <c r="BL1286" i="1"/>
  <c r="BL1287" i="1"/>
  <c r="BL1288" i="1"/>
  <c r="BL1289" i="1"/>
  <c r="BL1290" i="1"/>
  <c r="BL1291" i="1"/>
  <c r="BL1292" i="1"/>
  <c r="BL1293" i="1"/>
  <c r="BL1294" i="1"/>
  <c r="BL1295" i="1"/>
  <c r="BL1296" i="1"/>
  <c r="BL1297" i="1"/>
  <c r="BL1298" i="1"/>
  <c r="BL1299" i="1"/>
  <c r="BL1300" i="1"/>
  <c r="BL1301" i="1"/>
  <c r="BL1302" i="1"/>
  <c r="BL1303" i="1"/>
  <c r="BL1304" i="1"/>
  <c r="BL1305" i="1"/>
  <c r="BL1306" i="1"/>
  <c r="BL1307" i="1"/>
  <c r="BL1308" i="1"/>
  <c r="BL1309" i="1"/>
  <c r="BL1310" i="1"/>
  <c r="BL1311" i="1"/>
  <c r="BL1312" i="1"/>
  <c r="BL1313" i="1"/>
  <c r="BL1314" i="1"/>
  <c r="BL1315" i="1"/>
  <c r="BL1316" i="1"/>
  <c r="BL1317" i="1"/>
  <c r="BL1318" i="1"/>
  <c r="BL1319" i="1"/>
  <c r="BL1320" i="1"/>
  <c r="BL1321" i="1"/>
  <c r="BL1322" i="1"/>
  <c r="BL1323" i="1"/>
  <c r="BL1324" i="1"/>
  <c r="BL1325" i="1"/>
  <c r="BL1326" i="1"/>
  <c r="BL1327" i="1"/>
  <c r="BL1328" i="1"/>
  <c r="BL1329" i="1"/>
  <c r="BL1330" i="1"/>
  <c r="BL1331" i="1"/>
  <c r="BL1332" i="1"/>
  <c r="BL1333" i="1"/>
  <c r="BL1334" i="1"/>
  <c r="BL1335" i="1"/>
  <c r="BL1336" i="1"/>
  <c r="BL1337" i="1"/>
  <c r="BL1338" i="1"/>
  <c r="BL1339" i="1"/>
  <c r="BL1340" i="1"/>
  <c r="BL1341" i="1"/>
  <c r="BL1342" i="1"/>
  <c r="BL1343" i="1"/>
  <c r="BL1344" i="1"/>
  <c r="BL1345" i="1"/>
  <c r="BL1346" i="1"/>
  <c r="BL1347" i="1"/>
  <c r="BL1348" i="1"/>
  <c r="BL1349" i="1"/>
  <c r="BL1350" i="1"/>
  <c r="BL1351" i="1"/>
  <c r="BL1352" i="1"/>
  <c r="BL1353" i="1"/>
  <c r="BL1354" i="1"/>
  <c r="BL1355" i="1"/>
  <c r="BL1356" i="1"/>
  <c r="BL1357" i="1"/>
  <c r="BL1358" i="1"/>
  <c r="BL1359" i="1"/>
  <c r="BL1360" i="1"/>
  <c r="BL1361" i="1"/>
  <c r="BL1362" i="1"/>
  <c r="BL1363" i="1"/>
  <c r="BL1364" i="1"/>
  <c r="BL1365" i="1"/>
  <c r="BL1366" i="1"/>
  <c r="BL1367" i="1"/>
  <c r="BL1368" i="1"/>
  <c r="BL1369" i="1"/>
  <c r="BL1370" i="1"/>
  <c r="BL1371" i="1"/>
  <c r="BL1372" i="1"/>
  <c r="BL1373" i="1"/>
  <c r="BL1374" i="1"/>
  <c r="BL1375" i="1"/>
  <c r="BL1376" i="1"/>
  <c r="BL1377" i="1"/>
  <c r="BL1378" i="1"/>
  <c r="BL1379" i="1"/>
  <c r="BL1380" i="1"/>
  <c r="BL1381" i="1"/>
  <c r="BL1382" i="1"/>
  <c r="BL1383" i="1"/>
  <c r="BL1384" i="1"/>
  <c r="BL1385" i="1"/>
  <c r="BL1386" i="1"/>
  <c r="BL1387" i="1"/>
  <c r="BL1388" i="1"/>
  <c r="BL1389" i="1"/>
  <c r="BL1390" i="1"/>
  <c r="BL1391" i="1"/>
  <c r="BL1392" i="1"/>
  <c r="BL1393" i="1"/>
  <c r="BL1394" i="1"/>
  <c r="BL1395" i="1"/>
  <c r="BL1396" i="1"/>
  <c r="BL1397" i="1"/>
  <c r="BL1398" i="1"/>
  <c r="BL1399" i="1"/>
  <c r="BL1400" i="1"/>
  <c r="BL1401" i="1"/>
  <c r="BL1402" i="1"/>
  <c r="BL1403" i="1"/>
  <c r="BL1404" i="1"/>
  <c r="BL1405" i="1"/>
  <c r="BL1406" i="1"/>
  <c r="BL1407" i="1"/>
  <c r="BL1408" i="1"/>
  <c r="BL1409" i="1"/>
  <c r="BL1410" i="1"/>
  <c r="BL1411" i="1"/>
  <c r="BL1412" i="1"/>
  <c r="BL1413" i="1"/>
  <c r="BL1414" i="1"/>
  <c r="BL1415" i="1"/>
  <c r="BL1416" i="1"/>
  <c r="BL1417" i="1"/>
  <c r="BL1418" i="1"/>
  <c r="BL1419" i="1"/>
  <c r="BL1420" i="1"/>
  <c r="BL1421" i="1"/>
  <c r="BL1422" i="1"/>
  <c r="BL1423" i="1"/>
  <c r="BL1424" i="1"/>
  <c r="BL1425" i="1"/>
  <c r="BL1426" i="1"/>
  <c r="BL1427" i="1"/>
  <c r="BL1428" i="1"/>
  <c r="BL1429" i="1"/>
  <c r="BL1430" i="1"/>
  <c r="BL1431" i="1"/>
  <c r="BL1432" i="1"/>
  <c r="BL1433" i="1"/>
  <c r="BL1434" i="1"/>
  <c r="BL1435" i="1"/>
  <c r="BL1436" i="1"/>
  <c r="BL1437" i="1"/>
  <c r="BL1438" i="1"/>
  <c r="BL1439" i="1"/>
  <c r="BL1440" i="1"/>
  <c r="BL1441" i="1"/>
  <c r="BL1442" i="1"/>
  <c r="BL1443" i="1"/>
  <c r="BL1444" i="1"/>
  <c r="BL1445" i="1"/>
  <c r="BL1446" i="1"/>
  <c r="BL1447" i="1"/>
  <c r="BL1448" i="1"/>
  <c r="BL1449" i="1"/>
  <c r="BL1450" i="1"/>
  <c r="BL1451" i="1"/>
  <c r="BL1452" i="1"/>
  <c r="BL1453" i="1"/>
  <c r="BL1454" i="1"/>
  <c r="BL1455" i="1"/>
  <c r="BL1456" i="1"/>
  <c r="BL1457" i="1"/>
  <c r="BL1458" i="1"/>
  <c r="BL1459" i="1"/>
  <c r="BL1460" i="1"/>
  <c r="BL1461" i="1"/>
  <c r="BL1462" i="1"/>
  <c r="BL1463" i="1"/>
  <c r="BL1464" i="1"/>
  <c r="BL1465" i="1"/>
  <c r="BL1466" i="1"/>
  <c r="BL1467" i="1"/>
  <c r="BL1468" i="1"/>
  <c r="BL1469" i="1"/>
  <c r="BL1470" i="1"/>
  <c r="BL1471" i="1"/>
  <c r="BL1472" i="1"/>
  <c r="BL1473" i="1"/>
  <c r="BL1474" i="1"/>
  <c r="BL1475" i="1"/>
  <c r="BL1476" i="1"/>
  <c r="BL1477" i="1"/>
  <c r="BL1478" i="1"/>
  <c r="BL1479" i="1"/>
  <c r="BL1480" i="1"/>
  <c r="BL1481" i="1"/>
  <c r="BL1482" i="1"/>
  <c r="BL1483" i="1"/>
  <c r="BL1484" i="1"/>
  <c r="BL1485" i="1"/>
  <c r="BL1486" i="1"/>
  <c r="BL1487" i="1"/>
  <c r="BL1488" i="1"/>
  <c r="BL1489" i="1"/>
  <c r="BL1490" i="1"/>
  <c r="BL1491" i="1"/>
  <c r="BL1492" i="1"/>
  <c r="BL1493" i="1"/>
  <c r="BL1494" i="1"/>
  <c r="BL1495" i="1"/>
  <c r="BL1496" i="1"/>
  <c r="BL1497" i="1"/>
  <c r="BL1498" i="1"/>
  <c r="BL1499" i="1"/>
  <c r="BL1500" i="1"/>
  <c r="BL1501" i="1"/>
  <c r="BL1502" i="1"/>
  <c r="BL1503" i="1"/>
  <c r="BL1504" i="1"/>
  <c r="BL1505" i="1"/>
  <c r="BL1506" i="1"/>
  <c r="BL1507" i="1"/>
  <c r="BL1508" i="1"/>
  <c r="BL1509" i="1"/>
  <c r="BL1510" i="1"/>
  <c r="BL1511" i="1"/>
  <c r="BL1512" i="1"/>
  <c r="BL1513" i="1"/>
  <c r="BL1514" i="1"/>
  <c r="BL1515" i="1"/>
  <c r="BL1516" i="1"/>
  <c r="BL1517" i="1"/>
  <c r="BL1518" i="1"/>
  <c r="BL1519" i="1"/>
  <c r="BL1520" i="1"/>
  <c r="BL1521" i="1"/>
  <c r="BL1522" i="1"/>
  <c r="BL1523" i="1"/>
  <c r="BL1524" i="1"/>
  <c r="BL1525" i="1"/>
  <c r="BL1526" i="1"/>
  <c r="BL1527" i="1"/>
  <c r="BL1528" i="1"/>
  <c r="BL1529" i="1"/>
  <c r="BL1530" i="1"/>
  <c r="BL1531" i="1"/>
  <c r="BL1532" i="1"/>
  <c r="BL1533" i="1"/>
  <c r="BL1534" i="1"/>
  <c r="BL1535" i="1"/>
  <c r="BL1536" i="1"/>
  <c r="BL1537" i="1"/>
  <c r="BL1538" i="1"/>
  <c r="BL1539" i="1"/>
  <c r="BL1540" i="1"/>
  <c r="BL1541" i="1"/>
  <c r="BL1542" i="1"/>
  <c r="BL1543" i="1"/>
  <c r="BL1544" i="1"/>
  <c r="BL1545" i="1"/>
  <c r="BL1546" i="1"/>
  <c r="BL1547" i="1"/>
  <c r="BL1548" i="1"/>
  <c r="BL1549" i="1"/>
  <c r="BL1550" i="1"/>
  <c r="BL1551" i="1"/>
  <c r="BL1552" i="1"/>
  <c r="BL1553" i="1"/>
  <c r="BL1554" i="1"/>
  <c r="BL1555" i="1"/>
  <c r="BL1556" i="1"/>
  <c r="BL1557" i="1"/>
  <c r="BL1558" i="1"/>
  <c r="BL1559" i="1"/>
  <c r="BL1560" i="1"/>
  <c r="BL1561" i="1"/>
  <c r="BL1562" i="1"/>
  <c r="BL1563" i="1"/>
  <c r="BL1564" i="1"/>
  <c r="BL1565" i="1"/>
  <c r="BL1566" i="1"/>
  <c r="BL1567" i="1"/>
  <c r="BL1568" i="1"/>
  <c r="BL1569" i="1"/>
  <c r="BL1570" i="1"/>
  <c r="BL1571" i="1"/>
  <c r="BL1572" i="1"/>
  <c r="BL1573" i="1"/>
  <c r="BL1574" i="1"/>
  <c r="BL1575" i="1"/>
  <c r="BL1576" i="1"/>
  <c r="BL1577" i="1"/>
  <c r="BL1578" i="1"/>
  <c r="BL1579" i="1"/>
  <c r="BL1580" i="1"/>
  <c r="BL1581" i="1"/>
  <c r="BL1582" i="1"/>
  <c r="BL1583" i="1"/>
  <c r="BL1584" i="1"/>
  <c r="BL1585" i="1"/>
  <c r="BL1586" i="1"/>
  <c r="BL1587" i="1"/>
  <c r="BL1588" i="1"/>
  <c r="BL1589" i="1"/>
  <c r="BL1590" i="1"/>
  <c r="BL1591" i="1"/>
  <c r="BL1592" i="1"/>
  <c r="BL1593" i="1"/>
  <c r="BL1594" i="1"/>
  <c r="BL1595" i="1"/>
  <c r="BL1596" i="1"/>
  <c r="BL1597" i="1"/>
  <c r="BL1598" i="1"/>
  <c r="BL1599" i="1"/>
  <c r="BL1600" i="1"/>
  <c r="BL1601" i="1"/>
  <c r="BL1602" i="1"/>
  <c r="BL1603" i="1"/>
  <c r="BL1604" i="1"/>
  <c r="BL1605" i="1"/>
  <c r="BL1606" i="1"/>
  <c r="BL1607" i="1"/>
  <c r="BL1608" i="1"/>
  <c r="BL1609" i="1"/>
  <c r="BL1610" i="1"/>
  <c r="BL1611" i="1"/>
  <c r="BL1612" i="1"/>
  <c r="BL1613" i="1"/>
  <c r="BL1614" i="1"/>
  <c r="BL1615" i="1"/>
  <c r="BL1616" i="1"/>
  <c r="BL1617" i="1"/>
  <c r="BL1618" i="1"/>
  <c r="BL1619" i="1"/>
  <c r="BL1620" i="1"/>
  <c r="BL1621" i="1"/>
  <c r="BL1622" i="1"/>
  <c r="BL1623" i="1"/>
  <c r="BL1624" i="1"/>
  <c r="BL1625" i="1"/>
  <c r="BL1626" i="1"/>
  <c r="BL1627" i="1"/>
  <c r="BL1628" i="1"/>
  <c r="BL1629" i="1"/>
  <c r="BL1630" i="1"/>
  <c r="BL1631" i="1"/>
  <c r="BL1632" i="1"/>
  <c r="BL1633" i="1"/>
  <c r="BL1634" i="1"/>
  <c r="BL1635" i="1"/>
  <c r="BL1636" i="1"/>
  <c r="BL1637" i="1"/>
  <c r="BL1638" i="1"/>
  <c r="BL1639" i="1"/>
  <c r="BL1640" i="1"/>
  <c r="BL1641" i="1"/>
  <c r="BL1642" i="1"/>
  <c r="BL1643" i="1"/>
  <c r="BL1644" i="1"/>
  <c r="BL1645" i="1"/>
  <c r="BL1646" i="1"/>
  <c r="BL1647" i="1"/>
  <c r="BL1648" i="1"/>
  <c r="BL1649" i="1"/>
  <c r="BL1650" i="1"/>
  <c r="BL1651" i="1"/>
  <c r="BL1652" i="1"/>
  <c r="BL1653" i="1"/>
  <c r="BL1654" i="1"/>
  <c r="BL1655" i="1"/>
  <c r="BL1656" i="1"/>
  <c r="BL1657" i="1"/>
  <c r="BL1658" i="1"/>
  <c r="BL1659" i="1"/>
  <c r="BL1660" i="1"/>
  <c r="BL1661" i="1"/>
  <c r="BL1662" i="1"/>
  <c r="BL1663" i="1"/>
  <c r="BL1664" i="1"/>
  <c r="BL1665" i="1"/>
  <c r="BL1666" i="1"/>
  <c r="BL1667" i="1"/>
  <c r="BL1668" i="1"/>
  <c r="BL1669" i="1"/>
  <c r="BL1670" i="1"/>
  <c r="BL1671" i="1"/>
  <c r="BL1672" i="1"/>
  <c r="BL1673" i="1"/>
  <c r="BL1674" i="1"/>
  <c r="BL1675" i="1"/>
  <c r="BL1676" i="1"/>
  <c r="BL1677" i="1"/>
  <c r="BL1678" i="1"/>
  <c r="BL1679" i="1"/>
  <c r="BL1680" i="1"/>
  <c r="BL1681" i="1"/>
  <c r="BL1682" i="1"/>
  <c r="BL1683" i="1"/>
  <c r="BL1684" i="1"/>
  <c r="BL1685" i="1"/>
  <c r="BL1686" i="1"/>
  <c r="BL1687" i="1"/>
  <c r="BL1688" i="1"/>
  <c r="BL1689" i="1"/>
  <c r="BL1690" i="1"/>
  <c r="BL1691" i="1"/>
  <c r="BL1692" i="1"/>
  <c r="BL1693" i="1"/>
  <c r="BL1694" i="1"/>
  <c r="BL1695" i="1"/>
  <c r="BL1696" i="1"/>
  <c r="BL1697" i="1"/>
  <c r="BL1698" i="1"/>
  <c r="BL1699" i="1"/>
  <c r="BL1700" i="1"/>
  <c r="BL1701" i="1"/>
  <c r="BL1702" i="1"/>
  <c r="BL1703" i="1"/>
  <c r="BL1704" i="1"/>
  <c r="BL1705" i="1"/>
  <c r="BL1706" i="1"/>
  <c r="BL1707" i="1"/>
  <c r="BL1708" i="1"/>
  <c r="BL1709" i="1"/>
  <c r="BL1710" i="1"/>
  <c r="BL1711" i="1"/>
  <c r="BL1712" i="1"/>
  <c r="BL1713" i="1"/>
  <c r="BL1714" i="1"/>
  <c r="BL1715" i="1"/>
  <c r="BL1716" i="1"/>
  <c r="BL1717" i="1"/>
  <c r="BL1718" i="1"/>
  <c r="BL1719" i="1"/>
  <c r="BL1720" i="1"/>
  <c r="BL1721" i="1"/>
  <c r="BL1722" i="1"/>
  <c r="BL1723" i="1"/>
  <c r="BL1724" i="1"/>
  <c r="BL1725" i="1"/>
  <c r="BL1726" i="1"/>
  <c r="BL1727" i="1"/>
  <c r="BL1728" i="1"/>
  <c r="BL1729" i="1"/>
  <c r="BL1730" i="1"/>
  <c r="BL1731" i="1"/>
  <c r="BL1732" i="1"/>
  <c r="BL1733" i="1"/>
  <c r="BL1734" i="1"/>
  <c r="BL1735" i="1"/>
  <c r="BL1736" i="1"/>
  <c r="BL1737" i="1"/>
  <c r="BL1738" i="1"/>
  <c r="BL1739" i="1"/>
  <c r="BL1740" i="1"/>
  <c r="BL1741" i="1"/>
  <c r="BL1742" i="1"/>
  <c r="BL1743" i="1"/>
  <c r="BL1744" i="1"/>
  <c r="BL1745" i="1"/>
  <c r="BL1746" i="1"/>
  <c r="BL1747" i="1"/>
  <c r="BL1748" i="1"/>
  <c r="BL1749" i="1"/>
  <c r="BL1750" i="1"/>
  <c r="BL1751" i="1"/>
  <c r="BL1752" i="1"/>
  <c r="BL1753" i="1"/>
  <c r="BL1754" i="1"/>
  <c r="BL1755" i="1"/>
  <c r="BL1756" i="1"/>
  <c r="BL1757" i="1"/>
  <c r="BL1758" i="1"/>
  <c r="BL1759" i="1"/>
  <c r="BL1760" i="1"/>
  <c r="BL1761" i="1"/>
  <c r="BL1762" i="1"/>
  <c r="BL1763" i="1"/>
  <c r="BL1764" i="1"/>
  <c r="BL1765" i="1"/>
  <c r="BL1766" i="1"/>
  <c r="BL1767" i="1"/>
  <c r="BL1768" i="1"/>
  <c r="BL1769" i="1"/>
  <c r="BL1770" i="1"/>
  <c r="BL1771" i="1"/>
  <c r="BL1772" i="1"/>
  <c r="BL1773" i="1"/>
  <c r="BL1774" i="1"/>
  <c r="BL1775" i="1"/>
  <c r="BL1776" i="1"/>
  <c r="BL1777" i="1"/>
  <c r="BL1778" i="1"/>
  <c r="BL1779" i="1"/>
  <c r="BL1780" i="1"/>
  <c r="BL1781" i="1"/>
  <c r="BL1782" i="1"/>
  <c r="BL1783" i="1"/>
  <c r="BL1784" i="1"/>
  <c r="BL1785" i="1"/>
  <c r="BL1786" i="1"/>
  <c r="BL1787" i="1"/>
  <c r="BL1788" i="1"/>
  <c r="BL1789" i="1"/>
  <c r="BL1790" i="1"/>
  <c r="BL1791" i="1"/>
  <c r="BL1792" i="1"/>
  <c r="BL1793" i="1"/>
  <c r="BL1794" i="1"/>
  <c r="BL1795" i="1"/>
  <c r="BL1796" i="1"/>
  <c r="BL1797" i="1"/>
  <c r="BL1798" i="1"/>
  <c r="BL1799" i="1"/>
  <c r="BL1800" i="1"/>
  <c r="BL1801" i="1"/>
  <c r="BL1802" i="1"/>
  <c r="BL1803" i="1"/>
  <c r="BL1804" i="1"/>
  <c r="BL1805" i="1"/>
  <c r="BL1806" i="1"/>
  <c r="BL1807" i="1"/>
  <c r="BL1808" i="1"/>
  <c r="BL1809" i="1"/>
  <c r="BL1810" i="1"/>
  <c r="BL1811" i="1"/>
  <c r="BL1812" i="1"/>
  <c r="BL1813" i="1"/>
  <c r="BL1814" i="1"/>
  <c r="BL1815" i="1"/>
  <c r="BL1816" i="1"/>
  <c r="BL1817" i="1"/>
  <c r="BL1818" i="1"/>
  <c r="BL1819" i="1"/>
  <c r="BL1820" i="1"/>
  <c r="BL1821" i="1"/>
  <c r="BL1822" i="1"/>
  <c r="BL1823" i="1"/>
  <c r="BL1824" i="1"/>
  <c r="BL1825" i="1"/>
  <c r="BL1826" i="1"/>
  <c r="BL1827" i="1"/>
  <c r="BL1828" i="1"/>
  <c r="BL1829" i="1"/>
  <c r="BL1830" i="1"/>
  <c r="BL1831" i="1"/>
  <c r="BL1832" i="1"/>
  <c r="BL1833" i="1"/>
  <c r="BL1834" i="1"/>
  <c r="BL1835" i="1"/>
  <c r="BL1836" i="1"/>
  <c r="BL1837" i="1"/>
  <c r="BL1838" i="1"/>
  <c r="BL1839" i="1"/>
  <c r="BL1840" i="1"/>
  <c r="BL1841" i="1"/>
  <c r="BL1842" i="1"/>
  <c r="BL1843" i="1"/>
  <c r="BL1844" i="1"/>
  <c r="BL1845" i="1"/>
  <c r="BL1846" i="1"/>
  <c r="BL1847" i="1"/>
  <c r="BL1848" i="1"/>
  <c r="BL1849" i="1"/>
  <c r="BL1850" i="1"/>
  <c r="BL1851" i="1"/>
  <c r="BL1852" i="1"/>
  <c r="BL1853" i="1"/>
  <c r="BL1854" i="1"/>
  <c r="BL1855" i="1"/>
  <c r="BL1856" i="1"/>
  <c r="BL1857" i="1"/>
  <c r="BL1858" i="1"/>
  <c r="BL1859" i="1"/>
  <c r="BL1860" i="1"/>
  <c r="BL1861" i="1"/>
  <c r="BL1862" i="1"/>
  <c r="BL1863" i="1"/>
  <c r="BL1864" i="1"/>
  <c r="BL1865" i="1"/>
  <c r="BL1866" i="1"/>
  <c r="BL1867" i="1"/>
  <c r="BL1868" i="1"/>
  <c r="BL1869" i="1"/>
  <c r="BL1870" i="1"/>
  <c r="BL1871" i="1"/>
  <c r="BL1872" i="1"/>
  <c r="BL1873" i="1"/>
  <c r="BL1874" i="1"/>
  <c r="BL1875" i="1"/>
  <c r="BL1876" i="1"/>
  <c r="BL1877" i="1"/>
  <c r="BL1878" i="1"/>
  <c r="BL1879" i="1"/>
  <c r="BL1880" i="1"/>
  <c r="BL1881" i="1"/>
  <c r="BL1882" i="1"/>
  <c r="BL1883" i="1"/>
  <c r="BL1884" i="1"/>
  <c r="BL1885" i="1"/>
  <c r="BL1886" i="1"/>
  <c r="BL1887" i="1"/>
  <c r="BL1888" i="1"/>
  <c r="BL1889" i="1"/>
  <c r="BL1890" i="1"/>
  <c r="BL1891" i="1"/>
  <c r="BL1892" i="1"/>
  <c r="BL1893" i="1"/>
  <c r="BL1894" i="1"/>
  <c r="BL1895" i="1"/>
  <c r="BL1896" i="1"/>
  <c r="BL1897" i="1"/>
  <c r="BL1898" i="1"/>
  <c r="BL1899" i="1"/>
  <c r="BL1900" i="1"/>
  <c r="BL1901" i="1"/>
  <c r="BL1902" i="1"/>
  <c r="BL1903" i="1"/>
  <c r="BL1904" i="1"/>
  <c r="BL1905" i="1"/>
  <c r="BL1906" i="1"/>
  <c r="BL1907" i="1"/>
  <c r="BL1908" i="1"/>
  <c r="BL1909" i="1"/>
  <c r="BL1910" i="1"/>
  <c r="BL1911" i="1"/>
  <c r="BL1912" i="1"/>
  <c r="BL1913" i="1"/>
  <c r="BL1914" i="1"/>
  <c r="BL1915" i="1"/>
  <c r="BL1916" i="1"/>
  <c r="BL1917" i="1"/>
  <c r="BL1918" i="1"/>
  <c r="BL1919" i="1"/>
  <c r="BL1920" i="1"/>
  <c r="BL1921" i="1"/>
  <c r="BL1922" i="1"/>
  <c r="BL1923" i="1"/>
  <c r="BL1924" i="1"/>
  <c r="BL1925" i="1"/>
  <c r="BL1926" i="1"/>
  <c r="BL1927" i="1"/>
  <c r="BL1928" i="1"/>
  <c r="BL1929" i="1"/>
  <c r="BL1930" i="1"/>
  <c r="BL1931" i="1"/>
  <c r="BL1932" i="1"/>
  <c r="BL1933" i="1"/>
  <c r="BL1934" i="1"/>
  <c r="BL1935" i="1"/>
  <c r="BL1936" i="1"/>
  <c r="BL1937" i="1"/>
  <c r="BL1938" i="1"/>
  <c r="BL1939" i="1"/>
  <c r="BL1940" i="1"/>
  <c r="BL1941" i="1"/>
  <c r="BL1942" i="1"/>
  <c r="BL1943" i="1"/>
  <c r="BL1944" i="1"/>
  <c r="BL1945" i="1"/>
  <c r="BL1946" i="1"/>
  <c r="BL1947" i="1"/>
  <c r="BL1948" i="1"/>
  <c r="BL1949" i="1"/>
  <c r="BL1950" i="1"/>
  <c r="BL1951" i="1"/>
  <c r="BL1952" i="1"/>
  <c r="BL1953" i="1"/>
  <c r="BL1954" i="1"/>
  <c r="BL1955" i="1"/>
  <c r="BL1956" i="1"/>
  <c r="BL1957" i="1"/>
  <c r="BL1958" i="1"/>
  <c r="BL1959" i="1"/>
  <c r="BL1960" i="1"/>
  <c r="BL1961" i="1"/>
  <c r="BL1962" i="1"/>
  <c r="BL1963" i="1"/>
  <c r="BL1964" i="1"/>
  <c r="BL1965" i="1"/>
  <c r="BL1966" i="1"/>
  <c r="BL1967" i="1"/>
  <c r="BL1968" i="1"/>
  <c r="BL1969" i="1"/>
  <c r="BL1970" i="1"/>
  <c r="BL1971" i="1"/>
  <c r="BL1972" i="1"/>
  <c r="BL1973" i="1"/>
  <c r="BL1974" i="1"/>
  <c r="BL1975" i="1"/>
  <c r="BL1976" i="1"/>
  <c r="BL1977" i="1"/>
  <c r="BL1978" i="1"/>
  <c r="BL1979" i="1"/>
  <c r="BL1980" i="1"/>
  <c r="BL1981" i="1"/>
  <c r="BL1982" i="1"/>
  <c r="BL1983" i="1"/>
  <c r="BL1984" i="1"/>
  <c r="BL1985" i="1"/>
  <c r="BL1986" i="1"/>
  <c r="BL1987" i="1"/>
  <c r="BL1988" i="1"/>
  <c r="BL1989" i="1"/>
  <c r="BL1990" i="1"/>
  <c r="BL1991" i="1"/>
  <c r="BL1992" i="1"/>
  <c r="BL1993" i="1"/>
  <c r="BL1994" i="1"/>
  <c r="BL1995" i="1"/>
  <c r="BL1996" i="1"/>
  <c r="BL1997" i="1"/>
  <c r="BL1998" i="1"/>
  <c r="BL1999" i="1"/>
  <c r="BL2000" i="1"/>
  <c r="BL2001" i="1"/>
  <c r="BL2002" i="1"/>
  <c r="BL2003" i="1"/>
  <c r="BL2004" i="1"/>
  <c r="BL2005" i="1"/>
  <c r="BL2006" i="1"/>
  <c r="BL2007" i="1"/>
  <c r="BL2008" i="1"/>
  <c r="BL2009" i="1"/>
  <c r="BL2010" i="1"/>
  <c r="BL2011" i="1"/>
  <c r="BL2012" i="1"/>
  <c r="BL2013" i="1"/>
  <c r="BL2014" i="1"/>
  <c r="BL2015" i="1"/>
  <c r="BL2016" i="1"/>
  <c r="BL2017" i="1"/>
  <c r="BL2018" i="1"/>
  <c r="BL2019" i="1"/>
  <c r="BL2020" i="1"/>
  <c r="BL2021" i="1"/>
  <c r="BL2022" i="1"/>
  <c r="BL2023" i="1"/>
  <c r="BL2024" i="1"/>
  <c r="BL2025" i="1"/>
  <c r="BL2026" i="1"/>
  <c r="BL2027" i="1"/>
  <c r="BL2028" i="1"/>
  <c r="BL2029" i="1"/>
  <c r="BL2030" i="1"/>
  <c r="BL2031" i="1"/>
  <c r="BL2032" i="1"/>
  <c r="BL2033" i="1"/>
  <c r="BL2" i="1"/>
  <c r="BJ3" i="1"/>
  <c r="BJ4" i="1"/>
  <c r="BJ5" i="1"/>
  <c r="BJ6" i="1"/>
  <c r="BJ7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39" i="1"/>
  <c r="BJ40" i="1"/>
  <c r="BJ41" i="1"/>
  <c r="BJ42" i="1"/>
  <c r="BJ43" i="1"/>
  <c r="BJ44" i="1"/>
  <c r="BJ45" i="1"/>
  <c r="BJ46" i="1"/>
  <c r="BJ47" i="1"/>
  <c r="BJ48" i="1"/>
  <c r="BJ49" i="1"/>
  <c r="BJ50" i="1"/>
  <c r="BJ51" i="1"/>
  <c r="BJ52" i="1"/>
  <c r="BJ53" i="1"/>
  <c r="BJ54" i="1"/>
  <c r="BJ55" i="1"/>
  <c r="BJ56" i="1"/>
  <c r="BJ57" i="1"/>
  <c r="BJ58" i="1"/>
  <c r="BJ59" i="1"/>
  <c r="BJ60" i="1"/>
  <c r="BJ61" i="1"/>
  <c r="BJ62" i="1"/>
  <c r="BJ63" i="1"/>
  <c r="BJ64" i="1"/>
  <c r="BJ65" i="1"/>
  <c r="BJ66" i="1"/>
  <c r="BJ67" i="1"/>
  <c r="BJ68" i="1"/>
  <c r="BJ69" i="1"/>
  <c r="BJ70" i="1"/>
  <c r="BJ71" i="1"/>
  <c r="BJ72" i="1"/>
  <c r="BJ73" i="1"/>
  <c r="BJ74" i="1"/>
  <c r="BJ75" i="1"/>
  <c r="BJ76" i="1"/>
  <c r="BJ77" i="1"/>
  <c r="BJ78" i="1"/>
  <c r="BJ79" i="1"/>
  <c r="BJ80" i="1"/>
  <c r="BJ81" i="1"/>
  <c r="BJ82" i="1"/>
  <c r="BJ83" i="1"/>
  <c r="BJ84" i="1"/>
  <c r="BJ85" i="1"/>
  <c r="BJ86" i="1"/>
  <c r="BJ87" i="1"/>
  <c r="BJ88" i="1"/>
  <c r="BJ89" i="1"/>
  <c r="BJ90" i="1"/>
  <c r="BJ91" i="1"/>
  <c r="BJ92" i="1"/>
  <c r="BJ93" i="1"/>
  <c r="BJ94" i="1"/>
  <c r="BJ95" i="1"/>
  <c r="BJ96" i="1"/>
  <c r="BJ97" i="1"/>
  <c r="BJ98" i="1"/>
  <c r="BJ99" i="1"/>
  <c r="BJ100" i="1"/>
  <c r="BJ101" i="1"/>
  <c r="BJ102" i="1"/>
  <c r="BJ103" i="1"/>
  <c r="BJ104" i="1"/>
  <c r="BJ105" i="1"/>
  <c r="BJ106" i="1"/>
  <c r="BJ107" i="1"/>
  <c r="BJ108" i="1"/>
  <c r="BJ109" i="1"/>
  <c r="BJ110" i="1"/>
  <c r="BJ111" i="1"/>
  <c r="BJ112" i="1"/>
  <c r="BJ113" i="1"/>
  <c r="BJ114" i="1"/>
  <c r="BJ115" i="1"/>
  <c r="BJ116" i="1"/>
  <c r="BJ117" i="1"/>
  <c r="BJ118" i="1"/>
  <c r="BJ119" i="1"/>
  <c r="BJ120" i="1"/>
  <c r="BJ121" i="1"/>
  <c r="BJ122" i="1"/>
  <c r="BJ123" i="1"/>
  <c r="BJ124" i="1"/>
  <c r="BJ125" i="1"/>
  <c r="BJ126" i="1"/>
  <c r="BJ127" i="1"/>
  <c r="BJ128" i="1"/>
  <c r="BJ129" i="1"/>
  <c r="BJ130" i="1"/>
  <c r="BJ131" i="1"/>
  <c r="BJ132" i="1"/>
  <c r="BJ133" i="1"/>
  <c r="BJ134" i="1"/>
  <c r="BJ135" i="1"/>
  <c r="BJ136" i="1"/>
  <c r="BJ137" i="1"/>
  <c r="BJ138" i="1"/>
  <c r="BJ139" i="1"/>
  <c r="BJ140" i="1"/>
  <c r="BJ141" i="1"/>
  <c r="BJ142" i="1"/>
  <c r="BJ143" i="1"/>
  <c r="BJ144" i="1"/>
  <c r="BJ145" i="1"/>
  <c r="BJ146" i="1"/>
  <c r="BJ147" i="1"/>
  <c r="BJ148" i="1"/>
  <c r="BJ149" i="1"/>
  <c r="BJ150" i="1"/>
  <c r="BJ151" i="1"/>
  <c r="BJ152" i="1"/>
  <c r="BJ153" i="1"/>
  <c r="BJ154" i="1"/>
  <c r="BJ155" i="1"/>
  <c r="BJ156" i="1"/>
  <c r="BJ157" i="1"/>
  <c r="BJ158" i="1"/>
  <c r="BJ159" i="1"/>
  <c r="BJ160" i="1"/>
  <c r="BJ161" i="1"/>
  <c r="BJ162" i="1"/>
  <c r="BJ163" i="1"/>
  <c r="BJ164" i="1"/>
  <c r="BJ165" i="1"/>
  <c r="BJ166" i="1"/>
  <c r="BJ167" i="1"/>
  <c r="BJ168" i="1"/>
  <c r="BJ169" i="1"/>
  <c r="BJ170" i="1"/>
  <c r="BJ171" i="1"/>
  <c r="BJ172" i="1"/>
  <c r="BJ173" i="1"/>
  <c r="BJ174" i="1"/>
  <c r="BJ175" i="1"/>
  <c r="BJ176" i="1"/>
  <c r="BJ177" i="1"/>
  <c r="BJ178" i="1"/>
  <c r="BJ179" i="1"/>
  <c r="BJ180" i="1"/>
  <c r="BJ181" i="1"/>
  <c r="BJ182" i="1"/>
  <c r="BJ183" i="1"/>
  <c r="BJ184" i="1"/>
  <c r="BJ185" i="1"/>
  <c r="BJ186" i="1"/>
  <c r="BJ187" i="1"/>
  <c r="BJ188" i="1"/>
  <c r="BJ189" i="1"/>
  <c r="BJ190" i="1"/>
  <c r="BJ191" i="1"/>
  <c r="BJ192" i="1"/>
  <c r="BJ193" i="1"/>
  <c r="BJ194" i="1"/>
  <c r="BJ195" i="1"/>
  <c r="BJ196" i="1"/>
  <c r="BJ197" i="1"/>
  <c r="BJ198" i="1"/>
  <c r="BJ199" i="1"/>
  <c r="BJ200" i="1"/>
  <c r="BJ201" i="1"/>
  <c r="BJ202" i="1"/>
  <c r="BJ203" i="1"/>
  <c r="BJ204" i="1"/>
  <c r="BJ205" i="1"/>
  <c r="BJ206" i="1"/>
  <c r="BJ207" i="1"/>
  <c r="BJ208" i="1"/>
  <c r="BJ209" i="1"/>
  <c r="BJ210" i="1"/>
  <c r="BJ211" i="1"/>
  <c r="BJ212" i="1"/>
  <c r="BJ213" i="1"/>
  <c r="BJ214" i="1"/>
  <c r="BJ215" i="1"/>
  <c r="BJ216" i="1"/>
  <c r="BJ217" i="1"/>
  <c r="BJ218" i="1"/>
  <c r="BJ219" i="1"/>
  <c r="BJ220" i="1"/>
  <c r="BJ221" i="1"/>
  <c r="BJ222" i="1"/>
  <c r="BJ223" i="1"/>
  <c r="BJ224" i="1"/>
  <c r="BJ225" i="1"/>
  <c r="BJ226" i="1"/>
  <c r="BJ227" i="1"/>
  <c r="BJ228" i="1"/>
  <c r="BJ229" i="1"/>
  <c r="BJ230" i="1"/>
  <c r="BJ231" i="1"/>
  <c r="BJ232" i="1"/>
  <c r="BJ233" i="1"/>
  <c r="BJ234" i="1"/>
  <c r="BJ235" i="1"/>
  <c r="BJ236" i="1"/>
  <c r="BJ237" i="1"/>
  <c r="BJ238" i="1"/>
  <c r="BJ239" i="1"/>
  <c r="BJ240" i="1"/>
  <c r="BJ241" i="1"/>
  <c r="BJ242" i="1"/>
  <c r="BJ243" i="1"/>
  <c r="BJ244" i="1"/>
  <c r="BJ245" i="1"/>
  <c r="BJ246" i="1"/>
  <c r="BJ247" i="1"/>
  <c r="BJ248" i="1"/>
  <c r="BJ249" i="1"/>
  <c r="BJ250" i="1"/>
  <c r="BJ251" i="1"/>
  <c r="BJ252" i="1"/>
  <c r="BJ253" i="1"/>
  <c r="BJ254" i="1"/>
  <c r="BJ255" i="1"/>
  <c r="BJ256" i="1"/>
  <c r="BJ257" i="1"/>
  <c r="BJ258" i="1"/>
  <c r="BJ259" i="1"/>
  <c r="BJ260" i="1"/>
  <c r="BJ261" i="1"/>
  <c r="BJ262" i="1"/>
  <c r="BJ263" i="1"/>
  <c r="BJ264" i="1"/>
  <c r="BJ265" i="1"/>
  <c r="BJ266" i="1"/>
  <c r="BJ267" i="1"/>
  <c r="BJ268" i="1"/>
  <c r="BJ269" i="1"/>
  <c r="BJ270" i="1"/>
  <c r="BJ271" i="1"/>
  <c r="BJ272" i="1"/>
  <c r="BJ273" i="1"/>
  <c r="BJ274" i="1"/>
  <c r="BJ275" i="1"/>
  <c r="BJ276" i="1"/>
  <c r="BJ277" i="1"/>
  <c r="BJ278" i="1"/>
  <c r="BJ279" i="1"/>
  <c r="BJ280" i="1"/>
  <c r="BJ281" i="1"/>
  <c r="BJ282" i="1"/>
  <c r="BJ283" i="1"/>
  <c r="BJ284" i="1"/>
  <c r="BJ285" i="1"/>
  <c r="BJ286" i="1"/>
  <c r="BJ287" i="1"/>
  <c r="BJ288" i="1"/>
  <c r="BJ289" i="1"/>
  <c r="BJ290" i="1"/>
  <c r="BJ291" i="1"/>
  <c r="BJ292" i="1"/>
  <c r="BJ293" i="1"/>
  <c r="BJ294" i="1"/>
  <c r="BJ295" i="1"/>
  <c r="BJ296" i="1"/>
  <c r="BJ297" i="1"/>
  <c r="BJ298" i="1"/>
  <c r="BJ299" i="1"/>
  <c r="BJ300" i="1"/>
  <c r="BJ301" i="1"/>
  <c r="BJ302" i="1"/>
  <c r="BJ303" i="1"/>
  <c r="BJ304" i="1"/>
  <c r="BJ305" i="1"/>
  <c r="BJ306" i="1"/>
  <c r="BJ307" i="1"/>
  <c r="BJ308" i="1"/>
  <c r="BJ309" i="1"/>
  <c r="BJ310" i="1"/>
  <c r="BJ311" i="1"/>
  <c r="BJ312" i="1"/>
  <c r="BJ313" i="1"/>
  <c r="BJ314" i="1"/>
  <c r="BJ315" i="1"/>
  <c r="BJ316" i="1"/>
  <c r="BJ317" i="1"/>
  <c r="BJ318" i="1"/>
  <c r="BJ319" i="1"/>
  <c r="BJ320" i="1"/>
  <c r="BJ321" i="1"/>
  <c r="BJ322" i="1"/>
  <c r="BJ323" i="1"/>
  <c r="BJ324" i="1"/>
  <c r="BJ325" i="1"/>
  <c r="BJ326" i="1"/>
  <c r="BJ327" i="1"/>
  <c r="BJ328" i="1"/>
  <c r="BJ329" i="1"/>
  <c r="BJ330" i="1"/>
  <c r="BJ331" i="1"/>
  <c r="BJ332" i="1"/>
  <c r="BJ333" i="1"/>
  <c r="BJ334" i="1"/>
  <c r="BJ335" i="1"/>
  <c r="BJ336" i="1"/>
  <c r="BJ337" i="1"/>
  <c r="BJ338" i="1"/>
  <c r="BJ339" i="1"/>
  <c r="BJ340" i="1"/>
  <c r="BJ341" i="1"/>
  <c r="BJ342" i="1"/>
  <c r="BJ343" i="1"/>
  <c r="BJ344" i="1"/>
  <c r="BJ345" i="1"/>
  <c r="BJ346" i="1"/>
  <c r="BJ347" i="1"/>
  <c r="BJ348" i="1"/>
  <c r="BJ349" i="1"/>
  <c r="BJ350" i="1"/>
  <c r="BJ351" i="1"/>
  <c r="BJ352" i="1"/>
  <c r="BJ353" i="1"/>
  <c r="BJ354" i="1"/>
  <c r="BJ355" i="1"/>
  <c r="BJ356" i="1"/>
  <c r="BJ357" i="1"/>
  <c r="BJ358" i="1"/>
  <c r="BJ359" i="1"/>
  <c r="BJ360" i="1"/>
  <c r="BJ361" i="1"/>
  <c r="BJ362" i="1"/>
  <c r="BJ363" i="1"/>
  <c r="BJ364" i="1"/>
  <c r="BJ365" i="1"/>
  <c r="BJ366" i="1"/>
  <c r="BJ367" i="1"/>
  <c r="BJ368" i="1"/>
  <c r="BJ369" i="1"/>
  <c r="BJ370" i="1"/>
  <c r="BJ371" i="1"/>
  <c r="BJ372" i="1"/>
  <c r="BJ373" i="1"/>
  <c r="BJ374" i="1"/>
  <c r="BJ375" i="1"/>
  <c r="BJ376" i="1"/>
  <c r="BJ377" i="1"/>
  <c r="BJ378" i="1"/>
  <c r="BJ379" i="1"/>
  <c r="BJ380" i="1"/>
  <c r="BJ381" i="1"/>
  <c r="BJ382" i="1"/>
  <c r="BJ383" i="1"/>
  <c r="BJ384" i="1"/>
  <c r="BJ385" i="1"/>
  <c r="BJ386" i="1"/>
  <c r="BJ387" i="1"/>
  <c r="BJ388" i="1"/>
  <c r="BJ389" i="1"/>
  <c r="BJ390" i="1"/>
  <c r="BJ391" i="1"/>
  <c r="BJ392" i="1"/>
  <c r="BJ393" i="1"/>
  <c r="BJ394" i="1"/>
  <c r="BJ395" i="1"/>
  <c r="BJ396" i="1"/>
  <c r="BJ397" i="1"/>
  <c r="BJ398" i="1"/>
  <c r="BJ399" i="1"/>
  <c r="BJ400" i="1"/>
  <c r="BJ401" i="1"/>
  <c r="BJ402" i="1"/>
  <c r="BJ403" i="1"/>
  <c r="BJ404" i="1"/>
  <c r="BJ405" i="1"/>
  <c r="BJ406" i="1"/>
  <c r="BJ407" i="1"/>
  <c r="BJ408" i="1"/>
  <c r="BJ409" i="1"/>
  <c r="BJ410" i="1"/>
  <c r="BJ411" i="1"/>
  <c r="BJ412" i="1"/>
  <c r="BJ413" i="1"/>
  <c r="BJ414" i="1"/>
  <c r="BJ415" i="1"/>
  <c r="BJ416" i="1"/>
  <c r="BJ417" i="1"/>
  <c r="BJ418" i="1"/>
  <c r="BJ419" i="1"/>
  <c r="BJ420" i="1"/>
  <c r="BJ421" i="1"/>
  <c r="BJ422" i="1"/>
  <c r="BJ423" i="1"/>
  <c r="BJ424" i="1"/>
  <c r="BJ425" i="1"/>
  <c r="BJ426" i="1"/>
  <c r="BJ427" i="1"/>
  <c r="BJ428" i="1"/>
  <c r="BJ429" i="1"/>
  <c r="BJ430" i="1"/>
  <c r="BJ431" i="1"/>
  <c r="BJ432" i="1"/>
  <c r="BJ433" i="1"/>
  <c r="BJ434" i="1"/>
  <c r="BJ435" i="1"/>
  <c r="BJ436" i="1"/>
  <c r="BJ437" i="1"/>
  <c r="BJ438" i="1"/>
  <c r="BJ439" i="1"/>
  <c r="BJ440" i="1"/>
  <c r="BJ441" i="1"/>
  <c r="BJ442" i="1"/>
  <c r="BJ443" i="1"/>
  <c r="BJ444" i="1"/>
  <c r="BJ445" i="1"/>
  <c r="BJ446" i="1"/>
  <c r="BJ447" i="1"/>
  <c r="BJ448" i="1"/>
  <c r="BJ449" i="1"/>
  <c r="BJ450" i="1"/>
  <c r="BJ451" i="1"/>
  <c r="BJ452" i="1"/>
  <c r="BJ453" i="1"/>
  <c r="BJ454" i="1"/>
  <c r="BJ455" i="1"/>
  <c r="BJ456" i="1"/>
  <c r="BJ457" i="1"/>
  <c r="BJ458" i="1"/>
  <c r="BJ459" i="1"/>
  <c r="BJ460" i="1"/>
  <c r="BJ461" i="1"/>
  <c r="BJ462" i="1"/>
  <c r="BJ463" i="1"/>
  <c r="BJ464" i="1"/>
  <c r="BJ465" i="1"/>
  <c r="BJ466" i="1"/>
  <c r="BJ467" i="1"/>
  <c r="BJ468" i="1"/>
  <c r="BJ469" i="1"/>
  <c r="BJ470" i="1"/>
  <c r="BJ471" i="1"/>
  <c r="BJ472" i="1"/>
  <c r="BJ473" i="1"/>
  <c r="BJ474" i="1"/>
  <c r="BJ475" i="1"/>
  <c r="BJ476" i="1"/>
  <c r="BJ477" i="1"/>
  <c r="BJ478" i="1"/>
  <c r="BJ479" i="1"/>
  <c r="BJ480" i="1"/>
  <c r="BJ481" i="1"/>
  <c r="BJ482" i="1"/>
  <c r="BJ483" i="1"/>
  <c r="BJ484" i="1"/>
  <c r="BJ485" i="1"/>
  <c r="BJ486" i="1"/>
  <c r="BJ487" i="1"/>
  <c r="BJ488" i="1"/>
  <c r="BJ489" i="1"/>
  <c r="BJ490" i="1"/>
  <c r="BJ491" i="1"/>
  <c r="BJ492" i="1"/>
  <c r="BJ493" i="1"/>
  <c r="BJ494" i="1"/>
  <c r="BJ495" i="1"/>
  <c r="BJ496" i="1"/>
  <c r="BJ497" i="1"/>
  <c r="BJ498" i="1"/>
  <c r="BJ499" i="1"/>
  <c r="BJ500" i="1"/>
  <c r="BJ501" i="1"/>
  <c r="BJ502" i="1"/>
  <c r="BJ503" i="1"/>
  <c r="BJ504" i="1"/>
  <c r="BJ505" i="1"/>
  <c r="BJ506" i="1"/>
  <c r="BJ507" i="1"/>
  <c r="BJ508" i="1"/>
  <c r="BJ509" i="1"/>
  <c r="BJ510" i="1"/>
  <c r="BJ511" i="1"/>
  <c r="BJ512" i="1"/>
  <c r="BJ513" i="1"/>
  <c r="BJ514" i="1"/>
  <c r="BJ515" i="1"/>
  <c r="BJ516" i="1"/>
  <c r="BJ517" i="1"/>
  <c r="BJ518" i="1"/>
  <c r="BJ519" i="1"/>
  <c r="BJ520" i="1"/>
  <c r="BJ521" i="1"/>
  <c r="BJ522" i="1"/>
  <c r="BJ523" i="1"/>
  <c r="BJ524" i="1"/>
  <c r="BJ525" i="1"/>
  <c r="BJ526" i="1"/>
  <c r="BJ527" i="1"/>
  <c r="BJ528" i="1"/>
  <c r="BJ529" i="1"/>
  <c r="BJ530" i="1"/>
  <c r="BJ531" i="1"/>
  <c r="BJ532" i="1"/>
  <c r="BJ533" i="1"/>
  <c r="BJ534" i="1"/>
  <c r="BJ535" i="1"/>
  <c r="BJ536" i="1"/>
  <c r="BJ537" i="1"/>
  <c r="BJ538" i="1"/>
  <c r="BJ539" i="1"/>
  <c r="BJ540" i="1"/>
  <c r="BJ541" i="1"/>
  <c r="BJ542" i="1"/>
  <c r="BJ543" i="1"/>
  <c r="BJ544" i="1"/>
  <c r="BJ545" i="1"/>
  <c r="BJ546" i="1"/>
  <c r="BJ547" i="1"/>
  <c r="BJ548" i="1"/>
  <c r="BJ549" i="1"/>
  <c r="BJ550" i="1"/>
  <c r="BJ551" i="1"/>
  <c r="BJ552" i="1"/>
  <c r="BJ553" i="1"/>
  <c r="BJ554" i="1"/>
  <c r="BJ555" i="1"/>
  <c r="BJ556" i="1"/>
  <c r="BJ557" i="1"/>
  <c r="BJ558" i="1"/>
  <c r="BJ559" i="1"/>
  <c r="BJ560" i="1"/>
  <c r="BJ561" i="1"/>
  <c r="BJ562" i="1"/>
  <c r="BJ563" i="1"/>
  <c r="BJ564" i="1"/>
  <c r="BJ565" i="1"/>
  <c r="BJ566" i="1"/>
  <c r="BJ567" i="1"/>
  <c r="BJ568" i="1"/>
  <c r="BJ569" i="1"/>
  <c r="BJ570" i="1"/>
  <c r="BJ571" i="1"/>
  <c r="BJ572" i="1"/>
  <c r="BJ573" i="1"/>
  <c r="BJ574" i="1"/>
  <c r="BJ575" i="1"/>
  <c r="BJ576" i="1"/>
  <c r="BJ577" i="1"/>
  <c r="BJ578" i="1"/>
  <c r="BJ579" i="1"/>
  <c r="BJ580" i="1"/>
  <c r="BJ581" i="1"/>
  <c r="BJ582" i="1"/>
  <c r="BJ583" i="1"/>
  <c r="BJ584" i="1"/>
  <c r="BJ585" i="1"/>
  <c r="BJ586" i="1"/>
  <c r="BJ587" i="1"/>
  <c r="BJ588" i="1"/>
  <c r="BJ589" i="1"/>
  <c r="BJ590" i="1"/>
  <c r="BJ591" i="1"/>
  <c r="BJ592" i="1"/>
  <c r="BJ593" i="1"/>
  <c r="BJ594" i="1"/>
  <c r="BJ595" i="1"/>
  <c r="BJ596" i="1"/>
  <c r="BJ597" i="1"/>
  <c r="BJ598" i="1"/>
  <c r="BJ599" i="1"/>
  <c r="BJ600" i="1"/>
  <c r="BJ601" i="1"/>
  <c r="BJ602" i="1"/>
  <c r="BJ603" i="1"/>
  <c r="BJ604" i="1"/>
  <c r="BJ605" i="1"/>
  <c r="BJ606" i="1"/>
  <c r="BJ607" i="1"/>
  <c r="BJ608" i="1"/>
  <c r="BJ609" i="1"/>
  <c r="BJ610" i="1"/>
  <c r="BJ611" i="1"/>
  <c r="BJ612" i="1"/>
  <c r="BJ613" i="1"/>
  <c r="BJ614" i="1"/>
  <c r="BJ615" i="1"/>
  <c r="BJ616" i="1"/>
  <c r="BJ617" i="1"/>
  <c r="BJ618" i="1"/>
  <c r="BJ619" i="1"/>
  <c r="BJ620" i="1"/>
  <c r="BJ621" i="1"/>
  <c r="BJ622" i="1"/>
  <c r="BJ623" i="1"/>
  <c r="BJ624" i="1"/>
  <c r="BJ625" i="1"/>
  <c r="BJ626" i="1"/>
  <c r="BJ627" i="1"/>
  <c r="BJ628" i="1"/>
  <c r="BJ629" i="1"/>
  <c r="BJ630" i="1"/>
  <c r="BJ631" i="1"/>
  <c r="BJ632" i="1"/>
  <c r="BJ633" i="1"/>
  <c r="BJ634" i="1"/>
  <c r="BJ635" i="1"/>
  <c r="BJ636" i="1"/>
  <c r="BJ637" i="1"/>
  <c r="BJ638" i="1"/>
  <c r="BJ639" i="1"/>
  <c r="BJ640" i="1"/>
  <c r="BJ641" i="1"/>
  <c r="BJ642" i="1"/>
  <c r="BJ643" i="1"/>
  <c r="BJ644" i="1"/>
  <c r="BJ645" i="1"/>
  <c r="BJ646" i="1"/>
  <c r="BJ647" i="1"/>
  <c r="BJ648" i="1"/>
  <c r="BJ649" i="1"/>
  <c r="BJ650" i="1"/>
  <c r="BJ651" i="1"/>
  <c r="BJ652" i="1"/>
  <c r="BJ653" i="1"/>
  <c r="BJ654" i="1"/>
  <c r="BJ655" i="1"/>
  <c r="BJ656" i="1"/>
  <c r="BJ657" i="1"/>
  <c r="BJ658" i="1"/>
  <c r="BJ659" i="1"/>
  <c r="BJ660" i="1"/>
  <c r="BJ661" i="1"/>
  <c r="BJ662" i="1"/>
  <c r="BJ663" i="1"/>
  <c r="BJ664" i="1"/>
  <c r="BJ665" i="1"/>
  <c r="BJ666" i="1"/>
  <c r="BJ667" i="1"/>
  <c r="BJ668" i="1"/>
  <c r="BJ669" i="1"/>
  <c r="BJ670" i="1"/>
  <c r="BJ671" i="1"/>
  <c r="BJ672" i="1"/>
  <c r="BJ673" i="1"/>
  <c r="BJ674" i="1"/>
  <c r="BJ675" i="1"/>
  <c r="BJ676" i="1"/>
  <c r="BJ677" i="1"/>
  <c r="BJ678" i="1"/>
  <c r="BJ679" i="1"/>
  <c r="BJ680" i="1"/>
  <c r="BJ681" i="1"/>
  <c r="BJ682" i="1"/>
  <c r="BJ683" i="1"/>
  <c r="BJ684" i="1"/>
  <c r="BJ685" i="1"/>
  <c r="BJ686" i="1"/>
  <c r="BJ687" i="1"/>
  <c r="BJ688" i="1"/>
  <c r="BJ689" i="1"/>
  <c r="BJ690" i="1"/>
  <c r="BJ691" i="1"/>
  <c r="BJ692" i="1"/>
  <c r="BJ693" i="1"/>
  <c r="BJ694" i="1"/>
  <c r="BJ695" i="1"/>
  <c r="BJ696" i="1"/>
  <c r="BJ697" i="1"/>
  <c r="BJ698" i="1"/>
  <c r="BJ699" i="1"/>
  <c r="BJ700" i="1"/>
  <c r="BJ701" i="1"/>
  <c r="BJ702" i="1"/>
  <c r="BJ703" i="1"/>
  <c r="BJ704" i="1"/>
  <c r="BJ705" i="1"/>
  <c r="BJ706" i="1"/>
  <c r="BJ707" i="1"/>
  <c r="BJ708" i="1"/>
  <c r="BJ709" i="1"/>
  <c r="BJ710" i="1"/>
  <c r="BJ711" i="1"/>
  <c r="BJ712" i="1"/>
  <c r="BJ713" i="1"/>
  <c r="BJ714" i="1"/>
  <c r="BJ715" i="1"/>
  <c r="BJ716" i="1"/>
  <c r="BJ717" i="1"/>
  <c r="BJ718" i="1"/>
  <c r="BJ719" i="1"/>
  <c r="BJ720" i="1"/>
  <c r="BJ721" i="1"/>
  <c r="BJ722" i="1"/>
  <c r="BJ723" i="1"/>
  <c r="BJ724" i="1"/>
  <c r="BJ725" i="1"/>
  <c r="BJ726" i="1"/>
  <c r="BJ727" i="1"/>
  <c r="BJ728" i="1"/>
  <c r="BJ729" i="1"/>
  <c r="BJ730" i="1"/>
  <c r="BJ731" i="1"/>
  <c r="BJ732" i="1"/>
  <c r="BJ733" i="1"/>
  <c r="BJ734" i="1"/>
  <c r="BJ735" i="1"/>
  <c r="BJ736" i="1"/>
  <c r="BJ737" i="1"/>
  <c r="BJ738" i="1"/>
  <c r="BJ739" i="1"/>
  <c r="BJ740" i="1"/>
  <c r="BJ741" i="1"/>
  <c r="BJ742" i="1"/>
  <c r="BJ743" i="1"/>
  <c r="BJ744" i="1"/>
  <c r="BJ745" i="1"/>
  <c r="BJ746" i="1"/>
  <c r="BJ747" i="1"/>
  <c r="BJ748" i="1"/>
  <c r="BJ749" i="1"/>
  <c r="BJ750" i="1"/>
  <c r="BJ751" i="1"/>
  <c r="BJ752" i="1"/>
  <c r="BJ753" i="1"/>
  <c r="BJ754" i="1"/>
  <c r="BJ755" i="1"/>
  <c r="BJ756" i="1"/>
  <c r="BJ757" i="1"/>
  <c r="BJ758" i="1"/>
  <c r="BJ759" i="1"/>
  <c r="BJ760" i="1"/>
  <c r="BJ761" i="1"/>
  <c r="BJ762" i="1"/>
  <c r="BJ763" i="1"/>
  <c r="BJ764" i="1"/>
  <c r="BJ765" i="1"/>
  <c r="BJ766" i="1"/>
  <c r="BJ767" i="1"/>
  <c r="BJ768" i="1"/>
  <c r="BJ769" i="1"/>
  <c r="BJ770" i="1"/>
  <c r="BJ771" i="1"/>
  <c r="BJ772" i="1"/>
  <c r="BJ773" i="1"/>
  <c r="BJ774" i="1"/>
  <c r="BJ775" i="1"/>
  <c r="BJ776" i="1"/>
  <c r="BJ777" i="1"/>
  <c r="BJ778" i="1"/>
  <c r="BJ779" i="1"/>
  <c r="BJ780" i="1"/>
  <c r="BJ781" i="1"/>
  <c r="BJ782" i="1"/>
  <c r="BJ783" i="1"/>
  <c r="BJ784" i="1"/>
  <c r="BJ785" i="1"/>
  <c r="BJ786" i="1"/>
  <c r="BJ787" i="1"/>
  <c r="BJ788" i="1"/>
  <c r="BJ789" i="1"/>
  <c r="BJ790" i="1"/>
  <c r="BJ791" i="1"/>
  <c r="BJ792" i="1"/>
  <c r="BJ793" i="1"/>
  <c r="BJ794" i="1"/>
  <c r="BJ795" i="1"/>
  <c r="BJ796" i="1"/>
  <c r="BJ797" i="1"/>
  <c r="BJ798" i="1"/>
  <c r="BJ799" i="1"/>
  <c r="BJ800" i="1"/>
  <c r="BJ801" i="1"/>
  <c r="BJ802" i="1"/>
  <c r="BJ803" i="1"/>
  <c r="BJ804" i="1"/>
  <c r="BJ805" i="1"/>
  <c r="BJ806" i="1"/>
  <c r="BJ807" i="1"/>
  <c r="BJ808" i="1"/>
  <c r="BJ809" i="1"/>
  <c r="BJ810" i="1"/>
  <c r="BJ811" i="1"/>
  <c r="BJ812" i="1"/>
  <c r="BJ813" i="1"/>
  <c r="BJ814" i="1"/>
  <c r="BJ815" i="1"/>
  <c r="BJ816" i="1"/>
  <c r="BJ817" i="1"/>
  <c r="BJ818" i="1"/>
  <c r="BJ819" i="1"/>
  <c r="BJ820" i="1"/>
  <c r="BJ821" i="1"/>
  <c r="BJ822" i="1"/>
  <c r="BJ823" i="1"/>
  <c r="BJ824" i="1"/>
  <c r="BJ825" i="1"/>
  <c r="BJ826" i="1"/>
  <c r="BJ827" i="1"/>
  <c r="BJ828" i="1"/>
  <c r="BJ829" i="1"/>
  <c r="BJ830" i="1"/>
  <c r="BJ831" i="1"/>
  <c r="BJ832" i="1"/>
  <c r="BJ833" i="1"/>
  <c r="BJ834" i="1"/>
  <c r="BJ835" i="1"/>
  <c r="BJ836" i="1"/>
  <c r="BJ837" i="1"/>
  <c r="BJ838" i="1"/>
  <c r="BJ839" i="1"/>
  <c r="BJ840" i="1"/>
  <c r="BJ841" i="1"/>
  <c r="BJ842" i="1"/>
  <c r="BJ843" i="1"/>
  <c r="BJ844" i="1"/>
  <c r="BJ845" i="1"/>
  <c r="BJ846" i="1"/>
  <c r="BJ847" i="1"/>
  <c r="BJ848" i="1"/>
  <c r="BJ849" i="1"/>
  <c r="BJ850" i="1"/>
  <c r="BJ851" i="1"/>
  <c r="BJ852" i="1"/>
  <c r="BJ853" i="1"/>
  <c r="BJ854" i="1"/>
  <c r="BJ855" i="1"/>
  <c r="BJ856" i="1"/>
  <c r="BJ857" i="1"/>
  <c r="BJ858" i="1"/>
  <c r="BJ859" i="1"/>
  <c r="BJ860" i="1"/>
  <c r="BJ861" i="1"/>
  <c r="BJ862" i="1"/>
  <c r="BJ863" i="1"/>
  <c r="BJ864" i="1"/>
  <c r="BJ865" i="1"/>
  <c r="BJ866" i="1"/>
  <c r="BJ867" i="1"/>
  <c r="BJ868" i="1"/>
  <c r="BJ869" i="1"/>
  <c r="BJ870" i="1"/>
  <c r="BJ871" i="1"/>
  <c r="BJ872" i="1"/>
  <c r="BJ873" i="1"/>
  <c r="BJ874" i="1"/>
  <c r="BJ875" i="1"/>
  <c r="BJ876" i="1"/>
  <c r="BJ877" i="1"/>
  <c r="BJ878" i="1"/>
  <c r="BJ879" i="1"/>
  <c r="BJ880" i="1"/>
  <c r="BJ881" i="1"/>
  <c r="BJ882" i="1"/>
  <c r="BJ883" i="1"/>
  <c r="BJ884" i="1"/>
  <c r="BJ885" i="1"/>
  <c r="BJ886" i="1"/>
  <c r="BJ887" i="1"/>
  <c r="BJ888" i="1"/>
  <c r="BJ889" i="1"/>
  <c r="BJ890" i="1"/>
  <c r="BJ891" i="1"/>
  <c r="BJ892" i="1"/>
  <c r="BJ893" i="1"/>
  <c r="BJ894" i="1"/>
  <c r="BJ895" i="1"/>
  <c r="BJ896" i="1"/>
  <c r="BJ897" i="1"/>
  <c r="BJ898" i="1"/>
  <c r="BJ899" i="1"/>
  <c r="BJ900" i="1"/>
  <c r="BJ901" i="1"/>
  <c r="BJ902" i="1"/>
  <c r="BJ903" i="1"/>
  <c r="BJ904" i="1"/>
  <c r="BJ905" i="1"/>
  <c r="BJ906" i="1"/>
  <c r="BJ907" i="1"/>
  <c r="BJ908" i="1"/>
  <c r="BJ909" i="1"/>
  <c r="BJ910" i="1"/>
  <c r="BJ911" i="1"/>
  <c r="BJ912" i="1"/>
  <c r="BJ913" i="1"/>
  <c r="BJ914" i="1"/>
  <c r="BJ915" i="1"/>
  <c r="BJ916" i="1"/>
  <c r="BJ917" i="1"/>
  <c r="BJ918" i="1"/>
  <c r="BJ919" i="1"/>
  <c r="BJ920" i="1"/>
  <c r="BJ921" i="1"/>
  <c r="BJ922" i="1"/>
  <c r="BJ923" i="1"/>
  <c r="BJ924" i="1"/>
  <c r="BJ925" i="1"/>
  <c r="BJ926" i="1"/>
  <c r="BJ927" i="1"/>
  <c r="BJ928" i="1"/>
  <c r="BJ929" i="1"/>
  <c r="BJ930" i="1"/>
  <c r="BJ931" i="1"/>
  <c r="BJ932" i="1"/>
  <c r="BJ933" i="1"/>
  <c r="BJ934" i="1"/>
  <c r="BJ935" i="1"/>
  <c r="BJ936" i="1"/>
  <c r="BJ937" i="1"/>
  <c r="BJ938" i="1"/>
  <c r="BJ939" i="1"/>
  <c r="BJ940" i="1"/>
  <c r="BJ941" i="1"/>
  <c r="BJ942" i="1"/>
  <c r="BJ943" i="1"/>
  <c r="BJ944" i="1"/>
  <c r="BJ945" i="1"/>
  <c r="BJ946" i="1"/>
  <c r="BJ947" i="1"/>
  <c r="BJ948" i="1"/>
  <c r="BJ949" i="1"/>
  <c r="BJ950" i="1"/>
  <c r="BJ951" i="1"/>
  <c r="BJ952" i="1"/>
  <c r="BJ953" i="1"/>
  <c r="BJ954" i="1"/>
  <c r="BJ955" i="1"/>
  <c r="BJ956" i="1"/>
  <c r="BJ957" i="1"/>
  <c r="BJ958" i="1"/>
  <c r="BJ959" i="1"/>
  <c r="BJ960" i="1"/>
  <c r="BJ961" i="1"/>
  <c r="BJ962" i="1"/>
  <c r="BJ963" i="1"/>
  <c r="BJ964" i="1"/>
  <c r="BJ965" i="1"/>
  <c r="BJ966" i="1"/>
  <c r="BJ967" i="1"/>
  <c r="BJ968" i="1"/>
  <c r="BJ969" i="1"/>
  <c r="BJ970" i="1"/>
  <c r="BJ971" i="1"/>
  <c r="BJ972" i="1"/>
  <c r="BJ973" i="1"/>
  <c r="BJ974" i="1"/>
  <c r="BJ975" i="1"/>
  <c r="BJ976" i="1"/>
  <c r="BJ977" i="1"/>
  <c r="BJ978" i="1"/>
  <c r="BJ979" i="1"/>
  <c r="BJ980" i="1"/>
  <c r="BJ981" i="1"/>
  <c r="BJ982" i="1"/>
  <c r="BJ983" i="1"/>
  <c r="BJ984" i="1"/>
  <c r="BJ985" i="1"/>
  <c r="BJ986" i="1"/>
  <c r="BJ987" i="1"/>
  <c r="BJ988" i="1"/>
  <c r="BJ989" i="1"/>
  <c r="BJ990" i="1"/>
  <c r="BJ991" i="1"/>
  <c r="BJ992" i="1"/>
  <c r="BJ993" i="1"/>
  <c r="BJ994" i="1"/>
  <c r="BJ995" i="1"/>
  <c r="BJ996" i="1"/>
  <c r="BJ997" i="1"/>
  <c r="BJ998" i="1"/>
  <c r="BJ999" i="1"/>
  <c r="BJ1000" i="1"/>
  <c r="BJ1001" i="1"/>
  <c r="BJ1002" i="1"/>
  <c r="BJ1003" i="1"/>
  <c r="BJ1004" i="1"/>
  <c r="BJ1005" i="1"/>
  <c r="BJ1006" i="1"/>
  <c r="BJ1007" i="1"/>
  <c r="BJ1008" i="1"/>
  <c r="BJ1009" i="1"/>
  <c r="BJ1010" i="1"/>
  <c r="BJ1011" i="1"/>
  <c r="BJ1012" i="1"/>
  <c r="BJ1013" i="1"/>
  <c r="BJ1014" i="1"/>
  <c r="BJ1015" i="1"/>
  <c r="BJ1016" i="1"/>
  <c r="BJ1017" i="1"/>
  <c r="BJ1018" i="1"/>
  <c r="BJ1019" i="1"/>
  <c r="BJ1020" i="1"/>
  <c r="BJ1021" i="1"/>
  <c r="BJ1022" i="1"/>
  <c r="BJ1023" i="1"/>
  <c r="BJ1024" i="1"/>
  <c r="BJ1025" i="1"/>
  <c r="BJ1026" i="1"/>
  <c r="BJ1027" i="1"/>
  <c r="BJ1028" i="1"/>
  <c r="BJ1029" i="1"/>
  <c r="BJ1030" i="1"/>
  <c r="BJ1031" i="1"/>
  <c r="BJ1032" i="1"/>
  <c r="BJ1033" i="1"/>
  <c r="BJ1034" i="1"/>
  <c r="BJ1035" i="1"/>
  <c r="BJ1036" i="1"/>
  <c r="BJ1037" i="1"/>
  <c r="BJ1038" i="1"/>
  <c r="BJ1039" i="1"/>
  <c r="BJ1040" i="1"/>
  <c r="BJ1041" i="1"/>
  <c r="BJ1042" i="1"/>
  <c r="BJ1043" i="1"/>
  <c r="BJ1044" i="1"/>
  <c r="BJ1045" i="1"/>
  <c r="BJ1046" i="1"/>
  <c r="BJ1047" i="1"/>
  <c r="BJ1048" i="1"/>
  <c r="BJ1049" i="1"/>
  <c r="BJ1050" i="1"/>
  <c r="BJ1051" i="1"/>
  <c r="BJ1052" i="1"/>
  <c r="BJ1053" i="1"/>
  <c r="BJ1054" i="1"/>
  <c r="BJ1055" i="1"/>
  <c r="BJ1056" i="1"/>
  <c r="BJ1057" i="1"/>
  <c r="BJ1058" i="1"/>
  <c r="BJ1059" i="1"/>
  <c r="BJ1060" i="1"/>
  <c r="BJ1061" i="1"/>
  <c r="BJ1062" i="1"/>
  <c r="BJ1063" i="1"/>
  <c r="BJ1064" i="1"/>
  <c r="BJ1065" i="1"/>
  <c r="BJ1066" i="1"/>
  <c r="BJ1067" i="1"/>
  <c r="BJ1068" i="1"/>
  <c r="BJ1069" i="1"/>
  <c r="BJ1070" i="1"/>
  <c r="BJ1071" i="1"/>
  <c r="BJ1072" i="1"/>
  <c r="BJ1073" i="1"/>
  <c r="BJ1074" i="1"/>
  <c r="BJ1075" i="1"/>
  <c r="BJ1076" i="1"/>
  <c r="BJ1077" i="1"/>
  <c r="BJ1078" i="1"/>
  <c r="BJ1079" i="1"/>
  <c r="BJ1080" i="1"/>
  <c r="BJ1081" i="1"/>
  <c r="BJ1082" i="1"/>
  <c r="BJ1083" i="1"/>
  <c r="BJ1084" i="1"/>
  <c r="BJ1085" i="1"/>
  <c r="BJ1086" i="1"/>
  <c r="BJ1087" i="1"/>
  <c r="BJ1088" i="1"/>
  <c r="BJ1089" i="1"/>
  <c r="BJ1090" i="1"/>
  <c r="BJ1091" i="1"/>
  <c r="BJ1092" i="1"/>
  <c r="BJ1093" i="1"/>
  <c r="BJ1094" i="1"/>
  <c r="BJ1095" i="1"/>
  <c r="BJ1096" i="1"/>
  <c r="BJ1097" i="1"/>
  <c r="BJ1098" i="1"/>
  <c r="BJ1099" i="1"/>
  <c r="BJ1100" i="1"/>
  <c r="BJ1101" i="1"/>
  <c r="BJ1102" i="1"/>
  <c r="BJ1103" i="1"/>
  <c r="BJ1104" i="1"/>
  <c r="BJ1105" i="1"/>
  <c r="BJ1106" i="1"/>
  <c r="BJ1107" i="1"/>
  <c r="BJ1108" i="1"/>
  <c r="BJ1109" i="1"/>
  <c r="BJ1110" i="1"/>
  <c r="BJ1111" i="1"/>
  <c r="BJ1112" i="1"/>
  <c r="BJ1113" i="1"/>
  <c r="BJ1114" i="1"/>
  <c r="BJ1115" i="1"/>
  <c r="BJ1116" i="1"/>
  <c r="BJ1117" i="1"/>
  <c r="BJ1118" i="1"/>
  <c r="BJ1119" i="1"/>
  <c r="BJ1120" i="1"/>
  <c r="BJ1121" i="1"/>
  <c r="BJ1122" i="1"/>
  <c r="BJ1123" i="1"/>
  <c r="BJ1124" i="1"/>
  <c r="BJ1125" i="1"/>
  <c r="BJ1126" i="1"/>
  <c r="BJ1127" i="1"/>
  <c r="BJ1128" i="1"/>
  <c r="BJ1129" i="1"/>
  <c r="BJ1130" i="1"/>
  <c r="BJ1131" i="1"/>
  <c r="BJ1132" i="1"/>
  <c r="BJ1133" i="1"/>
  <c r="BJ1134" i="1"/>
  <c r="BJ1135" i="1"/>
  <c r="BJ1136" i="1"/>
  <c r="BJ1137" i="1"/>
  <c r="BJ1138" i="1"/>
  <c r="BJ1139" i="1"/>
  <c r="BJ1140" i="1"/>
  <c r="BJ1141" i="1"/>
  <c r="BJ1142" i="1"/>
  <c r="BJ1143" i="1"/>
  <c r="BJ1144" i="1"/>
  <c r="BJ1145" i="1"/>
  <c r="BJ1146" i="1"/>
  <c r="BJ1147" i="1"/>
  <c r="BJ1148" i="1"/>
  <c r="BJ1149" i="1"/>
  <c r="BJ1150" i="1"/>
  <c r="BJ1151" i="1"/>
  <c r="BJ1152" i="1"/>
  <c r="BJ1153" i="1"/>
  <c r="BJ1154" i="1"/>
  <c r="BJ1155" i="1"/>
  <c r="BJ1156" i="1"/>
  <c r="BJ1157" i="1"/>
  <c r="BJ1158" i="1"/>
  <c r="BJ1159" i="1"/>
  <c r="BJ1160" i="1"/>
  <c r="BJ1161" i="1"/>
  <c r="BJ1162" i="1"/>
  <c r="BJ1163" i="1"/>
  <c r="BJ1164" i="1"/>
  <c r="BJ1165" i="1"/>
  <c r="BJ1166" i="1"/>
  <c r="BJ1167" i="1"/>
  <c r="BJ1168" i="1"/>
  <c r="BJ1169" i="1"/>
  <c r="BJ1170" i="1"/>
  <c r="BJ1171" i="1"/>
  <c r="BJ1172" i="1"/>
  <c r="BJ1173" i="1"/>
  <c r="BJ1174" i="1"/>
  <c r="BJ1175" i="1"/>
  <c r="BJ1176" i="1"/>
  <c r="BJ1177" i="1"/>
  <c r="BJ1178" i="1"/>
  <c r="BJ1179" i="1"/>
  <c r="BJ1180" i="1"/>
  <c r="BJ1181" i="1"/>
  <c r="BJ1182" i="1"/>
  <c r="BJ1183" i="1"/>
  <c r="BJ1184" i="1"/>
  <c r="BJ1185" i="1"/>
  <c r="BJ1186" i="1"/>
  <c r="BJ1187" i="1"/>
  <c r="BJ1188" i="1"/>
  <c r="BJ1189" i="1"/>
  <c r="BJ1190" i="1"/>
  <c r="BJ1191" i="1"/>
  <c r="BJ1192" i="1"/>
  <c r="BJ1193" i="1"/>
  <c r="BJ1194" i="1"/>
  <c r="BJ1195" i="1"/>
  <c r="BJ1196" i="1"/>
  <c r="BJ1197" i="1"/>
  <c r="BJ1198" i="1"/>
  <c r="BJ1199" i="1"/>
  <c r="BJ1200" i="1"/>
  <c r="BJ1201" i="1"/>
  <c r="BJ1202" i="1"/>
  <c r="BJ1203" i="1"/>
  <c r="BJ1204" i="1"/>
  <c r="BJ1205" i="1"/>
  <c r="BJ1206" i="1"/>
  <c r="BJ1207" i="1"/>
  <c r="BJ1208" i="1"/>
  <c r="BJ1209" i="1"/>
  <c r="BJ1210" i="1"/>
  <c r="BJ1211" i="1"/>
  <c r="BJ1212" i="1"/>
  <c r="BJ1213" i="1"/>
  <c r="BJ1214" i="1"/>
  <c r="BJ1215" i="1"/>
  <c r="BJ1216" i="1"/>
  <c r="BJ1217" i="1"/>
  <c r="BJ1218" i="1"/>
  <c r="BJ1219" i="1"/>
  <c r="BJ1220" i="1"/>
  <c r="BJ1221" i="1"/>
  <c r="BJ1222" i="1"/>
  <c r="BJ1223" i="1"/>
  <c r="BJ1224" i="1"/>
  <c r="BJ1225" i="1"/>
  <c r="BJ1226" i="1"/>
  <c r="BJ1227" i="1"/>
  <c r="BJ1228" i="1"/>
  <c r="BJ1229" i="1"/>
  <c r="BJ1230" i="1"/>
  <c r="BJ1231" i="1"/>
  <c r="BJ1232" i="1"/>
  <c r="BJ1233" i="1"/>
  <c r="BJ1234" i="1"/>
  <c r="BJ1235" i="1"/>
  <c r="BJ1236" i="1"/>
  <c r="BJ1237" i="1"/>
  <c r="BJ1238" i="1"/>
  <c r="BJ1239" i="1"/>
  <c r="BJ1240" i="1"/>
  <c r="BJ1241" i="1"/>
  <c r="BJ1242" i="1"/>
  <c r="BJ1243" i="1"/>
  <c r="BJ1244" i="1"/>
  <c r="BJ1245" i="1"/>
  <c r="BJ1246" i="1"/>
  <c r="BJ1247" i="1"/>
  <c r="BJ1248" i="1"/>
  <c r="BJ1249" i="1"/>
  <c r="BJ1250" i="1"/>
  <c r="BJ1251" i="1"/>
  <c r="BJ1252" i="1"/>
  <c r="BJ1253" i="1"/>
  <c r="BJ1254" i="1"/>
  <c r="BJ1255" i="1"/>
  <c r="BJ1256" i="1"/>
  <c r="BJ1257" i="1"/>
  <c r="BJ1258" i="1"/>
  <c r="BJ1259" i="1"/>
  <c r="BJ1260" i="1"/>
  <c r="BJ1261" i="1"/>
  <c r="BJ1262" i="1"/>
  <c r="BJ1263" i="1"/>
  <c r="BJ1264" i="1"/>
  <c r="BJ1265" i="1"/>
  <c r="BJ1266" i="1"/>
  <c r="BJ1267" i="1"/>
  <c r="BJ1268" i="1"/>
  <c r="BJ1269" i="1"/>
  <c r="BJ1270" i="1"/>
  <c r="BJ1271" i="1"/>
  <c r="BJ1272" i="1"/>
  <c r="BJ1273" i="1"/>
  <c r="BJ1274" i="1"/>
  <c r="BJ1275" i="1"/>
  <c r="BJ1276" i="1"/>
  <c r="BJ1277" i="1"/>
  <c r="BJ1278" i="1"/>
  <c r="BJ1279" i="1"/>
  <c r="BJ1280" i="1"/>
  <c r="BJ1281" i="1"/>
  <c r="BJ1282" i="1"/>
  <c r="BJ1283" i="1"/>
  <c r="BJ1284" i="1"/>
  <c r="BJ1285" i="1"/>
  <c r="BJ1286" i="1"/>
  <c r="BJ1287" i="1"/>
  <c r="BJ1288" i="1"/>
  <c r="BJ1289" i="1"/>
  <c r="BJ1290" i="1"/>
  <c r="BJ1291" i="1"/>
  <c r="BJ1292" i="1"/>
  <c r="BJ1293" i="1"/>
  <c r="BJ1294" i="1"/>
  <c r="BJ1295" i="1"/>
  <c r="BJ1296" i="1"/>
  <c r="BJ1297" i="1"/>
  <c r="BJ1298" i="1"/>
  <c r="BJ1299" i="1"/>
  <c r="BJ1300" i="1"/>
  <c r="BJ1301" i="1"/>
  <c r="BJ1302" i="1"/>
  <c r="BJ1303" i="1"/>
  <c r="BJ1304" i="1"/>
  <c r="BJ1305" i="1"/>
  <c r="BJ1306" i="1"/>
  <c r="BJ1307" i="1"/>
  <c r="BJ1308" i="1"/>
  <c r="BJ1309" i="1"/>
  <c r="BJ1310" i="1"/>
  <c r="BJ1311" i="1"/>
  <c r="BJ1312" i="1"/>
  <c r="BJ1313" i="1"/>
  <c r="BJ1314" i="1"/>
  <c r="BJ1315" i="1"/>
  <c r="BJ1316" i="1"/>
  <c r="BJ1317" i="1"/>
  <c r="BJ1318" i="1"/>
  <c r="BJ1319" i="1"/>
  <c r="BJ1320" i="1"/>
  <c r="BJ1321" i="1"/>
  <c r="BJ1322" i="1"/>
  <c r="BJ1323" i="1"/>
  <c r="BJ1324" i="1"/>
  <c r="BJ1325" i="1"/>
  <c r="BJ1326" i="1"/>
  <c r="BJ1327" i="1"/>
  <c r="BJ1328" i="1"/>
  <c r="BJ1329" i="1"/>
  <c r="BJ1330" i="1"/>
  <c r="BJ1331" i="1"/>
  <c r="BJ1332" i="1"/>
  <c r="BJ1333" i="1"/>
  <c r="BJ1334" i="1"/>
  <c r="BJ1335" i="1"/>
  <c r="BJ1336" i="1"/>
  <c r="BJ1337" i="1"/>
  <c r="BJ1338" i="1"/>
  <c r="BJ1339" i="1"/>
  <c r="BJ1340" i="1"/>
  <c r="BJ1341" i="1"/>
  <c r="BJ1342" i="1"/>
  <c r="BJ1343" i="1"/>
  <c r="BJ1344" i="1"/>
  <c r="BJ1345" i="1"/>
  <c r="BJ1346" i="1"/>
  <c r="BJ1347" i="1"/>
  <c r="BJ1348" i="1"/>
  <c r="BJ1349" i="1"/>
  <c r="BJ1350" i="1"/>
  <c r="BJ1351" i="1"/>
  <c r="BJ1352" i="1"/>
  <c r="BJ1353" i="1"/>
  <c r="BJ1354" i="1"/>
  <c r="BJ1355" i="1"/>
  <c r="BJ1356" i="1"/>
  <c r="BJ1357" i="1"/>
  <c r="BJ1358" i="1"/>
  <c r="BJ1359" i="1"/>
  <c r="BJ1360" i="1"/>
  <c r="BJ1361" i="1"/>
  <c r="BJ1362" i="1"/>
  <c r="BJ1363" i="1"/>
  <c r="BJ1364" i="1"/>
  <c r="BJ1365" i="1"/>
  <c r="BJ1366" i="1"/>
  <c r="BJ1367" i="1"/>
  <c r="BJ1368" i="1"/>
  <c r="BJ1369" i="1"/>
  <c r="BJ1370" i="1"/>
  <c r="BJ1371" i="1"/>
  <c r="BJ1372" i="1"/>
  <c r="BJ1373" i="1"/>
  <c r="BJ1374" i="1"/>
  <c r="BJ1375" i="1"/>
  <c r="BJ1376" i="1"/>
  <c r="BJ1377" i="1"/>
  <c r="BJ1378" i="1"/>
  <c r="BJ1379" i="1"/>
  <c r="BJ1380" i="1"/>
  <c r="BJ1381" i="1"/>
  <c r="BJ1382" i="1"/>
  <c r="BJ1383" i="1"/>
  <c r="BJ1384" i="1"/>
  <c r="BJ1385" i="1"/>
  <c r="BJ1386" i="1"/>
  <c r="BJ1387" i="1"/>
  <c r="BJ1388" i="1"/>
  <c r="BJ1389" i="1"/>
  <c r="BJ1390" i="1"/>
  <c r="BJ1391" i="1"/>
  <c r="BJ1392" i="1"/>
  <c r="BJ1393" i="1"/>
  <c r="BJ1394" i="1"/>
  <c r="BJ1395" i="1"/>
  <c r="BJ1396" i="1"/>
  <c r="BJ1397" i="1"/>
  <c r="BJ1398" i="1"/>
  <c r="BJ1399" i="1"/>
  <c r="BJ1400" i="1"/>
  <c r="BJ1401" i="1"/>
  <c r="BJ1402" i="1"/>
  <c r="BJ1403" i="1"/>
  <c r="BJ1404" i="1"/>
  <c r="BJ1405" i="1"/>
  <c r="BJ1406" i="1"/>
  <c r="BJ1407" i="1"/>
  <c r="BJ1408" i="1"/>
  <c r="BJ1409" i="1"/>
  <c r="BJ1410" i="1"/>
  <c r="BJ1411" i="1"/>
  <c r="BJ1412" i="1"/>
  <c r="BJ1413" i="1"/>
  <c r="BJ1414" i="1"/>
  <c r="BJ1415" i="1"/>
  <c r="BJ1416" i="1"/>
  <c r="BJ1417" i="1"/>
  <c r="BJ1418" i="1"/>
  <c r="BJ1419" i="1"/>
  <c r="BJ1420" i="1"/>
  <c r="BJ1421" i="1"/>
  <c r="BJ1422" i="1"/>
  <c r="BJ1423" i="1"/>
  <c r="BJ1424" i="1"/>
  <c r="BJ1425" i="1"/>
  <c r="BJ1426" i="1"/>
  <c r="BJ1427" i="1"/>
  <c r="BJ1428" i="1"/>
  <c r="BJ1429" i="1"/>
  <c r="BJ1430" i="1"/>
  <c r="BJ1431" i="1"/>
  <c r="BJ1432" i="1"/>
  <c r="BJ1433" i="1"/>
  <c r="BJ1434" i="1"/>
  <c r="BJ1435" i="1"/>
  <c r="BJ1436" i="1"/>
  <c r="BJ1437" i="1"/>
  <c r="BJ1438" i="1"/>
  <c r="BJ1439" i="1"/>
  <c r="BJ1440" i="1"/>
  <c r="BJ1441" i="1"/>
  <c r="BJ1442" i="1"/>
  <c r="BJ1443" i="1"/>
  <c r="BJ1444" i="1"/>
  <c r="BJ1445" i="1"/>
  <c r="BJ1446" i="1"/>
  <c r="BJ1447" i="1"/>
  <c r="BJ1448" i="1"/>
  <c r="BJ1449" i="1"/>
  <c r="BJ1450" i="1"/>
  <c r="BJ1451" i="1"/>
  <c r="BJ1452" i="1"/>
  <c r="BJ1453" i="1"/>
  <c r="BJ1454" i="1"/>
  <c r="BJ1455" i="1"/>
  <c r="BJ1456" i="1"/>
  <c r="BJ1457" i="1"/>
  <c r="BJ1458" i="1"/>
  <c r="BJ1459" i="1"/>
  <c r="BJ1460" i="1"/>
  <c r="BJ1461" i="1"/>
  <c r="BJ1462" i="1"/>
  <c r="BJ1463" i="1"/>
  <c r="BJ1464" i="1"/>
  <c r="BJ1465" i="1"/>
  <c r="BJ1466" i="1"/>
  <c r="BJ1467" i="1"/>
  <c r="BJ1468" i="1"/>
  <c r="BJ1469" i="1"/>
  <c r="BJ1470" i="1"/>
  <c r="BJ1471" i="1"/>
  <c r="BJ1472" i="1"/>
  <c r="BJ1473" i="1"/>
  <c r="BJ1474" i="1"/>
  <c r="BJ1475" i="1"/>
  <c r="BJ1476" i="1"/>
  <c r="BJ1477" i="1"/>
  <c r="BJ1478" i="1"/>
  <c r="BJ1479" i="1"/>
  <c r="BJ1480" i="1"/>
  <c r="BJ1481" i="1"/>
  <c r="BJ1482" i="1"/>
  <c r="BJ1483" i="1"/>
  <c r="BJ1484" i="1"/>
  <c r="BJ1485" i="1"/>
  <c r="BJ1486" i="1"/>
  <c r="BJ1487" i="1"/>
  <c r="BJ1488" i="1"/>
  <c r="BJ1489" i="1"/>
  <c r="BJ1490" i="1"/>
  <c r="BJ1491" i="1"/>
  <c r="BJ1492" i="1"/>
  <c r="BJ1493" i="1"/>
  <c r="BJ1494" i="1"/>
  <c r="BJ1495" i="1"/>
  <c r="BJ1496" i="1"/>
  <c r="BJ1497" i="1"/>
  <c r="BJ1498" i="1"/>
  <c r="BJ1499" i="1"/>
  <c r="BJ1500" i="1"/>
  <c r="BJ1501" i="1"/>
  <c r="BJ1502" i="1"/>
  <c r="BJ1503" i="1"/>
  <c r="BJ1504" i="1"/>
  <c r="BJ1505" i="1"/>
  <c r="BJ1506" i="1"/>
  <c r="BJ1507" i="1"/>
  <c r="BJ1508" i="1"/>
  <c r="BJ1509" i="1"/>
  <c r="BJ1510" i="1"/>
  <c r="BJ1511" i="1"/>
  <c r="BJ1512" i="1"/>
  <c r="BJ1513" i="1"/>
  <c r="BJ1514" i="1"/>
  <c r="BJ1515" i="1"/>
  <c r="BJ1516" i="1"/>
  <c r="BJ1517" i="1"/>
  <c r="BJ1518" i="1"/>
  <c r="BJ1519" i="1"/>
  <c r="BJ1520" i="1"/>
  <c r="BJ1521" i="1"/>
  <c r="BJ1522" i="1"/>
  <c r="BJ1523" i="1"/>
  <c r="BJ1524" i="1"/>
  <c r="BJ1525" i="1"/>
  <c r="BJ1526" i="1"/>
  <c r="BJ1527" i="1"/>
  <c r="BJ1528" i="1"/>
  <c r="BJ1529" i="1"/>
  <c r="BJ1530" i="1"/>
  <c r="BJ1531" i="1"/>
  <c r="BJ1532" i="1"/>
  <c r="BJ1533" i="1"/>
  <c r="BJ1534" i="1"/>
  <c r="BJ1535" i="1"/>
  <c r="BJ1536" i="1"/>
  <c r="BJ1537" i="1"/>
  <c r="BJ1538" i="1"/>
  <c r="BJ1539" i="1"/>
  <c r="BJ1540" i="1"/>
  <c r="BJ1541" i="1"/>
  <c r="BJ1542" i="1"/>
  <c r="BJ1543" i="1"/>
  <c r="BJ1544" i="1"/>
  <c r="BJ1545" i="1"/>
  <c r="BJ1546" i="1"/>
  <c r="BJ1547" i="1"/>
  <c r="BJ1548" i="1"/>
  <c r="BJ1549" i="1"/>
  <c r="BJ1550" i="1"/>
  <c r="BJ1551" i="1"/>
  <c r="BJ1552" i="1"/>
  <c r="BJ1553" i="1"/>
  <c r="BJ1554" i="1"/>
  <c r="BJ1555" i="1"/>
  <c r="BJ1556" i="1"/>
  <c r="BJ1557" i="1"/>
  <c r="BJ1558" i="1"/>
  <c r="BJ1559" i="1"/>
  <c r="BJ1560" i="1"/>
  <c r="BJ1561" i="1"/>
  <c r="BJ1562" i="1"/>
  <c r="BJ1563" i="1"/>
  <c r="BJ1564" i="1"/>
  <c r="BJ1565" i="1"/>
  <c r="BJ1566" i="1"/>
  <c r="BJ1567" i="1"/>
  <c r="BJ1568" i="1"/>
  <c r="BJ1569" i="1"/>
  <c r="BJ1570" i="1"/>
  <c r="BJ1571" i="1"/>
  <c r="BJ1572" i="1"/>
  <c r="BJ1573" i="1"/>
  <c r="BJ1574" i="1"/>
  <c r="BJ1575" i="1"/>
  <c r="BJ1576" i="1"/>
  <c r="BJ1577" i="1"/>
  <c r="BJ1578" i="1"/>
  <c r="BJ1579" i="1"/>
  <c r="BJ1580" i="1"/>
  <c r="BJ1581" i="1"/>
  <c r="BJ1582" i="1"/>
  <c r="BJ1583" i="1"/>
  <c r="BJ1584" i="1"/>
  <c r="BJ1585" i="1"/>
  <c r="BJ1586" i="1"/>
  <c r="BJ1587" i="1"/>
  <c r="BJ1588" i="1"/>
  <c r="BJ1589" i="1"/>
  <c r="BJ1590" i="1"/>
  <c r="BJ1591" i="1"/>
  <c r="BJ1592" i="1"/>
  <c r="BJ1593" i="1"/>
  <c r="BJ1594" i="1"/>
  <c r="BJ1595" i="1"/>
  <c r="BJ1596" i="1"/>
  <c r="BJ1597" i="1"/>
  <c r="BJ1598" i="1"/>
  <c r="BJ1599" i="1"/>
  <c r="BJ1600" i="1"/>
  <c r="BJ1601" i="1"/>
  <c r="BJ1602" i="1"/>
  <c r="BJ1603" i="1"/>
  <c r="BJ1604" i="1"/>
  <c r="BJ1605" i="1"/>
  <c r="BJ1606" i="1"/>
  <c r="BJ1607" i="1"/>
  <c r="BJ1608" i="1"/>
  <c r="BJ1609" i="1"/>
  <c r="BJ1610" i="1"/>
  <c r="BJ1611" i="1"/>
  <c r="BJ1612" i="1"/>
  <c r="BJ1613" i="1"/>
  <c r="BJ1614" i="1"/>
  <c r="BJ1615" i="1"/>
  <c r="BJ1616" i="1"/>
  <c r="BJ1617" i="1"/>
  <c r="BJ1618" i="1"/>
  <c r="BJ1619" i="1"/>
  <c r="BJ1620" i="1"/>
  <c r="BJ1621" i="1"/>
  <c r="BJ1622" i="1"/>
  <c r="BJ1623" i="1"/>
  <c r="BJ1624" i="1"/>
  <c r="BJ1625" i="1"/>
  <c r="BJ1626" i="1"/>
  <c r="BJ1627" i="1"/>
  <c r="BJ1628" i="1"/>
  <c r="BJ1629" i="1"/>
  <c r="BJ1630" i="1"/>
  <c r="BJ1631" i="1"/>
  <c r="BJ1632" i="1"/>
  <c r="BJ1633" i="1"/>
  <c r="BJ1634" i="1"/>
  <c r="BJ1635" i="1"/>
  <c r="BJ1636" i="1"/>
  <c r="BJ1637" i="1"/>
  <c r="BJ1638" i="1"/>
  <c r="BJ1639" i="1"/>
  <c r="BJ1640" i="1"/>
  <c r="BJ1641" i="1"/>
  <c r="BJ1642" i="1"/>
  <c r="BJ1643" i="1"/>
  <c r="BJ1644" i="1"/>
  <c r="BJ1645" i="1"/>
  <c r="BJ1646" i="1"/>
  <c r="BJ1647" i="1"/>
  <c r="BJ1648" i="1"/>
  <c r="BJ1649" i="1"/>
  <c r="BJ1650" i="1"/>
  <c r="BJ1651" i="1"/>
  <c r="BJ1652" i="1"/>
  <c r="BJ1653" i="1"/>
  <c r="BJ1654" i="1"/>
  <c r="BJ1655" i="1"/>
  <c r="BJ1656" i="1"/>
  <c r="BJ1657" i="1"/>
  <c r="BJ1658" i="1"/>
  <c r="BJ1659" i="1"/>
  <c r="BJ1660" i="1"/>
  <c r="BJ1661" i="1"/>
  <c r="BJ1662" i="1"/>
  <c r="BJ1663" i="1"/>
  <c r="BJ1664" i="1"/>
  <c r="BJ1665" i="1"/>
  <c r="BJ1666" i="1"/>
  <c r="BJ1667" i="1"/>
  <c r="BJ1668" i="1"/>
  <c r="BJ1669" i="1"/>
  <c r="BJ1670" i="1"/>
  <c r="BJ1671" i="1"/>
  <c r="BJ1672" i="1"/>
  <c r="BJ1673" i="1"/>
  <c r="BJ1674" i="1"/>
  <c r="BJ1675" i="1"/>
  <c r="BJ1676" i="1"/>
  <c r="BJ1677" i="1"/>
  <c r="BJ1678" i="1"/>
  <c r="BJ1679" i="1"/>
  <c r="BJ1680" i="1"/>
  <c r="BJ1681" i="1"/>
  <c r="BJ1682" i="1"/>
  <c r="BJ1683" i="1"/>
  <c r="BJ1684" i="1"/>
  <c r="BJ1685" i="1"/>
  <c r="BJ1686" i="1"/>
  <c r="BJ1687" i="1"/>
  <c r="BJ1688" i="1"/>
  <c r="BJ1689" i="1"/>
  <c r="BJ1690" i="1"/>
  <c r="BJ1691" i="1"/>
  <c r="BJ1692" i="1"/>
  <c r="BJ1693" i="1"/>
  <c r="BJ1694" i="1"/>
  <c r="BJ1695" i="1"/>
  <c r="BJ1696" i="1"/>
  <c r="BJ1697" i="1"/>
  <c r="BJ1698" i="1"/>
  <c r="BJ1699" i="1"/>
  <c r="BJ1700" i="1"/>
  <c r="BJ1701" i="1"/>
  <c r="BJ1702" i="1"/>
  <c r="BJ1703" i="1"/>
  <c r="BJ1704" i="1"/>
  <c r="BJ1705" i="1"/>
  <c r="BJ1706" i="1"/>
  <c r="BJ1707" i="1"/>
  <c r="BJ1708" i="1"/>
  <c r="BJ1709" i="1"/>
  <c r="BJ1710" i="1"/>
  <c r="BJ1711" i="1"/>
  <c r="BJ1712" i="1"/>
  <c r="BJ1713" i="1"/>
  <c r="BJ1714" i="1"/>
  <c r="BJ1715" i="1"/>
  <c r="BJ1716" i="1"/>
  <c r="BJ1717" i="1"/>
  <c r="BJ1718" i="1"/>
  <c r="BJ1719" i="1"/>
  <c r="BJ1720" i="1"/>
  <c r="BJ1721" i="1"/>
  <c r="BJ1722" i="1"/>
  <c r="BJ1723" i="1"/>
  <c r="BJ1724" i="1"/>
  <c r="BJ1725" i="1"/>
  <c r="BJ1726" i="1"/>
  <c r="BJ1727" i="1"/>
  <c r="BJ1728" i="1"/>
  <c r="BJ1729" i="1"/>
  <c r="BJ1730" i="1"/>
  <c r="BJ1731" i="1"/>
  <c r="BJ1732" i="1"/>
  <c r="BJ1733" i="1"/>
  <c r="BJ1734" i="1"/>
  <c r="BJ1735" i="1"/>
  <c r="BJ1736" i="1"/>
  <c r="BJ1737" i="1"/>
  <c r="BJ1738" i="1"/>
  <c r="BJ1739" i="1"/>
  <c r="BJ1740" i="1"/>
  <c r="BJ1741" i="1"/>
  <c r="BJ1742" i="1"/>
  <c r="BJ1743" i="1"/>
  <c r="BJ1744" i="1"/>
  <c r="BJ1745" i="1"/>
  <c r="BJ1746" i="1"/>
  <c r="BJ1747" i="1"/>
  <c r="BJ1748" i="1"/>
  <c r="BJ1749" i="1"/>
  <c r="BJ1750" i="1"/>
  <c r="BJ1751" i="1"/>
  <c r="BJ1752" i="1"/>
  <c r="BJ1753" i="1"/>
  <c r="BJ1754" i="1"/>
  <c r="BJ1755" i="1"/>
  <c r="BJ1756" i="1"/>
  <c r="BJ1757" i="1"/>
  <c r="BJ1758" i="1"/>
  <c r="BJ1759" i="1"/>
  <c r="BJ1760" i="1"/>
  <c r="BJ1761" i="1"/>
  <c r="BJ1762" i="1"/>
  <c r="BJ1763" i="1"/>
  <c r="BJ1764" i="1"/>
  <c r="BJ1765" i="1"/>
  <c r="BJ1766" i="1"/>
  <c r="BJ1767" i="1"/>
  <c r="BJ1768" i="1"/>
  <c r="BJ1769" i="1"/>
  <c r="BJ1770" i="1"/>
  <c r="BJ1771" i="1"/>
  <c r="BJ1772" i="1"/>
  <c r="BJ1773" i="1"/>
  <c r="BJ1774" i="1"/>
  <c r="BJ1775" i="1"/>
  <c r="BJ1776" i="1"/>
  <c r="BJ1777" i="1"/>
  <c r="BJ1778" i="1"/>
  <c r="BJ1779" i="1"/>
  <c r="BJ1780" i="1"/>
  <c r="BJ1781" i="1"/>
  <c r="BJ1782" i="1"/>
  <c r="BJ1783" i="1"/>
  <c r="BJ1784" i="1"/>
  <c r="BJ1785" i="1"/>
  <c r="BJ1786" i="1"/>
  <c r="BJ1787" i="1"/>
  <c r="BJ1788" i="1"/>
  <c r="BJ1789" i="1"/>
  <c r="BJ1790" i="1"/>
  <c r="BJ1791" i="1"/>
  <c r="BJ1792" i="1"/>
  <c r="BJ1793" i="1"/>
  <c r="BJ1794" i="1"/>
  <c r="BJ1795" i="1"/>
  <c r="BJ1796" i="1"/>
  <c r="BJ1797" i="1"/>
  <c r="BJ1798" i="1"/>
  <c r="BJ1799" i="1"/>
  <c r="BJ1800" i="1"/>
  <c r="BJ1801" i="1"/>
  <c r="BJ1802" i="1"/>
  <c r="BJ1803" i="1"/>
  <c r="BJ1804" i="1"/>
  <c r="BJ1805" i="1"/>
  <c r="BJ1806" i="1"/>
  <c r="BJ1807" i="1"/>
  <c r="BJ1808" i="1"/>
  <c r="BJ1809" i="1"/>
  <c r="BJ1810" i="1"/>
  <c r="BJ1811" i="1"/>
  <c r="BJ1812" i="1"/>
  <c r="BJ1813" i="1"/>
  <c r="BJ1814" i="1"/>
  <c r="BJ1815" i="1"/>
  <c r="BJ1816" i="1"/>
  <c r="BJ1817" i="1"/>
  <c r="BJ1818" i="1"/>
  <c r="BJ1819" i="1"/>
  <c r="BJ1820" i="1"/>
  <c r="BJ1821" i="1"/>
  <c r="BJ1822" i="1"/>
  <c r="BJ1823" i="1"/>
  <c r="BJ1824" i="1"/>
  <c r="BJ1825" i="1"/>
  <c r="BJ1826" i="1"/>
  <c r="BJ1827" i="1"/>
  <c r="BJ1828" i="1"/>
  <c r="BJ1829" i="1"/>
  <c r="BJ1830" i="1"/>
  <c r="BJ1831" i="1"/>
  <c r="BJ1832" i="1"/>
  <c r="BJ1833" i="1"/>
  <c r="BJ1834" i="1"/>
  <c r="BJ1835" i="1"/>
  <c r="BJ1836" i="1"/>
  <c r="BJ1837" i="1"/>
  <c r="BJ1838" i="1"/>
  <c r="BJ1839" i="1"/>
  <c r="BJ1840" i="1"/>
  <c r="BJ1841" i="1"/>
  <c r="BJ1842" i="1"/>
  <c r="BJ1843" i="1"/>
  <c r="BJ1844" i="1"/>
  <c r="BJ1845" i="1"/>
  <c r="BJ1846" i="1"/>
  <c r="BJ1847" i="1"/>
  <c r="BJ1848" i="1"/>
  <c r="BJ1849" i="1"/>
  <c r="BJ1850" i="1"/>
  <c r="BJ1851" i="1"/>
  <c r="BJ1852" i="1"/>
  <c r="BJ1853" i="1"/>
  <c r="BJ1854" i="1"/>
  <c r="BJ1855" i="1"/>
  <c r="BJ1856" i="1"/>
  <c r="BJ1857" i="1"/>
  <c r="BJ1858" i="1"/>
  <c r="BJ1859" i="1"/>
  <c r="BJ1860" i="1"/>
  <c r="BJ1861" i="1"/>
  <c r="BJ1862" i="1"/>
  <c r="BJ1863" i="1"/>
  <c r="BJ1864" i="1"/>
  <c r="BJ1865" i="1"/>
  <c r="BJ1866" i="1"/>
  <c r="BJ1867" i="1"/>
  <c r="BJ1868" i="1"/>
  <c r="BJ1869" i="1"/>
  <c r="BJ1870" i="1"/>
  <c r="BJ1871" i="1"/>
  <c r="BJ1872" i="1"/>
  <c r="BJ1873" i="1"/>
  <c r="BJ1874" i="1"/>
  <c r="BJ1875" i="1"/>
  <c r="BJ1876" i="1"/>
  <c r="BJ1877" i="1"/>
  <c r="BJ1878" i="1"/>
  <c r="BJ1879" i="1"/>
  <c r="BJ1880" i="1"/>
  <c r="BJ1881" i="1"/>
  <c r="BJ1882" i="1"/>
  <c r="BJ1883" i="1"/>
  <c r="BJ1884" i="1"/>
  <c r="BJ1885" i="1"/>
  <c r="BJ1886" i="1"/>
  <c r="BJ1887" i="1"/>
  <c r="BJ1888" i="1"/>
  <c r="BJ1889" i="1"/>
  <c r="BJ1890" i="1"/>
  <c r="BJ1891" i="1"/>
  <c r="BJ1892" i="1"/>
  <c r="BJ1893" i="1"/>
  <c r="BJ1894" i="1"/>
  <c r="BJ1895" i="1"/>
  <c r="BJ1896" i="1"/>
  <c r="BJ1897" i="1"/>
  <c r="BJ1898" i="1"/>
  <c r="BJ1899" i="1"/>
  <c r="BJ1900" i="1"/>
  <c r="BJ1901" i="1"/>
  <c r="BJ1902" i="1"/>
  <c r="BJ1903" i="1"/>
  <c r="BJ1904" i="1"/>
  <c r="BJ1905" i="1"/>
  <c r="BJ1906" i="1"/>
  <c r="BJ1907" i="1"/>
  <c r="BJ1908" i="1"/>
  <c r="BJ1909" i="1"/>
  <c r="BJ1910" i="1"/>
  <c r="BJ1911" i="1"/>
  <c r="BJ1912" i="1"/>
  <c r="BJ1913" i="1"/>
  <c r="BJ1914" i="1"/>
  <c r="BJ1915" i="1"/>
  <c r="BJ1916" i="1"/>
  <c r="BJ1917" i="1"/>
  <c r="BJ1918" i="1"/>
  <c r="BJ1919" i="1"/>
  <c r="BJ1920" i="1"/>
  <c r="BJ1921" i="1"/>
  <c r="BJ1922" i="1"/>
  <c r="BJ1923" i="1"/>
  <c r="BJ1924" i="1"/>
  <c r="BJ1925" i="1"/>
  <c r="BJ1926" i="1"/>
  <c r="BJ1927" i="1"/>
  <c r="BJ1928" i="1"/>
  <c r="BJ1929" i="1"/>
  <c r="BJ1930" i="1"/>
  <c r="BJ1931" i="1"/>
  <c r="BJ1932" i="1"/>
  <c r="BJ1933" i="1"/>
  <c r="BJ1934" i="1"/>
  <c r="BJ1935" i="1"/>
  <c r="BJ1936" i="1"/>
  <c r="BJ1937" i="1"/>
  <c r="BJ1938" i="1"/>
  <c r="BJ1939" i="1"/>
  <c r="BJ1940" i="1"/>
  <c r="BJ1941" i="1"/>
  <c r="BJ1942" i="1"/>
  <c r="BJ1943" i="1"/>
  <c r="BJ1944" i="1"/>
  <c r="BJ1945" i="1"/>
  <c r="BJ1946" i="1"/>
  <c r="BJ1947" i="1"/>
  <c r="BJ1948" i="1"/>
  <c r="BJ1949" i="1"/>
  <c r="BJ1950" i="1"/>
  <c r="BJ1951" i="1"/>
  <c r="BJ1952" i="1"/>
  <c r="BJ1953" i="1"/>
  <c r="BJ1954" i="1"/>
  <c r="BJ1955" i="1"/>
  <c r="BJ1956" i="1"/>
  <c r="BJ1957" i="1"/>
  <c r="BJ1958" i="1"/>
  <c r="BJ1959" i="1"/>
  <c r="BJ1960" i="1"/>
  <c r="BJ1961" i="1"/>
  <c r="BJ1962" i="1"/>
  <c r="BJ1963" i="1"/>
  <c r="BJ1964" i="1"/>
  <c r="BJ1965" i="1"/>
  <c r="BJ1966" i="1"/>
  <c r="BJ1967" i="1"/>
  <c r="BJ1968" i="1"/>
  <c r="BJ1969" i="1"/>
  <c r="BJ1970" i="1"/>
  <c r="BJ1971" i="1"/>
  <c r="BJ1972" i="1"/>
  <c r="BJ1973" i="1"/>
  <c r="BJ1974" i="1"/>
  <c r="BJ1975" i="1"/>
  <c r="BJ1976" i="1"/>
  <c r="BJ1977" i="1"/>
  <c r="BJ1978" i="1"/>
  <c r="BJ1979" i="1"/>
  <c r="BJ1980" i="1"/>
  <c r="BJ1981" i="1"/>
  <c r="BJ1982" i="1"/>
  <c r="BJ1983" i="1"/>
  <c r="BJ1984" i="1"/>
  <c r="BJ1985" i="1"/>
  <c r="BJ1986" i="1"/>
  <c r="BJ1987" i="1"/>
  <c r="BJ1988" i="1"/>
  <c r="BJ1989" i="1"/>
  <c r="BJ1990" i="1"/>
  <c r="BJ1991" i="1"/>
  <c r="BJ1992" i="1"/>
  <c r="BJ1993" i="1"/>
  <c r="BJ1994" i="1"/>
  <c r="BJ1995" i="1"/>
  <c r="BJ1996" i="1"/>
  <c r="BJ1997" i="1"/>
  <c r="BJ1998" i="1"/>
  <c r="BJ1999" i="1"/>
  <c r="BJ2000" i="1"/>
  <c r="BJ2001" i="1"/>
  <c r="BJ2002" i="1"/>
  <c r="BJ2003" i="1"/>
  <c r="BJ2004" i="1"/>
  <c r="BJ2005" i="1"/>
  <c r="BJ2006" i="1"/>
  <c r="BJ2007" i="1"/>
  <c r="BJ2008" i="1"/>
  <c r="BJ2009" i="1"/>
  <c r="BJ2010" i="1"/>
  <c r="BJ2011" i="1"/>
  <c r="BJ2012" i="1"/>
  <c r="BJ2013" i="1"/>
  <c r="BJ2014" i="1"/>
  <c r="BJ2015" i="1"/>
  <c r="BJ2016" i="1"/>
  <c r="BJ2017" i="1"/>
  <c r="BJ2018" i="1"/>
  <c r="BJ2019" i="1"/>
  <c r="BJ2020" i="1"/>
  <c r="BJ2021" i="1"/>
  <c r="BJ2022" i="1"/>
  <c r="BJ2023" i="1"/>
  <c r="BJ2024" i="1"/>
  <c r="BJ2025" i="1"/>
  <c r="BJ2026" i="1"/>
  <c r="BJ2027" i="1"/>
  <c r="BJ2028" i="1"/>
  <c r="BJ2029" i="1"/>
  <c r="BJ2030" i="1"/>
  <c r="BJ2031" i="1"/>
  <c r="BJ2032" i="1"/>
  <c r="BJ2033" i="1"/>
  <c r="BJ2" i="1"/>
  <c r="BH3" i="1"/>
  <c r="BH4" i="1"/>
  <c r="BH5" i="1"/>
  <c r="BH6" i="1"/>
  <c r="BH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52" i="1"/>
  <c r="BH53" i="1"/>
  <c r="BH54" i="1"/>
  <c r="BH55" i="1"/>
  <c r="BH56" i="1"/>
  <c r="BH57" i="1"/>
  <c r="BH58" i="1"/>
  <c r="BH59" i="1"/>
  <c r="BH60" i="1"/>
  <c r="BH61" i="1"/>
  <c r="BH62" i="1"/>
  <c r="BH63" i="1"/>
  <c r="BH64" i="1"/>
  <c r="BH65" i="1"/>
  <c r="BH66" i="1"/>
  <c r="BH67" i="1"/>
  <c r="BH68" i="1"/>
  <c r="BH69" i="1"/>
  <c r="BH70" i="1"/>
  <c r="BH71" i="1"/>
  <c r="BH72" i="1"/>
  <c r="BH73" i="1"/>
  <c r="BH74" i="1"/>
  <c r="BH75" i="1"/>
  <c r="BH76" i="1"/>
  <c r="BH77" i="1"/>
  <c r="BH78" i="1"/>
  <c r="BH79" i="1"/>
  <c r="BH80" i="1"/>
  <c r="BH81" i="1"/>
  <c r="BH82" i="1"/>
  <c r="BH83" i="1"/>
  <c r="BH84" i="1"/>
  <c r="BH85" i="1"/>
  <c r="BH86" i="1"/>
  <c r="BH87" i="1"/>
  <c r="BH88" i="1"/>
  <c r="BH89" i="1"/>
  <c r="BH90" i="1"/>
  <c r="BH91" i="1"/>
  <c r="BH92" i="1"/>
  <c r="BH93" i="1"/>
  <c r="BH94" i="1"/>
  <c r="BH95" i="1"/>
  <c r="BH96" i="1"/>
  <c r="BH97" i="1"/>
  <c r="BH98" i="1"/>
  <c r="BH99" i="1"/>
  <c r="BH100" i="1"/>
  <c r="BH101" i="1"/>
  <c r="BH102" i="1"/>
  <c r="BH103" i="1"/>
  <c r="BH104" i="1"/>
  <c r="BH105" i="1"/>
  <c r="BH106" i="1"/>
  <c r="BH107" i="1"/>
  <c r="BH108" i="1"/>
  <c r="BH109" i="1"/>
  <c r="BH110" i="1"/>
  <c r="BH111" i="1"/>
  <c r="BH112" i="1"/>
  <c r="BH113" i="1"/>
  <c r="BH114" i="1"/>
  <c r="BH115" i="1"/>
  <c r="BH116" i="1"/>
  <c r="BH117" i="1"/>
  <c r="BH118" i="1"/>
  <c r="BH119" i="1"/>
  <c r="BH120" i="1"/>
  <c r="BH121" i="1"/>
  <c r="BH122" i="1"/>
  <c r="BH123" i="1"/>
  <c r="BH124" i="1"/>
  <c r="BH125" i="1"/>
  <c r="BH126" i="1"/>
  <c r="BH127" i="1"/>
  <c r="BH128" i="1"/>
  <c r="BH129" i="1"/>
  <c r="BH130" i="1"/>
  <c r="BH131" i="1"/>
  <c r="BH132" i="1"/>
  <c r="BH133" i="1"/>
  <c r="BH134" i="1"/>
  <c r="BH135" i="1"/>
  <c r="BH136" i="1"/>
  <c r="BH137" i="1"/>
  <c r="BH138" i="1"/>
  <c r="BH139" i="1"/>
  <c r="BH140" i="1"/>
  <c r="BH141" i="1"/>
  <c r="BH142" i="1"/>
  <c r="BH143" i="1"/>
  <c r="BH144" i="1"/>
  <c r="BH145" i="1"/>
  <c r="BH146" i="1"/>
  <c r="BH147" i="1"/>
  <c r="BH148" i="1"/>
  <c r="BH149" i="1"/>
  <c r="BH150" i="1"/>
  <c r="BH151" i="1"/>
  <c r="BH152" i="1"/>
  <c r="BH153" i="1"/>
  <c r="BH154" i="1"/>
  <c r="BH155" i="1"/>
  <c r="BH156" i="1"/>
  <c r="BH157" i="1"/>
  <c r="BH158" i="1"/>
  <c r="BH159" i="1"/>
  <c r="BH160" i="1"/>
  <c r="BH161" i="1"/>
  <c r="BH162" i="1"/>
  <c r="BH163" i="1"/>
  <c r="BH164" i="1"/>
  <c r="BH165" i="1"/>
  <c r="BH166" i="1"/>
  <c r="BH167" i="1"/>
  <c r="BH168" i="1"/>
  <c r="BH169" i="1"/>
  <c r="BH170" i="1"/>
  <c r="BH171" i="1"/>
  <c r="BH172" i="1"/>
  <c r="BH173" i="1"/>
  <c r="BH174" i="1"/>
  <c r="BH175" i="1"/>
  <c r="BH176" i="1"/>
  <c r="BH177" i="1"/>
  <c r="BH178" i="1"/>
  <c r="BH179" i="1"/>
  <c r="BH180" i="1"/>
  <c r="BH181" i="1"/>
  <c r="BH182" i="1"/>
  <c r="BH183" i="1"/>
  <c r="BH184" i="1"/>
  <c r="BH185" i="1"/>
  <c r="BH186" i="1"/>
  <c r="BH187" i="1"/>
  <c r="BH188" i="1"/>
  <c r="BH189" i="1"/>
  <c r="BH190" i="1"/>
  <c r="BH191" i="1"/>
  <c r="BH192" i="1"/>
  <c r="BH193" i="1"/>
  <c r="BH194" i="1"/>
  <c r="BH195" i="1"/>
  <c r="BH196" i="1"/>
  <c r="BH197" i="1"/>
  <c r="BH198" i="1"/>
  <c r="BH199" i="1"/>
  <c r="BH200" i="1"/>
  <c r="BH201" i="1"/>
  <c r="BH202" i="1"/>
  <c r="BH203" i="1"/>
  <c r="BH204" i="1"/>
  <c r="BH205" i="1"/>
  <c r="BH206" i="1"/>
  <c r="BH207" i="1"/>
  <c r="BH208" i="1"/>
  <c r="BH209" i="1"/>
  <c r="BH210" i="1"/>
  <c r="BH211" i="1"/>
  <c r="BH212" i="1"/>
  <c r="BH213" i="1"/>
  <c r="BH214" i="1"/>
  <c r="BH215" i="1"/>
  <c r="BH216" i="1"/>
  <c r="BH217" i="1"/>
  <c r="BH218" i="1"/>
  <c r="BH219" i="1"/>
  <c r="BH220" i="1"/>
  <c r="BH221" i="1"/>
  <c r="BH222" i="1"/>
  <c r="BH223" i="1"/>
  <c r="BH224" i="1"/>
  <c r="BH225" i="1"/>
  <c r="BH226" i="1"/>
  <c r="BH227" i="1"/>
  <c r="BH228" i="1"/>
  <c r="BH229" i="1"/>
  <c r="BH230" i="1"/>
  <c r="BH231" i="1"/>
  <c r="BH232" i="1"/>
  <c r="BH233" i="1"/>
  <c r="BH234" i="1"/>
  <c r="BH235" i="1"/>
  <c r="BH236" i="1"/>
  <c r="BH237" i="1"/>
  <c r="BH238" i="1"/>
  <c r="BH239" i="1"/>
  <c r="BH240" i="1"/>
  <c r="BH241" i="1"/>
  <c r="BH242" i="1"/>
  <c r="BH243" i="1"/>
  <c r="BH244" i="1"/>
  <c r="BH245" i="1"/>
  <c r="BH246" i="1"/>
  <c r="BH247" i="1"/>
  <c r="BH248" i="1"/>
  <c r="BH249" i="1"/>
  <c r="BH250" i="1"/>
  <c r="BH251" i="1"/>
  <c r="BH252" i="1"/>
  <c r="BH253" i="1"/>
  <c r="BH254" i="1"/>
  <c r="BH255" i="1"/>
  <c r="BH256" i="1"/>
  <c r="BH257" i="1"/>
  <c r="BH258" i="1"/>
  <c r="BH259" i="1"/>
  <c r="BH260" i="1"/>
  <c r="BH261" i="1"/>
  <c r="BH262" i="1"/>
  <c r="BH263" i="1"/>
  <c r="BH264" i="1"/>
  <c r="BH265" i="1"/>
  <c r="BH266" i="1"/>
  <c r="BH267" i="1"/>
  <c r="BH268" i="1"/>
  <c r="BH269" i="1"/>
  <c r="BH270" i="1"/>
  <c r="BH271" i="1"/>
  <c r="BH272" i="1"/>
  <c r="BH273" i="1"/>
  <c r="BH274" i="1"/>
  <c r="BH275" i="1"/>
  <c r="BH276" i="1"/>
  <c r="BH277" i="1"/>
  <c r="BH278" i="1"/>
  <c r="BH279" i="1"/>
  <c r="BH280" i="1"/>
  <c r="BH281" i="1"/>
  <c r="BH282" i="1"/>
  <c r="BH283" i="1"/>
  <c r="BH284" i="1"/>
  <c r="BH285" i="1"/>
  <c r="BH286" i="1"/>
  <c r="BH287" i="1"/>
  <c r="BH288" i="1"/>
  <c r="BH289" i="1"/>
  <c r="BH290" i="1"/>
  <c r="BH291" i="1"/>
  <c r="BH292" i="1"/>
  <c r="BH293" i="1"/>
  <c r="BH294" i="1"/>
  <c r="BH295" i="1"/>
  <c r="BH296" i="1"/>
  <c r="BH297" i="1"/>
  <c r="BH298" i="1"/>
  <c r="BH299" i="1"/>
  <c r="BH300" i="1"/>
  <c r="BH301" i="1"/>
  <c r="BH302" i="1"/>
  <c r="BH303" i="1"/>
  <c r="BH304" i="1"/>
  <c r="BH305" i="1"/>
  <c r="BH306" i="1"/>
  <c r="BH307" i="1"/>
  <c r="BH308" i="1"/>
  <c r="BH309" i="1"/>
  <c r="BH310" i="1"/>
  <c r="BH311" i="1"/>
  <c r="BH312" i="1"/>
  <c r="BH313" i="1"/>
  <c r="BH314" i="1"/>
  <c r="BH315" i="1"/>
  <c r="BH316" i="1"/>
  <c r="BH317" i="1"/>
  <c r="BH318" i="1"/>
  <c r="BH319" i="1"/>
  <c r="BH320" i="1"/>
  <c r="BH321" i="1"/>
  <c r="BH322" i="1"/>
  <c r="BH323" i="1"/>
  <c r="BH324" i="1"/>
  <c r="BH325" i="1"/>
  <c r="BH326" i="1"/>
  <c r="BH327" i="1"/>
  <c r="BH328" i="1"/>
  <c r="BH329" i="1"/>
  <c r="BH330" i="1"/>
  <c r="BH331" i="1"/>
  <c r="BH332" i="1"/>
  <c r="BH333" i="1"/>
  <c r="BH334" i="1"/>
  <c r="BH335" i="1"/>
  <c r="BH336" i="1"/>
  <c r="BH337" i="1"/>
  <c r="BH338" i="1"/>
  <c r="BH339" i="1"/>
  <c r="BH340" i="1"/>
  <c r="BH341" i="1"/>
  <c r="BH342" i="1"/>
  <c r="BH343" i="1"/>
  <c r="BH344" i="1"/>
  <c r="BH345" i="1"/>
  <c r="BH346" i="1"/>
  <c r="BH347" i="1"/>
  <c r="BH348" i="1"/>
  <c r="BH349" i="1"/>
  <c r="BH350" i="1"/>
  <c r="BH351" i="1"/>
  <c r="BH352" i="1"/>
  <c r="BH353" i="1"/>
  <c r="BH354" i="1"/>
  <c r="BH355" i="1"/>
  <c r="BH356" i="1"/>
  <c r="BH357" i="1"/>
  <c r="BH358" i="1"/>
  <c r="BH359" i="1"/>
  <c r="BH360" i="1"/>
  <c r="BH361" i="1"/>
  <c r="BH362" i="1"/>
  <c r="BH363" i="1"/>
  <c r="BH364" i="1"/>
  <c r="BH365" i="1"/>
  <c r="BH366" i="1"/>
  <c r="BH367" i="1"/>
  <c r="BH368" i="1"/>
  <c r="BH369" i="1"/>
  <c r="BH370" i="1"/>
  <c r="BH371" i="1"/>
  <c r="BH372" i="1"/>
  <c r="BH373" i="1"/>
  <c r="BH374" i="1"/>
  <c r="BH375" i="1"/>
  <c r="BH376" i="1"/>
  <c r="BH377" i="1"/>
  <c r="BH378" i="1"/>
  <c r="BH379" i="1"/>
  <c r="BH380" i="1"/>
  <c r="BH381" i="1"/>
  <c r="BH382" i="1"/>
  <c r="BH383" i="1"/>
  <c r="BH384" i="1"/>
  <c r="BH385" i="1"/>
  <c r="BH386" i="1"/>
  <c r="BH387" i="1"/>
  <c r="BH388" i="1"/>
  <c r="BH389" i="1"/>
  <c r="BH390" i="1"/>
  <c r="BH391" i="1"/>
  <c r="BH392" i="1"/>
  <c r="BH393" i="1"/>
  <c r="BH394" i="1"/>
  <c r="BH395" i="1"/>
  <c r="BH396" i="1"/>
  <c r="BH397" i="1"/>
  <c r="BH398" i="1"/>
  <c r="BH399" i="1"/>
  <c r="BH400" i="1"/>
  <c r="BH401" i="1"/>
  <c r="BH402" i="1"/>
  <c r="BH403" i="1"/>
  <c r="BH404" i="1"/>
  <c r="BH405" i="1"/>
  <c r="BH406" i="1"/>
  <c r="BH407" i="1"/>
  <c r="BH408" i="1"/>
  <c r="BH409" i="1"/>
  <c r="BH410" i="1"/>
  <c r="BH411" i="1"/>
  <c r="BH412" i="1"/>
  <c r="BH413" i="1"/>
  <c r="BH414" i="1"/>
  <c r="BH415" i="1"/>
  <c r="BH416" i="1"/>
  <c r="BH417" i="1"/>
  <c r="BH418" i="1"/>
  <c r="BH419" i="1"/>
  <c r="BH420" i="1"/>
  <c r="BH421" i="1"/>
  <c r="BH422" i="1"/>
  <c r="BH423" i="1"/>
  <c r="BH424" i="1"/>
  <c r="BH425" i="1"/>
  <c r="BH426" i="1"/>
  <c r="BH427" i="1"/>
  <c r="BH428" i="1"/>
  <c r="BH429" i="1"/>
  <c r="BH430" i="1"/>
  <c r="BH431" i="1"/>
  <c r="BH432" i="1"/>
  <c r="BH433" i="1"/>
  <c r="BH434" i="1"/>
  <c r="BH435" i="1"/>
  <c r="BH436" i="1"/>
  <c r="BH437" i="1"/>
  <c r="BH438" i="1"/>
  <c r="BH439" i="1"/>
  <c r="BH440" i="1"/>
  <c r="BH441" i="1"/>
  <c r="BH442" i="1"/>
  <c r="BH443" i="1"/>
  <c r="BH444" i="1"/>
  <c r="BH445" i="1"/>
  <c r="BH446" i="1"/>
  <c r="BH447" i="1"/>
  <c r="BH448" i="1"/>
  <c r="BH449" i="1"/>
  <c r="BH450" i="1"/>
  <c r="BH451" i="1"/>
  <c r="BH452" i="1"/>
  <c r="BH453" i="1"/>
  <c r="BH454" i="1"/>
  <c r="BH455" i="1"/>
  <c r="BH456" i="1"/>
  <c r="BH457" i="1"/>
  <c r="BH458" i="1"/>
  <c r="BH459" i="1"/>
  <c r="BH460" i="1"/>
  <c r="BH461" i="1"/>
  <c r="BH462" i="1"/>
  <c r="BH463" i="1"/>
  <c r="BH464" i="1"/>
  <c r="BH465" i="1"/>
  <c r="BH466" i="1"/>
  <c r="BH467" i="1"/>
  <c r="BH468" i="1"/>
  <c r="BH469" i="1"/>
  <c r="BH470" i="1"/>
  <c r="BH471" i="1"/>
  <c r="BH472" i="1"/>
  <c r="BH473" i="1"/>
  <c r="BH474" i="1"/>
  <c r="BH475" i="1"/>
  <c r="BH476" i="1"/>
  <c r="BH477" i="1"/>
  <c r="BH478" i="1"/>
  <c r="BH479" i="1"/>
  <c r="BH480" i="1"/>
  <c r="BH481" i="1"/>
  <c r="BH482" i="1"/>
  <c r="BH483" i="1"/>
  <c r="BH484" i="1"/>
  <c r="BH485" i="1"/>
  <c r="BH486" i="1"/>
  <c r="BH487" i="1"/>
  <c r="BH488" i="1"/>
  <c r="BH489" i="1"/>
  <c r="BH490" i="1"/>
  <c r="BH491" i="1"/>
  <c r="BH492" i="1"/>
  <c r="BH493" i="1"/>
  <c r="BH494" i="1"/>
  <c r="BH495" i="1"/>
  <c r="BH496" i="1"/>
  <c r="BH497" i="1"/>
  <c r="BH498" i="1"/>
  <c r="BH499" i="1"/>
  <c r="BH500" i="1"/>
  <c r="BH501" i="1"/>
  <c r="BH502" i="1"/>
  <c r="BH503" i="1"/>
  <c r="BH504" i="1"/>
  <c r="BH505" i="1"/>
  <c r="BH506" i="1"/>
  <c r="BH507" i="1"/>
  <c r="BH508" i="1"/>
  <c r="BH509" i="1"/>
  <c r="BH510" i="1"/>
  <c r="BH511" i="1"/>
  <c r="BH512" i="1"/>
  <c r="BH513" i="1"/>
  <c r="BH514" i="1"/>
  <c r="BH515" i="1"/>
  <c r="BH516" i="1"/>
  <c r="BH517" i="1"/>
  <c r="BH518" i="1"/>
  <c r="BH519" i="1"/>
  <c r="BH520" i="1"/>
  <c r="BH521" i="1"/>
  <c r="BH522" i="1"/>
  <c r="BH523" i="1"/>
  <c r="BH524" i="1"/>
  <c r="BH525" i="1"/>
  <c r="BH526" i="1"/>
  <c r="BH527" i="1"/>
  <c r="BH528" i="1"/>
  <c r="BH529" i="1"/>
  <c r="BH530" i="1"/>
  <c r="BH531" i="1"/>
  <c r="BH532" i="1"/>
  <c r="BH533" i="1"/>
  <c r="BH534" i="1"/>
  <c r="BH535" i="1"/>
  <c r="BH536" i="1"/>
  <c r="BH537" i="1"/>
  <c r="BH538" i="1"/>
  <c r="BH539" i="1"/>
  <c r="BH540" i="1"/>
  <c r="BH541" i="1"/>
  <c r="BH542" i="1"/>
  <c r="BH543" i="1"/>
  <c r="BH544" i="1"/>
  <c r="BH545" i="1"/>
  <c r="BH546" i="1"/>
  <c r="BH547" i="1"/>
  <c r="BH548" i="1"/>
  <c r="BH549" i="1"/>
  <c r="BH550" i="1"/>
  <c r="BH551" i="1"/>
  <c r="BH552" i="1"/>
  <c r="BH553" i="1"/>
  <c r="BH554" i="1"/>
  <c r="BH555" i="1"/>
  <c r="BH556" i="1"/>
  <c r="BH557" i="1"/>
  <c r="BH558" i="1"/>
  <c r="BH559" i="1"/>
  <c r="BH560" i="1"/>
  <c r="BH561" i="1"/>
  <c r="BH562" i="1"/>
  <c r="BH563" i="1"/>
  <c r="BH564" i="1"/>
  <c r="BH565" i="1"/>
  <c r="BH566" i="1"/>
  <c r="BH567" i="1"/>
  <c r="BH568" i="1"/>
  <c r="BH569" i="1"/>
  <c r="BH570" i="1"/>
  <c r="BH571" i="1"/>
  <c r="BH572" i="1"/>
  <c r="BH573" i="1"/>
  <c r="BH574" i="1"/>
  <c r="BH575" i="1"/>
  <c r="BH576" i="1"/>
  <c r="BH577" i="1"/>
  <c r="BH578" i="1"/>
  <c r="BH579" i="1"/>
  <c r="BH580" i="1"/>
  <c r="BH581" i="1"/>
  <c r="BH582" i="1"/>
  <c r="BH583" i="1"/>
  <c r="BH584" i="1"/>
  <c r="BH585" i="1"/>
  <c r="BH586" i="1"/>
  <c r="BH587" i="1"/>
  <c r="BH588" i="1"/>
  <c r="BH589" i="1"/>
  <c r="BH590" i="1"/>
  <c r="BH591" i="1"/>
  <c r="BH592" i="1"/>
  <c r="BH593" i="1"/>
  <c r="BH594" i="1"/>
  <c r="BH595" i="1"/>
  <c r="BH596" i="1"/>
  <c r="BH597" i="1"/>
  <c r="BH598" i="1"/>
  <c r="BH599" i="1"/>
  <c r="BH600" i="1"/>
  <c r="BH601" i="1"/>
  <c r="BH602" i="1"/>
  <c r="BH603" i="1"/>
  <c r="BH604" i="1"/>
  <c r="BH605" i="1"/>
  <c r="BH606" i="1"/>
  <c r="BH607" i="1"/>
  <c r="BH608" i="1"/>
  <c r="BH609" i="1"/>
  <c r="BH610" i="1"/>
  <c r="BH611" i="1"/>
  <c r="BH612" i="1"/>
  <c r="BH613" i="1"/>
  <c r="BH614" i="1"/>
  <c r="BH615" i="1"/>
  <c r="BH616" i="1"/>
  <c r="BH617" i="1"/>
  <c r="BH618" i="1"/>
  <c r="BH619" i="1"/>
  <c r="BH620" i="1"/>
  <c r="BH621" i="1"/>
  <c r="BH622" i="1"/>
  <c r="BH623" i="1"/>
  <c r="BH624" i="1"/>
  <c r="BH625" i="1"/>
  <c r="BH626" i="1"/>
  <c r="BH627" i="1"/>
  <c r="BH628" i="1"/>
  <c r="BH629" i="1"/>
  <c r="BH630" i="1"/>
  <c r="BH631" i="1"/>
  <c r="BH632" i="1"/>
  <c r="BH633" i="1"/>
  <c r="BH634" i="1"/>
  <c r="BH635" i="1"/>
  <c r="BH636" i="1"/>
  <c r="BH637" i="1"/>
  <c r="BH638" i="1"/>
  <c r="BH639" i="1"/>
  <c r="BH640" i="1"/>
  <c r="BH641" i="1"/>
  <c r="BH642" i="1"/>
  <c r="BH643" i="1"/>
  <c r="BH644" i="1"/>
  <c r="BH645" i="1"/>
  <c r="BH646" i="1"/>
  <c r="BH647" i="1"/>
  <c r="BH648" i="1"/>
  <c r="BH649" i="1"/>
  <c r="BH650" i="1"/>
  <c r="BH651" i="1"/>
  <c r="BH652" i="1"/>
  <c r="BH653" i="1"/>
  <c r="BH654" i="1"/>
  <c r="BH655" i="1"/>
  <c r="BH656" i="1"/>
  <c r="BH657" i="1"/>
  <c r="BH658" i="1"/>
  <c r="BH659" i="1"/>
  <c r="BH660" i="1"/>
  <c r="BH661" i="1"/>
  <c r="BH662" i="1"/>
  <c r="BH663" i="1"/>
  <c r="BH664" i="1"/>
  <c r="BH665" i="1"/>
  <c r="BH666" i="1"/>
  <c r="BH667" i="1"/>
  <c r="BH668" i="1"/>
  <c r="BH669" i="1"/>
  <c r="BH670" i="1"/>
  <c r="BH671" i="1"/>
  <c r="BH672" i="1"/>
  <c r="BH673" i="1"/>
  <c r="BH674" i="1"/>
  <c r="BH675" i="1"/>
  <c r="BH676" i="1"/>
  <c r="BH677" i="1"/>
  <c r="BH678" i="1"/>
  <c r="BH679" i="1"/>
  <c r="BH680" i="1"/>
  <c r="BH681" i="1"/>
  <c r="BH682" i="1"/>
  <c r="BH683" i="1"/>
  <c r="BH684" i="1"/>
  <c r="BH685" i="1"/>
  <c r="BH686" i="1"/>
  <c r="BH687" i="1"/>
  <c r="BH688" i="1"/>
  <c r="BH689" i="1"/>
  <c r="BH690" i="1"/>
  <c r="BH691" i="1"/>
  <c r="BH692" i="1"/>
  <c r="BH693" i="1"/>
  <c r="BH694" i="1"/>
  <c r="BH695" i="1"/>
  <c r="BH696" i="1"/>
  <c r="BH697" i="1"/>
  <c r="BH698" i="1"/>
  <c r="BH699" i="1"/>
  <c r="BH700" i="1"/>
  <c r="BH701" i="1"/>
  <c r="BH702" i="1"/>
  <c r="BH703" i="1"/>
  <c r="BH704" i="1"/>
  <c r="BH705" i="1"/>
  <c r="BH706" i="1"/>
  <c r="BH707" i="1"/>
  <c r="BH708" i="1"/>
  <c r="BH709" i="1"/>
  <c r="BH710" i="1"/>
  <c r="BH711" i="1"/>
  <c r="BH712" i="1"/>
  <c r="BH713" i="1"/>
  <c r="BH714" i="1"/>
  <c r="BH715" i="1"/>
  <c r="BH716" i="1"/>
  <c r="BH717" i="1"/>
  <c r="BH718" i="1"/>
  <c r="BH719" i="1"/>
  <c r="BH720" i="1"/>
  <c r="BH721" i="1"/>
  <c r="BH722" i="1"/>
  <c r="BH723" i="1"/>
  <c r="BH724" i="1"/>
  <c r="BH725" i="1"/>
  <c r="BH726" i="1"/>
  <c r="BH727" i="1"/>
  <c r="BH728" i="1"/>
  <c r="BH729" i="1"/>
  <c r="BH730" i="1"/>
  <c r="BH731" i="1"/>
  <c r="BH732" i="1"/>
  <c r="BH733" i="1"/>
  <c r="BH734" i="1"/>
  <c r="BH735" i="1"/>
  <c r="BH736" i="1"/>
  <c r="BH737" i="1"/>
  <c r="BH738" i="1"/>
  <c r="BH739" i="1"/>
  <c r="BH740" i="1"/>
  <c r="BH741" i="1"/>
  <c r="BH742" i="1"/>
  <c r="BH743" i="1"/>
  <c r="BH744" i="1"/>
  <c r="BH745" i="1"/>
  <c r="BH746" i="1"/>
  <c r="BH747" i="1"/>
  <c r="BH748" i="1"/>
  <c r="BH749" i="1"/>
  <c r="BH750" i="1"/>
  <c r="BH751" i="1"/>
  <c r="BH752" i="1"/>
  <c r="BH753" i="1"/>
  <c r="BH754" i="1"/>
  <c r="BH755" i="1"/>
  <c r="BH756" i="1"/>
  <c r="BH757" i="1"/>
  <c r="BH758" i="1"/>
  <c r="BH759" i="1"/>
  <c r="BH760" i="1"/>
  <c r="BH761" i="1"/>
  <c r="BH762" i="1"/>
  <c r="BH763" i="1"/>
  <c r="BH764" i="1"/>
  <c r="BH765" i="1"/>
  <c r="BH766" i="1"/>
  <c r="BH767" i="1"/>
  <c r="BH768" i="1"/>
  <c r="BH769" i="1"/>
  <c r="BH770" i="1"/>
  <c r="BH771" i="1"/>
  <c r="BH772" i="1"/>
  <c r="BH773" i="1"/>
  <c r="BH774" i="1"/>
  <c r="BH775" i="1"/>
  <c r="BH776" i="1"/>
  <c r="BH777" i="1"/>
  <c r="BH778" i="1"/>
  <c r="BH779" i="1"/>
  <c r="BH780" i="1"/>
  <c r="BH781" i="1"/>
  <c r="BH782" i="1"/>
  <c r="BH783" i="1"/>
  <c r="BH784" i="1"/>
  <c r="BH785" i="1"/>
  <c r="BH786" i="1"/>
  <c r="BH787" i="1"/>
  <c r="BH788" i="1"/>
  <c r="BH789" i="1"/>
  <c r="BH790" i="1"/>
  <c r="BH791" i="1"/>
  <c r="BH792" i="1"/>
  <c r="BH793" i="1"/>
  <c r="BH794" i="1"/>
  <c r="BH795" i="1"/>
  <c r="BH796" i="1"/>
  <c r="BH797" i="1"/>
  <c r="BH798" i="1"/>
  <c r="BH799" i="1"/>
  <c r="BH800" i="1"/>
  <c r="BH801" i="1"/>
  <c r="BH802" i="1"/>
  <c r="BH803" i="1"/>
  <c r="BH804" i="1"/>
  <c r="BH805" i="1"/>
  <c r="BH806" i="1"/>
  <c r="BH807" i="1"/>
  <c r="BH808" i="1"/>
  <c r="BH809" i="1"/>
  <c r="BH810" i="1"/>
  <c r="BH811" i="1"/>
  <c r="BH812" i="1"/>
  <c r="BH813" i="1"/>
  <c r="BH814" i="1"/>
  <c r="BH815" i="1"/>
  <c r="BH816" i="1"/>
  <c r="BH817" i="1"/>
  <c r="BH818" i="1"/>
  <c r="BH819" i="1"/>
  <c r="BH820" i="1"/>
  <c r="BH821" i="1"/>
  <c r="BH822" i="1"/>
  <c r="BH823" i="1"/>
  <c r="BH824" i="1"/>
  <c r="BH825" i="1"/>
  <c r="BH826" i="1"/>
  <c r="BH827" i="1"/>
  <c r="BH828" i="1"/>
  <c r="BH829" i="1"/>
  <c r="BH830" i="1"/>
  <c r="BH831" i="1"/>
  <c r="BH832" i="1"/>
  <c r="BH833" i="1"/>
  <c r="BH834" i="1"/>
  <c r="BH835" i="1"/>
  <c r="BH836" i="1"/>
  <c r="BH837" i="1"/>
  <c r="BH838" i="1"/>
  <c r="BH839" i="1"/>
  <c r="BH840" i="1"/>
  <c r="BH841" i="1"/>
  <c r="BH842" i="1"/>
  <c r="BH843" i="1"/>
  <c r="BH844" i="1"/>
  <c r="BH845" i="1"/>
  <c r="BH846" i="1"/>
  <c r="BH847" i="1"/>
  <c r="BH848" i="1"/>
  <c r="BH849" i="1"/>
  <c r="BH850" i="1"/>
  <c r="BH851" i="1"/>
  <c r="BH852" i="1"/>
  <c r="BH853" i="1"/>
  <c r="BH854" i="1"/>
  <c r="BH855" i="1"/>
  <c r="BH856" i="1"/>
  <c r="BH857" i="1"/>
  <c r="BH858" i="1"/>
  <c r="BH859" i="1"/>
  <c r="BH860" i="1"/>
  <c r="BH861" i="1"/>
  <c r="BH862" i="1"/>
  <c r="BH863" i="1"/>
  <c r="BH864" i="1"/>
  <c r="BH865" i="1"/>
  <c r="BH866" i="1"/>
  <c r="BH867" i="1"/>
  <c r="BH868" i="1"/>
  <c r="BH869" i="1"/>
  <c r="BH870" i="1"/>
  <c r="BH871" i="1"/>
  <c r="BH872" i="1"/>
  <c r="BH873" i="1"/>
  <c r="BH874" i="1"/>
  <c r="BH875" i="1"/>
  <c r="BH876" i="1"/>
  <c r="BH877" i="1"/>
  <c r="BH878" i="1"/>
  <c r="BH879" i="1"/>
  <c r="BH880" i="1"/>
  <c r="BH881" i="1"/>
  <c r="BH882" i="1"/>
  <c r="BH883" i="1"/>
  <c r="BH884" i="1"/>
  <c r="BH885" i="1"/>
  <c r="BH886" i="1"/>
  <c r="BH887" i="1"/>
  <c r="BH888" i="1"/>
  <c r="BH889" i="1"/>
  <c r="BH890" i="1"/>
  <c r="BH891" i="1"/>
  <c r="BH892" i="1"/>
  <c r="BH893" i="1"/>
  <c r="BH894" i="1"/>
  <c r="BH895" i="1"/>
  <c r="BH896" i="1"/>
  <c r="BH897" i="1"/>
  <c r="BH898" i="1"/>
  <c r="BH899" i="1"/>
  <c r="BH900" i="1"/>
  <c r="BH901" i="1"/>
  <c r="BH902" i="1"/>
  <c r="BH903" i="1"/>
  <c r="BH904" i="1"/>
  <c r="BH905" i="1"/>
  <c r="BH906" i="1"/>
  <c r="BH907" i="1"/>
  <c r="BH908" i="1"/>
  <c r="BH909" i="1"/>
  <c r="BH910" i="1"/>
  <c r="BH911" i="1"/>
  <c r="BH912" i="1"/>
  <c r="BH913" i="1"/>
  <c r="BH914" i="1"/>
  <c r="BH915" i="1"/>
  <c r="BH916" i="1"/>
  <c r="BH917" i="1"/>
  <c r="BH918" i="1"/>
  <c r="BH919" i="1"/>
  <c r="BH920" i="1"/>
  <c r="BH921" i="1"/>
  <c r="BH922" i="1"/>
  <c r="BH923" i="1"/>
  <c r="BH924" i="1"/>
  <c r="BH925" i="1"/>
  <c r="BH926" i="1"/>
  <c r="BH927" i="1"/>
  <c r="BH928" i="1"/>
  <c r="BH929" i="1"/>
  <c r="BH930" i="1"/>
  <c r="BH931" i="1"/>
  <c r="BH932" i="1"/>
  <c r="BH933" i="1"/>
  <c r="BH934" i="1"/>
  <c r="BH935" i="1"/>
  <c r="BH936" i="1"/>
  <c r="BH937" i="1"/>
  <c r="BH938" i="1"/>
  <c r="BH939" i="1"/>
  <c r="BH940" i="1"/>
  <c r="BH941" i="1"/>
  <c r="BH942" i="1"/>
  <c r="BH943" i="1"/>
  <c r="BH944" i="1"/>
  <c r="BH945" i="1"/>
  <c r="BH946" i="1"/>
  <c r="BH947" i="1"/>
  <c r="BH948" i="1"/>
  <c r="BH949" i="1"/>
  <c r="BH950" i="1"/>
  <c r="BH951" i="1"/>
  <c r="BH952" i="1"/>
  <c r="BH953" i="1"/>
  <c r="BH954" i="1"/>
  <c r="BH955" i="1"/>
  <c r="BH956" i="1"/>
  <c r="BH957" i="1"/>
  <c r="BH958" i="1"/>
  <c r="BH959" i="1"/>
  <c r="BH960" i="1"/>
  <c r="BH961" i="1"/>
  <c r="BH962" i="1"/>
  <c r="BH963" i="1"/>
  <c r="BH964" i="1"/>
  <c r="BH965" i="1"/>
  <c r="BH966" i="1"/>
  <c r="BH967" i="1"/>
  <c r="BH968" i="1"/>
  <c r="BH969" i="1"/>
  <c r="BH970" i="1"/>
  <c r="BH971" i="1"/>
  <c r="BH972" i="1"/>
  <c r="BH973" i="1"/>
  <c r="BH974" i="1"/>
  <c r="BH975" i="1"/>
  <c r="BH976" i="1"/>
  <c r="BH977" i="1"/>
  <c r="BH978" i="1"/>
  <c r="BH979" i="1"/>
  <c r="BH980" i="1"/>
  <c r="BH981" i="1"/>
  <c r="BH982" i="1"/>
  <c r="BH983" i="1"/>
  <c r="BH984" i="1"/>
  <c r="BH985" i="1"/>
  <c r="BH986" i="1"/>
  <c r="BH987" i="1"/>
  <c r="BH988" i="1"/>
  <c r="BH989" i="1"/>
  <c r="BH990" i="1"/>
  <c r="BH991" i="1"/>
  <c r="BH992" i="1"/>
  <c r="BH993" i="1"/>
  <c r="BH994" i="1"/>
  <c r="BH995" i="1"/>
  <c r="BH996" i="1"/>
  <c r="BH997" i="1"/>
  <c r="BH998" i="1"/>
  <c r="BH999" i="1"/>
  <c r="BH1000" i="1"/>
  <c r="BH1001" i="1"/>
  <c r="BH1002" i="1"/>
  <c r="BH1003" i="1"/>
  <c r="BH1004" i="1"/>
  <c r="BH1005" i="1"/>
  <c r="BH1006" i="1"/>
  <c r="BH1007" i="1"/>
  <c r="BH1008" i="1"/>
  <c r="BH1009" i="1"/>
  <c r="BH1010" i="1"/>
  <c r="BH1011" i="1"/>
  <c r="BH1012" i="1"/>
  <c r="BH1013" i="1"/>
  <c r="BH1014" i="1"/>
  <c r="BH1015" i="1"/>
  <c r="BH1016" i="1"/>
  <c r="BH1017" i="1"/>
  <c r="BH1018" i="1"/>
  <c r="BH1019" i="1"/>
  <c r="BH1020" i="1"/>
  <c r="BH1021" i="1"/>
  <c r="BH1022" i="1"/>
  <c r="BH1023" i="1"/>
  <c r="BH1024" i="1"/>
  <c r="BH1025" i="1"/>
  <c r="BH1026" i="1"/>
  <c r="BH1027" i="1"/>
  <c r="BH1028" i="1"/>
  <c r="BH1029" i="1"/>
  <c r="BH1030" i="1"/>
  <c r="BH1031" i="1"/>
  <c r="BH1032" i="1"/>
  <c r="BH1033" i="1"/>
  <c r="BH1034" i="1"/>
  <c r="BH1035" i="1"/>
  <c r="BH1036" i="1"/>
  <c r="BH1037" i="1"/>
  <c r="BH1038" i="1"/>
  <c r="BH1039" i="1"/>
  <c r="BH1040" i="1"/>
  <c r="BH1041" i="1"/>
  <c r="BH1042" i="1"/>
  <c r="BH1043" i="1"/>
  <c r="BH1044" i="1"/>
  <c r="BH1045" i="1"/>
  <c r="BH1046" i="1"/>
  <c r="BH1047" i="1"/>
  <c r="BH1048" i="1"/>
  <c r="BH1049" i="1"/>
  <c r="BH1050" i="1"/>
  <c r="BH1051" i="1"/>
  <c r="BH1052" i="1"/>
  <c r="BH1053" i="1"/>
  <c r="BH1054" i="1"/>
  <c r="BH1055" i="1"/>
  <c r="BH1056" i="1"/>
  <c r="BH1057" i="1"/>
  <c r="BH1058" i="1"/>
  <c r="BH1059" i="1"/>
  <c r="BH1060" i="1"/>
  <c r="BH1061" i="1"/>
  <c r="BH1062" i="1"/>
  <c r="BH1063" i="1"/>
  <c r="BH1064" i="1"/>
  <c r="BH1065" i="1"/>
  <c r="BH1066" i="1"/>
  <c r="BH1067" i="1"/>
  <c r="BH1068" i="1"/>
  <c r="BH1069" i="1"/>
  <c r="BH1070" i="1"/>
  <c r="BH1071" i="1"/>
  <c r="BH1072" i="1"/>
  <c r="BH1073" i="1"/>
  <c r="BH1074" i="1"/>
  <c r="BH1075" i="1"/>
  <c r="BH1076" i="1"/>
  <c r="BH1077" i="1"/>
  <c r="BH1078" i="1"/>
  <c r="BH1079" i="1"/>
  <c r="BH1080" i="1"/>
  <c r="BH1081" i="1"/>
  <c r="BH1082" i="1"/>
  <c r="BH1083" i="1"/>
  <c r="BH1084" i="1"/>
  <c r="BH1085" i="1"/>
  <c r="BH1086" i="1"/>
  <c r="BH1087" i="1"/>
  <c r="BH1088" i="1"/>
  <c r="BH1089" i="1"/>
  <c r="BH1090" i="1"/>
  <c r="BH1091" i="1"/>
  <c r="BH1092" i="1"/>
  <c r="BH1093" i="1"/>
  <c r="BH1094" i="1"/>
  <c r="BH1095" i="1"/>
  <c r="BH1096" i="1"/>
  <c r="BH1097" i="1"/>
  <c r="BH1098" i="1"/>
  <c r="BH1099" i="1"/>
  <c r="BH1100" i="1"/>
  <c r="BH1101" i="1"/>
  <c r="BH1102" i="1"/>
  <c r="BH1103" i="1"/>
  <c r="BH1104" i="1"/>
  <c r="BH1105" i="1"/>
  <c r="BH1106" i="1"/>
  <c r="BH1107" i="1"/>
  <c r="BH1108" i="1"/>
  <c r="BH1109" i="1"/>
  <c r="BH1110" i="1"/>
  <c r="BH1111" i="1"/>
  <c r="BH1112" i="1"/>
  <c r="BH1113" i="1"/>
  <c r="BH1114" i="1"/>
  <c r="BH1115" i="1"/>
  <c r="BH1116" i="1"/>
  <c r="BH1117" i="1"/>
  <c r="BH1118" i="1"/>
  <c r="BH1119" i="1"/>
  <c r="BH1120" i="1"/>
  <c r="BH1121" i="1"/>
  <c r="BH1122" i="1"/>
  <c r="BH1123" i="1"/>
  <c r="BH1124" i="1"/>
  <c r="BH1125" i="1"/>
  <c r="BH1126" i="1"/>
  <c r="BH1127" i="1"/>
  <c r="BH1128" i="1"/>
  <c r="BH1129" i="1"/>
  <c r="BH1130" i="1"/>
  <c r="BH1131" i="1"/>
  <c r="BH1132" i="1"/>
  <c r="BH1133" i="1"/>
  <c r="BH1134" i="1"/>
  <c r="BH1135" i="1"/>
  <c r="BH1136" i="1"/>
  <c r="BH1137" i="1"/>
  <c r="BH1138" i="1"/>
  <c r="BH1139" i="1"/>
  <c r="BH1140" i="1"/>
  <c r="BH1141" i="1"/>
  <c r="BH1142" i="1"/>
  <c r="BH1143" i="1"/>
  <c r="BH1144" i="1"/>
  <c r="BH1145" i="1"/>
  <c r="BH1146" i="1"/>
  <c r="BH1147" i="1"/>
  <c r="BH1148" i="1"/>
  <c r="BH1149" i="1"/>
  <c r="BH1150" i="1"/>
  <c r="BH1151" i="1"/>
  <c r="BH1152" i="1"/>
  <c r="BH1153" i="1"/>
  <c r="BH1154" i="1"/>
  <c r="BH1155" i="1"/>
  <c r="BH1156" i="1"/>
  <c r="BH1157" i="1"/>
  <c r="BH1158" i="1"/>
  <c r="BH1159" i="1"/>
  <c r="BH1160" i="1"/>
  <c r="BH1161" i="1"/>
  <c r="BH1162" i="1"/>
  <c r="BH1163" i="1"/>
  <c r="BH1164" i="1"/>
  <c r="BH1165" i="1"/>
  <c r="BH1166" i="1"/>
  <c r="BH1167" i="1"/>
  <c r="BH1168" i="1"/>
  <c r="BH1169" i="1"/>
  <c r="BH1170" i="1"/>
  <c r="BH1171" i="1"/>
  <c r="BH1172" i="1"/>
  <c r="BH1173" i="1"/>
  <c r="BH1174" i="1"/>
  <c r="BH1175" i="1"/>
  <c r="BH1176" i="1"/>
  <c r="BH1177" i="1"/>
  <c r="BH1178" i="1"/>
  <c r="BH1179" i="1"/>
  <c r="BH1180" i="1"/>
  <c r="BH1181" i="1"/>
  <c r="BH1182" i="1"/>
  <c r="BH1183" i="1"/>
  <c r="BH1184" i="1"/>
  <c r="BH1185" i="1"/>
  <c r="BH1186" i="1"/>
  <c r="BH1187" i="1"/>
  <c r="BH1188" i="1"/>
  <c r="BH1189" i="1"/>
  <c r="BH1190" i="1"/>
  <c r="BH1191" i="1"/>
  <c r="BH1192" i="1"/>
  <c r="BH1193" i="1"/>
  <c r="BH1194" i="1"/>
  <c r="BH1195" i="1"/>
  <c r="BH1196" i="1"/>
  <c r="BH1197" i="1"/>
  <c r="BH1198" i="1"/>
  <c r="BH1199" i="1"/>
  <c r="BH1200" i="1"/>
  <c r="BH1201" i="1"/>
  <c r="BH1202" i="1"/>
  <c r="BH1203" i="1"/>
  <c r="BH1204" i="1"/>
  <c r="BH1205" i="1"/>
  <c r="BH1206" i="1"/>
  <c r="BH1207" i="1"/>
  <c r="BH1208" i="1"/>
  <c r="BH1209" i="1"/>
  <c r="BH1210" i="1"/>
  <c r="BH1211" i="1"/>
  <c r="BH1212" i="1"/>
  <c r="BH1213" i="1"/>
  <c r="BH1214" i="1"/>
  <c r="BH1215" i="1"/>
  <c r="BH1216" i="1"/>
  <c r="BH1217" i="1"/>
  <c r="BH1218" i="1"/>
  <c r="BH1219" i="1"/>
  <c r="BH1220" i="1"/>
  <c r="BH1221" i="1"/>
  <c r="BH1222" i="1"/>
  <c r="BH1223" i="1"/>
  <c r="BH1224" i="1"/>
  <c r="BH1225" i="1"/>
  <c r="BH1226" i="1"/>
  <c r="BH1227" i="1"/>
  <c r="BH1228" i="1"/>
  <c r="BH1229" i="1"/>
  <c r="BH1230" i="1"/>
  <c r="BH1231" i="1"/>
  <c r="BH1232" i="1"/>
  <c r="BH1233" i="1"/>
  <c r="BH1234" i="1"/>
  <c r="BH1235" i="1"/>
  <c r="BH1236" i="1"/>
  <c r="BH1237" i="1"/>
  <c r="BH1238" i="1"/>
  <c r="BH1239" i="1"/>
  <c r="BH1240" i="1"/>
  <c r="BH1241" i="1"/>
  <c r="BH1242" i="1"/>
  <c r="BH1243" i="1"/>
  <c r="BH1244" i="1"/>
  <c r="BH1245" i="1"/>
  <c r="BH1246" i="1"/>
  <c r="BH1247" i="1"/>
  <c r="BH1248" i="1"/>
  <c r="BH1249" i="1"/>
  <c r="BH1250" i="1"/>
  <c r="BH1251" i="1"/>
  <c r="BH1252" i="1"/>
  <c r="BH1253" i="1"/>
  <c r="BH1254" i="1"/>
  <c r="BH1255" i="1"/>
  <c r="BH1256" i="1"/>
  <c r="BH1257" i="1"/>
  <c r="BH1258" i="1"/>
  <c r="BH1259" i="1"/>
  <c r="BH1260" i="1"/>
  <c r="BH1261" i="1"/>
  <c r="BH1262" i="1"/>
  <c r="BH1263" i="1"/>
  <c r="BH1264" i="1"/>
  <c r="BH1265" i="1"/>
  <c r="BH1266" i="1"/>
  <c r="BH1267" i="1"/>
  <c r="BH1268" i="1"/>
  <c r="BH1269" i="1"/>
  <c r="BH1270" i="1"/>
  <c r="BH1271" i="1"/>
  <c r="BH1272" i="1"/>
  <c r="BH1273" i="1"/>
  <c r="BH1274" i="1"/>
  <c r="BH1275" i="1"/>
  <c r="BH1276" i="1"/>
  <c r="BH1277" i="1"/>
  <c r="BH1278" i="1"/>
  <c r="BH1279" i="1"/>
  <c r="BH1280" i="1"/>
  <c r="BH1281" i="1"/>
  <c r="BH1282" i="1"/>
  <c r="BH1283" i="1"/>
  <c r="BH1284" i="1"/>
  <c r="BH1285" i="1"/>
  <c r="BH1286" i="1"/>
  <c r="BH1287" i="1"/>
  <c r="BH1288" i="1"/>
  <c r="BH1289" i="1"/>
  <c r="BH1290" i="1"/>
  <c r="BH1291" i="1"/>
  <c r="BH1292" i="1"/>
  <c r="BH1293" i="1"/>
  <c r="BH1294" i="1"/>
  <c r="BH1295" i="1"/>
  <c r="BH1296" i="1"/>
  <c r="BH1297" i="1"/>
  <c r="BH1298" i="1"/>
  <c r="BH1299" i="1"/>
  <c r="BH1300" i="1"/>
  <c r="BH1301" i="1"/>
  <c r="BH1302" i="1"/>
  <c r="BH1303" i="1"/>
  <c r="BH1304" i="1"/>
  <c r="BH1305" i="1"/>
  <c r="BH1306" i="1"/>
  <c r="BH1307" i="1"/>
  <c r="BH1308" i="1"/>
  <c r="BH1309" i="1"/>
  <c r="BH1310" i="1"/>
  <c r="BH1311" i="1"/>
  <c r="BH1312" i="1"/>
  <c r="BH1313" i="1"/>
  <c r="BH1314" i="1"/>
  <c r="BH1315" i="1"/>
  <c r="BH1316" i="1"/>
  <c r="BH1317" i="1"/>
  <c r="BH1318" i="1"/>
  <c r="BH1319" i="1"/>
  <c r="BH1320" i="1"/>
  <c r="BH1321" i="1"/>
  <c r="BH1322" i="1"/>
  <c r="BH1323" i="1"/>
  <c r="BH1324" i="1"/>
  <c r="BH1325" i="1"/>
  <c r="BH1326" i="1"/>
  <c r="BH1327" i="1"/>
  <c r="BH1328" i="1"/>
  <c r="BH1329" i="1"/>
  <c r="BH1330" i="1"/>
  <c r="BH1331" i="1"/>
  <c r="BH1332" i="1"/>
  <c r="BH1333" i="1"/>
  <c r="BH1334" i="1"/>
  <c r="BH1335" i="1"/>
  <c r="BH1336" i="1"/>
  <c r="BH1337" i="1"/>
  <c r="BH1338" i="1"/>
  <c r="BH1339" i="1"/>
  <c r="BH1340" i="1"/>
  <c r="BH1341" i="1"/>
  <c r="BH1342" i="1"/>
  <c r="BH1343" i="1"/>
  <c r="BH1344" i="1"/>
  <c r="BH1345" i="1"/>
  <c r="BH1346" i="1"/>
  <c r="BH1347" i="1"/>
  <c r="BH1348" i="1"/>
  <c r="BH1349" i="1"/>
  <c r="BH1350" i="1"/>
  <c r="BH1351" i="1"/>
  <c r="BH1352" i="1"/>
  <c r="BH1353" i="1"/>
  <c r="BH1354" i="1"/>
  <c r="BH1355" i="1"/>
  <c r="BH1356" i="1"/>
  <c r="BH1357" i="1"/>
  <c r="BH1358" i="1"/>
  <c r="BH1359" i="1"/>
  <c r="BH1360" i="1"/>
  <c r="BH1361" i="1"/>
  <c r="BH1362" i="1"/>
  <c r="BH1363" i="1"/>
  <c r="BH1364" i="1"/>
  <c r="BH1365" i="1"/>
  <c r="BH1366" i="1"/>
  <c r="BH1367" i="1"/>
  <c r="BH1368" i="1"/>
  <c r="BH1369" i="1"/>
  <c r="BH1370" i="1"/>
  <c r="BH1371" i="1"/>
  <c r="BH1372" i="1"/>
  <c r="BH1373" i="1"/>
  <c r="BH1374" i="1"/>
  <c r="BH1375" i="1"/>
  <c r="BH1376" i="1"/>
  <c r="BH1377" i="1"/>
  <c r="BH1378" i="1"/>
  <c r="BH1379" i="1"/>
  <c r="BH1380" i="1"/>
  <c r="BH1381" i="1"/>
  <c r="BH1382" i="1"/>
  <c r="BH1383" i="1"/>
  <c r="BH1384" i="1"/>
  <c r="BH1385" i="1"/>
  <c r="BH1386" i="1"/>
  <c r="BH1387" i="1"/>
  <c r="BH1388" i="1"/>
  <c r="BH1389" i="1"/>
  <c r="BH1390" i="1"/>
  <c r="BH1391" i="1"/>
  <c r="BH1392" i="1"/>
  <c r="BH1393" i="1"/>
  <c r="BH1394" i="1"/>
  <c r="BH1395" i="1"/>
  <c r="BH1396" i="1"/>
  <c r="BH1397" i="1"/>
  <c r="BH1398" i="1"/>
  <c r="BH1399" i="1"/>
  <c r="BH1400" i="1"/>
  <c r="BH1401" i="1"/>
  <c r="BH1402" i="1"/>
  <c r="BH1403" i="1"/>
  <c r="BH1404" i="1"/>
  <c r="BH1405" i="1"/>
  <c r="BH1406" i="1"/>
  <c r="BH1407" i="1"/>
  <c r="BH1408" i="1"/>
  <c r="BH1409" i="1"/>
  <c r="BH1410" i="1"/>
  <c r="BH1411" i="1"/>
  <c r="BH1412" i="1"/>
  <c r="BH1413" i="1"/>
  <c r="BH1414" i="1"/>
  <c r="BH1415" i="1"/>
  <c r="BH1416" i="1"/>
  <c r="BH1417" i="1"/>
  <c r="BH1418" i="1"/>
  <c r="BH1419" i="1"/>
  <c r="BH1420" i="1"/>
  <c r="BH1421" i="1"/>
  <c r="BH1422" i="1"/>
  <c r="BH1423" i="1"/>
  <c r="BH1424" i="1"/>
  <c r="BH1425" i="1"/>
  <c r="BH1426" i="1"/>
  <c r="BH1427" i="1"/>
  <c r="BH1428" i="1"/>
  <c r="BH1429" i="1"/>
  <c r="BH1430" i="1"/>
  <c r="BH1431" i="1"/>
  <c r="BH1432" i="1"/>
  <c r="BH1433" i="1"/>
  <c r="BH1434" i="1"/>
  <c r="BH1435" i="1"/>
  <c r="BH1436" i="1"/>
  <c r="BH1437" i="1"/>
  <c r="BH1438" i="1"/>
  <c r="BH1439" i="1"/>
  <c r="BH1440" i="1"/>
  <c r="BH1441" i="1"/>
  <c r="BH1442" i="1"/>
  <c r="BH1443" i="1"/>
  <c r="BH1444" i="1"/>
  <c r="BH1445" i="1"/>
  <c r="BH1446" i="1"/>
  <c r="BH1447" i="1"/>
  <c r="BH1448" i="1"/>
  <c r="BH1449" i="1"/>
  <c r="BH1450" i="1"/>
  <c r="BH1451" i="1"/>
  <c r="BH1452" i="1"/>
  <c r="BH1453" i="1"/>
  <c r="BH1454" i="1"/>
  <c r="BH1455" i="1"/>
  <c r="BH1456" i="1"/>
  <c r="BH1457" i="1"/>
  <c r="BH1458" i="1"/>
  <c r="BH1459" i="1"/>
  <c r="BH1460" i="1"/>
  <c r="BH1461" i="1"/>
  <c r="BH1462" i="1"/>
  <c r="BH1463" i="1"/>
  <c r="BH1464" i="1"/>
  <c r="BH1465" i="1"/>
  <c r="BH1466" i="1"/>
  <c r="BH1467" i="1"/>
  <c r="BH1468" i="1"/>
  <c r="BH1469" i="1"/>
  <c r="BH1470" i="1"/>
  <c r="BH1471" i="1"/>
  <c r="BH1472" i="1"/>
  <c r="BH1473" i="1"/>
  <c r="BH1474" i="1"/>
  <c r="BH1475" i="1"/>
  <c r="BH1476" i="1"/>
  <c r="BH1477" i="1"/>
  <c r="BH1478" i="1"/>
  <c r="BH1479" i="1"/>
  <c r="BH1480" i="1"/>
  <c r="BH1481" i="1"/>
  <c r="BH1482" i="1"/>
  <c r="BH1483" i="1"/>
  <c r="BH1484" i="1"/>
  <c r="BH1485" i="1"/>
  <c r="BH1486" i="1"/>
  <c r="BH1487" i="1"/>
  <c r="BH1488" i="1"/>
  <c r="BH1489" i="1"/>
  <c r="BH1490" i="1"/>
  <c r="BH1491" i="1"/>
  <c r="BH1492" i="1"/>
  <c r="BH1493" i="1"/>
  <c r="BH1494" i="1"/>
  <c r="BH1495" i="1"/>
  <c r="BH1496" i="1"/>
  <c r="BH1497" i="1"/>
  <c r="BH1498" i="1"/>
  <c r="BH1499" i="1"/>
  <c r="BH1500" i="1"/>
  <c r="BH1501" i="1"/>
  <c r="BH1502" i="1"/>
  <c r="BH1503" i="1"/>
  <c r="BH1504" i="1"/>
  <c r="BH1505" i="1"/>
  <c r="BH1506" i="1"/>
  <c r="BH1507" i="1"/>
  <c r="BH1508" i="1"/>
  <c r="BH1509" i="1"/>
  <c r="BH1510" i="1"/>
  <c r="BH1511" i="1"/>
  <c r="BH1512" i="1"/>
  <c r="BH1513" i="1"/>
  <c r="BH1514" i="1"/>
  <c r="BH1515" i="1"/>
  <c r="BH1516" i="1"/>
  <c r="BH1517" i="1"/>
  <c r="BH1518" i="1"/>
  <c r="BH1519" i="1"/>
  <c r="BH1520" i="1"/>
  <c r="BH1521" i="1"/>
  <c r="BH1522" i="1"/>
  <c r="BH1523" i="1"/>
  <c r="BH1524" i="1"/>
  <c r="BH1525" i="1"/>
  <c r="BH1526" i="1"/>
  <c r="BH1527" i="1"/>
  <c r="BH1528" i="1"/>
  <c r="BH1529" i="1"/>
  <c r="BH1530" i="1"/>
  <c r="BH1531" i="1"/>
  <c r="BH1532" i="1"/>
  <c r="BH1533" i="1"/>
  <c r="BH1534" i="1"/>
  <c r="BH1535" i="1"/>
  <c r="BH1536" i="1"/>
  <c r="BH1537" i="1"/>
  <c r="BH1538" i="1"/>
  <c r="BH1539" i="1"/>
  <c r="BH1540" i="1"/>
  <c r="BH1541" i="1"/>
  <c r="BH1542" i="1"/>
  <c r="BH1543" i="1"/>
  <c r="BH1544" i="1"/>
  <c r="BH1545" i="1"/>
  <c r="BH1546" i="1"/>
  <c r="BH1547" i="1"/>
  <c r="BH1548" i="1"/>
  <c r="BH1549" i="1"/>
  <c r="BH1550" i="1"/>
  <c r="BH1551" i="1"/>
  <c r="BH1552" i="1"/>
  <c r="BH1553" i="1"/>
  <c r="BH1554" i="1"/>
  <c r="BH1555" i="1"/>
  <c r="BH1556" i="1"/>
  <c r="BH1557" i="1"/>
  <c r="BH1558" i="1"/>
  <c r="BH1559" i="1"/>
  <c r="BH1560" i="1"/>
  <c r="BH1561" i="1"/>
  <c r="BH1562" i="1"/>
  <c r="BH1563" i="1"/>
  <c r="BH1564" i="1"/>
  <c r="BH1565" i="1"/>
  <c r="BH1566" i="1"/>
  <c r="BH1567" i="1"/>
  <c r="BH1568" i="1"/>
  <c r="BH1569" i="1"/>
  <c r="BH1570" i="1"/>
  <c r="BH1571" i="1"/>
  <c r="BH1572" i="1"/>
  <c r="BH1573" i="1"/>
  <c r="BH1574" i="1"/>
  <c r="BH1575" i="1"/>
  <c r="BH1576" i="1"/>
  <c r="BH1577" i="1"/>
  <c r="BH1578" i="1"/>
  <c r="BH1579" i="1"/>
  <c r="BH1580" i="1"/>
  <c r="BH1581" i="1"/>
  <c r="BH1582" i="1"/>
  <c r="BH1583" i="1"/>
  <c r="BH1584" i="1"/>
  <c r="BH1585" i="1"/>
  <c r="BH1586" i="1"/>
  <c r="BH1587" i="1"/>
  <c r="BH1588" i="1"/>
  <c r="BH1589" i="1"/>
  <c r="BH1590" i="1"/>
  <c r="BH1591" i="1"/>
  <c r="BH1592" i="1"/>
  <c r="BH1593" i="1"/>
  <c r="BH1594" i="1"/>
  <c r="BH1595" i="1"/>
  <c r="BH1596" i="1"/>
  <c r="BH1597" i="1"/>
  <c r="BH1598" i="1"/>
  <c r="BH1599" i="1"/>
  <c r="BH1600" i="1"/>
  <c r="BH1601" i="1"/>
  <c r="BH1602" i="1"/>
  <c r="BH1603" i="1"/>
  <c r="BH1604" i="1"/>
  <c r="BH1605" i="1"/>
  <c r="BH1606" i="1"/>
  <c r="BH1607" i="1"/>
  <c r="BH1608" i="1"/>
  <c r="BH1609" i="1"/>
  <c r="BH1610" i="1"/>
  <c r="BH1611" i="1"/>
  <c r="BH1612" i="1"/>
  <c r="BH1613" i="1"/>
  <c r="BH1614" i="1"/>
  <c r="BH1615" i="1"/>
  <c r="BH1616" i="1"/>
  <c r="BH1617" i="1"/>
  <c r="BH1618" i="1"/>
  <c r="BH1619" i="1"/>
  <c r="BH1620" i="1"/>
  <c r="BH1621" i="1"/>
  <c r="BH1622" i="1"/>
  <c r="BH1623" i="1"/>
  <c r="BH1624" i="1"/>
  <c r="BH1625" i="1"/>
  <c r="BH1626" i="1"/>
  <c r="BH1627" i="1"/>
  <c r="BH1628" i="1"/>
  <c r="BH1629" i="1"/>
  <c r="BH1630" i="1"/>
  <c r="BH1631" i="1"/>
  <c r="BH1632" i="1"/>
  <c r="BH1633" i="1"/>
  <c r="BH1634" i="1"/>
  <c r="BH1635" i="1"/>
  <c r="BH1636" i="1"/>
  <c r="BH1637" i="1"/>
  <c r="BH1638" i="1"/>
  <c r="BH1639" i="1"/>
  <c r="BH1640" i="1"/>
  <c r="BH1641" i="1"/>
  <c r="BH1642" i="1"/>
  <c r="BH1643" i="1"/>
  <c r="BH1644" i="1"/>
  <c r="BH1645" i="1"/>
  <c r="BH1646" i="1"/>
  <c r="BH1647" i="1"/>
  <c r="BH1648" i="1"/>
  <c r="BH1649" i="1"/>
  <c r="BH1650" i="1"/>
  <c r="BH1651" i="1"/>
  <c r="BH1652" i="1"/>
  <c r="BH1653" i="1"/>
  <c r="BH1654" i="1"/>
  <c r="BH1655" i="1"/>
  <c r="BH1656" i="1"/>
  <c r="BH1657" i="1"/>
  <c r="BH1658" i="1"/>
  <c r="BH1659" i="1"/>
  <c r="BH1660" i="1"/>
  <c r="BH1661" i="1"/>
  <c r="BH1662" i="1"/>
  <c r="BH1663" i="1"/>
  <c r="BH1664" i="1"/>
  <c r="BH1665" i="1"/>
  <c r="BH1666" i="1"/>
  <c r="BH1667" i="1"/>
  <c r="BH1668" i="1"/>
  <c r="BH1669" i="1"/>
  <c r="BH1670" i="1"/>
  <c r="BH1671" i="1"/>
  <c r="BH1672" i="1"/>
  <c r="BH1673" i="1"/>
  <c r="BH1674" i="1"/>
  <c r="BH1675" i="1"/>
  <c r="BH1676" i="1"/>
  <c r="BH1677" i="1"/>
  <c r="BH1678" i="1"/>
  <c r="BH1679" i="1"/>
  <c r="BH1680" i="1"/>
  <c r="BH1681" i="1"/>
  <c r="BH1682" i="1"/>
  <c r="BH1683" i="1"/>
  <c r="BH1684" i="1"/>
  <c r="BH1685" i="1"/>
  <c r="BH1686" i="1"/>
  <c r="BH1687" i="1"/>
  <c r="BH1688" i="1"/>
  <c r="BH1689" i="1"/>
  <c r="BH1690" i="1"/>
  <c r="BH1691" i="1"/>
  <c r="BH1692" i="1"/>
  <c r="BH1693" i="1"/>
  <c r="BH1694" i="1"/>
  <c r="BH1695" i="1"/>
  <c r="BH1696" i="1"/>
  <c r="BH1697" i="1"/>
  <c r="BH1698" i="1"/>
  <c r="BH1699" i="1"/>
  <c r="BH1700" i="1"/>
  <c r="BH1701" i="1"/>
  <c r="BH1702" i="1"/>
  <c r="BH1703" i="1"/>
  <c r="BH1704" i="1"/>
  <c r="BH1705" i="1"/>
  <c r="BH1706" i="1"/>
  <c r="BH1707" i="1"/>
  <c r="BH1708" i="1"/>
  <c r="BH1709" i="1"/>
  <c r="BH1710" i="1"/>
  <c r="BH1711" i="1"/>
  <c r="BH1712" i="1"/>
  <c r="BH1713" i="1"/>
  <c r="BH1714" i="1"/>
  <c r="BH1715" i="1"/>
  <c r="BH1716" i="1"/>
  <c r="BH1717" i="1"/>
  <c r="BH1718" i="1"/>
  <c r="BH1719" i="1"/>
  <c r="BH1720" i="1"/>
  <c r="BH1721" i="1"/>
  <c r="BH1722" i="1"/>
  <c r="BH1723" i="1"/>
  <c r="BH1724" i="1"/>
  <c r="BH1725" i="1"/>
  <c r="BH1726" i="1"/>
  <c r="BH1727" i="1"/>
  <c r="BH1728" i="1"/>
  <c r="BH1729" i="1"/>
  <c r="BH1730" i="1"/>
  <c r="BH1731" i="1"/>
  <c r="BH1732" i="1"/>
  <c r="BH1733" i="1"/>
  <c r="BH1734" i="1"/>
  <c r="BH1735" i="1"/>
  <c r="BH1736" i="1"/>
  <c r="BH1737" i="1"/>
  <c r="BH1738" i="1"/>
  <c r="BH1739" i="1"/>
  <c r="BH1740" i="1"/>
  <c r="BH1741" i="1"/>
  <c r="BH1742" i="1"/>
  <c r="BH1743" i="1"/>
  <c r="BH1744" i="1"/>
  <c r="BH1745" i="1"/>
  <c r="BH1746" i="1"/>
  <c r="BH1747" i="1"/>
  <c r="BH1748" i="1"/>
  <c r="BH1749" i="1"/>
  <c r="BH1750" i="1"/>
  <c r="BH1751" i="1"/>
  <c r="BH1752" i="1"/>
  <c r="BH1753" i="1"/>
  <c r="BH1754" i="1"/>
  <c r="BH1755" i="1"/>
  <c r="BH1756" i="1"/>
  <c r="BH1757" i="1"/>
  <c r="BH1758" i="1"/>
  <c r="BH1759" i="1"/>
  <c r="BH1760" i="1"/>
  <c r="BH1761" i="1"/>
  <c r="BH1762" i="1"/>
  <c r="BH1763" i="1"/>
  <c r="BH1764" i="1"/>
  <c r="BH1765" i="1"/>
  <c r="BH1766" i="1"/>
  <c r="BH1767" i="1"/>
  <c r="BH1768" i="1"/>
  <c r="BH1769" i="1"/>
  <c r="BH1770" i="1"/>
  <c r="BH1771" i="1"/>
  <c r="BH1772" i="1"/>
  <c r="BH1773" i="1"/>
  <c r="BH1774" i="1"/>
  <c r="BH1775" i="1"/>
  <c r="BH1776" i="1"/>
  <c r="BH1777" i="1"/>
  <c r="BH1778" i="1"/>
  <c r="BH1779" i="1"/>
  <c r="BH1780" i="1"/>
  <c r="BH1781" i="1"/>
  <c r="BH1782" i="1"/>
  <c r="BH1783" i="1"/>
  <c r="BH1784" i="1"/>
  <c r="BH1785" i="1"/>
  <c r="BH1786" i="1"/>
  <c r="BH1787" i="1"/>
  <c r="BH1788" i="1"/>
  <c r="BH1789" i="1"/>
  <c r="BH1790" i="1"/>
  <c r="BH1791" i="1"/>
  <c r="BH1792" i="1"/>
  <c r="BH1793" i="1"/>
  <c r="BH1794" i="1"/>
  <c r="BH1795" i="1"/>
  <c r="BH1796" i="1"/>
  <c r="BH1797" i="1"/>
  <c r="BH1798" i="1"/>
  <c r="BH1799" i="1"/>
  <c r="BH1800" i="1"/>
  <c r="BH1801" i="1"/>
  <c r="BH1802" i="1"/>
  <c r="BH1803" i="1"/>
  <c r="BH1804" i="1"/>
  <c r="BH1805" i="1"/>
  <c r="BH1806" i="1"/>
  <c r="BH1807" i="1"/>
  <c r="BH1808" i="1"/>
  <c r="BH1809" i="1"/>
  <c r="BH1810" i="1"/>
  <c r="BH1811" i="1"/>
  <c r="BH1812" i="1"/>
  <c r="BH1813" i="1"/>
  <c r="BH1814" i="1"/>
  <c r="BH1815" i="1"/>
  <c r="BH1816" i="1"/>
  <c r="BH1817" i="1"/>
  <c r="BH1818" i="1"/>
  <c r="BH1819" i="1"/>
  <c r="BH1820" i="1"/>
  <c r="BH1821" i="1"/>
  <c r="BH1822" i="1"/>
  <c r="BH1823" i="1"/>
  <c r="BH1824" i="1"/>
  <c r="BH1825" i="1"/>
  <c r="BH1826" i="1"/>
  <c r="BH1827" i="1"/>
  <c r="BH1828" i="1"/>
  <c r="BH1829" i="1"/>
  <c r="BH1830" i="1"/>
  <c r="BH1831" i="1"/>
  <c r="BH1832" i="1"/>
  <c r="BH1833" i="1"/>
  <c r="BH1834" i="1"/>
  <c r="BH1835" i="1"/>
  <c r="BH1836" i="1"/>
  <c r="BH1837" i="1"/>
  <c r="BH1838" i="1"/>
  <c r="BH1839" i="1"/>
  <c r="BH1840" i="1"/>
  <c r="BH1841" i="1"/>
  <c r="BH1842" i="1"/>
  <c r="BH1843" i="1"/>
  <c r="BH1844" i="1"/>
  <c r="BH1845" i="1"/>
  <c r="BH1846" i="1"/>
  <c r="BH1847" i="1"/>
  <c r="BH1848" i="1"/>
  <c r="BH1849" i="1"/>
  <c r="BH1850" i="1"/>
  <c r="BH1851" i="1"/>
  <c r="BH1852" i="1"/>
  <c r="BH1853" i="1"/>
  <c r="BH1854" i="1"/>
  <c r="BH1855" i="1"/>
  <c r="BH1856" i="1"/>
  <c r="BH1857" i="1"/>
  <c r="BH1858" i="1"/>
  <c r="BH1859" i="1"/>
  <c r="BH1860" i="1"/>
  <c r="BH1861" i="1"/>
  <c r="BH1862" i="1"/>
  <c r="BH1863" i="1"/>
  <c r="BH1864" i="1"/>
  <c r="BH1865" i="1"/>
  <c r="BH1866" i="1"/>
  <c r="BH1867" i="1"/>
  <c r="BH1868" i="1"/>
  <c r="BH1869" i="1"/>
  <c r="BH1870" i="1"/>
  <c r="BH1871" i="1"/>
  <c r="BH1872" i="1"/>
  <c r="BH1873" i="1"/>
  <c r="BH1874" i="1"/>
  <c r="BH1875" i="1"/>
  <c r="BH1876" i="1"/>
  <c r="BH1877" i="1"/>
  <c r="BH1878" i="1"/>
  <c r="BH1879" i="1"/>
  <c r="BH1880" i="1"/>
  <c r="BH1881" i="1"/>
  <c r="BH1882" i="1"/>
  <c r="BH1883" i="1"/>
  <c r="BH1884" i="1"/>
  <c r="BH1885" i="1"/>
  <c r="BH1886" i="1"/>
  <c r="BH1887" i="1"/>
  <c r="BH1888" i="1"/>
  <c r="BH1889" i="1"/>
  <c r="BH1890" i="1"/>
  <c r="BH1891" i="1"/>
  <c r="BH1892" i="1"/>
  <c r="BH1893" i="1"/>
  <c r="BH1894" i="1"/>
  <c r="BH1895" i="1"/>
  <c r="BH1896" i="1"/>
  <c r="BH1897" i="1"/>
  <c r="BH1898" i="1"/>
  <c r="BH1899" i="1"/>
  <c r="BH1900" i="1"/>
  <c r="BH1901" i="1"/>
  <c r="BH1902" i="1"/>
  <c r="BH1903" i="1"/>
  <c r="BH1904" i="1"/>
  <c r="BH1905" i="1"/>
  <c r="BH1906" i="1"/>
  <c r="BH1907" i="1"/>
  <c r="BH1908" i="1"/>
  <c r="BH1909" i="1"/>
  <c r="BH1910" i="1"/>
  <c r="BH1911" i="1"/>
  <c r="BH1912" i="1"/>
  <c r="BH1913" i="1"/>
  <c r="BH1914" i="1"/>
  <c r="BH1915" i="1"/>
  <c r="BH1916" i="1"/>
  <c r="BH1917" i="1"/>
  <c r="BH1918" i="1"/>
  <c r="BH1919" i="1"/>
  <c r="BH1920" i="1"/>
  <c r="BH1921" i="1"/>
  <c r="BH1922" i="1"/>
  <c r="BH1923" i="1"/>
  <c r="BH1924" i="1"/>
  <c r="BH1925" i="1"/>
  <c r="BH1926" i="1"/>
  <c r="BH1927" i="1"/>
  <c r="BH1928" i="1"/>
  <c r="BH1929" i="1"/>
  <c r="BH1930" i="1"/>
  <c r="BH1931" i="1"/>
  <c r="BH1932" i="1"/>
  <c r="BH1933" i="1"/>
  <c r="BH1934" i="1"/>
  <c r="BH1935" i="1"/>
  <c r="BH1936" i="1"/>
  <c r="BH1937" i="1"/>
  <c r="BH1938" i="1"/>
  <c r="BH1939" i="1"/>
  <c r="BH1940" i="1"/>
  <c r="BH1941" i="1"/>
  <c r="BH1942" i="1"/>
  <c r="BH1943" i="1"/>
  <c r="BH1944" i="1"/>
  <c r="BH1945" i="1"/>
  <c r="BH1946" i="1"/>
  <c r="BH1947" i="1"/>
  <c r="BH1948" i="1"/>
  <c r="BH1949" i="1"/>
  <c r="BH1950" i="1"/>
  <c r="BH1951" i="1"/>
  <c r="BH1952" i="1"/>
  <c r="BH1953" i="1"/>
  <c r="BH1954" i="1"/>
  <c r="BH1955" i="1"/>
  <c r="BH1956" i="1"/>
  <c r="BH1957" i="1"/>
  <c r="BH1958" i="1"/>
  <c r="BH1959" i="1"/>
  <c r="BH1960" i="1"/>
  <c r="BH1961" i="1"/>
  <c r="BH1962" i="1"/>
  <c r="BH1963" i="1"/>
  <c r="BH1964" i="1"/>
  <c r="BH1965" i="1"/>
  <c r="BH1966" i="1"/>
  <c r="BH1967" i="1"/>
  <c r="BH1968" i="1"/>
  <c r="BH1969" i="1"/>
  <c r="BH1970" i="1"/>
  <c r="BH1971" i="1"/>
  <c r="BH1972" i="1"/>
  <c r="BH1973" i="1"/>
  <c r="BH1974" i="1"/>
  <c r="BH1975" i="1"/>
  <c r="BH1976" i="1"/>
  <c r="BH1977" i="1"/>
  <c r="BH1978" i="1"/>
  <c r="BH1979" i="1"/>
  <c r="BH1980" i="1"/>
  <c r="BH1981" i="1"/>
  <c r="BH1982" i="1"/>
  <c r="BH1983" i="1"/>
  <c r="BH1984" i="1"/>
  <c r="BH1985" i="1"/>
  <c r="BH1986" i="1"/>
  <c r="BH1987" i="1"/>
  <c r="BH1988" i="1"/>
  <c r="BH1989" i="1"/>
  <c r="BH1990" i="1"/>
  <c r="BH1991" i="1"/>
  <c r="BH1992" i="1"/>
  <c r="BH1993" i="1"/>
  <c r="BH1994" i="1"/>
  <c r="BH1995" i="1"/>
  <c r="BH1996" i="1"/>
  <c r="BH1997" i="1"/>
  <c r="BH1998" i="1"/>
  <c r="BH1999" i="1"/>
  <c r="BH2000" i="1"/>
  <c r="BH2001" i="1"/>
  <c r="BH2002" i="1"/>
  <c r="BH2003" i="1"/>
  <c r="BH2004" i="1"/>
  <c r="BH2005" i="1"/>
  <c r="BH2006" i="1"/>
  <c r="BH2007" i="1"/>
  <c r="BH2008" i="1"/>
  <c r="BH2009" i="1"/>
  <c r="BH2010" i="1"/>
  <c r="BH2011" i="1"/>
  <c r="BH2012" i="1"/>
  <c r="BH2013" i="1"/>
  <c r="BH2014" i="1"/>
  <c r="BH2015" i="1"/>
  <c r="BH2016" i="1"/>
  <c r="BH2017" i="1"/>
  <c r="BH2018" i="1"/>
  <c r="BH2019" i="1"/>
  <c r="BH2020" i="1"/>
  <c r="BH2021" i="1"/>
  <c r="BH2022" i="1"/>
  <c r="BH2023" i="1"/>
  <c r="BH2024" i="1"/>
  <c r="BH2025" i="1"/>
  <c r="BH2026" i="1"/>
  <c r="BH2027" i="1"/>
  <c r="BH2028" i="1"/>
  <c r="BH2029" i="1"/>
  <c r="BH2030" i="1"/>
  <c r="BH2031" i="1"/>
  <c r="BH2032" i="1"/>
  <c r="BH2033" i="1"/>
  <c r="BH2" i="1"/>
  <c r="BF3" i="1"/>
  <c r="BF4" i="1"/>
  <c r="BF5" i="1"/>
  <c r="BF6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F37" i="1"/>
  <c r="BF38" i="1"/>
  <c r="BF39" i="1"/>
  <c r="BF40" i="1"/>
  <c r="BF41" i="1"/>
  <c r="BF42" i="1"/>
  <c r="BF43" i="1"/>
  <c r="BF44" i="1"/>
  <c r="BF45" i="1"/>
  <c r="BF46" i="1"/>
  <c r="BF47" i="1"/>
  <c r="BF48" i="1"/>
  <c r="BF49" i="1"/>
  <c r="BF50" i="1"/>
  <c r="BF51" i="1"/>
  <c r="BF52" i="1"/>
  <c r="BF53" i="1"/>
  <c r="BF54" i="1"/>
  <c r="BF55" i="1"/>
  <c r="BF56" i="1"/>
  <c r="BF57" i="1"/>
  <c r="BF58" i="1"/>
  <c r="BF59" i="1"/>
  <c r="BF60" i="1"/>
  <c r="BF61" i="1"/>
  <c r="BF62" i="1"/>
  <c r="BF63" i="1"/>
  <c r="BF64" i="1"/>
  <c r="BF65" i="1"/>
  <c r="BF66" i="1"/>
  <c r="BF67" i="1"/>
  <c r="BF68" i="1"/>
  <c r="BF69" i="1"/>
  <c r="BF70" i="1"/>
  <c r="BF71" i="1"/>
  <c r="BF72" i="1"/>
  <c r="BF73" i="1"/>
  <c r="BF74" i="1"/>
  <c r="BF75" i="1"/>
  <c r="BF76" i="1"/>
  <c r="BF77" i="1"/>
  <c r="BF78" i="1"/>
  <c r="BF79" i="1"/>
  <c r="BF80" i="1"/>
  <c r="BF81" i="1"/>
  <c r="BF82" i="1"/>
  <c r="BF83" i="1"/>
  <c r="BF84" i="1"/>
  <c r="BF85" i="1"/>
  <c r="BF86" i="1"/>
  <c r="BF87" i="1"/>
  <c r="BF88" i="1"/>
  <c r="BF89" i="1"/>
  <c r="BF90" i="1"/>
  <c r="BF91" i="1"/>
  <c r="BF92" i="1"/>
  <c r="BF93" i="1"/>
  <c r="BF94" i="1"/>
  <c r="BF95" i="1"/>
  <c r="BF96" i="1"/>
  <c r="BF97" i="1"/>
  <c r="BF98" i="1"/>
  <c r="BF99" i="1"/>
  <c r="BF100" i="1"/>
  <c r="BF101" i="1"/>
  <c r="BF102" i="1"/>
  <c r="BF103" i="1"/>
  <c r="BF104" i="1"/>
  <c r="BF105" i="1"/>
  <c r="BF106" i="1"/>
  <c r="BF107" i="1"/>
  <c r="BF108" i="1"/>
  <c r="BF109" i="1"/>
  <c r="BF110" i="1"/>
  <c r="BF111" i="1"/>
  <c r="BF112" i="1"/>
  <c r="BF113" i="1"/>
  <c r="BF114" i="1"/>
  <c r="BF115" i="1"/>
  <c r="BF116" i="1"/>
  <c r="BF117" i="1"/>
  <c r="BF118" i="1"/>
  <c r="BF119" i="1"/>
  <c r="BF120" i="1"/>
  <c r="BF121" i="1"/>
  <c r="BF122" i="1"/>
  <c r="BF123" i="1"/>
  <c r="BF124" i="1"/>
  <c r="BF125" i="1"/>
  <c r="BF126" i="1"/>
  <c r="BF127" i="1"/>
  <c r="BF128" i="1"/>
  <c r="BF129" i="1"/>
  <c r="BF130" i="1"/>
  <c r="BF131" i="1"/>
  <c r="BF132" i="1"/>
  <c r="BF133" i="1"/>
  <c r="BF134" i="1"/>
  <c r="BF135" i="1"/>
  <c r="BF136" i="1"/>
  <c r="BF137" i="1"/>
  <c r="BF138" i="1"/>
  <c r="BF139" i="1"/>
  <c r="BF140" i="1"/>
  <c r="BF141" i="1"/>
  <c r="BF142" i="1"/>
  <c r="BF143" i="1"/>
  <c r="BF144" i="1"/>
  <c r="BF145" i="1"/>
  <c r="BF146" i="1"/>
  <c r="BF147" i="1"/>
  <c r="BF148" i="1"/>
  <c r="BF149" i="1"/>
  <c r="BF150" i="1"/>
  <c r="BF151" i="1"/>
  <c r="BF152" i="1"/>
  <c r="BF153" i="1"/>
  <c r="BF154" i="1"/>
  <c r="BF155" i="1"/>
  <c r="BF156" i="1"/>
  <c r="BF157" i="1"/>
  <c r="BF158" i="1"/>
  <c r="BF159" i="1"/>
  <c r="BF160" i="1"/>
  <c r="BF161" i="1"/>
  <c r="BF162" i="1"/>
  <c r="BF163" i="1"/>
  <c r="BF164" i="1"/>
  <c r="BF165" i="1"/>
  <c r="BF166" i="1"/>
  <c r="BF167" i="1"/>
  <c r="BF168" i="1"/>
  <c r="BF169" i="1"/>
  <c r="BF170" i="1"/>
  <c r="BF171" i="1"/>
  <c r="BF172" i="1"/>
  <c r="BF173" i="1"/>
  <c r="BF174" i="1"/>
  <c r="BF175" i="1"/>
  <c r="BF176" i="1"/>
  <c r="BF177" i="1"/>
  <c r="BF178" i="1"/>
  <c r="BF179" i="1"/>
  <c r="BF180" i="1"/>
  <c r="BF181" i="1"/>
  <c r="BF182" i="1"/>
  <c r="BF183" i="1"/>
  <c r="BF184" i="1"/>
  <c r="BF185" i="1"/>
  <c r="BF186" i="1"/>
  <c r="BF187" i="1"/>
  <c r="BF188" i="1"/>
  <c r="BF189" i="1"/>
  <c r="BF190" i="1"/>
  <c r="BF191" i="1"/>
  <c r="BF192" i="1"/>
  <c r="BF193" i="1"/>
  <c r="BF194" i="1"/>
  <c r="BF195" i="1"/>
  <c r="BF196" i="1"/>
  <c r="BF197" i="1"/>
  <c r="BF198" i="1"/>
  <c r="BF199" i="1"/>
  <c r="BF200" i="1"/>
  <c r="BF201" i="1"/>
  <c r="BF202" i="1"/>
  <c r="BF203" i="1"/>
  <c r="BF204" i="1"/>
  <c r="BF205" i="1"/>
  <c r="BF206" i="1"/>
  <c r="BF207" i="1"/>
  <c r="BF208" i="1"/>
  <c r="BF209" i="1"/>
  <c r="BF210" i="1"/>
  <c r="BF211" i="1"/>
  <c r="BF212" i="1"/>
  <c r="BF213" i="1"/>
  <c r="BF214" i="1"/>
  <c r="BF215" i="1"/>
  <c r="BF216" i="1"/>
  <c r="BF217" i="1"/>
  <c r="BF218" i="1"/>
  <c r="BF219" i="1"/>
  <c r="BF220" i="1"/>
  <c r="BF221" i="1"/>
  <c r="BF222" i="1"/>
  <c r="BF223" i="1"/>
  <c r="BF224" i="1"/>
  <c r="BF225" i="1"/>
  <c r="BF226" i="1"/>
  <c r="BF227" i="1"/>
  <c r="BF228" i="1"/>
  <c r="BF229" i="1"/>
  <c r="BF230" i="1"/>
  <c r="BF231" i="1"/>
  <c r="BF232" i="1"/>
  <c r="BF233" i="1"/>
  <c r="BF234" i="1"/>
  <c r="BF235" i="1"/>
  <c r="BF236" i="1"/>
  <c r="BF237" i="1"/>
  <c r="BF238" i="1"/>
  <c r="BF239" i="1"/>
  <c r="BF240" i="1"/>
  <c r="BF241" i="1"/>
  <c r="BF242" i="1"/>
  <c r="BF243" i="1"/>
  <c r="BF244" i="1"/>
  <c r="BF245" i="1"/>
  <c r="BF246" i="1"/>
  <c r="BF247" i="1"/>
  <c r="BF248" i="1"/>
  <c r="BF249" i="1"/>
  <c r="BF250" i="1"/>
  <c r="BF251" i="1"/>
  <c r="BF252" i="1"/>
  <c r="BF253" i="1"/>
  <c r="BF254" i="1"/>
  <c r="BF255" i="1"/>
  <c r="BF256" i="1"/>
  <c r="BF257" i="1"/>
  <c r="BF258" i="1"/>
  <c r="BF259" i="1"/>
  <c r="BF260" i="1"/>
  <c r="BF261" i="1"/>
  <c r="BF262" i="1"/>
  <c r="BF263" i="1"/>
  <c r="BF264" i="1"/>
  <c r="BF265" i="1"/>
  <c r="BF266" i="1"/>
  <c r="BF267" i="1"/>
  <c r="BF268" i="1"/>
  <c r="BF269" i="1"/>
  <c r="BF270" i="1"/>
  <c r="BF271" i="1"/>
  <c r="BF272" i="1"/>
  <c r="BF273" i="1"/>
  <c r="BF274" i="1"/>
  <c r="BF275" i="1"/>
  <c r="BF276" i="1"/>
  <c r="BF277" i="1"/>
  <c r="BF278" i="1"/>
  <c r="BF279" i="1"/>
  <c r="BF280" i="1"/>
  <c r="BF281" i="1"/>
  <c r="BF282" i="1"/>
  <c r="BF283" i="1"/>
  <c r="BF284" i="1"/>
  <c r="BF285" i="1"/>
  <c r="BF286" i="1"/>
  <c r="BF287" i="1"/>
  <c r="BF288" i="1"/>
  <c r="BF289" i="1"/>
  <c r="BF290" i="1"/>
  <c r="BF291" i="1"/>
  <c r="BF292" i="1"/>
  <c r="BF293" i="1"/>
  <c r="BF294" i="1"/>
  <c r="BF295" i="1"/>
  <c r="BF296" i="1"/>
  <c r="BF297" i="1"/>
  <c r="BF298" i="1"/>
  <c r="BF299" i="1"/>
  <c r="BF300" i="1"/>
  <c r="BF301" i="1"/>
  <c r="BF302" i="1"/>
  <c r="BF303" i="1"/>
  <c r="BF304" i="1"/>
  <c r="BF305" i="1"/>
  <c r="BF306" i="1"/>
  <c r="BF307" i="1"/>
  <c r="BF308" i="1"/>
  <c r="BF309" i="1"/>
  <c r="BF310" i="1"/>
  <c r="BF311" i="1"/>
  <c r="BF312" i="1"/>
  <c r="BF313" i="1"/>
  <c r="BF314" i="1"/>
  <c r="BF315" i="1"/>
  <c r="BF316" i="1"/>
  <c r="BF317" i="1"/>
  <c r="BF318" i="1"/>
  <c r="BF319" i="1"/>
  <c r="BF320" i="1"/>
  <c r="BF321" i="1"/>
  <c r="BF322" i="1"/>
  <c r="BF323" i="1"/>
  <c r="BF324" i="1"/>
  <c r="BF325" i="1"/>
  <c r="BF326" i="1"/>
  <c r="BF327" i="1"/>
  <c r="BF328" i="1"/>
  <c r="BF329" i="1"/>
  <c r="BF330" i="1"/>
  <c r="BF331" i="1"/>
  <c r="BF332" i="1"/>
  <c r="BF333" i="1"/>
  <c r="BF334" i="1"/>
  <c r="BF335" i="1"/>
  <c r="BF336" i="1"/>
  <c r="BF337" i="1"/>
  <c r="BF338" i="1"/>
  <c r="BF339" i="1"/>
  <c r="BF340" i="1"/>
  <c r="BF341" i="1"/>
  <c r="BF342" i="1"/>
  <c r="BF343" i="1"/>
  <c r="BF344" i="1"/>
  <c r="BF345" i="1"/>
  <c r="BF346" i="1"/>
  <c r="BF347" i="1"/>
  <c r="BF348" i="1"/>
  <c r="BF349" i="1"/>
  <c r="BF350" i="1"/>
  <c r="BF351" i="1"/>
  <c r="BF352" i="1"/>
  <c r="BF353" i="1"/>
  <c r="BF354" i="1"/>
  <c r="BF355" i="1"/>
  <c r="BF356" i="1"/>
  <c r="BF357" i="1"/>
  <c r="BF358" i="1"/>
  <c r="BF359" i="1"/>
  <c r="BF360" i="1"/>
  <c r="BF361" i="1"/>
  <c r="BF362" i="1"/>
  <c r="BF363" i="1"/>
  <c r="BF364" i="1"/>
  <c r="BF365" i="1"/>
  <c r="BF366" i="1"/>
  <c r="BF367" i="1"/>
  <c r="BF368" i="1"/>
  <c r="BF369" i="1"/>
  <c r="BF370" i="1"/>
  <c r="BF371" i="1"/>
  <c r="BF372" i="1"/>
  <c r="BF373" i="1"/>
  <c r="BF374" i="1"/>
  <c r="BF375" i="1"/>
  <c r="BF376" i="1"/>
  <c r="BF377" i="1"/>
  <c r="BF378" i="1"/>
  <c r="BF379" i="1"/>
  <c r="BF380" i="1"/>
  <c r="BF381" i="1"/>
  <c r="BF382" i="1"/>
  <c r="BF383" i="1"/>
  <c r="BF384" i="1"/>
  <c r="BF385" i="1"/>
  <c r="BF386" i="1"/>
  <c r="BF387" i="1"/>
  <c r="BF388" i="1"/>
  <c r="BF389" i="1"/>
  <c r="BF390" i="1"/>
  <c r="BF391" i="1"/>
  <c r="BF392" i="1"/>
  <c r="BF393" i="1"/>
  <c r="BF394" i="1"/>
  <c r="BF395" i="1"/>
  <c r="BF396" i="1"/>
  <c r="BF397" i="1"/>
  <c r="BF398" i="1"/>
  <c r="BF399" i="1"/>
  <c r="BF400" i="1"/>
  <c r="BF401" i="1"/>
  <c r="BF402" i="1"/>
  <c r="BF403" i="1"/>
  <c r="BF404" i="1"/>
  <c r="BF405" i="1"/>
  <c r="BF406" i="1"/>
  <c r="BF407" i="1"/>
  <c r="BF408" i="1"/>
  <c r="BF409" i="1"/>
  <c r="BF410" i="1"/>
  <c r="BF411" i="1"/>
  <c r="BF412" i="1"/>
  <c r="BF413" i="1"/>
  <c r="BF414" i="1"/>
  <c r="BF415" i="1"/>
  <c r="BF416" i="1"/>
  <c r="BF417" i="1"/>
  <c r="BF418" i="1"/>
  <c r="BF419" i="1"/>
  <c r="BF420" i="1"/>
  <c r="BF421" i="1"/>
  <c r="BF422" i="1"/>
  <c r="BF423" i="1"/>
  <c r="BF424" i="1"/>
  <c r="BF425" i="1"/>
  <c r="BF426" i="1"/>
  <c r="BF427" i="1"/>
  <c r="BF428" i="1"/>
  <c r="BF429" i="1"/>
  <c r="BF430" i="1"/>
  <c r="BF431" i="1"/>
  <c r="BF432" i="1"/>
  <c r="BF433" i="1"/>
  <c r="BF434" i="1"/>
  <c r="BF435" i="1"/>
  <c r="BF436" i="1"/>
  <c r="BF437" i="1"/>
  <c r="BF438" i="1"/>
  <c r="BF439" i="1"/>
  <c r="BF440" i="1"/>
  <c r="BF441" i="1"/>
  <c r="BF442" i="1"/>
  <c r="BF443" i="1"/>
  <c r="BF444" i="1"/>
  <c r="BF445" i="1"/>
  <c r="BF446" i="1"/>
  <c r="BF447" i="1"/>
  <c r="BF448" i="1"/>
  <c r="BF449" i="1"/>
  <c r="BF450" i="1"/>
  <c r="BF451" i="1"/>
  <c r="BF452" i="1"/>
  <c r="BF453" i="1"/>
  <c r="BF454" i="1"/>
  <c r="BF455" i="1"/>
  <c r="BF456" i="1"/>
  <c r="BF457" i="1"/>
  <c r="BF458" i="1"/>
  <c r="BF459" i="1"/>
  <c r="BF460" i="1"/>
  <c r="BF461" i="1"/>
  <c r="BF462" i="1"/>
  <c r="BF463" i="1"/>
  <c r="BF464" i="1"/>
  <c r="BF465" i="1"/>
  <c r="BF466" i="1"/>
  <c r="BF467" i="1"/>
  <c r="BF468" i="1"/>
  <c r="BF469" i="1"/>
  <c r="BF470" i="1"/>
  <c r="BF471" i="1"/>
  <c r="BF472" i="1"/>
  <c r="BF473" i="1"/>
  <c r="BF474" i="1"/>
  <c r="BF475" i="1"/>
  <c r="BF476" i="1"/>
  <c r="BF477" i="1"/>
  <c r="BF478" i="1"/>
  <c r="BF479" i="1"/>
  <c r="BF480" i="1"/>
  <c r="BF481" i="1"/>
  <c r="BF482" i="1"/>
  <c r="BF483" i="1"/>
  <c r="BF484" i="1"/>
  <c r="BF485" i="1"/>
  <c r="BF486" i="1"/>
  <c r="BF487" i="1"/>
  <c r="BF488" i="1"/>
  <c r="BF489" i="1"/>
  <c r="BF490" i="1"/>
  <c r="BF491" i="1"/>
  <c r="BF492" i="1"/>
  <c r="BF493" i="1"/>
  <c r="BF494" i="1"/>
  <c r="BF495" i="1"/>
  <c r="BF496" i="1"/>
  <c r="BF497" i="1"/>
  <c r="BF498" i="1"/>
  <c r="BF499" i="1"/>
  <c r="BF500" i="1"/>
  <c r="BF501" i="1"/>
  <c r="BF502" i="1"/>
  <c r="BF503" i="1"/>
  <c r="BF504" i="1"/>
  <c r="BF505" i="1"/>
  <c r="BF506" i="1"/>
  <c r="BF507" i="1"/>
  <c r="BF508" i="1"/>
  <c r="BF509" i="1"/>
  <c r="BF510" i="1"/>
  <c r="BF511" i="1"/>
  <c r="BF512" i="1"/>
  <c r="BF513" i="1"/>
  <c r="BF514" i="1"/>
  <c r="BF515" i="1"/>
  <c r="BF516" i="1"/>
  <c r="BF517" i="1"/>
  <c r="BF518" i="1"/>
  <c r="BF519" i="1"/>
  <c r="BF520" i="1"/>
  <c r="BF521" i="1"/>
  <c r="BF522" i="1"/>
  <c r="BF523" i="1"/>
  <c r="BF524" i="1"/>
  <c r="BF525" i="1"/>
  <c r="BF526" i="1"/>
  <c r="BF527" i="1"/>
  <c r="BF528" i="1"/>
  <c r="BF529" i="1"/>
  <c r="BF530" i="1"/>
  <c r="BF531" i="1"/>
  <c r="BF532" i="1"/>
  <c r="BF533" i="1"/>
  <c r="BF534" i="1"/>
  <c r="BF535" i="1"/>
  <c r="BF536" i="1"/>
  <c r="BF537" i="1"/>
  <c r="BF538" i="1"/>
  <c r="BF539" i="1"/>
  <c r="BF540" i="1"/>
  <c r="BF541" i="1"/>
  <c r="BF542" i="1"/>
  <c r="BF543" i="1"/>
  <c r="BF544" i="1"/>
  <c r="BF545" i="1"/>
  <c r="BF546" i="1"/>
  <c r="BF547" i="1"/>
  <c r="BF548" i="1"/>
  <c r="BF549" i="1"/>
  <c r="BF550" i="1"/>
  <c r="BF551" i="1"/>
  <c r="BF552" i="1"/>
  <c r="BF553" i="1"/>
  <c r="BF554" i="1"/>
  <c r="BF555" i="1"/>
  <c r="BF556" i="1"/>
  <c r="BF557" i="1"/>
  <c r="BF558" i="1"/>
  <c r="BF559" i="1"/>
  <c r="BF560" i="1"/>
  <c r="BF561" i="1"/>
  <c r="BF562" i="1"/>
  <c r="BF563" i="1"/>
  <c r="BF564" i="1"/>
  <c r="BF565" i="1"/>
  <c r="BF566" i="1"/>
  <c r="BF567" i="1"/>
  <c r="BF568" i="1"/>
  <c r="BF569" i="1"/>
  <c r="BF570" i="1"/>
  <c r="BF571" i="1"/>
  <c r="BF572" i="1"/>
  <c r="BF573" i="1"/>
  <c r="BF574" i="1"/>
  <c r="BF575" i="1"/>
  <c r="BF576" i="1"/>
  <c r="BF577" i="1"/>
  <c r="BF578" i="1"/>
  <c r="BF579" i="1"/>
  <c r="BF580" i="1"/>
  <c r="BF581" i="1"/>
  <c r="BF582" i="1"/>
  <c r="BF583" i="1"/>
  <c r="BF584" i="1"/>
  <c r="BF585" i="1"/>
  <c r="BF586" i="1"/>
  <c r="BF587" i="1"/>
  <c r="BF588" i="1"/>
  <c r="BF589" i="1"/>
  <c r="BF590" i="1"/>
  <c r="BF591" i="1"/>
  <c r="BF592" i="1"/>
  <c r="BF593" i="1"/>
  <c r="BF594" i="1"/>
  <c r="BF595" i="1"/>
  <c r="BF596" i="1"/>
  <c r="BF597" i="1"/>
  <c r="BF598" i="1"/>
  <c r="BF599" i="1"/>
  <c r="BF600" i="1"/>
  <c r="BF601" i="1"/>
  <c r="BF602" i="1"/>
  <c r="BF603" i="1"/>
  <c r="BF604" i="1"/>
  <c r="BF605" i="1"/>
  <c r="BF606" i="1"/>
  <c r="BF607" i="1"/>
  <c r="BF608" i="1"/>
  <c r="BF609" i="1"/>
  <c r="BF610" i="1"/>
  <c r="BF611" i="1"/>
  <c r="BF612" i="1"/>
  <c r="BF613" i="1"/>
  <c r="BF614" i="1"/>
  <c r="BF615" i="1"/>
  <c r="BF616" i="1"/>
  <c r="BF617" i="1"/>
  <c r="BF618" i="1"/>
  <c r="BF619" i="1"/>
  <c r="BF620" i="1"/>
  <c r="BF621" i="1"/>
  <c r="BF622" i="1"/>
  <c r="BF623" i="1"/>
  <c r="BF624" i="1"/>
  <c r="BF625" i="1"/>
  <c r="BF626" i="1"/>
  <c r="BF627" i="1"/>
  <c r="BF628" i="1"/>
  <c r="BF629" i="1"/>
  <c r="BF630" i="1"/>
  <c r="BF631" i="1"/>
  <c r="BF632" i="1"/>
  <c r="BF633" i="1"/>
  <c r="BF634" i="1"/>
  <c r="BF635" i="1"/>
  <c r="BF636" i="1"/>
  <c r="BF637" i="1"/>
  <c r="BF638" i="1"/>
  <c r="BF639" i="1"/>
  <c r="BF640" i="1"/>
  <c r="BF641" i="1"/>
  <c r="BF642" i="1"/>
  <c r="BF643" i="1"/>
  <c r="BF644" i="1"/>
  <c r="BF645" i="1"/>
  <c r="BF646" i="1"/>
  <c r="BF647" i="1"/>
  <c r="BF648" i="1"/>
  <c r="BF649" i="1"/>
  <c r="BF650" i="1"/>
  <c r="BF651" i="1"/>
  <c r="BF652" i="1"/>
  <c r="BF653" i="1"/>
  <c r="BF654" i="1"/>
  <c r="BF655" i="1"/>
  <c r="BF656" i="1"/>
  <c r="BF657" i="1"/>
  <c r="BF658" i="1"/>
  <c r="BF659" i="1"/>
  <c r="BF660" i="1"/>
  <c r="BF661" i="1"/>
  <c r="BF662" i="1"/>
  <c r="BF663" i="1"/>
  <c r="BF664" i="1"/>
  <c r="BF665" i="1"/>
  <c r="BF666" i="1"/>
  <c r="BF667" i="1"/>
  <c r="BF668" i="1"/>
  <c r="BF669" i="1"/>
  <c r="BF670" i="1"/>
  <c r="BF671" i="1"/>
  <c r="BF672" i="1"/>
  <c r="BF673" i="1"/>
  <c r="BF674" i="1"/>
  <c r="BF675" i="1"/>
  <c r="BF676" i="1"/>
  <c r="BF677" i="1"/>
  <c r="BF678" i="1"/>
  <c r="BF679" i="1"/>
  <c r="BF680" i="1"/>
  <c r="BF681" i="1"/>
  <c r="BF682" i="1"/>
  <c r="BF683" i="1"/>
  <c r="BF684" i="1"/>
  <c r="BF685" i="1"/>
  <c r="BF686" i="1"/>
  <c r="BF687" i="1"/>
  <c r="BF688" i="1"/>
  <c r="BF689" i="1"/>
  <c r="BF690" i="1"/>
  <c r="BF691" i="1"/>
  <c r="BF692" i="1"/>
  <c r="BF693" i="1"/>
  <c r="BF694" i="1"/>
  <c r="BF695" i="1"/>
  <c r="BF696" i="1"/>
  <c r="BF697" i="1"/>
  <c r="BF698" i="1"/>
  <c r="BF699" i="1"/>
  <c r="BF700" i="1"/>
  <c r="BF701" i="1"/>
  <c r="BF702" i="1"/>
  <c r="BF703" i="1"/>
  <c r="BF704" i="1"/>
  <c r="BF705" i="1"/>
  <c r="BF706" i="1"/>
  <c r="BF707" i="1"/>
  <c r="BF708" i="1"/>
  <c r="BF709" i="1"/>
  <c r="BF710" i="1"/>
  <c r="BF711" i="1"/>
  <c r="BF712" i="1"/>
  <c r="BF713" i="1"/>
  <c r="BF714" i="1"/>
  <c r="BF715" i="1"/>
  <c r="BF716" i="1"/>
  <c r="BF717" i="1"/>
  <c r="BF718" i="1"/>
  <c r="BF719" i="1"/>
  <c r="BF720" i="1"/>
  <c r="BF721" i="1"/>
  <c r="BF722" i="1"/>
  <c r="BF723" i="1"/>
  <c r="BF724" i="1"/>
  <c r="BF725" i="1"/>
  <c r="BF726" i="1"/>
  <c r="BF727" i="1"/>
  <c r="BF728" i="1"/>
  <c r="BF729" i="1"/>
  <c r="BF730" i="1"/>
  <c r="BF731" i="1"/>
  <c r="BF732" i="1"/>
  <c r="BF733" i="1"/>
  <c r="BF734" i="1"/>
  <c r="BF735" i="1"/>
  <c r="BF736" i="1"/>
  <c r="BF737" i="1"/>
  <c r="BF738" i="1"/>
  <c r="BF739" i="1"/>
  <c r="BF740" i="1"/>
  <c r="BF741" i="1"/>
  <c r="BF742" i="1"/>
  <c r="BF743" i="1"/>
  <c r="BF744" i="1"/>
  <c r="BF745" i="1"/>
  <c r="BF746" i="1"/>
  <c r="BF747" i="1"/>
  <c r="BF748" i="1"/>
  <c r="BF749" i="1"/>
  <c r="BF750" i="1"/>
  <c r="BF751" i="1"/>
  <c r="BF752" i="1"/>
  <c r="BF753" i="1"/>
  <c r="BF754" i="1"/>
  <c r="BF755" i="1"/>
  <c r="BF756" i="1"/>
  <c r="BF757" i="1"/>
  <c r="BF758" i="1"/>
  <c r="BF759" i="1"/>
  <c r="BF760" i="1"/>
  <c r="BF761" i="1"/>
  <c r="BF762" i="1"/>
  <c r="BF763" i="1"/>
  <c r="BF764" i="1"/>
  <c r="BF765" i="1"/>
  <c r="BF766" i="1"/>
  <c r="BF767" i="1"/>
  <c r="BF768" i="1"/>
  <c r="BF769" i="1"/>
  <c r="BF770" i="1"/>
  <c r="BF771" i="1"/>
  <c r="BF772" i="1"/>
  <c r="BF773" i="1"/>
  <c r="BF774" i="1"/>
  <c r="BF775" i="1"/>
  <c r="BF776" i="1"/>
  <c r="BF777" i="1"/>
  <c r="BF778" i="1"/>
  <c r="BF779" i="1"/>
  <c r="BF780" i="1"/>
  <c r="BF781" i="1"/>
  <c r="BF782" i="1"/>
  <c r="BF783" i="1"/>
  <c r="BF784" i="1"/>
  <c r="BF785" i="1"/>
  <c r="BF786" i="1"/>
  <c r="BF787" i="1"/>
  <c r="BF788" i="1"/>
  <c r="BF789" i="1"/>
  <c r="BF790" i="1"/>
  <c r="BF791" i="1"/>
  <c r="BF792" i="1"/>
  <c r="BF793" i="1"/>
  <c r="BF794" i="1"/>
  <c r="BF795" i="1"/>
  <c r="BF796" i="1"/>
  <c r="BF797" i="1"/>
  <c r="BF798" i="1"/>
  <c r="BF799" i="1"/>
  <c r="BF800" i="1"/>
  <c r="BF801" i="1"/>
  <c r="BF802" i="1"/>
  <c r="BF803" i="1"/>
  <c r="BF804" i="1"/>
  <c r="BF805" i="1"/>
  <c r="BF806" i="1"/>
  <c r="BF807" i="1"/>
  <c r="BF808" i="1"/>
  <c r="BF809" i="1"/>
  <c r="BF810" i="1"/>
  <c r="BF811" i="1"/>
  <c r="BF812" i="1"/>
  <c r="BF813" i="1"/>
  <c r="BF814" i="1"/>
  <c r="BF815" i="1"/>
  <c r="BF816" i="1"/>
  <c r="BF817" i="1"/>
  <c r="BF818" i="1"/>
  <c r="BF819" i="1"/>
  <c r="BF820" i="1"/>
  <c r="BF821" i="1"/>
  <c r="BF822" i="1"/>
  <c r="BF823" i="1"/>
  <c r="BF824" i="1"/>
  <c r="BF825" i="1"/>
  <c r="BF826" i="1"/>
  <c r="BF827" i="1"/>
  <c r="BF828" i="1"/>
  <c r="BF829" i="1"/>
  <c r="BF830" i="1"/>
  <c r="BF831" i="1"/>
  <c r="BF832" i="1"/>
  <c r="BF833" i="1"/>
  <c r="BF834" i="1"/>
  <c r="BF835" i="1"/>
  <c r="BF836" i="1"/>
  <c r="BF837" i="1"/>
  <c r="BF838" i="1"/>
  <c r="BF839" i="1"/>
  <c r="BF840" i="1"/>
  <c r="BF841" i="1"/>
  <c r="BF842" i="1"/>
  <c r="BF843" i="1"/>
  <c r="BF844" i="1"/>
  <c r="BF845" i="1"/>
  <c r="BF846" i="1"/>
  <c r="BF847" i="1"/>
  <c r="BF848" i="1"/>
  <c r="BF849" i="1"/>
  <c r="BF850" i="1"/>
  <c r="BF851" i="1"/>
  <c r="BF852" i="1"/>
  <c r="BF853" i="1"/>
  <c r="BF854" i="1"/>
  <c r="BF855" i="1"/>
  <c r="BF856" i="1"/>
  <c r="BF857" i="1"/>
  <c r="BF858" i="1"/>
  <c r="BF859" i="1"/>
  <c r="BF860" i="1"/>
  <c r="BF861" i="1"/>
  <c r="BF862" i="1"/>
  <c r="BF863" i="1"/>
  <c r="BF864" i="1"/>
  <c r="BF865" i="1"/>
  <c r="BF866" i="1"/>
  <c r="BF867" i="1"/>
  <c r="BF868" i="1"/>
  <c r="BF869" i="1"/>
  <c r="BF870" i="1"/>
  <c r="BF871" i="1"/>
  <c r="BF872" i="1"/>
  <c r="BF873" i="1"/>
  <c r="BF874" i="1"/>
  <c r="BF875" i="1"/>
  <c r="BF876" i="1"/>
  <c r="BF877" i="1"/>
  <c r="BF878" i="1"/>
  <c r="BF879" i="1"/>
  <c r="BF880" i="1"/>
  <c r="BF881" i="1"/>
  <c r="BF882" i="1"/>
  <c r="BF883" i="1"/>
  <c r="BF884" i="1"/>
  <c r="BF885" i="1"/>
  <c r="BF886" i="1"/>
  <c r="BF887" i="1"/>
  <c r="BF888" i="1"/>
  <c r="BF889" i="1"/>
  <c r="BF890" i="1"/>
  <c r="BF891" i="1"/>
  <c r="BF892" i="1"/>
  <c r="BF893" i="1"/>
  <c r="BF894" i="1"/>
  <c r="BF895" i="1"/>
  <c r="BF896" i="1"/>
  <c r="BF897" i="1"/>
  <c r="BF898" i="1"/>
  <c r="BF899" i="1"/>
  <c r="BF900" i="1"/>
  <c r="BF901" i="1"/>
  <c r="BF902" i="1"/>
  <c r="BF903" i="1"/>
  <c r="BF904" i="1"/>
  <c r="BF905" i="1"/>
  <c r="BF906" i="1"/>
  <c r="BF907" i="1"/>
  <c r="BF908" i="1"/>
  <c r="BF909" i="1"/>
  <c r="BF910" i="1"/>
  <c r="BF911" i="1"/>
  <c r="BF912" i="1"/>
  <c r="BF913" i="1"/>
  <c r="BF914" i="1"/>
  <c r="BF915" i="1"/>
  <c r="BF916" i="1"/>
  <c r="BF917" i="1"/>
  <c r="BF918" i="1"/>
  <c r="BF919" i="1"/>
  <c r="BF920" i="1"/>
  <c r="BF921" i="1"/>
  <c r="BF922" i="1"/>
  <c r="BF923" i="1"/>
  <c r="BF924" i="1"/>
  <c r="BF925" i="1"/>
  <c r="BF926" i="1"/>
  <c r="BF927" i="1"/>
  <c r="BF928" i="1"/>
  <c r="BF929" i="1"/>
  <c r="BF930" i="1"/>
  <c r="BF931" i="1"/>
  <c r="BF932" i="1"/>
  <c r="BF933" i="1"/>
  <c r="BF934" i="1"/>
  <c r="BF935" i="1"/>
  <c r="BF936" i="1"/>
  <c r="BF937" i="1"/>
  <c r="BF938" i="1"/>
  <c r="BF939" i="1"/>
  <c r="BF940" i="1"/>
  <c r="BF941" i="1"/>
  <c r="BF942" i="1"/>
  <c r="BF943" i="1"/>
  <c r="BF944" i="1"/>
  <c r="BF945" i="1"/>
  <c r="BF946" i="1"/>
  <c r="BF947" i="1"/>
  <c r="BF948" i="1"/>
  <c r="BF949" i="1"/>
  <c r="BF950" i="1"/>
  <c r="BF951" i="1"/>
  <c r="BF952" i="1"/>
  <c r="BF953" i="1"/>
  <c r="BF954" i="1"/>
  <c r="BF955" i="1"/>
  <c r="BF956" i="1"/>
  <c r="BF957" i="1"/>
  <c r="BF958" i="1"/>
  <c r="BF959" i="1"/>
  <c r="BF960" i="1"/>
  <c r="BF961" i="1"/>
  <c r="BF962" i="1"/>
  <c r="BF963" i="1"/>
  <c r="BF964" i="1"/>
  <c r="BF965" i="1"/>
  <c r="BF966" i="1"/>
  <c r="BF967" i="1"/>
  <c r="BF968" i="1"/>
  <c r="BF969" i="1"/>
  <c r="BF970" i="1"/>
  <c r="BF971" i="1"/>
  <c r="BF972" i="1"/>
  <c r="BF973" i="1"/>
  <c r="BF974" i="1"/>
  <c r="BF975" i="1"/>
  <c r="BF976" i="1"/>
  <c r="BF977" i="1"/>
  <c r="BF978" i="1"/>
  <c r="BF979" i="1"/>
  <c r="BF980" i="1"/>
  <c r="BF981" i="1"/>
  <c r="BF982" i="1"/>
  <c r="BF983" i="1"/>
  <c r="BF984" i="1"/>
  <c r="BF985" i="1"/>
  <c r="BF986" i="1"/>
  <c r="BF987" i="1"/>
  <c r="BF988" i="1"/>
  <c r="BF989" i="1"/>
  <c r="BF990" i="1"/>
  <c r="BF991" i="1"/>
  <c r="BF992" i="1"/>
  <c r="BF993" i="1"/>
  <c r="BF994" i="1"/>
  <c r="BF995" i="1"/>
  <c r="BF996" i="1"/>
  <c r="BF997" i="1"/>
  <c r="BF998" i="1"/>
  <c r="BF999" i="1"/>
  <c r="BF1000" i="1"/>
  <c r="BF1001" i="1"/>
  <c r="BF1002" i="1"/>
  <c r="BF1003" i="1"/>
  <c r="BF1004" i="1"/>
  <c r="BF1005" i="1"/>
  <c r="BF1006" i="1"/>
  <c r="BF1007" i="1"/>
  <c r="BF1008" i="1"/>
  <c r="BF1009" i="1"/>
  <c r="BF1010" i="1"/>
  <c r="BF1011" i="1"/>
  <c r="BF1012" i="1"/>
  <c r="BF1013" i="1"/>
  <c r="BF1014" i="1"/>
  <c r="BF1015" i="1"/>
  <c r="BF1016" i="1"/>
  <c r="BF1017" i="1"/>
  <c r="BF1018" i="1"/>
  <c r="BF1019" i="1"/>
  <c r="BF1020" i="1"/>
  <c r="BF1021" i="1"/>
  <c r="BF1022" i="1"/>
  <c r="BF1023" i="1"/>
  <c r="BF1024" i="1"/>
  <c r="BF1025" i="1"/>
  <c r="BF1026" i="1"/>
  <c r="BF1027" i="1"/>
  <c r="BF1028" i="1"/>
  <c r="BF1029" i="1"/>
  <c r="BF1030" i="1"/>
  <c r="BF1031" i="1"/>
  <c r="BF1032" i="1"/>
  <c r="BF1033" i="1"/>
  <c r="BF1034" i="1"/>
  <c r="BF1035" i="1"/>
  <c r="BF1036" i="1"/>
  <c r="BF1037" i="1"/>
  <c r="BF1038" i="1"/>
  <c r="BF1039" i="1"/>
  <c r="BF1040" i="1"/>
  <c r="BF1041" i="1"/>
  <c r="BF1042" i="1"/>
  <c r="BF1043" i="1"/>
  <c r="BF1044" i="1"/>
  <c r="BF1045" i="1"/>
  <c r="BF1046" i="1"/>
  <c r="BF1047" i="1"/>
  <c r="BF1048" i="1"/>
  <c r="BF1049" i="1"/>
  <c r="BF1050" i="1"/>
  <c r="BF1051" i="1"/>
  <c r="BF1052" i="1"/>
  <c r="BF1053" i="1"/>
  <c r="BF1054" i="1"/>
  <c r="BF1055" i="1"/>
  <c r="BF1056" i="1"/>
  <c r="BF1057" i="1"/>
  <c r="BF1058" i="1"/>
  <c r="BF1059" i="1"/>
  <c r="BF1060" i="1"/>
  <c r="BF1061" i="1"/>
  <c r="BF1062" i="1"/>
  <c r="BF1063" i="1"/>
  <c r="BF1064" i="1"/>
  <c r="BF1065" i="1"/>
  <c r="BF1066" i="1"/>
  <c r="BF1067" i="1"/>
  <c r="BF1068" i="1"/>
  <c r="BF1069" i="1"/>
  <c r="BF1070" i="1"/>
  <c r="BF1071" i="1"/>
  <c r="BF1072" i="1"/>
  <c r="BF1073" i="1"/>
  <c r="BF1074" i="1"/>
  <c r="BF1075" i="1"/>
  <c r="BF1076" i="1"/>
  <c r="BF1077" i="1"/>
  <c r="BF1078" i="1"/>
  <c r="BF1079" i="1"/>
  <c r="BF1080" i="1"/>
  <c r="BF1081" i="1"/>
  <c r="BF1082" i="1"/>
  <c r="BF1083" i="1"/>
  <c r="BF1084" i="1"/>
  <c r="BF1085" i="1"/>
  <c r="BF1086" i="1"/>
  <c r="BF1087" i="1"/>
  <c r="BF1088" i="1"/>
  <c r="BF1089" i="1"/>
  <c r="BF1090" i="1"/>
  <c r="BF1091" i="1"/>
  <c r="BF1092" i="1"/>
  <c r="BF1093" i="1"/>
  <c r="BF1094" i="1"/>
  <c r="BF1095" i="1"/>
  <c r="BF1096" i="1"/>
  <c r="BF1097" i="1"/>
  <c r="BF1098" i="1"/>
  <c r="BF1099" i="1"/>
  <c r="BF1100" i="1"/>
  <c r="BF1101" i="1"/>
  <c r="BF1102" i="1"/>
  <c r="BF1103" i="1"/>
  <c r="BF1104" i="1"/>
  <c r="BF1105" i="1"/>
  <c r="BF1106" i="1"/>
  <c r="BF1107" i="1"/>
  <c r="BF1108" i="1"/>
  <c r="BF1109" i="1"/>
  <c r="BF1110" i="1"/>
  <c r="BF1111" i="1"/>
  <c r="BF1112" i="1"/>
  <c r="BF1113" i="1"/>
  <c r="BF1114" i="1"/>
  <c r="BF1115" i="1"/>
  <c r="BF1116" i="1"/>
  <c r="BF1117" i="1"/>
  <c r="BF1118" i="1"/>
  <c r="BF1119" i="1"/>
  <c r="BF1120" i="1"/>
  <c r="BF1121" i="1"/>
  <c r="BF1122" i="1"/>
  <c r="BF1123" i="1"/>
  <c r="BF1124" i="1"/>
  <c r="BF1125" i="1"/>
  <c r="BF1126" i="1"/>
  <c r="BF1127" i="1"/>
  <c r="BF1128" i="1"/>
  <c r="BF1129" i="1"/>
  <c r="BF1130" i="1"/>
  <c r="BF1131" i="1"/>
  <c r="BF1132" i="1"/>
  <c r="BF1133" i="1"/>
  <c r="BF1134" i="1"/>
  <c r="BF1135" i="1"/>
  <c r="BF1136" i="1"/>
  <c r="BF1137" i="1"/>
  <c r="BF1138" i="1"/>
  <c r="BF1139" i="1"/>
  <c r="BF1140" i="1"/>
  <c r="BF1141" i="1"/>
  <c r="BF1142" i="1"/>
  <c r="BF1143" i="1"/>
  <c r="BF1144" i="1"/>
  <c r="BF1145" i="1"/>
  <c r="BF1146" i="1"/>
  <c r="BF1147" i="1"/>
  <c r="BF1148" i="1"/>
  <c r="BF1149" i="1"/>
  <c r="BF1150" i="1"/>
  <c r="BF1151" i="1"/>
  <c r="BF1152" i="1"/>
  <c r="BF1153" i="1"/>
  <c r="BF1154" i="1"/>
  <c r="BF1155" i="1"/>
  <c r="BF1156" i="1"/>
  <c r="BF1157" i="1"/>
  <c r="BF1158" i="1"/>
  <c r="BF1159" i="1"/>
  <c r="BF1160" i="1"/>
  <c r="BF1161" i="1"/>
  <c r="BF1162" i="1"/>
  <c r="BF1163" i="1"/>
  <c r="BF1164" i="1"/>
  <c r="BF1165" i="1"/>
  <c r="BF1166" i="1"/>
  <c r="BF1167" i="1"/>
  <c r="BF1168" i="1"/>
  <c r="BF1169" i="1"/>
  <c r="BF1170" i="1"/>
  <c r="BF1171" i="1"/>
  <c r="BF1172" i="1"/>
  <c r="BF1173" i="1"/>
  <c r="BF1174" i="1"/>
  <c r="BF1175" i="1"/>
  <c r="BF1176" i="1"/>
  <c r="BF1177" i="1"/>
  <c r="BF1178" i="1"/>
  <c r="BF1179" i="1"/>
  <c r="BF1180" i="1"/>
  <c r="BF1181" i="1"/>
  <c r="BF1182" i="1"/>
  <c r="BF1183" i="1"/>
  <c r="BF1184" i="1"/>
  <c r="BF1185" i="1"/>
  <c r="BF1186" i="1"/>
  <c r="BF1187" i="1"/>
  <c r="BF1188" i="1"/>
  <c r="BF1189" i="1"/>
  <c r="BF1190" i="1"/>
  <c r="BF1191" i="1"/>
  <c r="BF1192" i="1"/>
  <c r="BF1193" i="1"/>
  <c r="BF1194" i="1"/>
  <c r="BF1195" i="1"/>
  <c r="BF1196" i="1"/>
  <c r="BF1197" i="1"/>
  <c r="BF1198" i="1"/>
  <c r="BF1199" i="1"/>
  <c r="BF1200" i="1"/>
  <c r="BF1201" i="1"/>
  <c r="BF1202" i="1"/>
  <c r="BF1203" i="1"/>
  <c r="BF1204" i="1"/>
  <c r="BF1205" i="1"/>
  <c r="BF1206" i="1"/>
  <c r="BF1207" i="1"/>
  <c r="BF1208" i="1"/>
  <c r="BF1209" i="1"/>
  <c r="BF1210" i="1"/>
  <c r="BF1211" i="1"/>
  <c r="BF1212" i="1"/>
  <c r="BF1213" i="1"/>
  <c r="BF1214" i="1"/>
  <c r="BF1215" i="1"/>
  <c r="BF1216" i="1"/>
  <c r="BF1217" i="1"/>
  <c r="BF1218" i="1"/>
  <c r="BF1219" i="1"/>
  <c r="BF1220" i="1"/>
  <c r="BF1221" i="1"/>
  <c r="BF1222" i="1"/>
  <c r="BF1223" i="1"/>
  <c r="BF1224" i="1"/>
  <c r="BF1225" i="1"/>
  <c r="BF1226" i="1"/>
  <c r="BF1227" i="1"/>
  <c r="BF1228" i="1"/>
  <c r="BF1229" i="1"/>
  <c r="BF1230" i="1"/>
  <c r="BF1231" i="1"/>
  <c r="BF1232" i="1"/>
  <c r="BF1233" i="1"/>
  <c r="BF1234" i="1"/>
  <c r="BF1235" i="1"/>
  <c r="BF1236" i="1"/>
  <c r="BF1237" i="1"/>
  <c r="BF1238" i="1"/>
  <c r="BF1239" i="1"/>
  <c r="BF1240" i="1"/>
  <c r="BF1241" i="1"/>
  <c r="BF1242" i="1"/>
  <c r="BF1243" i="1"/>
  <c r="BF1244" i="1"/>
  <c r="BF1245" i="1"/>
  <c r="BF1246" i="1"/>
  <c r="BF1247" i="1"/>
  <c r="BF1248" i="1"/>
  <c r="BF1249" i="1"/>
  <c r="BF1250" i="1"/>
  <c r="BF1251" i="1"/>
  <c r="BF1252" i="1"/>
  <c r="BF1253" i="1"/>
  <c r="BF1254" i="1"/>
  <c r="BF1255" i="1"/>
  <c r="BF1256" i="1"/>
  <c r="BF1257" i="1"/>
  <c r="BF1258" i="1"/>
  <c r="BF1259" i="1"/>
  <c r="BF1260" i="1"/>
  <c r="BF1261" i="1"/>
  <c r="BF1262" i="1"/>
  <c r="BF1263" i="1"/>
  <c r="BF1264" i="1"/>
  <c r="BF1265" i="1"/>
  <c r="BF1266" i="1"/>
  <c r="BF1267" i="1"/>
  <c r="BF1268" i="1"/>
  <c r="BF1269" i="1"/>
  <c r="BF1270" i="1"/>
  <c r="BF1271" i="1"/>
  <c r="BF1272" i="1"/>
  <c r="BF1273" i="1"/>
  <c r="BF1274" i="1"/>
  <c r="BF1275" i="1"/>
  <c r="BF1276" i="1"/>
  <c r="BF1277" i="1"/>
  <c r="BF1278" i="1"/>
  <c r="BF1279" i="1"/>
  <c r="BF1280" i="1"/>
  <c r="BF1281" i="1"/>
  <c r="BF1282" i="1"/>
  <c r="BF1283" i="1"/>
  <c r="BF1284" i="1"/>
  <c r="BF1285" i="1"/>
  <c r="BF1286" i="1"/>
  <c r="BF1287" i="1"/>
  <c r="BF1288" i="1"/>
  <c r="BF1289" i="1"/>
  <c r="BF1290" i="1"/>
  <c r="BF1291" i="1"/>
  <c r="BF1292" i="1"/>
  <c r="BF1293" i="1"/>
  <c r="BF1294" i="1"/>
  <c r="BF1295" i="1"/>
  <c r="BF1296" i="1"/>
  <c r="BF1297" i="1"/>
  <c r="BF1298" i="1"/>
  <c r="BF1299" i="1"/>
  <c r="BF1300" i="1"/>
  <c r="BF1301" i="1"/>
  <c r="BF1302" i="1"/>
  <c r="BF1303" i="1"/>
  <c r="BF1304" i="1"/>
  <c r="BF1305" i="1"/>
  <c r="BF1306" i="1"/>
  <c r="BF1307" i="1"/>
  <c r="BF1308" i="1"/>
  <c r="BF1309" i="1"/>
  <c r="BF1310" i="1"/>
  <c r="BF1311" i="1"/>
  <c r="BF1312" i="1"/>
  <c r="BF1313" i="1"/>
  <c r="BF1314" i="1"/>
  <c r="BF1315" i="1"/>
  <c r="BF1316" i="1"/>
  <c r="BF1317" i="1"/>
  <c r="BF1318" i="1"/>
  <c r="BF1319" i="1"/>
  <c r="BF1320" i="1"/>
  <c r="BF1321" i="1"/>
  <c r="BF1322" i="1"/>
  <c r="BF1323" i="1"/>
  <c r="BF1324" i="1"/>
  <c r="BF1325" i="1"/>
  <c r="BF1326" i="1"/>
  <c r="BF1327" i="1"/>
  <c r="BF1328" i="1"/>
  <c r="BF1329" i="1"/>
  <c r="BF1330" i="1"/>
  <c r="BF1331" i="1"/>
  <c r="BF1332" i="1"/>
  <c r="BF1333" i="1"/>
  <c r="BF1334" i="1"/>
  <c r="BF1335" i="1"/>
  <c r="BF1336" i="1"/>
  <c r="BF1337" i="1"/>
  <c r="BF1338" i="1"/>
  <c r="BF1339" i="1"/>
  <c r="BF1340" i="1"/>
  <c r="BF1341" i="1"/>
  <c r="BF1342" i="1"/>
  <c r="BF1343" i="1"/>
  <c r="BF1344" i="1"/>
  <c r="BF1345" i="1"/>
  <c r="BF1346" i="1"/>
  <c r="BF1347" i="1"/>
  <c r="BF1348" i="1"/>
  <c r="BF1349" i="1"/>
  <c r="BF1350" i="1"/>
  <c r="BF1351" i="1"/>
  <c r="BF1352" i="1"/>
  <c r="BF1353" i="1"/>
  <c r="BF1354" i="1"/>
  <c r="BF1355" i="1"/>
  <c r="BF1356" i="1"/>
  <c r="BF1357" i="1"/>
  <c r="BF1358" i="1"/>
  <c r="BF1359" i="1"/>
  <c r="BF1360" i="1"/>
  <c r="BF1361" i="1"/>
  <c r="BF1362" i="1"/>
  <c r="BF1363" i="1"/>
  <c r="BF1364" i="1"/>
  <c r="BF1365" i="1"/>
  <c r="BF1366" i="1"/>
  <c r="BF1367" i="1"/>
  <c r="BF1368" i="1"/>
  <c r="BF1369" i="1"/>
  <c r="BF1370" i="1"/>
  <c r="BF1371" i="1"/>
  <c r="BF1372" i="1"/>
  <c r="BF1373" i="1"/>
  <c r="BF1374" i="1"/>
  <c r="BF1375" i="1"/>
  <c r="BF1376" i="1"/>
  <c r="BF1377" i="1"/>
  <c r="BF1378" i="1"/>
  <c r="BF1379" i="1"/>
  <c r="BF1380" i="1"/>
  <c r="BF1381" i="1"/>
  <c r="BF1382" i="1"/>
  <c r="BF1383" i="1"/>
  <c r="BF1384" i="1"/>
  <c r="BF1385" i="1"/>
  <c r="BF1386" i="1"/>
  <c r="BF1387" i="1"/>
  <c r="BF1388" i="1"/>
  <c r="BF1389" i="1"/>
  <c r="BF1390" i="1"/>
  <c r="BF1391" i="1"/>
  <c r="BF1392" i="1"/>
  <c r="BF1393" i="1"/>
  <c r="BF1394" i="1"/>
  <c r="BF1395" i="1"/>
  <c r="BF1396" i="1"/>
  <c r="BF1397" i="1"/>
  <c r="BF1398" i="1"/>
  <c r="BF1399" i="1"/>
  <c r="BF1400" i="1"/>
  <c r="BF1401" i="1"/>
  <c r="BF1402" i="1"/>
  <c r="BF1403" i="1"/>
  <c r="BF1404" i="1"/>
  <c r="BF1405" i="1"/>
  <c r="BF1406" i="1"/>
  <c r="BF1407" i="1"/>
  <c r="BF1408" i="1"/>
  <c r="BF1409" i="1"/>
  <c r="BF1410" i="1"/>
  <c r="BF1411" i="1"/>
  <c r="BF1412" i="1"/>
  <c r="BF1413" i="1"/>
  <c r="BF1414" i="1"/>
  <c r="BF1415" i="1"/>
  <c r="BF1416" i="1"/>
  <c r="BF1417" i="1"/>
  <c r="BF1418" i="1"/>
  <c r="BF1419" i="1"/>
  <c r="BF1420" i="1"/>
  <c r="BF1421" i="1"/>
  <c r="BF1422" i="1"/>
  <c r="BF1423" i="1"/>
  <c r="BF1424" i="1"/>
  <c r="BF1425" i="1"/>
  <c r="BF1426" i="1"/>
  <c r="BF1427" i="1"/>
  <c r="BF1428" i="1"/>
  <c r="BF1429" i="1"/>
  <c r="BF1430" i="1"/>
  <c r="BF1431" i="1"/>
  <c r="BF1432" i="1"/>
  <c r="BF1433" i="1"/>
  <c r="BF1434" i="1"/>
  <c r="BF1435" i="1"/>
  <c r="BF1436" i="1"/>
  <c r="BF1437" i="1"/>
  <c r="BF1438" i="1"/>
  <c r="BF1439" i="1"/>
  <c r="BF1440" i="1"/>
  <c r="BF1441" i="1"/>
  <c r="BF1442" i="1"/>
  <c r="BF1443" i="1"/>
  <c r="BF1444" i="1"/>
  <c r="BF1445" i="1"/>
  <c r="BF1446" i="1"/>
  <c r="BF1447" i="1"/>
  <c r="BF1448" i="1"/>
  <c r="BF1449" i="1"/>
  <c r="BF1450" i="1"/>
  <c r="BF1451" i="1"/>
  <c r="BF1452" i="1"/>
  <c r="BF1453" i="1"/>
  <c r="BF1454" i="1"/>
  <c r="BF1455" i="1"/>
  <c r="BF1456" i="1"/>
  <c r="BF1457" i="1"/>
  <c r="BF1458" i="1"/>
  <c r="BF1459" i="1"/>
  <c r="BF1460" i="1"/>
  <c r="BF1461" i="1"/>
  <c r="BF1462" i="1"/>
  <c r="BF1463" i="1"/>
  <c r="BF1464" i="1"/>
  <c r="BF1465" i="1"/>
  <c r="BF1466" i="1"/>
  <c r="BF1467" i="1"/>
  <c r="BF1468" i="1"/>
  <c r="BF1469" i="1"/>
  <c r="BF1470" i="1"/>
  <c r="BF1471" i="1"/>
  <c r="BF1472" i="1"/>
  <c r="BF1473" i="1"/>
  <c r="BF1474" i="1"/>
  <c r="BF1475" i="1"/>
  <c r="BF1476" i="1"/>
  <c r="BF1477" i="1"/>
  <c r="BF1478" i="1"/>
  <c r="BF1479" i="1"/>
  <c r="BF1480" i="1"/>
  <c r="BF1481" i="1"/>
  <c r="BF1482" i="1"/>
  <c r="BF1483" i="1"/>
  <c r="BF1484" i="1"/>
  <c r="BF1485" i="1"/>
  <c r="BF1486" i="1"/>
  <c r="BF1487" i="1"/>
  <c r="BF1488" i="1"/>
  <c r="BF1489" i="1"/>
  <c r="BF1490" i="1"/>
  <c r="BF1491" i="1"/>
  <c r="BF1492" i="1"/>
  <c r="BF1493" i="1"/>
  <c r="BF1494" i="1"/>
  <c r="BF1495" i="1"/>
  <c r="BF1496" i="1"/>
  <c r="BF1497" i="1"/>
  <c r="BF1498" i="1"/>
  <c r="BF1499" i="1"/>
  <c r="BF1500" i="1"/>
  <c r="BF1501" i="1"/>
  <c r="BF1502" i="1"/>
  <c r="BF1503" i="1"/>
  <c r="BF1504" i="1"/>
  <c r="BF1505" i="1"/>
  <c r="BF1506" i="1"/>
  <c r="BF1507" i="1"/>
  <c r="BF1508" i="1"/>
  <c r="BF1509" i="1"/>
  <c r="BF1510" i="1"/>
  <c r="BF1511" i="1"/>
  <c r="BF1512" i="1"/>
  <c r="BF1513" i="1"/>
  <c r="BF1514" i="1"/>
  <c r="BF1515" i="1"/>
  <c r="BF1516" i="1"/>
  <c r="BF1517" i="1"/>
  <c r="BF1518" i="1"/>
  <c r="BF1519" i="1"/>
  <c r="BF1520" i="1"/>
  <c r="BF1521" i="1"/>
  <c r="BF1522" i="1"/>
  <c r="BF1523" i="1"/>
  <c r="BF1524" i="1"/>
  <c r="BF1525" i="1"/>
  <c r="BF1526" i="1"/>
  <c r="BF1527" i="1"/>
  <c r="BF1528" i="1"/>
  <c r="BF1529" i="1"/>
  <c r="BF1530" i="1"/>
  <c r="BF1531" i="1"/>
  <c r="BF1532" i="1"/>
  <c r="BF1533" i="1"/>
  <c r="BF1534" i="1"/>
  <c r="BF1535" i="1"/>
  <c r="BF1536" i="1"/>
  <c r="BF1537" i="1"/>
  <c r="BF1538" i="1"/>
  <c r="BF1539" i="1"/>
  <c r="BF1540" i="1"/>
  <c r="BF1541" i="1"/>
  <c r="BF1542" i="1"/>
  <c r="BF1543" i="1"/>
  <c r="BF1544" i="1"/>
  <c r="BF1545" i="1"/>
  <c r="BF1546" i="1"/>
  <c r="BF1547" i="1"/>
  <c r="BF1548" i="1"/>
  <c r="BF1549" i="1"/>
  <c r="BF1550" i="1"/>
  <c r="BF1551" i="1"/>
  <c r="BF1552" i="1"/>
  <c r="BF1553" i="1"/>
  <c r="BF1554" i="1"/>
  <c r="BF1555" i="1"/>
  <c r="BF1556" i="1"/>
  <c r="BF1557" i="1"/>
  <c r="BF1558" i="1"/>
  <c r="BF1559" i="1"/>
  <c r="BF1560" i="1"/>
  <c r="BF1561" i="1"/>
  <c r="BF1562" i="1"/>
  <c r="BF1563" i="1"/>
  <c r="BF1564" i="1"/>
  <c r="BF1565" i="1"/>
  <c r="BF1566" i="1"/>
  <c r="BF1567" i="1"/>
  <c r="BF1568" i="1"/>
  <c r="BF1569" i="1"/>
  <c r="BF1570" i="1"/>
  <c r="BF1571" i="1"/>
  <c r="BF1572" i="1"/>
  <c r="BF1573" i="1"/>
  <c r="BF1574" i="1"/>
  <c r="BF1575" i="1"/>
  <c r="BF1576" i="1"/>
  <c r="BF1577" i="1"/>
  <c r="BF1578" i="1"/>
  <c r="BF1579" i="1"/>
  <c r="BF1580" i="1"/>
  <c r="BF1581" i="1"/>
  <c r="BF1582" i="1"/>
  <c r="BF1583" i="1"/>
  <c r="BF1584" i="1"/>
  <c r="BF1585" i="1"/>
  <c r="BF1586" i="1"/>
  <c r="BF1587" i="1"/>
  <c r="BF1588" i="1"/>
  <c r="BF1589" i="1"/>
  <c r="BF1590" i="1"/>
  <c r="BF1591" i="1"/>
  <c r="BF1592" i="1"/>
  <c r="BF1593" i="1"/>
  <c r="BF1594" i="1"/>
  <c r="BF1595" i="1"/>
  <c r="BF1596" i="1"/>
  <c r="BF1597" i="1"/>
  <c r="BF1598" i="1"/>
  <c r="BF1599" i="1"/>
  <c r="BF1600" i="1"/>
  <c r="BF1601" i="1"/>
  <c r="BF1602" i="1"/>
  <c r="BF1603" i="1"/>
  <c r="BF1604" i="1"/>
  <c r="BF1605" i="1"/>
  <c r="BF1606" i="1"/>
  <c r="BF1607" i="1"/>
  <c r="BF1608" i="1"/>
  <c r="BF1609" i="1"/>
  <c r="BF1610" i="1"/>
  <c r="BF1611" i="1"/>
  <c r="BF1612" i="1"/>
  <c r="BF1613" i="1"/>
  <c r="BF1614" i="1"/>
  <c r="BF1615" i="1"/>
  <c r="BF1616" i="1"/>
  <c r="BF1617" i="1"/>
  <c r="BF1618" i="1"/>
  <c r="BF1619" i="1"/>
  <c r="BF1620" i="1"/>
  <c r="BF1621" i="1"/>
  <c r="BF1622" i="1"/>
  <c r="BF1623" i="1"/>
  <c r="BF1624" i="1"/>
  <c r="BF1625" i="1"/>
  <c r="BF1626" i="1"/>
  <c r="BF1627" i="1"/>
  <c r="BF1628" i="1"/>
  <c r="BF1629" i="1"/>
  <c r="BF1630" i="1"/>
  <c r="BF1631" i="1"/>
  <c r="BF1632" i="1"/>
  <c r="BF1633" i="1"/>
  <c r="BF1634" i="1"/>
  <c r="BF1635" i="1"/>
  <c r="BF1636" i="1"/>
  <c r="BF1637" i="1"/>
  <c r="BF1638" i="1"/>
  <c r="BF1639" i="1"/>
  <c r="BF1640" i="1"/>
  <c r="BF1641" i="1"/>
  <c r="BF1642" i="1"/>
  <c r="BF1643" i="1"/>
  <c r="BF1644" i="1"/>
  <c r="BF1645" i="1"/>
  <c r="BF1646" i="1"/>
  <c r="BF1647" i="1"/>
  <c r="BF1648" i="1"/>
  <c r="BF1649" i="1"/>
  <c r="BF1650" i="1"/>
  <c r="BF1651" i="1"/>
  <c r="BF1652" i="1"/>
  <c r="BF1653" i="1"/>
  <c r="BF1654" i="1"/>
  <c r="BF1655" i="1"/>
  <c r="BF1656" i="1"/>
  <c r="BF1657" i="1"/>
  <c r="BF1658" i="1"/>
  <c r="BF1659" i="1"/>
  <c r="BF1660" i="1"/>
  <c r="BF1661" i="1"/>
  <c r="BF1662" i="1"/>
  <c r="BF1663" i="1"/>
  <c r="BF1664" i="1"/>
  <c r="BF1665" i="1"/>
  <c r="BF1666" i="1"/>
  <c r="BF1667" i="1"/>
  <c r="BF1668" i="1"/>
  <c r="BF1669" i="1"/>
  <c r="BF1670" i="1"/>
  <c r="BF1671" i="1"/>
  <c r="BF1672" i="1"/>
  <c r="BF1673" i="1"/>
  <c r="BF1674" i="1"/>
  <c r="BF1675" i="1"/>
  <c r="BF1676" i="1"/>
  <c r="BF1677" i="1"/>
  <c r="BF1678" i="1"/>
  <c r="BF1679" i="1"/>
  <c r="BF1680" i="1"/>
  <c r="BF1681" i="1"/>
  <c r="BF1682" i="1"/>
  <c r="BF1683" i="1"/>
  <c r="BF1684" i="1"/>
  <c r="BF1685" i="1"/>
  <c r="BF1686" i="1"/>
  <c r="BF1687" i="1"/>
  <c r="BF1688" i="1"/>
  <c r="BF1689" i="1"/>
  <c r="BF1690" i="1"/>
  <c r="BF1691" i="1"/>
  <c r="BF1692" i="1"/>
  <c r="BF1693" i="1"/>
  <c r="BF1694" i="1"/>
  <c r="BF1695" i="1"/>
  <c r="BF1696" i="1"/>
  <c r="BF1697" i="1"/>
  <c r="BF1698" i="1"/>
  <c r="BF1699" i="1"/>
  <c r="BF1700" i="1"/>
  <c r="BF1701" i="1"/>
  <c r="BF1702" i="1"/>
  <c r="BF1703" i="1"/>
  <c r="BF1704" i="1"/>
  <c r="BF1705" i="1"/>
  <c r="BF1706" i="1"/>
  <c r="BF1707" i="1"/>
  <c r="BF1708" i="1"/>
  <c r="BF1709" i="1"/>
  <c r="BF1710" i="1"/>
  <c r="BF1711" i="1"/>
  <c r="BF1712" i="1"/>
  <c r="BF1713" i="1"/>
  <c r="BF1714" i="1"/>
  <c r="BF1715" i="1"/>
  <c r="BF1716" i="1"/>
  <c r="BF1717" i="1"/>
  <c r="BF1718" i="1"/>
  <c r="BF1719" i="1"/>
  <c r="BF1720" i="1"/>
  <c r="BF1721" i="1"/>
  <c r="BF1722" i="1"/>
  <c r="BF1723" i="1"/>
  <c r="BF1724" i="1"/>
  <c r="BF1725" i="1"/>
  <c r="BF1726" i="1"/>
  <c r="BF1727" i="1"/>
  <c r="BF1728" i="1"/>
  <c r="BF1729" i="1"/>
  <c r="BF1730" i="1"/>
  <c r="BF1731" i="1"/>
  <c r="BF1732" i="1"/>
  <c r="BF1733" i="1"/>
  <c r="BF1734" i="1"/>
  <c r="BF1735" i="1"/>
  <c r="BF1736" i="1"/>
  <c r="BF1737" i="1"/>
  <c r="BF1738" i="1"/>
  <c r="BF1739" i="1"/>
  <c r="BF1740" i="1"/>
  <c r="BF1741" i="1"/>
  <c r="BF1742" i="1"/>
  <c r="BF1743" i="1"/>
  <c r="BF1744" i="1"/>
  <c r="BF1745" i="1"/>
  <c r="BF1746" i="1"/>
  <c r="BF1747" i="1"/>
  <c r="BF1748" i="1"/>
  <c r="BF1749" i="1"/>
  <c r="BF1750" i="1"/>
  <c r="BF1751" i="1"/>
  <c r="BF1752" i="1"/>
  <c r="BF1753" i="1"/>
  <c r="BF1754" i="1"/>
  <c r="BF1755" i="1"/>
  <c r="BF1756" i="1"/>
  <c r="BF1757" i="1"/>
  <c r="BF1758" i="1"/>
  <c r="BF1759" i="1"/>
  <c r="BF1760" i="1"/>
  <c r="BF1761" i="1"/>
  <c r="BF1762" i="1"/>
  <c r="BF1763" i="1"/>
  <c r="BF1764" i="1"/>
  <c r="BF1765" i="1"/>
  <c r="BF1766" i="1"/>
  <c r="BF1767" i="1"/>
  <c r="BF1768" i="1"/>
  <c r="BF1769" i="1"/>
  <c r="BF1770" i="1"/>
  <c r="BF1771" i="1"/>
  <c r="BF1772" i="1"/>
  <c r="BF1773" i="1"/>
  <c r="BF1774" i="1"/>
  <c r="BF1775" i="1"/>
  <c r="BF1776" i="1"/>
  <c r="BF1777" i="1"/>
  <c r="BF1778" i="1"/>
  <c r="BF1779" i="1"/>
  <c r="BF1780" i="1"/>
  <c r="BF1781" i="1"/>
  <c r="BF1782" i="1"/>
  <c r="BF1783" i="1"/>
  <c r="BF1784" i="1"/>
  <c r="BF1785" i="1"/>
  <c r="BF1786" i="1"/>
  <c r="BF1787" i="1"/>
  <c r="BF1788" i="1"/>
  <c r="BF1789" i="1"/>
  <c r="BF1790" i="1"/>
  <c r="BF1791" i="1"/>
  <c r="BF1792" i="1"/>
  <c r="BF1793" i="1"/>
  <c r="BF1794" i="1"/>
  <c r="BF1795" i="1"/>
  <c r="BF1796" i="1"/>
  <c r="BF1797" i="1"/>
  <c r="BF1798" i="1"/>
  <c r="BF1799" i="1"/>
  <c r="BF1800" i="1"/>
  <c r="BF1801" i="1"/>
  <c r="BF1802" i="1"/>
  <c r="BF1803" i="1"/>
  <c r="BF1804" i="1"/>
  <c r="BF1805" i="1"/>
  <c r="BF1806" i="1"/>
  <c r="BF1807" i="1"/>
  <c r="BF1808" i="1"/>
  <c r="BF1809" i="1"/>
  <c r="BF1810" i="1"/>
  <c r="BF1811" i="1"/>
  <c r="BF1812" i="1"/>
  <c r="BF1813" i="1"/>
  <c r="BF1814" i="1"/>
  <c r="BF1815" i="1"/>
  <c r="BF1816" i="1"/>
  <c r="BF1817" i="1"/>
  <c r="BF1818" i="1"/>
  <c r="BF1819" i="1"/>
  <c r="BF1820" i="1"/>
  <c r="BF1821" i="1"/>
  <c r="BF1822" i="1"/>
  <c r="BF1823" i="1"/>
  <c r="BF1824" i="1"/>
  <c r="BF1825" i="1"/>
  <c r="BF1826" i="1"/>
  <c r="BF1827" i="1"/>
  <c r="BF1828" i="1"/>
  <c r="BF1829" i="1"/>
  <c r="BF1830" i="1"/>
  <c r="BF1831" i="1"/>
  <c r="BF1832" i="1"/>
  <c r="BF1833" i="1"/>
  <c r="BF1834" i="1"/>
  <c r="BF1835" i="1"/>
  <c r="BF1836" i="1"/>
  <c r="BF1837" i="1"/>
  <c r="BF1838" i="1"/>
  <c r="BF1839" i="1"/>
  <c r="BF1840" i="1"/>
  <c r="BF1841" i="1"/>
  <c r="BF1842" i="1"/>
  <c r="BF1843" i="1"/>
  <c r="BF1844" i="1"/>
  <c r="BF1845" i="1"/>
  <c r="BF1846" i="1"/>
  <c r="BF1847" i="1"/>
  <c r="BF1848" i="1"/>
  <c r="BF1849" i="1"/>
  <c r="BF1850" i="1"/>
  <c r="BF1851" i="1"/>
  <c r="BF1852" i="1"/>
  <c r="BF1853" i="1"/>
  <c r="BF1854" i="1"/>
  <c r="BF1855" i="1"/>
  <c r="BF1856" i="1"/>
  <c r="BF1857" i="1"/>
  <c r="BF1858" i="1"/>
  <c r="BF1859" i="1"/>
  <c r="BF1860" i="1"/>
  <c r="BF1861" i="1"/>
  <c r="BF1862" i="1"/>
  <c r="BF1863" i="1"/>
  <c r="BF1864" i="1"/>
  <c r="BF1865" i="1"/>
  <c r="BF1866" i="1"/>
  <c r="BF1867" i="1"/>
  <c r="BF1868" i="1"/>
  <c r="BF1869" i="1"/>
  <c r="BF1870" i="1"/>
  <c r="BF1871" i="1"/>
  <c r="BF1872" i="1"/>
  <c r="BF1873" i="1"/>
  <c r="BF1874" i="1"/>
  <c r="BF1875" i="1"/>
  <c r="BF1876" i="1"/>
  <c r="BF1877" i="1"/>
  <c r="BF1878" i="1"/>
  <c r="BF1879" i="1"/>
  <c r="BF1880" i="1"/>
  <c r="BF1881" i="1"/>
  <c r="BF1882" i="1"/>
  <c r="BF1883" i="1"/>
  <c r="BF1884" i="1"/>
  <c r="BF1885" i="1"/>
  <c r="BF1886" i="1"/>
  <c r="BF1887" i="1"/>
  <c r="BF1888" i="1"/>
  <c r="BF1889" i="1"/>
  <c r="BF1890" i="1"/>
  <c r="BF1891" i="1"/>
  <c r="BF1892" i="1"/>
  <c r="BF1893" i="1"/>
  <c r="BF1894" i="1"/>
  <c r="BF1895" i="1"/>
  <c r="BF1896" i="1"/>
  <c r="BF1897" i="1"/>
  <c r="BF1898" i="1"/>
  <c r="BF1899" i="1"/>
  <c r="BF1900" i="1"/>
  <c r="BF1901" i="1"/>
  <c r="BF1902" i="1"/>
  <c r="BF1903" i="1"/>
  <c r="BF1904" i="1"/>
  <c r="BF1905" i="1"/>
  <c r="BF1906" i="1"/>
  <c r="BF1907" i="1"/>
  <c r="BF1908" i="1"/>
  <c r="BF1909" i="1"/>
  <c r="BF1910" i="1"/>
  <c r="BF1911" i="1"/>
  <c r="BF1912" i="1"/>
  <c r="BF1913" i="1"/>
  <c r="BF1914" i="1"/>
  <c r="BF1915" i="1"/>
  <c r="BF1916" i="1"/>
  <c r="BF1917" i="1"/>
  <c r="BF1918" i="1"/>
  <c r="BF1919" i="1"/>
  <c r="BF1920" i="1"/>
  <c r="BF1921" i="1"/>
  <c r="BF1922" i="1"/>
  <c r="BF1923" i="1"/>
  <c r="BF1924" i="1"/>
  <c r="BF1925" i="1"/>
  <c r="BF1926" i="1"/>
  <c r="BF1927" i="1"/>
  <c r="BF1928" i="1"/>
  <c r="BF1929" i="1"/>
  <c r="BF1930" i="1"/>
  <c r="BF1931" i="1"/>
  <c r="BF1932" i="1"/>
  <c r="BF1933" i="1"/>
  <c r="BF1934" i="1"/>
  <c r="BF1935" i="1"/>
  <c r="BF1936" i="1"/>
  <c r="BF1937" i="1"/>
  <c r="BF1938" i="1"/>
  <c r="BF1939" i="1"/>
  <c r="BF1940" i="1"/>
  <c r="BF1941" i="1"/>
  <c r="BF1942" i="1"/>
  <c r="BF1943" i="1"/>
  <c r="BF1944" i="1"/>
  <c r="BF1945" i="1"/>
  <c r="BF1946" i="1"/>
  <c r="BF1947" i="1"/>
  <c r="BF1948" i="1"/>
  <c r="BF1949" i="1"/>
  <c r="BF1950" i="1"/>
  <c r="BF1951" i="1"/>
  <c r="BF1952" i="1"/>
  <c r="BF1953" i="1"/>
  <c r="BF1954" i="1"/>
  <c r="BF1955" i="1"/>
  <c r="BF1956" i="1"/>
  <c r="BF1957" i="1"/>
  <c r="BF1958" i="1"/>
  <c r="BF1959" i="1"/>
  <c r="BF1960" i="1"/>
  <c r="BF1961" i="1"/>
  <c r="BF1962" i="1"/>
  <c r="BF1963" i="1"/>
  <c r="BF1964" i="1"/>
  <c r="BF1965" i="1"/>
  <c r="BF1966" i="1"/>
  <c r="BF1967" i="1"/>
  <c r="BF1968" i="1"/>
  <c r="BF1969" i="1"/>
  <c r="BF1970" i="1"/>
  <c r="BF1971" i="1"/>
  <c r="BF1972" i="1"/>
  <c r="BF1973" i="1"/>
  <c r="BF1974" i="1"/>
  <c r="BF1975" i="1"/>
  <c r="BF1976" i="1"/>
  <c r="BF1977" i="1"/>
  <c r="BF1978" i="1"/>
  <c r="BF1979" i="1"/>
  <c r="BF1980" i="1"/>
  <c r="BF1981" i="1"/>
  <c r="BF1982" i="1"/>
  <c r="BF1983" i="1"/>
  <c r="BF1984" i="1"/>
  <c r="BF1985" i="1"/>
  <c r="BF1986" i="1"/>
  <c r="BF1987" i="1"/>
  <c r="BF1988" i="1"/>
  <c r="BF1989" i="1"/>
  <c r="BF1990" i="1"/>
  <c r="BF1991" i="1"/>
  <c r="BF1992" i="1"/>
  <c r="BF1993" i="1"/>
  <c r="BF1994" i="1"/>
  <c r="BF1995" i="1"/>
  <c r="BF1996" i="1"/>
  <c r="BF1997" i="1"/>
  <c r="BF1998" i="1"/>
  <c r="BF1999" i="1"/>
  <c r="BF2000" i="1"/>
  <c r="BF2001" i="1"/>
  <c r="BF2002" i="1"/>
  <c r="BF2003" i="1"/>
  <c r="BF2004" i="1"/>
  <c r="BF2005" i="1"/>
  <c r="BF2006" i="1"/>
  <c r="BF2007" i="1"/>
  <c r="BF2008" i="1"/>
  <c r="BF2009" i="1"/>
  <c r="BF2010" i="1"/>
  <c r="BF2011" i="1"/>
  <c r="BF2012" i="1"/>
  <c r="BF2013" i="1"/>
  <c r="BF2014" i="1"/>
  <c r="BF2015" i="1"/>
  <c r="BF2016" i="1"/>
  <c r="BF2017" i="1"/>
  <c r="BF2018" i="1"/>
  <c r="BF2019" i="1"/>
  <c r="BF2020" i="1"/>
  <c r="BF2021" i="1"/>
  <c r="BF2022" i="1"/>
  <c r="BF2023" i="1"/>
  <c r="BF2024" i="1"/>
  <c r="BF2025" i="1"/>
  <c r="BF2026" i="1"/>
  <c r="BF2027" i="1"/>
  <c r="BF2028" i="1"/>
  <c r="BF2029" i="1"/>
  <c r="BF2030" i="1"/>
  <c r="BF2031" i="1"/>
  <c r="BF2032" i="1"/>
  <c r="BF2033" i="1"/>
  <c r="BF2" i="1"/>
  <c r="BD3" i="1"/>
  <c r="BD4" i="1"/>
  <c r="BD5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6" i="1"/>
  <c r="BD67" i="1"/>
  <c r="BD68" i="1"/>
  <c r="BD69" i="1"/>
  <c r="BD70" i="1"/>
  <c r="BD71" i="1"/>
  <c r="BD72" i="1"/>
  <c r="BD73" i="1"/>
  <c r="BD74" i="1"/>
  <c r="BD75" i="1"/>
  <c r="BD76" i="1"/>
  <c r="BD77" i="1"/>
  <c r="BD78" i="1"/>
  <c r="BD79" i="1"/>
  <c r="BD80" i="1"/>
  <c r="BD81" i="1"/>
  <c r="BD82" i="1"/>
  <c r="BD83" i="1"/>
  <c r="BD84" i="1"/>
  <c r="BD85" i="1"/>
  <c r="BD86" i="1"/>
  <c r="BD87" i="1"/>
  <c r="BD88" i="1"/>
  <c r="BD89" i="1"/>
  <c r="BD90" i="1"/>
  <c r="BD91" i="1"/>
  <c r="BD92" i="1"/>
  <c r="BD93" i="1"/>
  <c r="BD94" i="1"/>
  <c r="BD95" i="1"/>
  <c r="BD96" i="1"/>
  <c r="BD97" i="1"/>
  <c r="BD98" i="1"/>
  <c r="BD99" i="1"/>
  <c r="BD100" i="1"/>
  <c r="BD101" i="1"/>
  <c r="BD102" i="1"/>
  <c r="BD103" i="1"/>
  <c r="BD104" i="1"/>
  <c r="BD105" i="1"/>
  <c r="BD106" i="1"/>
  <c r="BD107" i="1"/>
  <c r="BD108" i="1"/>
  <c r="BD109" i="1"/>
  <c r="BD110" i="1"/>
  <c r="BD111" i="1"/>
  <c r="BD112" i="1"/>
  <c r="BD113" i="1"/>
  <c r="BD114" i="1"/>
  <c r="BD115" i="1"/>
  <c r="BD116" i="1"/>
  <c r="BD117" i="1"/>
  <c r="BD118" i="1"/>
  <c r="BD119" i="1"/>
  <c r="BD120" i="1"/>
  <c r="BD121" i="1"/>
  <c r="BD122" i="1"/>
  <c r="BD123" i="1"/>
  <c r="BD124" i="1"/>
  <c r="BD125" i="1"/>
  <c r="BD126" i="1"/>
  <c r="BD127" i="1"/>
  <c r="BD128" i="1"/>
  <c r="BD129" i="1"/>
  <c r="BD130" i="1"/>
  <c r="BD131" i="1"/>
  <c r="BD132" i="1"/>
  <c r="BD133" i="1"/>
  <c r="BD134" i="1"/>
  <c r="BD135" i="1"/>
  <c r="BD136" i="1"/>
  <c r="BD137" i="1"/>
  <c r="BD138" i="1"/>
  <c r="BD139" i="1"/>
  <c r="BD140" i="1"/>
  <c r="BD141" i="1"/>
  <c r="BD142" i="1"/>
  <c r="BD143" i="1"/>
  <c r="BD144" i="1"/>
  <c r="BD145" i="1"/>
  <c r="BD146" i="1"/>
  <c r="BD147" i="1"/>
  <c r="BD148" i="1"/>
  <c r="BD149" i="1"/>
  <c r="BD150" i="1"/>
  <c r="BD151" i="1"/>
  <c r="BD152" i="1"/>
  <c r="BD153" i="1"/>
  <c r="BD154" i="1"/>
  <c r="BD155" i="1"/>
  <c r="BD156" i="1"/>
  <c r="BD157" i="1"/>
  <c r="BD158" i="1"/>
  <c r="BD159" i="1"/>
  <c r="BD160" i="1"/>
  <c r="BD161" i="1"/>
  <c r="BD162" i="1"/>
  <c r="BD163" i="1"/>
  <c r="BD164" i="1"/>
  <c r="BD165" i="1"/>
  <c r="BD166" i="1"/>
  <c r="BD167" i="1"/>
  <c r="BD168" i="1"/>
  <c r="BD169" i="1"/>
  <c r="BD170" i="1"/>
  <c r="BD171" i="1"/>
  <c r="BD172" i="1"/>
  <c r="BD173" i="1"/>
  <c r="BD174" i="1"/>
  <c r="BD175" i="1"/>
  <c r="BD176" i="1"/>
  <c r="BD177" i="1"/>
  <c r="BD178" i="1"/>
  <c r="BD179" i="1"/>
  <c r="BD180" i="1"/>
  <c r="BD181" i="1"/>
  <c r="BD182" i="1"/>
  <c r="BD183" i="1"/>
  <c r="BD184" i="1"/>
  <c r="BD185" i="1"/>
  <c r="BD186" i="1"/>
  <c r="BD187" i="1"/>
  <c r="BD188" i="1"/>
  <c r="BD189" i="1"/>
  <c r="BD190" i="1"/>
  <c r="BD191" i="1"/>
  <c r="BD192" i="1"/>
  <c r="BD193" i="1"/>
  <c r="BD194" i="1"/>
  <c r="BD195" i="1"/>
  <c r="BD196" i="1"/>
  <c r="BD197" i="1"/>
  <c r="BD198" i="1"/>
  <c r="BD199" i="1"/>
  <c r="BD200" i="1"/>
  <c r="BD201" i="1"/>
  <c r="BD202" i="1"/>
  <c r="BD203" i="1"/>
  <c r="BD204" i="1"/>
  <c r="BD205" i="1"/>
  <c r="BD206" i="1"/>
  <c r="BD207" i="1"/>
  <c r="BD208" i="1"/>
  <c r="BD209" i="1"/>
  <c r="BD210" i="1"/>
  <c r="BD211" i="1"/>
  <c r="BD212" i="1"/>
  <c r="BD213" i="1"/>
  <c r="BD214" i="1"/>
  <c r="BD215" i="1"/>
  <c r="BD216" i="1"/>
  <c r="BD217" i="1"/>
  <c r="BD218" i="1"/>
  <c r="BD219" i="1"/>
  <c r="BD220" i="1"/>
  <c r="BD221" i="1"/>
  <c r="BD222" i="1"/>
  <c r="BD223" i="1"/>
  <c r="BD224" i="1"/>
  <c r="BD225" i="1"/>
  <c r="BD226" i="1"/>
  <c r="BD227" i="1"/>
  <c r="BD228" i="1"/>
  <c r="BD229" i="1"/>
  <c r="BD230" i="1"/>
  <c r="BD231" i="1"/>
  <c r="BD232" i="1"/>
  <c r="BD233" i="1"/>
  <c r="BD234" i="1"/>
  <c r="BD235" i="1"/>
  <c r="BD236" i="1"/>
  <c r="BD237" i="1"/>
  <c r="BD238" i="1"/>
  <c r="BD239" i="1"/>
  <c r="BD240" i="1"/>
  <c r="BD241" i="1"/>
  <c r="BD242" i="1"/>
  <c r="BD243" i="1"/>
  <c r="BD244" i="1"/>
  <c r="BD245" i="1"/>
  <c r="BD246" i="1"/>
  <c r="BD247" i="1"/>
  <c r="BD248" i="1"/>
  <c r="BD249" i="1"/>
  <c r="BD250" i="1"/>
  <c r="BD251" i="1"/>
  <c r="BD252" i="1"/>
  <c r="BD253" i="1"/>
  <c r="BD254" i="1"/>
  <c r="BD255" i="1"/>
  <c r="BD256" i="1"/>
  <c r="BD257" i="1"/>
  <c r="BD258" i="1"/>
  <c r="BD259" i="1"/>
  <c r="BD260" i="1"/>
  <c r="BD261" i="1"/>
  <c r="BD262" i="1"/>
  <c r="BD263" i="1"/>
  <c r="BD264" i="1"/>
  <c r="BD265" i="1"/>
  <c r="BD266" i="1"/>
  <c r="BD267" i="1"/>
  <c r="BD268" i="1"/>
  <c r="BD269" i="1"/>
  <c r="BD270" i="1"/>
  <c r="BD271" i="1"/>
  <c r="BD272" i="1"/>
  <c r="BD273" i="1"/>
  <c r="BD274" i="1"/>
  <c r="BD275" i="1"/>
  <c r="BD276" i="1"/>
  <c r="BD277" i="1"/>
  <c r="BD278" i="1"/>
  <c r="BD279" i="1"/>
  <c r="BD280" i="1"/>
  <c r="BD281" i="1"/>
  <c r="BD282" i="1"/>
  <c r="BD283" i="1"/>
  <c r="BD284" i="1"/>
  <c r="BD285" i="1"/>
  <c r="BD286" i="1"/>
  <c r="BD287" i="1"/>
  <c r="BD288" i="1"/>
  <c r="BD289" i="1"/>
  <c r="BD290" i="1"/>
  <c r="BD291" i="1"/>
  <c r="BD292" i="1"/>
  <c r="BD293" i="1"/>
  <c r="BD294" i="1"/>
  <c r="BD295" i="1"/>
  <c r="BD296" i="1"/>
  <c r="BD297" i="1"/>
  <c r="BD298" i="1"/>
  <c r="BD299" i="1"/>
  <c r="BD300" i="1"/>
  <c r="BD301" i="1"/>
  <c r="BD302" i="1"/>
  <c r="BD303" i="1"/>
  <c r="BD304" i="1"/>
  <c r="BD305" i="1"/>
  <c r="BD306" i="1"/>
  <c r="BD307" i="1"/>
  <c r="BD308" i="1"/>
  <c r="BD309" i="1"/>
  <c r="BD310" i="1"/>
  <c r="BD311" i="1"/>
  <c r="BD312" i="1"/>
  <c r="BD313" i="1"/>
  <c r="BD314" i="1"/>
  <c r="BD315" i="1"/>
  <c r="BD316" i="1"/>
  <c r="BD317" i="1"/>
  <c r="BD318" i="1"/>
  <c r="BD319" i="1"/>
  <c r="BD320" i="1"/>
  <c r="BD321" i="1"/>
  <c r="BD322" i="1"/>
  <c r="BD323" i="1"/>
  <c r="BD324" i="1"/>
  <c r="BD325" i="1"/>
  <c r="BD326" i="1"/>
  <c r="BD327" i="1"/>
  <c r="BD328" i="1"/>
  <c r="BD329" i="1"/>
  <c r="BD330" i="1"/>
  <c r="BD331" i="1"/>
  <c r="BD332" i="1"/>
  <c r="BD333" i="1"/>
  <c r="BD334" i="1"/>
  <c r="BD335" i="1"/>
  <c r="BD336" i="1"/>
  <c r="BD337" i="1"/>
  <c r="BD338" i="1"/>
  <c r="BD339" i="1"/>
  <c r="BD340" i="1"/>
  <c r="BD341" i="1"/>
  <c r="BD342" i="1"/>
  <c r="BD343" i="1"/>
  <c r="BD344" i="1"/>
  <c r="BD345" i="1"/>
  <c r="BD346" i="1"/>
  <c r="BD347" i="1"/>
  <c r="BD348" i="1"/>
  <c r="BD349" i="1"/>
  <c r="BD350" i="1"/>
  <c r="BD351" i="1"/>
  <c r="BD352" i="1"/>
  <c r="BD353" i="1"/>
  <c r="BD354" i="1"/>
  <c r="BD355" i="1"/>
  <c r="BD356" i="1"/>
  <c r="BD357" i="1"/>
  <c r="BD358" i="1"/>
  <c r="BD359" i="1"/>
  <c r="BD360" i="1"/>
  <c r="BD361" i="1"/>
  <c r="BD362" i="1"/>
  <c r="BD363" i="1"/>
  <c r="BD364" i="1"/>
  <c r="BD365" i="1"/>
  <c r="BD366" i="1"/>
  <c r="BD367" i="1"/>
  <c r="BD368" i="1"/>
  <c r="BD369" i="1"/>
  <c r="BD370" i="1"/>
  <c r="BD371" i="1"/>
  <c r="BD372" i="1"/>
  <c r="BD373" i="1"/>
  <c r="BD374" i="1"/>
  <c r="BD375" i="1"/>
  <c r="BD376" i="1"/>
  <c r="BD377" i="1"/>
  <c r="BD378" i="1"/>
  <c r="BD379" i="1"/>
  <c r="BD380" i="1"/>
  <c r="BD381" i="1"/>
  <c r="BD382" i="1"/>
  <c r="BD383" i="1"/>
  <c r="BD384" i="1"/>
  <c r="BD385" i="1"/>
  <c r="BD386" i="1"/>
  <c r="BD387" i="1"/>
  <c r="BD388" i="1"/>
  <c r="BD389" i="1"/>
  <c r="BD390" i="1"/>
  <c r="BD391" i="1"/>
  <c r="BD392" i="1"/>
  <c r="BD393" i="1"/>
  <c r="BD394" i="1"/>
  <c r="BD395" i="1"/>
  <c r="BD396" i="1"/>
  <c r="BD397" i="1"/>
  <c r="BD398" i="1"/>
  <c r="BD399" i="1"/>
  <c r="BD400" i="1"/>
  <c r="BD401" i="1"/>
  <c r="BD402" i="1"/>
  <c r="BD403" i="1"/>
  <c r="BD404" i="1"/>
  <c r="BD405" i="1"/>
  <c r="BD406" i="1"/>
  <c r="BD407" i="1"/>
  <c r="BD408" i="1"/>
  <c r="BD409" i="1"/>
  <c r="BD410" i="1"/>
  <c r="BD411" i="1"/>
  <c r="BD412" i="1"/>
  <c r="BD413" i="1"/>
  <c r="BD414" i="1"/>
  <c r="BD415" i="1"/>
  <c r="BD416" i="1"/>
  <c r="BD417" i="1"/>
  <c r="BD418" i="1"/>
  <c r="BD419" i="1"/>
  <c r="BD420" i="1"/>
  <c r="BD421" i="1"/>
  <c r="BD422" i="1"/>
  <c r="BD423" i="1"/>
  <c r="BD424" i="1"/>
  <c r="BD425" i="1"/>
  <c r="BD426" i="1"/>
  <c r="BD427" i="1"/>
  <c r="BD428" i="1"/>
  <c r="BD429" i="1"/>
  <c r="BD430" i="1"/>
  <c r="BD431" i="1"/>
  <c r="BD432" i="1"/>
  <c r="BD433" i="1"/>
  <c r="BD434" i="1"/>
  <c r="BD435" i="1"/>
  <c r="BD436" i="1"/>
  <c r="BD437" i="1"/>
  <c r="BD438" i="1"/>
  <c r="BD439" i="1"/>
  <c r="BD440" i="1"/>
  <c r="BD441" i="1"/>
  <c r="BD442" i="1"/>
  <c r="BD443" i="1"/>
  <c r="BD444" i="1"/>
  <c r="BD445" i="1"/>
  <c r="BD446" i="1"/>
  <c r="BD447" i="1"/>
  <c r="BD448" i="1"/>
  <c r="BD449" i="1"/>
  <c r="BD450" i="1"/>
  <c r="BD451" i="1"/>
  <c r="BD452" i="1"/>
  <c r="BD453" i="1"/>
  <c r="BD454" i="1"/>
  <c r="BD455" i="1"/>
  <c r="BD456" i="1"/>
  <c r="BD457" i="1"/>
  <c r="BD458" i="1"/>
  <c r="BD459" i="1"/>
  <c r="BD460" i="1"/>
  <c r="BD461" i="1"/>
  <c r="BD462" i="1"/>
  <c r="BD463" i="1"/>
  <c r="BD464" i="1"/>
  <c r="BD465" i="1"/>
  <c r="BD466" i="1"/>
  <c r="BD467" i="1"/>
  <c r="BD468" i="1"/>
  <c r="BD469" i="1"/>
  <c r="BD470" i="1"/>
  <c r="BD471" i="1"/>
  <c r="BD472" i="1"/>
  <c r="BD473" i="1"/>
  <c r="BD474" i="1"/>
  <c r="BD475" i="1"/>
  <c r="BD476" i="1"/>
  <c r="BD477" i="1"/>
  <c r="BD478" i="1"/>
  <c r="BD479" i="1"/>
  <c r="BD480" i="1"/>
  <c r="BD481" i="1"/>
  <c r="BD482" i="1"/>
  <c r="BD483" i="1"/>
  <c r="BD484" i="1"/>
  <c r="BD485" i="1"/>
  <c r="BD486" i="1"/>
  <c r="BD487" i="1"/>
  <c r="BD488" i="1"/>
  <c r="BD489" i="1"/>
  <c r="BD490" i="1"/>
  <c r="BD491" i="1"/>
  <c r="BD492" i="1"/>
  <c r="BD493" i="1"/>
  <c r="BD494" i="1"/>
  <c r="BD495" i="1"/>
  <c r="BD496" i="1"/>
  <c r="BD497" i="1"/>
  <c r="BD498" i="1"/>
  <c r="BD499" i="1"/>
  <c r="BD500" i="1"/>
  <c r="BD501" i="1"/>
  <c r="BD502" i="1"/>
  <c r="BD503" i="1"/>
  <c r="BD504" i="1"/>
  <c r="BD505" i="1"/>
  <c r="BD506" i="1"/>
  <c r="BD507" i="1"/>
  <c r="BD508" i="1"/>
  <c r="BD509" i="1"/>
  <c r="BD510" i="1"/>
  <c r="BD511" i="1"/>
  <c r="BD512" i="1"/>
  <c r="BD513" i="1"/>
  <c r="BD514" i="1"/>
  <c r="BD515" i="1"/>
  <c r="BD516" i="1"/>
  <c r="BD517" i="1"/>
  <c r="BD518" i="1"/>
  <c r="BD519" i="1"/>
  <c r="BD520" i="1"/>
  <c r="BD521" i="1"/>
  <c r="BD522" i="1"/>
  <c r="BD523" i="1"/>
  <c r="BD524" i="1"/>
  <c r="BD525" i="1"/>
  <c r="BD526" i="1"/>
  <c r="BD527" i="1"/>
  <c r="BD528" i="1"/>
  <c r="BD529" i="1"/>
  <c r="BD530" i="1"/>
  <c r="BD531" i="1"/>
  <c r="BD532" i="1"/>
  <c r="BD533" i="1"/>
  <c r="BD534" i="1"/>
  <c r="BD535" i="1"/>
  <c r="BD536" i="1"/>
  <c r="BD537" i="1"/>
  <c r="BD538" i="1"/>
  <c r="BD539" i="1"/>
  <c r="BD540" i="1"/>
  <c r="BD541" i="1"/>
  <c r="BD542" i="1"/>
  <c r="BD543" i="1"/>
  <c r="BD544" i="1"/>
  <c r="BD545" i="1"/>
  <c r="BD546" i="1"/>
  <c r="BD547" i="1"/>
  <c r="BD548" i="1"/>
  <c r="BD549" i="1"/>
  <c r="BD550" i="1"/>
  <c r="BD551" i="1"/>
  <c r="BD552" i="1"/>
  <c r="BD553" i="1"/>
  <c r="BD554" i="1"/>
  <c r="BD555" i="1"/>
  <c r="BD556" i="1"/>
  <c r="BD557" i="1"/>
  <c r="BD558" i="1"/>
  <c r="BD559" i="1"/>
  <c r="BD560" i="1"/>
  <c r="BD561" i="1"/>
  <c r="BD562" i="1"/>
  <c r="BD563" i="1"/>
  <c r="BD564" i="1"/>
  <c r="BD565" i="1"/>
  <c r="BD566" i="1"/>
  <c r="BD567" i="1"/>
  <c r="BD568" i="1"/>
  <c r="BD569" i="1"/>
  <c r="BD570" i="1"/>
  <c r="BD571" i="1"/>
  <c r="BD572" i="1"/>
  <c r="BD573" i="1"/>
  <c r="BD574" i="1"/>
  <c r="BD575" i="1"/>
  <c r="BD576" i="1"/>
  <c r="BD577" i="1"/>
  <c r="BD578" i="1"/>
  <c r="BD579" i="1"/>
  <c r="BD580" i="1"/>
  <c r="BD581" i="1"/>
  <c r="BD582" i="1"/>
  <c r="BD583" i="1"/>
  <c r="BD584" i="1"/>
  <c r="BD585" i="1"/>
  <c r="BD586" i="1"/>
  <c r="BD587" i="1"/>
  <c r="BD588" i="1"/>
  <c r="BD589" i="1"/>
  <c r="BD590" i="1"/>
  <c r="BD591" i="1"/>
  <c r="BD592" i="1"/>
  <c r="BD593" i="1"/>
  <c r="BD594" i="1"/>
  <c r="BD595" i="1"/>
  <c r="BD596" i="1"/>
  <c r="BD597" i="1"/>
  <c r="BD598" i="1"/>
  <c r="BD599" i="1"/>
  <c r="BD600" i="1"/>
  <c r="BD601" i="1"/>
  <c r="BD602" i="1"/>
  <c r="BD603" i="1"/>
  <c r="BD604" i="1"/>
  <c r="BD605" i="1"/>
  <c r="BD606" i="1"/>
  <c r="BD607" i="1"/>
  <c r="BD608" i="1"/>
  <c r="BD609" i="1"/>
  <c r="BD610" i="1"/>
  <c r="BD611" i="1"/>
  <c r="BD612" i="1"/>
  <c r="BD613" i="1"/>
  <c r="BD614" i="1"/>
  <c r="BD615" i="1"/>
  <c r="BD616" i="1"/>
  <c r="BD617" i="1"/>
  <c r="BD618" i="1"/>
  <c r="BD619" i="1"/>
  <c r="BD620" i="1"/>
  <c r="BD621" i="1"/>
  <c r="BD622" i="1"/>
  <c r="BD623" i="1"/>
  <c r="BD624" i="1"/>
  <c r="BD625" i="1"/>
  <c r="BD626" i="1"/>
  <c r="BD627" i="1"/>
  <c r="BD628" i="1"/>
  <c r="BD629" i="1"/>
  <c r="BD630" i="1"/>
  <c r="BD631" i="1"/>
  <c r="BD632" i="1"/>
  <c r="BD633" i="1"/>
  <c r="BD634" i="1"/>
  <c r="BD635" i="1"/>
  <c r="BD636" i="1"/>
  <c r="BD637" i="1"/>
  <c r="BD638" i="1"/>
  <c r="BD639" i="1"/>
  <c r="BD640" i="1"/>
  <c r="BD641" i="1"/>
  <c r="BD642" i="1"/>
  <c r="BD643" i="1"/>
  <c r="BD644" i="1"/>
  <c r="BD645" i="1"/>
  <c r="BD646" i="1"/>
  <c r="BD647" i="1"/>
  <c r="BD648" i="1"/>
  <c r="BD649" i="1"/>
  <c r="BD650" i="1"/>
  <c r="BD651" i="1"/>
  <c r="BD652" i="1"/>
  <c r="BD653" i="1"/>
  <c r="BD654" i="1"/>
  <c r="BD655" i="1"/>
  <c r="BD656" i="1"/>
  <c r="BD657" i="1"/>
  <c r="BD658" i="1"/>
  <c r="BD659" i="1"/>
  <c r="BD660" i="1"/>
  <c r="BD661" i="1"/>
  <c r="BD662" i="1"/>
  <c r="BD663" i="1"/>
  <c r="BD664" i="1"/>
  <c r="BD665" i="1"/>
  <c r="BD666" i="1"/>
  <c r="BD667" i="1"/>
  <c r="BD668" i="1"/>
  <c r="BD669" i="1"/>
  <c r="BD670" i="1"/>
  <c r="BD671" i="1"/>
  <c r="BD672" i="1"/>
  <c r="BD673" i="1"/>
  <c r="BD674" i="1"/>
  <c r="BD675" i="1"/>
  <c r="BD676" i="1"/>
  <c r="BD677" i="1"/>
  <c r="BD678" i="1"/>
  <c r="BD679" i="1"/>
  <c r="BD680" i="1"/>
  <c r="BD681" i="1"/>
  <c r="BD682" i="1"/>
  <c r="BD683" i="1"/>
  <c r="BD684" i="1"/>
  <c r="BD685" i="1"/>
  <c r="BD686" i="1"/>
  <c r="BD687" i="1"/>
  <c r="BD688" i="1"/>
  <c r="BD689" i="1"/>
  <c r="BD690" i="1"/>
  <c r="BD691" i="1"/>
  <c r="BD692" i="1"/>
  <c r="BD693" i="1"/>
  <c r="BD694" i="1"/>
  <c r="BD695" i="1"/>
  <c r="BD696" i="1"/>
  <c r="BD697" i="1"/>
  <c r="BD698" i="1"/>
  <c r="BD699" i="1"/>
  <c r="BD700" i="1"/>
  <c r="BD701" i="1"/>
  <c r="BD702" i="1"/>
  <c r="BD703" i="1"/>
  <c r="BD704" i="1"/>
  <c r="BD705" i="1"/>
  <c r="BD706" i="1"/>
  <c r="BD707" i="1"/>
  <c r="BD708" i="1"/>
  <c r="BD709" i="1"/>
  <c r="BD710" i="1"/>
  <c r="BD711" i="1"/>
  <c r="BD712" i="1"/>
  <c r="BD713" i="1"/>
  <c r="BD714" i="1"/>
  <c r="BD715" i="1"/>
  <c r="BD716" i="1"/>
  <c r="BD717" i="1"/>
  <c r="BD718" i="1"/>
  <c r="BD719" i="1"/>
  <c r="BD720" i="1"/>
  <c r="BD721" i="1"/>
  <c r="BD722" i="1"/>
  <c r="BD723" i="1"/>
  <c r="BD724" i="1"/>
  <c r="BD725" i="1"/>
  <c r="BD726" i="1"/>
  <c r="BD727" i="1"/>
  <c r="BD728" i="1"/>
  <c r="BD729" i="1"/>
  <c r="BD730" i="1"/>
  <c r="BD731" i="1"/>
  <c r="BD732" i="1"/>
  <c r="BD733" i="1"/>
  <c r="BD734" i="1"/>
  <c r="BD735" i="1"/>
  <c r="BD736" i="1"/>
  <c r="BD737" i="1"/>
  <c r="BD738" i="1"/>
  <c r="BD739" i="1"/>
  <c r="BD740" i="1"/>
  <c r="BD741" i="1"/>
  <c r="BD742" i="1"/>
  <c r="BD743" i="1"/>
  <c r="BD744" i="1"/>
  <c r="BD745" i="1"/>
  <c r="BD746" i="1"/>
  <c r="BD747" i="1"/>
  <c r="BD748" i="1"/>
  <c r="BD749" i="1"/>
  <c r="BD750" i="1"/>
  <c r="BD751" i="1"/>
  <c r="BD752" i="1"/>
  <c r="BD753" i="1"/>
  <c r="BD754" i="1"/>
  <c r="BD755" i="1"/>
  <c r="BD756" i="1"/>
  <c r="BD757" i="1"/>
  <c r="BD758" i="1"/>
  <c r="BD759" i="1"/>
  <c r="BD760" i="1"/>
  <c r="BD761" i="1"/>
  <c r="BD762" i="1"/>
  <c r="BD763" i="1"/>
  <c r="BD764" i="1"/>
  <c r="BD765" i="1"/>
  <c r="BD766" i="1"/>
  <c r="BD767" i="1"/>
  <c r="BD768" i="1"/>
  <c r="BD769" i="1"/>
  <c r="BD770" i="1"/>
  <c r="BD771" i="1"/>
  <c r="BD772" i="1"/>
  <c r="BD773" i="1"/>
  <c r="BD774" i="1"/>
  <c r="BD775" i="1"/>
  <c r="BD776" i="1"/>
  <c r="BD777" i="1"/>
  <c r="BD778" i="1"/>
  <c r="BD779" i="1"/>
  <c r="BD780" i="1"/>
  <c r="BD781" i="1"/>
  <c r="BD782" i="1"/>
  <c r="BD783" i="1"/>
  <c r="BD784" i="1"/>
  <c r="BD785" i="1"/>
  <c r="BD786" i="1"/>
  <c r="BD787" i="1"/>
  <c r="BD788" i="1"/>
  <c r="BD789" i="1"/>
  <c r="BD790" i="1"/>
  <c r="BD791" i="1"/>
  <c r="BD792" i="1"/>
  <c r="BD793" i="1"/>
  <c r="BD794" i="1"/>
  <c r="BD795" i="1"/>
  <c r="BD796" i="1"/>
  <c r="BD797" i="1"/>
  <c r="BD798" i="1"/>
  <c r="BD799" i="1"/>
  <c r="BD800" i="1"/>
  <c r="BD801" i="1"/>
  <c r="BD802" i="1"/>
  <c r="BD803" i="1"/>
  <c r="BD804" i="1"/>
  <c r="BD805" i="1"/>
  <c r="BD806" i="1"/>
  <c r="BD807" i="1"/>
  <c r="BD808" i="1"/>
  <c r="BD809" i="1"/>
  <c r="BD810" i="1"/>
  <c r="BD811" i="1"/>
  <c r="BD812" i="1"/>
  <c r="BD813" i="1"/>
  <c r="BD814" i="1"/>
  <c r="BD815" i="1"/>
  <c r="BD816" i="1"/>
  <c r="BD817" i="1"/>
  <c r="BD818" i="1"/>
  <c r="BD819" i="1"/>
  <c r="BD820" i="1"/>
  <c r="BD821" i="1"/>
  <c r="BD822" i="1"/>
  <c r="BD823" i="1"/>
  <c r="BD824" i="1"/>
  <c r="BD825" i="1"/>
  <c r="BD826" i="1"/>
  <c r="BD827" i="1"/>
  <c r="BD828" i="1"/>
  <c r="BD829" i="1"/>
  <c r="BD830" i="1"/>
  <c r="BD831" i="1"/>
  <c r="BD832" i="1"/>
  <c r="BD833" i="1"/>
  <c r="BD834" i="1"/>
  <c r="BD835" i="1"/>
  <c r="BD836" i="1"/>
  <c r="BD837" i="1"/>
  <c r="BD838" i="1"/>
  <c r="BD839" i="1"/>
  <c r="BD840" i="1"/>
  <c r="BD841" i="1"/>
  <c r="BD842" i="1"/>
  <c r="BD843" i="1"/>
  <c r="BD844" i="1"/>
  <c r="BD845" i="1"/>
  <c r="BD846" i="1"/>
  <c r="BD847" i="1"/>
  <c r="BD848" i="1"/>
  <c r="BD849" i="1"/>
  <c r="BD850" i="1"/>
  <c r="BD851" i="1"/>
  <c r="BD852" i="1"/>
  <c r="BD853" i="1"/>
  <c r="BD854" i="1"/>
  <c r="BD855" i="1"/>
  <c r="BD856" i="1"/>
  <c r="BD857" i="1"/>
  <c r="BD858" i="1"/>
  <c r="BD859" i="1"/>
  <c r="BD860" i="1"/>
  <c r="BD861" i="1"/>
  <c r="BD862" i="1"/>
  <c r="BD863" i="1"/>
  <c r="BD864" i="1"/>
  <c r="BD865" i="1"/>
  <c r="BD866" i="1"/>
  <c r="BD867" i="1"/>
  <c r="BD868" i="1"/>
  <c r="BD869" i="1"/>
  <c r="BD870" i="1"/>
  <c r="BD871" i="1"/>
  <c r="BD872" i="1"/>
  <c r="BD873" i="1"/>
  <c r="BD874" i="1"/>
  <c r="BD875" i="1"/>
  <c r="BD876" i="1"/>
  <c r="BD877" i="1"/>
  <c r="BD878" i="1"/>
  <c r="BD879" i="1"/>
  <c r="BD880" i="1"/>
  <c r="BD881" i="1"/>
  <c r="BD882" i="1"/>
  <c r="BD883" i="1"/>
  <c r="BD884" i="1"/>
  <c r="BD885" i="1"/>
  <c r="BD886" i="1"/>
  <c r="BD887" i="1"/>
  <c r="BD888" i="1"/>
  <c r="BD889" i="1"/>
  <c r="BD890" i="1"/>
  <c r="BD891" i="1"/>
  <c r="BD892" i="1"/>
  <c r="BD893" i="1"/>
  <c r="BD894" i="1"/>
  <c r="BD895" i="1"/>
  <c r="BD896" i="1"/>
  <c r="BD897" i="1"/>
  <c r="BD898" i="1"/>
  <c r="BD899" i="1"/>
  <c r="BD900" i="1"/>
  <c r="BD901" i="1"/>
  <c r="BD902" i="1"/>
  <c r="BD903" i="1"/>
  <c r="BD904" i="1"/>
  <c r="BD905" i="1"/>
  <c r="BD906" i="1"/>
  <c r="BD907" i="1"/>
  <c r="BD908" i="1"/>
  <c r="BD909" i="1"/>
  <c r="BD910" i="1"/>
  <c r="BD911" i="1"/>
  <c r="BD912" i="1"/>
  <c r="BD913" i="1"/>
  <c r="BD914" i="1"/>
  <c r="BD915" i="1"/>
  <c r="BD916" i="1"/>
  <c r="BD917" i="1"/>
  <c r="BD918" i="1"/>
  <c r="BD919" i="1"/>
  <c r="BD920" i="1"/>
  <c r="BD921" i="1"/>
  <c r="BD922" i="1"/>
  <c r="BD923" i="1"/>
  <c r="BD924" i="1"/>
  <c r="BD925" i="1"/>
  <c r="BD926" i="1"/>
  <c r="BD927" i="1"/>
  <c r="BD928" i="1"/>
  <c r="BD929" i="1"/>
  <c r="BD930" i="1"/>
  <c r="BD931" i="1"/>
  <c r="BD932" i="1"/>
  <c r="BD933" i="1"/>
  <c r="BD934" i="1"/>
  <c r="BD935" i="1"/>
  <c r="BD936" i="1"/>
  <c r="BD937" i="1"/>
  <c r="BD938" i="1"/>
  <c r="BD939" i="1"/>
  <c r="BD940" i="1"/>
  <c r="BD941" i="1"/>
  <c r="BD942" i="1"/>
  <c r="BD943" i="1"/>
  <c r="BD944" i="1"/>
  <c r="BD945" i="1"/>
  <c r="BD946" i="1"/>
  <c r="BD947" i="1"/>
  <c r="BD948" i="1"/>
  <c r="BD949" i="1"/>
  <c r="BD950" i="1"/>
  <c r="BD951" i="1"/>
  <c r="BD952" i="1"/>
  <c r="BD953" i="1"/>
  <c r="BD954" i="1"/>
  <c r="BD955" i="1"/>
  <c r="BD956" i="1"/>
  <c r="BD957" i="1"/>
  <c r="BD958" i="1"/>
  <c r="BD959" i="1"/>
  <c r="BD960" i="1"/>
  <c r="BD961" i="1"/>
  <c r="BD962" i="1"/>
  <c r="BD963" i="1"/>
  <c r="BD964" i="1"/>
  <c r="BD965" i="1"/>
  <c r="BD966" i="1"/>
  <c r="BD967" i="1"/>
  <c r="BD968" i="1"/>
  <c r="BD969" i="1"/>
  <c r="BD970" i="1"/>
  <c r="BD971" i="1"/>
  <c r="BD972" i="1"/>
  <c r="BD973" i="1"/>
  <c r="BD974" i="1"/>
  <c r="BD975" i="1"/>
  <c r="BD976" i="1"/>
  <c r="BD977" i="1"/>
  <c r="BD978" i="1"/>
  <c r="BD979" i="1"/>
  <c r="BD980" i="1"/>
  <c r="BD981" i="1"/>
  <c r="BD982" i="1"/>
  <c r="BD983" i="1"/>
  <c r="BD984" i="1"/>
  <c r="BD985" i="1"/>
  <c r="BD986" i="1"/>
  <c r="BD987" i="1"/>
  <c r="BD988" i="1"/>
  <c r="BD989" i="1"/>
  <c r="BD990" i="1"/>
  <c r="BD991" i="1"/>
  <c r="BD992" i="1"/>
  <c r="BD993" i="1"/>
  <c r="BD994" i="1"/>
  <c r="BD995" i="1"/>
  <c r="BD996" i="1"/>
  <c r="BD997" i="1"/>
  <c r="BD998" i="1"/>
  <c r="BD999" i="1"/>
  <c r="BD1000" i="1"/>
  <c r="BD1001" i="1"/>
  <c r="BD1002" i="1"/>
  <c r="BD1003" i="1"/>
  <c r="BD1004" i="1"/>
  <c r="BD1005" i="1"/>
  <c r="BD1006" i="1"/>
  <c r="BD1007" i="1"/>
  <c r="BD1008" i="1"/>
  <c r="BD1009" i="1"/>
  <c r="BD1010" i="1"/>
  <c r="BD1011" i="1"/>
  <c r="BD1012" i="1"/>
  <c r="BD1013" i="1"/>
  <c r="BD1014" i="1"/>
  <c r="BD1015" i="1"/>
  <c r="BD1016" i="1"/>
  <c r="BD1017" i="1"/>
  <c r="BD1018" i="1"/>
  <c r="BD1019" i="1"/>
  <c r="BD1020" i="1"/>
  <c r="BD1021" i="1"/>
  <c r="BD1022" i="1"/>
  <c r="BD1023" i="1"/>
  <c r="BD1024" i="1"/>
  <c r="BD1025" i="1"/>
  <c r="BD1026" i="1"/>
  <c r="BD1027" i="1"/>
  <c r="BD1028" i="1"/>
  <c r="BD1029" i="1"/>
  <c r="BD1030" i="1"/>
  <c r="BD1031" i="1"/>
  <c r="BD1032" i="1"/>
  <c r="BD1033" i="1"/>
  <c r="BD1034" i="1"/>
  <c r="BD1035" i="1"/>
  <c r="BD1036" i="1"/>
  <c r="BD1037" i="1"/>
  <c r="BD1038" i="1"/>
  <c r="BD1039" i="1"/>
  <c r="BD1040" i="1"/>
  <c r="BD1041" i="1"/>
  <c r="BD1042" i="1"/>
  <c r="BD1043" i="1"/>
  <c r="BD1044" i="1"/>
  <c r="BD1045" i="1"/>
  <c r="BD1046" i="1"/>
  <c r="BD1047" i="1"/>
  <c r="BD1048" i="1"/>
  <c r="BD1049" i="1"/>
  <c r="BD1050" i="1"/>
  <c r="BD1051" i="1"/>
  <c r="BD1052" i="1"/>
  <c r="BD1053" i="1"/>
  <c r="BD1054" i="1"/>
  <c r="BD1055" i="1"/>
  <c r="BD1056" i="1"/>
  <c r="BD1057" i="1"/>
  <c r="BD1058" i="1"/>
  <c r="BD1059" i="1"/>
  <c r="BD1060" i="1"/>
  <c r="BD1061" i="1"/>
  <c r="BD1062" i="1"/>
  <c r="BD1063" i="1"/>
  <c r="BD1064" i="1"/>
  <c r="BD1065" i="1"/>
  <c r="BD1066" i="1"/>
  <c r="BD1067" i="1"/>
  <c r="BD1068" i="1"/>
  <c r="BD1069" i="1"/>
  <c r="BD1070" i="1"/>
  <c r="BD1071" i="1"/>
  <c r="BD1072" i="1"/>
  <c r="BD1073" i="1"/>
  <c r="BD1074" i="1"/>
  <c r="BD1075" i="1"/>
  <c r="BD1076" i="1"/>
  <c r="BD1077" i="1"/>
  <c r="BD1078" i="1"/>
  <c r="BD1079" i="1"/>
  <c r="BD1080" i="1"/>
  <c r="BD1081" i="1"/>
  <c r="BD1082" i="1"/>
  <c r="BD1083" i="1"/>
  <c r="BD1084" i="1"/>
  <c r="BD1085" i="1"/>
  <c r="BD1086" i="1"/>
  <c r="BD1087" i="1"/>
  <c r="BD1088" i="1"/>
  <c r="BD1089" i="1"/>
  <c r="BD1090" i="1"/>
  <c r="BD1091" i="1"/>
  <c r="BD1092" i="1"/>
  <c r="BD1093" i="1"/>
  <c r="BD1094" i="1"/>
  <c r="BD1095" i="1"/>
  <c r="BD1096" i="1"/>
  <c r="BD1097" i="1"/>
  <c r="BD1098" i="1"/>
  <c r="BD1099" i="1"/>
  <c r="BD1100" i="1"/>
  <c r="BD1101" i="1"/>
  <c r="BD1102" i="1"/>
  <c r="BD1103" i="1"/>
  <c r="BD1104" i="1"/>
  <c r="BD1105" i="1"/>
  <c r="BD1106" i="1"/>
  <c r="BD1107" i="1"/>
  <c r="BD1108" i="1"/>
  <c r="BD1109" i="1"/>
  <c r="BD1110" i="1"/>
  <c r="BD1111" i="1"/>
  <c r="BD1112" i="1"/>
  <c r="BD1113" i="1"/>
  <c r="BD1114" i="1"/>
  <c r="BD1115" i="1"/>
  <c r="BD1116" i="1"/>
  <c r="BD1117" i="1"/>
  <c r="BD1118" i="1"/>
  <c r="BD1119" i="1"/>
  <c r="BD1120" i="1"/>
  <c r="BD1121" i="1"/>
  <c r="BD1122" i="1"/>
  <c r="BD1123" i="1"/>
  <c r="BD1124" i="1"/>
  <c r="BD1125" i="1"/>
  <c r="BD1126" i="1"/>
  <c r="BD1127" i="1"/>
  <c r="BD1128" i="1"/>
  <c r="BD1129" i="1"/>
  <c r="BD1130" i="1"/>
  <c r="BD1131" i="1"/>
  <c r="BD1132" i="1"/>
  <c r="BD1133" i="1"/>
  <c r="BD1134" i="1"/>
  <c r="BD1135" i="1"/>
  <c r="BD1136" i="1"/>
  <c r="BD1137" i="1"/>
  <c r="BD1138" i="1"/>
  <c r="BD1139" i="1"/>
  <c r="BD1140" i="1"/>
  <c r="BD1141" i="1"/>
  <c r="BD1142" i="1"/>
  <c r="BD1143" i="1"/>
  <c r="BD1144" i="1"/>
  <c r="BD1145" i="1"/>
  <c r="BD1146" i="1"/>
  <c r="BD1147" i="1"/>
  <c r="BD1148" i="1"/>
  <c r="BD1149" i="1"/>
  <c r="BD1150" i="1"/>
  <c r="BD1151" i="1"/>
  <c r="BD1152" i="1"/>
  <c r="BD1153" i="1"/>
  <c r="BD1154" i="1"/>
  <c r="BD1155" i="1"/>
  <c r="BD1156" i="1"/>
  <c r="BD1157" i="1"/>
  <c r="BD1158" i="1"/>
  <c r="BD1159" i="1"/>
  <c r="BD1160" i="1"/>
  <c r="BD1161" i="1"/>
  <c r="BD1162" i="1"/>
  <c r="BD1163" i="1"/>
  <c r="BD1164" i="1"/>
  <c r="BD1165" i="1"/>
  <c r="BD1166" i="1"/>
  <c r="BD1167" i="1"/>
  <c r="BD1168" i="1"/>
  <c r="BD1169" i="1"/>
  <c r="BD1170" i="1"/>
  <c r="BD1171" i="1"/>
  <c r="BD1172" i="1"/>
  <c r="BD1173" i="1"/>
  <c r="BD1174" i="1"/>
  <c r="BD1175" i="1"/>
  <c r="BD1176" i="1"/>
  <c r="BD1177" i="1"/>
  <c r="BD1178" i="1"/>
  <c r="BD1179" i="1"/>
  <c r="BD1180" i="1"/>
  <c r="BD1181" i="1"/>
  <c r="BD1182" i="1"/>
  <c r="BD1183" i="1"/>
  <c r="BD1184" i="1"/>
  <c r="BD1185" i="1"/>
  <c r="BD1186" i="1"/>
  <c r="BD1187" i="1"/>
  <c r="BD1188" i="1"/>
  <c r="BD1189" i="1"/>
  <c r="BD1190" i="1"/>
  <c r="BD1191" i="1"/>
  <c r="BD1192" i="1"/>
  <c r="BD1193" i="1"/>
  <c r="BD1194" i="1"/>
  <c r="BD1195" i="1"/>
  <c r="BD1196" i="1"/>
  <c r="BD1197" i="1"/>
  <c r="BD1198" i="1"/>
  <c r="BD1199" i="1"/>
  <c r="BD1200" i="1"/>
  <c r="BD1201" i="1"/>
  <c r="BD1202" i="1"/>
  <c r="BD1203" i="1"/>
  <c r="BD1204" i="1"/>
  <c r="BD1205" i="1"/>
  <c r="BD1206" i="1"/>
  <c r="BD1207" i="1"/>
  <c r="BD1208" i="1"/>
  <c r="BD1209" i="1"/>
  <c r="BD1210" i="1"/>
  <c r="BD1211" i="1"/>
  <c r="BD1212" i="1"/>
  <c r="BD1213" i="1"/>
  <c r="BD1214" i="1"/>
  <c r="BD1215" i="1"/>
  <c r="BD1216" i="1"/>
  <c r="BD1217" i="1"/>
  <c r="BD1218" i="1"/>
  <c r="BD1219" i="1"/>
  <c r="BD1220" i="1"/>
  <c r="BD1221" i="1"/>
  <c r="BD1222" i="1"/>
  <c r="BD1223" i="1"/>
  <c r="BD1224" i="1"/>
  <c r="BD1225" i="1"/>
  <c r="BD1226" i="1"/>
  <c r="BD1227" i="1"/>
  <c r="BD1228" i="1"/>
  <c r="BD1229" i="1"/>
  <c r="BD1230" i="1"/>
  <c r="BD1231" i="1"/>
  <c r="BD1232" i="1"/>
  <c r="BD1233" i="1"/>
  <c r="BD1234" i="1"/>
  <c r="BD1235" i="1"/>
  <c r="BD1236" i="1"/>
  <c r="BD1237" i="1"/>
  <c r="BD1238" i="1"/>
  <c r="BD1239" i="1"/>
  <c r="BD1240" i="1"/>
  <c r="BD1241" i="1"/>
  <c r="BD1242" i="1"/>
  <c r="BD1243" i="1"/>
  <c r="BD1244" i="1"/>
  <c r="BD1245" i="1"/>
  <c r="BD1246" i="1"/>
  <c r="BD1247" i="1"/>
  <c r="BD1248" i="1"/>
  <c r="BD1249" i="1"/>
  <c r="BD1250" i="1"/>
  <c r="BD1251" i="1"/>
  <c r="BD1252" i="1"/>
  <c r="BD1253" i="1"/>
  <c r="BD1254" i="1"/>
  <c r="BD1255" i="1"/>
  <c r="BD1256" i="1"/>
  <c r="BD1257" i="1"/>
  <c r="BD1258" i="1"/>
  <c r="BD1259" i="1"/>
  <c r="BD1260" i="1"/>
  <c r="BD1261" i="1"/>
  <c r="BD1262" i="1"/>
  <c r="BD1263" i="1"/>
  <c r="BD1264" i="1"/>
  <c r="BD1265" i="1"/>
  <c r="BD1266" i="1"/>
  <c r="BD1267" i="1"/>
  <c r="BD1268" i="1"/>
  <c r="BD1269" i="1"/>
  <c r="BD1270" i="1"/>
  <c r="BD1271" i="1"/>
  <c r="BD1272" i="1"/>
  <c r="BD1273" i="1"/>
  <c r="BD1274" i="1"/>
  <c r="BD1275" i="1"/>
  <c r="BD1276" i="1"/>
  <c r="BD1277" i="1"/>
  <c r="BD1278" i="1"/>
  <c r="BD1279" i="1"/>
  <c r="BD1280" i="1"/>
  <c r="BD1281" i="1"/>
  <c r="BD1282" i="1"/>
  <c r="BD1283" i="1"/>
  <c r="BD1284" i="1"/>
  <c r="BD1285" i="1"/>
  <c r="BD1286" i="1"/>
  <c r="BD1287" i="1"/>
  <c r="BD1288" i="1"/>
  <c r="BD1289" i="1"/>
  <c r="BD1290" i="1"/>
  <c r="BD1291" i="1"/>
  <c r="BD1292" i="1"/>
  <c r="BD1293" i="1"/>
  <c r="BD1294" i="1"/>
  <c r="BD1295" i="1"/>
  <c r="BD1296" i="1"/>
  <c r="BD1297" i="1"/>
  <c r="BD1298" i="1"/>
  <c r="BD1299" i="1"/>
  <c r="BD1300" i="1"/>
  <c r="BD1301" i="1"/>
  <c r="BD1302" i="1"/>
  <c r="BD1303" i="1"/>
  <c r="BD1304" i="1"/>
  <c r="BD1305" i="1"/>
  <c r="BD1306" i="1"/>
  <c r="BD1307" i="1"/>
  <c r="BD1308" i="1"/>
  <c r="BD1309" i="1"/>
  <c r="BD1310" i="1"/>
  <c r="BD1311" i="1"/>
  <c r="BD1312" i="1"/>
  <c r="BD1313" i="1"/>
  <c r="BD1314" i="1"/>
  <c r="BD1315" i="1"/>
  <c r="BD1316" i="1"/>
  <c r="BD1317" i="1"/>
  <c r="BD1318" i="1"/>
  <c r="BD1319" i="1"/>
  <c r="BD1320" i="1"/>
  <c r="BD1321" i="1"/>
  <c r="BD1322" i="1"/>
  <c r="BD1323" i="1"/>
  <c r="BD1324" i="1"/>
  <c r="BD1325" i="1"/>
  <c r="BD1326" i="1"/>
  <c r="BD1327" i="1"/>
  <c r="BD1328" i="1"/>
  <c r="BD1329" i="1"/>
  <c r="BD1330" i="1"/>
  <c r="BD1331" i="1"/>
  <c r="BD1332" i="1"/>
  <c r="BD1333" i="1"/>
  <c r="BD1334" i="1"/>
  <c r="BD1335" i="1"/>
  <c r="BD1336" i="1"/>
  <c r="BD1337" i="1"/>
  <c r="BD1338" i="1"/>
  <c r="BD1339" i="1"/>
  <c r="BD1340" i="1"/>
  <c r="BD1341" i="1"/>
  <c r="BD1342" i="1"/>
  <c r="BD1343" i="1"/>
  <c r="BD1344" i="1"/>
  <c r="BD1345" i="1"/>
  <c r="BD1346" i="1"/>
  <c r="BD1347" i="1"/>
  <c r="BD1348" i="1"/>
  <c r="BD1349" i="1"/>
  <c r="BD1350" i="1"/>
  <c r="BD1351" i="1"/>
  <c r="BD1352" i="1"/>
  <c r="BD1353" i="1"/>
  <c r="BD1354" i="1"/>
  <c r="BD1355" i="1"/>
  <c r="BD1356" i="1"/>
  <c r="BD1357" i="1"/>
  <c r="BD1358" i="1"/>
  <c r="BD1359" i="1"/>
  <c r="BD1360" i="1"/>
  <c r="BD1361" i="1"/>
  <c r="BD1362" i="1"/>
  <c r="BD1363" i="1"/>
  <c r="BD1364" i="1"/>
  <c r="BD1365" i="1"/>
  <c r="BD1366" i="1"/>
  <c r="BD1367" i="1"/>
  <c r="BD1368" i="1"/>
  <c r="BD1369" i="1"/>
  <c r="BD1370" i="1"/>
  <c r="BD1371" i="1"/>
  <c r="BD1372" i="1"/>
  <c r="BD1373" i="1"/>
  <c r="BD1374" i="1"/>
  <c r="BD1375" i="1"/>
  <c r="BD1376" i="1"/>
  <c r="BD1377" i="1"/>
  <c r="BD1378" i="1"/>
  <c r="BD1379" i="1"/>
  <c r="BD1380" i="1"/>
  <c r="BD1381" i="1"/>
  <c r="BD1382" i="1"/>
  <c r="BD1383" i="1"/>
  <c r="BD1384" i="1"/>
  <c r="BD1385" i="1"/>
  <c r="BD1386" i="1"/>
  <c r="BD1387" i="1"/>
  <c r="BD1388" i="1"/>
  <c r="BD1389" i="1"/>
  <c r="BD1390" i="1"/>
  <c r="BD1391" i="1"/>
  <c r="BD1392" i="1"/>
  <c r="BD1393" i="1"/>
  <c r="BD1394" i="1"/>
  <c r="BD1395" i="1"/>
  <c r="BD1396" i="1"/>
  <c r="BD1397" i="1"/>
  <c r="BD1398" i="1"/>
  <c r="BD1399" i="1"/>
  <c r="BD1400" i="1"/>
  <c r="BD1401" i="1"/>
  <c r="BD1402" i="1"/>
  <c r="BD1403" i="1"/>
  <c r="BD1404" i="1"/>
  <c r="BD1405" i="1"/>
  <c r="BD1406" i="1"/>
  <c r="BD1407" i="1"/>
  <c r="BD1408" i="1"/>
  <c r="BD1409" i="1"/>
  <c r="BD1410" i="1"/>
  <c r="BD1411" i="1"/>
  <c r="BD1412" i="1"/>
  <c r="BD1413" i="1"/>
  <c r="BD1414" i="1"/>
  <c r="BD1415" i="1"/>
  <c r="BD1416" i="1"/>
  <c r="BD1417" i="1"/>
  <c r="BD1418" i="1"/>
  <c r="BD1419" i="1"/>
  <c r="BD1420" i="1"/>
  <c r="BD1421" i="1"/>
  <c r="BD1422" i="1"/>
  <c r="BD1423" i="1"/>
  <c r="BD1424" i="1"/>
  <c r="BD1425" i="1"/>
  <c r="BD1426" i="1"/>
  <c r="BD1427" i="1"/>
  <c r="BD1428" i="1"/>
  <c r="BD1429" i="1"/>
  <c r="BD1430" i="1"/>
  <c r="BD1431" i="1"/>
  <c r="BD1432" i="1"/>
  <c r="BD1433" i="1"/>
  <c r="BD1434" i="1"/>
  <c r="BD1435" i="1"/>
  <c r="BD1436" i="1"/>
  <c r="BD1437" i="1"/>
  <c r="BD1438" i="1"/>
  <c r="BD1439" i="1"/>
  <c r="BD1440" i="1"/>
  <c r="BD1441" i="1"/>
  <c r="BD1442" i="1"/>
  <c r="BD1443" i="1"/>
  <c r="BD1444" i="1"/>
  <c r="BD1445" i="1"/>
  <c r="BD1446" i="1"/>
  <c r="BD1447" i="1"/>
  <c r="BD1448" i="1"/>
  <c r="BD1449" i="1"/>
  <c r="BD1450" i="1"/>
  <c r="BD1451" i="1"/>
  <c r="BD1452" i="1"/>
  <c r="BD1453" i="1"/>
  <c r="BD1454" i="1"/>
  <c r="BD1455" i="1"/>
  <c r="BD1456" i="1"/>
  <c r="BD1457" i="1"/>
  <c r="BD1458" i="1"/>
  <c r="BD1459" i="1"/>
  <c r="BD1460" i="1"/>
  <c r="BD1461" i="1"/>
  <c r="BD1462" i="1"/>
  <c r="BD1463" i="1"/>
  <c r="BD1464" i="1"/>
  <c r="BD1465" i="1"/>
  <c r="BD1466" i="1"/>
  <c r="BD1467" i="1"/>
  <c r="BD1468" i="1"/>
  <c r="BD1469" i="1"/>
  <c r="BD1470" i="1"/>
  <c r="BD1471" i="1"/>
  <c r="BD1472" i="1"/>
  <c r="BD1473" i="1"/>
  <c r="BD1474" i="1"/>
  <c r="BD1475" i="1"/>
  <c r="BD1476" i="1"/>
  <c r="BD1477" i="1"/>
  <c r="BD1478" i="1"/>
  <c r="BD1479" i="1"/>
  <c r="BD1480" i="1"/>
  <c r="BD1481" i="1"/>
  <c r="BD1482" i="1"/>
  <c r="BD1483" i="1"/>
  <c r="BD1484" i="1"/>
  <c r="BD1485" i="1"/>
  <c r="BD1486" i="1"/>
  <c r="BD1487" i="1"/>
  <c r="BD1488" i="1"/>
  <c r="BD1489" i="1"/>
  <c r="BD1490" i="1"/>
  <c r="BD1491" i="1"/>
  <c r="BD1492" i="1"/>
  <c r="BD1493" i="1"/>
  <c r="BD1494" i="1"/>
  <c r="BD1495" i="1"/>
  <c r="BD1496" i="1"/>
  <c r="BD1497" i="1"/>
  <c r="BD1498" i="1"/>
  <c r="BD1499" i="1"/>
  <c r="BD1500" i="1"/>
  <c r="BD1501" i="1"/>
  <c r="BD1502" i="1"/>
  <c r="BD1503" i="1"/>
  <c r="BD1504" i="1"/>
  <c r="BD1505" i="1"/>
  <c r="BD1506" i="1"/>
  <c r="BD1507" i="1"/>
  <c r="BD1508" i="1"/>
  <c r="BD1509" i="1"/>
  <c r="BD1510" i="1"/>
  <c r="BD1511" i="1"/>
  <c r="BD1512" i="1"/>
  <c r="BD1513" i="1"/>
  <c r="BD1514" i="1"/>
  <c r="BD1515" i="1"/>
  <c r="BD1516" i="1"/>
  <c r="BD1517" i="1"/>
  <c r="BD1518" i="1"/>
  <c r="BD1519" i="1"/>
  <c r="BD1520" i="1"/>
  <c r="BD1521" i="1"/>
  <c r="BD1522" i="1"/>
  <c r="BD1523" i="1"/>
  <c r="BD1524" i="1"/>
  <c r="BD1525" i="1"/>
  <c r="BD1526" i="1"/>
  <c r="BD1527" i="1"/>
  <c r="BD1528" i="1"/>
  <c r="BD1529" i="1"/>
  <c r="BD1530" i="1"/>
  <c r="BD1531" i="1"/>
  <c r="BD1532" i="1"/>
  <c r="BD1533" i="1"/>
  <c r="BD1534" i="1"/>
  <c r="BD1535" i="1"/>
  <c r="BD1536" i="1"/>
  <c r="BD1537" i="1"/>
  <c r="BD1538" i="1"/>
  <c r="BD1539" i="1"/>
  <c r="BD1540" i="1"/>
  <c r="BD1541" i="1"/>
  <c r="BD1542" i="1"/>
  <c r="BD1543" i="1"/>
  <c r="BD1544" i="1"/>
  <c r="BD1545" i="1"/>
  <c r="BD1546" i="1"/>
  <c r="BD1547" i="1"/>
  <c r="BD1548" i="1"/>
  <c r="BD1549" i="1"/>
  <c r="BD1550" i="1"/>
  <c r="BD1551" i="1"/>
  <c r="BD1552" i="1"/>
  <c r="BD1553" i="1"/>
  <c r="BD1554" i="1"/>
  <c r="BD1555" i="1"/>
  <c r="BD1556" i="1"/>
  <c r="BD1557" i="1"/>
  <c r="BD1558" i="1"/>
  <c r="BD1559" i="1"/>
  <c r="BD1560" i="1"/>
  <c r="BD1561" i="1"/>
  <c r="BD1562" i="1"/>
  <c r="BD1563" i="1"/>
  <c r="BD1564" i="1"/>
  <c r="BD1565" i="1"/>
  <c r="BD1566" i="1"/>
  <c r="BD1567" i="1"/>
  <c r="BD1568" i="1"/>
  <c r="BD1569" i="1"/>
  <c r="BD1570" i="1"/>
  <c r="BD1571" i="1"/>
  <c r="BD1572" i="1"/>
  <c r="BD1573" i="1"/>
  <c r="BD1574" i="1"/>
  <c r="BD1575" i="1"/>
  <c r="BD1576" i="1"/>
  <c r="BD1577" i="1"/>
  <c r="BD1578" i="1"/>
  <c r="BD1579" i="1"/>
  <c r="BD1580" i="1"/>
  <c r="BD1581" i="1"/>
  <c r="BD1582" i="1"/>
  <c r="BD1583" i="1"/>
  <c r="BD1584" i="1"/>
  <c r="BD1585" i="1"/>
  <c r="BD1586" i="1"/>
  <c r="BD1587" i="1"/>
  <c r="BD1588" i="1"/>
  <c r="BD1589" i="1"/>
  <c r="BD1590" i="1"/>
  <c r="BD1591" i="1"/>
  <c r="BD1592" i="1"/>
  <c r="BD1593" i="1"/>
  <c r="BD1594" i="1"/>
  <c r="BD1595" i="1"/>
  <c r="BD1596" i="1"/>
  <c r="BD1597" i="1"/>
  <c r="BD1598" i="1"/>
  <c r="BD1599" i="1"/>
  <c r="BD1600" i="1"/>
  <c r="BD1601" i="1"/>
  <c r="BD1602" i="1"/>
  <c r="BD1603" i="1"/>
  <c r="BD1604" i="1"/>
  <c r="BD1605" i="1"/>
  <c r="BD1606" i="1"/>
  <c r="BD1607" i="1"/>
  <c r="BD1608" i="1"/>
  <c r="BD1609" i="1"/>
  <c r="BD1610" i="1"/>
  <c r="BD1611" i="1"/>
  <c r="BD1612" i="1"/>
  <c r="BD1613" i="1"/>
  <c r="BD1614" i="1"/>
  <c r="BD1615" i="1"/>
  <c r="BD1616" i="1"/>
  <c r="BD1617" i="1"/>
  <c r="BD1618" i="1"/>
  <c r="BD1619" i="1"/>
  <c r="BD1620" i="1"/>
  <c r="BD1621" i="1"/>
  <c r="BD1622" i="1"/>
  <c r="BD1623" i="1"/>
  <c r="BD1624" i="1"/>
  <c r="BD1625" i="1"/>
  <c r="BD1626" i="1"/>
  <c r="BD1627" i="1"/>
  <c r="BD1628" i="1"/>
  <c r="BD1629" i="1"/>
  <c r="BD1630" i="1"/>
  <c r="BD1631" i="1"/>
  <c r="BD1632" i="1"/>
  <c r="BD1633" i="1"/>
  <c r="BD1634" i="1"/>
  <c r="BD1635" i="1"/>
  <c r="BD1636" i="1"/>
  <c r="BD1637" i="1"/>
  <c r="BD1638" i="1"/>
  <c r="BD1639" i="1"/>
  <c r="BD1640" i="1"/>
  <c r="BD1641" i="1"/>
  <c r="BD1642" i="1"/>
  <c r="BD1643" i="1"/>
  <c r="BD1644" i="1"/>
  <c r="BD1645" i="1"/>
  <c r="BD1646" i="1"/>
  <c r="BD1647" i="1"/>
  <c r="BD1648" i="1"/>
  <c r="BD1649" i="1"/>
  <c r="BD1650" i="1"/>
  <c r="BD1651" i="1"/>
  <c r="BD1652" i="1"/>
  <c r="BD1653" i="1"/>
  <c r="BD1654" i="1"/>
  <c r="BD1655" i="1"/>
  <c r="BD1656" i="1"/>
  <c r="BD1657" i="1"/>
  <c r="BD1658" i="1"/>
  <c r="BD1659" i="1"/>
  <c r="BD1660" i="1"/>
  <c r="BD1661" i="1"/>
  <c r="BD1662" i="1"/>
  <c r="BD1663" i="1"/>
  <c r="BD1664" i="1"/>
  <c r="BD1665" i="1"/>
  <c r="BD1666" i="1"/>
  <c r="BD1667" i="1"/>
  <c r="BD1668" i="1"/>
  <c r="BD1669" i="1"/>
  <c r="BD1670" i="1"/>
  <c r="BD1671" i="1"/>
  <c r="BD1672" i="1"/>
  <c r="BD1673" i="1"/>
  <c r="BD1674" i="1"/>
  <c r="BD1675" i="1"/>
  <c r="BD1676" i="1"/>
  <c r="BD1677" i="1"/>
  <c r="BD1678" i="1"/>
  <c r="BD1679" i="1"/>
  <c r="BD1680" i="1"/>
  <c r="BD1681" i="1"/>
  <c r="BD1682" i="1"/>
  <c r="BD1683" i="1"/>
  <c r="BD1684" i="1"/>
  <c r="BD1685" i="1"/>
  <c r="BD1686" i="1"/>
  <c r="BD1687" i="1"/>
  <c r="BD1688" i="1"/>
  <c r="BD1689" i="1"/>
  <c r="BD1690" i="1"/>
  <c r="BD1691" i="1"/>
  <c r="BD1692" i="1"/>
  <c r="BD1693" i="1"/>
  <c r="BD1694" i="1"/>
  <c r="BD1695" i="1"/>
  <c r="BD1696" i="1"/>
  <c r="BD1697" i="1"/>
  <c r="BD1698" i="1"/>
  <c r="BD1699" i="1"/>
  <c r="BD1700" i="1"/>
  <c r="BD1701" i="1"/>
  <c r="BD1702" i="1"/>
  <c r="BD1703" i="1"/>
  <c r="BD1704" i="1"/>
  <c r="BD1705" i="1"/>
  <c r="BD1706" i="1"/>
  <c r="BD1707" i="1"/>
  <c r="BD1708" i="1"/>
  <c r="BD1709" i="1"/>
  <c r="BD1710" i="1"/>
  <c r="BD1711" i="1"/>
  <c r="BD1712" i="1"/>
  <c r="BD1713" i="1"/>
  <c r="BD1714" i="1"/>
  <c r="BD1715" i="1"/>
  <c r="BD1716" i="1"/>
  <c r="BD1717" i="1"/>
  <c r="BD1718" i="1"/>
  <c r="BD1719" i="1"/>
  <c r="BD1720" i="1"/>
  <c r="BD1721" i="1"/>
  <c r="BD1722" i="1"/>
  <c r="BD1723" i="1"/>
  <c r="BD1724" i="1"/>
  <c r="BD1725" i="1"/>
  <c r="BD1726" i="1"/>
  <c r="BD1727" i="1"/>
  <c r="BD1728" i="1"/>
  <c r="BD1729" i="1"/>
  <c r="BD1730" i="1"/>
  <c r="BD1731" i="1"/>
  <c r="BD1732" i="1"/>
  <c r="BD1733" i="1"/>
  <c r="BD1734" i="1"/>
  <c r="BD1735" i="1"/>
  <c r="BD1736" i="1"/>
  <c r="BD1737" i="1"/>
  <c r="BD1738" i="1"/>
  <c r="BD1739" i="1"/>
  <c r="BD1740" i="1"/>
  <c r="BD1741" i="1"/>
  <c r="BD1742" i="1"/>
  <c r="BD1743" i="1"/>
  <c r="BD1744" i="1"/>
  <c r="BD1745" i="1"/>
  <c r="BD1746" i="1"/>
  <c r="BD1747" i="1"/>
  <c r="BD1748" i="1"/>
  <c r="BD1749" i="1"/>
  <c r="BD1750" i="1"/>
  <c r="BD1751" i="1"/>
  <c r="BD1752" i="1"/>
  <c r="BD1753" i="1"/>
  <c r="BD1754" i="1"/>
  <c r="BD1755" i="1"/>
  <c r="BD1756" i="1"/>
  <c r="BD1757" i="1"/>
  <c r="BD1758" i="1"/>
  <c r="BD1759" i="1"/>
  <c r="BD1760" i="1"/>
  <c r="BD1761" i="1"/>
  <c r="BD1762" i="1"/>
  <c r="BD1763" i="1"/>
  <c r="BD1764" i="1"/>
  <c r="BD1765" i="1"/>
  <c r="BD1766" i="1"/>
  <c r="BD1767" i="1"/>
  <c r="BD1768" i="1"/>
  <c r="BD1769" i="1"/>
  <c r="BD1770" i="1"/>
  <c r="BD1771" i="1"/>
  <c r="BD1772" i="1"/>
  <c r="BD1773" i="1"/>
  <c r="BD1774" i="1"/>
  <c r="BD1775" i="1"/>
  <c r="BD1776" i="1"/>
  <c r="BD1777" i="1"/>
  <c r="BD1778" i="1"/>
  <c r="BD1779" i="1"/>
  <c r="BD1780" i="1"/>
  <c r="BD1781" i="1"/>
  <c r="BD1782" i="1"/>
  <c r="BD1783" i="1"/>
  <c r="BD1784" i="1"/>
  <c r="BD1785" i="1"/>
  <c r="BD1786" i="1"/>
  <c r="BD1787" i="1"/>
  <c r="BD1788" i="1"/>
  <c r="BD1789" i="1"/>
  <c r="BD1790" i="1"/>
  <c r="BD1791" i="1"/>
  <c r="BD1792" i="1"/>
  <c r="BD1793" i="1"/>
  <c r="BD1794" i="1"/>
  <c r="BD1795" i="1"/>
  <c r="BD1796" i="1"/>
  <c r="BD1797" i="1"/>
  <c r="BD1798" i="1"/>
  <c r="BD1799" i="1"/>
  <c r="BD1800" i="1"/>
  <c r="BD1801" i="1"/>
  <c r="BD1802" i="1"/>
  <c r="BD1803" i="1"/>
  <c r="BD1804" i="1"/>
  <c r="BD1805" i="1"/>
  <c r="BD1806" i="1"/>
  <c r="BD1807" i="1"/>
  <c r="BD1808" i="1"/>
  <c r="BD1809" i="1"/>
  <c r="BD1810" i="1"/>
  <c r="BD1811" i="1"/>
  <c r="BD1812" i="1"/>
  <c r="BD1813" i="1"/>
  <c r="BD1814" i="1"/>
  <c r="BD1815" i="1"/>
  <c r="BD1816" i="1"/>
  <c r="BD1817" i="1"/>
  <c r="BD1818" i="1"/>
  <c r="BD1819" i="1"/>
  <c r="BD1820" i="1"/>
  <c r="BD1821" i="1"/>
  <c r="BD1822" i="1"/>
  <c r="BD1823" i="1"/>
  <c r="BD1824" i="1"/>
  <c r="BD1825" i="1"/>
  <c r="BD1826" i="1"/>
  <c r="BD1827" i="1"/>
  <c r="BD1828" i="1"/>
  <c r="BD1829" i="1"/>
  <c r="BD1830" i="1"/>
  <c r="BD1831" i="1"/>
  <c r="BD1832" i="1"/>
  <c r="BD1833" i="1"/>
  <c r="BD1834" i="1"/>
  <c r="BD1835" i="1"/>
  <c r="BD1836" i="1"/>
  <c r="BD1837" i="1"/>
  <c r="BD1838" i="1"/>
  <c r="BD1839" i="1"/>
  <c r="BD1840" i="1"/>
  <c r="BD1841" i="1"/>
  <c r="BD1842" i="1"/>
  <c r="BD1843" i="1"/>
  <c r="BD1844" i="1"/>
  <c r="BD1845" i="1"/>
  <c r="BD1846" i="1"/>
  <c r="BD1847" i="1"/>
  <c r="BD1848" i="1"/>
  <c r="BD1849" i="1"/>
  <c r="BD1850" i="1"/>
  <c r="BD1851" i="1"/>
  <c r="BD1852" i="1"/>
  <c r="BD1853" i="1"/>
  <c r="BD1854" i="1"/>
  <c r="BD1855" i="1"/>
  <c r="BD1856" i="1"/>
  <c r="BD1857" i="1"/>
  <c r="BD1858" i="1"/>
  <c r="BD1859" i="1"/>
  <c r="BD1860" i="1"/>
  <c r="BD1861" i="1"/>
  <c r="BD1862" i="1"/>
  <c r="BD1863" i="1"/>
  <c r="BD1864" i="1"/>
  <c r="BD1865" i="1"/>
  <c r="BD1866" i="1"/>
  <c r="BD1867" i="1"/>
  <c r="BD1868" i="1"/>
  <c r="BD1869" i="1"/>
  <c r="BD1870" i="1"/>
  <c r="BD1871" i="1"/>
  <c r="BD1872" i="1"/>
  <c r="BD1873" i="1"/>
  <c r="BD1874" i="1"/>
  <c r="BD1875" i="1"/>
  <c r="BD1876" i="1"/>
  <c r="BD1877" i="1"/>
  <c r="BD1878" i="1"/>
  <c r="BD1879" i="1"/>
  <c r="BD1880" i="1"/>
  <c r="BD1881" i="1"/>
  <c r="BD1882" i="1"/>
  <c r="BD1883" i="1"/>
  <c r="BD1884" i="1"/>
  <c r="BD1885" i="1"/>
  <c r="BD1886" i="1"/>
  <c r="BD1887" i="1"/>
  <c r="BD1888" i="1"/>
  <c r="BD1889" i="1"/>
  <c r="BD1890" i="1"/>
  <c r="BD1891" i="1"/>
  <c r="BD1892" i="1"/>
  <c r="BD1893" i="1"/>
  <c r="BD1894" i="1"/>
  <c r="BD1895" i="1"/>
  <c r="BD1896" i="1"/>
  <c r="BD1897" i="1"/>
  <c r="BD1898" i="1"/>
  <c r="BD1899" i="1"/>
  <c r="BD1900" i="1"/>
  <c r="BD1901" i="1"/>
  <c r="BD1902" i="1"/>
  <c r="BD1903" i="1"/>
  <c r="BD1904" i="1"/>
  <c r="BD1905" i="1"/>
  <c r="BD1906" i="1"/>
  <c r="BD1907" i="1"/>
  <c r="BD1908" i="1"/>
  <c r="BD1909" i="1"/>
  <c r="BD1910" i="1"/>
  <c r="BD1911" i="1"/>
  <c r="BD1912" i="1"/>
  <c r="BD1913" i="1"/>
  <c r="BD1914" i="1"/>
  <c r="BD1915" i="1"/>
  <c r="BD1916" i="1"/>
  <c r="BD1917" i="1"/>
  <c r="BD1918" i="1"/>
  <c r="BD1919" i="1"/>
  <c r="BD1920" i="1"/>
  <c r="BD1921" i="1"/>
  <c r="BD1922" i="1"/>
  <c r="BD1923" i="1"/>
  <c r="BD1924" i="1"/>
  <c r="BD1925" i="1"/>
  <c r="BD1926" i="1"/>
  <c r="BD1927" i="1"/>
  <c r="BD1928" i="1"/>
  <c r="BD1929" i="1"/>
  <c r="BD1930" i="1"/>
  <c r="BD1931" i="1"/>
  <c r="BD1932" i="1"/>
  <c r="BD1933" i="1"/>
  <c r="BD1934" i="1"/>
  <c r="BD1935" i="1"/>
  <c r="BD1936" i="1"/>
  <c r="BD1937" i="1"/>
  <c r="BD1938" i="1"/>
  <c r="BD1939" i="1"/>
  <c r="BD1940" i="1"/>
  <c r="BD1941" i="1"/>
  <c r="BD1942" i="1"/>
  <c r="BD1943" i="1"/>
  <c r="BD1944" i="1"/>
  <c r="BD1945" i="1"/>
  <c r="BD1946" i="1"/>
  <c r="BD1947" i="1"/>
  <c r="BD1948" i="1"/>
  <c r="BD1949" i="1"/>
  <c r="BD1950" i="1"/>
  <c r="BD1951" i="1"/>
  <c r="BD1952" i="1"/>
  <c r="BD1953" i="1"/>
  <c r="BD1954" i="1"/>
  <c r="BD1955" i="1"/>
  <c r="BD1956" i="1"/>
  <c r="BD1957" i="1"/>
  <c r="BD1958" i="1"/>
  <c r="BD1959" i="1"/>
  <c r="BD1960" i="1"/>
  <c r="BD1961" i="1"/>
  <c r="BD1962" i="1"/>
  <c r="BD1963" i="1"/>
  <c r="BD1964" i="1"/>
  <c r="BD1965" i="1"/>
  <c r="BD1966" i="1"/>
  <c r="BD1967" i="1"/>
  <c r="BD1968" i="1"/>
  <c r="BD1969" i="1"/>
  <c r="BD1970" i="1"/>
  <c r="BD1971" i="1"/>
  <c r="BD1972" i="1"/>
  <c r="BD1973" i="1"/>
  <c r="BD1974" i="1"/>
  <c r="BD1975" i="1"/>
  <c r="BD1976" i="1"/>
  <c r="BD1977" i="1"/>
  <c r="BD1978" i="1"/>
  <c r="BD1979" i="1"/>
  <c r="BD1980" i="1"/>
  <c r="BD1981" i="1"/>
  <c r="BD1982" i="1"/>
  <c r="BD1983" i="1"/>
  <c r="BD1984" i="1"/>
  <c r="BD1985" i="1"/>
  <c r="BD1986" i="1"/>
  <c r="BD1987" i="1"/>
  <c r="BD1988" i="1"/>
  <c r="BD1989" i="1"/>
  <c r="BD1990" i="1"/>
  <c r="BD1991" i="1"/>
  <c r="BD1992" i="1"/>
  <c r="BD1993" i="1"/>
  <c r="BD1994" i="1"/>
  <c r="BD1995" i="1"/>
  <c r="BD1996" i="1"/>
  <c r="BD1997" i="1"/>
  <c r="BD1998" i="1"/>
  <c r="BD1999" i="1"/>
  <c r="BD2000" i="1"/>
  <c r="BD2001" i="1"/>
  <c r="BD2002" i="1"/>
  <c r="BD2003" i="1"/>
  <c r="BD2004" i="1"/>
  <c r="BD2005" i="1"/>
  <c r="BD2006" i="1"/>
  <c r="BD2007" i="1"/>
  <c r="BD2008" i="1"/>
  <c r="BD2009" i="1"/>
  <c r="BD2010" i="1"/>
  <c r="BD2011" i="1"/>
  <c r="BD2012" i="1"/>
  <c r="BD2013" i="1"/>
  <c r="BD2014" i="1"/>
  <c r="BD2015" i="1"/>
  <c r="BD2016" i="1"/>
  <c r="BD2017" i="1"/>
  <c r="BD2018" i="1"/>
  <c r="BD2019" i="1"/>
  <c r="BD2020" i="1"/>
  <c r="BD2021" i="1"/>
  <c r="BD2022" i="1"/>
  <c r="BD2023" i="1"/>
  <c r="BD2024" i="1"/>
  <c r="BD2025" i="1"/>
  <c r="BD2026" i="1"/>
  <c r="BD2027" i="1"/>
  <c r="BD2028" i="1"/>
  <c r="BD2029" i="1"/>
  <c r="BD2030" i="1"/>
  <c r="BD2031" i="1"/>
  <c r="BD2032" i="1"/>
  <c r="BD2033" i="1"/>
  <c r="BD2" i="1"/>
  <c r="AZ3" i="1"/>
  <c r="AZ4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AZ72" i="1"/>
  <c r="AZ73" i="1"/>
  <c r="AZ74" i="1"/>
  <c r="AZ75" i="1"/>
  <c r="AZ76" i="1"/>
  <c r="AZ77" i="1"/>
  <c r="AZ78" i="1"/>
  <c r="AZ79" i="1"/>
  <c r="AZ80" i="1"/>
  <c r="AZ81" i="1"/>
  <c r="AZ82" i="1"/>
  <c r="AZ83" i="1"/>
  <c r="AZ84" i="1"/>
  <c r="AZ85" i="1"/>
  <c r="AZ86" i="1"/>
  <c r="AZ87" i="1"/>
  <c r="AZ88" i="1"/>
  <c r="AZ89" i="1"/>
  <c r="AZ90" i="1"/>
  <c r="AZ91" i="1"/>
  <c r="AZ92" i="1"/>
  <c r="AZ93" i="1"/>
  <c r="AZ94" i="1"/>
  <c r="AZ95" i="1"/>
  <c r="AZ96" i="1"/>
  <c r="AZ97" i="1"/>
  <c r="AZ98" i="1"/>
  <c r="AZ99" i="1"/>
  <c r="AZ100" i="1"/>
  <c r="AZ101" i="1"/>
  <c r="AZ102" i="1"/>
  <c r="AZ103" i="1"/>
  <c r="AZ104" i="1"/>
  <c r="AZ105" i="1"/>
  <c r="AZ106" i="1"/>
  <c r="AZ107" i="1"/>
  <c r="AZ108" i="1"/>
  <c r="AZ109" i="1"/>
  <c r="AZ110" i="1"/>
  <c r="AZ111" i="1"/>
  <c r="AZ112" i="1"/>
  <c r="AZ113" i="1"/>
  <c r="AZ114" i="1"/>
  <c r="AZ115" i="1"/>
  <c r="AZ116" i="1"/>
  <c r="AZ117" i="1"/>
  <c r="AZ118" i="1"/>
  <c r="AZ119" i="1"/>
  <c r="AZ120" i="1"/>
  <c r="AZ121" i="1"/>
  <c r="AZ122" i="1"/>
  <c r="AZ123" i="1"/>
  <c r="AZ124" i="1"/>
  <c r="AZ125" i="1"/>
  <c r="AZ126" i="1"/>
  <c r="AZ127" i="1"/>
  <c r="AZ128" i="1"/>
  <c r="AZ129" i="1"/>
  <c r="AZ130" i="1"/>
  <c r="AZ131" i="1"/>
  <c r="AZ132" i="1"/>
  <c r="AZ133" i="1"/>
  <c r="AZ134" i="1"/>
  <c r="AZ135" i="1"/>
  <c r="AZ136" i="1"/>
  <c r="AZ137" i="1"/>
  <c r="AZ138" i="1"/>
  <c r="AZ139" i="1"/>
  <c r="AZ140" i="1"/>
  <c r="AZ141" i="1"/>
  <c r="AZ142" i="1"/>
  <c r="AZ143" i="1"/>
  <c r="AZ144" i="1"/>
  <c r="AZ145" i="1"/>
  <c r="AZ146" i="1"/>
  <c r="AZ147" i="1"/>
  <c r="AZ148" i="1"/>
  <c r="AZ149" i="1"/>
  <c r="AZ150" i="1"/>
  <c r="AZ151" i="1"/>
  <c r="AZ152" i="1"/>
  <c r="AZ153" i="1"/>
  <c r="AZ154" i="1"/>
  <c r="AZ155" i="1"/>
  <c r="AZ156" i="1"/>
  <c r="AZ157" i="1"/>
  <c r="AZ158" i="1"/>
  <c r="AZ159" i="1"/>
  <c r="AZ160" i="1"/>
  <c r="AZ161" i="1"/>
  <c r="AZ162" i="1"/>
  <c r="AZ163" i="1"/>
  <c r="AZ164" i="1"/>
  <c r="AZ165" i="1"/>
  <c r="AZ166" i="1"/>
  <c r="AZ167" i="1"/>
  <c r="AZ168" i="1"/>
  <c r="AZ169" i="1"/>
  <c r="AZ170" i="1"/>
  <c r="AZ171" i="1"/>
  <c r="AZ172" i="1"/>
  <c r="AZ173" i="1"/>
  <c r="AZ174" i="1"/>
  <c r="AZ175" i="1"/>
  <c r="AZ176" i="1"/>
  <c r="AZ177" i="1"/>
  <c r="AZ178" i="1"/>
  <c r="AZ179" i="1"/>
  <c r="AZ180" i="1"/>
  <c r="AZ181" i="1"/>
  <c r="AZ182" i="1"/>
  <c r="AZ183" i="1"/>
  <c r="AZ184" i="1"/>
  <c r="AZ185" i="1"/>
  <c r="AZ186" i="1"/>
  <c r="AZ187" i="1"/>
  <c r="AZ188" i="1"/>
  <c r="AZ189" i="1"/>
  <c r="AZ190" i="1"/>
  <c r="AZ191" i="1"/>
  <c r="AZ192" i="1"/>
  <c r="AZ193" i="1"/>
  <c r="AZ194" i="1"/>
  <c r="AZ195" i="1"/>
  <c r="AZ196" i="1"/>
  <c r="AZ197" i="1"/>
  <c r="AZ198" i="1"/>
  <c r="AZ199" i="1"/>
  <c r="AZ200" i="1"/>
  <c r="AZ201" i="1"/>
  <c r="AZ202" i="1"/>
  <c r="AZ203" i="1"/>
  <c r="AZ204" i="1"/>
  <c r="AZ205" i="1"/>
  <c r="AZ206" i="1"/>
  <c r="AZ207" i="1"/>
  <c r="AZ208" i="1"/>
  <c r="AZ209" i="1"/>
  <c r="AZ210" i="1"/>
  <c r="AZ211" i="1"/>
  <c r="AZ212" i="1"/>
  <c r="AZ213" i="1"/>
  <c r="AZ214" i="1"/>
  <c r="AZ215" i="1"/>
  <c r="AZ216" i="1"/>
  <c r="AZ217" i="1"/>
  <c r="AZ218" i="1"/>
  <c r="AZ219" i="1"/>
  <c r="AZ220" i="1"/>
  <c r="AZ221" i="1"/>
  <c r="AZ222" i="1"/>
  <c r="AZ223" i="1"/>
  <c r="AZ224" i="1"/>
  <c r="AZ225" i="1"/>
  <c r="AZ226" i="1"/>
  <c r="AZ227" i="1"/>
  <c r="AZ228" i="1"/>
  <c r="AZ229" i="1"/>
  <c r="AZ230" i="1"/>
  <c r="AZ231" i="1"/>
  <c r="AZ232" i="1"/>
  <c r="AZ233" i="1"/>
  <c r="AZ234" i="1"/>
  <c r="AZ235" i="1"/>
  <c r="AZ236" i="1"/>
  <c r="AZ237" i="1"/>
  <c r="AZ238" i="1"/>
  <c r="AZ239" i="1"/>
  <c r="AZ240" i="1"/>
  <c r="AZ241" i="1"/>
  <c r="AZ242" i="1"/>
  <c r="AZ243" i="1"/>
  <c r="AZ244" i="1"/>
  <c r="AZ245" i="1"/>
  <c r="AZ246" i="1"/>
  <c r="AZ247" i="1"/>
  <c r="AZ248" i="1"/>
  <c r="AZ249" i="1"/>
  <c r="AZ250" i="1"/>
  <c r="AZ251" i="1"/>
  <c r="AZ252" i="1"/>
  <c r="AZ253" i="1"/>
  <c r="AZ254" i="1"/>
  <c r="AZ255" i="1"/>
  <c r="AZ256" i="1"/>
  <c r="AZ257" i="1"/>
  <c r="AZ258" i="1"/>
  <c r="AZ259" i="1"/>
  <c r="AZ260" i="1"/>
  <c r="AZ261" i="1"/>
  <c r="AZ262" i="1"/>
  <c r="AZ263" i="1"/>
  <c r="AZ264" i="1"/>
  <c r="AZ265" i="1"/>
  <c r="AZ266" i="1"/>
  <c r="AZ267" i="1"/>
  <c r="AZ268" i="1"/>
  <c r="AZ269" i="1"/>
  <c r="AZ270" i="1"/>
  <c r="AZ271" i="1"/>
  <c r="AZ272" i="1"/>
  <c r="AZ273" i="1"/>
  <c r="AZ274" i="1"/>
  <c r="AZ275" i="1"/>
  <c r="AZ276" i="1"/>
  <c r="AZ277" i="1"/>
  <c r="AZ278" i="1"/>
  <c r="AZ279" i="1"/>
  <c r="AZ280" i="1"/>
  <c r="AZ281" i="1"/>
  <c r="AZ282" i="1"/>
  <c r="AZ283" i="1"/>
  <c r="AZ284" i="1"/>
  <c r="AZ285" i="1"/>
  <c r="AZ286" i="1"/>
  <c r="AZ287" i="1"/>
  <c r="AZ288" i="1"/>
  <c r="AZ289" i="1"/>
  <c r="AZ290" i="1"/>
  <c r="AZ291" i="1"/>
  <c r="AZ292" i="1"/>
  <c r="AZ293" i="1"/>
  <c r="AZ294" i="1"/>
  <c r="AZ295" i="1"/>
  <c r="AZ296" i="1"/>
  <c r="AZ297" i="1"/>
  <c r="AZ298" i="1"/>
  <c r="AZ299" i="1"/>
  <c r="AZ300" i="1"/>
  <c r="AZ301" i="1"/>
  <c r="AZ302" i="1"/>
  <c r="AZ303" i="1"/>
  <c r="AZ304" i="1"/>
  <c r="AZ305" i="1"/>
  <c r="AZ306" i="1"/>
  <c r="AZ307" i="1"/>
  <c r="AZ308" i="1"/>
  <c r="AZ309" i="1"/>
  <c r="AZ310" i="1"/>
  <c r="AZ311" i="1"/>
  <c r="AZ312" i="1"/>
  <c r="AZ313" i="1"/>
  <c r="AZ314" i="1"/>
  <c r="AZ315" i="1"/>
  <c r="AZ316" i="1"/>
  <c r="AZ317" i="1"/>
  <c r="AZ318" i="1"/>
  <c r="AZ319" i="1"/>
  <c r="AZ320" i="1"/>
  <c r="AZ321" i="1"/>
  <c r="AZ322" i="1"/>
  <c r="AZ323" i="1"/>
  <c r="AZ324" i="1"/>
  <c r="AZ325" i="1"/>
  <c r="AZ326" i="1"/>
  <c r="AZ327" i="1"/>
  <c r="AZ328" i="1"/>
  <c r="AZ329" i="1"/>
  <c r="AZ330" i="1"/>
  <c r="AZ331" i="1"/>
  <c r="AZ332" i="1"/>
  <c r="AZ333" i="1"/>
  <c r="AZ334" i="1"/>
  <c r="AZ335" i="1"/>
  <c r="AZ336" i="1"/>
  <c r="AZ337" i="1"/>
  <c r="AZ338" i="1"/>
  <c r="AZ339" i="1"/>
  <c r="AZ340" i="1"/>
  <c r="AZ341" i="1"/>
  <c r="AZ342" i="1"/>
  <c r="AZ343" i="1"/>
  <c r="AZ344" i="1"/>
  <c r="AZ345" i="1"/>
  <c r="AZ346" i="1"/>
  <c r="AZ347" i="1"/>
  <c r="AZ348" i="1"/>
  <c r="AZ349" i="1"/>
  <c r="AZ350" i="1"/>
  <c r="AZ351" i="1"/>
  <c r="AZ352" i="1"/>
  <c r="AZ353" i="1"/>
  <c r="AZ354" i="1"/>
  <c r="AZ355" i="1"/>
  <c r="AZ356" i="1"/>
  <c r="AZ357" i="1"/>
  <c r="AZ358" i="1"/>
  <c r="AZ359" i="1"/>
  <c r="AZ360" i="1"/>
  <c r="AZ361" i="1"/>
  <c r="AZ362" i="1"/>
  <c r="AZ363" i="1"/>
  <c r="AZ364" i="1"/>
  <c r="AZ365" i="1"/>
  <c r="AZ366" i="1"/>
  <c r="AZ367" i="1"/>
  <c r="AZ368" i="1"/>
  <c r="AZ369" i="1"/>
  <c r="AZ370" i="1"/>
  <c r="AZ371" i="1"/>
  <c r="AZ372" i="1"/>
  <c r="AZ373" i="1"/>
  <c r="AZ374" i="1"/>
  <c r="AZ375" i="1"/>
  <c r="AZ376" i="1"/>
  <c r="AZ377" i="1"/>
  <c r="AZ378" i="1"/>
  <c r="AZ379" i="1"/>
  <c r="AZ380" i="1"/>
  <c r="AZ381" i="1"/>
  <c r="AZ382" i="1"/>
  <c r="AZ383" i="1"/>
  <c r="AZ384" i="1"/>
  <c r="AZ385" i="1"/>
  <c r="AZ386" i="1"/>
  <c r="AZ387" i="1"/>
  <c r="AZ388" i="1"/>
  <c r="AZ389" i="1"/>
  <c r="AZ390" i="1"/>
  <c r="AZ391" i="1"/>
  <c r="AZ392" i="1"/>
  <c r="AZ393" i="1"/>
  <c r="AZ394" i="1"/>
  <c r="AZ395" i="1"/>
  <c r="AZ396" i="1"/>
  <c r="AZ397" i="1"/>
  <c r="AZ398" i="1"/>
  <c r="AZ399" i="1"/>
  <c r="AZ400" i="1"/>
  <c r="AZ401" i="1"/>
  <c r="AZ402" i="1"/>
  <c r="AZ403" i="1"/>
  <c r="AZ404" i="1"/>
  <c r="AZ405" i="1"/>
  <c r="AZ406" i="1"/>
  <c r="AZ407" i="1"/>
  <c r="AZ408" i="1"/>
  <c r="AZ409" i="1"/>
  <c r="AZ410" i="1"/>
  <c r="AZ411" i="1"/>
  <c r="AZ412" i="1"/>
  <c r="AZ413" i="1"/>
  <c r="AZ414" i="1"/>
  <c r="AZ415" i="1"/>
  <c r="AZ416" i="1"/>
  <c r="AZ417" i="1"/>
  <c r="AZ418" i="1"/>
  <c r="AZ419" i="1"/>
  <c r="AZ420" i="1"/>
  <c r="AZ421" i="1"/>
  <c r="AZ422" i="1"/>
  <c r="AZ423" i="1"/>
  <c r="AZ424" i="1"/>
  <c r="AZ425" i="1"/>
  <c r="AZ426" i="1"/>
  <c r="AZ427" i="1"/>
  <c r="AZ428" i="1"/>
  <c r="AZ429" i="1"/>
  <c r="AZ430" i="1"/>
  <c r="AZ431" i="1"/>
  <c r="AZ432" i="1"/>
  <c r="AZ433" i="1"/>
  <c r="AZ434" i="1"/>
  <c r="AZ435" i="1"/>
  <c r="AZ436" i="1"/>
  <c r="AZ437" i="1"/>
  <c r="AZ438" i="1"/>
  <c r="AZ439" i="1"/>
  <c r="AZ440" i="1"/>
  <c r="AZ441" i="1"/>
  <c r="AZ442" i="1"/>
  <c r="AZ443" i="1"/>
  <c r="AZ444" i="1"/>
  <c r="AZ445" i="1"/>
  <c r="AZ446" i="1"/>
  <c r="AZ447" i="1"/>
  <c r="AZ448" i="1"/>
  <c r="AZ449" i="1"/>
  <c r="AZ450" i="1"/>
  <c r="AZ451" i="1"/>
  <c r="AZ452" i="1"/>
  <c r="AZ453" i="1"/>
  <c r="AZ454" i="1"/>
  <c r="AZ455" i="1"/>
  <c r="AZ456" i="1"/>
  <c r="AZ457" i="1"/>
  <c r="AZ458" i="1"/>
  <c r="AZ459" i="1"/>
  <c r="AZ460" i="1"/>
  <c r="AZ461" i="1"/>
  <c r="AZ462" i="1"/>
  <c r="AZ463" i="1"/>
  <c r="AZ464" i="1"/>
  <c r="AZ465" i="1"/>
  <c r="AZ466" i="1"/>
  <c r="AZ467" i="1"/>
  <c r="AZ468" i="1"/>
  <c r="AZ469" i="1"/>
  <c r="AZ470" i="1"/>
  <c r="AZ471" i="1"/>
  <c r="AZ472" i="1"/>
  <c r="AZ473" i="1"/>
  <c r="AZ474" i="1"/>
  <c r="AZ475" i="1"/>
  <c r="AZ476" i="1"/>
  <c r="AZ477" i="1"/>
  <c r="AZ478" i="1"/>
  <c r="AZ479" i="1"/>
  <c r="AZ480" i="1"/>
  <c r="AZ481" i="1"/>
  <c r="AZ482" i="1"/>
  <c r="AZ483" i="1"/>
  <c r="AZ484" i="1"/>
  <c r="AZ485" i="1"/>
  <c r="AZ486" i="1"/>
  <c r="AZ487" i="1"/>
  <c r="AZ488" i="1"/>
  <c r="AZ489" i="1"/>
  <c r="AZ490" i="1"/>
  <c r="AZ491" i="1"/>
  <c r="AZ492" i="1"/>
  <c r="AZ493" i="1"/>
  <c r="AZ494" i="1"/>
  <c r="AZ495" i="1"/>
  <c r="AZ496" i="1"/>
  <c r="AZ497" i="1"/>
  <c r="AZ498" i="1"/>
  <c r="AZ499" i="1"/>
  <c r="AZ500" i="1"/>
  <c r="AZ501" i="1"/>
  <c r="AZ502" i="1"/>
  <c r="AZ503" i="1"/>
  <c r="AZ504" i="1"/>
  <c r="AZ505" i="1"/>
  <c r="AZ506" i="1"/>
  <c r="AZ507" i="1"/>
  <c r="AZ508" i="1"/>
  <c r="AZ509" i="1"/>
  <c r="AZ510" i="1"/>
  <c r="AZ511" i="1"/>
  <c r="AZ512" i="1"/>
  <c r="AZ513" i="1"/>
  <c r="AZ514" i="1"/>
  <c r="AZ515" i="1"/>
  <c r="AZ516" i="1"/>
  <c r="AZ517" i="1"/>
  <c r="AZ518" i="1"/>
  <c r="AZ519" i="1"/>
  <c r="AZ520" i="1"/>
  <c r="AZ521" i="1"/>
  <c r="AZ522" i="1"/>
  <c r="AZ523" i="1"/>
  <c r="AZ524" i="1"/>
  <c r="AZ525" i="1"/>
  <c r="AZ526" i="1"/>
  <c r="AZ527" i="1"/>
  <c r="AZ528" i="1"/>
  <c r="AZ529" i="1"/>
  <c r="AZ530" i="1"/>
  <c r="AZ531" i="1"/>
  <c r="AZ532" i="1"/>
  <c r="AZ533" i="1"/>
  <c r="AZ534" i="1"/>
  <c r="AZ535" i="1"/>
  <c r="AZ536" i="1"/>
  <c r="AZ537" i="1"/>
  <c r="AZ538" i="1"/>
  <c r="AZ539" i="1"/>
  <c r="AZ540" i="1"/>
  <c r="AZ541" i="1"/>
  <c r="AZ542" i="1"/>
  <c r="AZ543" i="1"/>
  <c r="AZ544" i="1"/>
  <c r="AZ545" i="1"/>
  <c r="AZ546" i="1"/>
  <c r="AZ547" i="1"/>
  <c r="AZ548" i="1"/>
  <c r="AZ549" i="1"/>
  <c r="AZ550" i="1"/>
  <c r="AZ551" i="1"/>
  <c r="AZ552" i="1"/>
  <c r="AZ553" i="1"/>
  <c r="AZ554" i="1"/>
  <c r="AZ555" i="1"/>
  <c r="AZ556" i="1"/>
  <c r="AZ557" i="1"/>
  <c r="AZ558" i="1"/>
  <c r="AZ559" i="1"/>
  <c r="AZ560" i="1"/>
  <c r="AZ561" i="1"/>
  <c r="AZ562" i="1"/>
  <c r="AZ563" i="1"/>
  <c r="AZ564" i="1"/>
  <c r="AZ565" i="1"/>
  <c r="AZ566" i="1"/>
  <c r="AZ567" i="1"/>
  <c r="AZ568" i="1"/>
  <c r="AZ569" i="1"/>
  <c r="AZ570" i="1"/>
  <c r="AZ571" i="1"/>
  <c r="AZ572" i="1"/>
  <c r="AZ573" i="1"/>
  <c r="AZ574" i="1"/>
  <c r="AZ575" i="1"/>
  <c r="AZ576" i="1"/>
  <c r="AZ577" i="1"/>
  <c r="AZ578" i="1"/>
  <c r="AZ579" i="1"/>
  <c r="AZ580" i="1"/>
  <c r="AZ581" i="1"/>
  <c r="AZ582" i="1"/>
  <c r="AZ583" i="1"/>
  <c r="AZ584" i="1"/>
  <c r="AZ585" i="1"/>
  <c r="AZ586" i="1"/>
  <c r="AZ587" i="1"/>
  <c r="AZ588" i="1"/>
  <c r="AZ589" i="1"/>
  <c r="AZ590" i="1"/>
  <c r="AZ591" i="1"/>
  <c r="AZ592" i="1"/>
  <c r="AZ593" i="1"/>
  <c r="AZ594" i="1"/>
  <c r="AZ595" i="1"/>
  <c r="AZ596" i="1"/>
  <c r="AZ597" i="1"/>
  <c r="AZ598" i="1"/>
  <c r="AZ599" i="1"/>
  <c r="AZ600" i="1"/>
  <c r="AZ601" i="1"/>
  <c r="AZ602" i="1"/>
  <c r="AZ603" i="1"/>
  <c r="AZ604" i="1"/>
  <c r="AZ605" i="1"/>
  <c r="AZ606" i="1"/>
  <c r="AZ607" i="1"/>
  <c r="AZ608" i="1"/>
  <c r="AZ609" i="1"/>
  <c r="AZ610" i="1"/>
  <c r="AZ611" i="1"/>
  <c r="AZ612" i="1"/>
  <c r="AZ613" i="1"/>
  <c r="AZ614" i="1"/>
  <c r="AZ615" i="1"/>
  <c r="AZ616" i="1"/>
  <c r="AZ617" i="1"/>
  <c r="AZ618" i="1"/>
  <c r="AZ619" i="1"/>
  <c r="AZ620" i="1"/>
  <c r="AZ621" i="1"/>
  <c r="AZ622" i="1"/>
  <c r="AZ623" i="1"/>
  <c r="AZ624" i="1"/>
  <c r="AZ625" i="1"/>
  <c r="AZ626" i="1"/>
  <c r="AZ627" i="1"/>
  <c r="AZ628" i="1"/>
  <c r="AZ629" i="1"/>
  <c r="AZ630" i="1"/>
  <c r="AZ631" i="1"/>
  <c r="AZ632" i="1"/>
  <c r="AZ633" i="1"/>
  <c r="AZ634" i="1"/>
  <c r="AZ635" i="1"/>
  <c r="AZ636" i="1"/>
  <c r="AZ637" i="1"/>
  <c r="AZ638" i="1"/>
  <c r="AZ639" i="1"/>
  <c r="AZ640" i="1"/>
  <c r="AZ641" i="1"/>
  <c r="AZ642" i="1"/>
  <c r="AZ643" i="1"/>
  <c r="AZ644" i="1"/>
  <c r="AZ645" i="1"/>
  <c r="AZ646" i="1"/>
  <c r="AZ647" i="1"/>
  <c r="AZ648" i="1"/>
  <c r="AZ649" i="1"/>
  <c r="AZ650" i="1"/>
  <c r="AZ651" i="1"/>
  <c r="AZ652" i="1"/>
  <c r="AZ653" i="1"/>
  <c r="AZ654" i="1"/>
  <c r="AZ655" i="1"/>
  <c r="AZ656" i="1"/>
  <c r="AZ657" i="1"/>
  <c r="AZ658" i="1"/>
  <c r="AZ659" i="1"/>
  <c r="AZ660" i="1"/>
  <c r="AZ661" i="1"/>
  <c r="AZ662" i="1"/>
  <c r="AZ663" i="1"/>
  <c r="AZ664" i="1"/>
  <c r="AZ665" i="1"/>
  <c r="AZ666" i="1"/>
  <c r="AZ667" i="1"/>
  <c r="AZ668" i="1"/>
  <c r="AZ669" i="1"/>
  <c r="AZ670" i="1"/>
  <c r="AZ671" i="1"/>
  <c r="AZ672" i="1"/>
  <c r="AZ673" i="1"/>
  <c r="AZ674" i="1"/>
  <c r="AZ675" i="1"/>
  <c r="AZ676" i="1"/>
  <c r="AZ677" i="1"/>
  <c r="AZ678" i="1"/>
  <c r="AZ679" i="1"/>
  <c r="AZ680" i="1"/>
  <c r="AZ681" i="1"/>
  <c r="AZ682" i="1"/>
  <c r="AZ683" i="1"/>
  <c r="AZ684" i="1"/>
  <c r="AZ685" i="1"/>
  <c r="AZ686" i="1"/>
  <c r="AZ687" i="1"/>
  <c r="AZ688" i="1"/>
  <c r="AZ689" i="1"/>
  <c r="AZ690" i="1"/>
  <c r="AZ691" i="1"/>
  <c r="AZ692" i="1"/>
  <c r="AZ693" i="1"/>
  <c r="AZ694" i="1"/>
  <c r="AZ695" i="1"/>
  <c r="AZ696" i="1"/>
  <c r="AZ697" i="1"/>
  <c r="AZ698" i="1"/>
  <c r="AZ699" i="1"/>
  <c r="AZ700" i="1"/>
  <c r="AZ701" i="1"/>
  <c r="AZ702" i="1"/>
  <c r="AZ703" i="1"/>
  <c r="AZ704" i="1"/>
  <c r="AZ705" i="1"/>
  <c r="AZ706" i="1"/>
  <c r="AZ707" i="1"/>
  <c r="AZ708" i="1"/>
  <c r="AZ709" i="1"/>
  <c r="AZ710" i="1"/>
  <c r="AZ711" i="1"/>
  <c r="AZ712" i="1"/>
  <c r="AZ713" i="1"/>
  <c r="AZ714" i="1"/>
  <c r="AZ715" i="1"/>
  <c r="AZ716" i="1"/>
  <c r="AZ717" i="1"/>
  <c r="AZ718" i="1"/>
  <c r="AZ719" i="1"/>
  <c r="AZ720" i="1"/>
  <c r="AZ721" i="1"/>
  <c r="AZ722" i="1"/>
  <c r="AZ723" i="1"/>
  <c r="AZ724" i="1"/>
  <c r="AZ725" i="1"/>
  <c r="AZ726" i="1"/>
  <c r="AZ727" i="1"/>
  <c r="AZ728" i="1"/>
  <c r="AZ729" i="1"/>
  <c r="AZ730" i="1"/>
  <c r="AZ731" i="1"/>
  <c r="AZ732" i="1"/>
  <c r="AZ733" i="1"/>
  <c r="AZ734" i="1"/>
  <c r="AZ735" i="1"/>
  <c r="AZ736" i="1"/>
  <c r="AZ737" i="1"/>
  <c r="AZ738" i="1"/>
  <c r="AZ739" i="1"/>
  <c r="AZ740" i="1"/>
  <c r="AZ741" i="1"/>
  <c r="AZ742" i="1"/>
  <c r="AZ743" i="1"/>
  <c r="AZ744" i="1"/>
  <c r="AZ745" i="1"/>
  <c r="AZ746" i="1"/>
  <c r="AZ747" i="1"/>
  <c r="AZ748" i="1"/>
  <c r="AZ749" i="1"/>
  <c r="AZ750" i="1"/>
  <c r="AZ751" i="1"/>
  <c r="AZ752" i="1"/>
  <c r="AZ753" i="1"/>
  <c r="AZ754" i="1"/>
  <c r="AZ755" i="1"/>
  <c r="AZ756" i="1"/>
  <c r="AZ757" i="1"/>
  <c r="AZ758" i="1"/>
  <c r="AZ759" i="1"/>
  <c r="AZ760" i="1"/>
  <c r="AZ761" i="1"/>
  <c r="AZ762" i="1"/>
  <c r="AZ763" i="1"/>
  <c r="AZ764" i="1"/>
  <c r="AZ765" i="1"/>
  <c r="AZ766" i="1"/>
  <c r="AZ767" i="1"/>
  <c r="AZ768" i="1"/>
  <c r="AZ769" i="1"/>
  <c r="AZ770" i="1"/>
  <c r="AZ771" i="1"/>
  <c r="AZ772" i="1"/>
  <c r="AZ773" i="1"/>
  <c r="AZ774" i="1"/>
  <c r="AZ775" i="1"/>
  <c r="AZ776" i="1"/>
  <c r="AZ777" i="1"/>
  <c r="AZ778" i="1"/>
  <c r="AZ779" i="1"/>
  <c r="AZ780" i="1"/>
  <c r="AZ781" i="1"/>
  <c r="AZ782" i="1"/>
  <c r="AZ783" i="1"/>
  <c r="AZ784" i="1"/>
  <c r="AZ785" i="1"/>
  <c r="AZ786" i="1"/>
  <c r="AZ787" i="1"/>
  <c r="AZ788" i="1"/>
  <c r="AZ789" i="1"/>
  <c r="AZ790" i="1"/>
  <c r="AZ791" i="1"/>
  <c r="AZ792" i="1"/>
  <c r="AZ793" i="1"/>
  <c r="AZ794" i="1"/>
  <c r="AZ795" i="1"/>
  <c r="AZ796" i="1"/>
  <c r="AZ797" i="1"/>
  <c r="AZ798" i="1"/>
  <c r="AZ799" i="1"/>
  <c r="AZ800" i="1"/>
  <c r="AZ801" i="1"/>
  <c r="AZ802" i="1"/>
  <c r="AZ803" i="1"/>
  <c r="AZ804" i="1"/>
  <c r="AZ805" i="1"/>
  <c r="AZ806" i="1"/>
  <c r="AZ807" i="1"/>
  <c r="AZ808" i="1"/>
  <c r="AZ809" i="1"/>
  <c r="AZ810" i="1"/>
  <c r="AZ811" i="1"/>
  <c r="AZ812" i="1"/>
  <c r="AZ813" i="1"/>
  <c r="AZ814" i="1"/>
  <c r="AZ815" i="1"/>
  <c r="AZ816" i="1"/>
  <c r="AZ817" i="1"/>
  <c r="AZ818" i="1"/>
  <c r="AZ819" i="1"/>
  <c r="AZ820" i="1"/>
  <c r="AZ821" i="1"/>
  <c r="AZ822" i="1"/>
  <c r="AZ823" i="1"/>
  <c r="AZ824" i="1"/>
  <c r="AZ825" i="1"/>
  <c r="AZ826" i="1"/>
  <c r="AZ827" i="1"/>
  <c r="AZ828" i="1"/>
  <c r="AZ829" i="1"/>
  <c r="AZ830" i="1"/>
  <c r="AZ831" i="1"/>
  <c r="AZ832" i="1"/>
  <c r="AZ833" i="1"/>
  <c r="AZ834" i="1"/>
  <c r="AZ835" i="1"/>
  <c r="AZ836" i="1"/>
  <c r="AZ837" i="1"/>
  <c r="AZ838" i="1"/>
  <c r="AZ839" i="1"/>
  <c r="AZ840" i="1"/>
  <c r="AZ841" i="1"/>
  <c r="AZ842" i="1"/>
  <c r="AZ843" i="1"/>
  <c r="AZ844" i="1"/>
  <c r="AZ845" i="1"/>
  <c r="AZ846" i="1"/>
  <c r="AZ847" i="1"/>
  <c r="AZ848" i="1"/>
  <c r="AZ849" i="1"/>
  <c r="AZ850" i="1"/>
  <c r="AZ851" i="1"/>
  <c r="AZ852" i="1"/>
  <c r="AZ853" i="1"/>
  <c r="AZ854" i="1"/>
  <c r="AZ855" i="1"/>
  <c r="AZ856" i="1"/>
  <c r="AZ857" i="1"/>
  <c r="AZ858" i="1"/>
  <c r="AZ859" i="1"/>
  <c r="AZ860" i="1"/>
  <c r="AZ861" i="1"/>
  <c r="AZ862" i="1"/>
  <c r="AZ863" i="1"/>
  <c r="AZ864" i="1"/>
  <c r="AZ865" i="1"/>
  <c r="AZ866" i="1"/>
  <c r="AZ867" i="1"/>
  <c r="AZ868" i="1"/>
  <c r="AZ869" i="1"/>
  <c r="AZ870" i="1"/>
  <c r="AZ871" i="1"/>
  <c r="AZ872" i="1"/>
  <c r="AZ873" i="1"/>
  <c r="AZ874" i="1"/>
  <c r="AZ875" i="1"/>
  <c r="AZ876" i="1"/>
  <c r="AZ877" i="1"/>
  <c r="AZ878" i="1"/>
  <c r="AZ879" i="1"/>
  <c r="AZ880" i="1"/>
  <c r="AZ881" i="1"/>
  <c r="AZ882" i="1"/>
  <c r="AZ883" i="1"/>
  <c r="AZ884" i="1"/>
  <c r="AZ885" i="1"/>
  <c r="AZ886" i="1"/>
  <c r="AZ887" i="1"/>
  <c r="AZ888" i="1"/>
  <c r="AZ889" i="1"/>
  <c r="AZ890" i="1"/>
  <c r="AZ891" i="1"/>
  <c r="AZ892" i="1"/>
  <c r="AZ893" i="1"/>
  <c r="AZ894" i="1"/>
  <c r="AZ895" i="1"/>
  <c r="AZ896" i="1"/>
  <c r="AZ897" i="1"/>
  <c r="AZ898" i="1"/>
  <c r="AZ899" i="1"/>
  <c r="AZ900" i="1"/>
  <c r="AZ901" i="1"/>
  <c r="AZ902" i="1"/>
  <c r="AZ903" i="1"/>
  <c r="AZ904" i="1"/>
  <c r="AZ905" i="1"/>
  <c r="AZ906" i="1"/>
  <c r="AZ907" i="1"/>
  <c r="AZ908" i="1"/>
  <c r="AZ909" i="1"/>
  <c r="AZ910" i="1"/>
  <c r="AZ911" i="1"/>
  <c r="AZ912" i="1"/>
  <c r="AZ913" i="1"/>
  <c r="AZ914" i="1"/>
  <c r="AZ915" i="1"/>
  <c r="AZ916" i="1"/>
  <c r="AZ917" i="1"/>
  <c r="AZ918" i="1"/>
  <c r="AZ919" i="1"/>
  <c r="AZ920" i="1"/>
  <c r="AZ921" i="1"/>
  <c r="AZ922" i="1"/>
  <c r="AZ923" i="1"/>
  <c r="AZ924" i="1"/>
  <c r="AZ925" i="1"/>
  <c r="AZ926" i="1"/>
  <c r="AZ927" i="1"/>
  <c r="AZ928" i="1"/>
  <c r="AZ929" i="1"/>
  <c r="AZ930" i="1"/>
  <c r="AZ931" i="1"/>
  <c r="AZ932" i="1"/>
  <c r="AZ933" i="1"/>
  <c r="AZ934" i="1"/>
  <c r="AZ935" i="1"/>
  <c r="AZ936" i="1"/>
  <c r="AZ937" i="1"/>
  <c r="AZ938" i="1"/>
  <c r="AZ939" i="1"/>
  <c r="AZ940" i="1"/>
  <c r="AZ941" i="1"/>
  <c r="AZ942" i="1"/>
  <c r="AZ943" i="1"/>
  <c r="AZ944" i="1"/>
  <c r="AZ945" i="1"/>
  <c r="AZ946" i="1"/>
  <c r="AZ947" i="1"/>
  <c r="AZ948" i="1"/>
  <c r="AZ949" i="1"/>
  <c r="AZ950" i="1"/>
  <c r="AZ951" i="1"/>
  <c r="AZ952" i="1"/>
  <c r="AZ953" i="1"/>
  <c r="AZ954" i="1"/>
  <c r="AZ955" i="1"/>
  <c r="AZ956" i="1"/>
  <c r="AZ957" i="1"/>
  <c r="AZ958" i="1"/>
  <c r="AZ959" i="1"/>
  <c r="AZ960" i="1"/>
  <c r="AZ961" i="1"/>
  <c r="AZ962" i="1"/>
  <c r="AZ963" i="1"/>
  <c r="AZ964" i="1"/>
  <c r="AZ965" i="1"/>
  <c r="AZ966" i="1"/>
  <c r="AZ967" i="1"/>
  <c r="AZ968" i="1"/>
  <c r="AZ969" i="1"/>
  <c r="AZ970" i="1"/>
  <c r="AZ971" i="1"/>
  <c r="AZ972" i="1"/>
  <c r="AZ973" i="1"/>
  <c r="AZ974" i="1"/>
  <c r="AZ975" i="1"/>
  <c r="AZ976" i="1"/>
  <c r="AZ977" i="1"/>
  <c r="AZ978" i="1"/>
  <c r="AZ979" i="1"/>
  <c r="AZ980" i="1"/>
  <c r="AZ981" i="1"/>
  <c r="AZ982" i="1"/>
  <c r="AZ983" i="1"/>
  <c r="AZ984" i="1"/>
  <c r="AZ985" i="1"/>
  <c r="AZ986" i="1"/>
  <c r="AZ987" i="1"/>
  <c r="AZ988" i="1"/>
  <c r="AZ989" i="1"/>
  <c r="AZ990" i="1"/>
  <c r="AZ991" i="1"/>
  <c r="AZ992" i="1"/>
  <c r="AZ993" i="1"/>
  <c r="AZ994" i="1"/>
  <c r="AZ995" i="1"/>
  <c r="AZ996" i="1"/>
  <c r="AZ997" i="1"/>
  <c r="AZ998" i="1"/>
  <c r="AZ999" i="1"/>
  <c r="AZ1000" i="1"/>
  <c r="AZ1001" i="1"/>
  <c r="AZ1002" i="1"/>
  <c r="AZ1003" i="1"/>
  <c r="AZ1004" i="1"/>
  <c r="AZ1005" i="1"/>
  <c r="AZ1006" i="1"/>
  <c r="AZ1007" i="1"/>
  <c r="AZ1008" i="1"/>
  <c r="AZ1009" i="1"/>
  <c r="AZ1010" i="1"/>
  <c r="AZ1011" i="1"/>
  <c r="AZ1012" i="1"/>
  <c r="AZ1013" i="1"/>
  <c r="AZ1014" i="1"/>
  <c r="AZ1015" i="1"/>
  <c r="AZ1016" i="1"/>
  <c r="AZ1017" i="1"/>
  <c r="AZ1018" i="1"/>
  <c r="AZ1019" i="1"/>
  <c r="AZ1020" i="1"/>
  <c r="AZ1021" i="1"/>
  <c r="AZ1022" i="1"/>
  <c r="AZ1023" i="1"/>
  <c r="AZ1024" i="1"/>
  <c r="AZ1025" i="1"/>
  <c r="AZ1026" i="1"/>
  <c r="AZ1027" i="1"/>
  <c r="AZ1028" i="1"/>
  <c r="AZ1029" i="1"/>
  <c r="AZ1030" i="1"/>
  <c r="AZ1031" i="1"/>
  <c r="AZ1032" i="1"/>
  <c r="AZ1033" i="1"/>
  <c r="AZ1034" i="1"/>
  <c r="AZ1035" i="1"/>
  <c r="AZ1036" i="1"/>
  <c r="AZ1037" i="1"/>
  <c r="AZ1038" i="1"/>
  <c r="AZ1039" i="1"/>
  <c r="AZ1040" i="1"/>
  <c r="AZ1041" i="1"/>
  <c r="AZ1042" i="1"/>
  <c r="AZ1043" i="1"/>
  <c r="AZ1044" i="1"/>
  <c r="AZ1045" i="1"/>
  <c r="AZ1046" i="1"/>
  <c r="AZ1047" i="1"/>
  <c r="AZ1048" i="1"/>
  <c r="AZ1049" i="1"/>
  <c r="AZ1050" i="1"/>
  <c r="AZ1051" i="1"/>
  <c r="AZ1052" i="1"/>
  <c r="AZ1053" i="1"/>
  <c r="AZ1054" i="1"/>
  <c r="AZ1055" i="1"/>
  <c r="AZ1056" i="1"/>
  <c r="AZ1057" i="1"/>
  <c r="AZ1058" i="1"/>
  <c r="AZ1059" i="1"/>
  <c r="AZ1060" i="1"/>
  <c r="AZ1061" i="1"/>
  <c r="AZ1062" i="1"/>
  <c r="AZ1063" i="1"/>
  <c r="AZ1064" i="1"/>
  <c r="AZ1065" i="1"/>
  <c r="AZ1066" i="1"/>
  <c r="AZ1067" i="1"/>
  <c r="AZ1068" i="1"/>
  <c r="AZ1069" i="1"/>
  <c r="AZ1070" i="1"/>
  <c r="AZ1071" i="1"/>
  <c r="AZ1072" i="1"/>
  <c r="AZ1073" i="1"/>
  <c r="AZ1074" i="1"/>
  <c r="AZ1075" i="1"/>
  <c r="AZ1076" i="1"/>
  <c r="AZ1077" i="1"/>
  <c r="AZ1078" i="1"/>
  <c r="AZ1079" i="1"/>
  <c r="AZ1080" i="1"/>
  <c r="AZ1081" i="1"/>
  <c r="AZ1082" i="1"/>
  <c r="AZ1083" i="1"/>
  <c r="AZ1084" i="1"/>
  <c r="AZ1085" i="1"/>
  <c r="AZ1086" i="1"/>
  <c r="AZ1087" i="1"/>
  <c r="AZ1088" i="1"/>
  <c r="AZ1089" i="1"/>
  <c r="AZ1090" i="1"/>
  <c r="AZ1091" i="1"/>
  <c r="AZ1092" i="1"/>
  <c r="AZ1093" i="1"/>
  <c r="AZ1094" i="1"/>
  <c r="AZ1095" i="1"/>
  <c r="AZ1096" i="1"/>
  <c r="AZ1097" i="1"/>
  <c r="AZ1098" i="1"/>
  <c r="AZ1099" i="1"/>
  <c r="AZ1100" i="1"/>
  <c r="AZ1101" i="1"/>
  <c r="AZ1102" i="1"/>
  <c r="AZ1103" i="1"/>
  <c r="AZ1104" i="1"/>
  <c r="AZ1105" i="1"/>
  <c r="AZ1106" i="1"/>
  <c r="AZ1107" i="1"/>
  <c r="AZ1108" i="1"/>
  <c r="AZ1109" i="1"/>
  <c r="AZ1110" i="1"/>
  <c r="AZ1111" i="1"/>
  <c r="AZ1112" i="1"/>
  <c r="AZ1113" i="1"/>
  <c r="AZ1114" i="1"/>
  <c r="AZ1115" i="1"/>
  <c r="AZ1116" i="1"/>
  <c r="AZ1117" i="1"/>
  <c r="AZ1118" i="1"/>
  <c r="AZ1119" i="1"/>
  <c r="AZ1120" i="1"/>
  <c r="AZ1121" i="1"/>
  <c r="AZ1122" i="1"/>
  <c r="AZ1123" i="1"/>
  <c r="AZ1124" i="1"/>
  <c r="AZ1125" i="1"/>
  <c r="AZ1126" i="1"/>
  <c r="AZ1127" i="1"/>
  <c r="AZ1128" i="1"/>
  <c r="AZ1129" i="1"/>
  <c r="AZ1130" i="1"/>
  <c r="AZ1131" i="1"/>
  <c r="AZ1132" i="1"/>
  <c r="AZ1133" i="1"/>
  <c r="AZ1134" i="1"/>
  <c r="AZ1135" i="1"/>
  <c r="AZ1136" i="1"/>
  <c r="AZ1137" i="1"/>
  <c r="AZ1138" i="1"/>
  <c r="AZ1139" i="1"/>
  <c r="AZ1140" i="1"/>
  <c r="AZ1141" i="1"/>
  <c r="AZ1142" i="1"/>
  <c r="AZ1143" i="1"/>
  <c r="AZ1144" i="1"/>
  <c r="AZ1145" i="1"/>
  <c r="AZ1146" i="1"/>
  <c r="AZ1147" i="1"/>
  <c r="AZ1148" i="1"/>
  <c r="AZ1149" i="1"/>
  <c r="AZ1150" i="1"/>
  <c r="AZ1151" i="1"/>
  <c r="AZ1152" i="1"/>
  <c r="AZ1153" i="1"/>
  <c r="AZ1154" i="1"/>
  <c r="AZ1155" i="1"/>
  <c r="AZ1156" i="1"/>
  <c r="AZ1157" i="1"/>
  <c r="AZ1158" i="1"/>
  <c r="AZ1159" i="1"/>
  <c r="AZ1160" i="1"/>
  <c r="AZ1161" i="1"/>
  <c r="AZ1162" i="1"/>
  <c r="AZ1163" i="1"/>
  <c r="AZ1164" i="1"/>
  <c r="AZ1165" i="1"/>
  <c r="AZ1166" i="1"/>
  <c r="AZ1167" i="1"/>
  <c r="AZ1168" i="1"/>
  <c r="AZ1169" i="1"/>
  <c r="AZ1170" i="1"/>
  <c r="AZ1171" i="1"/>
  <c r="AZ1172" i="1"/>
  <c r="AZ1173" i="1"/>
  <c r="AZ1174" i="1"/>
  <c r="AZ1175" i="1"/>
  <c r="AZ1176" i="1"/>
  <c r="AZ1177" i="1"/>
  <c r="AZ1178" i="1"/>
  <c r="AZ1179" i="1"/>
  <c r="AZ1180" i="1"/>
  <c r="AZ1181" i="1"/>
  <c r="AZ1182" i="1"/>
  <c r="AZ1183" i="1"/>
  <c r="AZ1184" i="1"/>
  <c r="AZ1185" i="1"/>
  <c r="AZ1186" i="1"/>
  <c r="AZ1187" i="1"/>
  <c r="AZ1188" i="1"/>
  <c r="AZ1189" i="1"/>
  <c r="AZ1190" i="1"/>
  <c r="AZ1191" i="1"/>
  <c r="AZ1192" i="1"/>
  <c r="AZ1193" i="1"/>
  <c r="AZ1194" i="1"/>
  <c r="AZ1195" i="1"/>
  <c r="AZ1196" i="1"/>
  <c r="AZ1197" i="1"/>
  <c r="AZ1198" i="1"/>
  <c r="AZ1199" i="1"/>
  <c r="AZ1200" i="1"/>
  <c r="AZ1201" i="1"/>
  <c r="AZ1202" i="1"/>
  <c r="AZ1203" i="1"/>
  <c r="AZ1204" i="1"/>
  <c r="AZ1205" i="1"/>
  <c r="AZ1206" i="1"/>
  <c r="AZ1207" i="1"/>
  <c r="AZ1208" i="1"/>
  <c r="AZ1209" i="1"/>
  <c r="AZ1210" i="1"/>
  <c r="AZ1211" i="1"/>
  <c r="AZ1212" i="1"/>
  <c r="AZ1213" i="1"/>
  <c r="AZ1214" i="1"/>
  <c r="AZ1215" i="1"/>
  <c r="AZ1216" i="1"/>
  <c r="AZ1217" i="1"/>
  <c r="AZ1218" i="1"/>
  <c r="AZ1219" i="1"/>
  <c r="AZ1220" i="1"/>
  <c r="AZ1221" i="1"/>
  <c r="AZ1222" i="1"/>
  <c r="AZ1223" i="1"/>
  <c r="AZ1224" i="1"/>
  <c r="AZ1225" i="1"/>
  <c r="AZ1226" i="1"/>
  <c r="AZ1227" i="1"/>
  <c r="AZ1228" i="1"/>
  <c r="AZ1229" i="1"/>
  <c r="AZ1230" i="1"/>
  <c r="AZ1231" i="1"/>
  <c r="AZ1232" i="1"/>
  <c r="AZ1233" i="1"/>
  <c r="AZ1234" i="1"/>
  <c r="AZ1235" i="1"/>
  <c r="AZ1236" i="1"/>
  <c r="AZ1237" i="1"/>
  <c r="AZ1238" i="1"/>
  <c r="AZ1239" i="1"/>
  <c r="AZ1240" i="1"/>
  <c r="AZ1241" i="1"/>
  <c r="AZ1242" i="1"/>
  <c r="AZ1243" i="1"/>
  <c r="AZ1244" i="1"/>
  <c r="AZ1245" i="1"/>
  <c r="AZ1246" i="1"/>
  <c r="AZ1247" i="1"/>
  <c r="AZ1248" i="1"/>
  <c r="AZ1249" i="1"/>
  <c r="AZ1250" i="1"/>
  <c r="AZ1251" i="1"/>
  <c r="AZ1252" i="1"/>
  <c r="AZ1253" i="1"/>
  <c r="AZ1254" i="1"/>
  <c r="AZ1255" i="1"/>
  <c r="AZ1256" i="1"/>
  <c r="AZ1257" i="1"/>
  <c r="AZ1258" i="1"/>
  <c r="AZ1259" i="1"/>
  <c r="AZ1260" i="1"/>
  <c r="AZ1261" i="1"/>
  <c r="AZ1262" i="1"/>
  <c r="AZ1263" i="1"/>
  <c r="AZ1264" i="1"/>
  <c r="AZ1265" i="1"/>
  <c r="AZ1266" i="1"/>
  <c r="AZ1267" i="1"/>
  <c r="AZ1268" i="1"/>
  <c r="AZ1269" i="1"/>
  <c r="AZ1270" i="1"/>
  <c r="AZ1271" i="1"/>
  <c r="AZ1272" i="1"/>
  <c r="AZ1273" i="1"/>
  <c r="AZ1274" i="1"/>
  <c r="AZ1275" i="1"/>
  <c r="AZ1276" i="1"/>
  <c r="AZ1277" i="1"/>
  <c r="AZ1278" i="1"/>
  <c r="AZ1279" i="1"/>
  <c r="AZ1280" i="1"/>
  <c r="AZ1281" i="1"/>
  <c r="AZ1282" i="1"/>
  <c r="AZ1283" i="1"/>
  <c r="AZ1284" i="1"/>
  <c r="AZ1285" i="1"/>
  <c r="AZ1286" i="1"/>
  <c r="AZ1287" i="1"/>
  <c r="AZ1288" i="1"/>
  <c r="AZ1289" i="1"/>
  <c r="AZ1290" i="1"/>
  <c r="AZ1291" i="1"/>
  <c r="AZ1292" i="1"/>
  <c r="AZ1293" i="1"/>
  <c r="AZ1294" i="1"/>
  <c r="AZ1295" i="1"/>
  <c r="AZ1296" i="1"/>
  <c r="AZ1297" i="1"/>
  <c r="AZ1298" i="1"/>
  <c r="AZ1299" i="1"/>
  <c r="AZ1300" i="1"/>
  <c r="AZ1301" i="1"/>
  <c r="AZ1302" i="1"/>
  <c r="AZ1303" i="1"/>
  <c r="AZ1304" i="1"/>
  <c r="AZ1305" i="1"/>
  <c r="AZ1306" i="1"/>
  <c r="AZ1307" i="1"/>
  <c r="AZ1308" i="1"/>
  <c r="AZ1309" i="1"/>
  <c r="AZ1310" i="1"/>
  <c r="AZ1311" i="1"/>
  <c r="AZ1312" i="1"/>
  <c r="AZ1313" i="1"/>
  <c r="AZ1314" i="1"/>
  <c r="AZ1315" i="1"/>
  <c r="AZ1316" i="1"/>
  <c r="AZ1317" i="1"/>
  <c r="AZ1318" i="1"/>
  <c r="AZ1319" i="1"/>
  <c r="AZ1320" i="1"/>
  <c r="AZ1321" i="1"/>
  <c r="AZ1322" i="1"/>
  <c r="AZ1323" i="1"/>
  <c r="AZ1324" i="1"/>
  <c r="AZ1325" i="1"/>
  <c r="AZ1326" i="1"/>
  <c r="AZ1327" i="1"/>
  <c r="AZ1328" i="1"/>
  <c r="AZ1329" i="1"/>
  <c r="AZ1330" i="1"/>
  <c r="AZ1331" i="1"/>
  <c r="AZ1332" i="1"/>
  <c r="AZ1333" i="1"/>
  <c r="AZ1334" i="1"/>
  <c r="AZ1335" i="1"/>
  <c r="AZ1336" i="1"/>
  <c r="AZ1337" i="1"/>
  <c r="AZ1338" i="1"/>
  <c r="AZ1339" i="1"/>
  <c r="AZ1340" i="1"/>
  <c r="AZ1341" i="1"/>
  <c r="AZ1342" i="1"/>
  <c r="AZ1343" i="1"/>
  <c r="AZ1344" i="1"/>
  <c r="AZ1345" i="1"/>
  <c r="AZ1346" i="1"/>
  <c r="AZ1347" i="1"/>
  <c r="AZ1348" i="1"/>
  <c r="AZ1349" i="1"/>
  <c r="AZ1350" i="1"/>
  <c r="AZ1351" i="1"/>
  <c r="AZ1352" i="1"/>
  <c r="AZ1353" i="1"/>
  <c r="AZ1354" i="1"/>
  <c r="AZ1355" i="1"/>
  <c r="AZ1356" i="1"/>
  <c r="AZ1357" i="1"/>
  <c r="AZ1358" i="1"/>
  <c r="AZ1359" i="1"/>
  <c r="AZ1360" i="1"/>
  <c r="AZ1361" i="1"/>
  <c r="AZ1362" i="1"/>
  <c r="AZ1363" i="1"/>
  <c r="AZ1364" i="1"/>
  <c r="AZ1365" i="1"/>
  <c r="AZ1366" i="1"/>
  <c r="AZ1367" i="1"/>
  <c r="AZ1368" i="1"/>
  <c r="AZ1369" i="1"/>
  <c r="AZ1370" i="1"/>
  <c r="AZ1371" i="1"/>
  <c r="AZ1372" i="1"/>
  <c r="AZ1373" i="1"/>
  <c r="AZ1374" i="1"/>
  <c r="AZ1375" i="1"/>
  <c r="AZ1376" i="1"/>
  <c r="AZ1377" i="1"/>
  <c r="AZ1378" i="1"/>
  <c r="AZ1379" i="1"/>
  <c r="AZ1380" i="1"/>
  <c r="AZ1381" i="1"/>
  <c r="AZ1382" i="1"/>
  <c r="AZ1383" i="1"/>
  <c r="AZ1384" i="1"/>
  <c r="AZ1385" i="1"/>
  <c r="AZ1386" i="1"/>
  <c r="AZ1387" i="1"/>
  <c r="AZ1388" i="1"/>
  <c r="AZ1389" i="1"/>
  <c r="AZ1390" i="1"/>
  <c r="AZ1391" i="1"/>
  <c r="AZ1392" i="1"/>
  <c r="AZ1393" i="1"/>
  <c r="AZ1394" i="1"/>
  <c r="AZ1395" i="1"/>
  <c r="AZ1396" i="1"/>
  <c r="AZ1397" i="1"/>
  <c r="AZ1398" i="1"/>
  <c r="AZ1399" i="1"/>
  <c r="AZ1400" i="1"/>
  <c r="AZ1401" i="1"/>
  <c r="AZ1402" i="1"/>
  <c r="AZ1403" i="1"/>
  <c r="AZ1404" i="1"/>
  <c r="AZ1405" i="1"/>
  <c r="AZ1406" i="1"/>
  <c r="AZ1407" i="1"/>
  <c r="AZ1408" i="1"/>
  <c r="AZ1409" i="1"/>
  <c r="AZ1410" i="1"/>
  <c r="AZ1411" i="1"/>
  <c r="AZ1412" i="1"/>
  <c r="AZ1413" i="1"/>
  <c r="AZ1414" i="1"/>
  <c r="AZ1415" i="1"/>
  <c r="AZ1416" i="1"/>
  <c r="AZ1417" i="1"/>
  <c r="AZ1418" i="1"/>
  <c r="AZ1419" i="1"/>
  <c r="AZ1420" i="1"/>
  <c r="AZ1421" i="1"/>
  <c r="AZ1422" i="1"/>
  <c r="AZ1423" i="1"/>
  <c r="AZ1424" i="1"/>
  <c r="AZ1425" i="1"/>
  <c r="AZ1426" i="1"/>
  <c r="AZ1427" i="1"/>
  <c r="AZ1428" i="1"/>
  <c r="AZ1429" i="1"/>
  <c r="AZ1430" i="1"/>
  <c r="AZ1431" i="1"/>
  <c r="AZ1432" i="1"/>
  <c r="AZ1433" i="1"/>
  <c r="AZ1434" i="1"/>
  <c r="AZ1435" i="1"/>
  <c r="AZ1436" i="1"/>
  <c r="AZ1437" i="1"/>
  <c r="AZ1438" i="1"/>
  <c r="AZ1439" i="1"/>
  <c r="AZ1440" i="1"/>
  <c r="AZ1441" i="1"/>
  <c r="AZ1442" i="1"/>
  <c r="AZ1443" i="1"/>
  <c r="AZ1444" i="1"/>
  <c r="AZ1445" i="1"/>
  <c r="AZ1446" i="1"/>
  <c r="AZ1447" i="1"/>
  <c r="AZ1448" i="1"/>
  <c r="AZ1449" i="1"/>
  <c r="AZ1450" i="1"/>
  <c r="AZ1451" i="1"/>
  <c r="AZ1452" i="1"/>
  <c r="AZ1453" i="1"/>
  <c r="AZ1454" i="1"/>
  <c r="AZ1455" i="1"/>
  <c r="AZ1456" i="1"/>
  <c r="AZ1457" i="1"/>
  <c r="AZ1458" i="1"/>
  <c r="AZ1459" i="1"/>
  <c r="AZ1460" i="1"/>
  <c r="AZ1461" i="1"/>
  <c r="AZ1462" i="1"/>
  <c r="AZ1463" i="1"/>
  <c r="AZ1464" i="1"/>
  <c r="AZ1465" i="1"/>
  <c r="AZ1466" i="1"/>
  <c r="AZ1467" i="1"/>
  <c r="AZ1468" i="1"/>
  <c r="AZ1469" i="1"/>
  <c r="AZ1470" i="1"/>
  <c r="AZ1471" i="1"/>
  <c r="AZ1472" i="1"/>
  <c r="AZ1473" i="1"/>
  <c r="AZ1474" i="1"/>
  <c r="AZ1475" i="1"/>
  <c r="AZ1476" i="1"/>
  <c r="AZ1477" i="1"/>
  <c r="AZ1478" i="1"/>
  <c r="AZ1479" i="1"/>
  <c r="AZ1480" i="1"/>
  <c r="AZ1481" i="1"/>
  <c r="AZ1482" i="1"/>
  <c r="AZ1483" i="1"/>
  <c r="AZ1484" i="1"/>
  <c r="AZ1485" i="1"/>
  <c r="AZ1486" i="1"/>
  <c r="AZ1487" i="1"/>
  <c r="AZ1488" i="1"/>
  <c r="AZ1489" i="1"/>
  <c r="AZ1490" i="1"/>
  <c r="AZ1491" i="1"/>
  <c r="AZ1492" i="1"/>
  <c r="AZ1493" i="1"/>
  <c r="AZ1494" i="1"/>
  <c r="AZ1495" i="1"/>
  <c r="AZ1496" i="1"/>
  <c r="AZ1497" i="1"/>
  <c r="AZ1498" i="1"/>
  <c r="AZ1499" i="1"/>
  <c r="AZ1500" i="1"/>
  <c r="AZ1501" i="1"/>
  <c r="AZ1502" i="1"/>
  <c r="AZ1503" i="1"/>
  <c r="AZ1504" i="1"/>
  <c r="AZ1505" i="1"/>
  <c r="AZ1506" i="1"/>
  <c r="AZ1507" i="1"/>
  <c r="AZ1508" i="1"/>
  <c r="AZ1509" i="1"/>
  <c r="AZ1510" i="1"/>
  <c r="AZ1511" i="1"/>
  <c r="AZ1512" i="1"/>
  <c r="AZ1513" i="1"/>
  <c r="AZ1514" i="1"/>
  <c r="AZ1515" i="1"/>
  <c r="AZ1516" i="1"/>
  <c r="AZ1517" i="1"/>
  <c r="AZ1518" i="1"/>
  <c r="AZ1519" i="1"/>
  <c r="AZ1520" i="1"/>
  <c r="AZ1521" i="1"/>
  <c r="AZ1522" i="1"/>
  <c r="AZ1523" i="1"/>
  <c r="AZ1524" i="1"/>
  <c r="AZ1525" i="1"/>
  <c r="AZ1526" i="1"/>
  <c r="AZ1527" i="1"/>
  <c r="AZ1528" i="1"/>
  <c r="AZ1529" i="1"/>
  <c r="AZ1530" i="1"/>
  <c r="AZ1531" i="1"/>
  <c r="AZ1532" i="1"/>
  <c r="AZ1533" i="1"/>
  <c r="AZ1534" i="1"/>
  <c r="AZ1535" i="1"/>
  <c r="AZ1536" i="1"/>
  <c r="AZ1537" i="1"/>
  <c r="AZ1538" i="1"/>
  <c r="AZ1539" i="1"/>
  <c r="AZ1540" i="1"/>
  <c r="AZ1541" i="1"/>
  <c r="AZ1542" i="1"/>
  <c r="AZ1543" i="1"/>
  <c r="AZ1544" i="1"/>
  <c r="AZ1545" i="1"/>
  <c r="AZ1546" i="1"/>
  <c r="AZ1547" i="1"/>
  <c r="AZ1548" i="1"/>
  <c r="AZ1549" i="1"/>
  <c r="AZ1550" i="1"/>
  <c r="AZ1551" i="1"/>
  <c r="AZ1552" i="1"/>
  <c r="AZ1553" i="1"/>
  <c r="AZ1554" i="1"/>
  <c r="AZ1555" i="1"/>
  <c r="AZ1556" i="1"/>
  <c r="AZ1557" i="1"/>
  <c r="AZ1558" i="1"/>
  <c r="AZ1559" i="1"/>
  <c r="AZ1560" i="1"/>
  <c r="AZ1561" i="1"/>
  <c r="AZ1562" i="1"/>
  <c r="AZ1563" i="1"/>
  <c r="AZ1564" i="1"/>
  <c r="AZ1565" i="1"/>
  <c r="AZ1566" i="1"/>
  <c r="AZ1567" i="1"/>
  <c r="AZ1568" i="1"/>
  <c r="AZ1569" i="1"/>
  <c r="AZ1570" i="1"/>
  <c r="AZ1571" i="1"/>
  <c r="AZ1572" i="1"/>
  <c r="AZ1573" i="1"/>
  <c r="AZ1574" i="1"/>
  <c r="AZ1575" i="1"/>
  <c r="AZ1576" i="1"/>
  <c r="AZ1577" i="1"/>
  <c r="AZ1578" i="1"/>
  <c r="AZ1579" i="1"/>
  <c r="AZ1580" i="1"/>
  <c r="AZ1581" i="1"/>
  <c r="AZ1582" i="1"/>
  <c r="AZ1583" i="1"/>
  <c r="AZ1584" i="1"/>
  <c r="AZ1585" i="1"/>
  <c r="AZ1586" i="1"/>
  <c r="AZ1587" i="1"/>
  <c r="AZ1588" i="1"/>
  <c r="AZ1589" i="1"/>
  <c r="AZ1590" i="1"/>
  <c r="AZ1591" i="1"/>
  <c r="AZ1592" i="1"/>
  <c r="AZ1593" i="1"/>
  <c r="AZ1594" i="1"/>
  <c r="AZ1595" i="1"/>
  <c r="AZ1596" i="1"/>
  <c r="AZ1597" i="1"/>
  <c r="AZ1598" i="1"/>
  <c r="AZ1599" i="1"/>
  <c r="AZ1600" i="1"/>
  <c r="AZ1601" i="1"/>
  <c r="AZ1602" i="1"/>
  <c r="AZ1603" i="1"/>
  <c r="AZ1604" i="1"/>
  <c r="AZ1605" i="1"/>
  <c r="AZ1606" i="1"/>
  <c r="AZ1607" i="1"/>
  <c r="AZ1608" i="1"/>
  <c r="AZ1609" i="1"/>
  <c r="AZ1610" i="1"/>
  <c r="AZ1611" i="1"/>
  <c r="AZ1612" i="1"/>
  <c r="AZ1613" i="1"/>
  <c r="AZ1614" i="1"/>
  <c r="AZ1615" i="1"/>
  <c r="AZ1616" i="1"/>
  <c r="AZ1617" i="1"/>
  <c r="AZ1618" i="1"/>
  <c r="AZ1619" i="1"/>
  <c r="AZ1620" i="1"/>
  <c r="AZ1621" i="1"/>
  <c r="AZ1622" i="1"/>
  <c r="AZ1623" i="1"/>
  <c r="AZ1624" i="1"/>
  <c r="AZ1625" i="1"/>
  <c r="AZ1626" i="1"/>
  <c r="AZ1627" i="1"/>
  <c r="AZ1628" i="1"/>
  <c r="AZ1629" i="1"/>
  <c r="AZ1630" i="1"/>
  <c r="AZ1631" i="1"/>
  <c r="AZ1632" i="1"/>
  <c r="AZ1633" i="1"/>
  <c r="AZ1634" i="1"/>
  <c r="AZ1635" i="1"/>
  <c r="AZ1636" i="1"/>
  <c r="AZ1637" i="1"/>
  <c r="AZ1638" i="1"/>
  <c r="AZ1639" i="1"/>
  <c r="AZ1640" i="1"/>
  <c r="AZ1641" i="1"/>
  <c r="AZ1642" i="1"/>
  <c r="AZ1643" i="1"/>
  <c r="AZ1644" i="1"/>
  <c r="AZ1645" i="1"/>
  <c r="AZ1646" i="1"/>
  <c r="AZ1647" i="1"/>
  <c r="AZ1648" i="1"/>
  <c r="AZ1649" i="1"/>
  <c r="AZ1650" i="1"/>
  <c r="AZ1651" i="1"/>
  <c r="AZ1652" i="1"/>
  <c r="AZ1653" i="1"/>
  <c r="AZ1654" i="1"/>
  <c r="AZ1655" i="1"/>
  <c r="AZ1656" i="1"/>
  <c r="AZ1657" i="1"/>
  <c r="AZ1658" i="1"/>
  <c r="AZ1659" i="1"/>
  <c r="AZ1660" i="1"/>
  <c r="AZ1661" i="1"/>
  <c r="AZ1662" i="1"/>
  <c r="AZ1663" i="1"/>
  <c r="AZ1664" i="1"/>
  <c r="AZ1665" i="1"/>
  <c r="AZ1666" i="1"/>
  <c r="AZ1667" i="1"/>
  <c r="AZ1668" i="1"/>
  <c r="AZ1669" i="1"/>
  <c r="AZ1670" i="1"/>
  <c r="AZ1671" i="1"/>
  <c r="AZ1672" i="1"/>
  <c r="AZ1673" i="1"/>
  <c r="AZ1674" i="1"/>
  <c r="AZ1675" i="1"/>
  <c r="AZ1676" i="1"/>
  <c r="AZ1677" i="1"/>
  <c r="AZ1678" i="1"/>
  <c r="AZ1679" i="1"/>
  <c r="AZ1680" i="1"/>
  <c r="AZ1681" i="1"/>
  <c r="AZ1682" i="1"/>
  <c r="AZ1683" i="1"/>
  <c r="AZ1684" i="1"/>
  <c r="AZ1685" i="1"/>
  <c r="AZ1686" i="1"/>
  <c r="AZ1687" i="1"/>
  <c r="AZ1688" i="1"/>
  <c r="AZ1689" i="1"/>
  <c r="AZ1690" i="1"/>
  <c r="AZ1691" i="1"/>
  <c r="AZ1692" i="1"/>
  <c r="AZ1693" i="1"/>
  <c r="AZ1694" i="1"/>
  <c r="AZ1695" i="1"/>
  <c r="AZ1696" i="1"/>
  <c r="AZ1697" i="1"/>
  <c r="AZ1698" i="1"/>
  <c r="AZ1699" i="1"/>
  <c r="AZ1700" i="1"/>
  <c r="AZ1701" i="1"/>
  <c r="AZ1702" i="1"/>
  <c r="AZ1703" i="1"/>
  <c r="AZ1704" i="1"/>
  <c r="AZ1705" i="1"/>
  <c r="AZ1706" i="1"/>
  <c r="AZ1707" i="1"/>
  <c r="AZ1708" i="1"/>
  <c r="AZ1709" i="1"/>
  <c r="AZ1710" i="1"/>
  <c r="AZ1711" i="1"/>
  <c r="AZ1712" i="1"/>
  <c r="AZ1713" i="1"/>
  <c r="AZ1714" i="1"/>
  <c r="AZ1715" i="1"/>
  <c r="AZ1716" i="1"/>
  <c r="AZ1717" i="1"/>
  <c r="AZ1718" i="1"/>
  <c r="AZ1719" i="1"/>
  <c r="AZ1720" i="1"/>
  <c r="AZ1721" i="1"/>
  <c r="AZ1722" i="1"/>
  <c r="AZ1723" i="1"/>
  <c r="AZ1724" i="1"/>
  <c r="AZ1725" i="1"/>
  <c r="AZ1726" i="1"/>
  <c r="AZ1727" i="1"/>
  <c r="AZ1728" i="1"/>
  <c r="AZ1729" i="1"/>
  <c r="AZ1730" i="1"/>
  <c r="AZ1731" i="1"/>
  <c r="AZ1732" i="1"/>
  <c r="AZ1733" i="1"/>
  <c r="AZ1734" i="1"/>
  <c r="AZ1735" i="1"/>
  <c r="AZ1736" i="1"/>
  <c r="AZ1737" i="1"/>
  <c r="AZ1738" i="1"/>
  <c r="AZ1739" i="1"/>
  <c r="AZ1740" i="1"/>
  <c r="AZ1741" i="1"/>
  <c r="AZ1742" i="1"/>
  <c r="AZ1743" i="1"/>
  <c r="AZ1744" i="1"/>
  <c r="AZ1745" i="1"/>
  <c r="AZ1746" i="1"/>
  <c r="AZ1747" i="1"/>
  <c r="AZ1748" i="1"/>
  <c r="AZ1749" i="1"/>
  <c r="AZ1750" i="1"/>
  <c r="AZ1751" i="1"/>
  <c r="AZ1752" i="1"/>
  <c r="AZ1753" i="1"/>
  <c r="AZ1754" i="1"/>
  <c r="AZ1755" i="1"/>
  <c r="AZ1756" i="1"/>
  <c r="AZ1757" i="1"/>
  <c r="AZ1758" i="1"/>
  <c r="AZ1759" i="1"/>
  <c r="AZ1760" i="1"/>
  <c r="AZ1761" i="1"/>
  <c r="AZ1762" i="1"/>
  <c r="AZ1763" i="1"/>
  <c r="AZ1764" i="1"/>
  <c r="AZ1765" i="1"/>
  <c r="AZ1766" i="1"/>
  <c r="AZ1767" i="1"/>
  <c r="AZ1768" i="1"/>
  <c r="AZ1769" i="1"/>
  <c r="AZ1770" i="1"/>
  <c r="AZ1771" i="1"/>
  <c r="AZ1772" i="1"/>
  <c r="AZ1773" i="1"/>
  <c r="AZ1774" i="1"/>
  <c r="AZ1775" i="1"/>
  <c r="AZ1776" i="1"/>
  <c r="AZ1777" i="1"/>
  <c r="AZ1778" i="1"/>
  <c r="AZ1779" i="1"/>
  <c r="AZ1780" i="1"/>
  <c r="AZ1781" i="1"/>
  <c r="AZ1782" i="1"/>
  <c r="AZ1783" i="1"/>
  <c r="AZ1784" i="1"/>
  <c r="AZ1785" i="1"/>
  <c r="AZ1786" i="1"/>
  <c r="AZ1787" i="1"/>
  <c r="AZ1788" i="1"/>
  <c r="AZ1789" i="1"/>
  <c r="AZ1790" i="1"/>
  <c r="AZ1791" i="1"/>
  <c r="AZ1792" i="1"/>
  <c r="AZ1793" i="1"/>
  <c r="AZ1794" i="1"/>
  <c r="AZ1795" i="1"/>
  <c r="AZ1796" i="1"/>
  <c r="AZ1797" i="1"/>
  <c r="AZ1798" i="1"/>
  <c r="AZ1799" i="1"/>
  <c r="AZ1800" i="1"/>
  <c r="AZ1801" i="1"/>
  <c r="AZ1802" i="1"/>
  <c r="AZ1803" i="1"/>
  <c r="AZ1804" i="1"/>
  <c r="AZ1805" i="1"/>
  <c r="AZ1806" i="1"/>
  <c r="AZ1807" i="1"/>
  <c r="AZ1808" i="1"/>
  <c r="AZ1809" i="1"/>
  <c r="AZ1810" i="1"/>
  <c r="AZ1811" i="1"/>
  <c r="AZ1812" i="1"/>
  <c r="AZ1813" i="1"/>
  <c r="AZ1814" i="1"/>
  <c r="AZ1815" i="1"/>
  <c r="AZ1816" i="1"/>
  <c r="AZ1817" i="1"/>
  <c r="AZ1818" i="1"/>
  <c r="AZ1819" i="1"/>
  <c r="AZ1820" i="1"/>
  <c r="AZ1821" i="1"/>
  <c r="AZ1822" i="1"/>
  <c r="AZ1823" i="1"/>
  <c r="AZ1824" i="1"/>
  <c r="AZ1825" i="1"/>
  <c r="AZ1826" i="1"/>
  <c r="AZ1827" i="1"/>
  <c r="AZ1828" i="1"/>
  <c r="AZ1829" i="1"/>
  <c r="AZ1830" i="1"/>
  <c r="AZ1831" i="1"/>
  <c r="AZ1832" i="1"/>
  <c r="AZ1833" i="1"/>
  <c r="AZ1834" i="1"/>
  <c r="AZ1835" i="1"/>
  <c r="AZ1836" i="1"/>
  <c r="AZ1837" i="1"/>
  <c r="AZ1838" i="1"/>
  <c r="AZ1839" i="1"/>
  <c r="AZ1840" i="1"/>
  <c r="AZ1841" i="1"/>
  <c r="AZ1842" i="1"/>
  <c r="AZ1843" i="1"/>
  <c r="AZ1844" i="1"/>
  <c r="AZ1845" i="1"/>
  <c r="AZ1846" i="1"/>
  <c r="AZ1847" i="1"/>
  <c r="AZ1848" i="1"/>
  <c r="AZ1849" i="1"/>
  <c r="AZ1850" i="1"/>
  <c r="AZ1851" i="1"/>
  <c r="AZ1852" i="1"/>
  <c r="AZ1853" i="1"/>
  <c r="AZ1854" i="1"/>
  <c r="AZ1855" i="1"/>
  <c r="AZ1856" i="1"/>
  <c r="AZ1857" i="1"/>
  <c r="AZ1858" i="1"/>
  <c r="AZ1859" i="1"/>
  <c r="AZ1860" i="1"/>
  <c r="AZ1861" i="1"/>
  <c r="AZ1862" i="1"/>
  <c r="AZ1863" i="1"/>
  <c r="AZ1864" i="1"/>
  <c r="AZ1865" i="1"/>
  <c r="AZ1866" i="1"/>
  <c r="AZ1867" i="1"/>
  <c r="AZ1868" i="1"/>
  <c r="AZ1869" i="1"/>
  <c r="AZ1870" i="1"/>
  <c r="AZ1871" i="1"/>
  <c r="AZ1872" i="1"/>
  <c r="AZ1873" i="1"/>
  <c r="AZ1874" i="1"/>
  <c r="AZ1875" i="1"/>
  <c r="AZ1876" i="1"/>
  <c r="AZ1877" i="1"/>
  <c r="AZ1878" i="1"/>
  <c r="AZ1879" i="1"/>
  <c r="AZ1880" i="1"/>
  <c r="AZ1881" i="1"/>
  <c r="AZ1882" i="1"/>
  <c r="AZ1883" i="1"/>
  <c r="AZ1884" i="1"/>
  <c r="AZ1885" i="1"/>
  <c r="AZ1886" i="1"/>
  <c r="AZ1887" i="1"/>
  <c r="AZ1888" i="1"/>
  <c r="AZ1889" i="1"/>
  <c r="AZ1890" i="1"/>
  <c r="AZ1891" i="1"/>
  <c r="AZ1892" i="1"/>
  <c r="AZ1893" i="1"/>
  <c r="AZ1894" i="1"/>
  <c r="AZ1895" i="1"/>
  <c r="AZ1896" i="1"/>
  <c r="AZ1897" i="1"/>
  <c r="AZ1898" i="1"/>
  <c r="AZ1899" i="1"/>
  <c r="AZ1900" i="1"/>
  <c r="AZ1901" i="1"/>
  <c r="AZ1902" i="1"/>
  <c r="AZ1903" i="1"/>
  <c r="AZ1904" i="1"/>
  <c r="AZ1905" i="1"/>
  <c r="AZ1906" i="1"/>
  <c r="AZ1907" i="1"/>
  <c r="AZ1908" i="1"/>
  <c r="AZ1909" i="1"/>
  <c r="AZ1910" i="1"/>
  <c r="AZ1911" i="1"/>
  <c r="AZ1912" i="1"/>
  <c r="AZ1913" i="1"/>
  <c r="AZ1914" i="1"/>
  <c r="AZ1915" i="1"/>
  <c r="AZ1916" i="1"/>
  <c r="AZ1917" i="1"/>
  <c r="AZ1918" i="1"/>
  <c r="AZ1919" i="1"/>
  <c r="AZ1920" i="1"/>
  <c r="AZ1921" i="1"/>
  <c r="AZ1922" i="1"/>
  <c r="AZ1923" i="1"/>
  <c r="AZ1924" i="1"/>
  <c r="AZ1925" i="1"/>
  <c r="AZ1926" i="1"/>
  <c r="AZ1927" i="1"/>
  <c r="AZ1928" i="1"/>
  <c r="AZ1929" i="1"/>
  <c r="AZ1930" i="1"/>
  <c r="AZ1931" i="1"/>
  <c r="AZ1932" i="1"/>
  <c r="AZ1933" i="1"/>
  <c r="AZ1934" i="1"/>
  <c r="AZ1935" i="1"/>
  <c r="AZ1936" i="1"/>
  <c r="AZ1937" i="1"/>
  <c r="AZ1938" i="1"/>
  <c r="AZ1939" i="1"/>
  <c r="AZ1940" i="1"/>
  <c r="AZ1941" i="1"/>
  <c r="AZ1942" i="1"/>
  <c r="AZ1943" i="1"/>
  <c r="AZ1944" i="1"/>
  <c r="AZ1945" i="1"/>
  <c r="AZ1946" i="1"/>
  <c r="AZ1947" i="1"/>
  <c r="AZ1948" i="1"/>
  <c r="AZ1949" i="1"/>
  <c r="AZ1950" i="1"/>
  <c r="AZ1951" i="1"/>
  <c r="AZ1952" i="1"/>
  <c r="AZ1953" i="1"/>
  <c r="AZ1954" i="1"/>
  <c r="AZ1955" i="1"/>
  <c r="AZ1956" i="1"/>
  <c r="AZ1957" i="1"/>
  <c r="AZ1958" i="1"/>
  <c r="AZ1959" i="1"/>
  <c r="AZ1960" i="1"/>
  <c r="AZ1961" i="1"/>
  <c r="AZ1962" i="1"/>
  <c r="AZ1963" i="1"/>
  <c r="AZ1964" i="1"/>
  <c r="AZ1965" i="1"/>
  <c r="AZ1966" i="1"/>
  <c r="AZ1967" i="1"/>
  <c r="AZ1968" i="1"/>
  <c r="AZ1969" i="1"/>
  <c r="AZ1970" i="1"/>
  <c r="AZ1971" i="1"/>
  <c r="AZ1972" i="1"/>
  <c r="AZ1973" i="1"/>
  <c r="AZ1974" i="1"/>
  <c r="AZ1975" i="1"/>
  <c r="AZ1976" i="1"/>
  <c r="AZ1977" i="1"/>
  <c r="AZ1978" i="1"/>
  <c r="AZ1979" i="1"/>
  <c r="AZ1980" i="1"/>
  <c r="AZ1981" i="1"/>
  <c r="AZ1982" i="1"/>
  <c r="AZ1983" i="1"/>
  <c r="AZ1984" i="1"/>
  <c r="AZ1985" i="1"/>
  <c r="AZ1986" i="1"/>
  <c r="AZ1987" i="1"/>
  <c r="AZ1988" i="1"/>
  <c r="AZ1989" i="1"/>
  <c r="AZ1990" i="1"/>
  <c r="AZ1991" i="1"/>
  <c r="AZ1992" i="1"/>
  <c r="AZ1993" i="1"/>
  <c r="AZ1994" i="1"/>
  <c r="AZ1995" i="1"/>
  <c r="AZ1996" i="1"/>
  <c r="AZ1997" i="1"/>
  <c r="AZ1998" i="1"/>
  <c r="AZ1999" i="1"/>
  <c r="AZ2000" i="1"/>
  <c r="AZ2001" i="1"/>
  <c r="AZ2002" i="1"/>
  <c r="AZ2003" i="1"/>
  <c r="AZ2004" i="1"/>
  <c r="AZ2005" i="1"/>
  <c r="AZ2006" i="1"/>
  <c r="AZ2007" i="1"/>
  <c r="AZ2008" i="1"/>
  <c r="AZ2009" i="1"/>
  <c r="AZ2010" i="1"/>
  <c r="AZ2011" i="1"/>
  <c r="AZ2012" i="1"/>
  <c r="AZ2013" i="1"/>
  <c r="AZ2014" i="1"/>
  <c r="AZ2015" i="1"/>
  <c r="AZ2016" i="1"/>
  <c r="AZ2017" i="1"/>
  <c r="AZ2018" i="1"/>
  <c r="AZ2019" i="1"/>
  <c r="AZ2020" i="1"/>
  <c r="AZ2021" i="1"/>
  <c r="AZ2022" i="1"/>
  <c r="AZ2023" i="1"/>
  <c r="AZ2024" i="1"/>
  <c r="AZ2025" i="1"/>
  <c r="AZ2026" i="1"/>
  <c r="AZ2027" i="1"/>
  <c r="AZ2028" i="1"/>
  <c r="AZ2029" i="1"/>
  <c r="AZ2030" i="1"/>
  <c r="AZ2031" i="1"/>
  <c r="AZ2032" i="1"/>
  <c r="AZ2033" i="1"/>
  <c r="AZ2" i="1"/>
  <c r="AX3" i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116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166" i="1"/>
  <c r="AX167" i="1"/>
  <c r="AX168" i="1"/>
  <c r="AX169" i="1"/>
  <c r="AX170" i="1"/>
  <c r="AX171" i="1"/>
  <c r="AX172" i="1"/>
  <c r="AX173" i="1"/>
  <c r="AX174" i="1"/>
  <c r="AX175" i="1"/>
  <c r="AX176" i="1"/>
  <c r="AX177" i="1"/>
  <c r="AX178" i="1"/>
  <c r="AX179" i="1"/>
  <c r="AX180" i="1"/>
  <c r="AX181" i="1"/>
  <c r="AX182" i="1"/>
  <c r="AX183" i="1"/>
  <c r="AX184" i="1"/>
  <c r="AX185" i="1"/>
  <c r="AX186" i="1"/>
  <c r="AX187" i="1"/>
  <c r="AX188" i="1"/>
  <c r="AX189" i="1"/>
  <c r="AX190" i="1"/>
  <c r="AX191" i="1"/>
  <c r="AX192" i="1"/>
  <c r="AX193" i="1"/>
  <c r="AX194" i="1"/>
  <c r="AX195" i="1"/>
  <c r="AX196" i="1"/>
  <c r="AX197" i="1"/>
  <c r="AX198" i="1"/>
  <c r="AX199" i="1"/>
  <c r="AX200" i="1"/>
  <c r="AX201" i="1"/>
  <c r="AX202" i="1"/>
  <c r="AX203" i="1"/>
  <c r="AX204" i="1"/>
  <c r="AX205" i="1"/>
  <c r="AX206" i="1"/>
  <c r="AX207" i="1"/>
  <c r="AX208" i="1"/>
  <c r="AX209" i="1"/>
  <c r="AX210" i="1"/>
  <c r="AX211" i="1"/>
  <c r="AX212" i="1"/>
  <c r="AX213" i="1"/>
  <c r="AX214" i="1"/>
  <c r="AX215" i="1"/>
  <c r="AX216" i="1"/>
  <c r="AX217" i="1"/>
  <c r="AX218" i="1"/>
  <c r="AX219" i="1"/>
  <c r="AX220" i="1"/>
  <c r="AX221" i="1"/>
  <c r="AX222" i="1"/>
  <c r="AX223" i="1"/>
  <c r="AX224" i="1"/>
  <c r="AX225" i="1"/>
  <c r="AX226" i="1"/>
  <c r="AX227" i="1"/>
  <c r="AX228" i="1"/>
  <c r="AX229" i="1"/>
  <c r="AX230" i="1"/>
  <c r="AX231" i="1"/>
  <c r="AX232" i="1"/>
  <c r="AX233" i="1"/>
  <c r="AX234" i="1"/>
  <c r="AX235" i="1"/>
  <c r="AX236" i="1"/>
  <c r="AX237" i="1"/>
  <c r="AX238" i="1"/>
  <c r="AX239" i="1"/>
  <c r="AX240" i="1"/>
  <c r="AX241" i="1"/>
  <c r="AX242" i="1"/>
  <c r="AX243" i="1"/>
  <c r="AX244" i="1"/>
  <c r="AX245" i="1"/>
  <c r="AX246" i="1"/>
  <c r="AX247" i="1"/>
  <c r="AX248" i="1"/>
  <c r="AX249" i="1"/>
  <c r="AX250" i="1"/>
  <c r="AX251" i="1"/>
  <c r="AX252" i="1"/>
  <c r="AX253" i="1"/>
  <c r="AX254" i="1"/>
  <c r="AX255" i="1"/>
  <c r="AX256" i="1"/>
  <c r="AX257" i="1"/>
  <c r="AX258" i="1"/>
  <c r="AX259" i="1"/>
  <c r="AX260" i="1"/>
  <c r="AX261" i="1"/>
  <c r="AX262" i="1"/>
  <c r="AX263" i="1"/>
  <c r="AX264" i="1"/>
  <c r="AX265" i="1"/>
  <c r="AX266" i="1"/>
  <c r="AX267" i="1"/>
  <c r="AX268" i="1"/>
  <c r="AX269" i="1"/>
  <c r="AX270" i="1"/>
  <c r="AX271" i="1"/>
  <c r="AX272" i="1"/>
  <c r="AX273" i="1"/>
  <c r="AX274" i="1"/>
  <c r="AX275" i="1"/>
  <c r="AX276" i="1"/>
  <c r="AX277" i="1"/>
  <c r="AX278" i="1"/>
  <c r="AX279" i="1"/>
  <c r="AX280" i="1"/>
  <c r="AX281" i="1"/>
  <c r="AX282" i="1"/>
  <c r="AX283" i="1"/>
  <c r="AX284" i="1"/>
  <c r="AX285" i="1"/>
  <c r="AX286" i="1"/>
  <c r="AX287" i="1"/>
  <c r="AX288" i="1"/>
  <c r="AX289" i="1"/>
  <c r="AX290" i="1"/>
  <c r="AX291" i="1"/>
  <c r="AX292" i="1"/>
  <c r="AX293" i="1"/>
  <c r="AX294" i="1"/>
  <c r="AX295" i="1"/>
  <c r="AX296" i="1"/>
  <c r="AX297" i="1"/>
  <c r="AX298" i="1"/>
  <c r="AX299" i="1"/>
  <c r="AX300" i="1"/>
  <c r="AX301" i="1"/>
  <c r="AX302" i="1"/>
  <c r="AX303" i="1"/>
  <c r="AX304" i="1"/>
  <c r="AX305" i="1"/>
  <c r="AX306" i="1"/>
  <c r="AX307" i="1"/>
  <c r="AX308" i="1"/>
  <c r="AX309" i="1"/>
  <c r="AX310" i="1"/>
  <c r="AX311" i="1"/>
  <c r="AX312" i="1"/>
  <c r="AX313" i="1"/>
  <c r="AX314" i="1"/>
  <c r="AX315" i="1"/>
  <c r="AX316" i="1"/>
  <c r="AX317" i="1"/>
  <c r="AX318" i="1"/>
  <c r="AX319" i="1"/>
  <c r="AX320" i="1"/>
  <c r="AX321" i="1"/>
  <c r="AX322" i="1"/>
  <c r="AX323" i="1"/>
  <c r="AX324" i="1"/>
  <c r="AX325" i="1"/>
  <c r="AX326" i="1"/>
  <c r="AX327" i="1"/>
  <c r="AX328" i="1"/>
  <c r="AX329" i="1"/>
  <c r="AX330" i="1"/>
  <c r="AX331" i="1"/>
  <c r="AX332" i="1"/>
  <c r="AX333" i="1"/>
  <c r="AX334" i="1"/>
  <c r="AX335" i="1"/>
  <c r="AX336" i="1"/>
  <c r="AX337" i="1"/>
  <c r="AX338" i="1"/>
  <c r="AX339" i="1"/>
  <c r="AX340" i="1"/>
  <c r="AX341" i="1"/>
  <c r="AX342" i="1"/>
  <c r="AX343" i="1"/>
  <c r="AX344" i="1"/>
  <c r="AX345" i="1"/>
  <c r="AX346" i="1"/>
  <c r="AX347" i="1"/>
  <c r="AX348" i="1"/>
  <c r="AX349" i="1"/>
  <c r="AX350" i="1"/>
  <c r="AX351" i="1"/>
  <c r="AX352" i="1"/>
  <c r="AX353" i="1"/>
  <c r="AX354" i="1"/>
  <c r="AX355" i="1"/>
  <c r="AX356" i="1"/>
  <c r="AX357" i="1"/>
  <c r="AX358" i="1"/>
  <c r="AX359" i="1"/>
  <c r="AX360" i="1"/>
  <c r="AX361" i="1"/>
  <c r="AX362" i="1"/>
  <c r="AX363" i="1"/>
  <c r="AX364" i="1"/>
  <c r="AX365" i="1"/>
  <c r="AX366" i="1"/>
  <c r="AX367" i="1"/>
  <c r="AX368" i="1"/>
  <c r="AX369" i="1"/>
  <c r="AX370" i="1"/>
  <c r="AX371" i="1"/>
  <c r="AX372" i="1"/>
  <c r="AX373" i="1"/>
  <c r="AX374" i="1"/>
  <c r="AX375" i="1"/>
  <c r="AX376" i="1"/>
  <c r="AX377" i="1"/>
  <c r="AX378" i="1"/>
  <c r="AX379" i="1"/>
  <c r="AX380" i="1"/>
  <c r="AX381" i="1"/>
  <c r="AX382" i="1"/>
  <c r="AX383" i="1"/>
  <c r="AX384" i="1"/>
  <c r="AX385" i="1"/>
  <c r="AX386" i="1"/>
  <c r="AX387" i="1"/>
  <c r="AX388" i="1"/>
  <c r="AX389" i="1"/>
  <c r="AX390" i="1"/>
  <c r="AX391" i="1"/>
  <c r="AX392" i="1"/>
  <c r="AX393" i="1"/>
  <c r="AX394" i="1"/>
  <c r="AX395" i="1"/>
  <c r="AX396" i="1"/>
  <c r="AX397" i="1"/>
  <c r="AX398" i="1"/>
  <c r="AX399" i="1"/>
  <c r="AX400" i="1"/>
  <c r="AX401" i="1"/>
  <c r="AX402" i="1"/>
  <c r="AX403" i="1"/>
  <c r="AX404" i="1"/>
  <c r="AX405" i="1"/>
  <c r="AX406" i="1"/>
  <c r="AX407" i="1"/>
  <c r="AX408" i="1"/>
  <c r="AX409" i="1"/>
  <c r="AX410" i="1"/>
  <c r="AX411" i="1"/>
  <c r="AX412" i="1"/>
  <c r="AX413" i="1"/>
  <c r="AX414" i="1"/>
  <c r="AX415" i="1"/>
  <c r="AX416" i="1"/>
  <c r="AX417" i="1"/>
  <c r="AX418" i="1"/>
  <c r="AX419" i="1"/>
  <c r="AX420" i="1"/>
  <c r="AX421" i="1"/>
  <c r="AX422" i="1"/>
  <c r="AX423" i="1"/>
  <c r="AX424" i="1"/>
  <c r="AX425" i="1"/>
  <c r="AX426" i="1"/>
  <c r="AX427" i="1"/>
  <c r="AX428" i="1"/>
  <c r="AX429" i="1"/>
  <c r="AX430" i="1"/>
  <c r="AX431" i="1"/>
  <c r="AX432" i="1"/>
  <c r="AX433" i="1"/>
  <c r="AX434" i="1"/>
  <c r="AX435" i="1"/>
  <c r="AX436" i="1"/>
  <c r="AX437" i="1"/>
  <c r="AX438" i="1"/>
  <c r="AX439" i="1"/>
  <c r="AX440" i="1"/>
  <c r="AX441" i="1"/>
  <c r="AX442" i="1"/>
  <c r="AX443" i="1"/>
  <c r="AX444" i="1"/>
  <c r="AX445" i="1"/>
  <c r="AX446" i="1"/>
  <c r="AX447" i="1"/>
  <c r="AX448" i="1"/>
  <c r="AX449" i="1"/>
  <c r="AX450" i="1"/>
  <c r="AX451" i="1"/>
  <c r="AX452" i="1"/>
  <c r="AX453" i="1"/>
  <c r="AX454" i="1"/>
  <c r="AX455" i="1"/>
  <c r="AX456" i="1"/>
  <c r="AX457" i="1"/>
  <c r="AX458" i="1"/>
  <c r="AX459" i="1"/>
  <c r="AX460" i="1"/>
  <c r="AX461" i="1"/>
  <c r="AX462" i="1"/>
  <c r="AX463" i="1"/>
  <c r="AX464" i="1"/>
  <c r="AX465" i="1"/>
  <c r="AX466" i="1"/>
  <c r="AX467" i="1"/>
  <c r="AX468" i="1"/>
  <c r="AX469" i="1"/>
  <c r="AX470" i="1"/>
  <c r="AX471" i="1"/>
  <c r="AX472" i="1"/>
  <c r="AX473" i="1"/>
  <c r="AX474" i="1"/>
  <c r="AX475" i="1"/>
  <c r="AX476" i="1"/>
  <c r="AX477" i="1"/>
  <c r="AX478" i="1"/>
  <c r="AX479" i="1"/>
  <c r="AX480" i="1"/>
  <c r="AX481" i="1"/>
  <c r="AX482" i="1"/>
  <c r="AX483" i="1"/>
  <c r="AX484" i="1"/>
  <c r="AX485" i="1"/>
  <c r="AX486" i="1"/>
  <c r="AX487" i="1"/>
  <c r="AX488" i="1"/>
  <c r="AX489" i="1"/>
  <c r="AX490" i="1"/>
  <c r="AX491" i="1"/>
  <c r="AX492" i="1"/>
  <c r="AX493" i="1"/>
  <c r="AX494" i="1"/>
  <c r="AX495" i="1"/>
  <c r="AX496" i="1"/>
  <c r="AX497" i="1"/>
  <c r="AX498" i="1"/>
  <c r="AX499" i="1"/>
  <c r="AX500" i="1"/>
  <c r="AX501" i="1"/>
  <c r="AX502" i="1"/>
  <c r="AX503" i="1"/>
  <c r="AX504" i="1"/>
  <c r="AX505" i="1"/>
  <c r="AX506" i="1"/>
  <c r="AX507" i="1"/>
  <c r="AX508" i="1"/>
  <c r="AX509" i="1"/>
  <c r="AX510" i="1"/>
  <c r="AX511" i="1"/>
  <c r="AX512" i="1"/>
  <c r="AX513" i="1"/>
  <c r="AX514" i="1"/>
  <c r="AX515" i="1"/>
  <c r="AX516" i="1"/>
  <c r="AX517" i="1"/>
  <c r="AX518" i="1"/>
  <c r="AX519" i="1"/>
  <c r="AX520" i="1"/>
  <c r="AX521" i="1"/>
  <c r="AX522" i="1"/>
  <c r="AX523" i="1"/>
  <c r="AX524" i="1"/>
  <c r="AX525" i="1"/>
  <c r="AX526" i="1"/>
  <c r="AX527" i="1"/>
  <c r="AX528" i="1"/>
  <c r="AX529" i="1"/>
  <c r="AX530" i="1"/>
  <c r="AX531" i="1"/>
  <c r="AX532" i="1"/>
  <c r="AX533" i="1"/>
  <c r="AX534" i="1"/>
  <c r="AX535" i="1"/>
  <c r="AX536" i="1"/>
  <c r="AX537" i="1"/>
  <c r="AX538" i="1"/>
  <c r="AX539" i="1"/>
  <c r="AX540" i="1"/>
  <c r="AX541" i="1"/>
  <c r="AX542" i="1"/>
  <c r="AX543" i="1"/>
  <c r="AX544" i="1"/>
  <c r="AX545" i="1"/>
  <c r="AX546" i="1"/>
  <c r="AX547" i="1"/>
  <c r="AX548" i="1"/>
  <c r="AX549" i="1"/>
  <c r="AX550" i="1"/>
  <c r="AX551" i="1"/>
  <c r="AX552" i="1"/>
  <c r="AX553" i="1"/>
  <c r="AX554" i="1"/>
  <c r="AX555" i="1"/>
  <c r="AX556" i="1"/>
  <c r="AX557" i="1"/>
  <c r="AX558" i="1"/>
  <c r="AX559" i="1"/>
  <c r="AX560" i="1"/>
  <c r="AX561" i="1"/>
  <c r="AX562" i="1"/>
  <c r="AX563" i="1"/>
  <c r="AX564" i="1"/>
  <c r="AX565" i="1"/>
  <c r="AX566" i="1"/>
  <c r="AX567" i="1"/>
  <c r="AX568" i="1"/>
  <c r="AX569" i="1"/>
  <c r="AX570" i="1"/>
  <c r="AX571" i="1"/>
  <c r="AX572" i="1"/>
  <c r="AX573" i="1"/>
  <c r="AX574" i="1"/>
  <c r="AX575" i="1"/>
  <c r="AX576" i="1"/>
  <c r="AX577" i="1"/>
  <c r="AX578" i="1"/>
  <c r="AX579" i="1"/>
  <c r="AX580" i="1"/>
  <c r="AX581" i="1"/>
  <c r="AX582" i="1"/>
  <c r="AX583" i="1"/>
  <c r="AX584" i="1"/>
  <c r="AX585" i="1"/>
  <c r="AX586" i="1"/>
  <c r="AX587" i="1"/>
  <c r="AX588" i="1"/>
  <c r="AX589" i="1"/>
  <c r="AX590" i="1"/>
  <c r="AX591" i="1"/>
  <c r="AX592" i="1"/>
  <c r="AX593" i="1"/>
  <c r="AX594" i="1"/>
  <c r="AX595" i="1"/>
  <c r="AX596" i="1"/>
  <c r="AX597" i="1"/>
  <c r="AX598" i="1"/>
  <c r="AX599" i="1"/>
  <c r="AX600" i="1"/>
  <c r="AX601" i="1"/>
  <c r="AX602" i="1"/>
  <c r="AX603" i="1"/>
  <c r="AX604" i="1"/>
  <c r="AX605" i="1"/>
  <c r="AX606" i="1"/>
  <c r="AX607" i="1"/>
  <c r="AX608" i="1"/>
  <c r="AX609" i="1"/>
  <c r="AX610" i="1"/>
  <c r="AX611" i="1"/>
  <c r="AX612" i="1"/>
  <c r="AX613" i="1"/>
  <c r="AX614" i="1"/>
  <c r="AX615" i="1"/>
  <c r="AX616" i="1"/>
  <c r="AX617" i="1"/>
  <c r="AX618" i="1"/>
  <c r="AX619" i="1"/>
  <c r="AX620" i="1"/>
  <c r="AX621" i="1"/>
  <c r="AX622" i="1"/>
  <c r="AX623" i="1"/>
  <c r="AX624" i="1"/>
  <c r="AX625" i="1"/>
  <c r="AX626" i="1"/>
  <c r="AX627" i="1"/>
  <c r="AX628" i="1"/>
  <c r="AX629" i="1"/>
  <c r="AX630" i="1"/>
  <c r="AX631" i="1"/>
  <c r="AX632" i="1"/>
  <c r="AX633" i="1"/>
  <c r="AX634" i="1"/>
  <c r="AX635" i="1"/>
  <c r="AX636" i="1"/>
  <c r="AX637" i="1"/>
  <c r="AX638" i="1"/>
  <c r="AX639" i="1"/>
  <c r="AX640" i="1"/>
  <c r="AX641" i="1"/>
  <c r="AX642" i="1"/>
  <c r="AX643" i="1"/>
  <c r="AX644" i="1"/>
  <c r="AX645" i="1"/>
  <c r="AX646" i="1"/>
  <c r="AX647" i="1"/>
  <c r="AX648" i="1"/>
  <c r="AX649" i="1"/>
  <c r="AX650" i="1"/>
  <c r="AX651" i="1"/>
  <c r="AX652" i="1"/>
  <c r="AX653" i="1"/>
  <c r="AX654" i="1"/>
  <c r="AX655" i="1"/>
  <c r="AX656" i="1"/>
  <c r="AX657" i="1"/>
  <c r="AX658" i="1"/>
  <c r="AX659" i="1"/>
  <c r="AX660" i="1"/>
  <c r="AX661" i="1"/>
  <c r="AX662" i="1"/>
  <c r="AX663" i="1"/>
  <c r="AX664" i="1"/>
  <c r="AX665" i="1"/>
  <c r="AX666" i="1"/>
  <c r="AX667" i="1"/>
  <c r="AX668" i="1"/>
  <c r="AX669" i="1"/>
  <c r="AX670" i="1"/>
  <c r="AX671" i="1"/>
  <c r="AX672" i="1"/>
  <c r="AX673" i="1"/>
  <c r="AX674" i="1"/>
  <c r="AX675" i="1"/>
  <c r="AX676" i="1"/>
  <c r="AX677" i="1"/>
  <c r="AX678" i="1"/>
  <c r="AX679" i="1"/>
  <c r="AX680" i="1"/>
  <c r="AX681" i="1"/>
  <c r="AX682" i="1"/>
  <c r="AX683" i="1"/>
  <c r="AX684" i="1"/>
  <c r="AX685" i="1"/>
  <c r="AX686" i="1"/>
  <c r="AX687" i="1"/>
  <c r="AX688" i="1"/>
  <c r="AX689" i="1"/>
  <c r="AX690" i="1"/>
  <c r="AX691" i="1"/>
  <c r="AX692" i="1"/>
  <c r="AX693" i="1"/>
  <c r="AX694" i="1"/>
  <c r="AX695" i="1"/>
  <c r="AX696" i="1"/>
  <c r="AX697" i="1"/>
  <c r="AX698" i="1"/>
  <c r="AX699" i="1"/>
  <c r="AX700" i="1"/>
  <c r="AX701" i="1"/>
  <c r="AX702" i="1"/>
  <c r="AX703" i="1"/>
  <c r="AX704" i="1"/>
  <c r="AX705" i="1"/>
  <c r="AX706" i="1"/>
  <c r="AX707" i="1"/>
  <c r="AX708" i="1"/>
  <c r="AX709" i="1"/>
  <c r="AX710" i="1"/>
  <c r="AX711" i="1"/>
  <c r="AX712" i="1"/>
  <c r="AX713" i="1"/>
  <c r="AX714" i="1"/>
  <c r="AX715" i="1"/>
  <c r="AX716" i="1"/>
  <c r="AX717" i="1"/>
  <c r="AX718" i="1"/>
  <c r="AX719" i="1"/>
  <c r="AX720" i="1"/>
  <c r="AX721" i="1"/>
  <c r="AX722" i="1"/>
  <c r="AX723" i="1"/>
  <c r="AX724" i="1"/>
  <c r="AX725" i="1"/>
  <c r="AX726" i="1"/>
  <c r="AX727" i="1"/>
  <c r="AX728" i="1"/>
  <c r="AX729" i="1"/>
  <c r="AX730" i="1"/>
  <c r="AX731" i="1"/>
  <c r="AX732" i="1"/>
  <c r="AX733" i="1"/>
  <c r="AX734" i="1"/>
  <c r="AX735" i="1"/>
  <c r="AX736" i="1"/>
  <c r="AX737" i="1"/>
  <c r="AX738" i="1"/>
  <c r="AX739" i="1"/>
  <c r="AX740" i="1"/>
  <c r="AX741" i="1"/>
  <c r="AX742" i="1"/>
  <c r="AX743" i="1"/>
  <c r="AX744" i="1"/>
  <c r="AX745" i="1"/>
  <c r="AX746" i="1"/>
  <c r="AX747" i="1"/>
  <c r="AX748" i="1"/>
  <c r="AX749" i="1"/>
  <c r="AX750" i="1"/>
  <c r="AX751" i="1"/>
  <c r="AX752" i="1"/>
  <c r="AX753" i="1"/>
  <c r="AX754" i="1"/>
  <c r="AX755" i="1"/>
  <c r="AX756" i="1"/>
  <c r="AX757" i="1"/>
  <c r="AX758" i="1"/>
  <c r="AX759" i="1"/>
  <c r="AX760" i="1"/>
  <c r="AX761" i="1"/>
  <c r="AX762" i="1"/>
  <c r="AX763" i="1"/>
  <c r="AX764" i="1"/>
  <c r="AX765" i="1"/>
  <c r="AX766" i="1"/>
  <c r="AX767" i="1"/>
  <c r="AX768" i="1"/>
  <c r="AX769" i="1"/>
  <c r="AX770" i="1"/>
  <c r="AX771" i="1"/>
  <c r="AX772" i="1"/>
  <c r="AX773" i="1"/>
  <c r="AX774" i="1"/>
  <c r="AX775" i="1"/>
  <c r="AX776" i="1"/>
  <c r="AX777" i="1"/>
  <c r="AX778" i="1"/>
  <c r="AX779" i="1"/>
  <c r="AX780" i="1"/>
  <c r="AX781" i="1"/>
  <c r="AX782" i="1"/>
  <c r="AX783" i="1"/>
  <c r="AX784" i="1"/>
  <c r="AX785" i="1"/>
  <c r="AX786" i="1"/>
  <c r="AX787" i="1"/>
  <c r="AX788" i="1"/>
  <c r="AX789" i="1"/>
  <c r="AX790" i="1"/>
  <c r="AX791" i="1"/>
  <c r="AX792" i="1"/>
  <c r="AX793" i="1"/>
  <c r="AX794" i="1"/>
  <c r="AX795" i="1"/>
  <c r="AX796" i="1"/>
  <c r="AX797" i="1"/>
  <c r="AX798" i="1"/>
  <c r="AX799" i="1"/>
  <c r="AX800" i="1"/>
  <c r="AX801" i="1"/>
  <c r="AX802" i="1"/>
  <c r="AX803" i="1"/>
  <c r="AX804" i="1"/>
  <c r="AX805" i="1"/>
  <c r="AX806" i="1"/>
  <c r="AX807" i="1"/>
  <c r="AX808" i="1"/>
  <c r="AX809" i="1"/>
  <c r="AX810" i="1"/>
  <c r="AX811" i="1"/>
  <c r="AX812" i="1"/>
  <c r="AX813" i="1"/>
  <c r="AX814" i="1"/>
  <c r="AX815" i="1"/>
  <c r="AX816" i="1"/>
  <c r="AX817" i="1"/>
  <c r="AX818" i="1"/>
  <c r="AX819" i="1"/>
  <c r="AX820" i="1"/>
  <c r="AX821" i="1"/>
  <c r="AX822" i="1"/>
  <c r="AX823" i="1"/>
  <c r="AX824" i="1"/>
  <c r="AX825" i="1"/>
  <c r="AX826" i="1"/>
  <c r="AX827" i="1"/>
  <c r="AX828" i="1"/>
  <c r="AX829" i="1"/>
  <c r="AX830" i="1"/>
  <c r="AX831" i="1"/>
  <c r="AX832" i="1"/>
  <c r="AX833" i="1"/>
  <c r="AX834" i="1"/>
  <c r="AX835" i="1"/>
  <c r="AX836" i="1"/>
  <c r="AX837" i="1"/>
  <c r="AX838" i="1"/>
  <c r="AX839" i="1"/>
  <c r="AX840" i="1"/>
  <c r="AX841" i="1"/>
  <c r="AX842" i="1"/>
  <c r="AX843" i="1"/>
  <c r="AX844" i="1"/>
  <c r="AX845" i="1"/>
  <c r="AX846" i="1"/>
  <c r="AX847" i="1"/>
  <c r="AX848" i="1"/>
  <c r="AX849" i="1"/>
  <c r="AX850" i="1"/>
  <c r="AX851" i="1"/>
  <c r="AX852" i="1"/>
  <c r="AX853" i="1"/>
  <c r="AX854" i="1"/>
  <c r="AX855" i="1"/>
  <c r="AX856" i="1"/>
  <c r="AX857" i="1"/>
  <c r="AX858" i="1"/>
  <c r="AX859" i="1"/>
  <c r="AX860" i="1"/>
  <c r="AX861" i="1"/>
  <c r="AX862" i="1"/>
  <c r="AX863" i="1"/>
  <c r="AX864" i="1"/>
  <c r="AX865" i="1"/>
  <c r="AX866" i="1"/>
  <c r="AX867" i="1"/>
  <c r="AX868" i="1"/>
  <c r="AX869" i="1"/>
  <c r="AX870" i="1"/>
  <c r="AX871" i="1"/>
  <c r="AX872" i="1"/>
  <c r="AX873" i="1"/>
  <c r="AX874" i="1"/>
  <c r="AX875" i="1"/>
  <c r="AX876" i="1"/>
  <c r="AX877" i="1"/>
  <c r="AX878" i="1"/>
  <c r="AX879" i="1"/>
  <c r="AX880" i="1"/>
  <c r="AX881" i="1"/>
  <c r="AX882" i="1"/>
  <c r="AX883" i="1"/>
  <c r="AX884" i="1"/>
  <c r="AX885" i="1"/>
  <c r="AX886" i="1"/>
  <c r="AX887" i="1"/>
  <c r="AX888" i="1"/>
  <c r="AX889" i="1"/>
  <c r="AX890" i="1"/>
  <c r="AX891" i="1"/>
  <c r="AX892" i="1"/>
  <c r="AX893" i="1"/>
  <c r="AX894" i="1"/>
  <c r="AX895" i="1"/>
  <c r="AX896" i="1"/>
  <c r="AX897" i="1"/>
  <c r="AX898" i="1"/>
  <c r="AX899" i="1"/>
  <c r="AX900" i="1"/>
  <c r="AX901" i="1"/>
  <c r="AX902" i="1"/>
  <c r="AX903" i="1"/>
  <c r="AX904" i="1"/>
  <c r="AX905" i="1"/>
  <c r="AX906" i="1"/>
  <c r="AX907" i="1"/>
  <c r="AX908" i="1"/>
  <c r="AX909" i="1"/>
  <c r="AX910" i="1"/>
  <c r="AX911" i="1"/>
  <c r="AX912" i="1"/>
  <c r="AX913" i="1"/>
  <c r="AX914" i="1"/>
  <c r="AX915" i="1"/>
  <c r="AX916" i="1"/>
  <c r="AX917" i="1"/>
  <c r="AX918" i="1"/>
  <c r="AX919" i="1"/>
  <c r="AX920" i="1"/>
  <c r="AX921" i="1"/>
  <c r="AX922" i="1"/>
  <c r="AX923" i="1"/>
  <c r="AX924" i="1"/>
  <c r="AX925" i="1"/>
  <c r="AX926" i="1"/>
  <c r="AX927" i="1"/>
  <c r="AX928" i="1"/>
  <c r="AX929" i="1"/>
  <c r="AX930" i="1"/>
  <c r="AX931" i="1"/>
  <c r="AX932" i="1"/>
  <c r="AX933" i="1"/>
  <c r="AX934" i="1"/>
  <c r="AX935" i="1"/>
  <c r="AX936" i="1"/>
  <c r="AX937" i="1"/>
  <c r="AX938" i="1"/>
  <c r="AX939" i="1"/>
  <c r="AX940" i="1"/>
  <c r="AX941" i="1"/>
  <c r="AX942" i="1"/>
  <c r="AX943" i="1"/>
  <c r="AX944" i="1"/>
  <c r="AX945" i="1"/>
  <c r="AX946" i="1"/>
  <c r="AX947" i="1"/>
  <c r="AX948" i="1"/>
  <c r="AX949" i="1"/>
  <c r="AX950" i="1"/>
  <c r="AX951" i="1"/>
  <c r="AX952" i="1"/>
  <c r="AX953" i="1"/>
  <c r="AX954" i="1"/>
  <c r="AX955" i="1"/>
  <c r="AX956" i="1"/>
  <c r="AX957" i="1"/>
  <c r="AX958" i="1"/>
  <c r="AX959" i="1"/>
  <c r="AX960" i="1"/>
  <c r="AX961" i="1"/>
  <c r="AX962" i="1"/>
  <c r="AX963" i="1"/>
  <c r="AX964" i="1"/>
  <c r="AX965" i="1"/>
  <c r="AX966" i="1"/>
  <c r="AX967" i="1"/>
  <c r="AX968" i="1"/>
  <c r="AX969" i="1"/>
  <c r="AX970" i="1"/>
  <c r="AX971" i="1"/>
  <c r="AX972" i="1"/>
  <c r="AX973" i="1"/>
  <c r="AX974" i="1"/>
  <c r="AX975" i="1"/>
  <c r="AX976" i="1"/>
  <c r="AX977" i="1"/>
  <c r="AX978" i="1"/>
  <c r="AX979" i="1"/>
  <c r="AX980" i="1"/>
  <c r="AX981" i="1"/>
  <c r="AX982" i="1"/>
  <c r="AX983" i="1"/>
  <c r="AX984" i="1"/>
  <c r="AX985" i="1"/>
  <c r="AX986" i="1"/>
  <c r="AX987" i="1"/>
  <c r="AX988" i="1"/>
  <c r="AX989" i="1"/>
  <c r="AX990" i="1"/>
  <c r="AX991" i="1"/>
  <c r="AX992" i="1"/>
  <c r="AX993" i="1"/>
  <c r="AX994" i="1"/>
  <c r="AX995" i="1"/>
  <c r="AX996" i="1"/>
  <c r="AX997" i="1"/>
  <c r="AX998" i="1"/>
  <c r="AX999" i="1"/>
  <c r="AX1000" i="1"/>
  <c r="AX1001" i="1"/>
  <c r="AX1002" i="1"/>
  <c r="AX1003" i="1"/>
  <c r="AX1004" i="1"/>
  <c r="AX1005" i="1"/>
  <c r="AX1006" i="1"/>
  <c r="AX1007" i="1"/>
  <c r="AX1008" i="1"/>
  <c r="AX1009" i="1"/>
  <c r="AX1010" i="1"/>
  <c r="AX1011" i="1"/>
  <c r="AX1012" i="1"/>
  <c r="AX1013" i="1"/>
  <c r="AX1014" i="1"/>
  <c r="AX1015" i="1"/>
  <c r="AX1016" i="1"/>
  <c r="AX1017" i="1"/>
  <c r="AX1018" i="1"/>
  <c r="AX1019" i="1"/>
  <c r="AX1020" i="1"/>
  <c r="AX1021" i="1"/>
  <c r="AX1022" i="1"/>
  <c r="AX1023" i="1"/>
  <c r="AX1024" i="1"/>
  <c r="AX1025" i="1"/>
  <c r="AX1026" i="1"/>
  <c r="AX1027" i="1"/>
  <c r="AX1028" i="1"/>
  <c r="AX1029" i="1"/>
  <c r="AX1030" i="1"/>
  <c r="AX1031" i="1"/>
  <c r="AX1032" i="1"/>
  <c r="AX1033" i="1"/>
  <c r="AX1034" i="1"/>
  <c r="AX1035" i="1"/>
  <c r="AX1036" i="1"/>
  <c r="AX1037" i="1"/>
  <c r="AX1038" i="1"/>
  <c r="AX1039" i="1"/>
  <c r="AX1040" i="1"/>
  <c r="AX1041" i="1"/>
  <c r="AX1042" i="1"/>
  <c r="AX1043" i="1"/>
  <c r="AX1044" i="1"/>
  <c r="AX1045" i="1"/>
  <c r="AX1046" i="1"/>
  <c r="AX1047" i="1"/>
  <c r="AX1048" i="1"/>
  <c r="AX1049" i="1"/>
  <c r="AX1050" i="1"/>
  <c r="AX1051" i="1"/>
  <c r="AX1052" i="1"/>
  <c r="AX1053" i="1"/>
  <c r="AX1054" i="1"/>
  <c r="AX1055" i="1"/>
  <c r="AX1056" i="1"/>
  <c r="AX1057" i="1"/>
  <c r="AX1058" i="1"/>
  <c r="AX1059" i="1"/>
  <c r="AX1060" i="1"/>
  <c r="AX1061" i="1"/>
  <c r="AX1062" i="1"/>
  <c r="AX1063" i="1"/>
  <c r="AX1064" i="1"/>
  <c r="AX1065" i="1"/>
  <c r="AX1066" i="1"/>
  <c r="AX1067" i="1"/>
  <c r="AX1068" i="1"/>
  <c r="AX1069" i="1"/>
  <c r="AX1070" i="1"/>
  <c r="AX1071" i="1"/>
  <c r="AX1072" i="1"/>
  <c r="AX1073" i="1"/>
  <c r="AX1074" i="1"/>
  <c r="AX1075" i="1"/>
  <c r="AX1076" i="1"/>
  <c r="AX1077" i="1"/>
  <c r="AX1078" i="1"/>
  <c r="AX1079" i="1"/>
  <c r="AX1080" i="1"/>
  <c r="AX1081" i="1"/>
  <c r="AX1082" i="1"/>
  <c r="AX1083" i="1"/>
  <c r="AX1084" i="1"/>
  <c r="AX1085" i="1"/>
  <c r="AX1086" i="1"/>
  <c r="AX1087" i="1"/>
  <c r="AX1088" i="1"/>
  <c r="AX1089" i="1"/>
  <c r="AX1090" i="1"/>
  <c r="AX1091" i="1"/>
  <c r="AX1092" i="1"/>
  <c r="AX1093" i="1"/>
  <c r="AX1094" i="1"/>
  <c r="AX1095" i="1"/>
  <c r="AX1096" i="1"/>
  <c r="AX1097" i="1"/>
  <c r="AX1098" i="1"/>
  <c r="AX1099" i="1"/>
  <c r="AX1100" i="1"/>
  <c r="AX1101" i="1"/>
  <c r="AX1102" i="1"/>
  <c r="AX1103" i="1"/>
  <c r="AX1104" i="1"/>
  <c r="AX1105" i="1"/>
  <c r="AX1106" i="1"/>
  <c r="AX1107" i="1"/>
  <c r="AX1108" i="1"/>
  <c r="AX1109" i="1"/>
  <c r="AX1110" i="1"/>
  <c r="AX1111" i="1"/>
  <c r="AX1112" i="1"/>
  <c r="AX1113" i="1"/>
  <c r="AX1114" i="1"/>
  <c r="AX1115" i="1"/>
  <c r="AX1116" i="1"/>
  <c r="AX1117" i="1"/>
  <c r="AX1118" i="1"/>
  <c r="AX1119" i="1"/>
  <c r="AX1120" i="1"/>
  <c r="AX1121" i="1"/>
  <c r="AX1122" i="1"/>
  <c r="AX1123" i="1"/>
  <c r="AX1124" i="1"/>
  <c r="AX1125" i="1"/>
  <c r="AX1126" i="1"/>
  <c r="AX1127" i="1"/>
  <c r="AX1128" i="1"/>
  <c r="AX1129" i="1"/>
  <c r="AX1130" i="1"/>
  <c r="AX1131" i="1"/>
  <c r="AX1132" i="1"/>
  <c r="AX1133" i="1"/>
  <c r="AX1134" i="1"/>
  <c r="AX1135" i="1"/>
  <c r="AX1136" i="1"/>
  <c r="AX1137" i="1"/>
  <c r="AX1138" i="1"/>
  <c r="AX1139" i="1"/>
  <c r="AX1140" i="1"/>
  <c r="AX1141" i="1"/>
  <c r="AX1142" i="1"/>
  <c r="AX1143" i="1"/>
  <c r="AX1144" i="1"/>
  <c r="AX1145" i="1"/>
  <c r="AX1146" i="1"/>
  <c r="AX1147" i="1"/>
  <c r="AX1148" i="1"/>
  <c r="AX1149" i="1"/>
  <c r="AX1150" i="1"/>
  <c r="AX1151" i="1"/>
  <c r="AX1152" i="1"/>
  <c r="AX1153" i="1"/>
  <c r="AX1154" i="1"/>
  <c r="AX1155" i="1"/>
  <c r="AX1156" i="1"/>
  <c r="AX1157" i="1"/>
  <c r="AX1158" i="1"/>
  <c r="AX1159" i="1"/>
  <c r="AX1160" i="1"/>
  <c r="AX1161" i="1"/>
  <c r="AX1162" i="1"/>
  <c r="AX1163" i="1"/>
  <c r="AX1164" i="1"/>
  <c r="AX1165" i="1"/>
  <c r="AX1166" i="1"/>
  <c r="AX1167" i="1"/>
  <c r="AX1168" i="1"/>
  <c r="AX1169" i="1"/>
  <c r="AX1170" i="1"/>
  <c r="AX1171" i="1"/>
  <c r="AX1172" i="1"/>
  <c r="AX1173" i="1"/>
  <c r="AX1174" i="1"/>
  <c r="AX1175" i="1"/>
  <c r="AX1176" i="1"/>
  <c r="AX1177" i="1"/>
  <c r="AX1178" i="1"/>
  <c r="AX1179" i="1"/>
  <c r="AX1180" i="1"/>
  <c r="AX1181" i="1"/>
  <c r="AX1182" i="1"/>
  <c r="AX1183" i="1"/>
  <c r="AX1184" i="1"/>
  <c r="AX1185" i="1"/>
  <c r="AX1186" i="1"/>
  <c r="AX1187" i="1"/>
  <c r="AX1188" i="1"/>
  <c r="AX1189" i="1"/>
  <c r="AX1190" i="1"/>
  <c r="AX1191" i="1"/>
  <c r="AX1192" i="1"/>
  <c r="AX1193" i="1"/>
  <c r="AX1194" i="1"/>
  <c r="AX1195" i="1"/>
  <c r="AX1196" i="1"/>
  <c r="AX1197" i="1"/>
  <c r="AX1198" i="1"/>
  <c r="AX1199" i="1"/>
  <c r="AX1200" i="1"/>
  <c r="AX1201" i="1"/>
  <c r="AX1202" i="1"/>
  <c r="AX1203" i="1"/>
  <c r="AX1204" i="1"/>
  <c r="AX1205" i="1"/>
  <c r="AX1206" i="1"/>
  <c r="AX1207" i="1"/>
  <c r="AX1208" i="1"/>
  <c r="AX1209" i="1"/>
  <c r="AX1210" i="1"/>
  <c r="AX1211" i="1"/>
  <c r="AX1212" i="1"/>
  <c r="AX1213" i="1"/>
  <c r="AX1214" i="1"/>
  <c r="AX1215" i="1"/>
  <c r="AX1216" i="1"/>
  <c r="AX1217" i="1"/>
  <c r="AX1218" i="1"/>
  <c r="AX1219" i="1"/>
  <c r="AX1220" i="1"/>
  <c r="AX1221" i="1"/>
  <c r="AX1222" i="1"/>
  <c r="AX1223" i="1"/>
  <c r="AX1224" i="1"/>
  <c r="AX1225" i="1"/>
  <c r="AX1226" i="1"/>
  <c r="AX1227" i="1"/>
  <c r="AX1228" i="1"/>
  <c r="AX1229" i="1"/>
  <c r="AX1230" i="1"/>
  <c r="AX1231" i="1"/>
  <c r="AX1232" i="1"/>
  <c r="AX1233" i="1"/>
  <c r="AX1234" i="1"/>
  <c r="AX1235" i="1"/>
  <c r="AX1236" i="1"/>
  <c r="AX1237" i="1"/>
  <c r="AX1238" i="1"/>
  <c r="AX1239" i="1"/>
  <c r="AX1240" i="1"/>
  <c r="AX1241" i="1"/>
  <c r="AX1242" i="1"/>
  <c r="AX1243" i="1"/>
  <c r="AX1244" i="1"/>
  <c r="AX1245" i="1"/>
  <c r="AX1246" i="1"/>
  <c r="AX1247" i="1"/>
  <c r="AX1248" i="1"/>
  <c r="AX1249" i="1"/>
  <c r="AX1250" i="1"/>
  <c r="AX1251" i="1"/>
  <c r="AX1252" i="1"/>
  <c r="AX1253" i="1"/>
  <c r="AX1254" i="1"/>
  <c r="AX1255" i="1"/>
  <c r="AX1256" i="1"/>
  <c r="AX1257" i="1"/>
  <c r="AX1258" i="1"/>
  <c r="AX1259" i="1"/>
  <c r="AX1260" i="1"/>
  <c r="AX1261" i="1"/>
  <c r="AX1262" i="1"/>
  <c r="AX1263" i="1"/>
  <c r="AX1264" i="1"/>
  <c r="AX1265" i="1"/>
  <c r="AX1266" i="1"/>
  <c r="AX1267" i="1"/>
  <c r="AX1268" i="1"/>
  <c r="AX1269" i="1"/>
  <c r="AX1270" i="1"/>
  <c r="AX1271" i="1"/>
  <c r="AX1272" i="1"/>
  <c r="AX1273" i="1"/>
  <c r="AX1274" i="1"/>
  <c r="AX1275" i="1"/>
  <c r="AX1276" i="1"/>
  <c r="AX1277" i="1"/>
  <c r="AX1278" i="1"/>
  <c r="AX1279" i="1"/>
  <c r="AX1280" i="1"/>
  <c r="AX1281" i="1"/>
  <c r="AX1282" i="1"/>
  <c r="AX1283" i="1"/>
  <c r="AX1284" i="1"/>
  <c r="AX1285" i="1"/>
  <c r="AX1286" i="1"/>
  <c r="AX1287" i="1"/>
  <c r="AX1288" i="1"/>
  <c r="AX1289" i="1"/>
  <c r="AX1290" i="1"/>
  <c r="AX1291" i="1"/>
  <c r="AX1292" i="1"/>
  <c r="AX1293" i="1"/>
  <c r="AX1294" i="1"/>
  <c r="AX1295" i="1"/>
  <c r="AX1296" i="1"/>
  <c r="AX1297" i="1"/>
  <c r="AX1298" i="1"/>
  <c r="AX1299" i="1"/>
  <c r="AX1300" i="1"/>
  <c r="AX1301" i="1"/>
  <c r="AX1302" i="1"/>
  <c r="AX1303" i="1"/>
  <c r="AX1304" i="1"/>
  <c r="AX1305" i="1"/>
  <c r="AX1306" i="1"/>
  <c r="AX1307" i="1"/>
  <c r="AX1308" i="1"/>
  <c r="AX1309" i="1"/>
  <c r="AX1310" i="1"/>
  <c r="AX1311" i="1"/>
  <c r="AX1312" i="1"/>
  <c r="AX1313" i="1"/>
  <c r="AX1314" i="1"/>
  <c r="AX1315" i="1"/>
  <c r="AX1316" i="1"/>
  <c r="AX1317" i="1"/>
  <c r="AX1318" i="1"/>
  <c r="AX1319" i="1"/>
  <c r="AX1320" i="1"/>
  <c r="AX1321" i="1"/>
  <c r="AX1322" i="1"/>
  <c r="AX1323" i="1"/>
  <c r="AX1324" i="1"/>
  <c r="AX1325" i="1"/>
  <c r="AX1326" i="1"/>
  <c r="AX1327" i="1"/>
  <c r="AX1328" i="1"/>
  <c r="AX1329" i="1"/>
  <c r="AX1330" i="1"/>
  <c r="AX1331" i="1"/>
  <c r="AX1332" i="1"/>
  <c r="AX1333" i="1"/>
  <c r="AX1334" i="1"/>
  <c r="AX1335" i="1"/>
  <c r="AX1336" i="1"/>
  <c r="AX1337" i="1"/>
  <c r="AX1338" i="1"/>
  <c r="AX1339" i="1"/>
  <c r="AX1340" i="1"/>
  <c r="AX1341" i="1"/>
  <c r="AX1342" i="1"/>
  <c r="AX1343" i="1"/>
  <c r="AX1344" i="1"/>
  <c r="AX1345" i="1"/>
  <c r="AX1346" i="1"/>
  <c r="AX1347" i="1"/>
  <c r="AX1348" i="1"/>
  <c r="AX1349" i="1"/>
  <c r="AX1350" i="1"/>
  <c r="AX1351" i="1"/>
  <c r="AX1352" i="1"/>
  <c r="AX1353" i="1"/>
  <c r="AX1354" i="1"/>
  <c r="AX1355" i="1"/>
  <c r="AX1356" i="1"/>
  <c r="AX1357" i="1"/>
  <c r="AX1358" i="1"/>
  <c r="AX1359" i="1"/>
  <c r="AX1360" i="1"/>
  <c r="AX1361" i="1"/>
  <c r="AX1362" i="1"/>
  <c r="AX1363" i="1"/>
  <c r="AX1364" i="1"/>
  <c r="AX1365" i="1"/>
  <c r="AX1366" i="1"/>
  <c r="AX1367" i="1"/>
  <c r="AX1368" i="1"/>
  <c r="AX1369" i="1"/>
  <c r="AX1370" i="1"/>
  <c r="AX1371" i="1"/>
  <c r="AX1372" i="1"/>
  <c r="AX1373" i="1"/>
  <c r="AX1374" i="1"/>
  <c r="AX1375" i="1"/>
  <c r="AX1376" i="1"/>
  <c r="AX1377" i="1"/>
  <c r="AX1378" i="1"/>
  <c r="AX1379" i="1"/>
  <c r="AX1380" i="1"/>
  <c r="AX1381" i="1"/>
  <c r="AX1382" i="1"/>
  <c r="AX1383" i="1"/>
  <c r="AX1384" i="1"/>
  <c r="AX1385" i="1"/>
  <c r="AX1386" i="1"/>
  <c r="AX1387" i="1"/>
  <c r="AX1388" i="1"/>
  <c r="AX1389" i="1"/>
  <c r="AX1390" i="1"/>
  <c r="AX1391" i="1"/>
  <c r="AX1392" i="1"/>
  <c r="AX1393" i="1"/>
  <c r="AX1394" i="1"/>
  <c r="AX1395" i="1"/>
  <c r="AX1396" i="1"/>
  <c r="AX1397" i="1"/>
  <c r="AX1398" i="1"/>
  <c r="AX1399" i="1"/>
  <c r="AX1400" i="1"/>
  <c r="AX1401" i="1"/>
  <c r="AX1402" i="1"/>
  <c r="AX1403" i="1"/>
  <c r="AX1404" i="1"/>
  <c r="AX1405" i="1"/>
  <c r="AX1406" i="1"/>
  <c r="AX1407" i="1"/>
  <c r="AX1408" i="1"/>
  <c r="AX1409" i="1"/>
  <c r="AX1410" i="1"/>
  <c r="AX1411" i="1"/>
  <c r="AX1412" i="1"/>
  <c r="AX1413" i="1"/>
  <c r="AX1414" i="1"/>
  <c r="AX1415" i="1"/>
  <c r="AX1416" i="1"/>
  <c r="AX1417" i="1"/>
  <c r="AX1418" i="1"/>
  <c r="AX1419" i="1"/>
  <c r="AX1420" i="1"/>
  <c r="AX1421" i="1"/>
  <c r="AX1422" i="1"/>
  <c r="AX1423" i="1"/>
  <c r="AX1424" i="1"/>
  <c r="AX1425" i="1"/>
  <c r="AX1426" i="1"/>
  <c r="AX1427" i="1"/>
  <c r="AX1428" i="1"/>
  <c r="AX1429" i="1"/>
  <c r="AX1430" i="1"/>
  <c r="AX1431" i="1"/>
  <c r="AX1432" i="1"/>
  <c r="AX1433" i="1"/>
  <c r="AX1434" i="1"/>
  <c r="AX1435" i="1"/>
  <c r="AX1436" i="1"/>
  <c r="AX1437" i="1"/>
  <c r="AX1438" i="1"/>
  <c r="AX1439" i="1"/>
  <c r="AX1440" i="1"/>
  <c r="AX1441" i="1"/>
  <c r="AX1442" i="1"/>
  <c r="AX1443" i="1"/>
  <c r="AX1444" i="1"/>
  <c r="AX1445" i="1"/>
  <c r="AX1446" i="1"/>
  <c r="AX1447" i="1"/>
  <c r="AX1448" i="1"/>
  <c r="AX1449" i="1"/>
  <c r="AX1450" i="1"/>
  <c r="AX1451" i="1"/>
  <c r="AX1452" i="1"/>
  <c r="AX1453" i="1"/>
  <c r="AX1454" i="1"/>
  <c r="AX1455" i="1"/>
  <c r="AX1456" i="1"/>
  <c r="AX1457" i="1"/>
  <c r="AX1458" i="1"/>
  <c r="AX1459" i="1"/>
  <c r="AX1460" i="1"/>
  <c r="AX1461" i="1"/>
  <c r="AX1462" i="1"/>
  <c r="AX1463" i="1"/>
  <c r="AX1464" i="1"/>
  <c r="AX1465" i="1"/>
  <c r="AX1466" i="1"/>
  <c r="AX1467" i="1"/>
  <c r="AX1468" i="1"/>
  <c r="AX1469" i="1"/>
  <c r="AX1470" i="1"/>
  <c r="AX1471" i="1"/>
  <c r="AX1472" i="1"/>
  <c r="AX1473" i="1"/>
  <c r="AX1474" i="1"/>
  <c r="AX1475" i="1"/>
  <c r="AX1476" i="1"/>
  <c r="AX1477" i="1"/>
  <c r="AX1478" i="1"/>
  <c r="AX1479" i="1"/>
  <c r="AX1480" i="1"/>
  <c r="AX1481" i="1"/>
  <c r="AX1482" i="1"/>
  <c r="AX1483" i="1"/>
  <c r="AX1484" i="1"/>
  <c r="AX1485" i="1"/>
  <c r="AX1486" i="1"/>
  <c r="AX1487" i="1"/>
  <c r="AX1488" i="1"/>
  <c r="AX1489" i="1"/>
  <c r="AX1490" i="1"/>
  <c r="AX1491" i="1"/>
  <c r="AX1492" i="1"/>
  <c r="AX1493" i="1"/>
  <c r="AX1494" i="1"/>
  <c r="AX1495" i="1"/>
  <c r="AX1496" i="1"/>
  <c r="AX1497" i="1"/>
  <c r="AX1498" i="1"/>
  <c r="AX1499" i="1"/>
  <c r="AX1500" i="1"/>
  <c r="AX1501" i="1"/>
  <c r="AX1502" i="1"/>
  <c r="AX1503" i="1"/>
  <c r="AX1504" i="1"/>
  <c r="AX1505" i="1"/>
  <c r="AX1506" i="1"/>
  <c r="AX1507" i="1"/>
  <c r="AX1508" i="1"/>
  <c r="AX1509" i="1"/>
  <c r="AX1510" i="1"/>
  <c r="AX1511" i="1"/>
  <c r="AX1512" i="1"/>
  <c r="AX1513" i="1"/>
  <c r="AX1514" i="1"/>
  <c r="AX1515" i="1"/>
  <c r="AX1516" i="1"/>
  <c r="AX1517" i="1"/>
  <c r="AX1518" i="1"/>
  <c r="AX1519" i="1"/>
  <c r="AX1520" i="1"/>
  <c r="AX1521" i="1"/>
  <c r="AX1522" i="1"/>
  <c r="AX1523" i="1"/>
  <c r="AX1524" i="1"/>
  <c r="AX1525" i="1"/>
  <c r="AX1526" i="1"/>
  <c r="AX1527" i="1"/>
  <c r="AX1528" i="1"/>
  <c r="AX1529" i="1"/>
  <c r="AX1530" i="1"/>
  <c r="AX1531" i="1"/>
  <c r="AX1532" i="1"/>
  <c r="AX1533" i="1"/>
  <c r="AX1534" i="1"/>
  <c r="AX1535" i="1"/>
  <c r="AX1536" i="1"/>
  <c r="AX1537" i="1"/>
  <c r="AX1538" i="1"/>
  <c r="AX1539" i="1"/>
  <c r="AX1540" i="1"/>
  <c r="AX1541" i="1"/>
  <c r="AX1542" i="1"/>
  <c r="AX1543" i="1"/>
  <c r="AX1544" i="1"/>
  <c r="AX1545" i="1"/>
  <c r="AX1546" i="1"/>
  <c r="AX1547" i="1"/>
  <c r="AX1548" i="1"/>
  <c r="AX1549" i="1"/>
  <c r="AX1550" i="1"/>
  <c r="AX1551" i="1"/>
  <c r="AX1552" i="1"/>
  <c r="AX1553" i="1"/>
  <c r="AX1554" i="1"/>
  <c r="AX1555" i="1"/>
  <c r="AX1556" i="1"/>
  <c r="AX1557" i="1"/>
  <c r="AX1558" i="1"/>
  <c r="AX1559" i="1"/>
  <c r="AX1560" i="1"/>
  <c r="AX1561" i="1"/>
  <c r="AX1562" i="1"/>
  <c r="AX1563" i="1"/>
  <c r="AX1564" i="1"/>
  <c r="AX1565" i="1"/>
  <c r="AX1566" i="1"/>
  <c r="AX1567" i="1"/>
  <c r="AX1568" i="1"/>
  <c r="AX1569" i="1"/>
  <c r="AX1570" i="1"/>
  <c r="AX1571" i="1"/>
  <c r="AX1572" i="1"/>
  <c r="AX1573" i="1"/>
  <c r="AX1574" i="1"/>
  <c r="AX1575" i="1"/>
  <c r="AX1576" i="1"/>
  <c r="AX1577" i="1"/>
  <c r="AX1578" i="1"/>
  <c r="AX1579" i="1"/>
  <c r="AX1580" i="1"/>
  <c r="AX1581" i="1"/>
  <c r="AX1582" i="1"/>
  <c r="AX1583" i="1"/>
  <c r="AX1584" i="1"/>
  <c r="AX1585" i="1"/>
  <c r="AX1586" i="1"/>
  <c r="AX1587" i="1"/>
  <c r="AX1588" i="1"/>
  <c r="AX1589" i="1"/>
  <c r="AX1590" i="1"/>
  <c r="AX1591" i="1"/>
  <c r="AX1592" i="1"/>
  <c r="AX1593" i="1"/>
  <c r="AX1594" i="1"/>
  <c r="AX1595" i="1"/>
  <c r="AX1596" i="1"/>
  <c r="AX1597" i="1"/>
  <c r="AX1598" i="1"/>
  <c r="AX1599" i="1"/>
  <c r="AX1600" i="1"/>
  <c r="AX1601" i="1"/>
  <c r="AX1602" i="1"/>
  <c r="AX1603" i="1"/>
  <c r="AX1604" i="1"/>
  <c r="AX1605" i="1"/>
  <c r="AX1606" i="1"/>
  <c r="AX1607" i="1"/>
  <c r="AX1608" i="1"/>
  <c r="AX1609" i="1"/>
  <c r="AX1610" i="1"/>
  <c r="AX1611" i="1"/>
  <c r="AX1612" i="1"/>
  <c r="AX1613" i="1"/>
  <c r="AX1614" i="1"/>
  <c r="AX1615" i="1"/>
  <c r="AX1616" i="1"/>
  <c r="AX1617" i="1"/>
  <c r="AX1618" i="1"/>
  <c r="AX1619" i="1"/>
  <c r="AX1620" i="1"/>
  <c r="AX1621" i="1"/>
  <c r="AX1622" i="1"/>
  <c r="AX1623" i="1"/>
  <c r="AX1624" i="1"/>
  <c r="AX1625" i="1"/>
  <c r="AX1626" i="1"/>
  <c r="AX1627" i="1"/>
  <c r="AX1628" i="1"/>
  <c r="AX1629" i="1"/>
  <c r="AX1630" i="1"/>
  <c r="AX1631" i="1"/>
  <c r="AX1632" i="1"/>
  <c r="AX1633" i="1"/>
  <c r="AX1634" i="1"/>
  <c r="AX1635" i="1"/>
  <c r="AX1636" i="1"/>
  <c r="AX1637" i="1"/>
  <c r="AX1638" i="1"/>
  <c r="AX1639" i="1"/>
  <c r="AX1640" i="1"/>
  <c r="AX1641" i="1"/>
  <c r="AX1642" i="1"/>
  <c r="AX1643" i="1"/>
  <c r="AX1644" i="1"/>
  <c r="AX1645" i="1"/>
  <c r="AX1646" i="1"/>
  <c r="AX1647" i="1"/>
  <c r="AX1648" i="1"/>
  <c r="AX1649" i="1"/>
  <c r="AX1650" i="1"/>
  <c r="AX1651" i="1"/>
  <c r="AX1652" i="1"/>
  <c r="AX1653" i="1"/>
  <c r="AX1654" i="1"/>
  <c r="AX1655" i="1"/>
  <c r="AX1656" i="1"/>
  <c r="AX1657" i="1"/>
  <c r="AX1658" i="1"/>
  <c r="AX1659" i="1"/>
  <c r="AX1660" i="1"/>
  <c r="AX1661" i="1"/>
  <c r="AX1662" i="1"/>
  <c r="AX1663" i="1"/>
  <c r="AX1664" i="1"/>
  <c r="AX1665" i="1"/>
  <c r="AX1666" i="1"/>
  <c r="AX1667" i="1"/>
  <c r="AX1668" i="1"/>
  <c r="AX1669" i="1"/>
  <c r="AX1670" i="1"/>
  <c r="AX1671" i="1"/>
  <c r="AX1672" i="1"/>
  <c r="AX1673" i="1"/>
  <c r="AX1674" i="1"/>
  <c r="AX1675" i="1"/>
  <c r="AX1676" i="1"/>
  <c r="AX1677" i="1"/>
  <c r="AX1678" i="1"/>
  <c r="AX1679" i="1"/>
  <c r="AX1680" i="1"/>
  <c r="AX1681" i="1"/>
  <c r="AX1682" i="1"/>
  <c r="AX1683" i="1"/>
  <c r="AX1684" i="1"/>
  <c r="AX1685" i="1"/>
  <c r="AX1686" i="1"/>
  <c r="AX1687" i="1"/>
  <c r="AX1688" i="1"/>
  <c r="AX1689" i="1"/>
  <c r="AX1690" i="1"/>
  <c r="AX1691" i="1"/>
  <c r="AX1692" i="1"/>
  <c r="AX1693" i="1"/>
  <c r="AX1694" i="1"/>
  <c r="AX1695" i="1"/>
  <c r="AX1696" i="1"/>
  <c r="AX1697" i="1"/>
  <c r="AX1698" i="1"/>
  <c r="AX1699" i="1"/>
  <c r="AX1700" i="1"/>
  <c r="AX1701" i="1"/>
  <c r="AX1702" i="1"/>
  <c r="AX1703" i="1"/>
  <c r="AX1704" i="1"/>
  <c r="AX1705" i="1"/>
  <c r="AX1706" i="1"/>
  <c r="AX1707" i="1"/>
  <c r="AX1708" i="1"/>
  <c r="AX1709" i="1"/>
  <c r="AX1710" i="1"/>
  <c r="AX1711" i="1"/>
  <c r="AX1712" i="1"/>
  <c r="AX1713" i="1"/>
  <c r="AX1714" i="1"/>
  <c r="AX1715" i="1"/>
  <c r="AX1716" i="1"/>
  <c r="AX1717" i="1"/>
  <c r="AX1718" i="1"/>
  <c r="AX1719" i="1"/>
  <c r="AX1720" i="1"/>
  <c r="AX1721" i="1"/>
  <c r="AX1722" i="1"/>
  <c r="AX1723" i="1"/>
  <c r="AX1724" i="1"/>
  <c r="AX1725" i="1"/>
  <c r="AX1726" i="1"/>
  <c r="AX1727" i="1"/>
  <c r="AX1728" i="1"/>
  <c r="AX1729" i="1"/>
  <c r="AX1730" i="1"/>
  <c r="AX1731" i="1"/>
  <c r="AX1732" i="1"/>
  <c r="AX1733" i="1"/>
  <c r="AX1734" i="1"/>
  <c r="AX1735" i="1"/>
  <c r="AX1736" i="1"/>
  <c r="AX1737" i="1"/>
  <c r="AX1738" i="1"/>
  <c r="AX1739" i="1"/>
  <c r="AX1740" i="1"/>
  <c r="AX1741" i="1"/>
  <c r="AX1742" i="1"/>
  <c r="AX1743" i="1"/>
  <c r="AX1744" i="1"/>
  <c r="AX1745" i="1"/>
  <c r="AX1746" i="1"/>
  <c r="AX1747" i="1"/>
  <c r="AX1748" i="1"/>
  <c r="AX1749" i="1"/>
  <c r="AX1750" i="1"/>
  <c r="AX1751" i="1"/>
  <c r="AX1752" i="1"/>
  <c r="AX1753" i="1"/>
  <c r="AX1754" i="1"/>
  <c r="AX1755" i="1"/>
  <c r="AX1756" i="1"/>
  <c r="AX1757" i="1"/>
  <c r="AX1758" i="1"/>
  <c r="AX1759" i="1"/>
  <c r="AX1760" i="1"/>
  <c r="AX1761" i="1"/>
  <c r="AX1762" i="1"/>
  <c r="AX1763" i="1"/>
  <c r="AX1764" i="1"/>
  <c r="AX1765" i="1"/>
  <c r="AX1766" i="1"/>
  <c r="AX1767" i="1"/>
  <c r="AX1768" i="1"/>
  <c r="AX1769" i="1"/>
  <c r="AX1770" i="1"/>
  <c r="AX1771" i="1"/>
  <c r="AX1772" i="1"/>
  <c r="AX1773" i="1"/>
  <c r="AX1774" i="1"/>
  <c r="AX1775" i="1"/>
  <c r="AX1776" i="1"/>
  <c r="AX1777" i="1"/>
  <c r="AX1778" i="1"/>
  <c r="AX1779" i="1"/>
  <c r="AX1780" i="1"/>
  <c r="AX1781" i="1"/>
  <c r="AX1782" i="1"/>
  <c r="AX1783" i="1"/>
  <c r="AX1784" i="1"/>
  <c r="AX1785" i="1"/>
  <c r="AX1786" i="1"/>
  <c r="AX1787" i="1"/>
  <c r="AX1788" i="1"/>
  <c r="AX1789" i="1"/>
  <c r="AX1790" i="1"/>
  <c r="AX1791" i="1"/>
  <c r="AX1792" i="1"/>
  <c r="AX1793" i="1"/>
  <c r="AX1794" i="1"/>
  <c r="AX1795" i="1"/>
  <c r="AX1796" i="1"/>
  <c r="AX1797" i="1"/>
  <c r="AX1798" i="1"/>
  <c r="AX1799" i="1"/>
  <c r="AX1800" i="1"/>
  <c r="AX1801" i="1"/>
  <c r="AX1802" i="1"/>
  <c r="AX1803" i="1"/>
  <c r="AX1804" i="1"/>
  <c r="AX1805" i="1"/>
  <c r="AX1806" i="1"/>
  <c r="AX1807" i="1"/>
  <c r="AX1808" i="1"/>
  <c r="AX1809" i="1"/>
  <c r="AX1810" i="1"/>
  <c r="AX1811" i="1"/>
  <c r="AX1812" i="1"/>
  <c r="AX1813" i="1"/>
  <c r="AX1814" i="1"/>
  <c r="AX1815" i="1"/>
  <c r="AX1816" i="1"/>
  <c r="AX1817" i="1"/>
  <c r="AX1818" i="1"/>
  <c r="AX1819" i="1"/>
  <c r="AX1820" i="1"/>
  <c r="AX1821" i="1"/>
  <c r="AX1822" i="1"/>
  <c r="AX1823" i="1"/>
  <c r="AX1824" i="1"/>
  <c r="AX1825" i="1"/>
  <c r="AX1826" i="1"/>
  <c r="AX1827" i="1"/>
  <c r="AX1828" i="1"/>
  <c r="AX1829" i="1"/>
  <c r="AX1830" i="1"/>
  <c r="AX1831" i="1"/>
  <c r="AX1832" i="1"/>
  <c r="AX1833" i="1"/>
  <c r="AX1834" i="1"/>
  <c r="AX1835" i="1"/>
  <c r="AX1836" i="1"/>
  <c r="AX1837" i="1"/>
  <c r="AX1838" i="1"/>
  <c r="AX1839" i="1"/>
  <c r="AX1840" i="1"/>
  <c r="AX1841" i="1"/>
  <c r="AX1842" i="1"/>
  <c r="AX1843" i="1"/>
  <c r="AX1844" i="1"/>
  <c r="AX1845" i="1"/>
  <c r="AX1846" i="1"/>
  <c r="AX1847" i="1"/>
  <c r="AX1848" i="1"/>
  <c r="AX1849" i="1"/>
  <c r="AX1850" i="1"/>
  <c r="AX1851" i="1"/>
  <c r="AX1852" i="1"/>
  <c r="AX1853" i="1"/>
  <c r="AX1854" i="1"/>
  <c r="AX1855" i="1"/>
  <c r="AX1856" i="1"/>
  <c r="AX1857" i="1"/>
  <c r="AX1858" i="1"/>
  <c r="AX1859" i="1"/>
  <c r="AX1860" i="1"/>
  <c r="AX1861" i="1"/>
  <c r="AX1862" i="1"/>
  <c r="AX1863" i="1"/>
  <c r="AX1864" i="1"/>
  <c r="AX1865" i="1"/>
  <c r="AX1866" i="1"/>
  <c r="AX1867" i="1"/>
  <c r="AX1868" i="1"/>
  <c r="AX1869" i="1"/>
  <c r="AX1870" i="1"/>
  <c r="AX1871" i="1"/>
  <c r="AX1872" i="1"/>
  <c r="AX1873" i="1"/>
  <c r="AX1874" i="1"/>
  <c r="AX1875" i="1"/>
  <c r="AX1876" i="1"/>
  <c r="AX1877" i="1"/>
  <c r="AX1878" i="1"/>
  <c r="AX1879" i="1"/>
  <c r="AX1880" i="1"/>
  <c r="AX1881" i="1"/>
  <c r="AX1882" i="1"/>
  <c r="AX1883" i="1"/>
  <c r="AX1884" i="1"/>
  <c r="AX1885" i="1"/>
  <c r="AX1886" i="1"/>
  <c r="AX1887" i="1"/>
  <c r="AX1888" i="1"/>
  <c r="AX1889" i="1"/>
  <c r="AX1890" i="1"/>
  <c r="AX1891" i="1"/>
  <c r="AX1892" i="1"/>
  <c r="AX1893" i="1"/>
  <c r="AX1894" i="1"/>
  <c r="AX1895" i="1"/>
  <c r="AX1896" i="1"/>
  <c r="AX1897" i="1"/>
  <c r="AX1898" i="1"/>
  <c r="AX1899" i="1"/>
  <c r="AX1900" i="1"/>
  <c r="AX1901" i="1"/>
  <c r="AX1902" i="1"/>
  <c r="AX1903" i="1"/>
  <c r="AX1904" i="1"/>
  <c r="AX1905" i="1"/>
  <c r="AX1906" i="1"/>
  <c r="AX1907" i="1"/>
  <c r="AX1908" i="1"/>
  <c r="AX1909" i="1"/>
  <c r="AX1910" i="1"/>
  <c r="AX1911" i="1"/>
  <c r="AX1912" i="1"/>
  <c r="AX1913" i="1"/>
  <c r="AX1914" i="1"/>
  <c r="AX1915" i="1"/>
  <c r="AX1916" i="1"/>
  <c r="AX1917" i="1"/>
  <c r="AX1918" i="1"/>
  <c r="AX1919" i="1"/>
  <c r="AX1920" i="1"/>
  <c r="AX1921" i="1"/>
  <c r="AX1922" i="1"/>
  <c r="AX1923" i="1"/>
  <c r="AX1924" i="1"/>
  <c r="AX1925" i="1"/>
  <c r="AX1926" i="1"/>
  <c r="AX1927" i="1"/>
  <c r="AX1928" i="1"/>
  <c r="AX1929" i="1"/>
  <c r="AX1930" i="1"/>
  <c r="AX1931" i="1"/>
  <c r="AX1932" i="1"/>
  <c r="AX1933" i="1"/>
  <c r="AX1934" i="1"/>
  <c r="AX1935" i="1"/>
  <c r="AX1936" i="1"/>
  <c r="AX1937" i="1"/>
  <c r="AX1938" i="1"/>
  <c r="AX1939" i="1"/>
  <c r="AX1940" i="1"/>
  <c r="AX1941" i="1"/>
  <c r="AX1942" i="1"/>
  <c r="AX1943" i="1"/>
  <c r="AX1944" i="1"/>
  <c r="AX1945" i="1"/>
  <c r="AX1946" i="1"/>
  <c r="AX1947" i="1"/>
  <c r="AX1948" i="1"/>
  <c r="AX1949" i="1"/>
  <c r="AX1950" i="1"/>
  <c r="AX1951" i="1"/>
  <c r="AX1952" i="1"/>
  <c r="AX1953" i="1"/>
  <c r="AX1954" i="1"/>
  <c r="AX1955" i="1"/>
  <c r="AX1956" i="1"/>
  <c r="AX1957" i="1"/>
  <c r="AX1958" i="1"/>
  <c r="AX1959" i="1"/>
  <c r="AX1960" i="1"/>
  <c r="AX1961" i="1"/>
  <c r="AX1962" i="1"/>
  <c r="AX1963" i="1"/>
  <c r="AX1964" i="1"/>
  <c r="AX1965" i="1"/>
  <c r="AX1966" i="1"/>
  <c r="AX1967" i="1"/>
  <c r="AX1968" i="1"/>
  <c r="AX1969" i="1"/>
  <c r="AX1970" i="1"/>
  <c r="AX1971" i="1"/>
  <c r="AX1972" i="1"/>
  <c r="AX1973" i="1"/>
  <c r="AX1974" i="1"/>
  <c r="AX1975" i="1"/>
  <c r="AX1976" i="1"/>
  <c r="AX1977" i="1"/>
  <c r="AX1978" i="1"/>
  <c r="AX1979" i="1"/>
  <c r="AX1980" i="1"/>
  <c r="AX1981" i="1"/>
  <c r="AX1982" i="1"/>
  <c r="AX1983" i="1"/>
  <c r="AX1984" i="1"/>
  <c r="AX1985" i="1"/>
  <c r="AX1986" i="1"/>
  <c r="AX1987" i="1"/>
  <c r="AX1988" i="1"/>
  <c r="AX1989" i="1"/>
  <c r="AX1990" i="1"/>
  <c r="AX1991" i="1"/>
  <c r="AX1992" i="1"/>
  <c r="AX1993" i="1"/>
  <c r="AX1994" i="1"/>
  <c r="AX1995" i="1"/>
  <c r="AX1996" i="1"/>
  <c r="AX1997" i="1"/>
  <c r="AX1998" i="1"/>
  <c r="AX1999" i="1"/>
  <c r="AX2000" i="1"/>
  <c r="AX2001" i="1"/>
  <c r="AX2002" i="1"/>
  <c r="AX2003" i="1"/>
  <c r="AX2004" i="1"/>
  <c r="AX2005" i="1"/>
  <c r="AX2006" i="1"/>
  <c r="AX2007" i="1"/>
  <c r="AX2008" i="1"/>
  <c r="AX2009" i="1"/>
  <c r="AX2010" i="1"/>
  <c r="AX2011" i="1"/>
  <c r="AX2012" i="1"/>
  <c r="AX2013" i="1"/>
  <c r="AX2014" i="1"/>
  <c r="AX2015" i="1"/>
  <c r="AX2016" i="1"/>
  <c r="AX2017" i="1"/>
  <c r="AX2018" i="1"/>
  <c r="AX2019" i="1"/>
  <c r="AX2020" i="1"/>
  <c r="AX2021" i="1"/>
  <c r="AX2022" i="1"/>
  <c r="AX2023" i="1"/>
  <c r="AX2024" i="1"/>
  <c r="AX2025" i="1"/>
  <c r="AX2026" i="1"/>
  <c r="AX2027" i="1"/>
  <c r="AX2028" i="1"/>
  <c r="AX2029" i="1"/>
  <c r="AX2030" i="1"/>
  <c r="AX2031" i="1"/>
  <c r="AX2032" i="1"/>
  <c r="AX2033" i="1"/>
  <c r="AX2" i="1"/>
  <c r="AV3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101" i="1"/>
  <c r="AV102" i="1"/>
  <c r="AV103" i="1"/>
  <c r="AV104" i="1"/>
  <c r="AV105" i="1"/>
  <c r="AV106" i="1"/>
  <c r="AV107" i="1"/>
  <c r="AV108" i="1"/>
  <c r="AV109" i="1"/>
  <c r="AV110" i="1"/>
  <c r="AV111" i="1"/>
  <c r="AV112" i="1"/>
  <c r="AV113" i="1"/>
  <c r="AV114" i="1"/>
  <c r="AV115" i="1"/>
  <c r="AV116" i="1"/>
  <c r="AV117" i="1"/>
  <c r="AV118" i="1"/>
  <c r="AV119" i="1"/>
  <c r="AV120" i="1"/>
  <c r="AV121" i="1"/>
  <c r="AV122" i="1"/>
  <c r="AV123" i="1"/>
  <c r="AV124" i="1"/>
  <c r="AV125" i="1"/>
  <c r="AV126" i="1"/>
  <c r="AV127" i="1"/>
  <c r="AV128" i="1"/>
  <c r="AV129" i="1"/>
  <c r="AV130" i="1"/>
  <c r="AV131" i="1"/>
  <c r="AV132" i="1"/>
  <c r="AV133" i="1"/>
  <c r="AV134" i="1"/>
  <c r="AV135" i="1"/>
  <c r="AV136" i="1"/>
  <c r="AV137" i="1"/>
  <c r="AV138" i="1"/>
  <c r="AV139" i="1"/>
  <c r="AV140" i="1"/>
  <c r="AV141" i="1"/>
  <c r="AV142" i="1"/>
  <c r="AV143" i="1"/>
  <c r="AV144" i="1"/>
  <c r="AV145" i="1"/>
  <c r="AV146" i="1"/>
  <c r="AV147" i="1"/>
  <c r="AV148" i="1"/>
  <c r="AV149" i="1"/>
  <c r="AV150" i="1"/>
  <c r="AV151" i="1"/>
  <c r="AV152" i="1"/>
  <c r="AV153" i="1"/>
  <c r="AV154" i="1"/>
  <c r="AV155" i="1"/>
  <c r="AV156" i="1"/>
  <c r="AV157" i="1"/>
  <c r="AV158" i="1"/>
  <c r="AV159" i="1"/>
  <c r="AV160" i="1"/>
  <c r="AV161" i="1"/>
  <c r="AV162" i="1"/>
  <c r="AV163" i="1"/>
  <c r="AV164" i="1"/>
  <c r="AV165" i="1"/>
  <c r="AV166" i="1"/>
  <c r="AV167" i="1"/>
  <c r="AV168" i="1"/>
  <c r="AV169" i="1"/>
  <c r="AV170" i="1"/>
  <c r="AV171" i="1"/>
  <c r="AV172" i="1"/>
  <c r="AV173" i="1"/>
  <c r="AV174" i="1"/>
  <c r="AV175" i="1"/>
  <c r="AV176" i="1"/>
  <c r="AV177" i="1"/>
  <c r="AV178" i="1"/>
  <c r="AV179" i="1"/>
  <c r="AV180" i="1"/>
  <c r="AV181" i="1"/>
  <c r="AV182" i="1"/>
  <c r="AV183" i="1"/>
  <c r="AV184" i="1"/>
  <c r="AV185" i="1"/>
  <c r="AV186" i="1"/>
  <c r="AV187" i="1"/>
  <c r="AV188" i="1"/>
  <c r="AV189" i="1"/>
  <c r="AV190" i="1"/>
  <c r="AV191" i="1"/>
  <c r="AV192" i="1"/>
  <c r="AV193" i="1"/>
  <c r="AV194" i="1"/>
  <c r="AV195" i="1"/>
  <c r="AV196" i="1"/>
  <c r="AV197" i="1"/>
  <c r="AV198" i="1"/>
  <c r="AV199" i="1"/>
  <c r="AV200" i="1"/>
  <c r="AV201" i="1"/>
  <c r="AV202" i="1"/>
  <c r="AV203" i="1"/>
  <c r="AV204" i="1"/>
  <c r="AV205" i="1"/>
  <c r="AV206" i="1"/>
  <c r="AV207" i="1"/>
  <c r="AV208" i="1"/>
  <c r="AV209" i="1"/>
  <c r="AV210" i="1"/>
  <c r="AV211" i="1"/>
  <c r="AV212" i="1"/>
  <c r="AV213" i="1"/>
  <c r="AV214" i="1"/>
  <c r="AV215" i="1"/>
  <c r="AV216" i="1"/>
  <c r="AV217" i="1"/>
  <c r="AV218" i="1"/>
  <c r="AV219" i="1"/>
  <c r="AV220" i="1"/>
  <c r="AV221" i="1"/>
  <c r="AV222" i="1"/>
  <c r="AV223" i="1"/>
  <c r="AV224" i="1"/>
  <c r="AV225" i="1"/>
  <c r="AV226" i="1"/>
  <c r="AV227" i="1"/>
  <c r="AV228" i="1"/>
  <c r="AV229" i="1"/>
  <c r="AV230" i="1"/>
  <c r="AV231" i="1"/>
  <c r="AV232" i="1"/>
  <c r="AV233" i="1"/>
  <c r="AV234" i="1"/>
  <c r="AV235" i="1"/>
  <c r="AV236" i="1"/>
  <c r="AV237" i="1"/>
  <c r="AV238" i="1"/>
  <c r="AV239" i="1"/>
  <c r="AV240" i="1"/>
  <c r="AV241" i="1"/>
  <c r="AV242" i="1"/>
  <c r="AV243" i="1"/>
  <c r="AV244" i="1"/>
  <c r="AV245" i="1"/>
  <c r="AV246" i="1"/>
  <c r="AV247" i="1"/>
  <c r="AV248" i="1"/>
  <c r="AV249" i="1"/>
  <c r="AV250" i="1"/>
  <c r="AV251" i="1"/>
  <c r="AV252" i="1"/>
  <c r="AV253" i="1"/>
  <c r="AV254" i="1"/>
  <c r="AV255" i="1"/>
  <c r="AV256" i="1"/>
  <c r="AV257" i="1"/>
  <c r="AV258" i="1"/>
  <c r="AV259" i="1"/>
  <c r="AV260" i="1"/>
  <c r="AV261" i="1"/>
  <c r="AV262" i="1"/>
  <c r="AV263" i="1"/>
  <c r="AV264" i="1"/>
  <c r="AV265" i="1"/>
  <c r="AV266" i="1"/>
  <c r="AV267" i="1"/>
  <c r="AV268" i="1"/>
  <c r="AV269" i="1"/>
  <c r="AV270" i="1"/>
  <c r="AV271" i="1"/>
  <c r="AV272" i="1"/>
  <c r="AV273" i="1"/>
  <c r="AV274" i="1"/>
  <c r="AV275" i="1"/>
  <c r="AV276" i="1"/>
  <c r="AV277" i="1"/>
  <c r="AV278" i="1"/>
  <c r="AV279" i="1"/>
  <c r="AV280" i="1"/>
  <c r="AV281" i="1"/>
  <c r="AV282" i="1"/>
  <c r="AV283" i="1"/>
  <c r="AV284" i="1"/>
  <c r="AV285" i="1"/>
  <c r="AV286" i="1"/>
  <c r="AV287" i="1"/>
  <c r="AV288" i="1"/>
  <c r="AV289" i="1"/>
  <c r="AV290" i="1"/>
  <c r="AV291" i="1"/>
  <c r="AV292" i="1"/>
  <c r="AV293" i="1"/>
  <c r="AV294" i="1"/>
  <c r="AV295" i="1"/>
  <c r="AV296" i="1"/>
  <c r="AV297" i="1"/>
  <c r="AV298" i="1"/>
  <c r="AV299" i="1"/>
  <c r="AV300" i="1"/>
  <c r="AV301" i="1"/>
  <c r="AV302" i="1"/>
  <c r="AV303" i="1"/>
  <c r="AV304" i="1"/>
  <c r="AV305" i="1"/>
  <c r="AV306" i="1"/>
  <c r="AV307" i="1"/>
  <c r="AV308" i="1"/>
  <c r="AV309" i="1"/>
  <c r="AV310" i="1"/>
  <c r="AV311" i="1"/>
  <c r="AV312" i="1"/>
  <c r="AV313" i="1"/>
  <c r="AV314" i="1"/>
  <c r="AV315" i="1"/>
  <c r="AV316" i="1"/>
  <c r="AV317" i="1"/>
  <c r="AV318" i="1"/>
  <c r="AV319" i="1"/>
  <c r="AV320" i="1"/>
  <c r="AV321" i="1"/>
  <c r="AV322" i="1"/>
  <c r="AV323" i="1"/>
  <c r="AV324" i="1"/>
  <c r="AV325" i="1"/>
  <c r="AV326" i="1"/>
  <c r="AV327" i="1"/>
  <c r="AV328" i="1"/>
  <c r="AV329" i="1"/>
  <c r="AV330" i="1"/>
  <c r="AV331" i="1"/>
  <c r="AV332" i="1"/>
  <c r="AV333" i="1"/>
  <c r="AV334" i="1"/>
  <c r="AV335" i="1"/>
  <c r="AV336" i="1"/>
  <c r="AV337" i="1"/>
  <c r="AV338" i="1"/>
  <c r="AV339" i="1"/>
  <c r="AV340" i="1"/>
  <c r="AV341" i="1"/>
  <c r="AV342" i="1"/>
  <c r="AV343" i="1"/>
  <c r="AV344" i="1"/>
  <c r="AV345" i="1"/>
  <c r="AV346" i="1"/>
  <c r="AV347" i="1"/>
  <c r="AV348" i="1"/>
  <c r="AV349" i="1"/>
  <c r="AV350" i="1"/>
  <c r="AV351" i="1"/>
  <c r="AV352" i="1"/>
  <c r="AV353" i="1"/>
  <c r="AV354" i="1"/>
  <c r="AV355" i="1"/>
  <c r="AV356" i="1"/>
  <c r="AV357" i="1"/>
  <c r="AV358" i="1"/>
  <c r="AV359" i="1"/>
  <c r="AV360" i="1"/>
  <c r="AV361" i="1"/>
  <c r="AV362" i="1"/>
  <c r="AV363" i="1"/>
  <c r="AV364" i="1"/>
  <c r="AV365" i="1"/>
  <c r="AV366" i="1"/>
  <c r="AV367" i="1"/>
  <c r="AV368" i="1"/>
  <c r="AV369" i="1"/>
  <c r="AV370" i="1"/>
  <c r="AV371" i="1"/>
  <c r="AV372" i="1"/>
  <c r="AV373" i="1"/>
  <c r="AV374" i="1"/>
  <c r="AV375" i="1"/>
  <c r="AV376" i="1"/>
  <c r="AV377" i="1"/>
  <c r="AV378" i="1"/>
  <c r="AV379" i="1"/>
  <c r="AV380" i="1"/>
  <c r="AV381" i="1"/>
  <c r="AV382" i="1"/>
  <c r="AV383" i="1"/>
  <c r="AV384" i="1"/>
  <c r="AV385" i="1"/>
  <c r="AV386" i="1"/>
  <c r="AV387" i="1"/>
  <c r="AV388" i="1"/>
  <c r="AV389" i="1"/>
  <c r="AV390" i="1"/>
  <c r="AV391" i="1"/>
  <c r="AV392" i="1"/>
  <c r="AV393" i="1"/>
  <c r="AV394" i="1"/>
  <c r="AV395" i="1"/>
  <c r="AV396" i="1"/>
  <c r="AV397" i="1"/>
  <c r="AV398" i="1"/>
  <c r="AV399" i="1"/>
  <c r="AV400" i="1"/>
  <c r="AV401" i="1"/>
  <c r="AV402" i="1"/>
  <c r="AV403" i="1"/>
  <c r="AV404" i="1"/>
  <c r="AV405" i="1"/>
  <c r="AV406" i="1"/>
  <c r="AV407" i="1"/>
  <c r="AV408" i="1"/>
  <c r="AV409" i="1"/>
  <c r="AV410" i="1"/>
  <c r="AV411" i="1"/>
  <c r="AV412" i="1"/>
  <c r="AV413" i="1"/>
  <c r="AV414" i="1"/>
  <c r="AV415" i="1"/>
  <c r="AV416" i="1"/>
  <c r="AV417" i="1"/>
  <c r="AV418" i="1"/>
  <c r="AV419" i="1"/>
  <c r="AV420" i="1"/>
  <c r="AV421" i="1"/>
  <c r="AV422" i="1"/>
  <c r="AV423" i="1"/>
  <c r="AV424" i="1"/>
  <c r="AV425" i="1"/>
  <c r="AV426" i="1"/>
  <c r="AV427" i="1"/>
  <c r="AV428" i="1"/>
  <c r="AV429" i="1"/>
  <c r="AV430" i="1"/>
  <c r="AV431" i="1"/>
  <c r="AV432" i="1"/>
  <c r="AV433" i="1"/>
  <c r="AV434" i="1"/>
  <c r="AV435" i="1"/>
  <c r="AV436" i="1"/>
  <c r="AV437" i="1"/>
  <c r="AV438" i="1"/>
  <c r="AV439" i="1"/>
  <c r="AV440" i="1"/>
  <c r="AV441" i="1"/>
  <c r="AV442" i="1"/>
  <c r="AV443" i="1"/>
  <c r="AV444" i="1"/>
  <c r="AV445" i="1"/>
  <c r="AV446" i="1"/>
  <c r="AV447" i="1"/>
  <c r="AV448" i="1"/>
  <c r="AV449" i="1"/>
  <c r="AV450" i="1"/>
  <c r="AV451" i="1"/>
  <c r="AV452" i="1"/>
  <c r="AV453" i="1"/>
  <c r="AV454" i="1"/>
  <c r="AV455" i="1"/>
  <c r="AV456" i="1"/>
  <c r="AV457" i="1"/>
  <c r="AV458" i="1"/>
  <c r="AV459" i="1"/>
  <c r="AV460" i="1"/>
  <c r="AV461" i="1"/>
  <c r="AV462" i="1"/>
  <c r="AV463" i="1"/>
  <c r="AV464" i="1"/>
  <c r="AV465" i="1"/>
  <c r="AV466" i="1"/>
  <c r="AV467" i="1"/>
  <c r="AV468" i="1"/>
  <c r="AV469" i="1"/>
  <c r="AV470" i="1"/>
  <c r="AV471" i="1"/>
  <c r="AV472" i="1"/>
  <c r="AV473" i="1"/>
  <c r="AV474" i="1"/>
  <c r="AV475" i="1"/>
  <c r="AV476" i="1"/>
  <c r="AV477" i="1"/>
  <c r="AV478" i="1"/>
  <c r="AV479" i="1"/>
  <c r="AV480" i="1"/>
  <c r="AV481" i="1"/>
  <c r="AV482" i="1"/>
  <c r="AV483" i="1"/>
  <c r="AV484" i="1"/>
  <c r="AV485" i="1"/>
  <c r="AV486" i="1"/>
  <c r="AV487" i="1"/>
  <c r="AV488" i="1"/>
  <c r="AV489" i="1"/>
  <c r="AV490" i="1"/>
  <c r="AV491" i="1"/>
  <c r="AV492" i="1"/>
  <c r="AV493" i="1"/>
  <c r="AV494" i="1"/>
  <c r="AV495" i="1"/>
  <c r="AV496" i="1"/>
  <c r="AV497" i="1"/>
  <c r="AV498" i="1"/>
  <c r="AV499" i="1"/>
  <c r="AV500" i="1"/>
  <c r="AV501" i="1"/>
  <c r="AV502" i="1"/>
  <c r="AV503" i="1"/>
  <c r="AV504" i="1"/>
  <c r="AV505" i="1"/>
  <c r="AV506" i="1"/>
  <c r="AV507" i="1"/>
  <c r="AV508" i="1"/>
  <c r="AV509" i="1"/>
  <c r="AV510" i="1"/>
  <c r="AV511" i="1"/>
  <c r="AV512" i="1"/>
  <c r="AV513" i="1"/>
  <c r="AV514" i="1"/>
  <c r="AV515" i="1"/>
  <c r="AV516" i="1"/>
  <c r="AV517" i="1"/>
  <c r="AV518" i="1"/>
  <c r="AV519" i="1"/>
  <c r="AV520" i="1"/>
  <c r="AV521" i="1"/>
  <c r="AV522" i="1"/>
  <c r="AV523" i="1"/>
  <c r="AV524" i="1"/>
  <c r="AV525" i="1"/>
  <c r="AV526" i="1"/>
  <c r="AV527" i="1"/>
  <c r="AV528" i="1"/>
  <c r="AV529" i="1"/>
  <c r="AV530" i="1"/>
  <c r="AV531" i="1"/>
  <c r="AV532" i="1"/>
  <c r="AV533" i="1"/>
  <c r="AV534" i="1"/>
  <c r="AV535" i="1"/>
  <c r="AV536" i="1"/>
  <c r="AV537" i="1"/>
  <c r="AV538" i="1"/>
  <c r="AV539" i="1"/>
  <c r="AV540" i="1"/>
  <c r="AV541" i="1"/>
  <c r="AV542" i="1"/>
  <c r="AV543" i="1"/>
  <c r="AV544" i="1"/>
  <c r="AV545" i="1"/>
  <c r="AV546" i="1"/>
  <c r="AV547" i="1"/>
  <c r="AV548" i="1"/>
  <c r="AV549" i="1"/>
  <c r="AV550" i="1"/>
  <c r="AV551" i="1"/>
  <c r="AV552" i="1"/>
  <c r="AV553" i="1"/>
  <c r="AV554" i="1"/>
  <c r="AV555" i="1"/>
  <c r="AV556" i="1"/>
  <c r="AV557" i="1"/>
  <c r="AV558" i="1"/>
  <c r="AV559" i="1"/>
  <c r="AV560" i="1"/>
  <c r="AV561" i="1"/>
  <c r="AV562" i="1"/>
  <c r="AV563" i="1"/>
  <c r="AV564" i="1"/>
  <c r="AV565" i="1"/>
  <c r="AV566" i="1"/>
  <c r="AV567" i="1"/>
  <c r="AV568" i="1"/>
  <c r="AV569" i="1"/>
  <c r="AV570" i="1"/>
  <c r="AV571" i="1"/>
  <c r="AV572" i="1"/>
  <c r="AV573" i="1"/>
  <c r="AV574" i="1"/>
  <c r="AV575" i="1"/>
  <c r="AV576" i="1"/>
  <c r="AV577" i="1"/>
  <c r="AV578" i="1"/>
  <c r="AV579" i="1"/>
  <c r="AV580" i="1"/>
  <c r="AV581" i="1"/>
  <c r="AV582" i="1"/>
  <c r="AV583" i="1"/>
  <c r="AV584" i="1"/>
  <c r="AV585" i="1"/>
  <c r="AV586" i="1"/>
  <c r="AV587" i="1"/>
  <c r="AV588" i="1"/>
  <c r="AV589" i="1"/>
  <c r="AV590" i="1"/>
  <c r="AV591" i="1"/>
  <c r="AV592" i="1"/>
  <c r="AV593" i="1"/>
  <c r="AV594" i="1"/>
  <c r="AV595" i="1"/>
  <c r="AV596" i="1"/>
  <c r="AV597" i="1"/>
  <c r="AV598" i="1"/>
  <c r="AV599" i="1"/>
  <c r="AV600" i="1"/>
  <c r="AV601" i="1"/>
  <c r="AV602" i="1"/>
  <c r="AV603" i="1"/>
  <c r="AV604" i="1"/>
  <c r="AV605" i="1"/>
  <c r="AV606" i="1"/>
  <c r="AV607" i="1"/>
  <c r="AV608" i="1"/>
  <c r="AV609" i="1"/>
  <c r="AV610" i="1"/>
  <c r="AV611" i="1"/>
  <c r="AV612" i="1"/>
  <c r="AV613" i="1"/>
  <c r="AV614" i="1"/>
  <c r="AV615" i="1"/>
  <c r="AV616" i="1"/>
  <c r="AV617" i="1"/>
  <c r="AV618" i="1"/>
  <c r="AV619" i="1"/>
  <c r="AV620" i="1"/>
  <c r="AV621" i="1"/>
  <c r="AV622" i="1"/>
  <c r="AV623" i="1"/>
  <c r="AV624" i="1"/>
  <c r="AV625" i="1"/>
  <c r="AV626" i="1"/>
  <c r="AV627" i="1"/>
  <c r="AV628" i="1"/>
  <c r="AV629" i="1"/>
  <c r="AV630" i="1"/>
  <c r="AV631" i="1"/>
  <c r="AV632" i="1"/>
  <c r="AV633" i="1"/>
  <c r="AV634" i="1"/>
  <c r="AV635" i="1"/>
  <c r="AV636" i="1"/>
  <c r="AV637" i="1"/>
  <c r="AV638" i="1"/>
  <c r="AV639" i="1"/>
  <c r="AV640" i="1"/>
  <c r="AV641" i="1"/>
  <c r="AV642" i="1"/>
  <c r="AV643" i="1"/>
  <c r="AV644" i="1"/>
  <c r="AV645" i="1"/>
  <c r="AV646" i="1"/>
  <c r="AV647" i="1"/>
  <c r="AV648" i="1"/>
  <c r="AV649" i="1"/>
  <c r="AV650" i="1"/>
  <c r="AV651" i="1"/>
  <c r="AV652" i="1"/>
  <c r="AV653" i="1"/>
  <c r="AV654" i="1"/>
  <c r="AV655" i="1"/>
  <c r="AV656" i="1"/>
  <c r="AV657" i="1"/>
  <c r="AV658" i="1"/>
  <c r="AV659" i="1"/>
  <c r="AV660" i="1"/>
  <c r="AV661" i="1"/>
  <c r="AV662" i="1"/>
  <c r="AV663" i="1"/>
  <c r="AV664" i="1"/>
  <c r="AV665" i="1"/>
  <c r="AV666" i="1"/>
  <c r="AV667" i="1"/>
  <c r="AV668" i="1"/>
  <c r="AV669" i="1"/>
  <c r="AV670" i="1"/>
  <c r="AV671" i="1"/>
  <c r="AV672" i="1"/>
  <c r="AV673" i="1"/>
  <c r="AV674" i="1"/>
  <c r="AV675" i="1"/>
  <c r="AV676" i="1"/>
  <c r="AV677" i="1"/>
  <c r="AV678" i="1"/>
  <c r="AV679" i="1"/>
  <c r="AV680" i="1"/>
  <c r="AV681" i="1"/>
  <c r="AV682" i="1"/>
  <c r="AV683" i="1"/>
  <c r="AV684" i="1"/>
  <c r="AV685" i="1"/>
  <c r="AV686" i="1"/>
  <c r="AV687" i="1"/>
  <c r="AV688" i="1"/>
  <c r="AV689" i="1"/>
  <c r="AV690" i="1"/>
  <c r="AV691" i="1"/>
  <c r="AV692" i="1"/>
  <c r="AV693" i="1"/>
  <c r="AV694" i="1"/>
  <c r="AV695" i="1"/>
  <c r="AV696" i="1"/>
  <c r="AV697" i="1"/>
  <c r="AV698" i="1"/>
  <c r="AV699" i="1"/>
  <c r="AV700" i="1"/>
  <c r="AV701" i="1"/>
  <c r="AV702" i="1"/>
  <c r="AV703" i="1"/>
  <c r="AV704" i="1"/>
  <c r="AV705" i="1"/>
  <c r="AV706" i="1"/>
  <c r="AV707" i="1"/>
  <c r="AV708" i="1"/>
  <c r="AV709" i="1"/>
  <c r="AV710" i="1"/>
  <c r="AV711" i="1"/>
  <c r="AV712" i="1"/>
  <c r="AV713" i="1"/>
  <c r="AV714" i="1"/>
  <c r="AV715" i="1"/>
  <c r="AV716" i="1"/>
  <c r="AV717" i="1"/>
  <c r="AV718" i="1"/>
  <c r="AV719" i="1"/>
  <c r="AV720" i="1"/>
  <c r="AV721" i="1"/>
  <c r="AV722" i="1"/>
  <c r="AV723" i="1"/>
  <c r="AV724" i="1"/>
  <c r="AV725" i="1"/>
  <c r="AV726" i="1"/>
  <c r="AV727" i="1"/>
  <c r="AV728" i="1"/>
  <c r="AV729" i="1"/>
  <c r="AV730" i="1"/>
  <c r="AV731" i="1"/>
  <c r="AV732" i="1"/>
  <c r="AV733" i="1"/>
  <c r="AV734" i="1"/>
  <c r="AV735" i="1"/>
  <c r="AV736" i="1"/>
  <c r="AV737" i="1"/>
  <c r="AV738" i="1"/>
  <c r="AV739" i="1"/>
  <c r="AV740" i="1"/>
  <c r="AV741" i="1"/>
  <c r="AV742" i="1"/>
  <c r="AV743" i="1"/>
  <c r="AV744" i="1"/>
  <c r="AV745" i="1"/>
  <c r="AV746" i="1"/>
  <c r="AV747" i="1"/>
  <c r="AV748" i="1"/>
  <c r="AV749" i="1"/>
  <c r="AV750" i="1"/>
  <c r="AV751" i="1"/>
  <c r="AV752" i="1"/>
  <c r="AV753" i="1"/>
  <c r="AV754" i="1"/>
  <c r="AV755" i="1"/>
  <c r="AV756" i="1"/>
  <c r="AV757" i="1"/>
  <c r="AV758" i="1"/>
  <c r="AV759" i="1"/>
  <c r="AV760" i="1"/>
  <c r="AV761" i="1"/>
  <c r="AV762" i="1"/>
  <c r="AV763" i="1"/>
  <c r="AV764" i="1"/>
  <c r="AV765" i="1"/>
  <c r="AV766" i="1"/>
  <c r="AV767" i="1"/>
  <c r="AV768" i="1"/>
  <c r="AV769" i="1"/>
  <c r="AV770" i="1"/>
  <c r="AV771" i="1"/>
  <c r="AV772" i="1"/>
  <c r="AV773" i="1"/>
  <c r="AV774" i="1"/>
  <c r="AV775" i="1"/>
  <c r="AV776" i="1"/>
  <c r="AV777" i="1"/>
  <c r="AV778" i="1"/>
  <c r="AV779" i="1"/>
  <c r="AV780" i="1"/>
  <c r="AV781" i="1"/>
  <c r="AV782" i="1"/>
  <c r="AV783" i="1"/>
  <c r="AV784" i="1"/>
  <c r="AV785" i="1"/>
  <c r="AV786" i="1"/>
  <c r="AV787" i="1"/>
  <c r="AV788" i="1"/>
  <c r="AV789" i="1"/>
  <c r="AV790" i="1"/>
  <c r="AV791" i="1"/>
  <c r="AV792" i="1"/>
  <c r="AV793" i="1"/>
  <c r="AV794" i="1"/>
  <c r="AV795" i="1"/>
  <c r="AV796" i="1"/>
  <c r="AV797" i="1"/>
  <c r="AV798" i="1"/>
  <c r="AV799" i="1"/>
  <c r="AV800" i="1"/>
  <c r="AV801" i="1"/>
  <c r="AV802" i="1"/>
  <c r="AV803" i="1"/>
  <c r="AV804" i="1"/>
  <c r="AV805" i="1"/>
  <c r="AV806" i="1"/>
  <c r="AV807" i="1"/>
  <c r="AV808" i="1"/>
  <c r="AV809" i="1"/>
  <c r="AV810" i="1"/>
  <c r="AV811" i="1"/>
  <c r="AV812" i="1"/>
  <c r="AV813" i="1"/>
  <c r="AV814" i="1"/>
  <c r="AV815" i="1"/>
  <c r="AV816" i="1"/>
  <c r="AV817" i="1"/>
  <c r="AV818" i="1"/>
  <c r="AV819" i="1"/>
  <c r="AV820" i="1"/>
  <c r="AV821" i="1"/>
  <c r="AV822" i="1"/>
  <c r="AV823" i="1"/>
  <c r="AV824" i="1"/>
  <c r="AV825" i="1"/>
  <c r="AV826" i="1"/>
  <c r="AV827" i="1"/>
  <c r="AV828" i="1"/>
  <c r="AV829" i="1"/>
  <c r="AV830" i="1"/>
  <c r="AV831" i="1"/>
  <c r="AV832" i="1"/>
  <c r="AV833" i="1"/>
  <c r="AV834" i="1"/>
  <c r="AV835" i="1"/>
  <c r="AV836" i="1"/>
  <c r="AV837" i="1"/>
  <c r="AV838" i="1"/>
  <c r="AV839" i="1"/>
  <c r="AV840" i="1"/>
  <c r="AV841" i="1"/>
  <c r="AV842" i="1"/>
  <c r="AV843" i="1"/>
  <c r="AV844" i="1"/>
  <c r="AV845" i="1"/>
  <c r="AV846" i="1"/>
  <c r="AV847" i="1"/>
  <c r="AV848" i="1"/>
  <c r="AV849" i="1"/>
  <c r="AV850" i="1"/>
  <c r="AV851" i="1"/>
  <c r="AV852" i="1"/>
  <c r="AV853" i="1"/>
  <c r="AV854" i="1"/>
  <c r="AV855" i="1"/>
  <c r="AV856" i="1"/>
  <c r="AV857" i="1"/>
  <c r="AV858" i="1"/>
  <c r="AV859" i="1"/>
  <c r="AV860" i="1"/>
  <c r="AV861" i="1"/>
  <c r="AV862" i="1"/>
  <c r="AV863" i="1"/>
  <c r="AV864" i="1"/>
  <c r="AV865" i="1"/>
  <c r="AV866" i="1"/>
  <c r="AV867" i="1"/>
  <c r="AV868" i="1"/>
  <c r="AV869" i="1"/>
  <c r="AV870" i="1"/>
  <c r="AV871" i="1"/>
  <c r="AV872" i="1"/>
  <c r="AV873" i="1"/>
  <c r="AV874" i="1"/>
  <c r="AV875" i="1"/>
  <c r="AV876" i="1"/>
  <c r="AV877" i="1"/>
  <c r="AV878" i="1"/>
  <c r="AV879" i="1"/>
  <c r="AV880" i="1"/>
  <c r="AV881" i="1"/>
  <c r="AV882" i="1"/>
  <c r="AV883" i="1"/>
  <c r="AV884" i="1"/>
  <c r="AV885" i="1"/>
  <c r="AV886" i="1"/>
  <c r="AV887" i="1"/>
  <c r="AV888" i="1"/>
  <c r="AV889" i="1"/>
  <c r="AV890" i="1"/>
  <c r="AV891" i="1"/>
  <c r="AV892" i="1"/>
  <c r="AV893" i="1"/>
  <c r="AV894" i="1"/>
  <c r="AV895" i="1"/>
  <c r="AV896" i="1"/>
  <c r="AV897" i="1"/>
  <c r="AV898" i="1"/>
  <c r="AV899" i="1"/>
  <c r="AV900" i="1"/>
  <c r="AV901" i="1"/>
  <c r="AV902" i="1"/>
  <c r="AV903" i="1"/>
  <c r="AV904" i="1"/>
  <c r="AV905" i="1"/>
  <c r="AV906" i="1"/>
  <c r="AV907" i="1"/>
  <c r="AV908" i="1"/>
  <c r="AV909" i="1"/>
  <c r="AV910" i="1"/>
  <c r="AV911" i="1"/>
  <c r="AV912" i="1"/>
  <c r="AV913" i="1"/>
  <c r="AV914" i="1"/>
  <c r="AV915" i="1"/>
  <c r="AV916" i="1"/>
  <c r="AV917" i="1"/>
  <c r="AV918" i="1"/>
  <c r="AV919" i="1"/>
  <c r="AV920" i="1"/>
  <c r="AV921" i="1"/>
  <c r="AV922" i="1"/>
  <c r="AV923" i="1"/>
  <c r="AV924" i="1"/>
  <c r="AV925" i="1"/>
  <c r="AV926" i="1"/>
  <c r="AV927" i="1"/>
  <c r="AV928" i="1"/>
  <c r="AV929" i="1"/>
  <c r="AV930" i="1"/>
  <c r="AV931" i="1"/>
  <c r="AV932" i="1"/>
  <c r="AV933" i="1"/>
  <c r="AV934" i="1"/>
  <c r="AV935" i="1"/>
  <c r="AV936" i="1"/>
  <c r="AV937" i="1"/>
  <c r="AV938" i="1"/>
  <c r="AV939" i="1"/>
  <c r="AV940" i="1"/>
  <c r="AV941" i="1"/>
  <c r="AV942" i="1"/>
  <c r="AV943" i="1"/>
  <c r="AV944" i="1"/>
  <c r="AV945" i="1"/>
  <c r="AV946" i="1"/>
  <c r="AV947" i="1"/>
  <c r="AV948" i="1"/>
  <c r="AV949" i="1"/>
  <c r="AV950" i="1"/>
  <c r="AV951" i="1"/>
  <c r="AV952" i="1"/>
  <c r="AV953" i="1"/>
  <c r="AV954" i="1"/>
  <c r="AV955" i="1"/>
  <c r="AV956" i="1"/>
  <c r="AV957" i="1"/>
  <c r="AV958" i="1"/>
  <c r="AV959" i="1"/>
  <c r="AV960" i="1"/>
  <c r="AV961" i="1"/>
  <c r="AV962" i="1"/>
  <c r="AV963" i="1"/>
  <c r="AV964" i="1"/>
  <c r="AV965" i="1"/>
  <c r="AV966" i="1"/>
  <c r="AV967" i="1"/>
  <c r="AV968" i="1"/>
  <c r="AV969" i="1"/>
  <c r="AV970" i="1"/>
  <c r="AV971" i="1"/>
  <c r="AV972" i="1"/>
  <c r="AV973" i="1"/>
  <c r="AV974" i="1"/>
  <c r="AV975" i="1"/>
  <c r="AV976" i="1"/>
  <c r="AV977" i="1"/>
  <c r="AV978" i="1"/>
  <c r="AV979" i="1"/>
  <c r="AV980" i="1"/>
  <c r="AV981" i="1"/>
  <c r="AV982" i="1"/>
  <c r="AV983" i="1"/>
  <c r="AV984" i="1"/>
  <c r="AV985" i="1"/>
  <c r="AV986" i="1"/>
  <c r="AV987" i="1"/>
  <c r="AV988" i="1"/>
  <c r="AV989" i="1"/>
  <c r="AV990" i="1"/>
  <c r="AV991" i="1"/>
  <c r="AV992" i="1"/>
  <c r="AV993" i="1"/>
  <c r="AV994" i="1"/>
  <c r="AV995" i="1"/>
  <c r="AV996" i="1"/>
  <c r="AV997" i="1"/>
  <c r="AV998" i="1"/>
  <c r="AV999" i="1"/>
  <c r="AV1000" i="1"/>
  <c r="AV1001" i="1"/>
  <c r="AV1002" i="1"/>
  <c r="AV1003" i="1"/>
  <c r="AV1004" i="1"/>
  <c r="AV1005" i="1"/>
  <c r="AV1006" i="1"/>
  <c r="AV1007" i="1"/>
  <c r="AV1008" i="1"/>
  <c r="AV1009" i="1"/>
  <c r="AV1010" i="1"/>
  <c r="AV1011" i="1"/>
  <c r="AV1012" i="1"/>
  <c r="AV1013" i="1"/>
  <c r="AV1014" i="1"/>
  <c r="AV1015" i="1"/>
  <c r="AV1016" i="1"/>
  <c r="AV1017" i="1"/>
  <c r="AV1018" i="1"/>
  <c r="AV1019" i="1"/>
  <c r="AV1020" i="1"/>
  <c r="AV1021" i="1"/>
  <c r="AV1022" i="1"/>
  <c r="AV1023" i="1"/>
  <c r="AV1024" i="1"/>
  <c r="AV1025" i="1"/>
  <c r="AV1026" i="1"/>
  <c r="AV1027" i="1"/>
  <c r="AV1028" i="1"/>
  <c r="AV1029" i="1"/>
  <c r="AV1030" i="1"/>
  <c r="AV1031" i="1"/>
  <c r="AV1032" i="1"/>
  <c r="AV1033" i="1"/>
  <c r="AV1034" i="1"/>
  <c r="AV1035" i="1"/>
  <c r="AV1036" i="1"/>
  <c r="AV1037" i="1"/>
  <c r="AV1038" i="1"/>
  <c r="AV1039" i="1"/>
  <c r="AV1040" i="1"/>
  <c r="AV1041" i="1"/>
  <c r="AV1042" i="1"/>
  <c r="AV1043" i="1"/>
  <c r="AV1044" i="1"/>
  <c r="AV1045" i="1"/>
  <c r="AV1046" i="1"/>
  <c r="AV1047" i="1"/>
  <c r="AV1048" i="1"/>
  <c r="AV1049" i="1"/>
  <c r="AV1050" i="1"/>
  <c r="AV1051" i="1"/>
  <c r="AV1052" i="1"/>
  <c r="AV1053" i="1"/>
  <c r="AV1054" i="1"/>
  <c r="AV1055" i="1"/>
  <c r="AV1056" i="1"/>
  <c r="AV1057" i="1"/>
  <c r="AV1058" i="1"/>
  <c r="AV1059" i="1"/>
  <c r="AV1060" i="1"/>
  <c r="AV1061" i="1"/>
  <c r="AV1062" i="1"/>
  <c r="AV1063" i="1"/>
  <c r="AV1064" i="1"/>
  <c r="AV1065" i="1"/>
  <c r="AV1066" i="1"/>
  <c r="AV1067" i="1"/>
  <c r="AV1068" i="1"/>
  <c r="AV1069" i="1"/>
  <c r="AV1070" i="1"/>
  <c r="AV1071" i="1"/>
  <c r="AV1072" i="1"/>
  <c r="AV1073" i="1"/>
  <c r="AV1074" i="1"/>
  <c r="AV1075" i="1"/>
  <c r="AV1076" i="1"/>
  <c r="AV1077" i="1"/>
  <c r="AV1078" i="1"/>
  <c r="AV1079" i="1"/>
  <c r="AV1080" i="1"/>
  <c r="AV1081" i="1"/>
  <c r="AV1082" i="1"/>
  <c r="AV1083" i="1"/>
  <c r="AV1084" i="1"/>
  <c r="AV1085" i="1"/>
  <c r="AV1086" i="1"/>
  <c r="AV1087" i="1"/>
  <c r="AV1088" i="1"/>
  <c r="AV1089" i="1"/>
  <c r="AV1090" i="1"/>
  <c r="AV1091" i="1"/>
  <c r="AV1092" i="1"/>
  <c r="AV1093" i="1"/>
  <c r="AV1094" i="1"/>
  <c r="AV1095" i="1"/>
  <c r="AV1096" i="1"/>
  <c r="AV1097" i="1"/>
  <c r="AV1098" i="1"/>
  <c r="AV1099" i="1"/>
  <c r="AV1100" i="1"/>
  <c r="AV1101" i="1"/>
  <c r="AV1102" i="1"/>
  <c r="AV1103" i="1"/>
  <c r="AV1104" i="1"/>
  <c r="AV1105" i="1"/>
  <c r="AV1106" i="1"/>
  <c r="AV1107" i="1"/>
  <c r="AV1108" i="1"/>
  <c r="AV1109" i="1"/>
  <c r="AV1110" i="1"/>
  <c r="AV1111" i="1"/>
  <c r="AV1112" i="1"/>
  <c r="AV1113" i="1"/>
  <c r="AV1114" i="1"/>
  <c r="AV1115" i="1"/>
  <c r="AV1116" i="1"/>
  <c r="AV1117" i="1"/>
  <c r="AV1118" i="1"/>
  <c r="AV1119" i="1"/>
  <c r="AV1120" i="1"/>
  <c r="AV1121" i="1"/>
  <c r="AV1122" i="1"/>
  <c r="AV1123" i="1"/>
  <c r="AV1124" i="1"/>
  <c r="AV1125" i="1"/>
  <c r="AV1126" i="1"/>
  <c r="AV1127" i="1"/>
  <c r="AV1128" i="1"/>
  <c r="AV1129" i="1"/>
  <c r="AV1130" i="1"/>
  <c r="AV1131" i="1"/>
  <c r="AV1132" i="1"/>
  <c r="AV1133" i="1"/>
  <c r="AV1134" i="1"/>
  <c r="AV1135" i="1"/>
  <c r="AV1136" i="1"/>
  <c r="AV1137" i="1"/>
  <c r="AV1138" i="1"/>
  <c r="AV1139" i="1"/>
  <c r="AV1140" i="1"/>
  <c r="AV1141" i="1"/>
  <c r="AV1142" i="1"/>
  <c r="AV1143" i="1"/>
  <c r="AV1144" i="1"/>
  <c r="AV1145" i="1"/>
  <c r="AV1146" i="1"/>
  <c r="AV1147" i="1"/>
  <c r="AV1148" i="1"/>
  <c r="AV1149" i="1"/>
  <c r="AV1150" i="1"/>
  <c r="AV1151" i="1"/>
  <c r="AV1152" i="1"/>
  <c r="AV1153" i="1"/>
  <c r="AV1154" i="1"/>
  <c r="AV1155" i="1"/>
  <c r="AV1156" i="1"/>
  <c r="AV1157" i="1"/>
  <c r="AV1158" i="1"/>
  <c r="AV1159" i="1"/>
  <c r="AV1160" i="1"/>
  <c r="AV1161" i="1"/>
  <c r="AV1162" i="1"/>
  <c r="AV1163" i="1"/>
  <c r="AV1164" i="1"/>
  <c r="AV1165" i="1"/>
  <c r="AV1166" i="1"/>
  <c r="AV1167" i="1"/>
  <c r="AV1168" i="1"/>
  <c r="AV1169" i="1"/>
  <c r="AV1170" i="1"/>
  <c r="AV1171" i="1"/>
  <c r="AV1172" i="1"/>
  <c r="AV1173" i="1"/>
  <c r="AV1174" i="1"/>
  <c r="AV1175" i="1"/>
  <c r="AV1176" i="1"/>
  <c r="AV1177" i="1"/>
  <c r="AV1178" i="1"/>
  <c r="AV1179" i="1"/>
  <c r="AV1180" i="1"/>
  <c r="AV1181" i="1"/>
  <c r="AV1182" i="1"/>
  <c r="AV1183" i="1"/>
  <c r="AV1184" i="1"/>
  <c r="AV1185" i="1"/>
  <c r="AV1186" i="1"/>
  <c r="AV1187" i="1"/>
  <c r="AV1188" i="1"/>
  <c r="AV1189" i="1"/>
  <c r="AV1190" i="1"/>
  <c r="AV1191" i="1"/>
  <c r="AV1192" i="1"/>
  <c r="AV1193" i="1"/>
  <c r="AV1194" i="1"/>
  <c r="AV1195" i="1"/>
  <c r="AV1196" i="1"/>
  <c r="AV1197" i="1"/>
  <c r="AV1198" i="1"/>
  <c r="AV1199" i="1"/>
  <c r="AV1200" i="1"/>
  <c r="AV1201" i="1"/>
  <c r="AV1202" i="1"/>
  <c r="AV1203" i="1"/>
  <c r="AV1204" i="1"/>
  <c r="AV1205" i="1"/>
  <c r="AV1206" i="1"/>
  <c r="AV1207" i="1"/>
  <c r="AV1208" i="1"/>
  <c r="AV1209" i="1"/>
  <c r="AV1210" i="1"/>
  <c r="AV1211" i="1"/>
  <c r="AV1212" i="1"/>
  <c r="AV1213" i="1"/>
  <c r="AV1214" i="1"/>
  <c r="AV1215" i="1"/>
  <c r="AV1216" i="1"/>
  <c r="AV1217" i="1"/>
  <c r="AV1218" i="1"/>
  <c r="AV1219" i="1"/>
  <c r="AV1220" i="1"/>
  <c r="AV1221" i="1"/>
  <c r="AV1222" i="1"/>
  <c r="AV1223" i="1"/>
  <c r="AV1224" i="1"/>
  <c r="AV1225" i="1"/>
  <c r="AV1226" i="1"/>
  <c r="AV1227" i="1"/>
  <c r="AV1228" i="1"/>
  <c r="AV1229" i="1"/>
  <c r="AV1230" i="1"/>
  <c r="AV1231" i="1"/>
  <c r="AV1232" i="1"/>
  <c r="AV1233" i="1"/>
  <c r="AV1234" i="1"/>
  <c r="AV1235" i="1"/>
  <c r="AV1236" i="1"/>
  <c r="AV1237" i="1"/>
  <c r="AV1238" i="1"/>
  <c r="AV1239" i="1"/>
  <c r="AV1240" i="1"/>
  <c r="AV1241" i="1"/>
  <c r="AV1242" i="1"/>
  <c r="AV1243" i="1"/>
  <c r="AV1244" i="1"/>
  <c r="AV1245" i="1"/>
  <c r="AV1246" i="1"/>
  <c r="AV1247" i="1"/>
  <c r="AV1248" i="1"/>
  <c r="AV1249" i="1"/>
  <c r="AV1250" i="1"/>
  <c r="AV1251" i="1"/>
  <c r="AV1252" i="1"/>
  <c r="AV1253" i="1"/>
  <c r="AV1254" i="1"/>
  <c r="AV1255" i="1"/>
  <c r="AV1256" i="1"/>
  <c r="AV1257" i="1"/>
  <c r="AV1258" i="1"/>
  <c r="AV1259" i="1"/>
  <c r="AV1260" i="1"/>
  <c r="AV1261" i="1"/>
  <c r="AV1262" i="1"/>
  <c r="AV1263" i="1"/>
  <c r="AV1264" i="1"/>
  <c r="AV1265" i="1"/>
  <c r="AV1266" i="1"/>
  <c r="AV1267" i="1"/>
  <c r="AV1268" i="1"/>
  <c r="AV1269" i="1"/>
  <c r="AV1270" i="1"/>
  <c r="AV1271" i="1"/>
  <c r="AV1272" i="1"/>
  <c r="AV1273" i="1"/>
  <c r="AV1274" i="1"/>
  <c r="AV1275" i="1"/>
  <c r="AV1276" i="1"/>
  <c r="AV1277" i="1"/>
  <c r="AV1278" i="1"/>
  <c r="AV1279" i="1"/>
  <c r="AV1280" i="1"/>
  <c r="AV1281" i="1"/>
  <c r="AV1282" i="1"/>
  <c r="AV1283" i="1"/>
  <c r="AV1284" i="1"/>
  <c r="AV1285" i="1"/>
  <c r="AV1286" i="1"/>
  <c r="AV1287" i="1"/>
  <c r="AV1288" i="1"/>
  <c r="AV1289" i="1"/>
  <c r="AV1290" i="1"/>
  <c r="AV1291" i="1"/>
  <c r="AV1292" i="1"/>
  <c r="AV1293" i="1"/>
  <c r="AV1294" i="1"/>
  <c r="AV1295" i="1"/>
  <c r="AV1296" i="1"/>
  <c r="AV1297" i="1"/>
  <c r="AV1298" i="1"/>
  <c r="AV1299" i="1"/>
  <c r="AV1300" i="1"/>
  <c r="AV1301" i="1"/>
  <c r="AV1302" i="1"/>
  <c r="AV1303" i="1"/>
  <c r="AV1304" i="1"/>
  <c r="AV1305" i="1"/>
  <c r="AV1306" i="1"/>
  <c r="AV1307" i="1"/>
  <c r="AV1308" i="1"/>
  <c r="AV1309" i="1"/>
  <c r="AV1310" i="1"/>
  <c r="AV1311" i="1"/>
  <c r="AV1312" i="1"/>
  <c r="AV1313" i="1"/>
  <c r="AV1314" i="1"/>
  <c r="AV1315" i="1"/>
  <c r="AV1316" i="1"/>
  <c r="AV1317" i="1"/>
  <c r="AV1318" i="1"/>
  <c r="AV1319" i="1"/>
  <c r="AV1320" i="1"/>
  <c r="AV1321" i="1"/>
  <c r="AV1322" i="1"/>
  <c r="AV1323" i="1"/>
  <c r="AV1324" i="1"/>
  <c r="AV1325" i="1"/>
  <c r="AV1326" i="1"/>
  <c r="AV1327" i="1"/>
  <c r="AV1328" i="1"/>
  <c r="AV1329" i="1"/>
  <c r="AV1330" i="1"/>
  <c r="AV1331" i="1"/>
  <c r="AV1332" i="1"/>
  <c r="AV1333" i="1"/>
  <c r="AV1334" i="1"/>
  <c r="AV1335" i="1"/>
  <c r="AV1336" i="1"/>
  <c r="AV1337" i="1"/>
  <c r="AV1338" i="1"/>
  <c r="AV1339" i="1"/>
  <c r="AV1340" i="1"/>
  <c r="AV1341" i="1"/>
  <c r="AV1342" i="1"/>
  <c r="AV1343" i="1"/>
  <c r="AV1344" i="1"/>
  <c r="AV1345" i="1"/>
  <c r="AV1346" i="1"/>
  <c r="AV1347" i="1"/>
  <c r="AV1348" i="1"/>
  <c r="AV1349" i="1"/>
  <c r="AV1350" i="1"/>
  <c r="AV1351" i="1"/>
  <c r="AV1352" i="1"/>
  <c r="AV1353" i="1"/>
  <c r="AV1354" i="1"/>
  <c r="AV1355" i="1"/>
  <c r="AV1356" i="1"/>
  <c r="AV1357" i="1"/>
  <c r="AV1358" i="1"/>
  <c r="AV1359" i="1"/>
  <c r="AV1360" i="1"/>
  <c r="AV1361" i="1"/>
  <c r="AV1362" i="1"/>
  <c r="AV1363" i="1"/>
  <c r="AV1364" i="1"/>
  <c r="AV1365" i="1"/>
  <c r="AV1366" i="1"/>
  <c r="AV1367" i="1"/>
  <c r="AV1368" i="1"/>
  <c r="AV1369" i="1"/>
  <c r="AV1370" i="1"/>
  <c r="AV1371" i="1"/>
  <c r="AV1372" i="1"/>
  <c r="AV1373" i="1"/>
  <c r="AV1374" i="1"/>
  <c r="AV1375" i="1"/>
  <c r="AV1376" i="1"/>
  <c r="AV1377" i="1"/>
  <c r="AV1378" i="1"/>
  <c r="AV1379" i="1"/>
  <c r="AV1380" i="1"/>
  <c r="AV1381" i="1"/>
  <c r="AV1382" i="1"/>
  <c r="AV1383" i="1"/>
  <c r="AV1384" i="1"/>
  <c r="AV1385" i="1"/>
  <c r="AV1386" i="1"/>
  <c r="AV1387" i="1"/>
  <c r="AV1388" i="1"/>
  <c r="AV1389" i="1"/>
  <c r="AV1390" i="1"/>
  <c r="AV1391" i="1"/>
  <c r="AV1392" i="1"/>
  <c r="AV1393" i="1"/>
  <c r="AV1394" i="1"/>
  <c r="AV1395" i="1"/>
  <c r="AV1396" i="1"/>
  <c r="AV1397" i="1"/>
  <c r="AV1398" i="1"/>
  <c r="AV1399" i="1"/>
  <c r="AV1400" i="1"/>
  <c r="AV1401" i="1"/>
  <c r="AV1402" i="1"/>
  <c r="AV1403" i="1"/>
  <c r="AV1404" i="1"/>
  <c r="AV1405" i="1"/>
  <c r="AV1406" i="1"/>
  <c r="AV1407" i="1"/>
  <c r="AV1408" i="1"/>
  <c r="AV1409" i="1"/>
  <c r="AV1410" i="1"/>
  <c r="AV1411" i="1"/>
  <c r="AV1412" i="1"/>
  <c r="AV1413" i="1"/>
  <c r="AV1414" i="1"/>
  <c r="AV1415" i="1"/>
  <c r="AV1416" i="1"/>
  <c r="AV1417" i="1"/>
  <c r="AV1418" i="1"/>
  <c r="AV1419" i="1"/>
  <c r="AV1420" i="1"/>
  <c r="AV1421" i="1"/>
  <c r="AV1422" i="1"/>
  <c r="AV1423" i="1"/>
  <c r="AV1424" i="1"/>
  <c r="AV1425" i="1"/>
  <c r="AV1426" i="1"/>
  <c r="AV1427" i="1"/>
  <c r="AV1428" i="1"/>
  <c r="AV1429" i="1"/>
  <c r="AV1430" i="1"/>
  <c r="AV1431" i="1"/>
  <c r="AV1432" i="1"/>
  <c r="AV1433" i="1"/>
  <c r="AV1434" i="1"/>
  <c r="AV1435" i="1"/>
  <c r="AV1436" i="1"/>
  <c r="AV1437" i="1"/>
  <c r="AV1438" i="1"/>
  <c r="AV1439" i="1"/>
  <c r="AV1440" i="1"/>
  <c r="AV1441" i="1"/>
  <c r="AV1442" i="1"/>
  <c r="AV1443" i="1"/>
  <c r="AV1444" i="1"/>
  <c r="AV1445" i="1"/>
  <c r="AV1446" i="1"/>
  <c r="AV1447" i="1"/>
  <c r="AV1448" i="1"/>
  <c r="AV1449" i="1"/>
  <c r="AV1450" i="1"/>
  <c r="AV1451" i="1"/>
  <c r="AV1452" i="1"/>
  <c r="AV1453" i="1"/>
  <c r="AV1454" i="1"/>
  <c r="AV1455" i="1"/>
  <c r="AV1456" i="1"/>
  <c r="AV1457" i="1"/>
  <c r="AV1458" i="1"/>
  <c r="AV1459" i="1"/>
  <c r="AV1460" i="1"/>
  <c r="AV1461" i="1"/>
  <c r="AV1462" i="1"/>
  <c r="AV1463" i="1"/>
  <c r="AV1464" i="1"/>
  <c r="AV1465" i="1"/>
  <c r="AV1466" i="1"/>
  <c r="AV1467" i="1"/>
  <c r="AV1468" i="1"/>
  <c r="AV1469" i="1"/>
  <c r="AV1470" i="1"/>
  <c r="AV1471" i="1"/>
  <c r="AV1472" i="1"/>
  <c r="AV1473" i="1"/>
  <c r="AV1474" i="1"/>
  <c r="AV1475" i="1"/>
  <c r="AV1476" i="1"/>
  <c r="AV1477" i="1"/>
  <c r="AV1478" i="1"/>
  <c r="AV1479" i="1"/>
  <c r="AV1480" i="1"/>
  <c r="AV1481" i="1"/>
  <c r="AV1482" i="1"/>
  <c r="AV1483" i="1"/>
  <c r="AV1484" i="1"/>
  <c r="AV1485" i="1"/>
  <c r="AV1486" i="1"/>
  <c r="AV1487" i="1"/>
  <c r="AV1488" i="1"/>
  <c r="AV1489" i="1"/>
  <c r="AV1490" i="1"/>
  <c r="AV1491" i="1"/>
  <c r="AV1492" i="1"/>
  <c r="AV1493" i="1"/>
  <c r="AV1494" i="1"/>
  <c r="AV1495" i="1"/>
  <c r="AV1496" i="1"/>
  <c r="AV1497" i="1"/>
  <c r="AV1498" i="1"/>
  <c r="AV1499" i="1"/>
  <c r="AV1500" i="1"/>
  <c r="AV1501" i="1"/>
  <c r="AV1502" i="1"/>
  <c r="AV1503" i="1"/>
  <c r="AV1504" i="1"/>
  <c r="AV1505" i="1"/>
  <c r="AV1506" i="1"/>
  <c r="AV1507" i="1"/>
  <c r="AV1508" i="1"/>
  <c r="AV1509" i="1"/>
  <c r="AV1510" i="1"/>
  <c r="AV1511" i="1"/>
  <c r="AV1512" i="1"/>
  <c r="AV1513" i="1"/>
  <c r="AV1514" i="1"/>
  <c r="AV1515" i="1"/>
  <c r="AV1516" i="1"/>
  <c r="AV1517" i="1"/>
  <c r="AV1518" i="1"/>
  <c r="AV1519" i="1"/>
  <c r="AV1520" i="1"/>
  <c r="AV1521" i="1"/>
  <c r="AV1522" i="1"/>
  <c r="AV1523" i="1"/>
  <c r="AV1524" i="1"/>
  <c r="AV1525" i="1"/>
  <c r="AV1526" i="1"/>
  <c r="AV1527" i="1"/>
  <c r="AV1528" i="1"/>
  <c r="AV1529" i="1"/>
  <c r="AV1530" i="1"/>
  <c r="AV1531" i="1"/>
  <c r="AV1532" i="1"/>
  <c r="AV1533" i="1"/>
  <c r="AV1534" i="1"/>
  <c r="AV1535" i="1"/>
  <c r="AV1536" i="1"/>
  <c r="AV1537" i="1"/>
  <c r="AV1538" i="1"/>
  <c r="AV1539" i="1"/>
  <c r="AV1540" i="1"/>
  <c r="AV1541" i="1"/>
  <c r="AV1542" i="1"/>
  <c r="AV1543" i="1"/>
  <c r="AV1544" i="1"/>
  <c r="AV1545" i="1"/>
  <c r="AV1546" i="1"/>
  <c r="AV1547" i="1"/>
  <c r="AV1548" i="1"/>
  <c r="AV1549" i="1"/>
  <c r="AV1550" i="1"/>
  <c r="AV1551" i="1"/>
  <c r="AV1552" i="1"/>
  <c r="AV1553" i="1"/>
  <c r="AV1554" i="1"/>
  <c r="AV1555" i="1"/>
  <c r="AV1556" i="1"/>
  <c r="AV1557" i="1"/>
  <c r="AV1558" i="1"/>
  <c r="AV1559" i="1"/>
  <c r="AV1560" i="1"/>
  <c r="AV1561" i="1"/>
  <c r="AV1562" i="1"/>
  <c r="AV1563" i="1"/>
  <c r="AV1564" i="1"/>
  <c r="AV1565" i="1"/>
  <c r="AV1566" i="1"/>
  <c r="AV1567" i="1"/>
  <c r="AV1568" i="1"/>
  <c r="AV1569" i="1"/>
  <c r="AV1570" i="1"/>
  <c r="AV1571" i="1"/>
  <c r="AV1572" i="1"/>
  <c r="AV1573" i="1"/>
  <c r="AV1574" i="1"/>
  <c r="AV1575" i="1"/>
  <c r="AV1576" i="1"/>
  <c r="AV1577" i="1"/>
  <c r="AV1578" i="1"/>
  <c r="AV1579" i="1"/>
  <c r="AV1580" i="1"/>
  <c r="AV1581" i="1"/>
  <c r="AV1582" i="1"/>
  <c r="AV1583" i="1"/>
  <c r="AV1584" i="1"/>
  <c r="AV1585" i="1"/>
  <c r="AV1586" i="1"/>
  <c r="AV1587" i="1"/>
  <c r="AV1588" i="1"/>
  <c r="AV1589" i="1"/>
  <c r="AV1590" i="1"/>
  <c r="AV1591" i="1"/>
  <c r="AV1592" i="1"/>
  <c r="AV1593" i="1"/>
  <c r="AV1594" i="1"/>
  <c r="AV1595" i="1"/>
  <c r="AV1596" i="1"/>
  <c r="AV1597" i="1"/>
  <c r="AV1598" i="1"/>
  <c r="AV1599" i="1"/>
  <c r="AV1600" i="1"/>
  <c r="AV1601" i="1"/>
  <c r="AV1602" i="1"/>
  <c r="AV1603" i="1"/>
  <c r="AV1604" i="1"/>
  <c r="AV1605" i="1"/>
  <c r="AV1606" i="1"/>
  <c r="AV1607" i="1"/>
  <c r="AV1608" i="1"/>
  <c r="AV1609" i="1"/>
  <c r="AV1610" i="1"/>
  <c r="AV1611" i="1"/>
  <c r="AV1612" i="1"/>
  <c r="AV1613" i="1"/>
  <c r="AV1614" i="1"/>
  <c r="AV1615" i="1"/>
  <c r="AV1616" i="1"/>
  <c r="AV1617" i="1"/>
  <c r="AV1618" i="1"/>
  <c r="AV1619" i="1"/>
  <c r="AV1620" i="1"/>
  <c r="AV1621" i="1"/>
  <c r="AV1622" i="1"/>
  <c r="AV1623" i="1"/>
  <c r="AV1624" i="1"/>
  <c r="AV1625" i="1"/>
  <c r="AV1626" i="1"/>
  <c r="AV1627" i="1"/>
  <c r="AV1628" i="1"/>
  <c r="AV1629" i="1"/>
  <c r="AV1630" i="1"/>
  <c r="AV1631" i="1"/>
  <c r="AV1632" i="1"/>
  <c r="AV1633" i="1"/>
  <c r="AV1634" i="1"/>
  <c r="AV1635" i="1"/>
  <c r="AV1636" i="1"/>
  <c r="AV1637" i="1"/>
  <c r="AV1638" i="1"/>
  <c r="AV1639" i="1"/>
  <c r="AV1640" i="1"/>
  <c r="AV1641" i="1"/>
  <c r="AV1642" i="1"/>
  <c r="AV1643" i="1"/>
  <c r="AV1644" i="1"/>
  <c r="AV1645" i="1"/>
  <c r="AV1646" i="1"/>
  <c r="AV1647" i="1"/>
  <c r="AV1648" i="1"/>
  <c r="AV1649" i="1"/>
  <c r="AV1650" i="1"/>
  <c r="AV1651" i="1"/>
  <c r="AV1652" i="1"/>
  <c r="AV1653" i="1"/>
  <c r="AV1654" i="1"/>
  <c r="AV1655" i="1"/>
  <c r="AV1656" i="1"/>
  <c r="AV1657" i="1"/>
  <c r="AV1658" i="1"/>
  <c r="AV1659" i="1"/>
  <c r="AV1660" i="1"/>
  <c r="AV1661" i="1"/>
  <c r="AV1662" i="1"/>
  <c r="AV1663" i="1"/>
  <c r="AV1664" i="1"/>
  <c r="AV1665" i="1"/>
  <c r="AV1666" i="1"/>
  <c r="AV1667" i="1"/>
  <c r="AV1668" i="1"/>
  <c r="AV1669" i="1"/>
  <c r="AV1670" i="1"/>
  <c r="AV1671" i="1"/>
  <c r="AV1672" i="1"/>
  <c r="AV1673" i="1"/>
  <c r="AV1674" i="1"/>
  <c r="AV1675" i="1"/>
  <c r="AV1676" i="1"/>
  <c r="AV1677" i="1"/>
  <c r="AV1678" i="1"/>
  <c r="AV1679" i="1"/>
  <c r="AV1680" i="1"/>
  <c r="AV1681" i="1"/>
  <c r="AV1682" i="1"/>
  <c r="AV1683" i="1"/>
  <c r="AV1684" i="1"/>
  <c r="AV1685" i="1"/>
  <c r="AV1686" i="1"/>
  <c r="AV1687" i="1"/>
  <c r="AV1688" i="1"/>
  <c r="AV1689" i="1"/>
  <c r="AV1690" i="1"/>
  <c r="AV1691" i="1"/>
  <c r="AV1692" i="1"/>
  <c r="AV1693" i="1"/>
  <c r="AV1694" i="1"/>
  <c r="AV1695" i="1"/>
  <c r="AV1696" i="1"/>
  <c r="AV1697" i="1"/>
  <c r="AV1698" i="1"/>
  <c r="AV1699" i="1"/>
  <c r="AV1700" i="1"/>
  <c r="AV1701" i="1"/>
  <c r="AV1702" i="1"/>
  <c r="AV1703" i="1"/>
  <c r="AV1704" i="1"/>
  <c r="AV1705" i="1"/>
  <c r="AV1706" i="1"/>
  <c r="AV1707" i="1"/>
  <c r="AV1708" i="1"/>
  <c r="AV1709" i="1"/>
  <c r="AV1710" i="1"/>
  <c r="AV1711" i="1"/>
  <c r="AV1712" i="1"/>
  <c r="AV1713" i="1"/>
  <c r="AV1714" i="1"/>
  <c r="AV1715" i="1"/>
  <c r="AV1716" i="1"/>
  <c r="AV1717" i="1"/>
  <c r="AV1718" i="1"/>
  <c r="AV1719" i="1"/>
  <c r="AV1720" i="1"/>
  <c r="AV1721" i="1"/>
  <c r="AV1722" i="1"/>
  <c r="AV1723" i="1"/>
  <c r="AV1724" i="1"/>
  <c r="AV1725" i="1"/>
  <c r="AV1726" i="1"/>
  <c r="AV1727" i="1"/>
  <c r="AV1728" i="1"/>
  <c r="AV1729" i="1"/>
  <c r="AV1730" i="1"/>
  <c r="AV1731" i="1"/>
  <c r="AV1732" i="1"/>
  <c r="AV1733" i="1"/>
  <c r="AV1734" i="1"/>
  <c r="AV1735" i="1"/>
  <c r="AV1736" i="1"/>
  <c r="AV1737" i="1"/>
  <c r="AV1738" i="1"/>
  <c r="AV1739" i="1"/>
  <c r="AV1740" i="1"/>
  <c r="AV1741" i="1"/>
  <c r="AV1742" i="1"/>
  <c r="AV1743" i="1"/>
  <c r="AV1744" i="1"/>
  <c r="AV1745" i="1"/>
  <c r="AV1746" i="1"/>
  <c r="AV1747" i="1"/>
  <c r="AV1748" i="1"/>
  <c r="AV1749" i="1"/>
  <c r="AV1750" i="1"/>
  <c r="AV1751" i="1"/>
  <c r="AV1752" i="1"/>
  <c r="AV1753" i="1"/>
  <c r="AV1754" i="1"/>
  <c r="AV1755" i="1"/>
  <c r="AV1756" i="1"/>
  <c r="AV1757" i="1"/>
  <c r="AV1758" i="1"/>
  <c r="AV1759" i="1"/>
  <c r="AV1760" i="1"/>
  <c r="AV1761" i="1"/>
  <c r="AV1762" i="1"/>
  <c r="AV1763" i="1"/>
  <c r="AV1764" i="1"/>
  <c r="AV1765" i="1"/>
  <c r="AV1766" i="1"/>
  <c r="AV1767" i="1"/>
  <c r="AV1768" i="1"/>
  <c r="AV1769" i="1"/>
  <c r="AV1770" i="1"/>
  <c r="AV1771" i="1"/>
  <c r="AV1772" i="1"/>
  <c r="AV1773" i="1"/>
  <c r="AV1774" i="1"/>
  <c r="AV1775" i="1"/>
  <c r="AV1776" i="1"/>
  <c r="AV1777" i="1"/>
  <c r="AV1778" i="1"/>
  <c r="AV1779" i="1"/>
  <c r="AV1780" i="1"/>
  <c r="AV1781" i="1"/>
  <c r="AV1782" i="1"/>
  <c r="AV1783" i="1"/>
  <c r="AV1784" i="1"/>
  <c r="AV1785" i="1"/>
  <c r="AV1786" i="1"/>
  <c r="AV1787" i="1"/>
  <c r="AV1788" i="1"/>
  <c r="AV1789" i="1"/>
  <c r="AV1790" i="1"/>
  <c r="AV1791" i="1"/>
  <c r="AV1792" i="1"/>
  <c r="AV1793" i="1"/>
  <c r="AV1794" i="1"/>
  <c r="AV1795" i="1"/>
  <c r="AV1796" i="1"/>
  <c r="AV1797" i="1"/>
  <c r="AV1798" i="1"/>
  <c r="AV1799" i="1"/>
  <c r="AV1800" i="1"/>
  <c r="AV1801" i="1"/>
  <c r="AV1802" i="1"/>
  <c r="AV1803" i="1"/>
  <c r="AV1804" i="1"/>
  <c r="AV1805" i="1"/>
  <c r="AV1806" i="1"/>
  <c r="AV1807" i="1"/>
  <c r="AV1808" i="1"/>
  <c r="AV1809" i="1"/>
  <c r="AV1810" i="1"/>
  <c r="AV1811" i="1"/>
  <c r="AV1812" i="1"/>
  <c r="AV1813" i="1"/>
  <c r="AV1814" i="1"/>
  <c r="AV1815" i="1"/>
  <c r="AV1816" i="1"/>
  <c r="AV1817" i="1"/>
  <c r="AV1818" i="1"/>
  <c r="AV1819" i="1"/>
  <c r="AV1820" i="1"/>
  <c r="AV1821" i="1"/>
  <c r="AV1822" i="1"/>
  <c r="AV1823" i="1"/>
  <c r="AV1824" i="1"/>
  <c r="AV1825" i="1"/>
  <c r="AV1826" i="1"/>
  <c r="AV1827" i="1"/>
  <c r="AV1828" i="1"/>
  <c r="AV1829" i="1"/>
  <c r="AV1830" i="1"/>
  <c r="AV1831" i="1"/>
  <c r="AV1832" i="1"/>
  <c r="AV1833" i="1"/>
  <c r="AV1834" i="1"/>
  <c r="AV1835" i="1"/>
  <c r="AV1836" i="1"/>
  <c r="AV1837" i="1"/>
  <c r="AV1838" i="1"/>
  <c r="AV1839" i="1"/>
  <c r="AV1840" i="1"/>
  <c r="AV1841" i="1"/>
  <c r="AV1842" i="1"/>
  <c r="AV1843" i="1"/>
  <c r="AV1844" i="1"/>
  <c r="AV1845" i="1"/>
  <c r="AV1846" i="1"/>
  <c r="AV1847" i="1"/>
  <c r="AV1848" i="1"/>
  <c r="AV1849" i="1"/>
  <c r="AV1850" i="1"/>
  <c r="AV1851" i="1"/>
  <c r="AV1852" i="1"/>
  <c r="AV1853" i="1"/>
  <c r="AV1854" i="1"/>
  <c r="AV1855" i="1"/>
  <c r="AV1856" i="1"/>
  <c r="AV1857" i="1"/>
  <c r="AV1858" i="1"/>
  <c r="AV1859" i="1"/>
  <c r="AV1860" i="1"/>
  <c r="AV1861" i="1"/>
  <c r="AV1862" i="1"/>
  <c r="AV1863" i="1"/>
  <c r="AV1864" i="1"/>
  <c r="AV1865" i="1"/>
  <c r="AV1866" i="1"/>
  <c r="AV1867" i="1"/>
  <c r="AV1868" i="1"/>
  <c r="AV1869" i="1"/>
  <c r="AV1870" i="1"/>
  <c r="AV1871" i="1"/>
  <c r="AV1872" i="1"/>
  <c r="AV1873" i="1"/>
  <c r="AV1874" i="1"/>
  <c r="AV1875" i="1"/>
  <c r="AV1876" i="1"/>
  <c r="AV1877" i="1"/>
  <c r="AV1878" i="1"/>
  <c r="AV1879" i="1"/>
  <c r="AV1880" i="1"/>
  <c r="AV1881" i="1"/>
  <c r="AV1882" i="1"/>
  <c r="AV1883" i="1"/>
  <c r="AV1884" i="1"/>
  <c r="AV1885" i="1"/>
  <c r="AV1886" i="1"/>
  <c r="AV1887" i="1"/>
  <c r="AV1888" i="1"/>
  <c r="AV1889" i="1"/>
  <c r="AV1890" i="1"/>
  <c r="AV1891" i="1"/>
  <c r="AV1892" i="1"/>
  <c r="AV1893" i="1"/>
  <c r="AV1894" i="1"/>
  <c r="AV1895" i="1"/>
  <c r="AV1896" i="1"/>
  <c r="AV1897" i="1"/>
  <c r="AV1898" i="1"/>
  <c r="AV1899" i="1"/>
  <c r="AV1900" i="1"/>
  <c r="AV1901" i="1"/>
  <c r="AV1902" i="1"/>
  <c r="AV1903" i="1"/>
  <c r="AV1904" i="1"/>
  <c r="AV1905" i="1"/>
  <c r="AV1906" i="1"/>
  <c r="AV1907" i="1"/>
  <c r="AV1908" i="1"/>
  <c r="AV1909" i="1"/>
  <c r="AV1910" i="1"/>
  <c r="AV1911" i="1"/>
  <c r="AV1912" i="1"/>
  <c r="AV1913" i="1"/>
  <c r="AV1914" i="1"/>
  <c r="AV1915" i="1"/>
  <c r="AV1916" i="1"/>
  <c r="AV1917" i="1"/>
  <c r="AV1918" i="1"/>
  <c r="AV1919" i="1"/>
  <c r="AV1920" i="1"/>
  <c r="AV1921" i="1"/>
  <c r="AV1922" i="1"/>
  <c r="AV1923" i="1"/>
  <c r="AV1924" i="1"/>
  <c r="AV1925" i="1"/>
  <c r="AV1926" i="1"/>
  <c r="AV1927" i="1"/>
  <c r="AV1928" i="1"/>
  <c r="AV1929" i="1"/>
  <c r="AV1930" i="1"/>
  <c r="AV1931" i="1"/>
  <c r="AV1932" i="1"/>
  <c r="AV1933" i="1"/>
  <c r="AV1934" i="1"/>
  <c r="AV1935" i="1"/>
  <c r="AV1936" i="1"/>
  <c r="AV1937" i="1"/>
  <c r="AV1938" i="1"/>
  <c r="AV1939" i="1"/>
  <c r="AV1940" i="1"/>
  <c r="AV1941" i="1"/>
  <c r="AV1942" i="1"/>
  <c r="AV1943" i="1"/>
  <c r="AV1944" i="1"/>
  <c r="AV1945" i="1"/>
  <c r="AV1946" i="1"/>
  <c r="AV1947" i="1"/>
  <c r="AV1948" i="1"/>
  <c r="AV1949" i="1"/>
  <c r="AV1950" i="1"/>
  <c r="AV1951" i="1"/>
  <c r="AV1952" i="1"/>
  <c r="AV1953" i="1"/>
  <c r="AV1954" i="1"/>
  <c r="AV1955" i="1"/>
  <c r="AV1956" i="1"/>
  <c r="AV1957" i="1"/>
  <c r="AV1958" i="1"/>
  <c r="AV1959" i="1"/>
  <c r="AV1960" i="1"/>
  <c r="AV1961" i="1"/>
  <c r="AV1962" i="1"/>
  <c r="AV1963" i="1"/>
  <c r="AV1964" i="1"/>
  <c r="AV1965" i="1"/>
  <c r="AV1966" i="1"/>
  <c r="AV1967" i="1"/>
  <c r="AV1968" i="1"/>
  <c r="AV1969" i="1"/>
  <c r="AV1970" i="1"/>
  <c r="AV1971" i="1"/>
  <c r="AV1972" i="1"/>
  <c r="AV1973" i="1"/>
  <c r="AV1974" i="1"/>
  <c r="AV1975" i="1"/>
  <c r="AV1976" i="1"/>
  <c r="AV1977" i="1"/>
  <c r="AV1978" i="1"/>
  <c r="AV1979" i="1"/>
  <c r="AV1980" i="1"/>
  <c r="AV1981" i="1"/>
  <c r="AV1982" i="1"/>
  <c r="AV1983" i="1"/>
  <c r="AV1984" i="1"/>
  <c r="AV1985" i="1"/>
  <c r="AV1986" i="1"/>
  <c r="AV1987" i="1"/>
  <c r="AV1988" i="1"/>
  <c r="AV1989" i="1"/>
  <c r="AV1990" i="1"/>
  <c r="AV1991" i="1"/>
  <c r="AV1992" i="1"/>
  <c r="AV1993" i="1"/>
  <c r="AV1994" i="1"/>
  <c r="AV1995" i="1"/>
  <c r="AV1996" i="1"/>
  <c r="AV1997" i="1"/>
  <c r="AV1998" i="1"/>
  <c r="AV1999" i="1"/>
  <c r="AV2000" i="1"/>
  <c r="AV2001" i="1"/>
  <c r="AV2002" i="1"/>
  <c r="AV2003" i="1"/>
  <c r="AV2004" i="1"/>
  <c r="AV2005" i="1"/>
  <c r="AV2006" i="1"/>
  <c r="AV2007" i="1"/>
  <c r="AV2008" i="1"/>
  <c r="AV2009" i="1"/>
  <c r="AV2010" i="1"/>
  <c r="AV2011" i="1"/>
  <c r="AV2012" i="1"/>
  <c r="AV2013" i="1"/>
  <c r="AV2014" i="1"/>
  <c r="AV2015" i="1"/>
  <c r="AV2016" i="1"/>
  <c r="AV2017" i="1"/>
  <c r="AV2018" i="1"/>
  <c r="AV2019" i="1"/>
  <c r="AV2020" i="1"/>
  <c r="AV2021" i="1"/>
  <c r="AV2022" i="1"/>
  <c r="AV2023" i="1"/>
  <c r="AV2024" i="1"/>
  <c r="AV2025" i="1"/>
  <c r="AV2026" i="1"/>
  <c r="AV2027" i="1"/>
  <c r="AV2028" i="1"/>
  <c r="AV2029" i="1"/>
  <c r="AV2030" i="1"/>
  <c r="AV2031" i="1"/>
  <c r="AV2032" i="1"/>
  <c r="AV2033" i="1"/>
  <c r="AV2" i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P263" i="1"/>
  <c r="AP264" i="1"/>
  <c r="AP265" i="1"/>
  <c r="AP266" i="1"/>
  <c r="AP267" i="1"/>
  <c r="AP268" i="1"/>
  <c r="AP269" i="1"/>
  <c r="AP270" i="1"/>
  <c r="AP271" i="1"/>
  <c r="AP272" i="1"/>
  <c r="AP273" i="1"/>
  <c r="AP274" i="1"/>
  <c r="AP275" i="1"/>
  <c r="AP276" i="1"/>
  <c r="AP277" i="1"/>
  <c r="AP278" i="1"/>
  <c r="AP279" i="1"/>
  <c r="AP280" i="1"/>
  <c r="AP281" i="1"/>
  <c r="AP282" i="1"/>
  <c r="AP283" i="1"/>
  <c r="AP284" i="1"/>
  <c r="AP285" i="1"/>
  <c r="AP286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299" i="1"/>
  <c r="AP300" i="1"/>
  <c r="AP301" i="1"/>
  <c r="AP302" i="1"/>
  <c r="AP303" i="1"/>
  <c r="AP304" i="1"/>
  <c r="AP305" i="1"/>
  <c r="AP306" i="1"/>
  <c r="AP307" i="1"/>
  <c r="AP308" i="1"/>
  <c r="AP309" i="1"/>
  <c r="AP310" i="1"/>
  <c r="AP311" i="1"/>
  <c r="AP312" i="1"/>
  <c r="AP313" i="1"/>
  <c r="AP314" i="1"/>
  <c r="AP315" i="1"/>
  <c r="AP316" i="1"/>
  <c r="AP317" i="1"/>
  <c r="AP318" i="1"/>
  <c r="AP319" i="1"/>
  <c r="AP320" i="1"/>
  <c r="AP321" i="1"/>
  <c r="AP322" i="1"/>
  <c r="AP323" i="1"/>
  <c r="AP324" i="1"/>
  <c r="AP325" i="1"/>
  <c r="AP326" i="1"/>
  <c r="AP327" i="1"/>
  <c r="AP328" i="1"/>
  <c r="AP329" i="1"/>
  <c r="AP330" i="1"/>
  <c r="AP331" i="1"/>
  <c r="AP332" i="1"/>
  <c r="AP333" i="1"/>
  <c r="AP334" i="1"/>
  <c r="AP335" i="1"/>
  <c r="AP336" i="1"/>
  <c r="AP337" i="1"/>
  <c r="AP338" i="1"/>
  <c r="AP339" i="1"/>
  <c r="AP340" i="1"/>
  <c r="AP341" i="1"/>
  <c r="AP342" i="1"/>
  <c r="AP343" i="1"/>
  <c r="AP344" i="1"/>
  <c r="AP345" i="1"/>
  <c r="AP346" i="1"/>
  <c r="AP347" i="1"/>
  <c r="AP348" i="1"/>
  <c r="AP349" i="1"/>
  <c r="AP350" i="1"/>
  <c r="AP351" i="1"/>
  <c r="AP352" i="1"/>
  <c r="AP353" i="1"/>
  <c r="AP354" i="1"/>
  <c r="AP355" i="1"/>
  <c r="AP356" i="1"/>
  <c r="AP357" i="1"/>
  <c r="AP358" i="1"/>
  <c r="AP359" i="1"/>
  <c r="AP360" i="1"/>
  <c r="AP361" i="1"/>
  <c r="AP362" i="1"/>
  <c r="AP363" i="1"/>
  <c r="AP364" i="1"/>
  <c r="AP365" i="1"/>
  <c r="AP366" i="1"/>
  <c r="AP367" i="1"/>
  <c r="AP368" i="1"/>
  <c r="AP369" i="1"/>
  <c r="AP370" i="1"/>
  <c r="AP371" i="1"/>
  <c r="AP372" i="1"/>
  <c r="AP373" i="1"/>
  <c r="AP374" i="1"/>
  <c r="AP375" i="1"/>
  <c r="AP376" i="1"/>
  <c r="AP377" i="1"/>
  <c r="AP378" i="1"/>
  <c r="AP379" i="1"/>
  <c r="AP380" i="1"/>
  <c r="AP381" i="1"/>
  <c r="AP382" i="1"/>
  <c r="AP383" i="1"/>
  <c r="AP384" i="1"/>
  <c r="AP385" i="1"/>
  <c r="AP386" i="1"/>
  <c r="AP387" i="1"/>
  <c r="AP388" i="1"/>
  <c r="AP389" i="1"/>
  <c r="AP390" i="1"/>
  <c r="AP391" i="1"/>
  <c r="AP392" i="1"/>
  <c r="AP393" i="1"/>
  <c r="AP394" i="1"/>
  <c r="AP395" i="1"/>
  <c r="AP396" i="1"/>
  <c r="AP397" i="1"/>
  <c r="AP398" i="1"/>
  <c r="AP399" i="1"/>
  <c r="AP400" i="1"/>
  <c r="AP401" i="1"/>
  <c r="AP402" i="1"/>
  <c r="AP403" i="1"/>
  <c r="AP404" i="1"/>
  <c r="AP405" i="1"/>
  <c r="AP406" i="1"/>
  <c r="AP407" i="1"/>
  <c r="AP408" i="1"/>
  <c r="AP409" i="1"/>
  <c r="AP410" i="1"/>
  <c r="AP411" i="1"/>
  <c r="AP412" i="1"/>
  <c r="AP413" i="1"/>
  <c r="AP414" i="1"/>
  <c r="AP415" i="1"/>
  <c r="AP416" i="1"/>
  <c r="AP417" i="1"/>
  <c r="AP418" i="1"/>
  <c r="AP419" i="1"/>
  <c r="AP420" i="1"/>
  <c r="AP421" i="1"/>
  <c r="AP422" i="1"/>
  <c r="AP423" i="1"/>
  <c r="AP424" i="1"/>
  <c r="AP425" i="1"/>
  <c r="AP426" i="1"/>
  <c r="AP427" i="1"/>
  <c r="AP428" i="1"/>
  <c r="AP429" i="1"/>
  <c r="AP430" i="1"/>
  <c r="AP431" i="1"/>
  <c r="AP432" i="1"/>
  <c r="AP433" i="1"/>
  <c r="AP434" i="1"/>
  <c r="AP435" i="1"/>
  <c r="AP436" i="1"/>
  <c r="AP437" i="1"/>
  <c r="AP438" i="1"/>
  <c r="AP439" i="1"/>
  <c r="AP440" i="1"/>
  <c r="AP441" i="1"/>
  <c r="AP442" i="1"/>
  <c r="AP443" i="1"/>
  <c r="AP444" i="1"/>
  <c r="AP445" i="1"/>
  <c r="AP446" i="1"/>
  <c r="AP447" i="1"/>
  <c r="AP448" i="1"/>
  <c r="AP449" i="1"/>
  <c r="AP450" i="1"/>
  <c r="AP451" i="1"/>
  <c r="AP452" i="1"/>
  <c r="AP453" i="1"/>
  <c r="AP454" i="1"/>
  <c r="AP455" i="1"/>
  <c r="AP456" i="1"/>
  <c r="AP457" i="1"/>
  <c r="AP458" i="1"/>
  <c r="AP459" i="1"/>
  <c r="AP460" i="1"/>
  <c r="AP461" i="1"/>
  <c r="AP462" i="1"/>
  <c r="AP463" i="1"/>
  <c r="AP464" i="1"/>
  <c r="AP465" i="1"/>
  <c r="AP466" i="1"/>
  <c r="AP467" i="1"/>
  <c r="AP468" i="1"/>
  <c r="AP469" i="1"/>
  <c r="AP470" i="1"/>
  <c r="AP471" i="1"/>
  <c r="AP472" i="1"/>
  <c r="AP473" i="1"/>
  <c r="AP474" i="1"/>
  <c r="AP475" i="1"/>
  <c r="AP476" i="1"/>
  <c r="AP477" i="1"/>
  <c r="AP478" i="1"/>
  <c r="AP479" i="1"/>
  <c r="AP480" i="1"/>
  <c r="AP481" i="1"/>
  <c r="AP482" i="1"/>
  <c r="AP483" i="1"/>
  <c r="AP484" i="1"/>
  <c r="AP485" i="1"/>
  <c r="AP486" i="1"/>
  <c r="AP487" i="1"/>
  <c r="AP488" i="1"/>
  <c r="AP489" i="1"/>
  <c r="AP490" i="1"/>
  <c r="AP491" i="1"/>
  <c r="AP492" i="1"/>
  <c r="AP493" i="1"/>
  <c r="AP494" i="1"/>
  <c r="AP495" i="1"/>
  <c r="AP496" i="1"/>
  <c r="AP497" i="1"/>
  <c r="AP498" i="1"/>
  <c r="AP499" i="1"/>
  <c r="AP500" i="1"/>
  <c r="AP501" i="1"/>
  <c r="AP502" i="1"/>
  <c r="AP503" i="1"/>
  <c r="AP504" i="1"/>
  <c r="AP505" i="1"/>
  <c r="AP506" i="1"/>
  <c r="AP507" i="1"/>
  <c r="AP508" i="1"/>
  <c r="AP509" i="1"/>
  <c r="AP510" i="1"/>
  <c r="AP511" i="1"/>
  <c r="AP512" i="1"/>
  <c r="AP513" i="1"/>
  <c r="AP514" i="1"/>
  <c r="AP515" i="1"/>
  <c r="AP516" i="1"/>
  <c r="AP517" i="1"/>
  <c r="AP518" i="1"/>
  <c r="AP519" i="1"/>
  <c r="AP520" i="1"/>
  <c r="AP521" i="1"/>
  <c r="AP522" i="1"/>
  <c r="AP523" i="1"/>
  <c r="AP524" i="1"/>
  <c r="AP525" i="1"/>
  <c r="AP526" i="1"/>
  <c r="AP527" i="1"/>
  <c r="AP528" i="1"/>
  <c r="AP529" i="1"/>
  <c r="AP530" i="1"/>
  <c r="AP531" i="1"/>
  <c r="AP532" i="1"/>
  <c r="AP533" i="1"/>
  <c r="AP534" i="1"/>
  <c r="AP535" i="1"/>
  <c r="AP536" i="1"/>
  <c r="AP537" i="1"/>
  <c r="AP538" i="1"/>
  <c r="AP539" i="1"/>
  <c r="AP540" i="1"/>
  <c r="AP541" i="1"/>
  <c r="AP542" i="1"/>
  <c r="AP543" i="1"/>
  <c r="AP544" i="1"/>
  <c r="AP545" i="1"/>
  <c r="AP546" i="1"/>
  <c r="AP547" i="1"/>
  <c r="AP548" i="1"/>
  <c r="AP549" i="1"/>
  <c r="AP550" i="1"/>
  <c r="AP551" i="1"/>
  <c r="AP552" i="1"/>
  <c r="AP553" i="1"/>
  <c r="AP554" i="1"/>
  <c r="AP555" i="1"/>
  <c r="AP556" i="1"/>
  <c r="AP557" i="1"/>
  <c r="AP558" i="1"/>
  <c r="AP559" i="1"/>
  <c r="AP560" i="1"/>
  <c r="AP561" i="1"/>
  <c r="AP562" i="1"/>
  <c r="AP563" i="1"/>
  <c r="AP564" i="1"/>
  <c r="AP565" i="1"/>
  <c r="AP566" i="1"/>
  <c r="AP567" i="1"/>
  <c r="AP568" i="1"/>
  <c r="AP569" i="1"/>
  <c r="AP570" i="1"/>
  <c r="AP571" i="1"/>
  <c r="AP572" i="1"/>
  <c r="AP573" i="1"/>
  <c r="AP574" i="1"/>
  <c r="AP575" i="1"/>
  <c r="AP576" i="1"/>
  <c r="AP577" i="1"/>
  <c r="AP578" i="1"/>
  <c r="AP579" i="1"/>
  <c r="AP580" i="1"/>
  <c r="AP581" i="1"/>
  <c r="AP582" i="1"/>
  <c r="AP583" i="1"/>
  <c r="AP584" i="1"/>
  <c r="AP585" i="1"/>
  <c r="AP586" i="1"/>
  <c r="AP587" i="1"/>
  <c r="AP588" i="1"/>
  <c r="AP589" i="1"/>
  <c r="AP590" i="1"/>
  <c r="AP591" i="1"/>
  <c r="AP592" i="1"/>
  <c r="AP593" i="1"/>
  <c r="AP594" i="1"/>
  <c r="AP595" i="1"/>
  <c r="AP596" i="1"/>
  <c r="AP597" i="1"/>
  <c r="AP598" i="1"/>
  <c r="AP599" i="1"/>
  <c r="AP600" i="1"/>
  <c r="AP601" i="1"/>
  <c r="AP602" i="1"/>
  <c r="AP603" i="1"/>
  <c r="AP604" i="1"/>
  <c r="AP605" i="1"/>
  <c r="AP606" i="1"/>
  <c r="AP607" i="1"/>
  <c r="AP608" i="1"/>
  <c r="AP609" i="1"/>
  <c r="AP610" i="1"/>
  <c r="AP611" i="1"/>
  <c r="AP612" i="1"/>
  <c r="AP613" i="1"/>
  <c r="AP614" i="1"/>
  <c r="AP615" i="1"/>
  <c r="AP616" i="1"/>
  <c r="AP617" i="1"/>
  <c r="AP618" i="1"/>
  <c r="AP619" i="1"/>
  <c r="AP620" i="1"/>
  <c r="AP621" i="1"/>
  <c r="AP622" i="1"/>
  <c r="AP623" i="1"/>
  <c r="AP624" i="1"/>
  <c r="AP625" i="1"/>
  <c r="AP626" i="1"/>
  <c r="AP627" i="1"/>
  <c r="AP628" i="1"/>
  <c r="AP629" i="1"/>
  <c r="AP630" i="1"/>
  <c r="AP631" i="1"/>
  <c r="AP632" i="1"/>
  <c r="AP633" i="1"/>
  <c r="AP634" i="1"/>
  <c r="AP635" i="1"/>
  <c r="AP636" i="1"/>
  <c r="AP637" i="1"/>
  <c r="AP638" i="1"/>
  <c r="AP639" i="1"/>
  <c r="AP640" i="1"/>
  <c r="AP641" i="1"/>
  <c r="AP642" i="1"/>
  <c r="AP643" i="1"/>
  <c r="AP644" i="1"/>
  <c r="AP645" i="1"/>
  <c r="AP646" i="1"/>
  <c r="AP647" i="1"/>
  <c r="AP648" i="1"/>
  <c r="AP649" i="1"/>
  <c r="AP650" i="1"/>
  <c r="AP651" i="1"/>
  <c r="AP652" i="1"/>
  <c r="AP653" i="1"/>
  <c r="AP654" i="1"/>
  <c r="AP655" i="1"/>
  <c r="AP656" i="1"/>
  <c r="AP657" i="1"/>
  <c r="AP658" i="1"/>
  <c r="AP659" i="1"/>
  <c r="AP660" i="1"/>
  <c r="AP661" i="1"/>
  <c r="AP662" i="1"/>
  <c r="AP663" i="1"/>
  <c r="AP664" i="1"/>
  <c r="AP665" i="1"/>
  <c r="AP666" i="1"/>
  <c r="AP667" i="1"/>
  <c r="AP668" i="1"/>
  <c r="AP669" i="1"/>
  <c r="AP670" i="1"/>
  <c r="AP671" i="1"/>
  <c r="AP672" i="1"/>
  <c r="AP673" i="1"/>
  <c r="AP674" i="1"/>
  <c r="AP675" i="1"/>
  <c r="AP676" i="1"/>
  <c r="AP677" i="1"/>
  <c r="AP678" i="1"/>
  <c r="AP679" i="1"/>
  <c r="AP680" i="1"/>
  <c r="AP681" i="1"/>
  <c r="AP682" i="1"/>
  <c r="AP683" i="1"/>
  <c r="AP684" i="1"/>
  <c r="AP685" i="1"/>
  <c r="AP686" i="1"/>
  <c r="AP687" i="1"/>
  <c r="AP688" i="1"/>
  <c r="AP689" i="1"/>
  <c r="AP690" i="1"/>
  <c r="AP691" i="1"/>
  <c r="AP692" i="1"/>
  <c r="AP693" i="1"/>
  <c r="AP694" i="1"/>
  <c r="AP695" i="1"/>
  <c r="AP696" i="1"/>
  <c r="AP697" i="1"/>
  <c r="AP698" i="1"/>
  <c r="AP699" i="1"/>
  <c r="AP700" i="1"/>
  <c r="AP701" i="1"/>
  <c r="AP702" i="1"/>
  <c r="AP703" i="1"/>
  <c r="AP704" i="1"/>
  <c r="AP705" i="1"/>
  <c r="AP706" i="1"/>
  <c r="AP707" i="1"/>
  <c r="AP708" i="1"/>
  <c r="AP709" i="1"/>
  <c r="AP710" i="1"/>
  <c r="AP711" i="1"/>
  <c r="AP712" i="1"/>
  <c r="AP713" i="1"/>
  <c r="AP714" i="1"/>
  <c r="AP715" i="1"/>
  <c r="AP716" i="1"/>
  <c r="AP717" i="1"/>
  <c r="AP718" i="1"/>
  <c r="AP719" i="1"/>
  <c r="AP720" i="1"/>
  <c r="AP721" i="1"/>
  <c r="AP722" i="1"/>
  <c r="AP723" i="1"/>
  <c r="AP724" i="1"/>
  <c r="AP725" i="1"/>
  <c r="AP726" i="1"/>
  <c r="AP727" i="1"/>
  <c r="AP728" i="1"/>
  <c r="AP729" i="1"/>
  <c r="AP730" i="1"/>
  <c r="AP731" i="1"/>
  <c r="AP732" i="1"/>
  <c r="AP733" i="1"/>
  <c r="AP734" i="1"/>
  <c r="AP735" i="1"/>
  <c r="AP736" i="1"/>
  <c r="AP737" i="1"/>
  <c r="AP738" i="1"/>
  <c r="AP739" i="1"/>
  <c r="AP740" i="1"/>
  <c r="AP741" i="1"/>
  <c r="AP742" i="1"/>
  <c r="AP743" i="1"/>
  <c r="AP744" i="1"/>
  <c r="AP745" i="1"/>
  <c r="AP746" i="1"/>
  <c r="AP747" i="1"/>
  <c r="AP748" i="1"/>
  <c r="AP749" i="1"/>
  <c r="AP750" i="1"/>
  <c r="AP751" i="1"/>
  <c r="AP752" i="1"/>
  <c r="AP753" i="1"/>
  <c r="AP754" i="1"/>
  <c r="AP755" i="1"/>
  <c r="AP756" i="1"/>
  <c r="AP757" i="1"/>
  <c r="AP758" i="1"/>
  <c r="AP759" i="1"/>
  <c r="AP760" i="1"/>
  <c r="AP761" i="1"/>
  <c r="AP762" i="1"/>
  <c r="AP763" i="1"/>
  <c r="AP764" i="1"/>
  <c r="AP765" i="1"/>
  <c r="AP766" i="1"/>
  <c r="AP767" i="1"/>
  <c r="AP768" i="1"/>
  <c r="AP769" i="1"/>
  <c r="AP770" i="1"/>
  <c r="AP771" i="1"/>
  <c r="AP772" i="1"/>
  <c r="AP773" i="1"/>
  <c r="AP774" i="1"/>
  <c r="AP775" i="1"/>
  <c r="AP776" i="1"/>
  <c r="AP777" i="1"/>
  <c r="AP778" i="1"/>
  <c r="AP779" i="1"/>
  <c r="AP780" i="1"/>
  <c r="AP781" i="1"/>
  <c r="AP782" i="1"/>
  <c r="AP783" i="1"/>
  <c r="AP784" i="1"/>
  <c r="AP785" i="1"/>
  <c r="AP786" i="1"/>
  <c r="AP787" i="1"/>
  <c r="AP788" i="1"/>
  <c r="AP789" i="1"/>
  <c r="AP790" i="1"/>
  <c r="AP791" i="1"/>
  <c r="AP792" i="1"/>
  <c r="AP793" i="1"/>
  <c r="AP794" i="1"/>
  <c r="AP795" i="1"/>
  <c r="AP796" i="1"/>
  <c r="AP797" i="1"/>
  <c r="AP798" i="1"/>
  <c r="AP799" i="1"/>
  <c r="AP800" i="1"/>
  <c r="AP801" i="1"/>
  <c r="AP802" i="1"/>
  <c r="AP803" i="1"/>
  <c r="AP804" i="1"/>
  <c r="AP805" i="1"/>
  <c r="AP806" i="1"/>
  <c r="AP807" i="1"/>
  <c r="AP808" i="1"/>
  <c r="AP809" i="1"/>
  <c r="AP810" i="1"/>
  <c r="AP811" i="1"/>
  <c r="AP812" i="1"/>
  <c r="AP813" i="1"/>
  <c r="AP814" i="1"/>
  <c r="AP815" i="1"/>
  <c r="AP816" i="1"/>
  <c r="AP817" i="1"/>
  <c r="AP818" i="1"/>
  <c r="AP819" i="1"/>
  <c r="AP820" i="1"/>
  <c r="AP821" i="1"/>
  <c r="AP822" i="1"/>
  <c r="AP823" i="1"/>
  <c r="AP824" i="1"/>
  <c r="AP825" i="1"/>
  <c r="AP826" i="1"/>
  <c r="AP827" i="1"/>
  <c r="AP828" i="1"/>
  <c r="AP829" i="1"/>
  <c r="AP830" i="1"/>
  <c r="AP831" i="1"/>
  <c r="AP832" i="1"/>
  <c r="AP833" i="1"/>
  <c r="AP834" i="1"/>
  <c r="AP835" i="1"/>
  <c r="AP836" i="1"/>
  <c r="AP837" i="1"/>
  <c r="AP838" i="1"/>
  <c r="AP839" i="1"/>
  <c r="AP840" i="1"/>
  <c r="AP841" i="1"/>
  <c r="AP842" i="1"/>
  <c r="AP843" i="1"/>
  <c r="AP844" i="1"/>
  <c r="AP845" i="1"/>
  <c r="AP846" i="1"/>
  <c r="AP847" i="1"/>
  <c r="AP848" i="1"/>
  <c r="AP849" i="1"/>
  <c r="AP850" i="1"/>
  <c r="AP851" i="1"/>
  <c r="AP852" i="1"/>
  <c r="AP853" i="1"/>
  <c r="AP854" i="1"/>
  <c r="AP855" i="1"/>
  <c r="AP856" i="1"/>
  <c r="AP857" i="1"/>
  <c r="AP858" i="1"/>
  <c r="AP859" i="1"/>
  <c r="AP860" i="1"/>
  <c r="AP861" i="1"/>
  <c r="AP862" i="1"/>
  <c r="AP863" i="1"/>
  <c r="AP864" i="1"/>
  <c r="AP865" i="1"/>
  <c r="AP866" i="1"/>
  <c r="AP867" i="1"/>
  <c r="AP868" i="1"/>
  <c r="AP869" i="1"/>
  <c r="AP870" i="1"/>
  <c r="AP871" i="1"/>
  <c r="AP872" i="1"/>
  <c r="AP873" i="1"/>
  <c r="AP874" i="1"/>
  <c r="AP875" i="1"/>
  <c r="AP876" i="1"/>
  <c r="AP877" i="1"/>
  <c r="AP878" i="1"/>
  <c r="AP879" i="1"/>
  <c r="AP880" i="1"/>
  <c r="AP881" i="1"/>
  <c r="AP882" i="1"/>
  <c r="AP883" i="1"/>
  <c r="AP884" i="1"/>
  <c r="AP885" i="1"/>
  <c r="AP886" i="1"/>
  <c r="AP887" i="1"/>
  <c r="AP888" i="1"/>
  <c r="AP889" i="1"/>
  <c r="AP890" i="1"/>
  <c r="AP891" i="1"/>
  <c r="AP892" i="1"/>
  <c r="AP893" i="1"/>
  <c r="AP894" i="1"/>
  <c r="AP895" i="1"/>
  <c r="AP896" i="1"/>
  <c r="AP897" i="1"/>
  <c r="AP898" i="1"/>
  <c r="AP899" i="1"/>
  <c r="AP900" i="1"/>
  <c r="AP901" i="1"/>
  <c r="AP902" i="1"/>
  <c r="AP903" i="1"/>
  <c r="AP904" i="1"/>
  <c r="AP905" i="1"/>
  <c r="AP906" i="1"/>
  <c r="AP907" i="1"/>
  <c r="AP908" i="1"/>
  <c r="AP909" i="1"/>
  <c r="AP910" i="1"/>
  <c r="AP911" i="1"/>
  <c r="AP912" i="1"/>
  <c r="AP913" i="1"/>
  <c r="AP914" i="1"/>
  <c r="AP915" i="1"/>
  <c r="AP916" i="1"/>
  <c r="AP917" i="1"/>
  <c r="AP918" i="1"/>
  <c r="AP919" i="1"/>
  <c r="AP920" i="1"/>
  <c r="AP921" i="1"/>
  <c r="AP922" i="1"/>
  <c r="AP923" i="1"/>
  <c r="AP924" i="1"/>
  <c r="AP925" i="1"/>
  <c r="AP926" i="1"/>
  <c r="AP927" i="1"/>
  <c r="AP928" i="1"/>
  <c r="AP929" i="1"/>
  <c r="AP930" i="1"/>
  <c r="AP931" i="1"/>
  <c r="AP932" i="1"/>
  <c r="AP933" i="1"/>
  <c r="AP934" i="1"/>
  <c r="AP935" i="1"/>
  <c r="AP936" i="1"/>
  <c r="AP937" i="1"/>
  <c r="AP938" i="1"/>
  <c r="AP939" i="1"/>
  <c r="AP940" i="1"/>
  <c r="AP941" i="1"/>
  <c r="AP942" i="1"/>
  <c r="AP943" i="1"/>
  <c r="AP944" i="1"/>
  <c r="AP945" i="1"/>
  <c r="AP946" i="1"/>
  <c r="AP947" i="1"/>
  <c r="AP948" i="1"/>
  <c r="AP949" i="1"/>
  <c r="AP950" i="1"/>
  <c r="AP951" i="1"/>
  <c r="AP952" i="1"/>
  <c r="AP953" i="1"/>
  <c r="AP954" i="1"/>
  <c r="AP955" i="1"/>
  <c r="AP956" i="1"/>
  <c r="AP957" i="1"/>
  <c r="AP958" i="1"/>
  <c r="AP959" i="1"/>
  <c r="AP960" i="1"/>
  <c r="AP961" i="1"/>
  <c r="AP962" i="1"/>
  <c r="AP963" i="1"/>
  <c r="AP964" i="1"/>
  <c r="AP965" i="1"/>
  <c r="AP966" i="1"/>
  <c r="AP967" i="1"/>
  <c r="AP968" i="1"/>
  <c r="AP969" i="1"/>
  <c r="AP970" i="1"/>
  <c r="AP971" i="1"/>
  <c r="AP972" i="1"/>
  <c r="AP973" i="1"/>
  <c r="AP974" i="1"/>
  <c r="AP975" i="1"/>
  <c r="AP976" i="1"/>
  <c r="AP977" i="1"/>
  <c r="AP978" i="1"/>
  <c r="AP979" i="1"/>
  <c r="AP980" i="1"/>
  <c r="AP981" i="1"/>
  <c r="AP982" i="1"/>
  <c r="AP983" i="1"/>
  <c r="AP984" i="1"/>
  <c r="AP985" i="1"/>
  <c r="AP986" i="1"/>
  <c r="AP987" i="1"/>
  <c r="AP988" i="1"/>
  <c r="AP989" i="1"/>
  <c r="AP990" i="1"/>
  <c r="AP991" i="1"/>
  <c r="AP992" i="1"/>
  <c r="AP993" i="1"/>
  <c r="AP994" i="1"/>
  <c r="AP995" i="1"/>
  <c r="AP996" i="1"/>
  <c r="AP997" i="1"/>
  <c r="AP998" i="1"/>
  <c r="AP999" i="1"/>
  <c r="AP1000" i="1"/>
  <c r="AP1001" i="1"/>
  <c r="AP1002" i="1"/>
  <c r="AP1003" i="1"/>
  <c r="AP1004" i="1"/>
  <c r="AP1005" i="1"/>
  <c r="AP1006" i="1"/>
  <c r="AP1007" i="1"/>
  <c r="AP1008" i="1"/>
  <c r="AP1009" i="1"/>
  <c r="AP1010" i="1"/>
  <c r="AP1011" i="1"/>
  <c r="AP1012" i="1"/>
  <c r="AP1013" i="1"/>
  <c r="AP1014" i="1"/>
  <c r="AP1015" i="1"/>
  <c r="AP1016" i="1"/>
  <c r="AP1017" i="1"/>
  <c r="AP1018" i="1"/>
  <c r="AP1019" i="1"/>
  <c r="AP1020" i="1"/>
  <c r="AP1021" i="1"/>
  <c r="AP1022" i="1"/>
  <c r="AP1023" i="1"/>
  <c r="AP1024" i="1"/>
  <c r="AP1025" i="1"/>
  <c r="AP1026" i="1"/>
  <c r="AP1027" i="1"/>
  <c r="AP1028" i="1"/>
  <c r="AP1029" i="1"/>
  <c r="AP1030" i="1"/>
  <c r="AP1031" i="1"/>
  <c r="AP1032" i="1"/>
  <c r="AP1033" i="1"/>
  <c r="AP1034" i="1"/>
  <c r="AP1035" i="1"/>
  <c r="AP1036" i="1"/>
  <c r="AP1037" i="1"/>
  <c r="AP1038" i="1"/>
  <c r="AP1039" i="1"/>
  <c r="AP1040" i="1"/>
  <c r="AP1041" i="1"/>
  <c r="AP1042" i="1"/>
  <c r="AP1043" i="1"/>
  <c r="AP1044" i="1"/>
  <c r="AP1045" i="1"/>
  <c r="AP1046" i="1"/>
  <c r="AP1047" i="1"/>
  <c r="AP1048" i="1"/>
  <c r="AP1049" i="1"/>
  <c r="AP1050" i="1"/>
  <c r="AP1051" i="1"/>
  <c r="AP1052" i="1"/>
  <c r="AP1053" i="1"/>
  <c r="AP1054" i="1"/>
  <c r="AP1055" i="1"/>
  <c r="AP1056" i="1"/>
  <c r="AP1057" i="1"/>
  <c r="AP1058" i="1"/>
  <c r="AP1059" i="1"/>
  <c r="AP1060" i="1"/>
  <c r="AP1061" i="1"/>
  <c r="AP1062" i="1"/>
  <c r="AP1063" i="1"/>
  <c r="AP1064" i="1"/>
  <c r="AP1065" i="1"/>
  <c r="AP1066" i="1"/>
  <c r="AP1067" i="1"/>
  <c r="AP1068" i="1"/>
  <c r="AP1069" i="1"/>
  <c r="AP1070" i="1"/>
  <c r="AP1071" i="1"/>
  <c r="AP1072" i="1"/>
  <c r="AP1073" i="1"/>
  <c r="AP1074" i="1"/>
  <c r="AP1075" i="1"/>
  <c r="AP1076" i="1"/>
  <c r="AP1077" i="1"/>
  <c r="AP1078" i="1"/>
  <c r="AP1079" i="1"/>
  <c r="AP1080" i="1"/>
  <c r="AP1081" i="1"/>
  <c r="AP1082" i="1"/>
  <c r="AP1083" i="1"/>
  <c r="AP1084" i="1"/>
  <c r="AP1085" i="1"/>
  <c r="AP1086" i="1"/>
  <c r="AP1087" i="1"/>
  <c r="AP1088" i="1"/>
  <c r="AP1089" i="1"/>
  <c r="AP1090" i="1"/>
  <c r="AP1091" i="1"/>
  <c r="AP1092" i="1"/>
  <c r="AP1093" i="1"/>
  <c r="AP1094" i="1"/>
  <c r="AP1095" i="1"/>
  <c r="AP1096" i="1"/>
  <c r="AP1097" i="1"/>
  <c r="AP1098" i="1"/>
  <c r="AP1099" i="1"/>
  <c r="AP1100" i="1"/>
  <c r="AP1101" i="1"/>
  <c r="AP1102" i="1"/>
  <c r="AP1103" i="1"/>
  <c r="AP1104" i="1"/>
  <c r="AP1105" i="1"/>
  <c r="AP1106" i="1"/>
  <c r="AP1107" i="1"/>
  <c r="AP1108" i="1"/>
  <c r="AP1109" i="1"/>
  <c r="AP1110" i="1"/>
  <c r="AP1111" i="1"/>
  <c r="AP1112" i="1"/>
  <c r="AP1113" i="1"/>
  <c r="AP1114" i="1"/>
  <c r="AP1115" i="1"/>
  <c r="AP1116" i="1"/>
  <c r="AP1117" i="1"/>
  <c r="AP1118" i="1"/>
  <c r="AP1119" i="1"/>
  <c r="AP1120" i="1"/>
  <c r="AP1121" i="1"/>
  <c r="AP1122" i="1"/>
  <c r="AP1123" i="1"/>
  <c r="AP1124" i="1"/>
  <c r="AP1125" i="1"/>
  <c r="AP1126" i="1"/>
  <c r="AP1127" i="1"/>
  <c r="AP1128" i="1"/>
  <c r="AP1129" i="1"/>
  <c r="AP1130" i="1"/>
  <c r="AP1131" i="1"/>
  <c r="AP1132" i="1"/>
  <c r="AP1133" i="1"/>
  <c r="AP1134" i="1"/>
  <c r="AP1135" i="1"/>
  <c r="AP1136" i="1"/>
  <c r="AP1137" i="1"/>
  <c r="AP1138" i="1"/>
  <c r="AP1139" i="1"/>
  <c r="AP1140" i="1"/>
  <c r="AP1141" i="1"/>
  <c r="AP1142" i="1"/>
  <c r="AP1143" i="1"/>
  <c r="AP1144" i="1"/>
  <c r="AP1145" i="1"/>
  <c r="AP1146" i="1"/>
  <c r="AP1147" i="1"/>
  <c r="AP1148" i="1"/>
  <c r="AP1149" i="1"/>
  <c r="AP1150" i="1"/>
  <c r="AP1151" i="1"/>
  <c r="AP1152" i="1"/>
  <c r="AP1153" i="1"/>
  <c r="AP1154" i="1"/>
  <c r="AP1155" i="1"/>
  <c r="AP1156" i="1"/>
  <c r="AP1157" i="1"/>
  <c r="AP1158" i="1"/>
  <c r="AP1159" i="1"/>
  <c r="AP1160" i="1"/>
  <c r="AP1161" i="1"/>
  <c r="AP1162" i="1"/>
  <c r="AP1163" i="1"/>
  <c r="AP1164" i="1"/>
  <c r="AP1165" i="1"/>
  <c r="AP1166" i="1"/>
  <c r="AP1167" i="1"/>
  <c r="AP1168" i="1"/>
  <c r="AP1169" i="1"/>
  <c r="AP1170" i="1"/>
  <c r="AP1171" i="1"/>
  <c r="AP1172" i="1"/>
  <c r="AP1173" i="1"/>
  <c r="AP1174" i="1"/>
  <c r="AP1175" i="1"/>
  <c r="AP1176" i="1"/>
  <c r="AP1177" i="1"/>
  <c r="AP1178" i="1"/>
  <c r="AP1179" i="1"/>
  <c r="AP1180" i="1"/>
  <c r="AP1181" i="1"/>
  <c r="AP1182" i="1"/>
  <c r="AP1183" i="1"/>
  <c r="AP1184" i="1"/>
  <c r="AP1185" i="1"/>
  <c r="AP1186" i="1"/>
  <c r="AP1187" i="1"/>
  <c r="AP1188" i="1"/>
  <c r="AP1189" i="1"/>
  <c r="AP1190" i="1"/>
  <c r="AP1191" i="1"/>
  <c r="AP1192" i="1"/>
  <c r="AP1193" i="1"/>
  <c r="AP1194" i="1"/>
  <c r="AP1195" i="1"/>
  <c r="AP1196" i="1"/>
  <c r="AP1197" i="1"/>
  <c r="AP1198" i="1"/>
  <c r="AP1199" i="1"/>
  <c r="AP1200" i="1"/>
  <c r="AP1201" i="1"/>
  <c r="AP1202" i="1"/>
  <c r="AP1203" i="1"/>
  <c r="AP1204" i="1"/>
  <c r="AP1205" i="1"/>
  <c r="AP1206" i="1"/>
  <c r="AP1207" i="1"/>
  <c r="AP1208" i="1"/>
  <c r="AP1209" i="1"/>
  <c r="AP1210" i="1"/>
  <c r="AP1211" i="1"/>
  <c r="AP1212" i="1"/>
  <c r="AP1213" i="1"/>
  <c r="AP1214" i="1"/>
  <c r="AP1215" i="1"/>
  <c r="AP1216" i="1"/>
  <c r="AP1217" i="1"/>
  <c r="AP1218" i="1"/>
  <c r="AP1219" i="1"/>
  <c r="AP1220" i="1"/>
  <c r="AP1221" i="1"/>
  <c r="AP1222" i="1"/>
  <c r="AP1223" i="1"/>
  <c r="AP1224" i="1"/>
  <c r="AP1225" i="1"/>
  <c r="AP1226" i="1"/>
  <c r="AP1227" i="1"/>
  <c r="AP1228" i="1"/>
  <c r="AP1229" i="1"/>
  <c r="AP1230" i="1"/>
  <c r="AP1231" i="1"/>
  <c r="AP1232" i="1"/>
  <c r="AP1233" i="1"/>
  <c r="AP1234" i="1"/>
  <c r="AP1235" i="1"/>
  <c r="AP1236" i="1"/>
  <c r="AP1237" i="1"/>
  <c r="AP1238" i="1"/>
  <c r="AP1239" i="1"/>
  <c r="AP1240" i="1"/>
  <c r="AP1241" i="1"/>
  <c r="AP1242" i="1"/>
  <c r="AP1243" i="1"/>
  <c r="AP1244" i="1"/>
  <c r="AP1245" i="1"/>
  <c r="AP1246" i="1"/>
  <c r="AP1247" i="1"/>
  <c r="AP1248" i="1"/>
  <c r="AP1249" i="1"/>
  <c r="AP1250" i="1"/>
  <c r="AP1251" i="1"/>
  <c r="AP1252" i="1"/>
  <c r="AP1253" i="1"/>
  <c r="AP1254" i="1"/>
  <c r="AP1255" i="1"/>
  <c r="AP1256" i="1"/>
  <c r="AP1257" i="1"/>
  <c r="AP1258" i="1"/>
  <c r="AP1259" i="1"/>
  <c r="AP1260" i="1"/>
  <c r="AP1261" i="1"/>
  <c r="AP1262" i="1"/>
  <c r="AP1263" i="1"/>
  <c r="AP1264" i="1"/>
  <c r="AP1265" i="1"/>
  <c r="AP1266" i="1"/>
  <c r="AP1267" i="1"/>
  <c r="AP1268" i="1"/>
  <c r="AP1269" i="1"/>
  <c r="AP1270" i="1"/>
  <c r="AP1271" i="1"/>
  <c r="AP1272" i="1"/>
  <c r="AP1273" i="1"/>
  <c r="AP1274" i="1"/>
  <c r="AP1275" i="1"/>
  <c r="AP1276" i="1"/>
  <c r="AP1277" i="1"/>
  <c r="AP1278" i="1"/>
  <c r="AP1279" i="1"/>
  <c r="AP1280" i="1"/>
  <c r="AP1281" i="1"/>
  <c r="AP1282" i="1"/>
  <c r="AP1283" i="1"/>
  <c r="AP1284" i="1"/>
  <c r="AP1285" i="1"/>
  <c r="AP1286" i="1"/>
  <c r="AP1287" i="1"/>
  <c r="AP1288" i="1"/>
  <c r="AP1289" i="1"/>
  <c r="AP1290" i="1"/>
  <c r="AP1291" i="1"/>
  <c r="AP1292" i="1"/>
  <c r="AP1293" i="1"/>
  <c r="AP1294" i="1"/>
  <c r="AP1295" i="1"/>
  <c r="AP1296" i="1"/>
  <c r="AP1297" i="1"/>
  <c r="AP1298" i="1"/>
  <c r="AP1299" i="1"/>
  <c r="AP1300" i="1"/>
  <c r="AP1301" i="1"/>
  <c r="AP1302" i="1"/>
  <c r="AP1303" i="1"/>
  <c r="AP1304" i="1"/>
  <c r="AP1305" i="1"/>
  <c r="AP1306" i="1"/>
  <c r="AP1307" i="1"/>
  <c r="AP1308" i="1"/>
  <c r="AP1309" i="1"/>
  <c r="AP1310" i="1"/>
  <c r="AP1311" i="1"/>
  <c r="AP1312" i="1"/>
  <c r="AP1313" i="1"/>
  <c r="AP1314" i="1"/>
  <c r="AP1315" i="1"/>
  <c r="AP1316" i="1"/>
  <c r="AP1317" i="1"/>
  <c r="AP1318" i="1"/>
  <c r="AP1319" i="1"/>
  <c r="AP1320" i="1"/>
  <c r="AP1321" i="1"/>
  <c r="AP1322" i="1"/>
  <c r="AP1323" i="1"/>
  <c r="AP1324" i="1"/>
  <c r="AP1325" i="1"/>
  <c r="AP1326" i="1"/>
  <c r="AP1327" i="1"/>
  <c r="AP1328" i="1"/>
  <c r="AP1329" i="1"/>
  <c r="AP1330" i="1"/>
  <c r="AP1331" i="1"/>
  <c r="AP1332" i="1"/>
  <c r="AP1333" i="1"/>
  <c r="AP1334" i="1"/>
  <c r="AP1335" i="1"/>
  <c r="AP1336" i="1"/>
  <c r="AP1337" i="1"/>
  <c r="AP1338" i="1"/>
  <c r="AP1339" i="1"/>
  <c r="AP1340" i="1"/>
  <c r="AP1341" i="1"/>
  <c r="AP1342" i="1"/>
  <c r="AP1343" i="1"/>
  <c r="AP1344" i="1"/>
  <c r="AP1345" i="1"/>
  <c r="AP1346" i="1"/>
  <c r="AP1347" i="1"/>
  <c r="AP1348" i="1"/>
  <c r="AP1349" i="1"/>
  <c r="AP1350" i="1"/>
  <c r="AP1351" i="1"/>
  <c r="AP1352" i="1"/>
  <c r="AP1353" i="1"/>
  <c r="AP1354" i="1"/>
  <c r="AP1355" i="1"/>
  <c r="AP1356" i="1"/>
  <c r="AP1357" i="1"/>
  <c r="AP1358" i="1"/>
  <c r="AP1359" i="1"/>
  <c r="AP1360" i="1"/>
  <c r="AP1361" i="1"/>
  <c r="AP1362" i="1"/>
  <c r="AP1363" i="1"/>
  <c r="AP1364" i="1"/>
  <c r="AP1365" i="1"/>
  <c r="AP1366" i="1"/>
  <c r="AP1367" i="1"/>
  <c r="AP1368" i="1"/>
  <c r="AP1369" i="1"/>
  <c r="AP1370" i="1"/>
  <c r="AP1371" i="1"/>
  <c r="AP1372" i="1"/>
  <c r="AP1373" i="1"/>
  <c r="AP1374" i="1"/>
  <c r="AP1375" i="1"/>
  <c r="AP1376" i="1"/>
  <c r="AP1377" i="1"/>
  <c r="AP1378" i="1"/>
  <c r="AP1379" i="1"/>
  <c r="AP1380" i="1"/>
  <c r="AP1381" i="1"/>
  <c r="AP1382" i="1"/>
  <c r="AP1383" i="1"/>
  <c r="AP1384" i="1"/>
  <c r="AP1385" i="1"/>
  <c r="AP1386" i="1"/>
  <c r="AP1387" i="1"/>
  <c r="AP1388" i="1"/>
  <c r="AP1389" i="1"/>
  <c r="AP1390" i="1"/>
  <c r="AP1391" i="1"/>
  <c r="AP1392" i="1"/>
  <c r="AP1393" i="1"/>
  <c r="AP1394" i="1"/>
  <c r="AP1395" i="1"/>
  <c r="AP1396" i="1"/>
  <c r="AP1397" i="1"/>
  <c r="AP1398" i="1"/>
  <c r="AP1399" i="1"/>
  <c r="AP1400" i="1"/>
  <c r="AP1401" i="1"/>
  <c r="AP1402" i="1"/>
  <c r="AP1403" i="1"/>
  <c r="AP1404" i="1"/>
  <c r="AP1405" i="1"/>
  <c r="AP1406" i="1"/>
  <c r="AP1407" i="1"/>
  <c r="AP1408" i="1"/>
  <c r="AP1409" i="1"/>
  <c r="AP1410" i="1"/>
  <c r="AP1411" i="1"/>
  <c r="AP1412" i="1"/>
  <c r="AP1413" i="1"/>
  <c r="AP1414" i="1"/>
  <c r="AP1415" i="1"/>
  <c r="AP1416" i="1"/>
  <c r="AP1417" i="1"/>
  <c r="AP1418" i="1"/>
  <c r="AP1419" i="1"/>
  <c r="AP1420" i="1"/>
  <c r="AP1421" i="1"/>
  <c r="AP1422" i="1"/>
  <c r="AP1423" i="1"/>
  <c r="AP1424" i="1"/>
  <c r="AP1425" i="1"/>
  <c r="AP1426" i="1"/>
  <c r="AP1427" i="1"/>
  <c r="AP1428" i="1"/>
  <c r="AP1429" i="1"/>
  <c r="AP1430" i="1"/>
  <c r="AP1431" i="1"/>
  <c r="AP1432" i="1"/>
  <c r="AP1433" i="1"/>
  <c r="AP1434" i="1"/>
  <c r="AP1435" i="1"/>
  <c r="AP1436" i="1"/>
  <c r="AP1437" i="1"/>
  <c r="AP1438" i="1"/>
  <c r="AP1439" i="1"/>
  <c r="AP1440" i="1"/>
  <c r="AP1441" i="1"/>
  <c r="AP1442" i="1"/>
  <c r="AP1443" i="1"/>
  <c r="AP1444" i="1"/>
  <c r="AP1445" i="1"/>
  <c r="AP1446" i="1"/>
  <c r="AP1447" i="1"/>
  <c r="AP1448" i="1"/>
  <c r="AP1449" i="1"/>
  <c r="AP1450" i="1"/>
  <c r="AP1451" i="1"/>
  <c r="AP1452" i="1"/>
  <c r="AP1453" i="1"/>
  <c r="AP1454" i="1"/>
  <c r="AP1455" i="1"/>
  <c r="AP1456" i="1"/>
  <c r="AP1457" i="1"/>
  <c r="AP1458" i="1"/>
  <c r="AP1459" i="1"/>
  <c r="AP1460" i="1"/>
  <c r="AP1461" i="1"/>
  <c r="AP1462" i="1"/>
  <c r="AP1463" i="1"/>
  <c r="AP1464" i="1"/>
  <c r="AP1465" i="1"/>
  <c r="AP1466" i="1"/>
  <c r="AP1467" i="1"/>
  <c r="AP1468" i="1"/>
  <c r="AP1469" i="1"/>
  <c r="AP1470" i="1"/>
  <c r="AP1471" i="1"/>
  <c r="AP1472" i="1"/>
  <c r="AP1473" i="1"/>
  <c r="AP1474" i="1"/>
  <c r="AP1475" i="1"/>
  <c r="AP1476" i="1"/>
  <c r="AP1477" i="1"/>
  <c r="AP1478" i="1"/>
  <c r="AP1479" i="1"/>
  <c r="AP1480" i="1"/>
  <c r="AP1481" i="1"/>
  <c r="AP1482" i="1"/>
  <c r="AP1483" i="1"/>
  <c r="AP1484" i="1"/>
  <c r="AP1485" i="1"/>
  <c r="AP1486" i="1"/>
  <c r="AP1487" i="1"/>
  <c r="AP1488" i="1"/>
  <c r="AP1489" i="1"/>
  <c r="AP1490" i="1"/>
  <c r="AP1491" i="1"/>
  <c r="AP1492" i="1"/>
  <c r="AP1493" i="1"/>
  <c r="AP1494" i="1"/>
  <c r="AP1495" i="1"/>
  <c r="AP1496" i="1"/>
  <c r="AP1497" i="1"/>
  <c r="AP1498" i="1"/>
  <c r="AP1499" i="1"/>
  <c r="AP1500" i="1"/>
  <c r="AP1501" i="1"/>
  <c r="AP1502" i="1"/>
  <c r="AP1503" i="1"/>
  <c r="AP1504" i="1"/>
  <c r="AP1505" i="1"/>
  <c r="AP1506" i="1"/>
  <c r="AP1507" i="1"/>
  <c r="AP1508" i="1"/>
  <c r="AP1509" i="1"/>
  <c r="AP1510" i="1"/>
  <c r="AP1511" i="1"/>
  <c r="AP1512" i="1"/>
  <c r="AP1513" i="1"/>
  <c r="AP1514" i="1"/>
  <c r="AP1515" i="1"/>
  <c r="AP1516" i="1"/>
  <c r="AP1517" i="1"/>
  <c r="AP1518" i="1"/>
  <c r="AP1519" i="1"/>
  <c r="AP1520" i="1"/>
  <c r="AP1521" i="1"/>
  <c r="AP1522" i="1"/>
  <c r="AP1523" i="1"/>
  <c r="AP1524" i="1"/>
  <c r="AP1525" i="1"/>
  <c r="AP1526" i="1"/>
  <c r="AP1527" i="1"/>
  <c r="AP1528" i="1"/>
  <c r="AP1529" i="1"/>
  <c r="AP1530" i="1"/>
  <c r="AP1531" i="1"/>
  <c r="AP1532" i="1"/>
  <c r="AP1533" i="1"/>
  <c r="AP1534" i="1"/>
  <c r="AP1535" i="1"/>
  <c r="AP1536" i="1"/>
  <c r="AP1537" i="1"/>
  <c r="AP1538" i="1"/>
  <c r="AP1539" i="1"/>
  <c r="AP1540" i="1"/>
  <c r="AP1541" i="1"/>
  <c r="AP1542" i="1"/>
  <c r="AP1543" i="1"/>
  <c r="AP1544" i="1"/>
  <c r="AP1545" i="1"/>
  <c r="AP1546" i="1"/>
  <c r="AP1547" i="1"/>
  <c r="AP1548" i="1"/>
  <c r="AP1549" i="1"/>
  <c r="AP1550" i="1"/>
  <c r="AP1551" i="1"/>
  <c r="AP1552" i="1"/>
  <c r="AP1553" i="1"/>
  <c r="AP1554" i="1"/>
  <c r="AP1555" i="1"/>
  <c r="AP1556" i="1"/>
  <c r="AP1557" i="1"/>
  <c r="AP1558" i="1"/>
  <c r="AP1559" i="1"/>
  <c r="AP1560" i="1"/>
  <c r="AP1561" i="1"/>
  <c r="AP1562" i="1"/>
  <c r="AP1563" i="1"/>
  <c r="AP1564" i="1"/>
  <c r="AP1565" i="1"/>
  <c r="AP1566" i="1"/>
  <c r="AP1567" i="1"/>
  <c r="AP1568" i="1"/>
  <c r="AP1569" i="1"/>
  <c r="AP1570" i="1"/>
  <c r="AP1571" i="1"/>
  <c r="AP1572" i="1"/>
  <c r="AP1573" i="1"/>
  <c r="AP1574" i="1"/>
  <c r="AP1575" i="1"/>
  <c r="AP1576" i="1"/>
  <c r="AP1577" i="1"/>
  <c r="AP1578" i="1"/>
  <c r="AP1579" i="1"/>
  <c r="AP1580" i="1"/>
  <c r="AP1581" i="1"/>
  <c r="AP1582" i="1"/>
  <c r="AP1583" i="1"/>
  <c r="AP1584" i="1"/>
  <c r="AP1585" i="1"/>
  <c r="AP1586" i="1"/>
  <c r="AP1587" i="1"/>
  <c r="AP1588" i="1"/>
  <c r="AP1589" i="1"/>
  <c r="AP1590" i="1"/>
  <c r="AP1591" i="1"/>
  <c r="AP1592" i="1"/>
  <c r="AP1593" i="1"/>
  <c r="AP1594" i="1"/>
  <c r="AP1595" i="1"/>
  <c r="AP1596" i="1"/>
  <c r="AP1597" i="1"/>
  <c r="AP1598" i="1"/>
  <c r="AP1599" i="1"/>
  <c r="AP1600" i="1"/>
  <c r="AP1601" i="1"/>
  <c r="AP1602" i="1"/>
  <c r="AP1603" i="1"/>
  <c r="AP1604" i="1"/>
  <c r="AP1605" i="1"/>
  <c r="AP1606" i="1"/>
  <c r="AP1607" i="1"/>
  <c r="AP1608" i="1"/>
  <c r="AP1609" i="1"/>
  <c r="AP1610" i="1"/>
  <c r="AP1611" i="1"/>
  <c r="AP1612" i="1"/>
  <c r="AP1613" i="1"/>
  <c r="AP1614" i="1"/>
  <c r="AP1615" i="1"/>
  <c r="AP1616" i="1"/>
  <c r="AP1617" i="1"/>
  <c r="AP1618" i="1"/>
  <c r="AP1619" i="1"/>
  <c r="AP1620" i="1"/>
  <c r="AP1621" i="1"/>
  <c r="AP1622" i="1"/>
  <c r="AP1623" i="1"/>
  <c r="AP1624" i="1"/>
  <c r="AP1625" i="1"/>
  <c r="AP1626" i="1"/>
  <c r="AP1627" i="1"/>
  <c r="AP1628" i="1"/>
  <c r="AP1629" i="1"/>
  <c r="AP1630" i="1"/>
  <c r="AP1631" i="1"/>
  <c r="AP1632" i="1"/>
  <c r="AP1633" i="1"/>
  <c r="AP1634" i="1"/>
  <c r="AP1635" i="1"/>
  <c r="AP1636" i="1"/>
  <c r="AP1637" i="1"/>
  <c r="AP1638" i="1"/>
  <c r="AP1639" i="1"/>
  <c r="AP1640" i="1"/>
  <c r="AP1641" i="1"/>
  <c r="AP1642" i="1"/>
  <c r="AP1643" i="1"/>
  <c r="AP1644" i="1"/>
  <c r="AP1645" i="1"/>
  <c r="AP1646" i="1"/>
  <c r="AP1647" i="1"/>
  <c r="AP1648" i="1"/>
  <c r="AP1649" i="1"/>
  <c r="AP1650" i="1"/>
  <c r="AP1651" i="1"/>
  <c r="AP1652" i="1"/>
  <c r="AP1653" i="1"/>
  <c r="AP1654" i="1"/>
  <c r="AP1655" i="1"/>
  <c r="AP1656" i="1"/>
  <c r="AP1657" i="1"/>
  <c r="AP1658" i="1"/>
  <c r="AP1659" i="1"/>
  <c r="AP1660" i="1"/>
  <c r="AP1661" i="1"/>
  <c r="AP1662" i="1"/>
  <c r="AP1663" i="1"/>
  <c r="AP1664" i="1"/>
  <c r="AP1665" i="1"/>
  <c r="AP1666" i="1"/>
  <c r="AP1667" i="1"/>
  <c r="AP1668" i="1"/>
  <c r="AP1669" i="1"/>
  <c r="AP1670" i="1"/>
  <c r="AP1671" i="1"/>
  <c r="AP1672" i="1"/>
  <c r="AP1673" i="1"/>
  <c r="AP1674" i="1"/>
  <c r="AP1675" i="1"/>
  <c r="AP1676" i="1"/>
  <c r="AP1677" i="1"/>
  <c r="AP1678" i="1"/>
  <c r="AP1679" i="1"/>
  <c r="AP1680" i="1"/>
  <c r="AP1681" i="1"/>
  <c r="AP1682" i="1"/>
  <c r="AP1683" i="1"/>
  <c r="AP1684" i="1"/>
  <c r="AP1685" i="1"/>
  <c r="AP1686" i="1"/>
  <c r="AP1687" i="1"/>
  <c r="AP1688" i="1"/>
  <c r="AP1689" i="1"/>
  <c r="AP1690" i="1"/>
  <c r="AP1691" i="1"/>
  <c r="AP1692" i="1"/>
  <c r="AP1693" i="1"/>
  <c r="AP1694" i="1"/>
  <c r="AP1695" i="1"/>
  <c r="AP1696" i="1"/>
  <c r="AP1697" i="1"/>
  <c r="AP1698" i="1"/>
  <c r="AP1699" i="1"/>
  <c r="AP1700" i="1"/>
  <c r="AP1701" i="1"/>
  <c r="AP1702" i="1"/>
  <c r="AP1703" i="1"/>
  <c r="AP1704" i="1"/>
  <c r="AP1705" i="1"/>
  <c r="AP1706" i="1"/>
  <c r="AP1707" i="1"/>
  <c r="AP1708" i="1"/>
  <c r="AP1709" i="1"/>
  <c r="AP1710" i="1"/>
  <c r="AP1711" i="1"/>
  <c r="AP1712" i="1"/>
  <c r="AP1713" i="1"/>
  <c r="AP1714" i="1"/>
  <c r="AP1715" i="1"/>
  <c r="AP1716" i="1"/>
  <c r="AP1717" i="1"/>
  <c r="AP1718" i="1"/>
  <c r="AP1719" i="1"/>
  <c r="AP1720" i="1"/>
  <c r="AP1721" i="1"/>
  <c r="AP1722" i="1"/>
  <c r="AP1723" i="1"/>
  <c r="AP1724" i="1"/>
  <c r="AP1725" i="1"/>
  <c r="AP1726" i="1"/>
  <c r="AP1727" i="1"/>
  <c r="AP1728" i="1"/>
  <c r="AP1729" i="1"/>
  <c r="AP1730" i="1"/>
  <c r="AP1731" i="1"/>
  <c r="AP1732" i="1"/>
  <c r="AP1733" i="1"/>
  <c r="AP1734" i="1"/>
  <c r="AP1735" i="1"/>
  <c r="AP1736" i="1"/>
  <c r="AP1737" i="1"/>
  <c r="AP1738" i="1"/>
  <c r="AP1739" i="1"/>
  <c r="AP1740" i="1"/>
  <c r="AP1741" i="1"/>
  <c r="AP1742" i="1"/>
  <c r="AP1743" i="1"/>
  <c r="AP1744" i="1"/>
  <c r="AP1745" i="1"/>
  <c r="AP1746" i="1"/>
  <c r="AP1747" i="1"/>
  <c r="AP1748" i="1"/>
  <c r="AP1749" i="1"/>
  <c r="AP1750" i="1"/>
  <c r="AP1751" i="1"/>
  <c r="AP1752" i="1"/>
  <c r="AP1753" i="1"/>
  <c r="AP1754" i="1"/>
  <c r="AP1755" i="1"/>
  <c r="AP1756" i="1"/>
  <c r="AP1757" i="1"/>
  <c r="AP1758" i="1"/>
  <c r="AP1759" i="1"/>
  <c r="AP1760" i="1"/>
  <c r="AP1761" i="1"/>
  <c r="AP1762" i="1"/>
  <c r="AP1763" i="1"/>
  <c r="AP1764" i="1"/>
  <c r="AP1765" i="1"/>
  <c r="AP1766" i="1"/>
  <c r="AP1767" i="1"/>
  <c r="AP1768" i="1"/>
  <c r="AP1769" i="1"/>
  <c r="AP1770" i="1"/>
  <c r="AP1771" i="1"/>
  <c r="AP1772" i="1"/>
  <c r="AP1773" i="1"/>
  <c r="AP1774" i="1"/>
  <c r="AP1775" i="1"/>
  <c r="AP1776" i="1"/>
  <c r="AP1777" i="1"/>
  <c r="AP1778" i="1"/>
  <c r="AP1779" i="1"/>
  <c r="AP1780" i="1"/>
  <c r="AP1781" i="1"/>
  <c r="AP1782" i="1"/>
  <c r="AP1783" i="1"/>
  <c r="AP1784" i="1"/>
  <c r="AP1785" i="1"/>
  <c r="AP1786" i="1"/>
  <c r="AP1787" i="1"/>
  <c r="AP1788" i="1"/>
  <c r="AP1789" i="1"/>
  <c r="AP1790" i="1"/>
  <c r="AP1791" i="1"/>
  <c r="AP1792" i="1"/>
  <c r="AP1793" i="1"/>
  <c r="AP1794" i="1"/>
  <c r="AP1795" i="1"/>
  <c r="AP1796" i="1"/>
  <c r="AP1797" i="1"/>
  <c r="AP1798" i="1"/>
  <c r="AP1799" i="1"/>
  <c r="AP1800" i="1"/>
  <c r="AP1801" i="1"/>
  <c r="AP1802" i="1"/>
  <c r="AP1803" i="1"/>
  <c r="AP1804" i="1"/>
  <c r="AP1805" i="1"/>
  <c r="AP1806" i="1"/>
  <c r="AP1807" i="1"/>
  <c r="AP1808" i="1"/>
  <c r="AP1809" i="1"/>
  <c r="AP1810" i="1"/>
  <c r="AP1811" i="1"/>
  <c r="AP1812" i="1"/>
  <c r="AP1813" i="1"/>
  <c r="AP1814" i="1"/>
  <c r="AP1815" i="1"/>
  <c r="AP1816" i="1"/>
  <c r="AP1817" i="1"/>
  <c r="AP1818" i="1"/>
  <c r="AP1819" i="1"/>
  <c r="AP1820" i="1"/>
  <c r="AP1821" i="1"/>
  <c r="AP1822" i="1"/>
  <c r="AP1823" i="1"/>
  <c r="AP1824" i="1"/>
  <c r="AP1825" i="1"/>
  <c r="AP1826" i="1"/>
  <c r="AP1827" i="1"/>
  <c r="AP1828" i="1"/>
  <c r="AP1829" i="1"/>
  <c r="AP1830" i="1"/>
  <c r="AP1831" i="1"/>
  <c r="AP1832" i="1"/>
  <c r="AP1833" i="1"/>
  <c r="AP1834" i="1"/>
  <c r="AP1835" i="1"/>
  <c r="AP1836" i="1"/>
  <c r="AP1837" i="1"/>
  <c r="AP1838" i="1"/>
  <c r="AP1839" i="1"/>
  <c r="AP1840" i="1"/>
  <c r="AP1841" i="1"/>
  <c r="AP1842" i="1"/>
  <c r="AP1843" i="1"/>
  <c r="AP1844" i="1"/>
  <c r="AP1845" i="1"/>
  <c r="AP1846" i="1"/>
  <c r="AP1847" i="1"/>
  <c r="AP1848" i="1"/>
  <c r="AP1849" i="1"/>
  <c r="AP1850" i="1"/>
  <c r="AP1851" i="1"/>
  <c r="AP1852" i="1"/>
  <c r="AP1853" i="1"/>
  <c r="AP1854" i="1"/>
  <c r="AP1855" i="1"/>
  <c r="AP1856" i="1"/>
  <c r="AP1857" i="1"/>
  <c r="AP1858" i="1"/>
  <c r="AP1859" i="1"/>
  <c r="AP1860" i="1"/>
  <c r="AP1861" i="1"/>
  <c r="AP1862" i="1"/>
  <c r="AP1863" i="1"/>
  <c r="AP1864" i="1"/>
  <c r="AP1865" i="1"/>
  <c r="AP1866" i="1"/>
  <c r="AP1867" i="1"/>
  <c r="AP1868" i="1"/>
  <c r="AP1869" i="1"/>
  <c r="AP1870" i="1"/>
  <c r="AP1871" i="1"/>
  <c r="AP1872" i="1"/>
  <c r="AP1873" i="1"/>
  <c r="AP1874" i="1"/>
  <c r="AP1875" i="1"/>
  <c r="AP1876" i="1"/>
  <c r="AP1877" i="1"/>
  <c r="AP1878" i="1"/>
  <c r="AP1879" i="1"/>
  <c r="AP1880" i="1"/>
  <c r="AP1881" i="1"/>
  <c r="AP1882" i="1"/>
  <c r="AP1883" i="1"/>
  <c r="AP1884" i="1"/>
  <c r="AP1885" i="1"/>
  <c r="AP1886" i="1"/>
  <c r="AP1887" i="1"/>
  <c r="AP1888" i="1"/>
  <c r="AP1889" i="1"/>
  <c r="AP1890" i="1"/>
  <c r="AP1891" i="1"/>
  <c r="AP1892" i="1"/>
  <c r="AP1893" i="1"/>
  <c r="AP1894" i="1"/>
  <c r="AP1895" i="1"/>
  <c r="AP1896" i="1"/>
  <c r="AP1897" i="1"/>
  <c r="AP1898" i="1"/>
  <c r="AP1899" i="1"/>
  <c r="AP1900" i="1"/>
  <c r="AP1901" i="1"/>
  <c r="AP1902" i="1"/>
  <c r="AP1903" i="1"/>
  <c r="AP1904" i="1"/>
  <c r="AP1905" i="1"/>
  <c r="AP1906" i="1"/>
  <c r="AP1907" i="1"/>
  <c r="AP1908" i="1"/>
  <c r="AP1909" i="1"/>
  <c r="AP1910" i="1"/>
  <c r="AP1911" i="1"/>
  <c r="AP1912" i="1"/>
  <c r="AP1913" i="1"/>
  <c r="AP1914" i="1"/>
  <c r="AP1915" i="1"/>
  <c r="AP1916" i="1"/>
  <c r="AP1917" i="1"/>
  <c r="AP1918" i="1"/>
  <c r="AP1919" i="1"/>
  <c r="AP1920" i="1"/>
  <c r="AP1921" i="1"/>
  <c r="AP1922" i="1"/>
  <c r="AP1923" i="1"/>
  <c r="AP1924" i="1"/>
  <c r="AP1925" i="1"/>
  <c r="AP1926" i="1"/>
  <c r="AP1927" i="1"/>
  <c r="AP1928" i="1"/>
  <c r="AP1929" i="1"/>
  <c r="AP1930" i="1"/>
  <c r="AP1931" i="1"/>
  <c r="AP1932" i="1"/>
  <c r="AP1933" i="1"/>
  <c r="AP1934" i="1"/>
  <c r="AP1935" i="1"/>
  <c r="AP1936" i="1"/>
  <c r="AP1937" i="1"/>
  <c r="AP1938" i="1"/>
  <c r="AP1939" i="1"/>
  <c r="AP1940" i="1"/>
  <c r="AP1941" i="1"/>
  <c r="AP1942" i="1"/>
  <c r="AP1943" i="1"/>
  <c r="AP1944" i="1"/>
  <c r="AP1945" i="1"/>
  <c r="AP1946" i="1"/>
  <c r="AP1947" i="1"/>
  <c r="AP1948" i="1"/>
  <c r="AP1949" i="1"/>
  <c r="AP1950" i="1"/>
  <c r="AP1951" i="1"/>
  <c r="AP1952" i="1"/>
  <c r="AP1953" i="1"/>
  <c r="AP1954" i="1"/>
  <c r="AP1955" i="1"/>
  <c r="AP1956" i="1"/>
  <c r="AP1957" i="1"/>
  <c r="AP1958" i="1"/>
  <c r="AP1959" i="1"/>
  <c r="AP1960" i="1"/>
  <c r="AP1961" i="1"/>
  <c r="AP1962" i="1"/>
  <c r="AP1963" i="1"/>
  <c r="AP1964" i="1"/>
  <c r="AP1965" i="1"/>
  <c r="AP1966" i="1"/>
  <c r="AP1967" i="1"/>
  <c r="AP1968" i="1"/>
  <c r="AP1969" i="1"/>
  <c r="AP1970" i="1"/>
  <c r="AP1971" i="1"/>
  <c r="AP1972" i="1"/>
  <c r="AP1973" i="1"/>
  <c r="AP1974" i="1"/>
  <c r="AP1975" i="1"/>
  <c r="AP1976" i="1"/>
  <c r="AP1977" i="1"/>
  <c r="AP1978" i="1"/>
  <c r="AP1979" i="1"/>
  <c r="AP1980" i="1"/>
  <c r="AP1981" i="1"/>
  <c r="AP1982" i="1"/>
  <c r="AP1983" i="1"/>
  <c r="AP1984" i="1"/>
  <c r="AP1985" i="1"/>
  <c r="AP1986" i="1"/>
  <c r="AP1987" i="1"/>
  <c r="AP1988" i="1"/>
  <c r="AP1989" i="1"/>
  <c r="AP1990" i="1"/>
  <c r="AP1991" i="1"/>
  <c r="AP1992" i="1"/>
  <c r="AP1993" i="1"/>
  <c r="AP1994" i="1"/>
  <c r="AP1995" i="1"/>
  <c r="AP1996" i="1"/>
  <c r="AP1997" i="1"/>
  <c r="AP1998" i="1"/>
  <c r="AP1999" i="1"/>
  <c r="AP2000" i="1"/>
  <c r="AP2001" i="1"/>
  <c r="AP2002" i="1"/>
  <c r="AP2003" i="1"/>
  <c r="AP2004" i="1"/>
  <c r="AP2005" i="1"/>
  <c r="AP2006" i="1"/>
  <c r="AP2007" i="1"/>
  <c r="AP2008" i="1"/>
  <c r="AP2009" i="1"/>
  <c r="AP2010" i="1"/>
  <c r="AP2011" i="1"/>
  <c r="AP2012" i="1"/>
  <c r="AP2013" i="1"/>
  <c r="AP2014" i="1"/>
  <c r="AP2015" i="1"/>
  <c r="AP2016" i="1"/>
  <c r="AP2017" i="1"/>
  <c r="AP2018" i="1"/>
  <c r="AP2019" i="1"/>
  <c r="AP2020" i="1"/>
  <c r="AP2021" i="1"/>
  <c r="AP2022" i="1"/>
  <c r="AP2023" i="1"/>
  <c r="AP2024" i="1"/>
  <c r="AP2025" i="1"/>
  <c r="AP2026" i="1"/>
  <c r="AP2027" i="1"/>
  <c r="AP2028" i="1"/>
  <c r="AP2029" i="1"/>
  <c r="AP2030" i="1"/>
  <c r="AP2031" i="1"/>
  <c r="AP2032" i="1"/>
  <c r="AP2033" i="1"/>
  <c r="AP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982" i="1"/>
  <c r="AN983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  <c r="AN1003" i="1"/>
  <c r="AN1004" i="1"/>
  <c r="AN1005" i="1"/>
  <c r="AN1006" i="1"/>
  <c r="AN1007" i="1"/>
  <c r="AN1008" i="1"/>
  <c r="AN1009" i="1"/>
  <c r="AN1010" i="1"/>
  <c r="AN1011" i="1"/>
  <c r="AN1012" i="1"/>
  <c r="AN1013" i="1"/>
  <c r="AN1014" i="1"/>
  <c r="AN1015" i="1"/>
  <c r="AN1016" i="1"/>
  <c r="AN1017" i="1"/>
  <c r="AN1018" i="1"/>
  <c r="AN1019" i="1"/>
  <c r="AN1020" i="1"/>
  <c r="AN1021" i="1"/>
  <c r="AN1022" i="1"/>
  <c r="AN1023" i="1"/>
  <c r="AN1024" i="1"/>
  <c r="AN1025" i="1"/>
  <c r="AN1026" i="1"/>
  <c r="AN1027" i="1"/>
  <c r="AN1028" i="1"/>
  <c r="AN1029" i="1"/>
  <c r="AN1030" i="1"/>
  <c r="AN1031" i="1"/>
  <c r="AN1032" i="1"/>
  <c r="AN1033" i="1"/>
  <c r="AN1034" i="1"/>
  <c r="AN1035" i="1"/>
  <c r="AN1036" i="1"/>
  <c r="AN1037" i="1"/>
  <c r="AN1038" i="1"/>
  <c r="AN1039" i="1"/>
  <c r="AN1040" i="1"/>
  <c r="AN1041" i="1"/>
  <c r="AN1042" i="1"/>
  <c r="AN1043" i="1"/>
  <c r="AN1044" i="1"/>
  <c r="AN1045" i="1"/>
  <c r="AN1046" i="1"/>
  <c r="AN1047" i="1"/>
  <c r="AN1048" i="1"/>
  <c r="AN1049" i="1"/>
  <c r="AN1050" i="1"/>
  <c r="AN1051" i="1"/>
  <c r="AN1052" i="1"/>
  <c r="AN1053" i="1"/>
  <c r="AN1054" i="1"/>
  <c r="AN1055" i="1"/>
  <c r="AN1056" i="1"/>
  <c r="AN1057" i="1"/>
  <c r="AN1058" i="1"/>
  <c r="AN1059" i="1"/>
  <c r="AN1060" i="1"/>
  <c r="AN1061" i="1"/>
  <c r="AN1062" i="1"/>
  <c r="AN1063" i="1"/>
  <c r="AN1064" i="1"/>
  <c r="AN1065" i="1"/>
  <c r="AN1066" i="1"/>
  <c r="AN1067" i="1"/>
  <c r="AN1068" i="1"/>
  <c r="AN1069" i="1"/>
  <c r="AN1070" i="1"/>
  <c r="AN1071" i="1"/>
  <c r="AN1072" i="1"/>
  <c r="AN1073" i="1"/>
  <c r="AN1074" i="1"/>
  <c r="AN1075" i="1"/>
  <c r="AN1076" i="1"/>
  <c r="AN1077" i="1"/>
  <c r="AN1078" i="1"/>
  <c r="AN1079" i="1"/>
  <c r="AN1080" i="1"/>
  <c r="AN1081" i="1"/>
  <c r="AN1082" i="1"/>
  <c r="AN1083" i="1"/>
  <c r="AN1084" i="1"/>
  <c r="AN1085" i="1"/>
  <c r="AN1086" i="1"/>
  <c r="AN1087" i="1"/>
  <c r="AN1088" i="1"/>
  <c r="AN1089" i="1"/>
  <c r="AN1090" i="1"/>
  <c r="AN1091" i="1"/>
  <c r="AN1092" i="1"/>
  <c r="AN1093" i="1"/>
  <c r="AN1094" i="1"/>
  <c r="AN1095" i="1"/>
  <c r="AN1096" i="1"/>
  <c r="AN1097" i="1"/>
  <c r="AN1098" i="1"/>
  <c r="AN1099" i="1"/>
  <c r="AN1100" i="1"/>
  <c r="AN1101" i="1"/>
  <c r="AN1102" i="1"/>
  <c r="AN1103" i="1"/>
  <c r="AN1104" i="1"/>
  <c r="AN1105" i="1"/>
  <c r="AN1106" i="1"/>
  <c r="AN1107" i="1"/>
  <c r="AN1108" i="1"/>
  <c r="AN1109" i="1"/>
  <c r="AN1110" i="1"/>
  <c r="AN1111" i="1"/>
  <c r="AN1112" i="1"/>
  <c r="AN1113" i="1"/>
  <c r="AN1114" i="1"/>
  <c r="AN1115" i="1"/>
  <c r="AN1116" i="1"/>
  <c r="AN1117" i="1"/>
  <c r="AN1118" i="1"/>
  <c r="AN1119" i="1"/>
  <c r="AN1120" i="1"/>
  <c r="AN1121" i="1"/>
  <c r="AN1122" i="1"/>
  <c r="AN1123" i="1"/>
  <c r="AN1124" i="1"/>
  <c r="AN1125" i="1"/>
  <c r="AN1126" i="1"/>
  <c r="AN1127" i="1"/>
  <c r="AN1128" i="1"/>
  <c r="AN1129" i="1"/>
  <c r="AN1130" i="1"/>
  <c r="AN1131" i="1"/>
  <c r="AN1132" i="1"/>
  <c r="AN1133" i="1"/>
  <c r="AN1134" i="1"/>
  <c r="AN1135" i="1"/>
  <c r="AN1136" i="1"/>
  <c r="AN1137" i="1"/>
  <c r="AN1138" i="1"/>
  <c r="AN1139" i="1"/>
  <c r="AN1140" i="1"/>
  <c r="AN1141" i="1"/>
  <c r="AN1142" i="1"/>
  <c r="AN1143" i="1"/>
  <c r="AN1144" i="1"/>
  <c r="AN1145" i="1"/>
  <c r="AN1146" i="1"/>
  <c r="AN1147" i="1"/>
  <c r="AN1148" i="1"/>
  <c r="AN1149" i="1"/>
  <c r="AN1150" i="1"/>
  <c r="AN1151" i="1"/>
  <c r="AN1152" i="1"/>
  <c r="AN1153" i="1"/>
  <c r="AN1154" i="1"/>
  <c r="AN1155" i="1"/>
  <c r="AN1156" i="1"/>
  <c r="AN1157" i="1"/>
  <c r="AN1158" i="1"/>
  <c r="AN1159" i="1"/>
  <c r="AN1160" i="1"/>
  <c r="AN1161" i="1"/>
  <c r="AN1162" i="1"/>
  <c r="AN1163" i="1"/>
  <c r="AN1164" i="1"/>
  <c r="AN1165" i="1"/>
  <c r="AN1166" i="1"/>
  <c r="AN1167" i="1"/>
  <c r="AN1168" i="1"/>
  <c r="AN1169" i="1"/>
  <c r="AN1170" i="1"/>
  <c r="AN1171" i="1"/>
  <c r="AN1172" i="1"/>
  <c r="AN1173" i="1"/>
  <c r="AN1174" i="1"/>
  <c r="AN1175" i="1"/>
  <c r="AN1176" i="1"/>
  <c r="AN1177" i="1"/>
  <c r="AN1178" i="1"/>
  <c r="AN1179" i="1"/>
  <c r="AN1180" i="1"/>
  <c r="AN1181" i="1"/>
  <c r="AN1182" i="1"/>
  <c r="AN1183" i="1"/>
  <c r="AN1184" i="1"/>
  <c r="AN1185" i="1"/>
  <c r="AN1186" i="1"/>
  <c r="AN1187" i="1"/>
  <c r="AN1188" i="1"/>
  <c r="AN1189" i="1"/>
  <c r="AN1190" i="1"/>
  <c r="AN1191" i="1"/>
  <c r="AN1192" i="1"/>
  <c r="AN1193" i="1"/>
  <c r="AN1194" i="1"/>
  <c r="AN1195" i="1"/>
  <c r="AN1196" i="1"/>
  <c r="AN1197" i="1"/>
  <c r="AN1198" i="1"/>
  <c r="AN1199" i="1"/>
  <c r="AN1200" i="1"/>
  <c r="AN1201" i="1"/>
  <c r="AN1202" i="1"/>
  <c r="AN1203" i="1"/>
  <c r="AN1204" i="1"/>
  <c r="AN1205" i="1"/>
  <c r="AN1206" i="1"/>
  <c r="AN1207" i="1"/>
  <c r="AN1208" i="1"/>
  <c r="AN1209" i="1"/>
  <c r="AN1210" i="1"/>
  <c r="AN1211" i="1"/>
  <c r="AN1212" i="1"/>
  <c r="AN1213" i="1"/>
  <c r="AN1214" i="1"/>
  <c r="AN1215" i="1"/>
  <c r="AN1216" i="1"/>
  <c r="AN1217" i="1"/>
  <c r="AN1218" i="1"/>
  <c r="AN1219" i="1"/>
  <c r="AN1220" i="1"/>
  <c r="AN1221" i="1"/>
  <c r="AN1222" i="1"/>
  <c r="AN1223" i="1"/>
  <c r="AN1224" i="1"/>
  <c r="AN1225" i="1"/>
  <c r="AN1226" i="1"/>
  <c r="AN1227" i="1"/>
  <c r="AN1228" i="1"/>
  <c r="AN1229" i="1"/>
  <c r="AN1230" i="1"/>
  <c r="AN1231" i="1"/>
  <c r="AN1232" i="1"/>
  <c r="AN1233" i="1"/>
  <c r="AN1234" i="1"/>
  <c r="AN1235" i="1"/>
  <c r="AN1236" i="1"/>
  <c r="AN1237" i="1"/>
  <c r="AN1238" i="1"/>
  <c r="AN1239" i="1"/>
  <c r="AN1240" i="1"/>
  <c r="AN1241" i="1"/>
  <c r="AN1242" i="1"/>
  <c r="AN1243" i="1"/>
  <c r="AN1244" i="1"/>
  <c r="AN1245" i="1"/>
  <c r="AN1246" i="1"/>
  <c r="AN1247" i="1"/>
  <c r="AN1248" i="1"/>
  <c r="AN1249" i="1"/>
  <c r="AN1250" i="1"/>
  <c r="AN1251" i="1"/>
  <c r="AN1252" i="1"/>
  <c r="AN1253" i="1"/>
  <c r="AN1254" i="1"/>
  <c r="AN1255" i="1"/>
  <c r="AN1256" i="1"/>
  <c r="AN1257" i="1"/>
  <c r="AN1258" i="1"/>
  <c r="AN1259" i="1"/>
  <c r="AN1260" i="1"/>
  <c r="AN1261" i="1"/>
  <c r="AN1262" i="1"/>
  <c r="AN1263" i="1"/>
  <c r="AN1264" i="1"/>
  <c r="AN1265" i="1"/>
  <c r="AN1266" i="1"/>
  <c r="AN1267" i="1"/>
  <c r="AN1268" i="1"/>
  <c r="AN1269" i="1"/>
  <c r="AN1270" i="1"/>
  <c r="AN1271" i="1"/>
  <c r="AN1272" i="1"/>
  <c r="AN1273" i="1"/>
  <c r="AN1274" i="1"/>
  <c r="AN1275" i="1"/>
  <c r="AN1276" i="1"/>
  <c r="AN1277" i="1"/>
  <c r="AN1278" i="1"/>
  <c r="AN1279" i="1"/>
  <c r="AN1280" i="1"/>
  <c r="AN1281" i="1"/>
  <c r="AN1282" i="1"/>
  <c r="AN1283" i="1"/>
  <c r="AN1284" i="1"/>
  <c r="AN1285" i="1"/>
  <c r="AN1286" i="1"/>
  <c r="AN1287" i="1"/>
  <c r="AN1288" i="1"/>
  <c r="AN1289" i="1"/>
  <c r="AN1290" i="1"/>
  <c r="AN1291" i="1"/>
  <c r="AN1292" i="1"/>
  <c r="AN1293" i="1"/>
  <c r="AN1294" i="1"/>
  <c r="AN1295" i="1"/>
  <c r="AN1296" i="1"/>
  <c r="AN1297" i="1"/>
  <c r="AN1298" i="1"/>
  <c r="AN1299" i="1"/>
  <c r="AN1300" i="1"/>
  <c r="AN1301" i="1"/>
  <c r="AN1302" i="1"/>
  <c r="AN1303" i="1"/>
  <c r="AN1304" i="1"/>
  <c r="AN1305" i="1"/>
  <c r="AN1306" i="1"/>
  <c r="AN1307" i="1"/>
  <c r="AN1308" i="1"/>
  <c r="AN1309" i="1"/>
  <c r="AN1310" i="1"/>
  <c r="AN1311" i="1"/>
  <c r="AN1312" i="1"/>
  <c r="AN1313" i="1"/>
  <c r="AN1314" i="1"/>
  <c r="AN1315" i="1"/>
  <c r="AN1316" i="1"/>
  <c r="AN1317" i="1"/>
  <c r="AN1318" i="1"/>
  <c r="AN1319" i="1"/>
  <c r="AN1320" i="1"/>
  <c r="AN1321" i="1"/>
  <c r="AN1322" i="1"/>
  <c r="AN1323" i="1"/>
  <c r="AN1324" i="1"/>
  <c r="AN1325" i="1"/>
  <c r="AN1326" i="1"/>
  <c r="AN1327" i="1"/>
  <c r="AN1328" i="1"/>
  <c r="AN1329" i="1"/>
  <c r="AN1330" i="1"/>
  <c r="AN1331" i="1"/>
  <c r="AN1332" i="1"/>
  <c r="AN1333" i="1"/>
  <c r="AN1334" i="1"/>
  <c r="AN1335" i="1"/>
  <c r="AN1336" i="1"/>
  <c r="AN1337" i="1"/>
  <c r="AN1338" i="1"/>
  <c r="AN1339" i="1"/>
  <c r="AN1340" i="1"/>
  <c r="AN1341" i="1"/>
  <c r="AN1342" i="1"/>
  <c r="AN1343" i="1"/>
  <c r="AN1344" i="1"/>
  <c r="AN1345" i="1"/>
  <c r="AN1346" i="1"/>
  <c r="AN1347" i="1"/>
  <c r="AN1348" i="1"/>
  <c r="AN1349" i="1"/>
  <c r="AN1350" i="1"/>
  <c r="AN1351" i="1"/>
  <c r="AN1352" i="1"/>
  <c r="AN1353" i="1"/>
  <c r="AN1354" i="1"/>
  <c r="AN1355" i="1"/>
  <c r="AN1356" i="1"/>
  <c r="AN1357" i="1"/>
  <c r="AN1358" i="1"/>
  <c r="AN1359" i="1"/>
  <c r="AN1360" i="1"/>
  <c r="AN1361" i="1"/>
  <c r="AN1362" i="1"/>
  <c r="AN1363" i="1"/>
  <c r="AN1364" i="1"/>
  <c r="AN1365" i="1"/>
  <c r="AN1366" i="1"/>
  <c r="AN1367" i="1"/>
  <c r="AN1368" i="1"/>
  <c r="AN1369" i="1"/>
  <c r="AN1370" i="1"/>
  <c r="AN1371" i="1"/>
  <c r="AN1372" i="1"/>
  <c r="AN1373" i="1"/>
  <c r="AN1374" i="1"/>
  <c r="AN1375" i="1"/>
  <c r="AN1376" i="1"/>
  <c r="AN1377" i="1"/>
  <c r="AN1378" i="1"/>
  <c r="AN1379" i="1"/>
  <c r="AN1380" i="1"/>
  <c r="AN1381" i="1"/>
  <c r="AN1382" i="1"/>
  <c r="AN1383" i="1"/>
  <c r="AN1384" i="1"/>
  <c r="AN1385" i="1"/>
  <c r="AN1386" i="1"/>
  <c r="AN1387" i="1"/>
  <c r="AN1388" i="1"/>
  <c r="AN1389" i="1"/>
  <c r="AN1390" i="1"/>
  <c r="AN1391" i="1"/>
  <c r="AN1392" i="1"/>
  <c r="AN1393" i="1"/>
  <c r="AN1394" i="1"/>
  <c r="AN1395" i="1"/>
  <c r="AN1396" i="1"/>
  <c r="AN1397" i="1"/>
  <c r="AN1398" i="1"/>
  <c r="AN1399" i="1"/>
  <c r="AN1400" i="1"/>
  <c r="AN1401" i="1"/>
  <c r="AN1402" i="1"/>
  <c r="AN1403" i="1"/>
  <c r="AN1404" i="1"/>
  <c r="AN1405" i="1"/>
  <c r="AN1406" i="1"/>
  <c r="AN1407" i="1"/>
  <c r="AN1408" i="1"/>
  <c r="AN1409" i="1"/>
  <c r="AN1410" i="1"/>
  <c r="AN1411" i="1"/>
  <c r="AN1412" i="1"/>
  <c r="AN1413" i="1"/>
  <c r="AN1414" i="1"/>
  <c r="AN1415" i="1"/>
  <c r="AN1416" i="1"/>
  <c r="AN1417" i="1"/>
  <c r="AN1418" i="1"/>
  <c r="AN1419" i="1"/>
  <c r="AN1420" i="1"/>
  <c r="AN1421" i="1"/>
  <c r="AN1422" i="1"/>
  <c r="AN1423" i="1"/>
  <c r="AN1424" i="1"/>
  <c r="AN1425" i="1"/>
  <c r="AN1426" i="1"/>
  <c r="AN1427" i="1"/>
  <c r="AN1428" i="1"/>
  <c r="AN1429" i="1"/>
  <c r="AN1430" i="1"/>
  <c r="AN1431" i="1"/>
  <c r="AN1432" i="1"/>
  <c r="AN1433" i="1"/>
  <c r="AN1434" i="1"/>
  <c r="AN1435" i="1"/>
  <c r="AN1436" i="1"/>
  <c r="AN1437" i="1"/>
  <c r="AN1438" i="1"/>
  <c r="AN1439" i="1"/>
  <c r="AN1440" i="1"/>
  <c r="AN1441" i="1"/>
  <c r="AN1442" i="1"/>
  <c r="AN1443" i="1"/>
  <c r="AN1444" i="1"/>
  <c r="AN1445" i="1"/>
  <c r="AN1446" i="1"/>
  <c r="AN1447" i="1"/>
  <c r="AN1448" i="1"/>
  <c r="AN1449" i="1"/>
  <c r="AN1450" i="1"/>
  <c r="AN1451" i="1"/>
  <c r="AN1452" i="1"/>
  <c r="AN1453" i="1"/>
  <c r="AN1454" i="1"/>
  <c r="AN1455" i="1"/>
  <c r="AN1456" i="1"/>
  <c r="AN1457" i="1"/>
  <c r="AN1458" i="1"/>
  <c r="AN1459" i="1"/>
  <c r="AN1460" i="1"/>
  <c r="AN1461" i="1"/>
  <c r="AN1462" i="1"/>
  <c r="AN1463" i="1"/>
  <c r="AN1464" i="1"/>
  <c r="AN1465" i="1"/>
  <c r="AN1466" i="1"/>
  <c r="AN1467" i="1"/>
  <c r="AN1468" i="1"/>
  <c r="AN1469" i="1"/>
  <c r="AN1470" i="1"/>
  <c r="AN1471" i="1"/>
  <c r="AN1472" i="1"/>
  <c r="AN1473" i="1"/>
  <c r="AN1474" i="1"/>
  <c r="AN1475" i="1"/>
  <c r="AN1476" i="1"/>
  <c r="AN1477" i="1"/>
  <c r="AN1478" i="1"/>
  <c r="AN1479" i="1"/>
  <c r="AN1480" i="1"/>
  <c r="AN1481" i="1"/>
  <c r="AN1482" i="1"/>
  <c r="AN1483" i="1"/>
  <c r="AN1484" i="1"/>
  <c r="AN1485" i="1"/>
  <c r="AN1486" i="1"/>
  <c r="AN1487" i="1"/>
  <c r="AN1488" i="1"/>
  <c r="AN1489" i="1"/>
  <c r="AN1490" i="1"/>
  <c r="AN1491" i="1"/>
  <c r="AN1492" i="1"/>
  <c r="AN1493" i="1"/>
  <c r="AN1494" i="1"/>
  <c r="AN1495" i="1"/>
  <c r="AN1496" i="1"/>
  <c r="AN1497" i="1"/>
  <c r="AN1498" i="1"/>
  <c r="AN1499" i="1"/>
  <c r="AN1500" i="1"/>
  <c r="AN1501" i="1"/>
  <c r="AN1502" i="1"/>
  <c r="AN1503" i="1"/>
  <c r="AN1504" i="1"/>
  <c r="AN1505" i="1"/>
  <c r="AN1506" i="1"/>
  <c r="AN1507" i="1"/>
  <c r="AN1508" i="1"/>
  <c r="AN1509" i="1"/>
  <c r="AN1510" i="1"/>
  <c r="AN1511" i="1"/>
  <c r="AN1512" i="1"/>
  <c r="AN1513" i="1"/>
  <c r="AN1514" i="1"/>
  <c r="AN1515" i="1"/>
  <c r="AN1516" i="1"/>
  <c r="AN1517" i="1"/>
  <c r="AN1518" i="1"/>
  <c r="AN1519" i="1"/>
  <c r="AN1520" i="1"/>
  <c r="AN1521" i="1"/>
  <c r="AN1522" i="1"/>
  <c r="AN1523" i="1"/>
  <c r="AN1524" i="1"/>
  <c r="AN1525" i="1"/>
  <c r="AN1526" i="1"/>
  <c r="AN1527" i="1"/>
  <c r="AN1528" i="1"/>
  <c r="AN1529" i="1"/>
  <c r="AN1530" i="1"/>
  <c r="AN1531" i="1"/>
  <c r="AN1532" i="1"/>
  <c r="AN1533" i="1"/>
  <c r="AN1534" i="1"/>
  <c r="AN1535" i="1"/>
  <c r="AN1536" i="1"/>
  <c r="AN1537" i="1"/>
  <c r="AN1538" i="1"/>
  <c r="AN1539" i="1"/>
  <c r="AN1540" i="1"/>
  <c r="AN1541" i="1"/>
  <c r="AN1542" i="1"/>
  <c r="AN1543" i="1"/>
  <c r="AN1544" i="1"/>
  <c r="AN1545" i="1"/>
  <c r="AN1546" i="1"/>
  <c r="AN1547" i="1"/>
  <c r="AN1548" i="1"/>
  <c r="AN1549" i="1"/>
  <c r="AN1550" i="1"/>
  <c r="AN1551" i="1"/>
  <c r="AN1552" i="1"/>
  <c r="AN1553" i="1"/>
  <c r="AN1554" i="1"/>
  <c r="AN1555" i="1"/>
  <c r="AN1556" i="1"/>
  <c r="AN1557" i="1"/>
  <c r="AN1558" i="1"/>
  <c r="AN1559" i="1"/>
  <c r="AN1560" i="1"/>
  <c r="AN1561" i="1"/>
  <c r="AN1562" i="1"/>
  <c r="AN1563" i="1"/>
  <c r="AN1564" i="1"/>
  <c r="AN1565" i="1"/>
  <c r="AN1566" i="1"/>
  <c r="AN1567" i="1"/>
  <c r="AN1568" i="1"/>
  <c r="AN1569" i="1"/>
  <c r="AN1570" i="1"/>
  <c r="AN1571" i="1"/>
  <c r="AN1572" i="1"/>
  <c r="AN1573" i="1"/>
  <c r="AN1574" i="1"/>
  <c r="AN1575" i="1"/>
  <c r="AN1576" i="1"/>
  <c r="AN1577" i="1"/>
  <c r="AN1578" i="1"/>
  <c r="AN1579" i="1"/>
  <c r="AN1580" i="1"/>
  <c r="AN1581" i="1"/>
  <c r="AN1582" i="1"/>
  <c r="AN1583" i="1"/>
  <c r="AN1584" i="1"/>
  <c r="AN1585" i="1"/>
  <c r="AN1586" i="1"/>
  <c r="AN1587" i="1"/>
  <c r="AN1588" i="1"/>
  <c r="AN1589" i="1"/>
  <c r="AN1590" i="1"/>
  <c r="AN1591" i="1"/>
  <c r="AN1592" i="1"/>
  <c r="AN1593" i="1"/>
  <c r="AN1594" i="1"/>
  <c r="AN1595" i="1"/>
  <c r="AN1596" i="1"/>
  <c r="AN1597" i="1"/>
  <c r="AN1598" i="1"/>
  <c r="AN1599" i="1"/>
  <c r="AN1600" i="1"/>
  <c r="AN1601" i="1"/>
  <c r="AN1602" i="1"/>
  <c r="AN1603" i="1"/>
  <c r="AN1604" i="1"/>
  <c r="AN1605" i="1"/>
  <c r="AN1606" i="1"/>
  <c r="AN1607" i="1"/>
  <c r="AN1608" i="1"/>
  <c r="AN1609" i="1"/>
  <c r="AN1610" i="1"/>
  <c r="AN1611" i="1"/>
  <c r="AN1612" i="1"/>
  <c r="AN1613" i="1"/>
  <c r="AN1614" i="1"/>
  <c r="AN1615" i="1"/>
  <c r="AN1616" i="1"/>
  <c r="AN1617" i="1"/>
  <c r="AN1618" i="1"/>
  <c r="AN1619" i="1"/>
  <c r="AN1620" i="1"/>
  <c r="AN1621" i="1"/>
  <c r="AN1622" i="1"/>
  <c r="AN1623" i="1"/>
  <c r="AN1624" i="1"/>
  <c r="AN1625" i="1"/>
  <c r="AN1626" i="1"/>
  <c r="AN1627" i="1"/>
  <c r="AN1628" i="1"/>
  <c r="AN1629" i="1"/>
  <c r="AN1630" i="1"/>
  <c r="AN1631" i="1"/>
  <c r="AN1632" i="1"/>
  <c r="AN1633" i="1"/>
  <c r="AN1634" i="1"/>
  <c r="AN1635" i="1"/>
  <c r="AN1636" i="1"/>
  <c r="AN1637" i="1"/>
  <c r="AN1638" i="1"/>
  <c r="AN1639" i="1"/>
  <c r="AN1640" i="1"/>
  <c r="AN1641" i="1"/>
  <c r="AN1642" i="1"/>
  <c r="AN1643" i="1"/>
  <c r="AN1644" i="1"/>
  <c r="AN1645" i="1"/>
  <c r="AN1646" i="1"/>
  <c r="AN1647" i="1"/>
  <c r="AN1648" i="1"/>
  <c r="AN1649" i="1"/>
  <c r="AN1650" i="1"/>
  <c r="AN1651" i="1"/>
  <c r="AN1652" i="1"/>
  <c r="AN1653" i="1"/>
  <c r="AN1654" i="1"/>
  <c r="AN1655" i="1"/>
  <c r="AN1656" i="1"/>
  <c r="AN1657" i="1"/>
  <c r="AN1658" i="1"/>
  <c r="AN1659" i="1"/>
  <c r="AN1660" i="1"/>
  <c r="AN1661" i="1"/>
  <c r="AN1662" i="1"/>
  <c r="AN1663" i="1"/>
  <c r="AN1664" i="1"/>
  <c r="AN1665" i="1"/>
  <c r="AN1666" i="1"/>
  <c r="AN1667" i="1"/>
  <c r="AN1668" i="1"/>
  <c r="AN1669" i="1"/>
  <c r="AN1670" i="1"/>
  <c r="AN1671" i="1"/>
  <c r="AN1672" i="1"/>
  <c r="AN1673" i="1"/>
  <c r="AN1674" i="1"/>
  <c r="AN1675" i="1"/>
  <c r="AN1676" i="1"/>
  <c r="AN1677" i="1"/>
  <c r="AN1678" i="1"/>
  <c r="AN1679" i="1"/>
  <c r="AN1680" i="1"/>
  <c r="AN1681" i="1"/>
  <c r="AN1682" i="1"/>
  <c r="AN1683" i="1"/>
  <c r="AN1684" i="1"/>
  <c r="AN1685" i="1"/>
  <c r="AN1686" i="1"/>
  <c r="AN1687" i="1"/>
  <c r="AN1688" i="1"/>
  <c r="AN1689" i="1"/>
  <c r="AN1690" i="1"/>
  <c r="AN1691" i="1"/>
  <c r="AN1692" i="1"/>
  <c r="AN1693" i="1"/>
  <c r="AN1694" i="1"/>
  <c r="AN1695" i="1"/>
  <c r="AN1696" i="1"/>
  <c r="AN1697" i="1"/>
  <c r="AN1698" i="1"/>
  <c r="AN1699" i="1"/>
  <c r="AN1700" i="1"/>
  <c r="AN1701" i="1"/>
  <c r="AN1702" i="1"/>
  <c r="AN1703" i="1"/>
  <c r="AN1704" i="1"/>
  <c r="AN1705" i="1"/>
  <c r="AN1706" i="1"/>
  <c r="AN1707" i="1"/>
  <c r="AN1708" i="1"/>
  <c r="AN1709" i="1"/>
  <c r="AN1710" i="1"/>
  <c r="AN1711" i="1"/>
  <c r="AN1712" i="1"/>
  <c r="AN1713" i="1"/>
  <c r="AN1714" i="1"/>
  <c r="AN1715" i="1"/>
  <c r="AN1716" i="1"/>
  <c r="AN1717" i="1"/>
  <c r="AN1718" i="1"/>
  <c r="AN1719" i="1"/>
  <c r="AN1720" i="1"/>
  <c r="AN1721" i="1"/>
  <c r="AN1722" i="1"/>
  <c r="AN1723" i="1"/>
  <c r="AN1724" i="1"/>
  <c r="AN1725" i="1"/>
  <c r="AN1726" i="1"/>
  <c r="AN1727" i="1"/>
  <c r="AN1728" i="1"/>
  <c r="AN1729" i="1"/>
  <c r="AN1730" i="1"/>
  <c r="AN1731" i="1"/>
  <c r="AN1732" i="1"/>
  <c r="AN1733" i="1"/>
  <c r="AN1734" i="1"/>
  <c r="AN1735" i="1"/>
  <c r="AN1736" i="1"/>
  <c r="AN1737" i="1"/>
  <c r="AN1738" i="1"/>
  <c r="AN1739" i="1"/>
  <c r="AN1740" i="1"/>
  <c r="AN1741" i="1"/>
  <c r="AN1742" i="1"/>
  <c r="AN1743" i="1"/>
  <c r="AN1744" i="1"/>
  <c r="AN1745" i="1"/>
  <c r="AN1746" i="1"/>
  <c r="AN1747" i="1"/>
  <c r="AN1748" i="1"/>
  <c r="AN1749" i="1"/>
  <c r="AN1750" i="1"/>
  <c r="AN1751" i="1"/>
  <c r="AN1752" i="1"/>
  <c r="AN1753" i="1"/>
  <c r="AN1754" i="1"/>
  <c r="AN1755" i="1"/>
  <c r="AN1756" i="1"/>
  <c r="AN1757" i="1"/>
  <c r="AN1758" i="1"/>
  <c r="AN1759" i="1"/>
  <c r="AN1760" i="1"/>
  <c r="AN1761" i="1"/>
  <c r="AN1762" i="1"/>
  <c r="AN1763" i="1"/>
  <c r="AN1764" i="1"/>
  <c r="AN1765" i="1"/>
  <c r="AN1766" i="1"/>
  <c r="AN1767" i="1"/>
  <c r="AN1768" i="1"/>
  <c r="AN1769" i="1"/>
  <c r="AN1770" i="1"/>
  <c r="AN1771" i="1"/>
  <c r="AN1772" i="1"/>
  <c r="AN1773" i="1"/>
  <c r="AN1774" i="1"/>
  <c r="AN1775" i="1"/>
  <c r="AN1776" i="1"/>
  <c r="AN1777" i="1"/>
  <c r="AN1778" i="1"/>
  <c r="AN1779" i="1"/>
  <c r="AN1780" i="1"/>
  <c r="AN1781" i="1"/>
  <c r="AN1782" i="1"/>
  <c r="AN1783" i="1"/>
  <c r="AN1784" i="1"/>
  <c r="AN1785" i="1"/>
  <c r="AN1786" i="1"/>
  <c r="AN1787" i="1"/>
  <c r="AN1788" i="1"/>
  <c r="AN1789" i="1"/>
  <c r="AN1790" i="1"/>
  <c r="AN1791" i="1"/>
  <c r="AN1792" i="1"/>
  <c r="AN1793" i="1"/>
  <c r="AN1794" i="1"/>
  <c r="AN1795" i="1"/>
  <c r="AN1796" i="1"/>
  <c r="AN1797" i="1"/>
  <c r="AN1798" i="1"/>
  <c r="AN1799" i="1"/>
  <c r="AN1800" i="1"/>
  <c r="AN1801" i="1"/>
  <c r="AN1802" i="1"/>
  <c r="AN1803" i="1"/>
  <c r="AN1804" i="1"/>
  <c r="AN1805" i="1"/>
  <c r="AN1806" i="1"/>
  <c r="AN1807" i="1"/>
  <c r="AN1808" i="1"/>
  <c r="AN1809" i="1"/>
  <c r="AN1810" i="1"/>
  <c r="AN1811" i="1"/>
  <c r="AN1812" i="1"/>
  <c r="AN1813" i="1"/>
  <c r="AN1814" i="1"/>
  <c r="AN1815" i="1"/>
  <c r="AN1816" i="1"/>
  <c r="AN1817" i="1"/>
  <c r="AN1818" i="1"/>
  <c r="AN1819" i="1"/>
  <c r="AN1820" i="1"/>
  <c r="AN1821" i="1"/>
  <c r="AN1822" i="1"/>
  <c r="AN1823" i="1"/>
  <c r="AN1824" i="1"/>
  <c r="AN1825" i="1"/>
  <c r="AN1826" i="1"/>
  <c r="AN1827" i="1"/>
  <c r="AN1828" i="1"/>
  <c r="AN1829" i="1"/>
  <c r="AN1830" i="1"/>
  <c r="AN1831" i="1"/>
  <c r="AN1832" i="1"/>
  <c r="AN1833" i="1"/>
  <c r="AN1834" i="1"/>
  <c r="AN1835" i="1"/>
  <c r="AN1836" i="1"/>
  <c r="AN1837" i="1"/>
  <c r="AN1838" i="1"/>
  <c r="AN1839" i="1"/>
  <c r="AN1840" i="1"/>
  <c r="AN1841" i="1"/>
  <c r="AN1842" i="1"/>
  <c r="AN1843" i="1"/>
  <c r="AN1844" i="1"/>
  <c r="AN1845" i="1"/>
  <c r="AN1846" i="1"/>
  <c r="AN1847" i="1"/>
  <c r="AN1848" i="1"/>
  <c r="AN1849" i="1"/>
  <c r="AN1850" i="1"/>
  <c r="AN1851" i="1"/>
  <c r="AN1852" i="1"/>
  <c r="AN1853" i="1"/>
  <c r="AN1854" i="1"/>
  <c r="AN1855" i="1"/>
  <c r="AN1856" i="1"/>
  <c r="AN1857" i="1"/>
  <c r="AN1858" i="1"/>
  <c r="AN1859" i="1"/>
  <c r="AN1860" i="1"/>
  <c r="AN1861" i="1"/>
  <c r="AN1862" i="1"/>
  <c r="AN1863" i="1"/>
  <c r="AN1864" i="1"/>
  <c r="AN1865" i="1"/>
  <c r="AN1866" i="1"/>
  <c r="AN1867" i="1"/>
  <c r="AN1868" i="1"/>
  <c r="AN1869" i="1"/>
  <c r="AN1870" i="1"/>
  <c r="AN1871" i="1"/>
  <c r="AN1872" i="1"/>
  <c r="AN1873" i="1"/>
  <c r="AN1874" i="1"/>
  <c r="AN1875" i="1"/>
  <c r="AN1876" i="1"/>
  <c r="AN1877" i="1"/>
  <c r="AN1878" i="1"/>
  <c r="AN1879" i="1"/>
  <c r="AN1880" i="1"/>
  <c r="AN1881" i="1"/>
  <c r="AN1882" i="1"/>
  <c r="AN1883" i="1"/>
  <c r="AN1884" i="1"/>
  <c r="AN1885" i="1"/>
  <c r="AN1886" i="1"/>
  <c r="AN1887" i="1"/>
  <c r="AN1888" i="1"/>
  <c r="AN1889" i="1"/>
  <c r="AN1890" i="1"/>
  <c r="AN1891" i="1"/>
  <c r="AN1892" i="1"/>
  <c r="AN1893" i="1"/>
  <c r="AN1894" i="1"/>
  <c r="AN1895" i="1"/>
  <c r="AN1896" i="1"/>
  <c r="AN1897" i="1"/>
  <c r="AN1898" i="1"/>
  <c r="AN1899" i="1"/>
  <c r="AN1900" i="1"/>
  <c r="AN1901" i="1"/>
  <c r="AN1902" i="1"/>
  <c r="AN1903" i="1"/>
  <c r="AN1904" i="1"/>
  <c r="AN1905" i="1"/>
  <c r="AN1906" i="1"/>
  <c r="AN1907" i="1"/>
  <c r="AN1908" i="1"/>
  <c r="AN1909" i="1"/>
  <c r="AN1910" i="1"/>
  <c r="AN1911" i="1"/>
  <c r="AN1912" i="1"/>
  <c r="AN1913" i="1"/>
  <c r="AN1914" i="1"/>
  <c r="AN1915" i="1"/>
  <c r="AN1916" i="1"/>
  <c r="AN1917" i="1"/>
  <c r="AN1918" i="1"/>
  <c r="AN1919" i="1"/>
  <c r="AN1920" i="1"/>
  <c r="AN1921" i="1"/>
  <c r="AN1922" i="1"/>
  <c r="AN1923" i="1"/>
  <c r="AN1924" i="1"/>
  <c r="AN1925" i="1"/>
  <c r="AN1926" i="1"/>
  <c r="AN1927" i="1"/>
  <c r="AN1928" i="1"/>
  <c r="AN1929" i="1"/>
  <c r="AN1930" i="1"/>
  <c r="AN1931" i="1"/>
  <c r="AN1932" i="1"/>
  <c r="AN1933" i="1"/>
  <c r="AN1934" i="1"/>
  <c r="AN1935" i="1"/>
  <c r="AN1936" i="1"/>
  <c r="AN1937" i="1"/>
  <c r="AN1938" i="1"/>
  <c r="AN1939" i="1"/>
  <c r="AN1940" i="1"/>
  <c r="AN1941" i="1"/>
  <c r="AN1942" i="1"/>
  <c r="AN1943" i="1"/>
  <c r="AN1944" i="1"/>
  <c r="AN1945" i="1"/>
  <c r="AN1946" i="1"/>
  <c r="AN1947" i="1"/>
  <c r="AN1948" i="1"/>
  <c r="AN1949" i="1"/>
  <c r="AN1950" i="1"/>
  <c r="AN1951" i="1"/>
  <c r="AN1952" i="1"/>
  <c r="AN1953" i="1"/>
  <c r="AN1954" i="1"/>
  <c r="AN1955" i="1"/>
  <c r="AN1956" i="1"/>
  <c r="AN1957" i="1"/>
  <c r="AN1958" i="1"/>
  <c r="AN1959" i="1"/>
  <c r="AN1960" i="1"/>
  <c r="AN1961" i="1"/>
  <c r="AN1962" i="1"/>
  <c r="AN1963" i="1"/>
  <c r="AN1964" i="1"/>
  <c r="AN1965" i="1"/>
  <c r="AN1966" i="1"/>
  <c r="AN1967" i="1"/>
  <c r="AN1968" i="1"/>
  <c r="AN1969" i="1"/>
  <c r="AN1970" i="1"/>
  <c r="AN1971" i="1"/>
  <c r="AN1972" i="1"/>
  <c r="AN1973" i="1"/>
  <c r="AN1974" i="1"/>
  <c r="AN1975" i="1"/>
  <c r="AN1976" i="1"/>
  <c r="AN1977" i="1"/>
  <c r="AN1978" i="1"/>
  <c r="AN1979" i="1"/>
  <c r="AN1980" i="1"/>
  <c r="AN1981" i="1"/>
  <c r="AN1982" i="1"/>
  <c r="AN1983" i="1"/>
  <c r="AN1984" i="1"/>
  <c r="AN1985" i="1"/>
  <c r="AN1986" i="1"/>
  <c r="AN1987" i="1"/>
  <c r="AN1988" i="1"/>
  <c r="AN1989" i="1"/>
  <c r="AN1990" i="1"/>
  <c r="AN1991" i="1"/>
  <c r="AN1992" i="1"/>
  <c r="AN1993" i="1"/>
  <c r="AN1994" i="1"/>
  <c r="AN1995" i="1"/>
  <c r="AN1996" i="1"/>
  <c r="AN1997" i="1"/>
  <c r="AN1998" i="1"/>
  <c r="AN1999" i="1"/>
  <c r="AN2000" i="1"/>
  <c r="AN2001" i="1"/>
  <c r="AN2002" i="1"/>
  <c r="AN2003" i="1"/>
  <c r="AN2004" i="1"/>
  <c r="AN2005" i="1"/>
  <c r="AN2006" i="1"/>
  <c r="AN2007" i="1"/>
  <c r="AN2008" i="1"/>
  <c r="AN2009" i="1"/>
  <c r="AN2010" i="1"/>
  <c r="AN2011" i="1"/>
  <c r="AN2012" i="1"/>
  <c r="AN2013" i="1"/>
  <c r="AN2014" i="1"/>
  <c r="AN2015" i="1"/>
  <c r="AN2016" i="1"/>
  <c r="AN2017" i="1"/>
  <c r="AN2018" i="1"/>
  <c r="AN2019" i="1"/>
  <c r="AN2020" i="1"/>
  <c r="AN2021" i="1"/>
  <c r="AN2022" i="1"/>
  <c r="AN2023" i="1"/>
  <c r="AN2024" i="1"/>
  <c r="AN2025" i="1"/>
  <c r="AN2026" i="1"/>
  <c r="AN2027" i="1"/>
  <c r="AN2028" i="1"/>
  <c r="AN2029" i="1"/>
  <c r="AN2030" i="1"/>
  <c r="AN2031" i="1"/>
  <c r="AN2032" i="1"/>
  <c r="AN2033" i="1"/>
  <c r="AN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1226" i="1"/>
  <c r="AL1227" i="1"/>
  <c r="AL1228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5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7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8" i="1"/>
  <c r="AL1349" i="1"/>
  <c r="AL1350" i="1"/>
  <c r="AL1351" i="1"/>
  <c r="AL1352" i="1"/>
  <c r="AL1353" i="1"/>
  <c r="AL1354" i="1"/>
  <c r="AL1355" i="1"/>
  <c r="AL1356" i="1"/>
  <c r="AL1357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L1377" i="1"/>
  <c r="AL1378" i="1"/>
  <c r="AL1379" i="1"/>
  <c r="AL1380" i="1"/>
  <c r="AL1381" i="1"/>
  <c r="AL1382" i="1"/>
  <c r="AL1383" i="1"/>
  <c r="AL1384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1405" i="1"/>
  <c r="AL1406" i="1"/>
  <c r="AL1407" i="1"/>
  <c r="AL1408" i="1"/>
  <c r="AL1409" i="1"/>
  <c r="AL1410" i="1"/>
  <c r="AL1411" i="1"/>
  <c r="AL1412" i="1"/>
  <c r="AL1413" i="1"/>
  <c r="AL1414" i="1"/>
  <c r="AL1415" i="1"/>
  <c r="AL1416" i="1"/>
  <c r="AL1417" i="1"/>
  <c r="AL1418" i="1"/>
  <c r="AL1419" i="1"/>
  <c r="AL1420" i="1"/>
  <c r="AL1421" i="1"/>
  <c r="AL1422" i="1"/>
  <c r="AL1423" i="1"/>
  <c r="AL1424" i="1"/>
  <c r="AL1425" i="1"/>
  <c r="AL1426" i="1"/>
  <c r="AL1427" i="1"/>
  <c r="AL1428" i="1"/>
  <c r="AL1429" i="1"/>
  <c r="AL1430" i="1"/>
  <c r="AL1431" i="1"/>
  <c r="AL1432" i="1"/>
  <c r="AL1433" i="1"/>
  <c r="AL1434" i="1"/>
  <c r="AL1435" i="1"/>
  <c r="AL1436" i="1"/>
  <c r="AL1437" i="1"/>
  <c r="AL1438" i="1"/>
  <c r="AL1439" i="1"/>
  <c r="AL1440" i="1"/>
  <c r="AL1441" i="1"/>
  <c r="AL1442" i="1"/>
  <c r="AL1443" i="1"/>
  <c r="AL1444" i="1"/>
  <c r="AL1445" i="1"/>
  <c r="AL1446" i="1"/>
  <c r="AL1447" i="1"/>
  <c r="AL1448" i="1"/>
  <c r="AL1449" i="1"/>
  <c r="AL1450" i="1"/>
  <c r="AL1451" i="1"/>
  <c r="AL1452" i="1"/>
  <c r="AL1453" i="1"/>
  <c r="AL1454" i="1"/>
  <c r="AL1455" i="1"/>
  <c r="AL1456" i="1"/>
  <c r="AL1457" i="1"/>
  <c r="AL1458" i="1"/>
  <c r="AL1459" i="1"/>
  <c r="AL1460" i="1"/>
  <c r="AL1461" i="1"/>
  <c r="AL1462" i="1"/>
  <c r="AL1463" i="1"/>
  <c r="AL1464" i="1"/>
  <c r="AL1465" i="1"/>
  <c r="AL1466" i="1"/>
  <c r="AL1467" i="1"/>
  <c r="AL1468" i="1"/>
  <c r="AL1469" i="1"/>
  <c r="AL1470" i="1"/>
  <c r="AL1471" i="1"/>
  <c r="AL1472" i="1"/>
  <c r="AL1473" i="1"/>
  <c r="AL1474" i="1"/>
  <c r="AL1475" i="1"/>
  <c r="AL1476" i="1"/>
  <c r="AL1477" i="1"/>
  <c r="AL1478" i="1"/>
  <c r="AL1479" i="1"/>
  <c r="AL1480" i="1"/>
  <c r="AL1481" i="1"/>
  <c r="AL1482" i="1"/>
  <c r="AL1483" i="1"/>
  <c r="AL1484" i="1"/>
  <c r="AL1485" i="1"/>
  <c r="AL1486" i="1"/>
  <c r="AL1487" i="1"/>
  <c r="AL1488" i="1"/>
  <c r="AL1489" i="1"/>
  <c r="AL1490" i="1"/>
  <c r="AL1491" i="1"/>
  <c r="AL1492" i="1"/>
  <c r="AL1493" i="1"/>
  <c r="AL1494" i="1"/>
  <c r="AL1495" i="1"/>
  <c r="AL1496" i="1"/>
  <c r="AL1497" i="1"/>
  <c r="AL1498" i="1"/>
  <c r="AL1499" i="1"/>
  <c r="AL1500" i="1"/>
  <c r="AL1501" i="1"/>
  <c r="AL1502" i="1"/>
  <c r="AL1503" i="1"/>
  <c r="AL1504" i="1"/>
  <c r="AL1505" i="1"/>
  <c r="AL1506" i="1"/>
  <c r="AL1507" i="1"/>
  <c r="AL1508" i="1"/>
  <c r="AL1509" i="1"/>
  <c r="AL1510" i="1"/>
  <c r="AL1511" i="1"/>
  <c r="AL1512" i="1"/>
  <c r="AL1513" i="1"/>
  <c r="AL1514" i="1"/>
  <c r="AL1515" i="1"/>
  <c r="AL1516" i="1"/>
  <c r="AL1517" i="1"/>
  <c r="AL1518" i="1"/>
  <c r="AL1519" i="1"/>
  <c r="AL1520" i="1"/>
  <c r="AL1521" i="1"/>
  <c r="AL1522" i="1"/>
  <c r="AL1523" i="1"/>
  <c r="AL1524" i="1"/>
  <c r="AL1525" i="1"/>
  <c r="AL1526" i="1"/>
  <c r="AL1527" i="1"/>
  <c r="AL1528" i="1"/>
  <c r="AL1529" i="1"/>
  <c r="AL1530" i="1"/>
  <c r="AL1531" i="1"/>
  <c r="AL1532" i="1"/>
  <c r="AL1533" i="1"/>
  <c r="AL1534" i="1"/>
  <c r="AL1535" i="1"/>
  <c r="AL1536" i="1"/>
  <c r="AL1537" i="1"/>
  <c r="AL1538" i="1"/>
  <c r="AL1539" i="1"/>
  <c r="AL1540" i="1"/>
  <c r="AL1541" i="1"/>
  <c r="AL1542" i="1"/>
  <c r="AL1543" i="1"/>
  <c r="AL1544" i="1"/>
  <c r="AL1545" i="1"/>
  <c r="AL1546" i="1"/>
  <c r="AL1547" i="1"/>
  <c r="AL1548" i="1"/>
  <c r="AL1549" i="1"/>
  <c r="AL1550" i="1"/>
  <c r="AL1551" i="1"/>
  <c r="AL1552" i="1"/>
  <c r="AL1553" i="1"/>
  <c r="AL1554" i="1"/>
  <c r="AL1555" i="1"/>
  <c r="AL1556" i="1"/>
  <c r="AL1557" i="1"/>
  <c r="AL1558" i="1"/>
  <c r="AL1559" i="1"/>
  <c r="AL1560" i="1"/>
  <c r="AL1561" i="1"/>
  <c r="AL1562" i="1"/>
  <c r="AL1563" i="1"/>
  <c r="AL1564" i="1"/>
  <c r="AL1565" i="1"/>
  <c r="AL1566" i="1"/>
  <c r="AL1567" i="1"/>
  <c r="AL1568" i="1"/>
  <c r="AL1569" i="1"/>
  <c r="AL1570" i="1"/>
  <c r="AL1571" i="1"/>
  <c r="AL1572" i="1"/>
  <c r="AL1573" i="1"/>
  <c r="AL1574" i="1"/>
  <c r="AL1575" i="1"/>
  <c r="AL1576" i="1"/>
  <c r="AL1577" i="1"/>
  <c r="AL1578" i="1"/>
  <c r="AL1579" i="1"/>
  <c r="AL1580" i="1"/>
  <c r="AL1581" i="1"/>
  <c r="AL1582" i="1"/>
  <c r="AL1583" i="1"/>
  <c r="AL1584" i="1"/>
  <c r="AL1585" i="1"/>
  <c r="AL1586" i="1"/>
  <c r="AL1587" i="1"/>
  <c r="AL1588" i="1"/>
  <c r="AL1589" i="1"/>
  <c r="AL1590" i="1"/>
  <c r="AL1591" i="1"/>
  <c r="AL1592" i="1"/>
  <c r="AL1593" i="1"/>
  <c r="AL1594" i="1"/>
  <c r="AL1595" i="1"/>
  <c r="AL1596" i="1"/>
  <c r="AL1597" i="1"/>
  <c r="AL1598" i="1"/>
  <c r="AL1599" i="1"/>
  <c r="AL1600" i="1"/>
  <c r="AL1601" i="1"/>
  <c r="AL1602" i="1"/>
  <c r="AL1603" i="1"/>
  <c r="AL1604" i="1"/>
  <c r="AL1605" i="1"/>
  <c r="AL1606" i="1"/>
  <c r="AL1607" i="1"/>
  <c r="AL1608" i="1"/>
  <c r="AL1609" i="1"/>
  <c r="AL1610" i="1"/>
  <c r="AL1611" i="1"/>
  <c r="AL1612" i="1"/>
  <c r="AL1613" i="1"/>
  <c r="AL1614" i="1"/>
  <c r="AL1615" i="1"/>
  <c r="AL1616" i="1"/>
  <c r="AL1617" i="1"/>
  <c r="AL1618" i="1"/>
  <c r="AL1619" i="1"/>
  <c r="AL1620" i="1"/>
  <c r="AL1621" i="1"/>
  <c r="AL1622" i="1"/>
  <c r="AL1623" i="1"/>
  <c r="AL1624" i="1"/>
  <c r="AL1625" i="1"/>
  <c r="AL1626" i="1"/>
  <c r="AL1627" i="1"/>
  <c r="AL1628" i="1"/>
  <c r="AL1629" i="1"/>
  <c r="AL1630" i="1"/>
  <c r="AL1631" i="1"/>
  <c r="AL1632" i="1"/>
  <c r="AL1633" i="1"/>
  <c r="AL1634" i="1"/>
  <c r="AL1635" i="1"/>
  <c r="AL1636" i="1"/>
  <c r="AL1637" i="1"/>
  <c r="AL1638" i="1"/>
  <c r="AL1639" i="1"/>
  <c r="AL1640" i="1"/>
  <c r="AL1641" i="1"/>
  <c r="AL1642" i="1"/>
  <c r="AL1643" i="1"/>
  <c r="AL1644" i="1"/>
  <c r="AL1645" i="1"/>
  <c r="AL1646" i="1"/>
  <c r="AL1647" i="1"/>
  <c r="AL1648" i="1"/>
  <c r="AL1649" i="1"/>
  <c r="AL1650" i="1"/>
  <c r="AL1651" i="1"/>
  <c r="AL1652" i="1"/>
  <c r="AL1653" i="1"/>
  <c r="AL1654" i="1"/>
  <c r="AL1655" i="1"/>
  <c r="AL1656" i="1"/>
  <c r="AL1657" i="1"/>
  <c r="AL1658" i="1"/>
  <c r="AL1659" i="1"/>
  <c r="AL1660" i="1"/>
  <c r="AL1661" i="1"/>
  <c r="AL1662" i="1"/>
  <c r="AL1663" i="1"/>
  <c r="AL1664" i="1"/>
  <c r="AL1665" i="1"/>
  <c r="AL1666" i="1"/>
  <c r="AL1667" i="1"/>
  <c r="AL1668" i="1"/>
  <c r="AL1669" i="1"/>
  <c r="AL1670" i="1"/>
  <c r="AL1671" i="1"/>
  <c r="AL1672" i="1"/>
  <c r="AL1673" i="1"/>
  <c r="AL1674" i="1"/>
  <c r="AL1675" i="1"/>
  <c r="AL1676" i="1"/>
  <c r="AL1677" i="1"/>
  <c r="AL1678" i="1"/>
  <c r="AL1679" i="1"/>
  <c r="AL1680" i="1"/>
  <c r="AL1681" i="1"/>
  <c r="AL1682" i="1"/>
  <c r="AL1683" i="1"/>
  <c r="AL1684" i="1"/>
  <c r="AL1685" i="1"/>
  <c r="AL1686" i="1"/>
  <c r="AL1687" i="1"/>
  <c r="AL1688" i="1"/>
  <c r="AL1689" i="1"/>
  <c r="AL1690" i="1"/>
  <c r="AL1691" i="1"/>
  <c r="AL1692" i="1"/>
  <c r="AL1693" i="1"/>
  <c r="AL1694" i="1"/>
  <c r="AL1695" i="1"/>
  <c r="AL1696" i="1"/>
  <c r="AL1697" i="1"/>
  <c r="AL1698" i="1"/>
  <c r="AL1699" i="1"/>
  <c r="AL1700" i="1"/>
  <c r="AL1701" i="1"/>
  <c r="AL1702" i="1"/>
  <c r="AL1703" i="1"/>
  <c r="AL1704" i="1"/>
  <c r="AL1705" i="1"/>
  <c r="AL1706" i="1"/>
  <c r="AL1707" i="1"/>
  <c r="AL1708" i="1"/>
  <c r="AL1709" i="1"/>
  <c r="AL1710" i="1"/>
  <c r="AL1711" i="1"/>
  <c r="AL1712" i="1"/>
  <c r="AL1713" i="1"/>
  <c r="AL1714" i="1"/>
  <c r="AL1715" i="1"/>
  <c r="AL1716" i="1"/>
  <c r="AL1717" i="1"/>
  <c r="AL1718" i="1"/>
  <c r="AL1719" i="1"/>
  <c r="AL1720" i="1"/>
  <c r="AL1721" i="1"/>
  <c r="AL1722" i="1"/>
  <c r="AL1723" i="1"/>
  <c r="AL1724" i="1"/>
  <c r="AL1725" i="1"/>
  <c r="AL1726" i="1"/>
  <c r="AL1727" i="1"/>
  <c r="AL1728" i="1"/>
  <c r="AL1729" i="1"/>
  <c r="AL1730" i="1"/>
  <c r="AL1731" i="1"/>
  <c r="AL1732" i="1"/>
  <c r="AL1733" i="1"/>
  <c r="AL1734" i="1"/>
  <c r="AL1735" i="1"/>
  <c r="AL1736" i="1"/>
  <c r="AL1737" i="1"/>
  <c r="AL1738" i="1"/>
  <c r="AL1739" i="1"/>
  <c r="AL1740" i="1"/>
  <c r="AL1741" i="1"/>
  <c r="AL1742" i="1"/>
  <c r="AL1743" i="1"/>
  <c r="AL1744" i="1"/>
  <c r="AL1745" i="1"/>
  <c r="AL1746" i="1"/>
  <c r="AL1747" i="1"/>
  <c r="AL1748" i="1"/>
  <c r="AL1749" i="1"/>
  <c r="AL1750" i="1"/>
  <c r="AL1751" i="1"/>
  <c r="AL1752" i="1"/>
  <c r="AL1753" i="1"/>
  <c r="AL1754" i="1"/>
  <c r="AL1755" i="1"/>
  <c r="AL1756" i="1"/>
  <c r="AL1757" i="1"/>
  <c r="AL1758" i="1"/>
  <c r="AL1759" i="1"/>
  <c r="AL1760" i="1"/>
  <c r="AL1761" i="1"/>
  <c r="AL1762" i="1"/>
  <c r="AL1763" i="1"/>
  <c r="AL1764" i="1"/>
  <c r="AL1765" i="1"/>
  <c r="AL1766" i="1"/>
  <c r="AL1767" i="1"/>
  <c r="AL1768" i="1"/>
  <c r="AL1769" i="1"/>
  <c r="AL1770" i="1"/>
  <c r="AL1771" i="1"/>
  <c r="AL1772" i="1"/>
  <c r="AL1773" i="1"/>
  <c r="AL1774" i="1"/>
  <c r="AL1775" i="1"/>
  <c r="AL1776" i="1"/>
  <c r="AL1777" i="1"/>
  <c r="AL1778" i="1"/>
  <c r="AL1779" i="1"/>
  <c r="AL1780" i="1"/>
  <c r="AL1781" i="1"/>
  <c r="AL1782" i="1"/>
  <c r="AL1783" i="1"/>
  <c r="AL1784" i="1"/>
  <c r="AL1785" i="1"/>
  <c r="AL1786" i="1"/>
  <c r="AL1787" i="1"/>
  <c r="AL1788" i="1"/>
  <c r="AL1789" i="1"/>
  <c r="AL1790" i="1"/>
  <c r="AL1791" i="1"/>
  <c r="AL1792" i="1"/>
  <c r="AL1793" i="1"/>
  <c r="AL1794" i="1"/>
  <c r="AL1795" i="1"/>
  <c r="AL1796" i="1"/>
  <c r="AL1797" i="1"/>
  <c r="AL1798" i="1"/>
  <c r="AL1799" i="1"/>
  <c r="AL1800" i="1"/>
  <c r="AL1801" i="1"/>
  <c r="AL1802" i="1"/>
  <c r="AL1803" i="1"/>
  <c r="AL1804" i="1"/>
  <c r="AL1805" i="1"/>
  <c r="AL1806" i="1"/>
  <c r="AL1807" i="1"/>
  <c r="AL1808" i="1"/>
  <c r="AL1809" i="1"/>
  <c r="AL1810" i="1"/>
  <c r="AL1811" i="1"/>
  <c r="AL1812" i="1"/>
  <c r="AL1813" i="1"/>
  <c r="AL1814" i="1"/>
  <c r="AL1815" i="1"/>
  <c r="AL1816" i="1"/>
  <c r="AL1817" i="1"/>
  <c r="AL1818" i="1"/>
  <c r="AL1819" i="1"/>
  <c r="AL1820" i="1"/>
  <c r="AL1821" i="1"/>
  <c r="AL1822" i="1"/>
  <c r="AL1823" i="1"/>
  <c r="AL1824" i="1"/>
  <c r="AL1825" i="1"/>
  <c r="AL1826" i="1"/>
  <c r="AL1827" i="1"/>
  <c r="AL1828" i="1"/>
  <c r="AL1829" i="1"/>
  <c r="AL1830" i="1"/>
  <c r="AL1831" i="1"/>
  <c r="AL1832" i="1"/>
  <c r="AL1833" i="1"/>
  <c r="AL1834" i="1"/>
  <c r="AL1835" i="1"/>
  <c r="AL1836" i="1"/>
  <c r="AL1837" i="1"/>
  <c r="AL1838" i="1"/>
  <c r="AL1839" i="1"/>
  <c r="AL1840" i="1"/>
  <c r="AL1841" i="1"/>
  <c r="AL1842" i="1"/>
  <c r="AL1843" i="1"/>
  <c r="AL1844" i="1"/>
  <c r="AL1845" i="1"/>
  <c r="AL1846" i="1"/>
  <c r="AL1847" i="1"/>
  <c r="AL1848" i="1"/>
  <c r="AL1849" i="1"/>
  <c r="AL1850" i="1"/>
  <c r="AL1851" i="1"/>
  <c r="AL1852" i="1"/>
  <c r="AL1853" i="1"/>
  <c r="AL1854" i="1"/>
  <c r="AL1855" i="1"/>
  <c r="AL1856" i="1"/>
  <c r="AL1857" i="1"/>
  <c r="AL1858" i="1"/>
  <c r="AL1859" i="1"/>
  <c r="AL1860" i="1"/>
  <c r="AL1861" i="1"/>
  <c r="AL1862" i="1"/>
  <c r="AL1863" i="1"/>
  <c r="AL1864" i="1"/>
  <c r="AL1865" i="1"/>
  <c r="AL1866" i="1"/>
  <c r="AL1867" i="1"/>
  <c r="AL1868" i="1"/>
  <c r="AL1869" i="1"/>
  <c r="AL1870" i="1"/>
  <c r="AL1871" i="1"/>
  <c r="AL1872" i="1"/>
  <c r="AL1873" i="1"/>
  <c r="AL1874" i="1"/>
  <c r="AL1875" i="1"/>
  <c r="AL1876" i="1"/>
  <c r="AL1877" i="1"/>
  <c r="AL1878" i="1"/>
  <c r="AL1879" i="1"/>
  <c r="AL1880" i="1"/>
  <c r="AL1881" i="1"/>
  <c r="AL1882" i="1"/>
  <c r="AL1883" i="1"/>
  <c r="AL1884" i="1"/>
  <c r="AL1885" i="1"/>
  <c r="AL1886" i="1"/>
  <c r="AL1887" i="1"/>
  <c r="AL1888" i="1"/>
  <c r="AL1889" i="1"/>
  <c r="AL1890" i="1"/>
  <c r="AL1891" i="1"/>
  <c r="AL1892" i="1"/>
  <c r="AL1893" i="1"/>
  <c r="AL1894" i="1"/>
  <c r="AL1895" i="1"/>
  <c r="AL1896" i="1"/>
  <c r="AL1897" i="1"/>
  <c r="AL1898" i="1"/>
  <c r="AL1899" i="1"/>
  <c r="AL1900" i="1"/>
  <c r="AL1901" i="1"/>
  <c r="AL1902" i="1"/>
  <c r="AL1903" i="1"/>
  <c r="AL1904" i="1"/>
  <c r="AL1905" i="1"/>
  <c r="AL1906" i="1"/>
  <c r="AL1907" i="1"/>
  <c r="AL1908" i="1"/>
  <c r="AL1909" i="1"/>
  <c r="AL1910" i="1"/>
  <c r="AL1911" i="1"/>
  <c r="AL1912" i="1"/>
  <c r="AL1913" i="1"/>
  <c r="AL1914" i="1"/>
  <c r="AL1915" i="1"/>
  <c r="AL1916" i="1"/>
  <c r="AL1917" i="1"/>
  <c r="AL1918" i="1"/>
  <c r="AL1919" i="1"/>
  <c r="AL1920" i="1"/>
  <c r="AL1921" i="1"/>
  <c r="AL1922" i="1"/>
  <c r="AL1923" i="1"/>
  <c r="AL1924" i="1"/>
  <c r="AL1925" i="1"/>
  <c r="AL1926" i="1"/>
  <c r="AL1927" i="1"/>
  <c r="AL1928" i="1"/>
  <c r="AL1929" i="1"/>
  <c r="AL1930" i="1"/>
  <c r="AL1931" i="1"/>
  <c r="AL1932" i="1"/>
  <c r="AL1933" i="1"/>
  <c r="AL1934" i="1"/>
  <c r="AL1935" i="1"/>
  <c r="AL1936" i="1"/>
  <c r="AL1937" i="1"/>
  <c r="AL1938" i="1"/>
  <c r="AL1939" i="1"/>
  <c r="AL1940" i="1"/>
  <c r="AL1941" i="1"/>
  <c r="AL1942" i="1"/>
  <c r="AL1943" i="1"/>
  <c r="AL1944" i="1"/>
  <c r="AL1945" i="1"/>
  <c r="AL1946" i="1"/>
  <c r="AL1947" i="1"/>
  <c r="AL1948" i="1"/>
  <c r="AL1949" i="1"/>
  <c r="AL1950" i="1"/>
  <c r="AL1951" i="1"/>
  <c r="AL1952" i="1"/>
  <c r="AL1953" i="1"/>
  <c r="AL1954" i="1"/>
  <c r="AL1955" i="1"/>
  <c r="AL1956" i="1"/>
  <c r="AL1957" i="1"/>
  <c r="AL1958" i="1"/>
  <c r="AL1959" i="1"/>
  <c r="AL1960" i="1"/>
  <c r="AL1961" i="1"/>
  <c r="AL1962" i="1"/>
  <c r="AL1963" i="1"/>
  <c r="AL1964" i="1"/>
  <c r="AL1965" i="1"/>
  <c r="AL1966" i="1"/>
  <c r="AL1967" i="1"/>
  <c r="AL1968" i="1"/>
  <c r="AL1969" i="1"/>
  <c r="AL1970" i="1"/>
  <c r="AL1971" i="1"/>
  <c r="AL1972" i="1"/>
  <c r="AL1973" i="1"/>
  <c r="AL1974" i="1"/>
  <c r="AL1975" i="1"/>
  <c r="AL1976" i="1"/>
  <c r="AL1977" i="1"/>
  <c r="AL1978" i="1"/>
  <c r="AL1979" i="1"/>
  <c r="AL1980" i="1"/>
  <c r="AL1981" i="1"/>
  <c r="AL1982" i="1"/>
  <c r="AL1983" i="1"/>
  <c r="AL1984" i="1"/>
  <c r="AL1985" i="1"/>
  <c r="AL1986" i="1"/>
  <c r="AL1987" i="1"/>
  <c r="AL1988" i="1"/>
  <c r="AL1989" i="1"/>
  <c r="AL1990" i="1"/>
  <c r="AL1991" i="1"/>
  <c r="AL1992" i="1"/>
  <c r="AL1993" i="1"/>
  <c r="AL1994" i="1"/>
  <c r="AL1995" i="1"/>
  <c r="AL1996" i="1"/>
  <c r="AL1997" i="1"/>
  <c r="AL1998" i="1"/>
  <c r="AL1999" i="1"/>
  <c r="AL2000" i="1"/>
  <c r="AL2001" i="1"/>
  <c r="AL2002" i="1"/>
  <c r="AL2003" i="1"/>
  <c r="AL2004" i="1"/>
  <c r="AL2005" i="1"/>
  <c r="AL2006" i="1"/>
  <c r="AL2007" i="1"/>
  <c r="AL2008" i="1"/>
  <c r="AL2009" i="1"/>
  <c r="AL2010" i="1"/>
  <c r="AL2011" i="1"/>
  <c r="AL2012" i="1"/>
  <c r="AL2013" i="1"/>
  <c r="AL2014" i="1"/>
  <c r="AL2015" i="1"/>
  <c r="AL2016" i="1"/>
  <c r="AL2017" i="1"/>
  <c r="AL2018" i="1"/>
  <c r="AL2019" i="1"/>
  <c r="AL2020" i="1"/>
  <c r="AL2021" i="1"/>
  <c r="AL2022" i="1"/>
  <c r="AL2023" i="1"/>
  <c r="AL2024" i="1"/>
  <c r="AL2025" i="1"/>
  <c r="AL2026" i="1"/>
  <c r="AL2027" i="1"/>
  <c r="AL2028" i="1"/>
  <c r="AL2029" i="1"/>
  <c r="AL2030" i="1"/>
  <c r="AL2031" i="1"/>
  <c r="AL2032" i="1"/>
  <c r="AL2033" i="1"/>
  <c r="AL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1472" i="1"/>
  <c r="AJ1473" i="1"/>
  <c r="AJ1474" i="1"/>
  <c r="AJ1475" i="1"/>
  <c r="AJ1476" i="1"/>
  <c r="AJ1477" i="1"/>
  <c r="AJ1478" i="1"/>
  <c r="AJ1479" i="1"/>
  <c r="AJ1480" i="1"/>
  <c r="AJ1481" i="1"/>
  <c r="AJ1482" i="1"/>
  <c r="AJ1483" i="1"/>
  <c r="AJ1484" i="1"/>
  <c r="AJ1485" i="1"/>
  <c r="AJ1486" i="1"/>
  <c r="AJ1487" i="1"/>
  <c r="AJ1488" i="1"/>
  <c r="AJ1489" i="1"/>
  <c r="AJ1490" i="1"/>
  <c r="AJ1491" i="1"/>
  <c r="AJ1492" i="1"/>
  <c r="AJ1493" i="1"/>
  <c r="AJ1494" i="1"/>
  <c r="AJ1495" i="1"/>
  <c r="AJ1496" i="1"/>
  <c r="AJ1497" i="1"/>
  <c r="AJ1498" i="1"/>
  <c r="AJ1499" i="1"/>
  <c r="AJ1500" i="1"/>
  <c r="AJ1501" i="1"/>
  <c r="AJ1502" i="1"/>
  <c r="AJ1503" i="1"/>
  <c r="AJ1504" i="1"/>
  <c r="AJ1505" i="1"/>
  <c r="AJ1506" i="1"/>
  <c r="AJ1507" i="1"/>
  <c r="AJ1508" i="1"/>
  <c r="AJ1509" i="1"/>
  <c r="AJ1510" i="1"/>
  <c r="AJ1511" i="1"/>
  <c r="AJ1512" i="1"/>
  <c r="AJ1513" i="1"/>
  <c r="AJ1514" i="1"/>
  <c r="AJ1515" i="1"/>
  <c r="AJ1516" i="1"/>
  <c r="AJ1517" i="1"/>
  <c r="AJ1518" i="1"/>
  <c r="AJ1519" i="1"/>
  <c r="AJ1520" i="1"/>
  <c r="AJ1521" i="1"/>
  <c r="AJ1522" i="1"/>
  <c r="AJ1523" i="1"/>
  <c r="AJ1524" i="1"/>
  <c r="AJ1525" i="1"/>
  <c r="AJ1526" i="1"/>
  <c r="AJ1527" i="1"/>
  <c r="AJ1528" i="1"/>
  <c r="AJ1529" i="1"/>
  <c r="AJ1530" i="1"/>
  <c r="AJ1531" i="1"/>
  <c r="AJ1532" i="1"/>
  <c r="AJ1533" i="1"/>
  <c r="AJ1534" i="1"/>
  <c r="AJ1535" i="1"/>
  <c r="AJ1536" i="1"/>
  <c r="AJ1537" i="1"/>
  <c r="AJ1538" i="1"/>
  <c r="AJ1539" i="1"/>
  <c r="AJ1540" i="1"/>
  <c r="AJ1541" i="1"/>
  <c r="AJ1542" i="1"/>
  <c r="AJ1543" i="1"/>
  <c r="AJ1544" i="1"/>
  <c r="AJ1545" i="1"/>
  <c r="AJ1546" i="1"/>
  <c r="AJ1547" i="1"/>
  <c r="AJ1548" i="1"/>
  <c r="AJ1549" i="1"/>
  <c r="AJ1550" i="1"/>
  <c r="AJ1551" i="1"/>
  <c r="AJ1552" i="1"/>
  <c r="AJ1553" i="1"/>
  <c r="AJ1554" i="1"/>
  <c r="AJ1555" i="1"/>
  <c r="AJ1556" i="1"/>
  <c r="AJ1557" i="1"/>
  <c r="AJ1558" i="1"/>
  <c r="AJ1559" i="1"/>
  <c r="AJ1560" i="1"/>
  <c r="AJ1561" i="1"/>
  <c r="AJ1562" i="1"/>
  <c r="AJ1563" i="1"/>
  <c r="AJ1564" i="1"/>
  <c r="AJ1565" i="1"/>
  <c r="AJ1566" i="1"/>
  <c r="AJ1567" i="1"/>
  <c r="AJ1568" i="1"/>
  <c r="AJ1569" i="1"/>
  <c r="AJ1570" i="1"/>
  <c r="AJ1571" i="1"/>
  <c r="AJ1572" i="1"/>
  <c r="AJ1573" i="1"/>
  <c r="AJ1574" i="1"/>
  <c r="AJ1575" i="1"/>
  <c r="AJ1576" i="1"/>
  <c r="AJ1577" i="1"/>
  <c r="AJ1578" i="1"/>
  <c r="AJ1579" i="1"/>
  <c r="AJ1580" i="1"/>
  <c r="AJ1581" i="1"/>
  <c r="AJ1582" i="1"/>
  <c r="AJ1583" i="1"/>
  <c r="AJ1584" i="1"/>
  <c r="AJ1585" i="1"/>
  <c r="AJ1586" i="1"/>
  <c r="AJ1587" i="1"/>
  <c r="AJ1588" i="1"/>
  <c r="AJ1589" i="1"/>
  <c r="AJ1590" i="1"/>
  <c r="AJ1591" i="1"/>
  <c r="AJ1592" i="1"/>
  <c r="AJ1593" i="1"/>
  <c r="AJ1594" i="1"/>
  <c r="AJ1595" i="1"/>
  <c r="AJ1596" i="1"/>
  <c r="AJ1597" i="1"/>
  <c r="AJ1598" i="1"/>
  <c r="AJ1599" i="1"/>
  <c r="AJ1600" i="1"/>
  <c r="AJ1601" i="1"/>
  <c r="AJ1602" i="1"/>
  <c r="AJ1603" i="1"/>
  <c r="AJ1604" i="1"/>
  <c r="AJ1605" i="1"/>
  <c r="AJ1606" i="1"/>
  <c r="AJ1607" i="1"/>
  <c r="AJ1608" i="1"/>
  <c r="AJ1609" i="1"/>
  <c r="AJ1610" i="1"/>
  <c r="AJ1611" i="1"/>
  <c r="AJ1612" i="1"/>
  <c r="AJ1613" i="1"/>
  <c r="AJ1614" i="1"/>
  <c r="AJ1615" i="1"/>
  <c r="AJ1616" i="1"/>
  <c r="AJ1617" i="1"/>
  <c r="AJ1618" i="1"/>
  <c r="AJ1619" i="1"/>
  <c r="AJ1620" i="1"/>
  <c r="AJ1621" i="1"/>
  <c r="AJ1622" i="1"/>
  <c r="AJ1623" i="1"/>
  <c r="AJ1624" i="1"/>
  <c r="AJ1625" i="1"/>
  <c r="AJ1626" i="1"/>
  <c r="AJ1627" i="1"/>
  <c r="AJ1628" i="1"/>
  <c r="AJ1629" i="1"/>
  <c r="AJ1630" i="1"/>
  <c r="AJ1631" i="1"/>
  <c r="AJ1632" i="1"/>
  <c r="AJ1633" i="1"/>
  <c r="AJ1634" i="1"/>
  <c r="AJ1635" i="1"/>
  <c r="AJ1636" i="1"/>
  <c r="AJ1637" i="1"/>
  <c r="AJ1638" i="1"/>
  <c r="AJ1639" i="1"/>
  <c r="AJ1640" i="1"/>
  <c r="AJ1641" i="1"/>
  <c r="AJ1642" i="1"/>
  <c r="AJ1643" i="1"/>
  <c r="AJ1644" i="1"/>
  <c r="AJ1645" i="1"/>
  <c r="AJ1646" i="1"/>
  <c r="AJ1647" i="1"/>
  <c r="AJ1648" i="1"/>
  <c r="AJ1649" i="1"/>
  <c r="AJ1650" i="1"/>
  <c r="AJ1651" i="1"/>
  <c r="AJ1652" i="1"/>
  <c r="AJ1653" i="1"/>
  <c r="AJ1654" i="1"/>
  <c r="AJ1655" i="1"/>
  <c r="AJ1656" i="1"/>
  <c r="AJ1657" i="1"/>
  <c r="AJ1658" i="1"/>
  <c r="AJ1659" i="1"/>
  <c r="AJ1660" i="1"/>
  <c r="AJ1661" i="1"/>
  <c r="AJ1662" i="1"/>
  <c r="AJ1663" i="1"/>
  <c r="AJ1664" i="1"/>
  <c r="AJ1665" i="1"/>
  <c r="AJ1666" i="1"/>
  <c r="AJ1667" i="1"/>
  <c r="AJ1668" i="1"/>
  <c r="AJ1669" i="1"/>
  <c r="AJ1670" i="1"/>
  <c r="AJ1671" i="1"/>
  <c r="AJ1672" i="1"/>
  <c r="AJ1673" i="1"/>
  <c r="AJ1674" i="1"/>
  <c r="AJ1675" i="1"/>
  <c r="AJ1676" i="1"/>
  <c r="AJ1677" i="1"/>
  <c r="AJ1678" i="1"/>
  <c r="AJ1679" i="1"/>
  <c r="AJ1680" i="1"/>
  <c r="AJ1681" i="1"/>
  <c r="AJ1682" i="1"/>
  <c r="AJ1683" i="1"/>
  <c r="AJ1684" i="1"/>
  <c r="AJ1685" i="1"/>
  <c r="AJ1686" i="1"/>
  <c r="AJ1687" i="1"/>
  <c r="AJ1688" i="1"/>
  <c r="AJ1689" i="1"/>
  <c r="AJ1690" i="1"/>
  <c r="AJ1691" i="1"/>
  <c r="AJ1692" i="1"/>
  <c r="AJ1693" i="1"/>
  <c r="AJ1694" i="1"/>
  <c r="AJ1695" i="1"/>
  <c r="AJ1696" i="1"/>
  <c r="AJ1697" i="1"/>
  <c r="AJ1698" i="1"/>
  <c r="AJ1699" i="1"/>
  <c r="AJ1700" i="1"/>
  <c r="AJ1701" i="1"/>
  <c r="AJ1702" i="1"/>
  <c r="AJ1703" i="1"/>
  <c r="AJ1704" i="1"/>
  <c r="AJ1705" i="1"/>
  <c r="AJ1706" i="1"/>
  <c r="AJ1707" i="1"/>
  <c r="AJ1708" i="1"/>
  <c r="AJ1709" i="1"/>
  <c r="AJ1710" i="1"/>
  <c r="AJ1711" i="1"/>
  <c r="AJ1712" i="1"/>
  <c r="AJ1713" i="1"/>
  <c r="AJ1714" i="1"/>
  <c r="AJ1715" i="1"/>
  <c r="AJ1716" i="1"/>
  <c r="AJ1717" i="1"/>
  <c r="AJ1718" i="1"/>
  <c r="AJ1719" i="1"/>
  <c r="AJ1720" i="1"/>
  <c r="AJ1721" i="1"/>
  <c r="AJ1722" i="1"/>
  <c r="AJ1723" i="1"/>
  <c r="AJ1724" i="1"/>
  <c r="AJ1725" i="1"/>
  <c r="AJ1726" i="1"/>
  <c r="AJ1727" i="1"/>
  <c r="AJ1728" i="1"/>
  <c r="AJ1729" i="1"/>
  <c r="AJ1730" i="1"/>
  <c r="AJ1731" i="1"/>
  <c r="AJ1732" i="1"/>
  <c r="AJ1733" i="1"/>
  <c r="AJ1734" i="1"/>
  <c r="AJ1735" i="1"/>
  <c r="AJ1736" i="1"/>
  <c r="AJ1737" i="1"/>
  <c r="AJ1738" i="1"/>
  <c r="AJ1739" i="1"/>
  <c r="AJ1740" i="1"/>
  <c r="AJ1741" i="1"/>
  <c r="AJ1742" i="1"/>
  <c r="AJ1743" i="1"/>
  <c r="AJ1744" i="1"/>
  <c r="AJ1745" i="1"/>
  <c r="AJ1746" i="1"/>
  <c r="AJ1747" i="1"/>
  <c r="AJ1748" i="1"/>
  <c r="AJ1749" i="1"/>
  <c r="AJ1750" i="1"/>
  <c r="AJ1751" i="1"/>
  <c r="AJ1752" i="1"/>
  <c r="AJ1753" i="1"/>
  <c r="AJ1754" i="1"/>
  <c r="AJ1755" i="1"/>
  <c r="AJ1756" i="1"/>
  <c r="AJ1757" i="1"/>
  <c r="AJ1758" i="1"/>
  <c r="AJ1759" i="1"/>
  <c r="AJ1760" i="1"/>
  <c r="AJ1761" i="1"/>
  <c r="AJ1762" i="1"/>
  <c r="AJ1763" i="1"/>
  <c r="AJ1764" i="1"/>
  <c r="AJ1765" i="1"/>
  <c r="AJ1766" i="1"/>
  <c r="AJ1767" i="1"/>
  <c r="AJ1768" i="1"/>
  <c r="AJ1769" i="1"/>
  <c r="AJ1770" i="1"/>
  <c r="AJ1771" i="1"/>
  <c r="AJ1772" i="1"/>
  <c r="AJ1773" i="1"/>
  <c r="AJ1774" i="1"/>
  <c r="AJ1775" i="1"/>
  <c r="AJ1776" i="1"/>
  <c r="AJ1777" i="1"/>
  <c r="AJ1778" i="1"/>
  <c r="AJ1779" i="1"/>
  <c r="AJ1780" i="1"/>
  <c r="AJ1781" i="1"/>
  <c r="AJ1782" i="1"/>
  <c r="AJ1783" i="1"/>
  <c r="AJ1784" i="1"/>
  <c r="AJ1785" i="1"/>
  <c r="AJ1786" i="1"/>
  <c r="AJ1787" i="1"/>
  <c r="AJ1788" i="1"/>
  <c r="AJ1789" i="1"/>
  <c r="AJ1790" i="1"/>
  <c r="AJ1791" i="1"/>
  <c r="AJ1792" i="1"/>
  <c r="AJ1793" i="1"/>
  <c r="AJ1794" i="1"/>
  <c r="AJ1795" i="1"/>
  <c r="AJ1796" i="1"/>
  <c r="AJ1797" i="1"/>
  <c r="AJ1798" i="1"/>
  <c r="AJ1799" i="1"/>
  <c r="AJ1800" i="1"/>
  <c r="AJ1801" i="1"/>
  <c r="AJ1802" i="1"/>
  <c r="AJ1803" i="1"/>
  <c r="AJ1804" i="1"/>
  <c r="AJ1805" i="1"/>
  <c r="AJ1806" i="1"/>
  <c r="AJ1807" i="1"/>
  <c r="AJ1808" i="1"/>
  <c r="AJ1809" i="1"/>
  <c r="AJ1810" i="1"/>
  <c r="AJ1811" i="1"/>
  <c r="AJ1812" i="1"/>
  <c r="AJ1813" i="1"/>
  <c r="AJ1814" i="1"/>
  <c r="AJ1815" i="1"/>
  <c r="AJ1816" i="1"/>
  <c r="AJ1817" i="1"/>
  <c r="AJ1818" i="1"/>
  <c r="AJ1819" i="1"/>
  <c r="AJ1820" i="1"/>
  <c r="AJ1821" i="1"/>
  <c r="AJ1822" i="1"/>
  <c r="AJ1823" i="1"/>
  <c r="AJ1824" i="1"/>
  <c r="AJ1825" i="1"/>
  <c r="AJ1826" i="1"/>
  <c r="AJ1827" i="1"/>
  <c r="AJ1828" i="1"/>
  <c r="AJ1829" i="1"/>
  <c r="AJ1830" i="1"/>
  <c r="AJ1831" i="1"/>
  <c r="AJ1832" i="1"/>
  <c r="AJ1833" i="1"/>
  <c r="AJ1834" i="1"/>
  <c r="AJ1835" i="1"/>
  <c r="AJ1836" i="1"/>
  <c r="AJ1837" i="1"/>
  <c r="AJ1838" i="1"/>
  <c r="AJ1839" i="1"/>
  <c r="AJ1840" i="1"/>
  <c r="AJ1841" i="1"/>
  <c r="AJ1842" i="1"/>
  <c r="AJ1843" i="1"/>
  <c r="AJ1844" i="1"/>
  <c r="AJ1845" i="1"/>
  <c r="AJ1846" i="1"/>
  <c r="AJ1847" i="1"/>
  <c r="AJ1848" i="1"/>
  <c r="AJ1849" i="1"/>
  <c r="AJ1850" i="1"/>
  <c r="AJ1851" i="1"/>
  <c r="AJ1852" i="1"/>
  <c r="AJ1853" i="1"/>
  <c r="AJ1854" i="1"/>
  <c r="AJ1855" i="1"/>
  <c r="AJ1856" i="1"/>
  <c r="AJ1857" i="1"/>
  <c r="AJ1858" i="1"/>
  <c r="AJ1859" i="1"/>
  <c r="AJ1860" i="1"/>
  <c r="AJ1861" i="1"/>
  <c r="AJ1862" i="1"/>
  <c r="AJ1863" i="1"/>
  <c r="AJ1864" i="1"/>
  <c r="AJ1865" i="1"/>
  <c r="AJ1866" i="1"/>
  <c r="AJ1867" i="1"/>
  <c r="AJ1868" i="1"/>
  <c r="AJ1869" i="1"/>
  <c r="AJ1870" i="1"/>
  <c r="AJ1871" i="1"/>
  <c r="AJ1872" i="1"/>
  <c r="AJ1873" i="1"/>
  <c r="AJ1874" i="1"/>
  <c r="AJ1875" i="1"/>
  <c r="AJ1876" i="1"/>
  <c r="AJ1877" i="1"/>
  <c r="AJ1878" i="1"/>
  <c r="AJ1879" i="1"/>
  <c r="AJ1880" i="1"/>
  <c r="AJ1881" i="1"/>
  <c r="AJ1882" i="1"/>
  <c r="AJ1883" i="1"/>
  <c r="AJ1884" i="1"/>
  <c r="AJ1885" i="1"/>
  <c r="AJ1886" i="1"/>
  <c r="AJ1887" i="1"/>
  <c r="AJ1888" i="1"/>
  <c r="AJ1889" i="1"/>
  <c r="AJ1890" i="1"/>
  <c r="AJ1891" i="1"/>
  <c r="AJ1892" i="1"/>
  <c r="AJ1893" i="1"/>
  <c r="AJ1894" i="1"/>
  <c r="AJ1895" i="1"/>
  <c r="AJ1896" i="1"/>
  <c r="AJ1897" i="1"/>
  <c r="AJ1898" i="1"/>
  <c r="AJ1899" i="1"/>
  <c r="AJ1900" i="1"/>
  <c r="AJ1901" i="1"/>
  <c r="AJ1902" i="1"/>
  <c r="AJ1903" i="1"/>
  <c r="AJ1904" i="1"/>
  <c r="AJ1905" i="1"/>
  <c r="AJ1906" i="1"/>
  <c r="AJ1907" i="1"/>
  <c r="AJ1908" i="1"/>
  <c r="AJ1909" i="1"/>
  <c r="AJ1910" i="1"/>
  <c r="AJ1911" i="1"/>
  <c r="AJ1912" i="1"/>
  <c r="AJ1913" i="1"/>
  <c r="AJ1914" i="1"/>
  <c r="AJ1915" i="1"/>
  <c r="AJ1916" i="1"/>
  <c r="AJ1917" i="1"/>
  <c r="AJ1918" i="1"/>
  <c r="AJ1919" i="1"/>
  <c r="AJ1920" i="1"/>
  <c r="AJ1921" i="1"/>
  <c r="AJ1922" i="1"/>
  <c r="AJ1923" i="1"/>
  <c r="AJ1924" i="1"/>
  <c r="AJ1925" i="1"/>
  <c r="AJ1926" i="1"/>
  <c r="AJ1927" i="1"/>
  <c r="AJ1928" i="1"/>
  <c r="AJ1929" i="1"/>
  <c r="AJ1930" i="1"/>
  <c r="AJ1931" i="1"/>
  <c r="AJ1932" i="1"/>
  <c r="AJ1933" i="1"/>
  <c r="AJ1934" i="1"/>
  <c r="AJ1935" i="1"/>
  <c r="AJ1936" i="1"/>
  <c r="AJ1937" i="1"/>
  <c r="AJ1938" i="1"/>
  <c r="AJ1939" i="1"/>
  <c r="AJ1940" i="1"/>
  <c r="AJ1941" i="1"/>
  <c r="AJ1942" i="1"/>
  <c r="AJ1943" i="1"/>
  <c r="AJ1944" i="1"/>
  <c r="AJ1945" i="1"/>
  <c r="AJ1946" i="1"/>
  <c r="AJ1947" i="1"/>
  <c r="AJ1948" i="1"/>
  <c r="AJ1949" i="1"/>
  <c r="AJ1950" i="1"/>
  <c r="AJ1951" i="1"/>
  <c r="AJ1952" i="1"/>
  <c r="AJ1953" i="1"/>
  <c r="AJ1954" i="1"/>
  <c r="AJ1955" i="1"/>
  <c r="AJ1956" i="1"/>
  <c r="AJ1957" i="1"/>
  <c r="AJ1958" i="1"/>
  <c r="AJ1959" i="1"/>
  <c r="AJ1960" i="1"/>
  <c r="AJ1961" i="1"/>
  <c r="AJ1962" i="1"/>
  <c r="AJ1963" i="1"/>
  <c r="AJ1964" i="1"/>
  <c r="AJ1965" i="1"/>
  <c r="AJ1966" i="1"/>
  <c r="AJ1967" i="1"/>
  <c r="AJ1968" i="1"/>
  <c r="AJ1969" i="1"/>
  <c r="AJ1970" i="1"/>
  <c r="AJ1971" i="1"/>
  <c r="AJ1972" i="1"/>
  <c r="AJ1973" i="1"/>
  <c r="AJ1974" i="1"/>
  <c r="AJ1975" i="1"/>
  <c r="AJ1976" i="1"/>
  <c r="AJ1977" i="1"/>
  <c r="AJ1978" i="1"/>
  <c r="AJ1979" i="1"/>
  <c r="AJ1980" i="1"/>
  <c r="AJ1981" i="1"/>
  <c r="AJ1982" i="1"/>
  <c r="AJ1983" i="1"/>
  <c r="AJ1984" i="1"/>
  <c r="AJ1985" i="1"/>
  <c r="AJ1986" i="1"/>
  <c r="AJ1987" i="1"/>
  <c r="AJ1988" i="1"/>
  <c r="AJ1989" i="1"/>
  <c r="AJ1990" i="1"/>
  <c r="AJ1991" i="1"/>
  <c r="AJ1992" i="1"/>
  <c r="AJ1993" i="1"/>
  <c r="AJ1994" i="1"/>
  <c r="AJ1995" i="1"/>
  <c r="AJ1996" i="1"/>
  <c r="AJ1997" i="1"/>
  <c r="AJ1998" i="1"/>
  <c r="AJ1999" i="1"/>
  <c r="AJ2000" i="1"/>
  <c r="AJ2001" i="1"/>
  <c r="AJ2002" i="1"/>
  <c r="AJ2003" i="1"/>
  <c r="AJ2004" i="1"/>
  <c r="AJ2005" i="1"/>
  <c r="AJ2006" i="1"/>
  <c r="AJ2007" i="1"/>
  <c r="AJ2008" i="1"/>
  <c r="AJ2009" i="1"/>
  <c r="AJ2010" i="1"/>
  <c r="AJ2011" i="1"/>
  <c r="AJ2012" i="1"/>
  <c r="AJ2013" i="1"/>
  <c r="AJ2014" i="1"/>
  <c r="AJ2015" i="1"/>
  <c r="AJ2016" i="1"/>
  <c r="AJ2017" i="1"/>
  <c r="AJ2018" i="1"/>
  <c r="AJ2019" i="1"/>
  <c r="AJ2020" i="1"/>
  <c r="AJ2021" i="1"/>
  <c r="AJ2022" i="1"/>
  <c r="AJ2023" i="1"/>
  <c r="AJ2024" i="1"/>
  <c r="AJ2025" i="1"/>
  <c r="AJ2026" i="1"/>
  <c r="AJ2027" i="1"/>
  <c r="AJ2028" i="1"/>
  <c r="AJ2029" i="1"/>
  <c r="AJ2030" i="1"/>
  <c r="AJ2031" i="1"/>
  <c r="AJ2032" i="1"/>
  <c r="AJ2033" i="1"/>
  <c r="AJ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1472" i="1"/>
  <c r="AF1473" i="1"/>
  <c r="AF1474" i="1"/>
  <c r="AF1475" i="1"/>
  <c r="AF1476" i="1"/>
  <c r="AF1477" i="1"/>
  <c r="AF1478" i="1"/>
  <c r="AF1479" i="1"/>
  <c r="AF1480" i="1"/>
  <c r="AF1481" i="1"/>
  <c r="AF1482" i="1"/>
  <c r="AF1483" i="1"/>
  <c r="AF1484" i="1"/>
  <c r="AF1485" i="1"/>
  <c r="AF1486" i="1"/>
  <c r="AF1487" i="1"/>
  <c r="AF1488" i="1"/>
  <c r="AF1489" i="1"/>
  <c r="AF1490" i="1"/>
  <c r="AF1491" i="1"/>
  <c r="AF1492" i="1"/>
  <c r="AF1493" i="1"/>
  <c r="AF1494" i="1"/>
  <c r="AF1495" i="1"/>
  <c r="AF1496" i="1"/>
  <c r="AF1497" i="1"/>
  <c r="AF1498" i="1"/>
  <c r="AF1499" i="1"/>
  <c r="AF1500" i="1"/>
  <c r="AF1501" i="1"/>
  <c r="AF1502" i="1"/>
  <c r="AF1503" i="1"/>
  <c r="AF1504" i="1"/>
  <c r="AF1505" i="1"/>
  <c r="AF1506" i="1"/>
  <c r="AF1507" i="1"/>
  <c r="AF1508" i="1"/>
  <c r="AF1509" i="1"/>
  <c r="AF1510" i="1"/>
  <c r="AF1511" i="1"/>
  <c r="AF1512" i="1"/>
  <c r="AF1513" i="1"/>
  <c r="AF1514" i="1"/>
  <c r="AF1515" i="1"/>
  <c r="AF1516" i="1"/>
  <c r="AF1517" i="1"/>
  <c r="AF1518" i="1"/>
  <c r="AF1519" i="1"/>
  <c r="AF1520" i="1"/>
  <c r="AF1521" i="1"/>
  <c r="AF1522" i="1"/>
  <c r="AF1523" i="1"/>
  <c r="AF1524" i="1"/>
  <c r="AF1525" i="1"/>
  <c r="AF1526" i="1"/>
  <c r="AF1527" i="1"/>
  <c r="AF1528" i="1"/>
  <c r="AF1529" i="1"/>
  <c r="AF1530" i="1"/>
  <c r="AF1531" i="1"/>
  <c r="AF1532" i="1"/>
  <c r="AF1533" i="1"/>
  <c r="AF1534" i="1"/>
  <c r="AF1535" i="1"/>
  <c r="AF1536" i="1"/>
  <c r="AF1537" i="1"/>
  <c r="AF1538" i="1"/>
  <c r="AF1539" i="1"/>
  <c r="AF1540" i="1"/>
  <c r="AF1541" i="1"/>
  <c r="AF1542" i="1"/>
  <c r="AF1543" i="1"/>
  <c r="AF1544" i="1"/>
  <c r="AF1545" i="1"/>
  <c r="AF1546" i="1"/>
  <c r="AF1547" i="1"/>
  <c r="AF1548" i="1"/>
  <c r="AF1549" i="1"/>
  <c r="AF1550" i="1"/>
  <c r="AF1551" i="1"/>
  <c r="AF1552" i="1"/>
  <c r="AF1553" i="1"/>
  <c r="AF1554" i="1"/>
  <c r="AF1555" i="1"/>
  <c r="AF1556" i="1"/>
  <c r="AF1557" i="1"/>
  <c r="AF1558" i="1"/>
  <c r="AF1559" i="1"/>
  <c r="AF1560" i="1"/>
  <c r="AF1561" i="1"/>
  <c r="AF1562" i="1"/>
  <c r="AF1563" i="1"/>
  <c r="AF1564" i="1"/>
  <c r="AF1565" i="1"/>
  <c r="AF1566" i="1"/>
  <c r="AF1567" i="1"/>
  <c r="AF1568" i="1"/>
  <c r="AF1569" i="1"/>
  <c r="AF1570" i="1"/>
  <c r="AF1571" i="1"/>
  <c r="AF1572" i="1"/>
  <c r="AF1573" i="1"/>
  <c r="AF1574" i="1"/>
  <c r="AF1575" i="1"/>
  <c r="AF1576" i="1"/>
  <c r="AF1577" i="1"/>
  <c r="AF1578" i="1"/>
  <c r="AF1579" i="1"/>
  <c r="AF1580" i="1"/>
  <c r="AF1581" i="1"/>
  <c r="AF1582" i="1"/>
  <c r="AF1583" i="1"/>
  <c r="AF1584" i="1"/>
  <c r="AF1585" i="1"/>
  <c r="AF1586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8" i="1"/>
  <c r="AF1619" i="1"/>
  <c r="AF1620" i="1"/>
  <c r="AF1621" i="1"/>
  <c r="AF1622" i="1"/>
  <c r="AF1623" i="1"/>
  <c r="AF1624" i="1"/>
  <c r="AF1625" i="1"/>
  <c r="AF1626" i="1"/>
  <c r="AF1627" i="1"/>
  <c r="AF1628" i="1"/>
  <c r="AF1629" i="1"/>
  <c r="AF1630" i="1"/>
  <c r="AF1631" i="1"/>
  <c r="AF1632" i="1"/>
  <c r="AF1633" i="1"/>
  <c r="AF1634" i="1"/>
  <c r="AF1635" i="1"/>
  <c r="AF1636" i="1"/>
  <c r="AF1637" i="1"/>
  <c r="AF1638" i="1"/>
  <c r="AF1639" i="1"/>
  <c r="AF1640" i="1"/>
  <c r="AF1641" i="1"/>
  <c r="AF1642" i="1"/>
  <c r="AF1643" i="1"/>
  <c r="AF1644" i="1"/>
  <c r="AF1645" i="1"/>
  <c r="AF1646" i="1"/>
  <c r="AF1647" i="1"/>
  <c r="AF1648" i="1"/>
  <c r="AF1649" i="1"/>
  <c r="AF1650" i="1"/>
  <c r="AF1651" i="1"/>
  <c r="AF1652" i="1"/>
  <c r="AF1653" i="1"/>
  <c r="AF1654" i="1"/>
  <c r="AF1655" i="1"/>
  <c r="AF1656" i="1"/>
  <c r="AF1657" i="1"/>
  <c r="AF1658" i="1"/>
  <c r="AF1659" i="1"/>
  <c r="AF1660" i="1"/>
  <c r="AF1661" i="1"/>
  <c r="AF1662" i="1"/>
  <c r="AF1663" i="1"/>
  <c r="AF1664" i="1"/>
  <c r="AF1665" i="1"/>
  <c r="AF1666" i="1"/>
  <c r="AF1667" i="1"/>
  <c r="AF1668" i="1"/>
  <c r="AF1669" i="1"/>
  <c r="AF1670" i="1"/>
  <c r="AF1671" i="1"/>
  <c r="AF1672" i="1"/>
  <c r="AF1673" i="1"/>
  <c r="AF1674" i="1"/>
  <c r="AF1675" i="1"/>
  <c r="AF1676" i="1"/>
  <c r="AF1677" i="1"/>
  <c r="AF1678" i="1"/>
  <c r="AF1679" i="1"/>
  <c r="AF1680" i="1"/>
  <c r="AF1681" i="1"/>
  <c r="AF1682" i="1"/>
  <c r="AF1683" i="1"/>
  <c r="AF1684" i="1"/>
  <c r="AF1685" i="1"/>
  <c r="AF1686" i="1"/>
  <c r="AF1687" i="1"/>
  <c r="AF1688" i="1"/>
  <c r="AF1689" i="1"/>
  <c r="AF1690" i="1"/>
  <c r="AF1691" i="1"/>
  <c r="AF1692" i="1"/>
  <c r="AF1693" i="1"/>
  <c r="AF1694" i="1"/>
  <c r="AF1695" i="1"/>
  <c r="AF1696" i="1"/>
  <c r="AF1697" i="1"/>
  <c r="AF1698" i="1"/>
  <c r="AF1699" i="1"/>
  <c r="AF1700" i="1"/>
  <c r="AF1701" i="1"/>
  <c r="AF1702" i="1"/>
  <c r="AF1703" i="1"/>
  <c r="AF1704" i="1"/>
  <c r="AF1705" i="1"/>
  <c r="AF1706" i="1"/>
  <c r="AF1707" i="1"/>
  <c r="AF1708" i="1"/>
  <c r="AF1709" i="1"/>
  <c r="AF1710" i="1"/>
  <c r="AF1711" i="1"/>
  <c r="AF1712" i="1"/>
  <c r="AF1713" i="1"/>
  <c r="AF1714" i="1"/>
  <c r="AF1715" i="1"/>
  <c r="AF1716" i="1"/>
  <c r="AF1717" i="1"/>
  <c r="AF1718" i="1"/>
  <c r="AF1719" i="1"/>
  <c r="AF1720" i="1"/>
  <c r="AF1721" i="1"/>
  <c r="AF1722" i="1"/>
  <c r="AF1723" i="1"/>
  <c r="AF1724" i="1"/>
  <c r="AF1725" i="1"/>
  <c r="AF1726" i="1"/>
  <c r="AF1727" i="1"/>
  <c r="AF1728" i="1"/>
  <c r="AF1729" i="1"/>
  <c r="AF1730" i="1"/>
  <c r="AF1731" i="1"/>
  <c r="AF1732" i="1"/>
  <c r="AF1733" i="1"/>
  <c r="AF1734" i="1"/>
  <c r="AF1735" i="1"/>
  <c r="AF1736" i="1"/>
  <c r="AF1737" i="1"/>
  <c r="AF1738" i="1"/>
  <c r="AF1739" i="1"/>
  <c r="AF1740" i="1"/>
  <c r="AF1741" i="1"/>
  <c r="AF1742" i="1"/>
  <c r="AF1743" i="1"/>
  <c r="AF1744" i="1"/>
  <c r="AF1745" i="1"/>
  <c r="AF1746" i="1"/>
  <c r="AF1747" i="1"/>
  <c r="AF1748" i="1"/>
  <c r="AF1749" i="1"/>
  <c r="AF1750" i="1"/>
  <c r="AF1751" i="1"/>
  <c r="AF1752" i="1"/>
  <c r="AF1753" i="1"/>
  <c r="AF1754" i="1"/>
  <c r="AF1755" i="1"/>
  <c r="AF1756" i="1"/>
  <c r="AF1757" i="1"/>
  <c r="AF1758" i="1"/>
  <c r="AF1759" i="1"/>
  <c r="AF1760" i="1"/>
  <c r="AF1761" i="1"/>
  <c r="AF1762" i="1"/>
  <c r="AF1763" i="1"/>
  <c r="AF1764" i="1"/>
  <c r="AF1765" i="1"/>
  <c r="AF1766" i="1"/>
  <c r="AF1767" i="1"/>
  <c r="AF1768" i="1"/>
  <c r="AF1769" i="1"/>
  <c r="AF1770" i="1"/>
  <c r="AF1771" i="1"/>
  <c r="AF1772" i="1"/>
  <c r="AF1773" i="1"/>
  <c r="AF1774" i="1"/>
  <c r="AF1775" i="1"/>
  <c r="AF1776" i="1"/>
  <c r="AF1777" i="1"/>
  <c r="AF1778" i="1"/>
  <c r="AF1779" i="1"/>
  <c r="AF1780" i="1"/>
  <c r="AF1781" i="1"/>
  <c r="AF1782" i="1"/>
  <c r="AF1783" i="1"/>
  <c r="AF1784" i="1"/>
  <c r="AF1785" i="1"/>
  <c r="AF1786" i="1"/>
  <c r="AF1787" i="1"/>
  <c r="AF1788" i="1"/>
  <c r="AF1789" i="1"/>
  <c r="AF1790" i="1"/>
  <c r="AF1791" i="1"/>
  <c r="AF1792" i="1"/>
  <c r="AF1793" i="1"/>
  <c r="AF1794" i="1"/>
  <c r="AF1795" i="1"/>
  <c r="AF1796" i="1"/>
  <c r="AF1797" i="1"/>
  <c r="AF1798" i="1"/>
  <c r="AF1799" i="1"/>
  <c r="AF1800" i="1"/>
  <c r="AF1801" i="1"/>
  <c r="AF1802" i="1"/>
  <c r="AF1803" i="1"/>
  <c r="AF1804" i="1"/>
  <c r="AF1805" i="1"/>
  <c r="AF1806" i="1"/>
  <c r="AF1807" i="1"/>
  <c r="AF1808" i="1"/>
  <c r="AF1809" i="1"/>
  <c r="AF1810" i="1"/>
  <c r="AF1811" i="1"/>
  <c r="AF1812" i="1"/>
  <c r="AF1813" i="1"/>
  <c r="AF1814" i="1"/>
  <c r="AF1815" i="1"/>
  <c r="AF1816" i="1"/>
  <c r="AF1817" i="1"/>
  <c r="AF1818" i="1"/>
  <c r="AF1819" i="1"/>
  <c r="AF1820" i="1"/>
  <c r="AF1821" i="1"/>
  <c r="AF1822" i="1"/>
  <c r="AF1823" i="1"/>
  <c r="AF1824" i="1"/>
  <c r="AF1825" i="1"/>
  <c r="AF1826" i="1"/>
  <c r="AF1827" i="1"/>
  <c r="AF1828" i="1"/>
  <c r="AF1829" i="1"/>
  <c r="AF1830" i="1"/>
  <c r="AF1831" i="1"/>
  <c r="AF1832" i="1"/>
  <c r="AF1833" i="1"/>
  <c r="AF1834" i="1"/>
  <c r="AF1835" i="1"/>
  <c r="AF1836" i="1"/>
  <c r="AF1837" i="1"/>
  <c r="AF1838" i="1"/>
  <c r="AF1839" i="1"/>
  <c r="AF1840" i="1"/>
  <c r="AF1841" i="1"/>
  <c r="AF1842" i="1"/>
  <c r="AF1843" i="1"/>
  <c r="AF1844" i="1"/>
  <c r="AF1845" i="1"/>
  <c r="AF1846" i="1"/>
  <c r="AF1847" i="1"/>
  <c r="AF1848" i="1"/>
  <c r="AF1849" i="1"/>
  <c r="AF1850" i="1"/>
  <c r="AF1851" i="1"/>
  <c r="AF1852" i="1"/>
  <c r="AF1853" i="1"/>
  <c r="AF1854" i="1"/>
  <c r="AF1855" i="1"/>
  <c r="AF1856" i="1"/>
  <c r="AF1857" i="1"/>
  <c r="AF1858" i="1"/>
  <c r="AF1859" i="1"/>
  <c r="AF1860" i="1"/>
  <c r="AF1861" i="1"/>
  <c r="AF1862" i="1"/>
  <c r="AF1863" i="1"/>
  <c r="AF1864" i="1"/>
  <c r="AF1865" i="1"/>
  <c r="AF1866" i="1"/>
  <c r="AF1867" i="1"/>
  <c r="AF1868" i="1"/>
  <c r="AF1869" i="1"/>
  <c r="AF1870" i="1"/>
  <c r="AF1871" i="1"/>
  <c r="AF1872" i="1"/>
  <c r="AF1873" i="1"/>
  <c r="AF1874" i="1"/>
  <c r="AF1875" i="1"/>
  <c r="AF1876" i="1"/>
  <c r="AF1877" i="1"/>
  <c r="AF1878" i="1"/>
  <c r="AF1879" i="1"/>
  <c r="AF1880" i="1"/>
  <c r="AF1881" i="1"/>
  <c r="AF1882" i="1"/>
  <c r="AF1883" i="1"/>
  <c r="AF1884" i="1"/>
  <c r="AF1885" i="1"/>
  <c r="AF1886" i="1"/>
  <c r="AF1887" i="1"/>
  <c r="AF1888" i="1"/>
  <c r="AF1889" i="1"/>
  <c r="AF1890" i="1"/>
  <c r="AF1891" i="1"/>
  <c r="AF1892" i="1"/>
  <c r="AF1893" i="1"/>
  <c r="AF1894" i="1"/>
  <c r="AF1895" i="1"/>
  <c r="AF1896" i="1"/>
  <c r="AF1897" i="1"/>
  <c r="AF1898" i="1"/>
  <c r="AF1899" i="1"/>
  <c r="AF1900" i="1"/>
  <c r="AF1901" i="1"/>
  <c r="AF1902" i="1"/>
  <c r="AF1903" i="1"/>
  <c r="AF1904" i="1"/>
  <c r="AF1905" i="1"/>
  <c r="AF1906" i="1"/>
  <c r="AF1907" i="1"/>
  <c r="AF1908" i="1"/>
  <c r="AF1909" i="1"/>
  <c r="AF1910" i="1"/>
  <c r="AF1911" i="1"/>
  <c r="AF1912" i="1"/>
  <c r="AF1913" i="1"/>
  <c r="AF1914" i="1"/>
  <c r="AF1915" i="1"/>
  <c r="AF1916" i="1"/>
  <c r="AF1917" i="1"/>
  <c r="AF1918" i="1"/>
  <c r="AF1919" i="1"/>
  <c r="AF1920" i="1"/>
  <c r="AF1921" i="1"/>
  <c r="AF1922" i="1"/>
  <c r="AF1923" i="1"/>
  <c r="AF1924" i="1"/>
  <c r="AF1925" i="1"/>
  <c r="AF1926" i="1"/>
  <c r="AF1927" i="1"/>
  <c r="AF1928" i="1"/>
  <c r="AF1929" i="1"/>
  <c r="AF1930" i="1"/>
  <c r="AF1931" i="1"/>
  <c r="AF1932" i="1"/>
  <c r="AF1933" i="1"/>
  <c r="AF1934" i="1"/>
  <c r="AF1935" i="1"/>
  <c r="AF1936" i="1"/>
  <c r="AF1937" i="1"/>
  <c r="AF1938" i="1"/>
  <c r="AF1939" i="1"/>
  <c r="AF1940" i="1"/>
  <c r="AF1941" i="1"/>
  <c r="AF1942" i="1"/>
  <c r="AF1943" i="1"/>
  <c r="AF1944" i="1"/>
  <c r="AF1945" i="1"/>
  <c r="AF1946" i="1"/>
  <c r="AF1947" i="1"/>
  <c r="AF1948" i="1"/>
  <c r="AF1949" i="1"/>
  <c r="AF1950" i="1"/>
  <c r="AF1951" i="1"/>
  <c r="AF1952" i="1"/>
  <c r="AF1953" i="1"/>
  <c r="AF1954" i="1"/>
  <c r="AF1955" i="1"/>
  <c r="AF1956" i="1"/>
  <c r="AF1957" i="1"/>
  <c r="AF1958" i="1"/>
  <c r="AF1959" i="1"/>
  <c r="AF1960" i="1"/>
  <c r="AF1961" i="1"/>
  <c r="AF1962" i="1"/>
  <c r="AF1963" i="1"/>
  <c r="AF1964" i="1"/>
  <c r="AF1965" i="1"/>
  <c r="AF1966" i="1"/>
  <c r="AF1967" i="1"/>
  <c r="AF1968" i="1"/>
  <c r="AF1969" i="1"/>
  <c r="AF1970" i="1"/>
  <c r="AF1971" i="1"/>
  <c r="AF1972" i="1"/>
  <c r="AF1973" i="1"/>
  <c r="AF1974" i="1"/>
  <c r="AF1975" i="1"/>
  <c r="AF1976" i="1"/>
  <c r="AF1977" i="1"/>
  <c r="AF1978" i="1"/>
  <c r="AF1979" i="1"/>
  <c r="AF1980" i="1"/>
  <c r="AF1981" i="1"/>
  <c r="AF1982" i="1"/>
  <c r="AF1983" i="1"/>
  <c r="AF1984" i="1"/>
  <c r="AF1985" i="1"/>
  <c r="AF1986" i="1"/>
  <c r="AF1987" i="1"/>
  <c r="AF1988" i="1"/>
  <c r="AF1989" i="1"/>
  <c r="AF1990" i="1"/>
  <c r="AF1991" i="1"/>
  <c r="AF1992" i="1"/>
  <c r="AF1993" i="1"/>
  <c r="AF1994" i="1"/>
  <c r="AF1995" i="1"/>
  <c r="AF1996" i="1"/>
  <c r="AF1997" i="1"/>
  <c r="AF1998" i="1"/>
  <c r="AF1999" i="1"/>
  <c r="AF2000" i="1"/>
  <c r="AF2001" i="1"/>
  <c r="AF2002" i="1"/>
  <c r="AF2003" i="1"/>
  <c r="AF2004" i="1"/>
  <c r="AF2005" i="1"/>
  <c r="AF2006" i="1"/>
  <c r="AF2007" i="1"/>
  <c r="AF2008" i="1"/>
  <c r="AF2009" i="1"/>
  <c r="AF2010" i="1"/>
  <c r="AF2011" i="1"/>
  <c r="AF2012" i="1"/>
  <c r="AF2013" i="1"/>
  <c r="AF2014" i="1"/>
  <c r="AF2015" i="1"/>
  <c r="AF2016" i="1"/>
  <c r="AF2017" i="1"/>
  <c r="AF2018" i="1"/>
  <c r="AF2019" i="1"/>
  <c r="AF2020" i="1"/>
  <c r="AF2021" i="1"/>
  <c r="AF2022" i="1"/>
  <c r="AF2023" i="1"/>
  <c r="AF2024" i="1"/>
  <c r="AF2025" i="1"/>
  <c r="AF2026" i="1"/>
  <c r="AF2027" i="1"/>
  <c r="AF2028" i="1"/>
  <c r="AF2029" i="1"/>
  <c r="AF2030" i="1"/>
  <c r="AF2031" i="1"/>
  <c r="AF2032" i="1"/>
  <c r="AF2033" i="1"/>
  <c r="AF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6" i="1"/>
  <c r="AD1527" i="1"/>
  <c r="AD1528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D1540" i="1"/>
  <c r="AD1541" i="1"/>
  <c r="AD1542" i="1"/>
  <c r="AD1543" i="1"/>
  <c r="AD1544" i="1"/>
  <c r="AD1545" i="1"/>
  <c r="AD1546" i="1"/>
  <c r="AD1547" i="1"/>
  <c r="AD1548" i="1"/>
  <c r="AD1549" i="1"/>
  <c r="AD1550" i="1"/>
  <c r="AD1551" i="1"/>
  <c r="AD1552" i="1"/>
  <c r="AD1553" i="1"/>
  <c r="AD1554" i="1"/>
  <c r="AD1555" i="1"/>
  <c r="AD1556" i="1"/>
  <c r="AD1557" i="1"/>
  <c r="AD1558" i="1"/>
  <c r="AD1559" i="1"/>
  <c r="AD1560" i="1"/>
  <c r="AD1561" i="1"/>
  <c r="AD1562" i="1"/>
  <c r="AD1563" i="1"/>
  <c r="AD1564" i="1"/>
  <c r="AD1565" i="1"/>
  <c r="AD1566" i="1"/>
  <c r="AD1567" i="1"/>
  <c r="AD1568" i="1"/>
  <c r="AD1569" i="1"/>
  <c r="AD1570" i="1"/>
  <c r="AD1571" i="1"/>
  <c r="AD1572" i="1"/>
  <c r="AD1573" i="1"/>
  <c r="AD1574" i="1"/>
  <c r="AD1575" i="1"/>
  <c r="AD1576" i="1"/>
  <c r="AD1577" i="1"/>
  <c r="AD1578" i="1"/>
  <c r="AD1579" i="1"/>
  <c r="AD1580" i="1"/>
  <c r="AD1581" i="1"/>
  <c r="AD1582" i="1"/>
  <c r="AD1583" i="1"/>
  <c r="AD1584" i="1"/>
  <c r="AD1585" i="1"/>
  <c r="AD1586" i="1"/>
  <c r="AD1587" i="1"/>
  <c r="AD1588" i="1"/>
  <c r="AD1589" i="1"/>
  <c r="AD1590" i="1"/>
  <c r="AD1591" i="1"/>
  <c r="AD1592" i="1"/>
  <c r="AD1593" i="1"/>
  <c r="AD1594" i="1"/>
  <c r="AD1595" i="1"/>
  <c r="AD1596" i="1"/>
  <c r="AD1597" i="1"/>
  <c r="AD1598" i="1"/>
  <c r="AD1599" i="1"/>
  <c r="AD1600" i="1"/>
  <c r="AD1601" i="1"/>
  <c r="AD1602" i="1"/>
  <c r="AD1603" i="1"/>
  <c r="AD1604" i="1"/>
  <c r="AD1605" i="1"/>
  <c r="AD1606" i="1"/>
  <c r="AD1607" i="1"/>
  <c r="AD1608" i="1"/>
  <c r="AD1609" i="1"/>
  <c r="AD1610" i="1"/>
  <c r="AD1611" i="1"/>
  <c r="AD1612" i="1"/>
  <c r="AD1613" i="1"/>
  <c r="AD1614" i="1"/>
  <c r="AD1615" i="1"/>
  <c r="AD1616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1" i="1"/>
  <c r="AD1632" i="1"/>
  <c r="AD1633" i="1"/>
  <c r="AD1634" i="1"/>
  <c r="AD1635" i="1"/>
  <c r="AD1636" i="1"/>
  <c r="AD1637" i="1"/>
  <c r="AD1638" i="1"/>
  <c r="AD1639" i="1"/>
  <c r="AD1640" i="1"/>
  <c r="AD1641" i="1"/>
  <c r="AD1642" i="1"/>
  <c r="AD1643" i="1"/>
  <c r="AD1644" i="1"/>
  <c r="AD1645" i="1"/>
  <c r="AD1646" i="1"/>
  <c r="AD1647" i="1"/>
  <c r="AD1648" i="1"/>
  <c r="AD1649" i="1"/>
  <c r="AD1650" i="1"/>
  <c r="AD1651" i="1"/>
  <c r="AD1652" i="1"/>
  <c r="AD1653" i="1"/>
  <c r="AD1654" i="1"/>
  <c r="AD1655" i="1"/>
  <c r="AD1656" i="1"/>
  <c r="AD1657" i="1"/>
  <c r="AD1658" i="1"/>
  <c r="AD1659" i="1"/>
  <c r="AD1660" i="1"/>
  <c r="AD1661" i="1"/>
  <c r="AD1662" i="1"/>
  <c r="AD1663" i="1"/>
  <c r="AD1664" i="1"/>
  <c r="AD1665" i="1"/>
  <c r="AD1666" i="1"/>
  <c r="AD1667" i="1"/>
  <c r="AD1668" i="1"/>
  <c r="AD1669" i="1"/>
  <c r="AD1670" i="1"/>
  <c r="AD1671" i="1"/>
  <c r="AD1672" i="1"/>
  <c r="AD1673" i="1"/>
  <c r="AD1674" i="1"/>
  <c r="AD1675" i="1"/>
  <c r="AD1676" i="1"/>
  <c r="AD1677" i="1"/>
  <c r="AD1678" i="1"/>
  <c r="AD1679" i="1"/>
  <c r="AD1680" i="1"/>
  <c r="AD1681" i="1"/>
  <c r="AD1682" i="1"/>
  <c r="AD1683" i="1"/>
  <c r="AD1684" i="1"/>
  <c r="AD1685" i="1"/>
  <c r="AD1686" i="1"/>
  <c r="AD1687" i="1"/>
  <c r="AD1688" i="1"/>
  <c r="AD1689" i="1"/>
  <c r="AD1690" i="1"/>
  <c r="AD1691" i="1"/>
  <c r="AD1692" i="1"/>
  <c r="AD1693" i="1"/>
  <c r="AD1694" i="1"/>
  <c r="AD1695" i="1"/>
  <c r="AD1696" i="1"/>
  <c r="AD1697" i="1"/>
  <c r="AD1698" i="1"/>
  <c r="AD1699" i="1"/>
  <c r="AD1700" i="1"/>
  <c r="AD1701" i="1"/>
  <c r="AD1702" i="1"/>
  <c r="AD1703" i="1"/>
  <c r="AD1704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8" i="1"/>
  <c r="AD1719" i="1"/>
  <c r="AD1720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5" i="1"/>
  <c r="AD1736" i="1"/>
  <c r="AD1737" i="1"/>
  <c r="AD1738" i="1"/>
  <c r="AD1739" i="1"/>
  <c r="AD1740" i="1"/>
  <c r="AD1741" i="1"/>
  <c r="AD1742" i="1"/>
  <c r="AD1743" i="1"/>
  <c r="AD1744" i="1"/>
  <c r="AD1745" i="1"/>
  <c r="AD1746" i="1"/>
  <c r="AD1747" i="1"/>
  <c r="AD1748" i="1"/>
  <c r="AD1749" i="1"/>
  <c r="AD1750" i="1"/>
  <c r="AD1751" i="1"/>
  <c r="AD1752" i="1"/>
  <c r="AD1753" i="1"/>
  <c r="AD1754" i="1"/>
  <c r="AD1755" i="1"/>
  <c r="AD1756" i="1"/>
  <c r="AD1757" i="1"/>
  <c r="AD1758" i="1"/>
  <c r="AD1759" i="1"/>
  <c r="AD1760" i="1"/>
  <c r="AD1761" i="1"/>
  <c r="AD1762" i="1"/>
  <c r="AD1763" i="1"/>
  <c r="AD1764" i="1"/>
  <c r="AD1765" i="1"/>
  <c r="AD1766" i="1"/>
  <c r="AD1767" i="1"/>
  <c r="AD1768" i="1"/>
  <c r="AD1769" i="1"/>
  <c r="AD1770" i="1"/>
  <c r="AD1771" i="1"/>
  <c r="AD1772" i="1"/>
  <c r="AD1773" i="1"/>
  <c r="AD1774" i="1"/>
  <c r="AD1775" i="1"/>
  <c r="AD1776" i="1"/>
  <c r="AD1777" i="1"/>
  <c r="AD1778" i="1"/>
  <c r="AD1779" i="1"/>
  <c r="AD1780" i="1"/>
  <c r="AD1781" i="1"/>
  <c r="AD1782" i="1"/>
  <c r="AD1783" i="1"/>
  <c r="AD1784" i="1"/>
  <c r="AD1785" i="1"/>
  <c r="AD1786" i="1"/>
  <c r="AD1787" i="1"/>
  <c r="AD1788" i="1"/>
  <c r="AD1789" i="1"/>
  <c r="AD1790" i="1"/>
  <c r="AD1791" i="1"/>
  <c r="AD1792" i="1"/>
  <c r="AD1793" i="1"/>
  <c r="AD1794" i="1"/>
  <c r="AD1795" i="1"/>
  <c r="AD1796" i="1"/>
  <c r="AD1797" i="1"/>
  <c r="AD1798" i="1"/>
  <c r="AD1799" i="1"/>
  <c r="AD1800" i="1"/>
  <c r="AD1801" i="1"/>
  <c r="AD1802" i="1"/>
  <c r="AD1803" i="1"/>
  <c r="AD1804" i="1"/>
  <c r="AD1805" i="1"/>
  <c r="AD1806" i="1"/>
  <c r="AD1807" i="1"/>
  <c r="AD1808" i="1"/>
  <c r="AD1809" i="1"/>
  <c r="AD1810" i="1"/>
  <c r="AD1811" i="1"/>
  <c r="AD1812" i="1"/>
  <c r="AD1813" i="1"/>
  <c r="AD1814" i="1"/>
  <c r="AD1815" i="1"/>
  <c r="AD1816" i="1"/>
  <c r="AD1817" i="1"/>
  <c r="AD1818" i="1"/>
  <c r="AD1819" i="1"/>
  <c r="AD1820" i="1"/>
  <c r="AD1821" i="1"/>
  <c r="AD1822" i="1"/>
  <c r="AD1823" i="1"/>
  <c r="AD1824" i="1"/>
  <c r="AD1825" i="1"/>
  <c r="AD1826" i="1"/>
  <c r="AD1827" i="1"/>
  <c r="AD1828" i="1"/>
  <c r="AD1829" i="1"/>
  <c r="AD1830" i="1"/>
  <c r="AD1831" i="1"/>
  <c r="AD1832" i="1"/>
  <c r="AD1833" i="1"/>
  <c r="AD1834" i="1"/>
  <c r="AD1835" i="1"/>
  <c r="AD1836" i="1"/>
  <c r="AD1837" i="1"/>
  <c r="AD1838" i="1"/>
  <c r="AD1839" i="1"/>
  <c r="AD1840" i="1"/>
  <c r="AD1841" i="1"/>
  <c r="AD1842" i="1"/>
  <c r="AD1843" i="1"/>
  <c r="AD1844" i="1"/>
  <c r="AD1845" i="1"/>
  <c r="AD1846" i="1"/>
  <c r="AD1847" i="1"/>
  <c r="AD1848" i="1"/>
  <c r="AD1849" i="1"/>
  <c r="AD1850" i="1"/>
  <c r="AD1851" i="1"/>
  <c r="AD1852" i="1"/>
  <c r="AD1853" i="1"/>
  <c r="AD1854" i="1"/>
  <c r="AD1855" i="1"/>
  <c r="AD1856" i="1"/>
  <c r="AD1857" i="1"/>
  <c r="AD1858" i="1"/>
  <c r="AD1859" i="1"/>
  <c r="AD1860" i="1"/>
  <c r="AD1861" i="1"/>
  <c r="AD1862" i="1"/>
  <c r="AD1863" i="1"/>
  <c r="AD1864" i="1"/>
  <c r="AD1865" i="1"/>
  <c r="AD1866" i="1"/>
  <c r="AD1867" i="1"/>
  <c r="AD1868" i="1"/>
  <c r="AD1869" i="1"/>
  <c r="AD1870" i="1"/>
  <c r="AD1871" i="1"/>
  <c r="AD1872" i="1"/>
  <c r="AD1873" i="1"/>
  <c r="AD1874" i="1"/>
  <c r="AD1875" i="1"/>
  <c r="AD1876" i="1"/>
  <c r="AD1877" i="1"/>
  <c r="AD1878" i="1"/>
  <c r="AD1879" i="1"/>
  <c r="AD1880" i="1"/>
  <c r="AD1881" i="1"/>
  <c r="AD1882" i="1"/>
  <c r="AD1883" i="1"/>
  <c r="AD1884" i="1"/>
  <c r="AD1885" i="1"/>
  <c r="AD1886" i="1"/>
  <c r="AD1887" i="1"/>
  <c r="AD1888" i="1"/>
  <c r="AD1889" i="1"/>
  <c r="AD1890" i="1"/>
  <c r="AD1891" i="1"/>
  <c r="AD1892" i="1"/>
  <c r="AD1893" i="1"/>
  <c r="AD1894" i="1"/>
  <c r="AD1895" i="1"/>
  <c r="AD1896" i="1"/>
  <c r="AD1897" i="1"/>
  <c r="AD1898" i="1"/>
  <c r="AD1899" i="1"/>
  <c r="AD1900" i="1"/>
  <c r="AD1901" i="1"/>
  <c r="AD1902" i="1"/>
  <c r="AD1903" i="1"/>
  <c r="AD1904" i="1"/>
  <c r="AD1905" i="1"/>
  <c r="AD1906" i="1"/>
  <c r="AD1907" i="1"/>
  <c r="AD1908" i="1"/>
  <c r="AD1909" i="1"/>
  <c r="AD1910" i="1"/>
  <c r="AD1911" i="1"/>
  <c r="AD1912" i="1"/>
  <c r="AD1913" i="1"/>
  <c r="AD1914" i="1"/>
  <c r="AD1915" i="1"/>
  <c r="AD1916" i="1"/>
  <c r="AD1917" i="1"/>
  <c r="AD1918" i="1"/>
  <c r="AD1919" i="1"/>
  <c r="AD1920" i="1"/>
  <c r="AD1921" i="1"/>
  <c r="AD1922" i="1"/>
  <c r="AD1923" i="1"/>
  <c r="AD1924" i="1"/>
  <c r="AD1925" i="1"/>
  <c r="AD1926" i="1"/>
  <c r="AD1927" i="1"/>
  <c r="AD1928" i="1"/>
  <c r="AD1929" i="1"/>
  <c r="AD1930" i="1"/>
  <c r="AD1931" i="1"/>
  <c r="AD1932" i="1"/>
  <c r="AD1933" i="1"/>
  <c r="AD1934" i="1"/>
  <c r="AD1935" i="1"/>
  <c r="AD1936" i="1"/>
  <c r="AD1937" i="1"/>
  <c r="AD1938" i="1"/>
  <c r="AD1939" i="1"/>
  <c r="AD1940" i="1"/>
  <c r="AD1941" i="1"/>
  <c r="AD1942" i="1"/>
  <c r="AD1943" i="1"/>
  <c r="AD1944" i="1"/>
  <c r="AD1945" i="1"/>
  <c r="AD1946" i="1"/>
  <c r="AD1947" i="1"/>
  <c r="AD1948" i="1"/>
  <c r="AD1949" i="1"/>
  <c r="AD1950" i="1"/>
  <c r="AD1951" i="1"/>
  <c r="AD1952" i="1"/>
  <c r="AD1953" i="1"/>
  <c r="AD1954" i="1"/>
  <c r="AD1955" i="1"/>
  <c r="AD1956" i="1"/>
  <c r="AD1957" i="1"/>
  <c r="AD1958" i="1"/>
  <c r="AD1959" i="1"/>
  <c r="AD1960" i="1"/>
  <c r="AD1961" i="1"/>
  <c r="AD1962" i="1"/>
  <c r="AD1963" i="1"/>
  <c r="AD1964" i="1"/>
  <c r="AD1965" i="1"/>
  <c r="AD1966" i="1"/>
  <c r="AD1967" i="1"/>
  <c r="AD1968" i="1"/>
  <c r="AD1969" i="1"/>
  <c r="AD1970" i="1"/>
  <c r="AD1971" i="1"/>
  <c r="AD1972" i="1"/>
  <c r="AD1973" i="1"/>
  <c r="AD1974" i="1"/>
  <c r="AD1975" i="1"/>
  <c r="AD1976" i="1"/>
  <c r="AD1977" i="1"/>
  <c r="AD1978" i="1"/>
  <c r="AD1979" i="1"/>
  <c r="AD1980" i="1"/>
  <c r="AD1981" i="1"/>
  <c r="AD1982" i="1"/>
  <c r="AD1983" i="1"/>
  <c r="AD1984" i="1"/>
  <c r="AD1985" i="1"/>
  <c r="AD1986" i="1"/>
  <c r="AD1987" i="1"/>
  <c r="AD1988" i="1"/>
  <c r="AD1989" i="1"/>
  <c r="AD1990" i="1"/>
  <c r="AD1991" i="1"/>
  <c r="AD1992" i="1"/>
  <c r="AD1993" i="1"/>
  <c r="AD1994" i="1"/>
  <c r="AD1995" i="1"/>
  <c r="AD1996" i="1"/>
  <c r="AD1997" i="1"/>
  <c r="AD1998" i="1"/>
  <c r="AD1999" i="1"/>
  <c r="AD2000" i="1"/>
  <c r="AD2001" i="1"/>
  <c r="AD2002" i="1"/>
  <c r="AD2003" i="1"/>
  <c r="AD2004" i="1"/>
  <c r="AD2005" i="1"/>
  <c r="AD2006" i="1"/>
  <c r="AD2007" i="1"/>
  <c r="AD2008" i="1"/>
  <c r="AD2009" i="1"/>
  <c r="AD2010" i="1"/>
  <c r="AD2011" i="1"/>
  <c r="AD2012" i="1"/>
  <c r="AD2013" i="1"/>
  <c r="AD2014" i="1"/>
  <c r="AD2015" i="1"/>
  <c r="AD2016" i="1"/>
  <c r="AD2017" i="1"/>
  <c r="AD2018" i="1"/>
  <c r="AD2019" i="1"/>
  <c r="AD2020" i="1"/>
  <c r="AD2021" i="1"/>
  <c r="AD2022" i="1"/>
  <c r="AD2023" i="1"/>
  <c r="AD2024" i="1"/>
  <c r="AD2025" i="1"/>
  <c r="AD2026" i="1"/>
  <c r="AD2027" i="1"/>
  <c r="AD2028" i="1"/>
  <c r="AD2029" i="1"/>
  <c r="AD2030" i="1"/>
  <c r="AD2031" i="1"/>
  <c r="AD2032" i="1"/>
  <c r="AD2033" i="1"/>
  <c r="AD2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" i="1"/>
  <c r="BB3" i="1"/>
  <c r="BB4" i="1"/>
  <c r="BB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66" i="1"/>
  <c r="BB67" i="1"/>
  <c r="BB68" i="1"/>
  <c r="BB69" i="1"/>
  <c r="BB70" i="1"/>
  <c r="BB71" i="1"/>
  <c r="BB72" i="1"/>
  <c r="BB73" i="1"/>
  <c r="BB74" i="1"/>
  <c r="BB75" i="1"/>
  <c r="BB76" i="1"/>
  <c r="BB77" i="1"/>
  <c r="BB78" i="1"/>
  <c r="BB79" i="1"/>
  <c r="BB80" i="1"/>
  <c r="BB81" i="1"/>
  <c r="BB82" i="1"/>
  <c r="BB83" i="1"/>
  <c r="BB84" i="1"/>
  <c r="BB85" i="1"/>
  <c r="BB86" i="1"/>
  <c r="BB87" i="1"/>
  <c r="BB88" i="1"/>
  <c r="BB89" i="1"/>
  <c r="BB90" i="1"/>
  <c r="BB91" i="1"/>
  <c r="BB92" i="1"/>
  <c r="BB93" i="1"/>
  <c r="BB94" i="1"/>
  <c r="BB95" i="1"/>
  <c r="BB96" i="1"/>
  <c r="BB97" i="1"/>
  <c r="BB98" i="1"/>
  <c r="BB99" i="1"/>
  <c r="BB100" i="1"/>
  <c r="BB101" i="1"/>
  <c r="BB102" i="1"/>
  <c r="BB103" i="1"/>
  <c r="BB104" i="1"/>
  <c r="BB105" i="1"/>
  <c r="BB106" i="1"/>
  <c r="BB107" i="1"/>
  <c r="BB108" i="1"/>
  <c r="BB109" i="1"/>
  <c r="BB110" i="1"/>
  <c r="BB111" i="1"/>
  <c r="BB112" i="1"/>
  <c r="BB113" i="1"/>
  <c r="BB114" i="1"/>
  <c r="BB115" i="1"/>
  <c r="BB116" i="1"/>
  <c r="BB117" i="1"/>
  <c r="BB118" i="1"/>
  <c r="BB119" i="1"/>
  <c r="BB120" i="1"/>
  <c r="BB121" i="1"/>
  <c r="BB122" i="1"/>
  <c r="BB123" i="1"/>
  <c r="BB124" i="1"/>
  <c r="BB125" i="1"/>
  <c r="BB126" i="1"/>
  <c r="BB127" i="1"/>
  <c r="BB128" i="1"/>
  <c r="BB129" i="1"/>
  <c r="BB130" i="1"/>
  <c r="BB131" i="1"/>
  <c r="BB132" i="1"/>
  <c r="BB133" i="1"/>
  <c r="BB134" i="1"/>
  <c r="BB135" i="1"/>
  <c r="BB136" i="1"/>
  <c r="BB137" i="1"/>
  <c r="BB138" i="1"/>
  <c r="BB139" i="1"/>
  <c r="BB140" i="1"/>
  <c r="BB141" i="1"/>
  <c r="BB142" i="1"/>
  <c r="BB143" i="1"/>
  <c r="BB144" i="1"/>
  <c r="BB145" i="1"/>
  <c r="BB146" i="1"/>
  <c r="BB147" i="1"/>
  <c r="BB148" i="1"/>
  <c r="BB149" i="1"/>
  <c r="BB150" i="1"/>
  <c r="BB151" i="1"/>
  <c r="BB152" i="1"/>
  <c r="BB153" i="1"/>
  <c r="BB154" i="1"/>
  <c r="BB155" i="1"/>
  <c r="BB156" i="1"/>
  <c r="BB157" i="1"/>
  <c r="BB158" i="1"/>
  <c r="BB159" i="1"/>
  <c r="BB160" i="1"/>
  <c r="BB161" i="1"/>
  <c r="BB162" i="1"/>
  <c r="BB163" i="1"/>
  <c r="BB164" i="1"/>
  <c r="BB165" i="1"/>
  <c r="BB166" i="1"/>
  <c r="BB167" i="1"/>
  <c r="BB168" i="1"/>
  <c r="BB169" i="1"/>
  <c r="BB170" i="1"/>
  <c r="BB171" i="1"/>
  <c r="BB172" i="1"/>
  <c r="BB173" i="1"/>
  <c r="BB174" i="1"/>
  <c r="BB175" i="1"/>
  <c r="BB176" i="1"/>
  <c r="BB177" i="1"/>
  <c r="BB178" i="1"/>
  <c r="BB179" i="1"/>
  <c r="BB180" i="1"/>
  <c r="BB181" i="1"/>
  <c r="BB182" i="1"/>
  <c r="BB183" i="1"/>
  <c r="BB184" i="1"/>
  <c r="BB185" i="1"/>
  <c r="BB186" i="1"/>
  <c r="BB187" i="1"/>
  <c r="BB188" i="1"/>
  <c r="BB189" i="1"/>
  <c r="BB190" i="1"/>
  <c r="BB191" i="1"/>
  <c r="BB192" i="1"/>
  <c r="BB193" i="1"/>
  <c r="BB194" i="1"/>
  <c r="BB195" i="1"/>
  <c r="BB196" i="1"/>
  <c r="BB197" i="1"/>
  <c r="BB198" i="1"/>
  <c r="BB199" i="1"/>
  <c r="BB200" i="1"/>
  <c r="BB201" i="1"/>
  <c r="BB202" i="1"/>
  <c r="BB203" i="1"/>
  <c r="BB204" i="1"/>
  <c r="BB205" i="1"/>
  <c r="BB206" i="1"/>
  <c r="BB207" i="1"/>
  <c r="BB208" i="1"/>
  <c r="BB209" i="1"/>
  <c r="BB210" i="1"/>
  <c r="BB211" i="1"/>
  <c r="BB212" i="1"/>
  <c r="BB213" i="1"/>
  <c r="BB214" i="1"/>
  <c r="BB215" i="1"/>
  <c r="BB216" i="1"/>
  <c r="BB217" i="1"/>
  <c r="BB218" i="1"/>
  <c r="BB219" i="1"/>
  <c r="BB220" i="1"/>
  <c r="BB221" i="1"/>
  <c r="BB222" i="1"/>
  <c r="BB223" i="1"/>
  <c r="BB224" i="1"/>
  <c r="BB225" i="1"/>
  <c r="BB226" i="1"/>
  <c r="BB227" i="1"/>
  <c r="BB228" i="1"/>
  <c r="BB229" i="1"/>
  <c r="BB230" i="1"/>
  <c r="BB231" i="1"/>
  <c r="BB232" i="1"/>
  <c r="BB233" i="1"/>
  <c r="BB234" i="1"/>
  <c r="BB235" i="1"/>
  <c r="BB236" i="1"/>
  <c r="BB237" i="1"/>
  <c r="BB238" i="1"/>
  <c r="BB239" i="1"/>
  <c r="BB240" i="1"/>
  <c r="BB241" i="1"/>
  <c r="BB242" i="1"/>
  <c r="BB243" i="1"/>
  <c r="BB244" i="1"/>
  <c r="BB245" i="1"/>
  <c r="BB246" i="1"/>
  <c r="BB247" i="1"/>
  <c r="BB248" i="1"/>
  <c r="BB249" i="1"/>
  <c r="BB250" i="1"/>
  <c r="BB251" i="1"/>
  <c r="BB252" i="1"/>
  <c r="BB253" i="1"/>
  <c r="BB254" i="1"/>
  <c r="BB255" i="1"/>
  <c r="BB256" i="1"/>
  <c r="BB257" i="1"/>
  <c r="BB258" i="1"/>
  <c r="BB259" i="1"/>
  <c r="BB260" i="1"/>
  <c r="BB261" i="1"/>
  <c r="BB262" i="1"/>
  <c r="BB263" i="1"/>
  <c r="BB264" i="1"/>
  <c r="BB265" i="1"/>
  <c r="BB266" i="1"/>
  <c r="BB267" i="1"/>
  <c r="BB268" i="1"/>
  <c r="BB269" i="1"/>
  <c r="BB270" i="1"/>
  <c r="BB271" i="1"/>
  <c r="BB272" i="1"/>
  <c r="BB273" i="1"/>
  <c r="BB274" i="1"/>
  <c r="BB275" i="1"/>
  <c r="BB276" i="1"/>
  <c r="BB277" i="1"/>
  <c r="BB278" i="1"/>
  <c r="BB279" i="1"/>
  <c r="BB280" i="1"/>
  <c r="BB281" i="1"/>
  <c r="BB282" i="1"/>
  <c r="BB283" i="1"/>
  <c r="BB284" i="1"/>
  <c r="BB285" i="1"/>
  <c r="BB286" i="1"/>
  <c r="BB287" i="1"/>
  <c r="BB288" i="1"/>
  <c r="BB289" i="1"/>
  <c r="BB290" i="1"/>
  <c r="BB291" i="1"/>
  <c r="BB292" i="1"/>
  <c r="BB293" i="1"/>
  <c r="BB294" i="1"/>
  <c r="BB295" i="1"/>
  <c r="BB296" i="1"/>
  <c r="BB297" i="1"/>
  <c r="BB298" i="1"/>
  <c r="BB299" i="1"/>
  <c r="BB300" i="1"/>
  <c r="BB301" i="1"/>
  <c r="BB302" i="1"/>
  <c r="BB303" i="1"/>
  <c r="BB304" i="1"/>
  <c r="BB305" i="1"/>
  <c r="BB306" i="1"/>
  <c r="BB307" i="1"/>
  <c r="BB308" i="1"/>
  <c r="BB309" i="1"/>
  <c r="BB310" i="1"/>
  <c r="BB311" i="1"/>
  <c r="BB312" i="1"/>
  <c r="BB313" i="1"/>
  <c r="BB314" i="1"/>
  <c r="BB315" i="1"/>
  <c r="BB316" i="1"/>
  <c r="BB317" i="1"/>
  <c r="BB318" i="1"/>
  <c r="BB319" i="1"/>
  <c r="BB320" i="1"/>
  <c r="BB321" i="1"/>
  <c r="BB322" i="1"/>
  <c r="BB323" i="1"/>
  <c r="BB324" i="1"/>
  <c r="BB325" i="1"/>
  <c r="BB326" i="1"/>
  <c r="BB327" i="1"/>
  <c r="BB328" i="1"/>
  <c r="BB329" i="1"/>
  <c r="BB330" i="1"/>
  <c r="BB331" i="1"/>
  <c r="BB332" i="1"/>
  <c r="BB333" i="1"/>
  <c r="BB334" i="1"/>
  <c r="BB335" i="1"/>
  <c r="BB336" i="1"/>
  <c r="BB337" i="1"/>
  <c r="BB338" i="1"/>
  <c r="BB339" i="1"/>
  <c r="BB340" i="1"/>
  <c r="BB341" i="1"/>
  <c r="BB342" i="1"/>
  <c r="BB343" i="1"/>
  <c r="BB344" i="1"/>
  <c r="BB345" i="1"/>
  <c r="BB346" i="1"/>
  <c r="BB347" i="1"/>
  <c r="BB348" i="1"/>
  <c r="BB349" i="1"/>
  <c r="BB350" i="1"/>
  <c r="BB351" i="1"/>
  <c r="BB352" i="1"/>
  <c r="BB353" i="1"/>
  <c r="BB354" i="1"/>
  <c r="BB355" i="1"/>
  <c r="BB356" i="1"/>
  <c r="BB357" i="1"/>
  <c r="BB358" i="1"/>
  <c r="BB359" i="1"/>
  <c r="BB360" i="1"/>
  <c r="BB361" i="1"/>
  <c r="BB362" i="1"/>
  <c r="BB363" i="1"/>
  <c r="BB364" i="1"/>
  <c r="BB365" i="1"/>
  <c r="BB366" i="1"/>
  <c r="BB367" i="1"/>
  <c r="BB368" i="1"/>
  <c r="BB369" i="1"/>
  <c r="BB370" i="1"/>
  <c r="BB371" i="1"/>
  <c r="BB372" i="1"/>
  <c r="BB373" i="1"/>
  <c r="BB374" i="1"/>
  <c r="BB375" i="1"/>
  <c r="BB376" i="1"/>
  <c r="BB377" i="1"/>
  <c r="BB378" i="1"/>
  <c r="BB379" i="1"/>
  <c r="BB380" i="1"/>
  <c r="BB381" i="1"/>
  <c r="BB382" i="1"/>
  <c r="BB383" i="1"/>
  <c r="BB384" i="1"/>
  <c r="BB385" i="1"/>
  <c r="BB386" i="1"/>
  <c r="BB387" i="1"/>
  <c r="BB388" i="1"/>
  <c r="BB389" i="1"/>
  <c r="BB390" i="1"/>
  <c r="BB391" i="1"/>
  <c r="BB392" i="1"/>
  <c r="BB393" i="1"/>
  <c r="BB394" i="1"/>
  <c r="BB395" i="1"/>
  <c r="BB396" i="1"/>
  <c r="BB397" i="1"/>
  <c r="BB398" i="1"/>
  <c r="BB399" i="1"/>
  <c r="BB400" i="1"/>
  <c r="BB401" i="1"/>
  <c r="BB402" i="1"/>
  <c r="BB403" i="1"/>
  <c r="BB404" i="1"/>
  <c r="BB405" i="1"/>
  <c r="BB406" i="1"/>
  <c r="BB407" i="1"/>
  <c r="BB408" i="1"/>
  <c r="BB409" i="1"/>
  <c r="BB410" i="1"/>
  <c r="BB411" i="1"/>
  <c r="BB412" i="1"/>
  <c r="BB413" i="1"/>
  <c r="BB414" i="1"/>
  <c r="BB415" i="1"/>
  <c r="BB416" i="1"/>
  <c r="BB417" i="1"/>
  <c r="BB418" i="1"/>
  <c r="BB419" i="1"/>
  <c r="BB420" i="1"/>
  <c r="BB421" i="1"/>
  <c r="BB422" i="1"/>
  <c r="BB423" i="1"/>
  <c r="BB424" i="1"/>
  <c r="BB425" i="1"/>
  <c r="BB426" i="1"/>
  <c r="BB427" i="1"/>
  <c r="BB428" i="1"/>
  <c r="BB429" i="1"/>
  <c r="BB430" i="1"/>
  <c r="BB431" i="1"/>
  <c r="BB432" i="1"/>
  <c r="BB433" i="1"/>
  <c r="BB434" i="1"/>
  <c r="BB435" i="1"/>
  <c r="BB436" i="1"/>
  <c r="BB437" i="1"/>
  <c r="BB438" i="1"/>
  <c r="BB439" i="1"/>
  <c r="BB440" i="1"/>
  <c r="BB441" i="1"/>
  <c r="BB442" i="1"/>
  <c r="BB443" i="1"/>
  <c r="BB444" i="1"/>
  <c r="BB445" i="1"/>
  <c r="BB446" i="1"/>
  <c r="BB447" i="1"/>
  <c r="BB448" i="1"/>
  <c r="BB449" i="1"/>
  <c r="BB450" i="1"/>
  <c r="BB451" i="1"/>
  <c r="BB452" i="1"/>
  <c r="BB453" i="1"/>
  <c r="BB454" i="1"/>
  <c r="BB455" i="1"/>
  <c r="BB456" i="1"/>
  <c r="BB457" i="1"/>
  <c r="BB458" i="1"/>
  <c r="BB459" i="1"/>
  <c r="BB460" i="1"/>
  <c r="BB461" i="1"/>
  <c r="BB462" i="1"/>
  <c r="BB463" i="1"/>
  <c r="BB464" i="1"/>
  <c r="BB465" i="1"/>
  <c r="BB466" i="1"/>
  <c r="BB467" i="1"/>
  <c r="BB468" i="1"/>
  <c r="BB469" i="1"/>
  <c r="BB470" i="1"/>
  <c r="BB471" i="1"/>
  <c r="BB472" i="1"/>
  <c r="BB473" i="1"/>
  <c r="BB474" i="1"/>
  <c r="BB475" i="1"/>
  <c r="BB476" i="1"/>
  <c r="BB477" i="1"/>
  <c r="BB478" i="1"/>
  <c r="BB479" i="1"/>
  <c r="BB480" i="1"/>
  <c r="BB481" i="1"/>
  <c r="BB482" i="1"/>
  <c r="BB483" i="1"/>
  <c r="BB484" i="1"/>
  <c r="BB485" i="1"/>
  <c r="BB486" i="1"/>
  <c r="BB487" i="1"/>
  <c r="BB488" i="1"/>
  <c r="BB489" i="1"/>
  <c r="BB490" i="1"/>
  <c r="BB491" i="1"/>
  <c r="BB492" i="1"/>
  <c r="BB493" i="1"/>
  <c r="BB494" i="1"/>
  <c r="BB495" i="1"/>
  <c r="BB496" i="1"/>
  <c r="BB497" i="1"/>
  <c r="BB498" i="1"/>
  <c r="BB499" i="1"/>
  <c r="BB500" i="1"/>
  <c r="BB501" i="1"/>
  <c r="BB502" i="1"/>
  <c r="BB503" i="1"/>
  <c r="BB504" i="1"/>
  <c r="BB505" i="1"/>
  <c r="BB506" i="1"/>
  <c r="BB507" i="1"/>
  <c r="BB508" i="1"/>
  <c r="BB509" i="1"/>
  <c r="BB510" i="1"/>
  <c r="BB511" i="1"/>
  <c r="BB512" i="1"/>
  <c r="BB513" i="1"/>
  <c r="BB514" i="1"/>
  <c r="BB515" i="1"/>
  <c r="BB516" i="1"/>
  <c r="BB517" i="1"/>
  <c r="BB518" i="1"/>
  <c r="BB519" i="1"/>
  <c r="BB520" i="1"/>
  <c r="BB521" i="1"/>
  <c r="BB522" i="1"/>
  <c r="BB523" i="1"/>
  <c r="BB524" i="1"/>
  <c r="BB525" i="1"/>
  <c r="BB526" i="1"/>
  <c r="BB527" i="1"/>
  <c r="BB528" i="1"/>
  <c r="BB529" i="1"/>
  <c r="BB530" i="1"/>
  <c r="BB531" i="1"/>
  <c r="BB532" i="1"/>
  <c r="BB533" i="1"/>
  <c r="BB534" i="1"/>
  <c r="BB535" i="1"/>
  <c r="BB536" i="1"/>
  <c r="BB537" i="1"/>
  <c r="BB538" i="1"/>
  <c r="BB539" i="1"/>
  <c r="BB540" i="1"/>
  <c r="BB541" i="1"/>
  <c r="BB542" i="1"/>
  <c r="BB543" i="1"/>
  <c r="BB544" i="1"/>
  <c r="BB545" i="1"/>
  <c r="BB546" i="1"/>
  <c r="BB547" i="1"/>
  <c r="BB548" i="1"/>
  <c r="BB549" i="1"/>
  <c r="BB550" i="1"/>
  <c r="BB551" i="1"/>
  <c r="BB552" i="1"/>
  <c r="BB553" i="1"/>
  <c r="BB554" i="1"/>
  <c r="BB555" i="1"/>
  <c r="BB556" i="1"/>
  <c r="BB557" i="1"/>
  <c r="BB558" i="1"/>
  <c r="BB559" i="1"/>
  <c r="BB560" i="1"/>
  <c r="BB561" i="1"/>
  <c r="BB562" i="1"/>
  <c r="BB563" i="1"/>
  <c r="BB564" i="1"/>
  <c r="BB565" i="1"/>
  <c r="BB566" i="1"/>
  <c r="BB567" i="1"/>
  <c r="BB568" i="1"/>
  <c r="BB569" i="1"/>
  <c r="BB570" i="1"/>
  <c r="BB571" i="1"/>
  <c r="BB572" i="1"/>
  <c r="BB573" i="1"/>
  <c r="BB574" i="1"/>
  <c r="BB575" i="1"/>
  <c r="BB576" i="1"/>
  <c r="BB577" i="1"/>
  <c r="BB578" i="1"/>
  <c r="BB579" i="1"/>
  <c r="BB580" i="1"/>
  <c r="BB581" i="1"/>
  <c r="BB582" i="1"/>
  <c r="BB583" i="1"/>
  <c r="BB584" i="1"/>
  <c r="BB585" i="1"/>
  <c r="BB586" i="1"/>
  <c r="BB587" i="1"/>
  <c r="BB588" i="1"/>
  <c r="BB589" i="1"/>
  <c r="BB590" i="1"/>
  <c r="BB591" i="1"/>
  <c r="BB592" i="1"/>
  <c r="BB593" i="1"/>
  <c r="BB594" i="1"/>
  <c r="BB595" i="1"/>
  <c r="BB596" i="1"/>
  <c r="BB597" i="1"/>
  <c r="BB598" i="1"/>
  <c r="BB599" i="1"/>
  <c r="BB600" i="1"/>
  <c r="BB601" i="1"/>
  <c r="BB602" i="1"/>
  <c r="BB603" i="1"/>
  <c r="BB604" i="1"/>
  <c r="BB605" i="1"/>
  <c r="BB606" i="1"/>
  <c r="BB607" i="1"/>
  <c r="BB608" i="1"/>
  <c r="BB609" i="1"/>
  <c r="BB610" i="1"/>
  <c r="BB611" i="1"/>
  <c r="BB612" i="1"/>
  <c r="BB613" i="1"/>
  <c r="BB614" i="1"/>
  <c r="BB615" i="1"/>
  <c r="BB616" i="1"/>
  <c r="BB617" i="1"/>
  <c r="BB618" i="1"/>
  <c r="BB619" i="1"/>
  <c r="BB620" i="1"/>
  <c r="BB621" i="1"/>
  <c r="BB622" i="1"/>
  <c r="BB623" i="1"/>
  <c r="BB624" i="1"/>
  <c r="BB625" i="1"/>
  <c r="BB626" i="1"/>
  <c r="BB627" i="1"/>
  <c r="BB628" i="1"/>
  <c r="BB629" i="1"/>
  <c r="BB630" i="1"/>
  <c r="BB631" i="1"/>
  <c r="BB632" i="1"/>
  <c r="BB633" i="1"/>
  <c r="BB634" i="1"/>
  <c r="BB635" i="1"/>
  <c r="BB636" i="1"/>
  <c r="BB637" i="1"/>
  <c r="BB638" i="1"/>
  <c r="BB639" i="1"/>
  <c r="BB640" i="1"/>
  <c r="BB641" i="1"/>
  <c r="BB642" i="1"/>
  <c r="BB643" i="1"/>
  <c r="BB644" i="1"/>
  <c r="BB645" i="1"/>
  <c r="BB646" i="1"/>
  <c r="BB647" i="1"/>
  <c r="BB648" i="1"/>
  <c r="BB649" i="1"/>
  <c r="BB650" i="1"/>
  <c r="BB651" i="1"/>
  <c r="BB652" i="1"/>
  <c r="BB653" i="1"/>
  <c r="BB654" i="1"/>
  <c r="BB655" i="1"/>
  <c r="BB656" i="1"/>
  <c r="BB657" i="1"/>
  <c r="BB658" i="1"/>
  <c r="BB659" i="1"/>
  <c r="BB660" i="1"/>
  <c r="BB661" i="1"/>
  <c r="BB662" i="1"/>
  <c r="BB663" i="1"/>
  <c r="BB664" i="1"/>
  <c r="BB665" i="1"/>
  <c r="BB666" i="1"/>
  <c r="BB667" i="1"/>
  <c r="BB668" i="1"/>
  <c r="BB669" i="1"/>
  <c r="BB670" i="1"/>
  <c r="BB671" i="1"/>
  <c r="BB672" i="1"/>
  <c r="BB673" i="1"/>
  <c r="BB674" i="1"/>
  <c r="BB675" i="1"/>
  <c r="BB676" i="1"/>
  <c r="BB677" i="1"/>
  <c r="BB678" i="1"/>
  <c r="BB679" i="1"/>
  <c r="BB680" i="1"/>
  <c r="BB681" i="1"/>
  <c r="BB682" i="1"/>
  <c r="BB683" i="1"/>
  <c r="BB684" i="1"/>
  <c r="BB685" i="1"/>
  <c r="BB686" i="1"/>
  <c r="BB687" i="1"/>
  <c r="BB688" i="1"/>
  <c r="BB689" i="1"/>
  <c r="BB690" i="1"/>
  <c r="BB691" i="1"/>
  <c r="BB692" i="1"/>
  <c r="BB693" i="1"/>
  <c r="BB694" i="1"/>
  <c r="BB695" i="1"/>
  <c r="BB696" i="1"/>
  <c r="BB697" i="1"/>
  <c r="BB698" i="1"/>
  <c r="BB699" i="1"/>
  <c r="BB700" i="1"/>
  <c r="BB701" i="1"/>
  <c r="BB702" i="1"/>
  <c r="BB703" i="1"/>
  <c r="BB704" i="1"/>
  <c r="BB705" i="1"/>
  <c r="BB706" i="1"/>
  <c r="BB707" i="1"/>
  <c r="BB708" i="1"/>
  <c r="BB709" i="1"/>
  <c r="BB710" i="1"/>
  <c r="BB711" i="1"/>
  <c r="BB712" i="1"/>
  <c r="BB713" i="1"/>
  <c r="BB714" i="1"/>
  <c r="BB715" i="1"/>
  <c r="BB716" i="1"/>
  <c r="BB717" i="1"/>
  <c r="BB718" i="1"/>
  <c r="BB719" i="1"/>
  <c r="BB720" i="1"/>
  <c r="BB721" i="1"/>
  <c r="BB722" i="1"/>
  <c r="BB723" i="1"/>
  <c r="BB724" i="1"/>
  <c r="BB725" i="1"/>
  <c r="BB726" i="1"/>
  <c r="BB727" i="1"/>
  <c r="BB728" i="1"/>
  <c r="BB729" i="1"/>
  <c r="BB730" i="1"/>
  <c r="BB731" i="1"/>
  <c r="BB732" i="1"/>
  <c r="BB733" i="1"/>
  <c r="BB734" i="1"/>
  <c r="BB735" i="1"/>
  <c r="BB736" i="1"/>
  <c r="BB737" i="1"/>
  <c r="BB738" i="1"/>
  <c r="BB739" i="1"/>
  <c r="BB740" i="1"/>
  <c r="BB741" i="1"/>
  <c r="BB742" i="1"/>
  <c r="BB743" i="1"/>
  <c r="BB744" i="1"/>
  <c r="BB745" i="1"/>
  <c r="BB746" i="1"/>
  <c r="BB747" i="1"/>
  <c r="BB748" i="1"/>
  <c r="BB749" i="1"/>
  <c r="BB750" i="1"/>
  <c r="BB751" i="1"/>
  <c r="BB752" i="1"/>
  <c r="BB753" i="1"/>
  <c r="BB754" i="1"/>
  <c r="BB755" i="1"/>
  <c r="BB756" i="1"/>
  <c r="BB757" i="1"/>
  <c r="BB758" i="1"/>
  <c r="BB759" i="1"/>
  <c r="BB760" i="1"/>
  <c r="BB761" i="1"/>
  <c r="BB762" i="1"/>
  <c r="BB763" i="1"/>
  <c r="BB764" i="1"/>
  <c r="BB765" i="1"/>
  <c r="BB766" i="1"/>
  <c r="BB767" i="1"/>
  <c r="BB768" i="1"/>
  <c r="BB769" i="1"/>
  <c r="BB770" i="1"/>
  <c r="BB771" i="1"/>
  <c r="BB772" i="1"/>
  <c r="BB773" i="1"/>
  <c r="BB774" i="1"/>
  <c r="BB775" i="1"/>
  <c r="BB776" i="1"/>
  <c r="BB777" i="1"/>
  <c r="BB778" i="1"/>
  <c r="BB779" i="1"/>
  <c r="BB780" i="1"/>
  <c r="BB781" i="1"/>
  <c r="BB782" i="1"/>
  <c r="BB783" i="1"/>
  <c r="BB784" i="1"/>
  <c r="BB785" i="1"/>
  <c r="BB786" i="1"/>
  <c r="BB787" i="1"/>
  <c r="BB788" i="1"/>
  <c r="BB789" i="1"/>
  <c r="BB790" i="1"/>
  <c r="BB791" i="1"/>
  <c r="BB792" i="1"/>
  <c r="BB793" i="1"/>
  <c r="BB794" i="1"/>
  <c r="BB795" i="1"/>
  <c r="BB796" i="1"/>
  <c r="BB797" i="1"/>
  <c r="BB798" i="1"/>
  <c r="BB799" i="1"/>
  <c r="BB800" i="1"/>
  <c r="BB801" i="1"/>
  <c r="BB802" i="1"/>
  <c r="BB803" i="1"/>
  <c r="BB804" i="1"/>
  <c r="BB805" i="1"/>
  <c r="BB806" i="1"/>
  <c r="BB807" i="1"/>
  <c r="BB808" i="1"/>
  <c r="BB809" i="1"/>
  <c r="BB810" i="1"/>
  <c r="BB811" i="1"/>
  <c r="BB812" i="1"/>
  <c r="BB813" i="1"/>
  <c r="BB814" i="1"/>
  <c r="BB815" i="1"/>
  <c r="BB816" i="1"/>
  <c r="BB817" i="1"/>
  <c r="BB818" i="1"/>
  <c r="BB819" i="1"/>
  <c r="BB820" i="1"/>
  <c r="BB821" i="1"/>
  <c r="BB822" i="1"/>
  <c r="BB823" i="1"/>
  <c r="BB824" i="1"/>
  <c r="BB825" i="1"/>
  <c r="BB826" i="1"/>
  <c r="BB827" i="1"/>
  <c r="BB828" i="1"/>
  <c r="BB829" i="1"/>
  <c r="BB830" i="1"/>
  <c r="BB831" i="1"/>
  <c r="BB832" i="1"/>
  <c r="BB833" i="1"/>
  <c r="BB834" i="1"/>
  <c r="BB835" i="1"/>
  <c r="BB836" i="1"/>
  <c r="BB837" i="1"/>
  <c r="BB838" i="1"/>
  <c r="BB839" i="1"/>
  <c r="BB840" i="1"/>
  <c r="BB841" i="1"/>
  <c r="BB842" i="1"/>
  <c r="BB843" i="1"/>
  <c r="BB844" i="1"/>
  <c r="BB845" i="1"/>
  <c r="BB846" i="1"/>
  <c r="BB847" i="1"/>
  <c r="BB848" i="1"/>
  <c r="BB849" i="1"/>
  <c r="BB850" i="1"/>
  <c r="BB851" i="1"/>
  <c r="BB852" i="1"/>
  <c r="BB853" i="1"/>
  <c r="BB854" i="1"/>
  <c r="BB855" i="1"/>
  <c r="BB856" i="1"/>
  <c r="BB857" i="1"/>
  <c r="BB858" i="1"/>
  <c r="BB859" i="1"/>
  <c r="BB860" i="1"/>
  <c r="BB861" i="1"/>
  <c r="BB862" i="1"/>
  <c r="BB863" i="1"/>
  <c r="BB864" i="1"/>
  <c r="BB865" i="1"/>
  <c r="BB866" i="1"/>
  <c r="BB867" i="1"/>
  <c r="BB868" i="1"/>
  <c r="BB869" i="1"/>
  <c r="BB870" i="1"/>
  <c r="BB871" i="1"/>
  <c r="BB872" i="1"/>
  <c r="BB873" i="1"/>
  <c r="BB874" i="1"/>
  <c r="BB875" i="1"/>
  <c r="BB876" i="1"/>
  <c r="BB877" i="1"/>
  <c r="BB878" i="1"/>
  <c r="BB879" i="1"/>
  <c r="BB880" i="1"/>
  <c r="BB881" i="1"/>
  <c r="BB882" i="1"/>
  <c r="BB883" i="1"/>
  <c r="BB884" i="1"/>
  <c r="BB885" i="1"/>
  <c r="BB886" i="1"/>
  <c r="BB887" i="1"/>
  <c r="BB888" i="1"/>
  <c r="BB889" i="1"/>
  <c r="BB890" i="1"/>
  <c r="BB891" i="1"/>
  <c r="BB892" i="1"/>
  <c r="BB893" i="1"/>
  <c r="BB894" i="1"/>
  <c r="BB895" i="1"/>
  <c r="BB896" i="1"/>
  <c r="BB897" i="1"/>
  <c r="BB898" i="1"/>
  <c r="BB899" i="1"/>
  <c r="BB900" i="1"/>
  <c r="BB901" i="1"/>
  <c r="BB902" i="1"/>
  <c r="BB903" i="1"/>
  <c r="BB904" i="1"/>
  <c r="BB905" i="1"/>
  <c r="BB906" i="1"/>
  <c r="BB907" i="1"/>
  <c r="BB908" i="1"/>
  <c r="BB909" i="1"/>
  <c r="BB910" i="1"/>
  <c r="BB911" i="1"/>
  <c r="BB912" i="1"/>
  <c r="BB913" i="1"/>
  <c r="BB914" i="1"/>
  <c r="BB915" i="1"/>
  <c r="BB916" i="1"/>
  <c r="BB917" i="1"/>
  <c r="BB918" i="1"/>
  <c r="BB919" i="1"/>
  <c r="BB920" i="1"/>
  <c r="BB921" i="1"/>
  <c r="BB922" i="1"/>
  <c r="BB923" i="1"/>
  <c r="BB924" i="1"/>
  <c r="BB925" i="1"/>
  <c r="BB926" i="1"/>
  <c r="BB927" i="1"/>
  <c r="BB928" i="1"/>
  <c r="BB929" i="1"/>
  <c r="BB930" i="1"/>
  <c r="BB931" i="1"/>
  <c r="BB932" i="1"/>
  <c r="BB933" i="1"/>
  <c r="BB934" i="1"/>
  <c r="BB935" i="1"/>
  <c r="BB936" i="1"/>
  <c r="BB937" i="1"/>
  <c r="BB938" i="1"/>
  <c r="BB939" i="1"/>
  <c r="BB940" i="1"/>
  <c r="BB941" i="1"/>
  <c r="BB942" i="1"/>
  <c r="BB943" i="1"/>
  <c r="BB944" i="1"/>
  <c r="BB945" i="1"/>
  <c r="BB946" i="1"/>
  <c r="BB947" i="1"/>
  <c r="BB948" i="1"/>
  <c r="BB949" i="1"/>
  <c r="BB950" i="1"/>
  <c r="BB951" i="1"/>
  <c r="BB952" i="1"/>
  <c r="BB953" i="1"/>
  <c r="BB954" i="1"/>
  <c r="BB955" i="1"/>
  <c r="BB956" i="1"/>
  <c r="BB957" i="1"/>
  <c r="BB958" i="1"/>
  <c r="BB959" i="1"/>
  <c r="BB960" i="1"/>
  <c r="BB961" i="1"/>
  <c r="BB962" i="1"/>
  <c r="BB963" i="1"/>
  <c r="BB964" i="1"/>
  <c r="BB965" i="1"/>
  <c r="BB966" i="1"/>
  <c r="BB967" i="1"/>
  <c r="BB968" i="1"/>
  <c r="BB969" i="1"/>
  <c r="BB970" i="1"/>
  <c r="BB971" i="1"/>
  <c r="BB972" i="1"/>
  <c r="BB973" i="1"/>
  <c r="BB974" i="1"/>
  <c r="BB975" i="1"/>
  <c r="BB976" i="1"/>
  <c r="BB977" i="1"/>
  <c r="BB978" i="1"/>
  <c r="BB979" i="1"/>
  <c r="BB980" i="1"/>
  <c r="BB981" i="1"/>
  <c r="BB982" i="1"/>
  <c r="BB983" i="1"/>
  <c r="BB984" i="1"/>
  <c r="BB985" i="1"/>
  <c r="BB986" i="1"/>
  <c r="BB987" i="1"/>
  <c r="BB988" i="1"/>
  <c r="BB989" i="1"/>
  <c r="BB990" i="1"/>
  <c r="BB991" i="1"/>
  <c r="BB992" i="1"/>
  <c r="BB993" i="1"/>
  <c r="BB994" i="1"/>
  <c r="BB995" i="1"/>
  <c r="BB996" i="1"/>
  <c r="BB997" i="1"/>
  <c r="BB998" i="1"/>
  <c r="BB999" i="1"/>
  <c r="BB1000" i="1"/>
  <c r="BB1001" i="1"/>
  <c r="BB1002" i="1"/>
  <c r="BB1003" i="1"/>
  <c r="BB1004" i="1"/>
  <c r="BB1005" i="1"/>
  <c r="BB1006" i="1"/>
  <c r="BB1007" i="1"/>
  <c r="BB1008" i="1"/>
  <c r="BB1009" i="1"/>
  <c r="BB1010" i="1"/>
  <c r="BB1011" i="1"/>
  <c r="BB1012" i="1"/>
  <c r="BB1013" i="1"/>
  <c r="BB1014" i="1"/>
  <c r="BB1015" i="1"/>
  <c r="BB1016" i="1"/>
  <c r="BB1017" i="1"/>
  <c r="BB1018" i="1"/>
  <c r="BB1019" i="1"/>
  <c r="BB1020" i="1"/>
  <c r="BB1021" i="1"/>
  <c r="BB1022" i="1"/>
  <c r="BB1023" i="1"/>
  <c r="BB1024" i="1"/>
  <c r="BB1025" i="1"/>
  <c r="BB1026" i="1"/>
  <c r="BB1027" i="1"/>
  <c r="BB1028" i="1"/>
  <c r="BB1029" i="1"/>
  <c r="BB1030" i="1"/>
  <c r="BB1031" i="1"/>
  <c r="BB1032" i="1"/>
  <c r="BB1033" i="1"/>
  <c r="BB1034" i="1"/>
  <c r="BB1035" i="1"/>
  <c r="BB1036" i="1"/>
  <c r="BB1037" i="1"/>
  <c r="BB1038" i="1"/>
  <c r="BB1039" i="1"/>
  <c r="BB1040" i="1"/>
  <c r="BB1041" i="1"/>
  <c r="BB1042" i="1"/>
  <c r="BB1043" i="1"/>
  <c r="BB1044" i="1"/>
  <c r="BB1045" i="1"/>
  <c r="BB1046" i="1"/>
  <c r="BB1047" i="1"/>
  <c r="BB1048" i="1"/>
  <c r="BB1049" i="1"/>
  <c r="BB1050" i="1"/>
  <c r="BB1051" i="1"/>
  <c r="BB1052" i="1"/>
  <c r="BB1053" i="1"/>
  <c r="BB1054" i="1"/>
  <c r="BB1055" i="1"/>
  <c r="BB1056" i="1"/>
  <c r="BB1057" i="1"/>
  <c r="BB1058" i="1"/>
  <c r="BB1059" i="1"/>
  <c r="BB1060" i="1"/>
  <c r="BB1061" i="1"/>
  <c r="BB1062" i="1"/>
  <c r="BB1063" i="1"/>
  <c r="BB1064" i="1"/>
  <c r="BB1065" i="1"/>
  <c r="BB1066" i="1"/>
  <c r="BB1067" i="1"/>
  <c r="BB1068" i="1"/>
  <c r="BB1069" i="1"/>
  <c r="BB1070" i="1"/>
  <c r="BB1071" i="1"/>
  <c r="BB1072" i="1"/>
  <c r="BB1073" i="1"/>
  <c r="BB1074" i="1"/>
  <c r="BB1075" i="1"/>
  <c r="BB1076" i="1"/>
  <c r="BB1077" i="1"/>
  <c r="BB1078" i="1"/>
  <c r="BB1079" i="1"/>
  <c r="BB1080" i="1"/>
  <c r="BB1081" i="1"/>
  <c r="BB1082" i="1"/>
  <c r="BB1083" i="1"/>
  <c r="BB1084" i="1"/>
  <c r="BB1085" i="1"/>
  <c r="BB1086" i="1"/>
  <c r="BB1087" i="1"/>
  <c r="BB1088" i="1"/>
  <c r="BB1089" i="1"/>
  <c r="BB1090" i="1"/>
  <c r="BB1091" i="1"/>
  <c r="BB1092" i="1"/>
  <c r="BB1093" i="1"/>
  <c r="BB1094" i="1"/>
  <c r="BB1095" i="1"/>
  <c r="BB1096" i="1"/>
  <c r="BB1097" i="1"/>
  <c r="BB1098" i="1"/>
  <c r="BB1099" i="1"/>
  <c r="BB1100" i="1"/>
  <c r="BB1101" i="1"/>
  <c r="BB1102" i="1"/>
  <c r="BB1103" i="1"/>
  <c r="BB1104" i="1"/>
  <c r="BB1105" i="1"/>
  <c r="BB1106" i="1"/>
  <c r="BB1107" i="1"/>
  <c r="BB1108" i="1"/>
  <c r="BB1109" i="1"/>
  <c r="BB1110" i="1"/>
  <c r="BB1111" i="1"/>
  <c r="BB1112" i="1"/>
  <c r="BB1113" i="1"/>
  <c r="BB1114" i="1"/>
  <c r="BB1115" i="1"/>
  <c r="BB1116" i="1"/>
  <c r="BB1117" i="1"/>
  <c r="BB1118" i="1"/>
  <c r="BB1119" i="1"/>
  <c r="BB1120" i="1"/>
  <c r="BB1121" i="1"/>
  <c r="BB1122" i="1"/>
  <c r="BB1123" i="1"/>
  <c r="BB1124" i="1"/>
  <c r="BB1125" i="1"/>
  <c r="BB1126" i="1"/>
  <c r="BB1127" i="1"/>
  <c r="BB1128" i="1"/>
  <c r="BB1129" i="1"/>
  <c r="BB1130" i="1"/>
  <c r="BB1131" i="1"/>
  <c r="BB1132" i="1"/>
  <c r="BB1133" i="1"/>
  <c r="BB1134" i="1"/>
  <c r="BB1135" i="1"/>
  <c r="BB1136" i="1"/>
  <c r="BB1137" i="1"/>
  <c r="BB1138" i="1"/>
  <c r="BB1139" i="1"/>
  <c r="BB1140" i="1"/>
  <c r="BB1141" i="1"/>
  <c r="BB1142" i="1"/>
  <c r="BB1143" i="1"/>
  <c r="BB1144" i="1"/>
  <c r="BB1145" i="1"/>
  <c r="BB1146" i="1"/>
  <c r="BB1147" i="1"/>
  <c r="BB1148" i="1"/>
  <c r="BB1149" i="1"/>
  <c r="BB1150" i="1"/>
  <c r="BB1151" i="1"/>
  <c r="BB1152" i="1"/>
  <c r="BB1153" i="1"/>
  <c r="BB1154" i="1"/>
  <c r="BB1155" i="1"/>
  <c r="BB1156" i="1"/>
  <c r="BB1157" i="1"/>
  <c r="BB1158" i="1"/>
  <c r="BB1159" i="1"/>
  <c r="BB1160" i="1"/>
  <c r="BB1161" i="1"/>
  <c r="BB1162" i="1"/>
  <c r="BB1163" i="1"/>
  <c r="BB1164" i="1"/>
  <c r="BB1165" i="1"/>
  <c r="BB1166" i="1"/>
  <c r="BB1167" i="1"/>
  <c r="BB1168" i="1"/>
  <c r="BB1169" i="1"/>
  <c r="BB1170" i="1"/>
  <c r="BB1171" i="1"/>
  <c r="BB1172" i="1"/>
  <c r="BB1173" i="1"/>
  <c r="BB1174" i="1"/>
  <c r="BB1175" i="1"/>
  <c r="BB1176" i="1"/>
  <c r="BB1177" i="1"/>
  <c r="BB1178" i="1"/>
  <c r="BB1179" i="1"/>
  <c r="BB1180" i="1"/>
  <c r="BB1181" i="1"/>
  <c r="BB1182" i="1"/>
  <c r="BB1183" i="1"/>
  <c r="BB1184" i="1"/>
  <c r="BB1185" i="1"/>
  <c r="BB1186" i="1"/>
  <c r="BB1187" i="1"/>
  <c r="BB1188" i="1"/>
  <c r="BB1189" i="1"/>
  <c r="BB1190" i="1"/>
  <c r="BB1191" i="1"/>
  <c r="BB1192" i="1"/>
  <c r="BB1193" i="1"/>
  <c r="BB1194" i="1"/>
  <c r="BB1195" i="1"/>
  <c r="BB1196" i="1"/>
  <c r="BB1197" i="1"/>
  <c r="BB1198" i="1"/>
  <c r="BB1199" i="1"/>
  <c r="BB1200" i="1"/>
  <c r="BB1201" i="1"/>
  <c r="BB1202" i="1"/>
  <c r="BB1203" i="1"/>
  <c r="BB1204" i="1"/>
  <c r="BB1205" i="1"/>
  <c r="BB1206" i="1"/>
  <c r="BB1207" i="1"/>
  <c r="BB1208" i="1"/>
  <c r="BB1209" i="1"/>
  <c r="BB1210" i="1"/>
  <c r="BB1211" i="1"/>
  <c r="BB1212" i="1"/>
  <c r="BB1213" i="1"/>
  <c r="BB1214" i="1"/>
  <c r="BB1215" i="1"/>
  <c r="BB1216" i="1"/>
  <c r="BB1217" i="1"/>
  <c r="BB1218" i="1"/>
  <c r="BB1219" i="1"/>
  <c r="BB1220" i="1"/>
  <c r="BB1221" i="1"/>
  <c r="BB1222" i="1"/>
  <c r="BB1223" i="1"/>
  <c r="BB1224" i="1"/>
  <c r="BB1225" i="1"/>
  <c r="BB1226" i="1"/>
  <c r="BB1227" i="1"/>
  <c r="BB1228" i="1"/>
  <c r="BB1229" i="1"/>
  <c r="BB1230" i="1"/>
  <c r="BB1231" i="1"/>
  <c r="BB1232" i="1"/>
  <c r="BB1233" i="1"/>
  <c r="BB1234" i="1"/>
  <c r="BB1235" i="1"/>
  <c r="BB1236" i="1"/>
  <c r="BB1237" i="1"/>
  <c r="BB1238" i="1"/>
  <c r="BB1239" i="1"/>
  <c r="BB1240" i="1"/>
  <c r="BB1241" i="1"/>
  <c r="BB1242" i="1"/>
  <c r="BB1243" i="1"/>
  <c r="BB1244" i="1"/>
  <c r="BB1245" i="1"/>
  <c r="BB1246" i="1"/>
  <c r="BB1247" i="1"/>
  <c r="BB1248" i="1"/>
  <c r="BB1249" i="1"/>
  <c r="BB1250" i="1"/>
  <c r="BB1251" i="1"/>
  <c r="BB1252" i="1"/>
  <c r="BB1253" i="1"/>
  <c r="BB1254" i="1"/>
  <c r="BB1255" i="1"/>
  <c r="BB1256" i="1"/>
  <c r="BB1257" i="1"/>
  <c r="BB1258" i="1"/>
  <c r="BB1259" i="1"/>
  <c r="BB1260" i="1"/>
  <c r="BB1261" i="1"/>
  <c r="BB1262" i="1"/>
  <c r="BB1263" i="1"/>
  <c r="BB1264" i="1"/>
  <c r="BB1265" i="1"/>
  <c r="BB1266" i="1"/>
  <c r="BB1267" i="1"/>
  <c r="BB1268" i="1"/>
  <c r="BB1269" i="1"/>
  <c r="BB1270" i="1"/>
  <c r="BB1271" i="1"/>
  <c r="BB1272" i="1"/>
  <c r="BB1273" i="1"/>
  <c r="BB1274" i="1"/>
  <c r="BB1275" i="1"/>
  <c r="BB1276" i="1"/>
  <c r="BB1277" i="1"/>
  <c r="BB1278" i="1"/>
  <c r="BB1279" i="1"/>
  <c r="BB1280" i="1"/>
  <c r="BB1281" i="1"/>
  <c r="BB1282" i="1"/>
  <c r="BB1283" i="1"/>
  <c r="BB1284" i="1"/>
  <c r="BB1285" i="1"/>
  <c r="BB1286" i="1"/>
  <c r="BB1287" i="1"/>
  <c r="BB1288" i="1"/>
  <c r="BB1289" i="1"/>
  <c r="BB1290" i="1"/>
  <c r="BB1291" i="1"/>
  <c r="BB1292" i="1"/>
  <c r="BB1293" i="1"/>
  <c r="BB1294" i="1"/>
  <c r="BB1295" i="1"/>
  <c r="BB1296" i="1"/>
  <c r="BB1297" i="1"/>
  <c r="BB1298" i="1"/>
  <c r="BB1299" i="1"/>
  <c r="BB1300" i="1"/>
  <c r="BB1301" i="1"/>
  <c r="BB1302" i="1"/>
  <c r="BB1303" i="1"/>
  <c r="BB1304" i="1"/>
  <c r="BB1305" i="1"/>
  <c r="BB1306" i="1"/>
  <c r="BB1307" i="1"/>
  <c r="BB1308" i="1"/>
  <c r="BB1309" i="1"/>
  <c r="BB1310" i="1"/>
  <c r="BB1311" i="1"/>
  <c r="BB1312" i="1"/>
  <c r="BB1313" i="1"/>
  <c r="BB1314" i="1"/>
  <c r="BB1315" i="1"/>
  <c r="BB1316" i="1"/>
  <c r="BB1317" i="1"/>
  <c r="BB1318" i="1"/>
  <c r="BB1319" i="1"/>
  <c r="BB1320" i="1"/>
  <c r="BB1321" i="1"/>
  <c r="BB1322" i="1"/>
  <c r="BB1323" i="1"/>
  <c r="BB1324" i="1"/>
  <c r="BB1325" i="1"/>
  <c r="BB1326" i="1"/>
  <c r="BB1327" i="1"/>
  <c r="BB1328" i="1"/>
  <c r="BB1329" i="1"/>
  <c r="BB1330" i="1"/>
  <c r="BB1331" i="1"/>
  <c r="BB1332" i="1"/>
  <c r="BB1333" i="1"/>
  <c r="BB1334" i="1"/>
  <c r="BB1335" i="1"/>
  <c r="BB1336" i="1"/>
  <c r="BB1337" i="1"/>
  <c r="BB1338" i="1"/>
  <c r="BB1339" i="1"/>
  <c r="BB1340" i="1"/>
  <c r="BB1341" i="1"/>
  <c r="BB1342" i="1"/>
  <c r="BB1343" i="1"/>
  <c r="BB1344" i="1"/>
  <c r="BB1345" i="1"/>
  <c r="BB1346" i="1"/>
  <c r="BB1347" i="1"/>
  <c r="BB1348" i="1"/>
  <c r="BB1349" i="1"/>
  <c r="BB1350" i="1"/>
  <c r="BB1351" i="1"/>
  <c r="BB1352" i="1"/>
  <c r="BB1353" i="1"/>
  <c r="BB1354" i="1"/>
  <c r="BB1355" i="1"/>
  <c r="BB1356" i="1"/>
  <c r="BB1357" i="1"/>
  <c r="BB1358" i="1"/>
  <c r="BB1359" i="1"/>
  <c r="BB1360" i="1"/>
  <c r="BB1361" i="1"/>
  <c r="BB1362" i="1"/>
  <c r="BB1363" i="1"/>
  <c r="BB1364" i="1"/>
  <c r="BB1365" i="1"/>
  <c r="BB1366" i="1"/>
  <c r="BB1367" i="1"/>
  <c r="BB1368" i="1"/>
  <c r="BB1369" i="1"/>
  <c r="BB1370" i="1"/>
  <c r="BB1371" i="1"/>
  <c r="BB1372" i="1"/>
  <c r="BB1373" i="1"/>
  <c r="BB1374" i="1"/>
  <c r="BB1375" i="1"/>
  <c r="BB1376" i="1"/>
  <c r="BB1377" i="1"/>
  <c r="BB1378" i="1"/>
  <c r="BB1379" i="1"/>
  <c r="BB1380" i="1"/>
  <c r="BB1381" i="1"/>
  <c r="BB1382" i="1"/>
  <c r="BB1383" i="1"/>
  <c r="BB1384" i="1"/>
  <c r="BB1385" i="1"/>
  <c r="BB1386" i="1"/>
  <c r="BB1387" i="1"/>
  <c r="BB1388" i="1"/>
  <c r="BB1389" i="1"/>
  <c r="BB1390" i="1"/>
  <c r="BB1391" i="1"/>
  <c r="BB1392" i="1"/>
  <c r="BB1393" i="1"/>
  <c r="BB1394" i="1"/>
  <c r="BB1395" i="1"/>
  <c r="BB1396" i="1"/>
  <c r="BB1397" i="1"/>
  <c r="BB1398" i="1"/>
  <c r="BB1399" i="1"/>
  <c r="BB1400" i="1"/>
  <c r="BB1401" i="1"/>
  <c r="BB1402" i="1"/>
  <c r="BB1403" i="1"/>
  <c r="BB1404" i="1"/>
  <c r="BB1405" i="1"/>
  <c r="BB1406" i="1"/>
  <c r="BB1407" i="1"/>
  <c r="BB1408" i="1"/>
  <c r="BB1409" i="1"/>
  <c r="BB1410" i="1"/>
  <c r="BB1411" i="1"/>
  <c r="BB1412" i="1"/>
  <c r="BB1413" i="1"/>
  <c r="BB1414" i="1"/>
  <c r="BB1415" i="1"/>
  <c r="BB1416" i="1"/>
  <c r="BB1417" i="1"/>
  <c r="BB1418" i="1"/>
  <c r="BB1419" i="1"/>
  <c r="BB1420" i="1"/>
  <c r="BB1421" i="1"/>
  <c r="BB1422" i="1"/>
  <c r="BB1423" i="1"/>
  <c r="BB1424" i="1"/>
  <c r="BB1425" i="1"/>
  <c r="BB1426" i="1"/>
  <c r="BB1427" i="1"/>
  <c r="BB1428" i="1"/>
  <c r="BB1429" i="1"/>
  <c r="BB1430" i="1"/>
  <c r="BB1431" i="1"/>
  <c r="BB1432" i="1"/>
  <c r="BB1433" i="1"/>
  <c r="BB1434" i="1"/>
  <c r="BB1435" i="1"/>
  <c r="BB1436" i="1"/>
  <c r="BB1437" i="1"/>
  <c r="BB1438" i="1"/>
  <c r="BB1439" i="1"/>
  <c r="BB1440" i="1"/>
  <c r="BB1441" i="1"/>
  <c r="BB1442" i="1"/>
  <c r="BB1443" i="1"/>
  <c r="BB1444" i="1"/>
  <c r="BB1445" i="1"/>
  <c r="BB1446" i="1"/>
  <c r="BB1447" i="1"/>
  <c r="BB1448" i="1"/>
  <c r="BB1449" i="1"/>
  <c r="BB1450" i="1"/>
  <c r="BB1451" i="1"/>
  <c r="BB1452" i="1"/>
  <c r="BB1453" i="1"/>
  <c r="BB1454" i="1"/>
  <c r="BB1455" i="1"/>
  <c r="BB1456" i="1"/>
  <c r="BB1457" i="1"/>
  <c r="BB1458" i="1"/>
  <c r="BB1459" i="1"/>
  <c r="BB1460" i="1"/>
  <c r="BB1461" i="1"/>
  <c r="BB1462" i="1"/>
  <c r="BB1463" i="1"/>
  <c r="BB1464" i="1"/>
  <c r="BB1465" i="1"/>
  <c r="BB1466" i="1"/>
  <c r="BB1467" i="1"/>
  <c r="BB1468" i="1"/>
  <c r="BB1469" i="1"/>
  <c r="BB1470" i="1"/>
  <c r="BB1471" i="1"/>
  <c r="BB1472" i="1"/>
  <c r="BB1473" i="1"/>
  <c r="BB1474" i="1"/>
  <c r="BB1475" i="1"/>
  <c r="BB1476" i="1"/>
  <c r="BB1477" i="1"/>
  <c r="BB1478" i="1"/>
  <c r="BB1479" i="1"/>
  <c r="BB1480" i="1"/>
  <c r="BB1481" i="1"/>
  <c r="BB1482" i="1"/>
  <c r="BB1483" i="1"/>
  <c r="BB1484" i="1"/>
  <c r="BB1485" i="1"/>
  <c r="BB1486" i="1"/>
  <c r="BB1487" i="1"/>
  <c r="BB1488" i="1"/>
  <c r="BB1489" i="1"/>
  <c r="BB1490" i="1"/>
  <c r="BB1491" i="1"/>
  <c r="BB1492" i="1"/>
  <c r="BB1493" i="1"/>
  <c r="BB1494" i="1"/>
  <c r="BB1495" i="1"/>
  <c r="BB1496" i="1"/>
  <c r="BB1497" i="1"/>
  <c r="BB1498" i="1"/>
  <c r="BB1499" i="1"/>
  <c r="BB1500" i="1"/>
  <c r="BB1501" i="1"/>
  <c r="BB1502" i="1"/>
  <c r="BB1503" i="1"/>
  <c r="BB1504" i="1"/>
  <c r="BB1505" i="1"/>
  <c r="BB1506" i="1"/>
  <c r="BB1507" i="1"/>
  <c r="BB1508" i="1"/>
  <c r="BB1509" i="1"/>
  <c r="BB1510" i="1"/>
  <c r="BB1511" i="1"/>
  <c r="BB1512" i="1"/>
  <c r="BB1513" i="1"/>
  <c r="BB1514" i="1"/>
  <c r="BB1515" i="1"/>
  <c r="BB1516" i="1"/>
  <c r="BB1517" i="1"/>
  <c r="BB1518" i="1"/>
  <c r="BB1519" i="1"/>
  <c r="BB1520" i="1"/>
  <c r="BB1521" i="1"/>
  <c r="BB1522" i="1"/>
  <c r="BB1523" i="1"/>
  <c r="BB1524" i="1"/>
  <c r="BB1525" i="1"/>
  <c r="BB1526" i="1"/>
  <c r="BB1527" i="1"/>
  <c r="BB1528" i="1"/>
  <c r="BB1529" i="1"/>
  <c r="BB1530" i="1"/>
  <c r="BB1531" i="1"/>
  <c r="BB1532" i="1"/>
  <c r="BB1533" i="1"/>
  <c r="BB1534" i="1"/>
  <c r="BB1535" i="1"/>
  <c r="BB1536" i="1"/>
  <c r="BB1537" i="1"/>
  <c r="BB1538" i="1"/>
  <c r="BB1539" i="1"/>
  <c r="BB1540" i="1"/>
  <c r="BB1541" i="1"/>
  <c r="BB1542" i="1"/>
  <c r="BB1543" i="1"/>
  <c r="BB1544" i="1"/>
  <c r="BB1545" i="1"/>
  <c r="BB1546" i="1"/>
  <c r="BB1547" i="1"/>
  <c r="BB1548" i="1"/>
  <c r="BB1549" i="1"/>
  <c r="BB1550" i="1"/>
  <c r="BB1551" i="1"/>
  <c r="BB1552" i="1"/>
  <c r="BB1553" i="1"/>
  <c r="BB1554" i="1"/>
  <c r="BB1555" i="1"/>
  <c r="BB1556" i="1"/>
  <c r="BB1557" i="1"/>
  <c r="BB1558" i="1"/>
  <c r="BB1559" i="1"/>
  <c r="BB1560" i="1"/>
  <c r="BB1561" i="1"/>
  <c r="BB1562" i="1"/>
  <c r="BB1563" i="1"/>
  <c r="BB1564" i="1"/>
  <c r="BB1565" i="1"/>
  <c r="BB1566" i="1"/>
  <c r="BB1567" i="1"/>
  <c r="BB1568" i="1"/>
  <c r="BB1569" i="1"/>
  <c r="BB1570" i="1"/>
  <c r="BB1571" i="1"/>
  <c r="BB1572" i="1"/>
  <c r="BB1573" i="1"/>
  <c r="BB1574" i="1"/>
  <c r="BB1575" i="1"/>
  <c r="BB1576" i="1"/>
  <c r="BB1577" i="1"/>
  <c r="BB1578" i="1"/>
  <c r="BB1579" i="1"/>
  <c r="BB1580" i="1"/>
  <c r="BB1581" i="1"/>
  <c r="BB1582" i="1"/>
  <c r="BB1583" i="1"/>
  <c r="BB1584" i="1"/>
  <c r="BB1585" i="1"/>
  <c r="BB1586" i="1"/>
  <c r="BB1587" i="1"/>
  <c r="BB1588" i="1"/>
  <c r="BB1589" i="1"/>
  <c r="BB1590" i="1"/>
  <c r="BB1591" i="1"/>
  <c r="BB1592" i="1"/>
  <c r="BB1593" i="1"/>
  <c r="BB1594" i="1"/>
  <c r="BB1595" i="1"/>
  <c r="BB1596" i="1"/>
  <c r="BB1597" i="1"/>
  <c r="BB1598" i="1"/>
  <c r="BB1599" i="1"/>
  <c r="BB1600" i="1"/>
  <c r="BB1601" i="1"/>
  <c r="BB1602" i="1"/>
  <c r="BB1603" i="1"/>
  <c r="BB1604" i="1"/>
  <c r="BB1605" i="1"/>
  <c r="BB1606" i="1"/>
  <c r="BB1607" i="1"/>
  <c r="BB1608" i="1"/>
  <c r="BB1609" i="1"/>
  <c r="BB1610" i="1"/>
  <c r="BB1611" i="1"/>
  <c r="BB1612" i="1"/>
  <c r="BB1613" i="1"/>
  <c r="BB1614" i="1"/>
  <c r="BB1615" i="1"/>
  <c r="BB1616" i="1"/>
  <c r="BB1617" i="1"/>
  <c r="BB1618" i="1"/>
  <c r="BB1619" i="1"/>
  <c r="BB1620" i="1"/>
  <c r="BB1621" i="1"/>
  <c r="BB1622" i="1"/>
  <c r="BB1623" i="1"/>
  <c r="BB1624" i="1"/>
  <c r="BB1625" i="1"/>
  <c r="BB1626" i="1"/>
  <c r="BB1627" i="1"/>
  <c r="BB1628" i="1"/>
  <c r="BB1629" i="1"/>
  <c r="BB1630" i="1"/>
  <c r="BB1631" i="1"/>
  <c r="BB1632" i="1"/>
  <c r="BB1633" i="1"/>
  <c r="BB1634" i="1"/>
  <c r="BB1635" i="1"/>
  <c r="BB1636" i="1"/>
  <c r="BB1637" i="1"/>
  <c r="BB1638" i="1"/>
  <c r="BB1639" i="1"/>
  <c r="BB1640" i="1"/>
  <c r="BB1641" i="1"/>
  <c r="BB1642" i="1"/>
  <c r="BB1643" i="1"/>
  <c r="BB1644" i="1"/>
  <c r="BB1645" i="1"/>
  <c r="BB1646" i="1"/>
  <c r="BB1647" i="1"/>
  <c r="BB1648" i="1"/>
  <c r="BB1649" i="1"/>
  <c r="BB1650" i="1"/>
  <c r="BB1651" i="1"/>
  <c r="BB1652" i="1"/>
  <c r="BB1653" i="1"/>
  <c r="BB1654" i="1"/>
  <c r="BB1655" i="1"/>
  <c r="BB1656" i="1"/>
  <c r="BB1657" i="1"/>
  <c r="BB1658" i="1"/>
  <c r="BB1659" i="1"/>
  <c r="BB1660" i="1"/>
  <c r="BB1661" i="1"/>
  <c r="BB1662" i="1"/>
  <c r="BB1663" i="1"/>
  <c r="BB1664" i="1"/>
  <c r="BB1665" i="1"/>
  <c r="BB1666" i="1"/>
  <c r="BB1667" i="1"/>
  <c r="BB1668" i="1"/>
  <c r="BB1669" i="1"/>
  <c r="BB1670" i="1"/>
  <c r="BB1671" i="1"/>
  <c r="BB1672" i="1"/>
  <c r="BB1673" i="1"/>
  <c r="BB1674" i="1"/>
  <c r="BB1675" i="1"/>
  <c r="BB1676" i="1"/>
  <c r="BB1677" i="1"/>
  <c r="BB1678" i="1"/>
  <c r="BB1679" i="1"/>
  <c r="BB1680" i="1"/>
  <c r="BB1681" i="1"/>
  <c r="BB1682" i="1"/>
  <c r="BB1683" i="1"/>
  <c r="BB1684" i="1"/>
  <c r="BB1685" i="1"/>
  <c r="BB1686" i="1"/>
  <c r="BB1687" i="1"/>
  <c r="BB1688" i="1"/>
  <c r="BB1689" i="1"/>
  <c r="BB1690" i="1"/>
  <c r="BB1691" i="1"/>
  <c r="BB1692" i="1"/>
  <c r="BB1693" i="1"/>
  <c r="BB1694" i="1"/>
  <c r="BB1695" i="1"/>
  <c r="BB1696" i="1"/>
  <c r="BB1697" i="1"/>
  <c r="BB1698" i="1"/>
  <c r="BB1699" i="1"/>
  <c r="BB1700" i="1"/>
  <c r="BB1701" i="1"/>
  <c r="BB1702" i="1"/>
  <c r="BB1703" i="1"/>
  <c r="BB1704" i="1"/>
  <c r="BB1705" i="1"/>
  <c r="BB1706" i="1"/>
  <c r="BB1707" i="1"/>
  <c r="BB1708" i="1"/>
  <c r="BB1709" i="1"/>
  <c r="BB1710" i="1"/>
  <c r="BB1711" i="1"/>
  <c r="BB1712" i="1"/>
  <c r="BB1713" i="1"/>
  <c r="BB1714" i="1"/>
  <c r="BB1715" i="1"/>
  <c r="BB1716" i="1"/>
  <c r="BB1717" i="1"/>
  <c r="BB1718" i="1"/>
  <c r="BB1719" i="1"/>
  <c r="BB1720" i="1"/>
  <c r="BB1721" i="1"/>
  <c r="BB1722" i="1"/>
  <c r="BB1723" i="1"/>
  <c r="BB1724" i="1"/>
  <c r="BB1725" i="1"/>
  <c r="BB1726" i="1"/>
  <c r="BB1727" i="1"/>
  <c r="BB1728" i="1"/>
  <c r="BB1729" i="1"/>
  <c r="BB1730" i="1"/>
  <c r="BB1731" i="1"/>
  <c r="BB1732" i="1"/>
  <c r="BB1733" i="1"/>
  <c r="BB1734" i="1"/>
  <c r="BB1735" i="1"/>
  <c r="BB1736" i="1"/>
  <c r="BB1737" i="1"/>
  <c r="BB1738" i="1"/>
  <c r="BB1739" i="1"/>
  <c r="BB1740" i="1"/>
  <c r="BB1741" i="1"/>
  <c r="BB1742" i="1"/>
  <c r="BB1743" i="1"/>
  <c r="BB1744" i="1"/>
  <c r="BB1745" i="1"/>
  <c r="BB1746" i="1"/>
  <c r="BB1747" i="1"/>
  <c r="BB1748" i="1"/>
  <c r="BB1749" i="1"/>
  <c r="BB1750" i="1"/>
  <c r="BB1751" i="1"/>
  <c r="BB1752" i="1"/>
  <c r="BB1753" i="1"/>
  <c r="BB1754" i="1"/>
  <c r="BB1755" i="1"/>
  <c r="BB1756" i="1"/>
  <c r="BB1757" i="1"/>
  <c r="BB1758" i="1"/>
  <c r="BB1759" i="1"/>
  <c r="BB1760" i="1"/>
  <c r="BB1761" i="1"/>
  <c r="BB1762" i="1"/>
  <c r="BB1763" i="1"/>
  <c r="BB1764" i="1"/>
  <c r="BB1765" i="1"/>
  <c r="BB1766" i="1"/>
  <c r="BB1767" i="1"/>
  <c r="BB1768" i="1"/>
  <c r="BB1769" i="1"/>
  <c r="BB1770" i="1"/>
  <c r="BB1771" i="1"/>
  <c r="BB1772" i="1"/>
  <c r="BB1773" i="1"/>
  <c r="BB1774" i="1"/>
  <c r="BB1775" i="1"/>
  <c r="BB1776" i="1"/>
  <c r="BB1777" i="1"/>
  <c r="BB1778" i="1"/>
  <c r="BB1779" i="1"/>
  <c r="BB1780" i="1"/>
  <c r="BB1781" i="1"/>
  <c r="BB1782" i="1"/>
  <c r="BB1783" i="1"/>
  <c r="BB1784" i="1"/>
  <c r="BB1785" i="1"/>
  <c r="BB1786" i="1"/>
  <c r="BB1787" i="1"/>
  <c r="BB1788" i="1"/>
  <c r="BB1789" i="1"/>
  <c r="BB1790" i="1"/>
  <c r="BB1791" i="1"/>
  <c r="BB1792" i="1"/>
  <c r="BB1793" i="1"/>
  <c r="BB1794" i="1"/>
  <c r="BB1795" i="1"/>
  <c r="BB1796" i="1"/>
  <c r="BB1797" i="1"/>
  <c r="BB1798" i="1"/>
  <c r="BB1799" i="1"/>
  <c r="BB1800" i="1"/>
  <c r="BB1801" i="1"/>
  <c r="BB1802" i="1"/>
  <c r="BB1803" i="1"/>
  <c r="BB1804" i="1"/>
  <c r="BB1805" i="1"/>
  <c r="BB1806" i="1"/>
  <c r="BB1807" i="1"/>
  <c r="BB1808" i="1"/>
  <c r="BB1809" i="1"/>
  <c r="BB1810" i="1"/>
  <c r="BB1811" i="1"/>
  <c r="BB1812" i="1"/>
  <c r="BB1813" i="1"/>
  <c r="BB1814" i="1"/>
  <c r="BB1815" i="1"/>
  <c r="BB1816" i="1"/>
  <c r="BB1817" i="1"/>
  <c r="BB1818" i="1"/>
  <c r="BB1819" i="1"/>
  <c r="BB1820" i="1"/>
  <c r="BB1821" i="1"/>
  <c r="BB1822" i="1"/>
  <c r="BB1823" i="1"/>
  <c r="BB1824" i="1"/>
  <c r="BB1825" i="1"/>
  <c r="BB1826" i="1"/>
  <c r="BB1827" i="1"/>
  <c r="BB1828" i="1"/>
  <c r="BB1829" i="1"/>
  <c r="BB1830" i="1"/>
  <c r="BB1831" i="1"/>
  <c r="BB1832" i="1"/>
  <c r="BB1833" i="1"/>
  <c r="BB1834" i="1"/>
  <c r="BB1835" i="1"/>
  <c r="BB1836" i="1"/>
  <c r="BB1837" i="1"/>
  <c r="BB1838" i="1"/>
  <c r="BB1839" i="1"/>
  <c r="BB1840" i="1"/>
  <c r="BB1841" i="1"/>
  <c r="BB1842" i="1"/>
  <c r="BB1843" i="1"/>
  <c r="BB1844" i="1"/>
  <c r="BB1845" i="1"/>
  <c r="BB1846" i="1"/>
  <c r="BB1847" i="1"/>
  <c r="BB1848" i="1"/>
  <c r="BB1849" i="1"/>
  <c r="BB1850" i="1"/>
  <c r="BB1851" i="1"/>
  <c r="BB1852" i="1"/>
  <c r="BB1853" i="1"/>
  <c r="BB1854" i="1"/>
  <c r="BB1855" i="1"/>
  <c r="BB1856" i="1"/>
  <c r="BB1857" i="1"/>
  <c r="BB1858" i="1"/>
  <c r="BB1859" i="1"/>
  <c r="BB1860" i="1"/>
  <c r="BB1861" i="1"/>
  <c r="BB1862" i="1"/>
  <c r="BB1863" i="1"/>
  <c r="BB1864" i="1"/>
  <c r="BB1865" i="1"/>
  <c r="BB1866" i="1"/>
  <c r="BB1867" i="1"/>
  <c r="BB1868" i="1"/>
  <c r="BB1869" i="1"/>
  <c r="BB1870" i="1"/>
  <c r="BB1871" i="1"/>
  <c r="BB1872" i="1"/>
  <c r="BB1873" i="1"/>
  <c r="BB1874" i="1"/>
  <c r="BB1875" i="1"/>
  <c r="BB1876" i="1"/>
  <c r="BB1877" i="1"/>
  <c r="BB1878" i="1"/>
  <c r="BB1879" i="1"/>
  <c r="BB1880" i="1"/>
  <c r="BB1881" i="1"/>
  <c r="BB1882" i="1"/>
  <c r="BB1883" i="1"/>
  <c r="BB1884" i="1"/>
  <c r="BB1885" i="1"/>
  <c r="BB1886" i="1"/>
  <c r="BB1887" i="1"/>
  <c r="BB1888" i="1"/>
  <c r="BB1889" i="1"/>
  <c r="BB1890" i="1"/>
  <c r="BB1891" i="1"/>
  <c r="BB1892" i="1"/>
  <c r="BB1893" i="1"/>
  <c r="BB1894" i="1"/>
  <c r="BB1895" i="1"/>
  <c r="BB1896" i="1"/>
  <c r="BB1897" i="1"/>
  <c r="BB1898" i="1"/>
  <c r="BB1899" i="1"/>
  <c r="BB1900" i="1"/>
  <c r="BB1901" i="1"/>
  <c r="BB1902" i="1"/>
  <c r="BB1903" i="1"/>
  <c r="BB1904" i="1"/>
  <c r="BB1905" i="1"/>
  <c r="BB1906" i="1"/>
  <c r="BB1907" i="1"/>
  <c r="BB1908" i="1"/>
  <c r="BB1909" i="1"/>
  <c r="BB1910" i="1"/>
  <c r="BB1911" i="1"/>
  <c r="BB1912" i="1"/>
  <c r="BB1913" i="1"/>
  <c r="BB1914" i="1"/>
  <c r="BB1915" i="1"/>
  <c r="BB1916" i="1"/>
  <c r="BB1917" i="1"/>
  <c r="BB1918" i="1"/>
  <c r="BB1919" i="1"/>
  <c r="BB1920" i="1"/>
  <c r="BB1921" i="1"/>
  <c r="BB1922" i="1"/>
  <c r="BB1923" i="1"/>
  <c r="BB1924" i="1"/>
  <c r="BB1925" i="1"/>
  <c r="BB1926" i="1"/>
  <c r="BB1927" i="1"/>
  <c r="BB1928" i="1"/>
  <c r="BB1929" i="1"/>
  <c r="BB1930" i="1"/>
  <c r="BB1931" i="1"/>
  <c r="BB1932" i="1"/>
  <c r="BB1933" i="1"/>
  <c r="BB1934" i="1"/>
  <c r="BB1935" i="1"/>
  <c r="BB1936" i="1"/>
  <c r="BB1937" i="1"/>
  <c r="BB1938" i="1"/>
  <c r="BB1939" i="1"/>
  <c r="BB1940" i="1"/>
  <c r="BB1941" i="1"/>
  <c r="BB1942" i="1"/>
  <c r="BB1943" i="1"/>
  <c r="BB1944" i="1"/>
  <c r="BB1945" i="1"/>
  <c r="BB1946" i="1"/>
  <c r="BB1947" i="1"/>
  <c r="BB1948" i="1"/>
  <c r="BB1949" i="1"/>
  <c r="BB1950" i="1"/>
  <c r="BB1951" i="1"/>
  <c r="BB1952" i="1"/>
  <c r="BB1953" i="1"/>
  <c r="BB1954" i="1"/>
  <c r="BB1955" i="1"/>
  <c r="BB1956" i="1"/>
  <c r="BB1957" i="1"/>
  <c r="BB1958" i="1"/>
  <c r="BB1959" i="1"/>
  <c r="BB1960" i="1"/>
  <c r="BB1961" i="1"/>
  <c r="BB1962" i="1"/>
  <c r="BB1963" i="1"/>
  <c r="BB1964" i="1"/>
  <c r="BB1965" i="1"/>
  <c r="BB1966" i="1"/>
  <c r="BB1967" i="1"/>
  <c r="BB1968" i="1"/>
  <c r="BB1969" i="1"/>
  <c r="BB1970" i="1"/>
  <c r="BB1971" i="1"/>
  <c r="BB1972" i="1"/>
  <c r="BB1973" i="1"/>
  <c r="BB1974" i="1"/>
  <c r="BB1975" i="1"/>
  <c r="BB1976" i="1"/>
  <c r="BB1977" i="1"/>
  <c r="BB1978" i="1"/>
  <c r="BB1979" i="1"/>
  <c r="BB1980" i="1"/>
  <c r="BB1981" i="1"/>
  <c r="BB1982" i="1"/>
  <c r="BB1983" i="1"/>
  <c r="BB1984" i="1"/>
  <c r="BB1985" i="1"/>
  <c r="BB1986" i="1"/>
  <c r="BB1987" i="1"/>
  <c r="BB1988" i="1"/>
  <c r="BB1989" i="1"/>
  <c r="BB1990" i="1"/>
  <c r="BB1991" i="1"/>
  <c r="BB1992" i="1"/>
  <c r="BB1993" i="1"/>
  <c r="BB1994" i="1"/>
  <c r="BB1995" i="1"/>
  <c r="BB1996" i="1"/>
  <c r="BB1997" i="1"/>
  <c r="BB1998" i="1"/>
  <c r="BB1999" i="1"/>
  <c r="BB2000" i="1"/>
  <c r="BB2001" i="1"/>
  <c r="BB2002" i="1"/>
  <c r="BB2003" i="1"/>
  <c r="BB2004" i="1"/>
  <c r="BB2005" i="1"/>
  <c r="BB2006" i="1"/>
  <c r="BB2007" i="1"/>
  <c r="BB2008" i="1"/>
  <c r="BB2009" i="1"/>
  <c r="BB2010" i="1"/>
  <c r="BB2011" i="1"/>
  <c r="BB2012" i="1"/>
  <c r="BB2013" i="1"/>
  <c r="BB2014" i="1"/>
  <c r="BB2015" i="1"/>
  <c r="BB2016" i="1"/>
  <c r="BB2017" i="1"/>
  <c r="BB2018" i="1"/>
  <c r="BB2019" i="1"/>
  <c r="BB2020" i="1"/>
  <c r="BB2021" i="1"/>
  <c r="BB2022" i="1"/>
  <c r="BB2023" i="1"/>
  <c r="BB2024" i="1"/>
  <c r="BB2025" i="1"/>
  <c r="BB2026" i="1"/>
  <c r="BB2027" i="1"/>
  <c r="BB2028" i="1"/>
  <c r="BB2029" i="1"/>
  <c r="BB2030" i="1"/>
  <c r="BB2031" i="1"/>
  <c r="BB2032" i="1"/>
  <c r="BB2033" i="1"/>
  <c r="BB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" i="1"/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" i="1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" i="1"/>
</calcChain>
</file>

<file path=xl/sharedStrings.xml><?xml version="1.0" encoding="utf-8"?>
<sst xmlns="http://schemas.openxmlformats.org/spreadsheetml/2006/main" count="4158" uniqueCount="2118">
  <si>
    <t>P0001</t>
  </si>
  <si>
    <t>M</t>
  </si>
  <si>
    <t>P0002</t>
  </si>
  <si>
    <t>P0003</t>
  </si>
  <si>
    <t>P0004</t>
  </si>
  <si>
    <t>P0005</t>
  </si>
  <si>
    <t>F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</si>
  <si>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</si>
  <si>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</si>
  <si>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</si>
  <si>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</si>
  <si>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</si>
  <si>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</si>
  <si>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</si>
  <si>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</si>
  <si>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</si>
  <si>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</si>
  <si>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</si>
  <si>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</si>
  <si>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</si>
  <si>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</si>
  <si>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</si>
  <si>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</si>
  <si>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</si>
  <si>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</si>
  <si>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</si>
  <si>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</si>
  <si>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</si>
  <si>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</si>
  <si>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</si>
  <si>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</si>
  <si>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</si>
  <si>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</si>
  <si>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</si>
  <si>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</si>
  <si>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</si>
  <si>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</si>
  <si>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</si>
  <si>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</si>
  <si>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</si>
  <si>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</si>
  <si>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</si>
  <si>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</si>
  <si>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</si>
  <si>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</si>
  <si>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</si>
  <si>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</si>
  <si>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</si>
  <si>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</si>
  <si>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</si>
  <si>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</si>
  <si>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</si>
  <si>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</si>
  <si>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</si>
  <si>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</si>
  <si>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</si>
  <si>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</si>
  <si>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</si>
  <si>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</si>
  <si>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</si>
  <si>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</si>
  <si>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</si>
  <si>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</si>
  <si>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</si>
  <si>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</si>
  <si>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</si>
  <si>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</si>
  <si>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</si>
  <si>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</si>
  <si>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</si>
  <si>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</si>
  <si>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</si>
  <si>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</si>
  <si>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</si>
  <si>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</si>
  <si>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</si>
  <si>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</si>
  <si>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</si>
  <si>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</si>
  <si>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</si>
  <si>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</si>
  <si>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</si>
  <si>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</si>
  <si>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</si>
  <si>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</si>
  <si>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</si>
  <si>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</si>
  <si>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</si>
  <si>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</si>
  <si>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</si>
  <si>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</si>
  <si>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</si>
  <si>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</si>
  <si>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</si>
  <si>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</si>
  <si>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</si>
  <si>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</si>
  <si>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</si>
  <si>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</si>
  <si>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</si>
  <si>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</si>
  <si>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</si>
  <si>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</si>
  <si>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</si>
  <si>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</si>
  <si>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</si>
  <si>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</si>
  <si>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</si>
  <si>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</si>
  <si>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</si>
  <si>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</si>
  <si>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</si>
  <si>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</si>
  <si>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</si>
  <si>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</si>
  <si>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</si>
  <si>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</si>
  <si>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</si>
  <si>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</si>
  <si>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</si>
  <si>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</si>
  <si>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</si>
  <si>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</si>
  <si>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</si>
  <si>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</si>
  <si>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</si>
  <si>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</si>
  <si>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</si>
  <si>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</si>
  <si>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</si>
  <si>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</si>
  <si>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</si>
  <si>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</si>
  <si>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</si>
  <si>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</si>
  <si>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</si>
  <si>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</si>
  <si>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</si>
  <si>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</si>
  <si>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</si>
  <si>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</si>
  <si>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</si>
  <si>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</si>
  <si>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</si>
  <si>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</si>
  <si>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</si>
  <si>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</si>
  <si>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</si>
  <si>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</si>
  <si>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</si>
  <si>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</si>
  <si>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</si>
  <si>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</si>
  <si>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</si>
  <si>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</si>
  <si>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</si>
  <si>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</si>
  <si>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</si>
  <si>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</si>
  <si>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</si>
  <si>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</si>
  <si>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</si>
  <si>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</si>
  <si>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</si>
  <si>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</si>
  <si>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</si>
  <si>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</si>
  <si>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</si>
  <si>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</si>
  <si>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</si>
  <si>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</si>
  <si>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</si>
  <si>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</si>
  <si>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</si>
  <si>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</si>
  <si>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</si>
  <si>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</si>
  <si>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</si>
  <si>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</si>
  <si>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</si>
  <si>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</si>
  <si>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</si>
  <si>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</si>
  <si>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</si>
  <si>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</si>
  <si>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</si>
  <si>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</si>
  <si>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</si>
  <si>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</si>
  <si>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</si>
  <si>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</si>
  <si>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</si>
  <si>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</si>
  <si>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</si>
  <si>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</si>
  <si>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</si>
  <si>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</si>
  <si>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</si>
  <si>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</si>
  <si>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</si>
  <si>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</si>
  <si>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</si>
  <si>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</si>
  <si>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</si>
  <si>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</si>
  <si>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</si>
  <si>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</si>
  <si>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</si>
  <si>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</si>
  <si>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</si>
  <si>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</si>
  <si>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</si>
  <si>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</si>
  <si>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</si>
  <si>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</si>
  <si>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</si>
  <si>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</si>
  <si>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</si>
  <si>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</si>
  <si>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</si>
  <si>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</si>
  <si>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</si>
  <si>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</si>
  <si>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</si>
  <si>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</si>
  <si>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</si>
  <si>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</si>
  <si>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</si>
  <si>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</si>
  <si>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</si>
  <si>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</si>
  <si>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</si>
  <si>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</si>
  <si>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</si>
  <si>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</si>
  <si>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</si>
  <si>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</si>
  <si>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</si>
  <si>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</si>
  <si>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</si>
  <si>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</si>
  <si>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</si>
  <si>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</si>
  <si>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</si>
  <si>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</si>
  <si>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</si>
  <si>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</si>
  <si>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</si>
  <si>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</si>
  <si>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</si>
  <si>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</si>
  <si>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</si>
  <si>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</si>
  <si>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</si>
  <si>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</si>
  <si>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</si>
  <si>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</si>
  <si>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</si>
  <si>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</si>
  <si>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</si>
  <si>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</si>
  <si>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</si>
  <si>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</si>
  <si>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</si>
  <si>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</si>
  <si>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</si>
  <si>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</si>
  <si>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</si>
  <si>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</si>
  <si>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</si>
  <si>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</si>
  <si>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</si>
  <si>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</si>
  <si>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</si>
  <si>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</si>
  <si>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</si>
  <si>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</si>
  <si>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</si>
  <si>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</si>
  <si>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</si>
  <si>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</si>
  <si>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</si>
  <si>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</si>
  <si>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</si>
  <si>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</si>
  <si>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</si>
  <si>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</si>
  <si>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</si>
  <si>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</si>
  <si>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</si>
  <si>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</si>
  <si>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</si>
  <si>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</si>
  <si>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</si>
  <si>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</si>
  <si>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</si>
  <si>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</si>
  <si>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</si>
  <si>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</si>
  <si>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</si>
  <si>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</si>
  <si>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</si>
  <si>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</si>
  <si>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</si>
  <si>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</si>
  <si>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</si>
  <si>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</si>
  <si>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</si>
  <si>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</si>
  <si>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</si>
  <si>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</si>
  <si>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</si>
  <si>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</si>
  <si>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</si>
  <si>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</si>
  <si>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</si>
  <si>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</si>
  <si>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</si>
  <si>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</si>
  <si>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</si>
  <si>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</si>
  <si>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</si>
  <si>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</si>
  <si>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</si>
  <si>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</si>
  <si>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</si>
  <si>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</si>
  <si>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</si>
  <si>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</si>
  <si>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</si>
  <si>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</si>
  <si>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</si>
  <si>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</si>
  <si>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</si>
  <si>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</si>
  <si>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</si>
  <si>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</si>
  <si>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</si>
  <si>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</si>
  <si>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</si>
  <si>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</si>
  <si>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</si>
  <si>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</si>
  <si>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</si>
  <si>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</si>
  <si>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</si>
  <si>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</si>
  <si>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</si>
  <si>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</si>
  <si>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</si>
  <si>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</si>
  <si>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</si>
  <si>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</si>
  <si>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</si>
  <si>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</si>
  <si>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</si>
  <si>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</si>
  <si>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</si>
  <si>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</si>
  <si>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</si>
  <si>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</si>
  <si>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</si>
  <si>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</si>
  <si>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</si>
  <si>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</si>
  <si>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</si>
  <si>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</si>
  <si>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</si>
  <si>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</si>
  <si>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</si>
  <si>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</si>
  <si>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</si>
  <si>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</si>
  <si>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</si>
  <si>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</si>
  <si>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</si>
  <si>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</si>
  <si>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</si>
  <si>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</si>
  <si>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</si>
  <si>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</si>
  <si>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</si>
  <si>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</si>
  <si>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</si>
  <si>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</si>
  <si>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</si>
  <si>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</si>
  <si>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</si>
  <si>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</si>
  <si>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</si>
  <si>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</si>
  <si>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</si>
  <si>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</si>
  <si>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</si>
  <si>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</si>
  <si>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</si>
  <si>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</si>
  <si>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</si>
  <si>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</si>
  <si>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</si>
  <si>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</si>
  <si>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</si>
  <si>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</si>
  <si>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</si>
  <si>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</si>
  <si>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</si>
  <si>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</si>
  <si>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</si>
  <si>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</si>
  <si>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</si>
  <si>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</si>
  <si>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</si>
  <si>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</si>
  <si>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</si>
  <si>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</si>
  <si>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</si>
  <si>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</si>
  <si>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</si>
  <si>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</si>
  <si>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</si>
  <si>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</si>
  <si>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</si>
  <si>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</si>
  <si>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</si>
  <si>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</si>
  <si>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</si>
  <si>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</si>
  <si>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</si>
  <si>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</si>
  <si>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</si>
  <si>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</si>
  <si>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</si>
  <si>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</si>
  <si>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</si>
  <si>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</si>
  <si>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</si>
  <si>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</si>
  <si>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</si>
  <si>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</si>
  <si>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</si>
  <si>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</si>
  <si>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</si>
  <si>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</si>
  <si>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</si>
  <si>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</si>
  <si>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</si>
  <si>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</si>
  <si>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</si>
  <si>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</si>
  <si>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</si>
  <si>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</si>
  <si>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</si>
  <si>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</si>
  <si>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</si>
  <si>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</si>
  <si>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</si>
  <si>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</si>
  <si>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</si>
  <si>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</si>
  <si>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</si>
  <si>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</si>
  <si>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</si>
  <si>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</si>
  <si>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</si>
  <si>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</si>
  <si>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</si>
  <si>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</si>
  <si>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</si>
  <si>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</si>
  <si>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</si>
  <si>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</si>
  <si>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</si>
  <si>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</si>
  <si>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</si>
  <si>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</si>
  <si>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</si>
  <si>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</si>
  <si>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</si>
  <si>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</si>
  <si>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</si>
  <si>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</si>
  <si>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</si>
  <si>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</si>
  <si>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</si>
  <si>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</si>
  <si>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</si>
  <si>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</si>
  <si>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</si>
  <si>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</si>
  <si>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</si>
  <si>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</si>
  <si>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</si>
  <si>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</si>
  <si>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</si>
  <si>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</si>
  <si>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</si>
  <si>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</si>
  <si>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</si>
  <si>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</si>
  <si>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</si>
  <si>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</si>
  <si>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</si>
  <si>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</si>
  <si>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</si>
  <si>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</si>
  <si>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</si>
  <si>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</si>
  <si>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</si>
  <si>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</si>
  <si>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</si>
  <si>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</si>
  <si>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</si>
  <si>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</si>
  <si>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</si>
  <si>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</si>
  <si>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</si>
  <si>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</si>
  <si>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</si>
  <si>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</si>
  <si>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</si>
  <si>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</si>
  <si>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</si>
  <si>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</si>
  <si>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</si>
  <si>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</si>
  <si>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</si>
  <si>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</si>
  <si>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</si>
  <si>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</si>
  <si>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</si>
  <si>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</si>
  <si>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</si>
  <si>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</si>
  <si>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</si>
  <si>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</si>
  <si>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</si>
  <si>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</si>
  <si>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</si>
  <si>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</si>
  <si>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</si>
  <si>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</si>
  <si>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</si>
  <si>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</si>
  <si>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</si>
  <si>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</si>
  <si>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</si>
  <si>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</si>
  <si>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</si>
  <si>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</si>
  <si>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</si>
  <si>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</si>
  <si>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</si>
  <si>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</si>
  <si>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</si>
  <si>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</si>
  <si>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</si>
  <si>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</si>
  <si>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</si>
  <si>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</si>
  <si>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</si>
  <si>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</si>
  <si>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</si>
  <si>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</si>
  <si>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</si>
  <si>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</si>
  <si>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</si>
  <si>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</si>
  <si>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</si>
  <si>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</si>
  <si>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</si>
  <si>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</si>
  <si>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</si>
  <si>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</si>
  <si>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</si>
  <si>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</si>
  <si>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</si>
  <si>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</si>
  <si>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</si>
  <si>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</si>
  <si>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</si>
  <si>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</si>
  <si>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</si>
  <si>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</si>
  <si>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</si>
  <si>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</si>
  <si>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</si>
  <si>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</si>
  <si>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</si>
  <si>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</si>
  <si>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</si>
  <si>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</si>
  <si>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</si>
  <si>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</si>
  <si>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</si>
  <si>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</si>
  <si>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</si>
  <si>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</si>
  <si>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</si>
  <si>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</si>
  <si>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</si>
  <si>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</si>
  <si>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</si>
  <si>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</si>
  <si>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</si>
  <si>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</si>
  <si>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</si>
  <si>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</si>
  <si>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</si>
  <si>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</si>
  <si>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</si>
  <si>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</si>
  <si>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</si>
  <si>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</si>
  <si>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</si>
  <si>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</si>
  <si>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</si>
  <si>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</si>
  <si>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</si>
  <si>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</si>
  <si>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</si>
  <si>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</si>
  <si>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</si>
  <si>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</si>
  <si>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</si>
  <si>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</si>
  <si>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</si>
  <si>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</si>
  <si>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</si>
  <si>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</si>
  <si>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</si>
  <si>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</si>
  <si>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</si>
  <si>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</si>
  <si>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</si>
  <si>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</si>
  <si>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</si>
  <si>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</si>
  <si>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</si>
  <si>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</si>
  <si>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</si>
  <si>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</si>
  <si>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</si>
  <si>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</si>
  <si>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</si>
  <si>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</si>
  <si>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</si>
  <si>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</si>
  <si>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</si>
  <si>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</si>
  <si>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</si>
  <si>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</si>
  <si>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</si>
  <si>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</si>
  <si>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</si>
  <si>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</si>
  <si>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</si>
  <si>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</si>
  <si>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</si>
  <si>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</si>
  <si>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</si>
  <si>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</si>
  <si>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</si>
  <si>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</si>
  <si>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</si>
  <si>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</si>
  <si>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</si>
  <si>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</si>
  <si>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</si>
  <si>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</si>
  <si>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</si>
  <si>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</si>
  <si>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</si>
  <si>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</si>
  <si>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</si>
  <si>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</si>
  <si>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</si>
  <si>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</si>
  <si>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</si>
  <si>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</si>
  <si>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</si>
  <si>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</si>
  <si>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</si>
  <si>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</si>
  <si>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</si>
  <si>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</si>
  <si>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</si>
  <si>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</si>
  <si>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</si>
  <si>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</si>
  <si>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</si>
  <si>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</si>
  <si>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</si>
  <si>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</si>
  <si>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</si>
  <si>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</si>
  <si>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</si>
  <si>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</si>
  <si>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</si>
  <si>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</si>
  <si>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</si>
  <si>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</si>
  <si>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</si>
  <si>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</si>
  <si>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</si>
  <si>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</si>
  <si>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</si>
  <si>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</si>
  <si>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</si>
  <si>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</si>
  <si>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</si>
  <si>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</si>
  <si>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</si>
  <si>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</si>
  <si>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</si>
  <si>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</si>
  <si>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</si>
  <si>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</si>
  <si>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</si>
  <si>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</si>
  <si>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</si>
  <si>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</si>
  <si>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</si>
  <si>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</si>
  <si>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</si>
  <si>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</si>
  <si>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</si>
  <si>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</si>
  <si>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</si>
  <si>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</si>
  <si>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</si>
  <si>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</si>
  <si>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</si>
  <si>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</si>
  <si>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</si>
  <si>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</si>
  <si>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</si>
  <si>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</si>
  <si>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</si>
  <si>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</si>
  <si>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</si>
  <si>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</si>
  <si>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</si>
  <si>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</si>
  <si>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</si>
  <si>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</si>
  <si>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</si>
  <si>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</si>
  <si>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</si>
  <si>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</si>
  <si>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</si>
  <si>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</si>
  <si>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</si>
  <si>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</si>
  <si>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</si>
  <si>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</si>
  <si>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</si>
  <si>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</si>
  <si>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</si>
  <si>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</si>
  <si>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</si>
  <si>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</si>
  <si>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</si>
  <si>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</si>
  <si>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</si>
  <si>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</si>
  <si>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</si>
  <si>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</si>
  <si>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</si>
  <si>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</si>
  <si>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</si>
  <si>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</si>
  <si>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</si>
  <si>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</si>
  <si>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</si>
  <si>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</si>
  <si>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</si>
  <si>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</si>
  <si>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</si>
  <si>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</si>
  <si>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</si>
  <si>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</si>
  <si>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</si>
  <si>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</si>
  <si>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</si>
  <si>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</si>
  <si>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</si>
  <si>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</si>
  <si>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</si>
  <si>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</si>
  <si>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</si>
  <si>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</si>
  <si>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</si>
  <si>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</si>
  <si>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</si>
  <si>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</si>
  <si>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</si>
  <si>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</si>
  <si>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</si>
  <si>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</si>
  <si>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</si>
  <si>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</si>
  <si>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</si>
  <si>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</si>
  <si>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</si>
  <si>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</si>
  <si>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</si>
  <si>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</si>
  <si>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</si>
  <si>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</si>
  <si>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</si>
  <si>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</si>
  <si>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</si>
  <si>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</si>
  <si>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</si>
  <si>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</si>
  <si>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</si>
  <si>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</si>
  <si>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</si>
  <si>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</si>
  <si>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</si>
  <si>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</si>
  <si>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</si>
  <si>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</si>
  <si>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</si>
  <si>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</si>
  <si>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</si>
  <si>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</si>
  <si>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</si>
  <si>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</si>
  <si>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</si>
  <si>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</si>
  <si>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</si>
  <si>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</si>
  <si>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</si>
  <si>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</si>
  <si>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</si>
  <si>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</si>
  <si>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</si>
  <si>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</si>
  <si>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</si>
  <si>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</si>
  <si>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</si>
  <si>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</si>
  <si>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</si>
  <si>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</si>
  <si>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</si>
  <si>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</si>
  <si>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</si>
  <si>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</si>
  <si>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</si>
  <si>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</si>
  <si>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</si>
  <si>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</si>
  <si>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</si>
  <si>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</si>
  <si>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</si>
  <si>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</si>
  <si>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</si>
  <si>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</si>
  <si>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</si>
  <si>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</si>
  <si>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</si>
  <si>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</si>
  <si>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</si>
  <si>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</si>
  <si>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</si>
  <si>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</si>
  <si>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</si>
  <si>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</si>
  <si>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</si>
  <si>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</si>
  <si>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</si>
  <si>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</si>
  <si>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</si>
  <si>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</si>
  <si>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</si>
  <si>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</si>
  <si>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</si>
  <si>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</si>
  <si>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</si>
  <si>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</si>
  <si>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</si>
  <si>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</si>
  <si>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</si>
  <si>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</si>
  <si>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</si>
  <si>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</si>
  <si>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</si>
  <si>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</si>
  <si>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</si>
  <si>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</si>
  <si>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</si>
  <si>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</si>
  <si>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</si>
  <si>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</si>
  <si>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</si>
  <si>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</si>
  <si>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</si>
  <si>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</si>
  <si>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</si>
  <si>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</si>
  <si>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</si>
  <si>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</si>
  <si>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</si>
  <si>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</si>
  <si>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</si>
  <si>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</si>
  <si>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</si>
  <si>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</si>
  <si>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</si>
  <si>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</si>
  <si>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</si>
  <si>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</si>
  <si>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</si>
  <si>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</si>
  <si>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</si>
  <si>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</si>
  <si>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</si>
  <si>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</si>
  <si>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</si>
  <si>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</si>
  <si>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</si>
  <si>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</si>
  <si>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</si>
  <si>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</si>
  <si>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</si>
  <si>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</si>
  <si>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</si>
  <si>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</si>
  <si>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</si>
  <si>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</si>
  <si>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</si>
  <si>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</si>
  <si>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</si>
  <si>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</si>
  <si>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</si>
  <si>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</si>
  <si>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</si>
  <si>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</si>
  <si>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</si>
  <si>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</si>
  <si>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</si>
  <si>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</si>
  <si>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</si>
  <si>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</si>
  <si>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</si>
  <si>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</si>
  <si>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</si>
  <si>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</si>
  <si>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</si>
  <si>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</si>
  <si>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</si>
  <si>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</si>
  <si>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</si>
  <si>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</si>
  <si>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</si>
  <si>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</si>
  <si>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</si>
  <si>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</si>
  <si>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</si>
  <si>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</si>
  <si>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</si>
  <si>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</si>
  <si>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</si>
  <si>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</si>
  <si>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</si>
  <si>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</si>
  <si>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</si>
  <si>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</si>
  <si>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</si>
  <si>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</si>
  <si>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</si>
  <si>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</si>
  <si>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</si>
  <si>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</si>
  <si>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</si>
  <si>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</si>
  <si>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</si>
  <si>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</si>
  <si>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</si>
  <si>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</si>
  <si>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</si>
  <si>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</si>
  <si>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</si>
  <si>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</si>
  <si>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</si>
  <si>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</si>
  <si>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</si>
  <si>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</si>
  <si>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</si>
  <si>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</si>
  <si>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</si>
  <si>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</si>
  <si>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</si>
  <si>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</si>
  <si>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</si>
  <si>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</si>
  <si>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</si>
  <si>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</si>
  <si>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</si>
  <si>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</si>
  <si>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</si>
  <si>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</si>
  <si>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</si>
  <si>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</si>
  <si>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</si>
  <si>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</si>
  <si>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</si>
  <si>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</si>
  <si>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</si>
  <si>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</si>
  <si>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</si>
  <si>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</si>
  <si>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</si>
  <si>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</si>
  <si>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</si>
  <si>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</si>
  <si>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</si>
  <si>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</si>
  <si>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</si>
  <si>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</si>
  <si>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</si>
  <si>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</si>
  <si>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</si>
  <si>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</si>
  <si>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</si>
  <si>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</si>
  <si>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</si>
  <si>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</si>
  <si>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</si>
  <si>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</si>
  <si>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</si>
  <si>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</si>
  <si>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</si>
  <si>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</si>
  <si>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</si>
  <si>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</si>
  <si>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</si>
  <si>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</si>
  <si>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</si>
  <si>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</si>
  <si>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</si>
  <si>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</si>
  <si>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</si>
  <si>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</si>
  <si>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</si>
  <si>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</si>
  <si>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</si>
  <si>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</si>
  <si>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</si>
  <si>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</si>
  <si>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</si>
  <si>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</si>
  <si>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</si>
  <si>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</si>
  <si>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</si>
  <si>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</si>
  <si>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</si>
  <si>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</si>
  <si>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</si>
  <si>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</si>
  <si>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</si>
  <si>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</si>
  <si>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</si>
  <si>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</si>
  <si>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</si>
  <si>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</si>
  <si>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</si>
  <si>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</si>
  <si>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</si>
  <si>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</si>
  <si>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</si>
  <si>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</si>
  <si>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</si>
  <si>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</si>
  <si>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</si>
  <si>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</si>
  <si>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</si>
  <si>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</si>
  <si>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</si>
  <si>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</si>
  <si>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</si>
  <si>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</si>
  <si>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</si>
  <si>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</si>
  <si>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</si>
  <si>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</si>
  <si>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</si>
  <si>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</si>
  <si>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</si>
  <si>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</si>
  <si>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</si>
  <si>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</si>
  <si>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</si>
  <si>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</si>
  <si>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</si>
  <si>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</si>
  <si>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</si>
  <si>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</si>
  <si>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</si>
  <si>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</si>
  <si>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</si>
  <si>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</si>
  <si>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</si>
  <si>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</si>
  <si>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</si>
  <si>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</si>
  <si>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</si>
  <si>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</si>
  <si>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</si>
  <si>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</si>
  <si>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</si>
  <si>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</si>
  <si>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</si>
  <si>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</si>
  <si>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</si>
  <si>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</si>
  <si>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</si>
  <si>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</si>
  <si>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</si>
  <si>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</si>
  <si>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</si>
  <si>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</si>
  <si>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</si>
  <si>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</si>
  <si>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</si>
  <si>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</si>
  <si>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</si>
  <si>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</si>
  <si>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</si>
  <si>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</si>
  <si>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</si>
  <si>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</si>
  <si>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</si>
  <si>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</si>
  <si>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</si>
  <si>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</si>
  <si>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</si>
  <si>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</si>
  <si>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</si>
  <si>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</si>
  <si>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</si>
  <si>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</si>
  <si>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</si>
  <si>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</si>
  <si>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</si>
  <si>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</si>
  <si>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</si>
  <si>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</si>
  <si>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</si>
  <si>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</si>
  <si>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</si>
  <si>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</si>
  <si>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</si>
  <si>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</si>
  <si>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</si>
  <si>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</si>
  <si>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</si>
  <si>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</si>
  <si>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</si>
  <si>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</si>
  <si>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</si>
  <si>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</si>
  <si>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</si>
  <si>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</si>
  <si>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</si>
  <si>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</si>
  <si>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</si>
  <si>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</si>
  <si>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</si>
  <si>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</si>
  <si>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</si>
  <si>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</si>
  <si>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</si>
  <si>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</si>
  <si>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</si>
  <si>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</si>
  <si>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</si>
  <si>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</si>
  <si>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</si>
  <si>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</si>
  <si>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</si>
  <si>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</si>
  <si>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</si>
  <si>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</si>
  <si>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</si>
  <si>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</si>
  <si>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</si>
  <si>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</si>
  <si>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</si>
  <si>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</si>
  <si>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</si>
  <si>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</si>
  <si>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</si>
  <si>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</si>
  <si>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</si>
  <si>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</si>
  <si>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</si>
  <si>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</si>
  <si>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</si>
  <si>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</si>
  <si>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</si>
  <si>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</si>
  <si>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</si>
  <si>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</si>
  <si>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</si>
  <si>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</si>
  <si>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</si>
  <si>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</si>
  <si>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</si>
  <si>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</si>
  <si>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</si>
  <si>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</si>
  <si>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</si>
  <si>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</si>
  <si>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</si>
  <si>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</si>
  <si>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</si>
  <si>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</si>
  <si>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</si>
  <si>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</si>
  <si>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</si>
  <si>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</si>
  <si>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</si>
  <si>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</si>
  <si>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</si>
  <si>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</si>
  <si>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</si>
  <si>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</si>
  <si>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</si>
  <si>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</si>
  <si>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</si>
  <si>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</si>
  <si>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</si>
  <si>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</si>
  <si>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</si>
  <si>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</si>
  <si>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</si>
  <si>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</si>
  <si>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</si>
  <si>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</si>
  <si>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</si>
  <si>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</si>
  <si>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</si>
  <si>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</si>
  <si>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</si>
  <si>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</si>
  <si>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</si>
  <si>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</si>
  <si>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</si>
  <si>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</si>
  <si>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</si>
  <si>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</si>
  <si>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</si>
  <si>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</si>
  <si>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</si>
  <si>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</si>
  <si>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</si>
  <si>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</si>
  <si>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</si>
  <si>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</si>
  <si>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</si>
  <si>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</si>
  <si>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</si>
  <si>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</si>
  <si>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</si>
  <si>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</si>
  <si>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</si>
  <si>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</si>
  <si>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</si>
  <si>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</si>
  <si>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</si>
  <si>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</si>
  <si>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</si>
  <si>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</si>
  <si>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</si>
  <si>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</si>
  <si>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</si>
  <si>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</si>
  <si>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</si>
  <si>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</si>
  <si>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</si>
  <si>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</si>
  <si>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</si>
  <si>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</si>
  <si>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</si>
  <si>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</si>
  <si>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</si>
  <si>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</si>
  <si>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</si>
  <si>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</si>
  <si>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</si>
  <si>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</si>
  <si>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</si>
  <si>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</si>
  <si>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</si>
  <si>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</si>
  <si>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</si>
  <si>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</si>
  <si>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</si>
  <si>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</si>
  <si>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</si>
  <si>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</si>
  <si>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</si>
  <si>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</si>
  <si>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</si>
  <si>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</si>
  <si>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</si>
  <si>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</si>
  <si>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</si>
  <si>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</si>
  <si>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</si>
  <si>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</si>
  <si>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</si>
  <si>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</si>
  <si>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</si>
  <si>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</si>
  <si>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</si>
  <si>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</si>
  <si>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</si>
  <si>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</si>
  <si>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</si>
  <si>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</si>
  <si>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</si>
  <si>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</si>
  <si>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</si>
  <si>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</si>
  <si>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</si>
  <si>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</si>
  <si>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</si>
  <si>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</si>
  <si>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</si>
  <si>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</si>
  <si>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</si>
  <si>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</si>
  <si>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</si>
  <si>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</si>
  <si>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</si>
  <si>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</si>
  <si>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</si>
  <si>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</si>
  <si>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</si>
  <si>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</si>
  <si>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</si>
  <si>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</si>
  <si>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</si>
  <si>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</si>
  <si>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</si>
  <si>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</si>
  <si>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</si>
  <si>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</si>
  <si>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</si>
  <si>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</si>
  <si>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</si>
  <si>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</si>
  <si>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</si>
  <si>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</si>
  <si>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</si>
  <si>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</si>
  <si>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</si>
  <si>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</si>
  <si>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</si>
  <si>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</si>
  <si>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</si>
  <si>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</si>
  <si>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</si>
  <si>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</si>
  <si>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</si>
  <si>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</si>
  <si>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</si>
  <si>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</si>
  <si>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</si>
  <si>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</si>
  <si>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</si>
  <si>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</si>
  <si>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</si>
  <si>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</si>
  <si>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</si>
  <si>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</si>
  <si>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</si>
  <si>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</si>
  <si>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</si>
  <si>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</si>
  <si>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</si>
  <si>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</si>
  <si>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</si>
  <si>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</si>
  <si>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</si>
  <si>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</si>
  <si>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</si>
  <si>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</si>
  <si>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</si>
  <si>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</si>
  <si>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</si>
  <si>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</si>
  <si>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</si>
  <si>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</si>
  <si>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</si>
  <si>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</si>
  <si>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</si>
  <si>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</si>
  <si>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</si>
  <si>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</si>
  <si>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</si>
  <si>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</si>
  <si>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</si>
  <si>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</si>
  <si>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</si>
  <si>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</si>
  <si>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</si>
  <si>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</si>
  <si>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</si>
  <si>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</si>
  <si>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</si>
  <si>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</si>
  <si>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</si>
  <si>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</si>
  <si>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</si>
  <si>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</si>
  <si>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</si>
  <si>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</si>
  <si>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</si>
  <si>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</si>
  <si>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</si>
  <si>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</si>
  <si>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</si>
  <si>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</si>
  <si>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</si>
  <si>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</si>
  <si>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</si>
  <si>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</si>
  <si>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</si>
  <si>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</si>
  <si>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</si>
  <si>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</si>
  <si>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</si>
  <si>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</si>
  <si>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</si>
  <si>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</si>
  <si>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</si>
  <si>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</si>
  <si>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</si>
  <si>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</si>
  <si>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</si>
  <si>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</si>
  <si>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</si>
  <si>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</si>
  <si>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</si>
  <si>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</si>
  <si>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</si>
  <si>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</si>
  <si>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</si>
  <si>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</si>
  <si>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</si>
  <si>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</si>
  <si>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</si>
  <si>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</si>
  <si>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</si>
  <si>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</si>
  <si>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</si>
  <si>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</si>
  <si>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</si>
  <si>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</si>
  <si>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</si>
  <si>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</si>
  <si>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</si>
  <si>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</si>
  <si>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</si>
  <si>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</si>
  <si>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</si>
  <si>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</si>
  <si>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</si>
  <si>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</si>
  <si>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</si>
  <si>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</si>
  <si>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</si>
  <si>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</si>
  <si>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</si>
  <si>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</si>
  <si>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</si>
  <si>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</si>
  <si>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</si>
  <si>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</si>
  <si>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</si>
  <si>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</si>
  <si>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</si>
  <si>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</si>
  <si>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</si>
  <si>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</si>
  <si>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</si>
  <si>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</si>
  <si>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</si>
  <si>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</si>
  <si>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</si>
  <si>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</si>
  <si>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</si>
  <si>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</si>
  <si>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</si>
  <si>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</si>
  <si>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</si>
  <si>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</si>
  <si>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</si>
  <si>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</si>
  <si>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</si>
  <si>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</si>
  <si>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</si>
  <si>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</si>
  <si>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</si>
  <si>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</si>
  <si>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</si>
  <si>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</si>
  <si>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</si>
  <si>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</si>
  <si>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</si>
  <si>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</si>
  <si>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</si>
  <si>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</si>
  <si>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</si>
  <si>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</si>
  <si>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</si>
  <si>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</si>
  <si>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</si>
  <si>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P1521</t>
  </si>
  <si>
    <t>P1522</t>
  </si>
  <si>
    <t>P1523</t>
  </si>
  <si>
    <t>P1524</t>
  </si>
  <si>
    <t>P1525</t>
  </si>
  <si>
    <t>P1526</t>
  </si>
  <si>
    <t>P1527</t>
  </si>
  <si>
    <t>P1528</t>
  </si>
  <si>
    <t>P1529</t>
  </si>
  <si>
    <t>P1530</t>
  </si>
  <si>
    <t>P1531</t>
  </si>
  <si>
    <t>P1532</t>
  </si>
  <si>
    <t>P1533</t>
  </si>
  <si>
    <t>P1534</t>
  </si>
  <si>
    <t>P1535</t>
  </si>
  <si>
    <t>P1536</t>
  </si>
  <si>
    <t>P1537</t>
  </si>
  <si>
    <t>P1538</t>
  </si>
  <si>
    <t>P1539</t>
  </si>
  <si>
    <t>P1540</t>
  </si>
  <si>
    <t>P1541</t>
  </si>
  <si>
    <t>P1542</t>
  </si>
  <si>
    <t>P1543</t>
  </si>
  <si>
    <t>P1544</t>
  </si>
  <si>
    <t>P1545</t>
  </si>
  <si>
    <t>P1546</t>
  </si>
  <si>
    <t>P1547</t>
  </si>
  <si>
    <t>P1548</t>
  </si>
  <si>
    <t>P1549</t>
  </si>
  <si>
    <t>P1550</t>
  </si>
  <si>
    <t>P1551</t>
  </si>
  <si>
    <t>P1552</t>
  </si>
  <si>
    <t>P1553</t>
  </si>
  <si>
    <t>P1554</t>
  </si>
  <si>
    <t>P1555</t>
  </si>
  <si>
    <t>P1556</t>
  </si>
  <si>
    <t>P1557</t>
  </si>
  <si>
    <t>P1558</t>
  </si>
  <si>
    <t>P1559</t>
  </si>
  <si>
    <t>P1560</t>
  </si>
  <si>
    <t>P1561</t>
  </si>
  <si>
    <t>P1562</t>
  </si>
  <si>
    <t>P1563</t>
  </si>
  <si>
    <t>P1564</t>
  </si>
  <si>
    <t>P1565</t>
  </si>
  <si>
    <t>P1566</t>
  </si>
  <si>
    <t>P1567</t>
  </si>
  <si>
    <t>P1568</t>
  </si>
  <si>
    <t>P1569</t>
  </si>
  <si>
    <t>P1570</t>
  </si>
  <si>
    <t>P1571</t>
  </si>
  <si>
    <t>P1572</t>
  </si>
  <si>
    <t>P1573</t>
  </si>
  <si>
    <t>P1574</t>
  </si>
  <si>
    <t>P1575</t>
  </si>
  <si>
    <t>P1576</t>
  </si>
  <si>
    <t>P1577</t>
  </si>
  <si>
    <t>P1578</t>
  </si>
  <si>
    <t>P1579</t>
  </si>
  <si>
    <t>P1580</t>
  </si>
  <si>
    <t>P1581</t>
  </si>
  <si>
    <t>P1582</t>
  </si>
  <si>
    <t>P1583</t>
  </si>
  <si>
    <t>P1584</t>
  </si>
  <si>
    <t>P1585</t>
  </si>
  <si>
    <t>P1586</t>
  </si>
  <si>
    <t>P1587</t>
  </si>
  <si>
    <t>P1588</t>
  </si>
  <si>
    <t>P1589</t>
  </si>
  <si>
    <t>P1590</t>
  </si>
  <si>
    <t>P1591</t>
  </si>
  <si>
    <t>P1592</t>
  </si>
  <si>
    <t>P1593</t>
  </si>
  <si>
    <t>P1594</t>
  </si>
  <si>
    <t>P1595</t>
  </si>
  <si>
    <t>P1596</t>
  </si>
  <si>
    <t>P1597</t>
  </si>
  <si>
    <t>P1598</t>
  </si>
  <si>
    <t>P1599</t>
  </si>
  <si>
    <t>P1600</t>
  </si>
  <si>
    <t>P1601</t>
  </si>
  <si>
    <t>P1602</t>
  </si>
  <si>
    <t>P1603</t>
  </si>
  <si>
    <t>P1604</t>
  </si>
  <si>
    <t>P1605</t>
  </si>
  <si>
    <t>P1606</t>
  </si>
  <si>
    <t>P1607</t>
  </si>
  <si>
    <t>P1608</t>
  </si>
  <si>
    <t>P1609</t>
  </si>
  <si>
    <t>P1610</t>
  </si>
  <si>
    <t>P1611</t>
  </si>
  <si>
    <t>P1612</t>
  </si>
  <si>
    <t>P1613</t>
  </si>
  <si>
    <t>P1614</t>
  </si>
  <si>
    <t>P1615</t>
  </si>
  <si>
    <t>P1616</t>
  </si>
  <si>
    <t>P1617</t>
  </si>
  <si>
    <t>P1618</t>
  </si>
  <si>
    <t>P1619</t>
  </si>
  <si>
    <t>P1620</t>
  </si>
  <si>
    <t>P1621</t>
  </si>
  <si>
    <t>P1622</t>
  </si>
  <si>
    <t>P1623</t>
  </si>
  <si>
    <t>P1624</t>
  </si>
  <si>
    <t>P1625</t>
  </si>
  <si>
    <t>P1626</t>
  </si>
  <si>
    <t>P1627</t>
  </si>
  <si>
    <t>P1628</t>
  </si>
  <si>
    <t>P1629</t>
  </si>
  <si>
    <t>P1630</t>
  </si>
  <si>
    <t>P1631</t>
  </si>
  <si>
    <t>P1632</t>
  </si>
  <si>
    <t>P1633</t>
  </si>
  <si>
    <t>P1634</t>
  </si>
  <si>
    <t>P1635</t>
  </si>
  <si>
    <t>P1636</t>
  </si>
  <si>
    <t>P1637</t>
  </si>
  <si>
    <t>P1638</t>
  </si>
  <si>
    <t>P1639</t>
  </si>
  <si>
    <t>P1640</t>
  </si>
  <si>
    <t>P1641</t>
  </si>
  <si>
    <t>P1642</t>
  </si>
  <si>
    <t>P1643</t>
  </si>
  <si>
    <t>P1644</t>
  </si>
  <si>
    <t>P1645</t>
  </si>
  <si>
    <t>P1646</t>
  </si>
  <si>
    <t>P1647</t>
  </si>
  <si>
    <t>P1648</t>
  </si>
  <si>
    <t>P1649</t>
  </si>
  <si>
    <t>P1650</t>
  </si>
  <si>
    <t>P1651</t>
  </si>
  <si>
    <t>P1652</t>
  </si>
  <si>
    <t>P1653</t>
  </si>
  <si>
    <t>P1654</t>
  </si>
  <si>
    <t>P1655</t>
  </si>
  <si>
    <t>P1656</t>
  </si>
  <si>
    <t>P1657</t>
  </si>
  <si>
    <t>P1658</t>
  </si>
  <si>
    <t>P1659</t>
  </si>
  <si>
    <t>P1660</t>
  </si>
  <si>
    <t>P1661</t>
  </si>
  <si>
    <t>P1662</t>
  </si>
  <si>
    <t>P1663</t>
  </si>
  <si>
    <t>P1664</t>
  </si>
  <si>
    <t>P1665</t>
  </si>
  <si>
    <t>P1666</t>
  </si>
  <si>
    <t>P1667</t>
  </si>
  <si>
    <t>P1668</t>
  </si>
  <si>
    <t>P1669</t>
  </si>
  <si>
    <t>P1670</t>
  </si>
  <si>
    <t>P1671</t>
  </si>
  <si>
    <t>P1672</t>
  </si>
  <si>
    <t>P1673</t>
  </si>
  <si>
    <t>P1674</t>
  </si>
  <si>
    <t>P1675</t>
  </si>
  <si>
    <t>P1676</t>
  </si>
  <si>
    <t>P1677</t>
  </si>
  <si>
    <t>P1678</t>
  </si>
  <si>
    <t>P1679</t>
  </si>
  <si>
    <t>P1680</t>
  </si>
  <si>
    <t>P1681</t>
  </si>
  <si>
    <t>P1682</t>
  </si>
  <si>
    <t>P1683</t>
  </si>
  <si>
    <t>P1684</t>
  </si>
  <si>
    <t>P1685</t>
  </si>
  <si>
    <t>P1686</t>
  </si>
  <si>
    <t>P1687</t>
  </si>
  <si>
    <t>P1688</t>
  </si>
  <si>
    <t>P1689</t>
  </si>
  <si>
    <t>P1690</t>
  </si>
  <si>
    <t>P1691</t>
  </si>
  <si>
    <t>P1692</t>
  </si>
  <si>
    <t>P1693</t>
  </si>
  <si>
    <t>P1694</t>
  </si>
  <si>
    <t>P1695</t>
  </si>
  <si>
    <t>P1696</t>
  </si>
  <si>
    <t>P1697</t>
  </si>
  <si>
    <t>P1698</t>
  </si>
  <si>
    <t>P1699</t>
  </si>
  <si>
    <t>P1700</t>
  </si>
  <si>
    <t>P1701</t>
  </si>
  <si>
    <t>P1702</t>
  </si>
  <si>
    <t>P1703</t>
  </si>
  <si>
    <t>P1704</t>
  </si>
  <si>
    <t>P1705</t>
  </si>
  <si>
    <t>P1706</t>
  </si>
  <si>
    <t>P1707</t>
  </si>
  <si>
    <t>P1708</t>
  </si>
  <si>
    <t>P1709</t>
  </si>
  <si>
    <t>P1710</t>
  </si>
  <si>
    <t>P1711</t>
  </si>
  <si>
    <t>P1712</t>
  </si>
  <si>
    <t>P1713</t>
  </si>
  <si>
    <t>P1714</t>
  </si>
  <si>
    <t>P1715</t>
  </si>
  <si>
    <t>P1716</t>
  </si>
  <si>
    <t>P1717</t>
  </si>
  <si>
    <t>P1718</t>
  </si>
  <si>
    <t>P1719</t>
  </si>
  <si>
    <t>P1720</t>
  </si>
  <si>
    <t>P1721</t>
  </si>
  <si>
    <t>P1722</t>
  </si>
  <si>
    <t>P1723</t>
  </si>
  <si>
    <t>P1724</t>
  </si>
  <si>
    <t>P1725</t>
  </si>
  <si>
    <t>P1726</t>
  </si>
  <si>
    <t>P1727</t>
  </si>
  <si>
    <t>P1728</t>
  </si>
  <si>
    <t>P1729</t>
  </si>
  <si>
    <t>P1730</t>
  </si>
  <si>
    <t>P1731</t>
  </si>
  <si>
    <t>P1732</t>
  </si>
  <si>
    <t>P1733</t>
  </si>
  <si>
    <t>P1734</t>
  </si>
  <si>
    <t>P1735</t>
  </si>
  <si>
    <t>P1736</t>
  </si>
  <si>
    <t>P1737</t>
  </si>
  <si>
    <t>P1738</t>
  </si>
  <si>
    <t>P1739</t>
  </si>
  <si>
    <t>P1740</t>
  </si>
  <si>
    <t>P1741</t>
  </si>
  <si>
    <t>P1742</t>
  </si>
  <si>
    <t>P1743</t>
  </si>
  <si>
    <t>P1744</t>
  </si>
  <si>
    <t>P1745</t>
  </si>
  <si>
    <t>P1746</t>
  </si>
  <si>
    <t>P1747</t>
  </si>
  <si>
    <t>P1748</t>
  </si>
  <si>
    <t>P1749</t>
  </si>
  <si>
    <t>P1750</t>
  </si>
  <si>
    <t>P1751</t>
  </si>
  <si>
    <t>P1752</t>
  </si>
  <si>
    <t>P1753</t>
  </si>
  <si>
    <t>P1754</t>
  </si>
  <si>
    <t>P1755</t>
  </si>
  <si>
    <t>P1756</t>
  </si>
  <si>
    <t>P1757</t>
  </si>
  <si>
    <t>P1758</t>
  </si>
  <si>
    <t>P1759</t>
  </si>
  <si>
    <t>P1760</t>
  </si>
  <si>
    <t>P1761</t>
  </si>
  <si>
    <t>P1762</t>
  </si>
  <si>
    <t>P1763</t>
  </si>
  <si>
    <t>P1764</t>
  </si>
  <si>
    <t>P1765</t>
  </si>
  <si>
    <t>P1766</t>
  </si>
  <si>
    <t>P1767</t>
  </si>
  <si>
    <t>P1768</t>
  </si>
  <si>
    <t>P1769</t>
  </si>
  <si>
    <t>P1770</t>
  </si>
  <si>
    <t>P1771</t>
  </si>
  <si>
    <t>P1772</t>
  </si>
  <si>
    <t>P1773</t>
  </si>
  <si>
    <t>P1774</t>
  </si>
  <si>
    <t>P1775</t>
  </si>
  <si>
    <t>P1776</t>
  </si>
  <si>
    <t>P1777</t>
  </si>
  <si>
    <t>P1778</t>
  </si>
  <si>
    <t>P1779</t>
  </si>
  <si>
    <t>P1780</t>
  </si>
  <si>
    <t>P1781</t>
  </si>
  <si>
    <t>P1782</t>
  </si>
  <si>
    <t>P1783</t>
  </si>
  <si>
    <t>P1784</t>
  </si>
  <si>
    <t>P1785</t>
  </si>
  <si>
    <t>P1786</t>
  </si>
  <si>
    <t>P1787</t>
  </si>
  <si>
    <t>P1788</t>
  </si>
  <si>
    <t>P1789</t>
  </si>
  <si>
    <t>P1790</t>
  </si>
  <si>
    <t>P1791</t>
  </si>
  <si>
    <t>P1792</t>
  </si>
  <si>
    <t>P1793</t>
  </si>
  <si>
    <t>P1794</t>
  </si>
  <si>
    <t>P1795</t>
  </si>
  <si>
    <t>P1796</t>
  </si>
  <si>
    <t>P1797</t>
  </si>
  <si>
    <t>P1798</t>
  </si>
  <si>
    <t>P1799</t>
  </si>
  <si>
    <t>P1800</t>
  </si>
  <si>
    <t>P1801</t>
  </si>
  <si>
    <t>P1802</t>
  </si>
  <si>
    <t>P1803</t>
  </si>
  <si>
    <t>P1804</t>
  </si>
  <si>
    <t>P1805</t>
  </si>
  <si>
    <t>P1806</t>
  </si>
  <si>
    <t>P1807</t>
  </si>
  <si>
    <t>P1808</t>
  </si>
  <si>
    <t>P1809</t>
  </si>
  <si>
    <t>P1810</t>
  </si>
  <si>
    <t>P1811</t>
  </si>
  <si>
    <t>P1812</t>
  </si>
  <si>
    <t>P1813</t>
  </si>
  <si>
    <t>P1814</t>
  </si>
  <si>
    <t>P1815</t>
  </si>
  <si>
    <t>P1816</t>
  </si>
  <si>
    <t>P1817</t>
  </si>
  <si>
    <t>P1818</t>
  </si>
  <si>
    <t>P1819</t>
  </si>
  <si>
    <t>P1820</t>
  </si>
  <si>
    <t>P1821</t>
  </si>
  <si>
    <t>P1822</t>
  </si>
  <si>
    <t>P1823</t>
  </si>
  <si>
    <t>P1824</t>
  </si>
  <si>
    <t>P1825</t>
  </si>
  <si>
    <t>P1826</t>
  </si>
  <si>
    <t>P1827</t>
  </si>
  <si>
    <t>P1828</t>
  </si>
  <si>
    <t>P1829</t>
  </si>
  <si>
    <t>P1830</t>
  </si>
  <si>
    <t>P1831</t>
  </si>
  <si>
    <t>P1832</t>
  </si>
  <si>
    <t>P1833</t>
  </si>
  <si>
    <t>P1834</t>
  </si>
  <si>
    <t>P1835</t>
  </si>
  <si>
    <t>P1836</t>
  </si>
  <si>
    <t>P1837</t>
  </si>
  <si>
    <t>P1838</t>
  </si>
  <si>
    <t>P1839</t>
  </si>
  <si>
    <t>P1840</t>
  </si>
  <si>
    <t>P1841</t>
  </si>
  <si>
    <t>P1842</t>
  </si>
  <si>
    <t>P1843</t>
  </si>
  <si>
    <t>P1844</t>
  </si>
  <si>
    <t>P1845</t>
  </si>
  <si>
    <t>P1846</t>
  </si>
  <si>
    <t>P1847</t>
  </si>
  <si>
    <t>P1848</t>
  </si>
  <si>
    <t>P1849</t>
  </si>
  <si>
    <t>P1850</t>
  </si>
  <si>
    <t>P1851</t>
  </si>
  <si>
    <t>P1852</t>
  </si>
  <si>
    <t>P1853</t>
  </si>
  <si>
    <t>P1854</t>
  </si>
  <si>
    <t>P1855</t>
  </si>
  <si>
    <t>P1856</t>
  </si>
  <si>
    <t>P1857</t>
  </si>
  <si>
    <t>P1858</t>
  </si>
  <si>
    <t>P1859</t>
  </si>
  <si>
    <t>P1860</t>
  </si>
  <si>
    <t>P1861</t>
  </si>
  <si>
    <t>P1862</t>
  </si>
  <si>
    <t>P1863</t>
  </si>
  <si>
    <t>P1864</t>
  </si>
  <si>
    <t>P1865</t>
  </si>
  <si>
    <t>P1866</t>
  </si>
  <si>
    <t>P1867</t>
  </si>
  <si>
    <t>P1868</t>
  </si>
  <si>
    <t>P1869</t>
  </si>
  <si>
    <t>P1870</t>
  </si>
  <si>
    <t>P1871</t>
  </si>
  <si>
    <t>P1872</t>
  </si>
  <si>
    <t>P1873</t>
  </si>
  <si>
    <t>P1874</t>
  </si>
  <si>
    <t>P1875</t>
  </si>
  <si>
    <t>P1876</t>
  </si>
  <si>
    <t>P1877</t>
  </si>
  <si>
    <t>P1878</t>
  </si>
  <si>
    <t>P1879</t>
  </si>
  <si>
    <t>P1880</t>
  </si>
  <si>
    <t>P1881</t>
  </si>
  <si>
    <t>P1882</t>
  </si>
  <si>
    <t>P1883</t>
  </si>
  <si>
    <t>P1884</t>
  </si>
  <si>
    <t>P1885</t>
  </si>
  <si>
    <t>P1886</t>
  </si>
  <si>
    <t>P1887</t>
  </si>
  <si>
    <t>P1888</t>
  </si>
  <si>
    <t>P1889</t>
  </si>
  <si>
    <t>P1890</t>
  </si>
  <si>
    <t>P1891</t>
  </si>
  <si>
    <t>P1892</t>
  </si>
  <si>
    <t>P1893</t>
  </si>
  <si>
    <t>P1894</t>
  </si>
  <si>
    <t>P1895</t>
  </si>
  <si>
    <t>P1896</t>
  </si>
  <si>
    <t>P1897</t>
  </si>
  <si>
    <t>P1898</t>
  </si>
  <si>
    <t>P1899</t>
  </si>
  <si>
    <t>P1900</t>
  </si>
  <si>
    <t>P1901</t>
  </si>
  <si>
    <t>P1902</t>
  </si>
  <si>
    <t>P1903</t>
  </si>
  <si>
    <t>P1904</t>
  </si>
  <si>
    <t>P1905</t>
  </si>
  <si>
    <t>P1906</t>
  </si>
  <si>
    <t>P1907</t>
  </si>
  <si>
    <t>P1908</t>
  </si>
  <si>
    <t>P1909</t>
  </si>
  <si>
    <t>P1910</t>
  </si>
  <si>
    <t>P1911</t>
  </si>
  <si>
    <t>P1912</t>
  </si>
  <si>
    <t>P1913</t>
  </si>
  <si>
    <t>P1914</t>
  </si>
  <si>
    <t>P1915</t>
  </si>
  <si>
    <t>P1916</t>
  </si>
  <si>
    <t>P1917</t>
  </si>
  <si>
    <t>P1918</t>
  </si>
  <si>
    <t>P1919</t>
  </si>
  <si>
    <t>P1920</t>
  </si>
  <si>
    <t>P1921</t>
  </si>
  <si>
    <t>P1922</t>
  </si>
  <si>
    <t>P1923</t>
  </si>
  <si>
    <t>P1924</t>
  </si>
  <si>
    <t>P1925</t>
  </si>
  <si>
    <t>P1926</t>
  </si>
  <si>
    <t>P1927</t>
  </si>
  <si>
    <t>P1928</t>
  </si>
  <si>
    <t>P1929</t>
  </si>
  <si>
    <t>P1930</t>
  </si>
  <si>
    <t>P1931</t>
  </si>
  <si>
    <t>P1932</t>
  </si>
  <si>
    <t>P1933</t>
  </si>
  <si>
    <t>P1934</t>
  </si>
  <si>
    <t>P1935</t>
  </si>
  <si>
    <t>P1936</t>
  </si>
  <si>
    <t>P1937</t>
  </si>
  <si>
    <t>P1938</t>
  </si>
  <si>
    <t>P1939</t>
  </si>
  <si>
    <t>P1940</t>
  </si>
  <si>
    <t>P1941</t>
  </si>
  <si>
    <t>P1942</t>
  </si>
  <si>
    <t>P1943</t>
  </si>
  <si>
    <t>P1944</t>
  </si>
  <si>
    <t>P1945</t>
  </si>
  <si>
    <t>P1946</t>
  </si>
  <si>
    <t>P1947</t>
  </si>
  <si>
    <t>P1948</t>
  </si>
  <si>
    <t>P1949</t>
  </si>
  <si>
    <t>P1950</t>
  </si>
  <si>
    <t>P1951</t>
  </si>
  <si>
    <t>P1952</t>
  </si>
  <si>
    <t>P1953</t>
  </si>
  <si>
    <t>P1954</t>
  </si>
  <si>
    <t>P1955</t>
  </si>
  <si>
    <t>P1956</t>
  </si>
  <si>
    <t>P1957</t>
  </si>
  <si>
    <t>P1958</t>
  </si>
  <si>
    <t>P1959</t>
  </si>
  <si>
    <t>P1960</t>
  </si>
  <si>
    <t>P1961</t>
  </si>
  <si>
    <t>P1962</t>
  </si>
  <si>
    <t>P1963</t>
  </si>
  <si>
    <t>P1964</t>
  </si>
  <si>
    <t>P1965</t>
  </si>
  <si>
    <t>P1966</t>
  </si>
  <si>
    <t>P1967</t>
  </si>
  <si>
    <t>P1968</t>
  </si>
  <si>
    <t>P1969</t>
  </si>
  <si>
    <t>P1970</t>
  </si>
  <si>
    <t>P1971</t>
  </si>
  <si>
    <t>P1972</t>
  </si>
  <si>
    <t>P1973</t>
  </si>
  <si>
    <t>P1974</t>
  </si>
  <si>
    <t>P1975</t>
  </si>
  <si>
    <t>P1976</t>
  </si>
  <si>
    <t>P1977</t>
  </si>
  <si>
    <t>P1978</t>
  </si>
  <si>
    <t>P1979</t>
  </si>
  <si>
    <t>P1980</t>
  </si>
  <si>
    <t>P1981</t>
  </si>
  <si>
    <t>P1982</t>
  </si>
  <si>
    <t>P1983</t>
  </si>
  <si>
    <t>P1984</t>
  </si>
  <si>
    <t>P1985</t>
  </si>
  <si>
    <t>P1986</t>
  </si>
  <si>
    <t>P1987</t>
  </si>
  <si>
    <t>P1988</t>
  </si>
  <si>
    <t>P1989</t>
  </si>
  <si>
    <t>P1990</t>
  </si>
  <si>
    <t>P1991</t>
  </si>
  <si>
    <t>P1992</t>
  </si>
  <si>
    <t>P1993</t>
  </si>
  <si>
    <t>P1994</t>
  </si>
  <si>
    <t>P1995</t>
  </si>
  <si>
    <t>P1996</t>
  </si>
  <si>
    <t>P1997</t>
  </si>
  <si>
    <t>P1998</t>
  </si>
  <si>
    <t>P1999</t>
  </si>
  <si>
    <t>P2000</t>
  </si>
  <si>
    <t>P2001</t>
  </si>
  <si>
    <t>P2002</t>
  </si>
  <si>
    <t>P2003</t>
  </si>
  <si>
    <t>P2004</t>
  </si>
  <si>
    <t>P2005</t>
  </si>
  <si>
    <t>P2006</t>
  </si>
  <si>
    <t>P2007</t>
  </si>
  <si>
    <t>P2008</t>
  </si>
  <si>
    <t>P2009</t>
  </si>
  <si>
    <t>P2010</t>
  </si>
  <si>
    <t>P2011</t>
  </si>
  <si>
    <t>P2012</t>
  </si>
  <si>
    <t>P2013</t>
  </si>
  <si>
    <t>P2014</t>
  </si>
  <si>
    <t>P2015</t>
  </si>
  <si>
    <t>P2016</t>
  </si>
  <si>
    <t>P2017</t>
  </si>
  <si>
    <t>P2018</t>
  </si>
  <si>
    <t>P2019</t>
  </si>
  <si>
    <t>P2020</t>
  </si>
  <si>
    <t>P2021</t>
  </si>
  <si>
    <t>P2022</t>
  </si>
  <si>
    <t>P2023</t>
  </si>
  <si>
    <t>P2024</t>
  </si>
  <si>
    <t>P2025</t>
  </si>
  <si>
    <t>P2026</t>
  </si>
  <si>
    <t>P2027</t>
  </si>
  <si>
    <t>P2028</t>
  </si>
  <si>
    <t>P2029</t>
  </si>
  <si>
    <t>P2030</t>
  </si>
  <si>
    <t>P2031</t>
  </si>
  <si>
    <t>P2032</t>
  </si>
  <si>
    <t>Id_paciente</t>
  </si>
  <si>
    <t>Edad</t>
  </si>
  <si>
    <t>Sexo</t>
  </si>
  <si>
    <t>IMC</t>
  </si>
  <si>
    <t>Historia familiar</t>
  </si>
  <si>
    <t>Presion sistolica</t>
  </si>
  <si>
    <t>Presion diastolica</t>
  </si>
  <si>
    <t>Frecuencia cardiaca</t>
  </si>
  <si>
    <t>Insuficiencia cardiaca</t>
  </si>
  <si>
    <t>Hipertension</t>
  </si>
  <si>
    <t>Creatinina serica</t>
  </si>
  <si>
    <t>urea en sangre</t>
  </si>
  <si>
    <t>Albumina en orina</t>
  </si>
  <si>
    <t>diuresis</t>
  </si>
  <si>
    <t>Trigliceridos</t>
  </si>
  <si>
    <t>Sodio</t>
  </si>
  <si>
    <t>Potasio</t>
  </si>
  <si>
    <t>Hemoglobina</t>
  </si>
  <si>
    <t>Calcio</t>
  </si>
  <si>
    <t>Fosforo</t>
  </si>
  <si>
    <t>Diureticos</t>
  </si>
  <si>
    <t>FEVI</t>
  </si>
  <si>
    <t>NYHA</t>
  </si>
  <si>
    <t>CAD</t>
  </si>
  <si>
    <t>ACR</t>
  </si>
  <si>
    <t>ECA inhibidor</t>
  </si>
  <si>
    <t>ARB</t>
  </si>
  <si>
    <t>Estatinas</t>
  </si>
  <si>
    <t>LDL</t>
  </si>
  <si>
    <t>HDL</t>
  </si>
  <si>
    <t>IMC1</t>
  </si>
  <si>
    <t>Creatinina</t>
  </si>
  <si>
    <t>Urea</t>
  </si>
  <si>
    <t>Hemoglobina1</t>
  </si>
  <si>
    <t>Edad1</t>
  </si>
  <si>
    <t>Herencia</t>
  </si>
  <si>
    <t>Pulso</t>
  </si>
  <si>
    <t>FEVI1</t>
  </si>
  <si>
    <t>NYHA1</t>
  </si>
  <si>
    <t>CAD1</t>
  </si>
  <si>
    <t>Insuficiencia cardiaca1</t>
  </si>
  <si>
    <t>Albumina en orina1</t>
  </si>
  <si>
    <t>ACR1</t>
  </si>
  <si>
    <t>Diabetes</t>
  </si>
  <si>
    <t>glucosa en ayunas1</t>
  </si>
  <si>
    <t>Glucosa en ayunas</t>
  </si>
  <si>
    <t>Hemoblobina Glicosilada</t>
  </si>
  <si>
    <t>Hemoglobina Glicosilada1</t>
  </si>
  <si>
    <t>Colesterol Total</t>
  </si>
  <si>
    <t>Colesterol total1</t>
  </si>
  <si>
    <t>Trigliceridos1</t>
  </si>
  <si>
    <t>Sodio1</t>
  </si>
  <si>
    <t>Potasio1</t>
  </si>
  <si>
    <t>Calcio1</t>
  </si>
  <si>
    <t>Fosforo1</t>
  </si>
  <si>
    <t>ECA inhibidor1</t>
  </si>
  <si>
    <t>ARB1</t>
  </si>
  <si>
    <t>Diureticos1</t>
  </si>
  <si>
    <t>Estatinas1</t>
  </si>
  <si>
    <t>EFGR</t>
  </si>
  <si>
    <t>EGFR1</t>
  </si>
  <si>
    <t>diuresis1</t>
  </si>
  <si>
    <t>HDL1</t>
  </si>
  <si>
    <t>LDL1</t>
  </si>
  <si>
    <t>Etiqueta ERC</t>
  </si>
  <si>
    <t>Etiqueta ECV</t>
  </si>
  <si>
    <t>ERC</t>
  </si>
  <si>
    <t>ECV</t>
  </si>
  <si>
    <t>Enfermedad renal</t>
  </si>
  <si>
    <t>Sano</t>
  </si>
  <si>
    <t>Enfermedad cardiovascular</t>
  </si>
  <si>
    <t>30-39</t>
  </si>
  <si>
    <t>40-49</t>
  </si>
  <si>
    <t>50-59</t>
  </si>
  <si>
    <t>60-69</t>
  </si>
  <si>
    <t>70-79</t>
  </si>
  <si>
    <t>80-89</t>
  </si>
  <si>
    <t/>
  </si>
  <si>
    <t>Casos ERC</t>
  </si>
  <si>
    <t>Hipertension1</t>
  </si>
  <si>
    <t>Casos ECV</t>
  </si>
  <si>
    <t>diabetes1</t>
  </si>
  <si>
    <t xml:space="preserve">                      INFORME DE ENFERMEDAD CARDIOVASCULAR</t>
  </si>
  <si>
    <t xml:space="preserve">   INFORME DE ENFERMEDAD RENAL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</si>
</sst>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13" Type="http://schemas.microsoft.com/office/2007/relationships/slicerCache" Target="slicerCaches/slicerCache9.xml"/><Relationship Id="rId18" Type="http://schemas.microsoft.com/office/2007/relationships/slicerCache" Target="slicerCaches/slicerCache14.xml"/><Relationship Id="rId26" Type="http://schemas.microsoft.com/office/2007/relationships/slicerCache" Target="slicerCaches/slicerCache22.xml"/><Relationship Id="rId3" Type="http://schemas.openxmlformats.org/officeDocument/2006/relationships/worksheet" Target="worksheets/sheet3.xml"/><Relationship Id="rId21" Type="http://schemas.microsoft.com/office/2007/relationships/slicerCache" Target="slicerCaches/slicerCache17.xml"/><Relationship Id="rId7" Type="http://schemas.microsoft.com/office/2007/relationships/slicerCache" Target="slicerCaches/slicerCache3.xml"/><Relationship Id="rId12" Type="http://schemas.microsoft.com/office/2007/relationships/slicerCache" Target="slicerCaches/slicerCache8.xml"/><Relationship Id="rId17" Type="http://schemas.microsoft.com/office/2007/relationships/slicerCache" Target="slicerCaches/slicerCache13.xml"/><Relationship Id="rId25" Type="http://schemas.microsoft.com/office/2007/relationships/slicerCache" Target="slicerCaches/slicerCache2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12.xml"/><Relationship Id="rId20" Type="http://schemas.microsoft.com/office/2007/relationships/slicerCache" Target="slicerCaches/slicerCache16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microsoft.com/office/2007/relationships/slicerCache" Target="slicerCaches/slicerCache7.xml"/><Relationship Id="rId24" Type="http://schemas.microsoft.com/office/2007/relationships/slicerCache" Target="slicerCaches/slicerCache20.xml"/><Relationship Id="rId5" Type="http://schemas.microsoft.com/office/2007/relationships/slicerCache" Target="slicerCaches/slicerCache1.xml"/><Relationship Id="rId15" Type="http://schemas.microsoft.com/office/2007/relationships/slicerCache" Target="slicerCaches/slicerCache11.xml"/><Relationship Id="rId23" Type="http://schemas.microsoft.com/office/2007/relationships/slicerCache" Target="slicerCaches/slicerCache19.xml"/><Relationship Id="rId28" Type="http://schemas.openxmlformats.org/officeDocument/2006/relationships/theme" Target="theme/theme1.xml"/><Relationship Id="rId10" Type="http://schemas.microsoft.com/office/2007/relationships/slicerCache" Target="slicerCaches/slicerCache6.xml"/><Relationship Id="rId19" Type="http://schemas.microsoft.com/office/2007/relationships/slicerCache" Target="slicerCaches/slicerCache15.xml"/><Relationship Id="rId31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microsoft.com/office/2007/relationships/slicerCache" Target="slicerCaches/slicerCache5.xml"/><Relationship Id="rId14" Type="http://schemas.microsoft.com/office/2007/relationships/slicerCache" Target="slicerCaches/slicerCache10.xml"/><Relationship Id="rId22" Type="http://schemas.microsoft.com/office/2007/relationships/slicerCache" Target="slicerCaches/slicerCache18.xml"/><Relationship Id="rId27" Type="http://schemas.microsoft.com/office/2007/relationships/slicerCache" Target="slicerCaches/slicerCache23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[CKD annd CVD1.xlsx]Informe1!TablaDinámica1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L"/>
              <a:t>ERC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23244350204281E-2"/>
          <c:y val="0.12703142876371221"/>
          <c:w val="0.72868658967498323"/>
          <c:h val="0.797613417980872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Informe1!$C$17:$C$18</c:f>
              <c:strCache>
                <c:ptCount val="1"/>
                <c:pt idx="0">
                  <c:v>Enfermedad renal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D14E-411B-B428-DC075C089979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D14E-411B-B428-DC075C0899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Informe1!$B$19:$B$24</c:f>
              <c:strCache>
                <c:ptCount val="6"/>
                <c:pt idx="0">
                  <c:v>30-39</c:v>
                </c:pt>
                <c:pt idx="1">
                  <c:v>40-49</c:v>
                </c:pt>
                <c:pt idx="2">
                  <c:v>50-59</c:v>
                </c:pt>
                <c:pt idx="3">
                  <c:v>60-69</c:v>
                </c:pt>
                <c:pt idx="4">
                  <c:v>70-79</c:v>
                </c:pt>
                <c:pt idx="5">
                  <c:v>80-89</c:v>
                </c:pt>
              </c:strCache>
            </c:strRef>
          </c:cat>
          <c:val>
            <c:numRef>
              <c:f>Informe1!$C$19:$C$24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290</c:v>
                </c:pt>
                <c:pt idx="3">
                  <c:v>284</c:v>
                </c:pt>
                <c:pt idx="4">
                  <c:v>288</c:v>
                </c:pt>
                <c:pt idx="5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B1E-46A1-B15F-22DB914B8C3A}"/>
            </c:ext>
          </c:extLst>
        </c:ser>
        <c:ser>
          <c:idx val="1"/>
          <c:order val="1"/>
          <c:tx>
            <c:strRef>
              <c:f>Informe1!$D$17:$D$18</c:f>
              <c:strCache>
                <c:ptCount val="1"/>
                <c:pt idx="0">
                  <c:v>Sano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Informe1!$B$19:$B$24</c:f>
              <c:strCache>
                <c:ptCount val="6"/>
                <c:pt idx="0">
                  <c:v>30-39</c:v>
                </c:pt>
                <c:pt idx="1">
                  <c:v>40-49</c:v>
                </c:pt>
                <c:pt idx="2">
                  <c:v>50-59</c:v>
                </c:pt>
                <c:pt idx="3">
                  <c:v>60-69</c:v>
                </c:pt>
                <c:pt idx="4">
                  <c:v>70-79</c:v>
                </c:pt>
                <c:pt idx="5">
                  <c:v>80-89</c:v>
                </c:pt>
              </c:strCache>
            </c:strRef>
          </c:cat>
          <c:val>
            <c:numRef>
              <c:f>Informe1!$D$19:$D$24</c:f>
              <c:numCache>
                <c:formatCode>General</c:formatCode>
                <c:ptCount val="6"/>
                <c:pt idx="0">
                  <c:v>233</c:v>
                </c:pt>
                <c:pt idx="1">
                  <c:v>242</c:v>
                </c:pt>
                <c:pt idx="2">
                  <c:v>292</c:v>
                </c:pt>
                <c:pt idx="3">
                  <c:v>232</c:v>
                </c:pt>
                <c:pt idx="4">
                  <c:v>20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20-46EC-88FA-42DF570307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83627231"/>
        <c:axId val="1083617247"/>
      </c:barChart>
      <c:catAx>
        <c:axId val="108362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83617247"/>
        <c:crosses val="autoZero"/>
        <c:auto val="1"/>
        <c:lblAlgn val="ctr"/>
        <c:lblOffset val="100"/>
        <c:noMultiLvlLbl val="0"/>
      </c:catAx>
      <c:valAx>
        <c:axId val="108361724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8362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[CKD annd CVD1.xlsx]Informe 2!TablaDinámica2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L"/>
              <a:t>ECV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'Informe 2'!$C$13:$C$14</c:f>
              <c:strCache>
                <c:ptCount val="1"/>
                <c:pt idx="0">
                  <c:v>Enfermedad cardiovascular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'Informe 2'!$B$15:$B$20</c:f>
              <c:strCache>
                <c:ptCount val="6"/>
                <c:pt idx="0">
                  <c:v>30-39</c:v>
                </c:pt>
                <c:pt idx="1">
                  <c:v>40-49</c:v>
                </c:pt>
                <c:pt idx="2">
                  <c:v>50-59</c:v>
                </c:pt>
                <c:pt idx="3">
                  <c:v>60-69</c:v>
                </c:pt>
                <c:pt idx="4">
                  <c:v>70-79</c:v>
                </c:pt>
                <c:pt idx="5">
                  <c:v>80-89</c:v>
                </c:pt>
              </c:strCache>
            </c:strRef>
          </c:cat>
          <c:val>
            <c:numRef>
              <c:f>'Informe 2'!$C$15:$C$20</c:f>
              <c:numCache>
                <c:formatCode>General</c:formatCode>
                <c:ptCount val="6"/>
                <c:pt idx="0">
                  <c:v>107</c:v>
                </c:pt>
                <c:pt idx="1">
                  <c:v>119</c:v>
                </c:pt>
                <c:pt idx="2">
                  <c:v>311</c:v>
                </c:pt>
                <c:pt idx="3">
                  <c:v>241</c:v>
                </c:pt>
                <c:pt idx="4">
                  <c:v>156</c:v>
                </c:pt>
                <c:pt idx="5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0D9-4346-8A93-ED6ED49C26AE}"/>
            </c:ext>
          </c:extLst>
        </c:ser>
        <c:ser>
          <c:idx val="1"/>
          <c:order val="1"/>
          <c:tx>
            <c:strRef>
              <c:f>'Informe 2'!$D$13:$D$14</c:f>
              <c:strCache>
                <c:ptCount val="1"/>
                <c:pt idx="0">
                  <c:v>Sano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'Informe 2'!$B$15:$B$20</c:f>
              <c:strCache>
                <c:ptCount val="6"/>
                <c:pt idx="0">
                  <c:v>30-39</c:v>
                </c:pt>
                <c:pt idx="1">
                  <c:v>40-49</c:v>
                </c:pt>
                <c:pt idx="2">
                  <c:v>50-59</c:v>
                </c:pt>
                <c:pt idx="3">
                  <c:v>60-69</c:v>
                </c:pt>
                <c:pt idx="4">
                  <c:v>70-79</c:v>
                </c:pt>
                <c:pt idx="5">
                  <c:v>80-89</c:v>
                </c:pt>
              </c:strCache>
            </c:strRef>
          </c:cat>
          <c:val>
            <c:numRef>
              <c:f>'Informe 2'!$D$15:$D$20</c:f>
              <c:numCache>
                <c:formatCode>General</c:formatCode>
                <c:ptCount val="6"/>
                <c:pt idx="0">
                  <c:v>126</c:v>
                </c:pt>
                <c:pt idx="1">
                  <c:v>123</c:v>
                </c:pt>
                <c:pt idx="2">
                  <c:v>271</c:v>
                </c:pt>
                <c:pt idx="3">
                  <c:v>275</c:v>
                </c:pt>
                <c:pt idx="4">
                  <c:v>152</c:v>
                </c:pt>
                <c:pt idx="5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0D9-4346-8A93-ED6ED49C26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090098735"/>
        <c:axId val="1090092079"/>
      </c:barChart>
      <c:catAx>
        <c:axId val="1090098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90092079"/>
        <c:crosses val="autoZero"/>
        <c:auto val="1"/>
        <c:lblAlgn val="ctr"/>
        <c:lblOffset val="100"/>
        <c:noMultiLvlLbl val="0"/>
      </c:catAx>
      <c:valAx>
        <c:axId val="10900920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9009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257175</xdr:colOff>
      <xdr:row>15</xdr:row>
      <xdr:rowOff>171449</xdr:rowOff>
    </xdr:from>
    <xdr:to>
      <xdr:col>10</xdr:col>
      <xdr:colOff>738187</xdr:colOff>
      <xdr:row>33</xdr:row>
      <xdr:rowOff>85724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85726</xdr:colOff>
      <xdr:row>3</xdr:row>
      <xdr:rowOff>133350</xdr:rowOff>
    </xdr:from>
    <xdr:to>
      <xdr:col>12</xdr:col>
      <xdr:colOff>504825</xdr:colOff>
      <xdr:row>13</xdr:row>
      <xdr:rowOff>95250</xdr:rowOff>
    </xdr:to>
    <xdr:grpSp>
      <xdr:nvGrpSpPr>
        <xdr:cNvPr id="3" name="Grupo 2"/>
        <xdr:cNvGrpSpPr/>
      </xdr:nvGrpSpPr>
      <xdr:grpSpPr>
        <a:xfrm>
          <a:off x="847726" y="704850"/>
          <a:ext cx="8705849" cy="1866900"/>
          <a:chOff x="400051" y="762000"/>
          <a:chExt cx="8924924" cy="1866900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1" name="Sexo"/>
              <xdr:cNvGraphicFramePr/>
            </xdr:nvGraphicFramePr>
            <xdr:xfrm>
              <a:off x="400051" y="800100"/>
              <a:ext cx="1247774" cy="895350"/>
            </xdr:xfrm>
            <a:graphic>
              <a:graphicData uri="http://schemas.microsoft.com/office/drawing/2010/slicer">
                <sle:slicer xmlns:sle="http://schemas.microsoft.com/office/drawing/2010/slicer" name="Sexo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847726" y="742950"/>
                <a:ext cx="1217146" cy="89535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2" name="Hipertension"/>
              <xdr:cNvGraphicFramePr/>
            </xdr:nvGraphicFramePr>
            <xdr:xfrm>
              <a:off x="1666874" y="790575"/>
              <a:ext cx="1552575" cy="904875"/>
            </xdr:xfrm>
            <a:graphic>
              <a:graphicData uri="http://schemas.microsoft.com/office/drawing/2010/slicer">
                <sle:slicer xmlns:sle="http://schemas.microsoft.com/office/drawing/2010/slicer" name="Hipertension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083453" y="733425"/>
                <a:ext cx="1514465" cy="90487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3" name="Creatinina"/>
              <xdr:cNvGraphicFramePr/>
            </xdr:nvGraphicFramePr>
            <xdr:xfrm>
              <a:off x="3219450" y="781050"/>
              <a:ext cx="2133600" cy="914399"/>
            </xdr:xfrm>
            <a:graphic>
              <a:graphicData uri="http://schemas.microsoft.com/office/drawing/2010/slicer">
                <sle:slicer xmlns:sle="http://schemas.microsoft.com/office/drawing/2010/slicer" name="Creatinina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3597919" y="723900"/>
                <a:ext cx="2081228" cy="914399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4" name="Urea"/>
              <xdr:cNvGraphicFramePr/>
            </xdr:nvGraphicFramePr>
            <xdr:xfrm>
              <a:off x="5353050" y="762000"/>
              <a:ext cx="1828800" cy="923925"/>
            </xdr:xfrm>
            <a:graphic>
              <a:graphicData uri="http://schemas.microsoft.com/office/drawing/2010/slicer">
                <sle:slicer xmlns:sle="http://schemas.microsoft.com/office/drawing/2010/slicer" name="Urea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5679147" y="704850"/>
                <a:ext cx="1783909" cy="92392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5" name="EFGR"/>
              <xdr:cNvGraphicFramePr/>
            </xdr:nvGraphicFramePr>
            <xdr:xfrm>
              <a:off x="4429124" y="1676400"/>
              <a:ext cx="2886075" cy="952500"/>
            </xdr:xfrm>
            <a:graphic>
              <a:graphicData uri="http://schemas.microsoft.com/office/drawing/2010/slicer">
                <sle:slicer xmlns:sle="http://schemas.microsoft.com/office/drawing/2010/slicer" name="EFGR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4777900" y="1619250"/>
                <a:ext cx="2815232" cy="9525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6" name="Albumina en orina"/>
              <xdr:cNvGraphicFramePr/>
            </xdr:nvGraphicFramePr>
            <xdr:xfrm>
              <a:off x="409575" y="1695451"/>
              <a:ext cx="2171700" cy="914399"/>
            </xdr:xfrm>
            <a:graphic>
              <a:graphicData uri="http://schemas.microsoft.com/office/drawing/2010/slicer">
                <sle:slicer xmlns:sle="http://schemas.microsoft.com/office/drawing/2010/slicer" name="Albumina en orina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857016" y="1638301"/>
                <a:ext cx="2118393" cy="914399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7" name="diuresis"/>
              <xdr:cNvGraphicFramePr/>
            </xdr:nvGraphicFramePr>
            <xdr:xfrm>
              <a:off x="2600325" y="1685926"/>
              <a:ext cx="1828800" cy="923924"/>
            </xdr:xfrm>
            <a:graphic>
              <a:graphicData uri="http://schemas.microsoft.com/office/drawing/2010/slicer">
                <sle:slicer xmlns:sle="http://schemas.microsoft.com/office/drawing/2010/slicer" name="diuresis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993991" y="1628776"/>
                <a:ext cx="1783909" cy="923924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8" name="Colesterol Total"/>
              <xdr:cNvGraphicFramePr/>
            </xdr:nvGraphicFramePr>
            <xdr:xfrm>
              <a:off x="7191855" y="762000"/>
              <a:ext cx="2123355" cy="914400"/>
            </xdr:xfrm>
            <a:graphic>
              <a:graphicData uri="http://schemas.microsoft.com/office/drawing/2010/slicer">
                <sle:slicer xmlns:sle="http://schemas.microsoft.com/office/drawing/2010/slicer" name="Colesterol Total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7472815" y="704850"/>
                <a:ext cx="2071234" cy="9144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9" name="Diureticos"/>
              <xdr:cNvGraphicFramePr/>
            </xdr:nvGraphicFramePr>
            <xdr:xfrm>
              <a:off x="7323214" y="1666875"/>
              <a:ext cx="2001761" cy="962025"/>
            </xdr:xfrm>
            <a:graphic>
              <a:graphicData uri="http://schemas.microsoft.com/office/drawing/2010/slicer">
                <sle:slicer xmlns:sle="http://schemas.microsoft.com/office/drawing/2010/slicer" name="Diureticos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7600950" y="1609725"/>
                <a:ext cx="1952625" cy="96202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423861</xdr:colOff>
      <xdr:row>11</xdr:row>
      <xdr:rowOff>171450</xdr:rowOff>
    </xdr:from>
    <xdr:to>
      <xdr:col>11</xdr:col>
      <xdr:colOff>238124</xdr:colOff>
      <xdr:row>29</xdr:row>
      <xdr:rowOff>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733424</xdr:colOff>
      <xdr:row>11</xdr:row>
      <xdr:rowOff>133351</xdr:rowOff>
    </xdr:from>
    <xdr:to>
      <xdr:col>13</xdr:col>
      <xdr:colOff>590549</xdr:colOff>
      <xdr:row>16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Diabete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bet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91674" y="2228851"/>
              <a:ext cx="1381125" cy="9048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590550</xdr:colOff>
      <xdr:row>11</xdr:row>
      <xdr:rowOff>123826</xdr:rowOff>
    </xdr:from>
    <xdr:to>
      <xdr:col>16</xdr:col>
      <xdr:colOff>381000</xdr:colOff>
      <xdr:row>16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Glucosa en ayuna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lucosa en ayuna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72800" y="2219326"/>
              <a:ext cx="2076450" cy="9334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733424</xdr:colOff>
      <xdr:row>16</xdr:row>
      <xdr:rowOff>85725</xdr:rowOff>
    </xdr:from>
    <xdr:to>
      <xdr:col>14</xdr:col>
      <xdr:colOff>609600</xdr:colOff>
      <xdr:row>23</xdr:row>
      <xdr:rowOff>57151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Hemoblobina Glicosilada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Hemoblobina Glicosilad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91674" y="3133725"/>
              <a:ext cx="2162176" cy="13049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609600</xdr:colOff>
      <xdr:row>16</xdr:row>
      <xdr:rowOff>104775</xdr:rowOff>
    </xdr:from>
    <xdr:to>
      <xdr:col>17</xdr:col>
      <xdr:colOff>600074</xdr:colOff>
      <xdr:row>23</xdr:row>
      <xdr:rowOff>66674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LDL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D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53850" y="3152775"/>
              <a:ext cx="2276474" cy="12953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371475</xdr:colOff>
      <xdr:row>11</xdr:row>
      <xdr:rowOff>123826</xdr:rowOff>
    </xdr:from>
    <xdr:to>
      <xdr:col>17</xdr:col>
      <xdr:colOff>590551</xdr:colOff>
      <xdr:row>16</xdr:row>
      <xdr:rowOff>114299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HDL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HD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39725" y="2219326"/>
              <a:ext cx="981076" cy="9429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733424</xdr:colOff>
      <xdr:row>23</xdr:row>
      <xdr:rowOff>66676</xdr:rowOff>
    </xdr:from>
    <xdr:to>
      <xdr:col>14</xdr:col>
      <xdr:colOff>609599</xdr:colOff>
      <xdr:row>28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Hemoglobina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Hemoglobin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91674" y="4448176"/>
              <a:ext cx="2162175" cy="9334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609600</xdr:colOff>
      <xdr:row>23</xdr:row>
      <xdr:rowOff>57150</xdr:rowOff>
    </xdr:from>
    <xdr:to>
      <xdr:col>17</xdr:col>
      <xdr:colOff>609600</xdr:colOff>
      <xdr:row>28</xdr:row>
      <xdr:rowOff>57149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Estatina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tina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53850" y="4438650"/>
              <a:ext cx="2286000" cy="9524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</xdr:col>
      <xdr:colOff>19050</xdr:colOff>
      <xdr:row>4</xdr:row>
      <xdr:rowOff>95250</xdr:rowOff>
    </xdr:from>
    <xdr:to>
      <xdr:col>17</xdr:col>
      <xdr:colOff>600075</xdr:colOff>
      <xdr:row>9</xdr:row>
      <xdr:rowOff>76201</xdr:rowOff>
    </xdr:to>
    <xdr:grpSp>
      <xdr:nvGrpSpPr>
        <xdr:cNvPr id="9" name="Grupo 8"/>
        <xdr:cNvGrpSpPr/>
      </xdr:nvGrpSpPr>
      <xdr:grpSpPr>
        <a:xfrm>
          <a:off x="781050" y="857250"/>
          <a:ext cx="13249275" cy="933451"/>
          <a:chOff x="533400" y="809625"/>
          <a:chExt cx="13125450" cy="933451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3" name="Sexo 1"/>
              <xdr:cNvGraphicFramePr/>
            </xdr:nvGraphicFramePr>
            <xdr:xfrm>
              <a:off x="533400" y="809625"/>
              <a:ext cx="971550" cy="923925"/>
            </xdr:xfrm>
            <a:graphic>
              <a:graphicData uri="http://schemas.microsoft.com/office/drawing/2010/slicer">
                <sle:slicer xmlns:sle="http://schemas.microsoft.com/office/drawing/2010/slicer" name="Sexo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781050" y="857250"/>
                <a:ext cx="980716" cy="92392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4" name="IMC"/>
              <xdr:cNvGraphicFramePr/>
            </xdr:nvGraphicFramePr>
            <xdr:xfrm>
              <a:off x="1514475" y="809626"/>
              <a:ext cx="2343150" cy="933450"/>
            </xdr:xfrm>
            <a:graphic>
              <a:graphicData uri="http://schemas.microsoft.com/office/drawing/2010/slicer">
                <sle:slicer xmlns:sle="http://schemas.microsoft.com/office/drawing/2010/slicer" name="IMC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771380" y="857251"/>
                <a:ext cx="2365255" cy="93345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5" name="NYHA"/>
              <xdr:cNvGraphicFramePr/>
            </xdr:nvGraphicFramePr>
            <xdr:xfrm>
              <a:off x="3848100" y="809625"/>
              <a:ext cx="2981325" cy="933450"/>
            </xdr:xfrm>
            <a:graphic>
              <a:graphicData uri="http://schemas.microsoft.com/office/drawing/2010/slicer">
                <sle:slicer xmlns:sle="http://schemas.microsoft.com/office/drawing/2010/slicer" name="NYHA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4127021" y="857250"/>
                <a:ext cx="3009451" cy="93345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6" name="CAD"/>
              <xdr:cNvGraphicFramePr/>
            </xdr:nvGraphicFramePr>
            <xdr:xfrm>
              <a:off x="6819900" y="819150"/>
              <a:ext cx="1638300" cy="914400"/>
            </xdr:xfrm>
            <a:graphic>
              <a:graphicData uri="http://schemas.microsoft.com/office/drawing/2010/slicer">
                <sle:slicer xmlns:sle="http://schemas.microsoft.com/office/drawing/2010/slicer" name="CAD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7126857" y="866775"/>
                <a:ext cx="1653756" cy="91440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7" name="Insuficiencia cardiaca"/>
              <xdr:cNvGraphicFramePr/>
            </xdr:nvGraphicFramePr>
            <xdr:xfrm>
              <a:off x="8448675" y="819150"/>
              <a:ext cx="1981200" cy="904875"/>
            </xdr:xfrm>
            <a:graphic>
              <a:graphicData uri="http://schemas.microsoft.com/office/drawing/2010/slicer">
                <sle:slicer xmlns:sle="http://schemas.microsoft.com/office/drawing/2010/slicer" name="Insuficiencia cardiaca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8770997" y="866775"/>
                <a:ext cx="1999891" cy="90487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8" name="Hipertension 1"/>
              <xdr:cNvGraphicFramePr/>
            </xdr:nvGraphicFramePr>
            <xdr:xfrm>
              <a:off x="10420350" y="819150"/>
              <a:ext cx="1495425" cy="895350"/>
            </xdr:xfrm>
            <a:graphic>
              <a:graphicData uri="http://schemas.microsoft.com/office/drawing/2010/slicer">
                <sle:slicer xmlns:sle="http://schemas.microsoft.com/office/drawing/2010/slicer" name="Hipertension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0761273" y="866775"/>
                <a:ext cx="1509533" cy="89535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7" name="Creatinina 1"/>
              <xdr:cNvGraphicFramePr/>
            </xdr:nvGraphicFramePr>
            <xdr:xfrm>
              <a:off x="11896725" y="809626"/>
              <a:ext cx="1762125" cy="904874"/>
            </xdr:xfrm>
            <a:graphic>
              <a:graphicData uri="http://schemas.microsoft.com/office/drawing/2010/slicer">
                <sle:slicer xmlns:sle="http://schemas.microsoft.com/office/drawing/2010/slicer" name="Creatinina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2251576" y="857251"/>
                <a:ext cx="1778749" cy="904874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L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ria Constanza" refreshedDate="46135.453269560188" createdVersion="6" refreshedVersion="6" minRefreshableVersion="3" recordCount="2032">
  <cacheSource type="worksheet">
    <worksheetSource ref="A1:BR2033" sheet="Datos"/>
  </cacheSource>
  <cacheFields count="70">
    <cacheField name="Id_paciente" numFmtId="0">
      <sharedItems/>
    </cacheField>
    <cacheField name="Edad1" numFmtId="0">
      <sharedItems containsSemiMixedTypes="0" containsString="0" containsNumber="1" containsInteger="1" minValue="30" maxValue="85" count="56">
        <n v="58"/>
        <n v="52"/>
        <n v="83"/>
        <n v="68"/>
        <n v="61"/>
        <n v="42"/>
        <n v="75"/>
        <n v="74"/>
        <n v="54"/>
        <n v="79"/>
        <n v="60"/>
        <n v="72"/>
        <n v="48"/>
        <n v="62"/>
        <n v="43"/>
        <n v="57"/>
        <n v="30"/>
        <n v="55"/>
        <n v="51"/>
        <n v="44"/>
        <n v="37"/>
        <n v="46"/>
        <n v="65"/>
        <n v="49"/>
        <n v="40"/>
        <n v="53"/>
        <n v="32"/>
        <n v="50"/>
        <n v="78"/>
        <n v="31"/>
        <n v="64"/>
        <n v="84"/>
        <n v="35"/>
        <n v="69"/>
        <n v="36"/>
        <n v="38"/>
        <n v="81"/>
        <n v="70"/>
        <n v="63"/>
        <n v="66"/>
        <n v="56"/>
        <n v="47"/>
        <n v="71"/>
        <n v="67"/>
        <n v="73"/>
        <n v="41"/>
        <n v="34"/>
        <n v="77"/>
        <n v="59"/>
        <n v="85"/>
        <n v="45"/>
        <n v="80"/>
        <n v="33"/>
        <n v="76"/>
        <n v="82"/>
        <n v="39"/>
      </sharedItems>
      <fieldGroup base="1">
        <rangePr startNum="30" endNum="85" groupInterval="10"/>
        <groupItems count="8">
          <s v="&lt;30"/>
          <s v="30-39"/>
          <s v="40-49"/>
          <s v="50-59"/>
          <s v="60-69"/>
          <s v="70-79"/>
          <s v="80-89"/>
          <s v="&gt;90"/>
        </groupItems>
      </fieldGroup>
    </cacheField>
    <cacheField name="Edad" numFmtId="0">
      <sharedItems/>
    </cacheField>
    <cacheField name="Sexo" numFmtId="0">
      <sharedItems count="2">
        <s v="M"/>
        <s v="F"/>
      </sharedItems>
    </cacheField>
    <cacheField name="IMC1" numFmtId="0">
      <sharedItems containsSemiMixedTypes="0" containsString="0" containsNumber="1" minValue="18" maxValue="40"/>
    </cacheField>
    <cacheField name="IMC" numFmtId="0">
      <sharedItems count="6">
        <s v="Peso Normal"/>
        <s v="Obesidad II"/>
        <s v="Obesidad I"/>
        <s v="Sobrepeso"/>
        <s v="Bajo peso"/>
        <s v="Obesidad III"/>
      </sharedItems>
    </cacheField>
    <cacheField name="Historia familiar" numFmtId="0">
      <sharedItems containsSemiMixedTypes="0" containsString="0" containsNumber="1" containsInteger="1" minValue="0" maxValue="1"/>
    </cacheField>
    <cacheField name="Herencia" numFmtId="0">
      <sharedItems/>
    </cacheField>
    <cacheField name="Presion sistolica" numFmtId="0">
      <sharedItems containsSemiMixedTypes="0" containsString="0" containsNumber="1" containsInteger="1" minValue="100" maxValue="190"/>
    </cacheField>
    <cacheField name="Presion diastolica" numFmtId="0">
      <sharedItems containsSemiMixedTypes="0" containsString="0" containsNumber="1" containsInteger="1" minValue="65" maxValue="110"/>
    </cacheField>
    <cacheField name="Frecuencia cardiaca" numFmtId="0">
      <sharedItems containsSemiMixedTypes="0" containsString="0" containsNumber="1" containsInteger="1" minValue="60" maxValue="105"/>
    </cacheField>
    <cacheField name="Pulso" numFmtId="0">
      <sharedItems/>
    </cacheField>
    <cacheField name="FEVI1" numFmtId="0">
      <sharedItems containsSemiMixedTypes="0" containsString="0" containsNumber="1" containsInteger="1" minValue="25" maxValue="70"/>
    </cacheField>
    <cacheField name="FEVI" numFmtId="0">
      <sharedItems/>
    </cacheField>
    <cacheField name="NYHA1" numFmtId="0">
      <sharedItems containsSemiMixedTypes="0" containsString="0" containsNumber="1" containsInteger="1" minValue="1" maxValue="4"/>
    </cacheField>
    <cacheField name="NYHA" numFmtId="0">
      <sharedItems count="4">
        <s v="Ligera limitaciones"/>
        <s v="Incapacidad"/>
        <s v="Sin limitaciones"/>
        <s v="Limitacion marcada"/>
      </sharedItems>
    </cacheField>
    <cacheField name="CAD1" numFmtId="0">
      <sharedItems containsSemiMixedTypes="0" containsString="0" containsNumber="1" containsInteger="1" minValue="0" maxValue="1"/>
    </cacheField>
    <cacheField name="CAD" numFmtId="0">
      <sharedItems count="2">
        <s v="No tiene cetoacidosis"/>
        <s v="Tiene cetoacidosis"/>
      </sharedItems>
    </cacheField>
    <cacheField name="Insuficiencia cardiaca1" numFmtId="0">
      <sharedItems containsSemiMixedTypes="0" containsString="0" containsNumber="1" containsInteger="1" minValue="0" maxValue="1"/>
    </cacheField>
    <cacheField name="Insuficiencia cardiaca" numFmtId="0">
      <sharedItems count="2">
        <s v="No tiene Insuficiencia"/>
        <s v="Tiene Insuficiencia"/>
      </sharedItems>
    </cacheField>
    <cacheField name="Hipertension1" numFmtId="0">
      <sharedItems containsSemiMixedTypes="0" containsString="0" containsNumber="1" containsInteger="1" minValue="0" maxValue="1"/>
    </cacheField>
    <cacheField name="Hipertension" numFmtId="0">
      <sharedItems count="2">
        <s v="Hipertenso"/>
        <s v="Normotenso"/>
      </sharedItems>
    </cacheField>
    <cacheField name="Creatinina serica" numFmtId="0">
      <sharedItems containsSemiMixedTypes="0" containsString="0" containsNumber="1" minValue="0.6" maxValue="5" count="42">
        <n v="1"/>
        <n v="4.3"/>
        <n v="4.9000000000000004"/>
        <n v="0.8"/>
        <n v="1.1000000000000001"/>
        <n v="3.8"/>
        <n v="3.4"/>
        <n v="0.7"/>
        <n v="4.2"/>
        <n v="4.5"/>
        <n v="0.6"/>
        <n v="3.2"/>
        <n v="3"/>
        <n v="0.9"/>
        <n v="2.9"/>
        <n v="1.9"/>
        <n v="1.8"/>
        <n v="2.5"/>
        <n v="1.2"/>
        <n v="3.7"/>
        <n v="4.4000000000000004"/>
        <n v="3.5"/>
        <n v="3.3"/>
        <n v="2.2000000000000002"/>
        <n v="3.1"/>
        <n v="2.1"/>
        <n v="4"/>
        <n v="3.9"/>
        <n v="4.8"/>
        <n v="2.7"/>
        <n v="3.6"/>
        <n v="4.5999999999999996"/>
        <n v="1.6"/>
        <n v="2.8"/>
        <n v="2.6"/>
        <n v="2.4"/>
        <n v="2"/>
        <n v="2.2999999999999998"/>
        <n v="4.0999999999999996"/>
        <n v="4.7"/>
        <n v="5"/>
        <n v="1.7"/>
      </sharedItems>
    </cacheField>
    <cacheField name="Creatinina" numFmtId="0">
      <sharedItems count="3">
        <s v="Normal"/>
        <s v="Alto"/>
        <s v="Bajo"/>
      </sharedItems>
    </cacheField>
    <cacheField name="urea en sangre" numFmtId="0">
      <sharedItems containsSemiMixedTypes="0" containsString="0" containsNumber="1" containsInteger="1" minValue="15" maxValue="120"/>
    </cacheField>
    <cacheField name="Urea" numFmtId="0">
      <sharedItems count="4">
        <s v="Normal"/>
        <s v="Elevado"/>
        <s v="Bajo"/>
        <s v="Riesgo"/>
      </sharedItems>
    </cacheField>
    <cacheField name="EGFR1" numFmtId="0">
      <sharedItems containsSemiMixedTypes="0" containsString="0" containsNumber="1" containsInteger="1" minValue="10" maxValue="120"/>
    </cacheField>
    <cacheField name="EFGR" numFmtId="0">
      <sharedItems count="5">
        <s v="Normal"/>
        <s v="Funcion disminuida moderada"/>
        <s v="Funcion disminuida"/>
        <s v="Fallo renal"/>
        <s v="Dismucion grave"/>
      </sharedItems>
    </cacheField>
    <cacheField name="Albumina en orina1" numFmtId="0">
      <sharedItems containsSemiMixedTypes="0" containsString="0" containsNumber="1" containsInteger="1" minValue="5" maxValue="2999"/>
    </cacheField>
    <cacheField name="Albumina en orina" numFmtId="0">
      <sharedItems count="3">
        <s v="Normal"/>
        <s v="Proteinuria"/>
        <s v="Microalbuminuria"/>
      </sharedItems>
    </cacheField>
    <cacheField name="ACR1" numFmtId="0">
      <sharedItems containsSemiMixedTypes="0" containsString="0" containsNumber="1" containsInteger="1" minValue="3" maxValue="2677"/>
    </cacheField>
    <cacheField name="ACR" numFmtId="0">
      <sharedItems/>
    </cacheField>
    <cacheField name="diuresis1" numFmtId="0">
      <sharedItems containsSemiMixedTypes="0" containsString="0" containsNumber="1" containsInteger="1" minValue="300" maxValue="2497"/>
    </cacheField>
    <cacheField name="diuresis" numFmtId="0">
      <sharedItems count="2">
        <s v="Poliuria"/>
        <s v="Oliguria"/>
      </sharedItems>
    </cacheField>
    <cacheField name="diabetes1" numFmtId="0">
      <sharedItems containsSemiMixedTypes="0" containsString="0" containsNumber="1" containsInteger="1" minValue="0" maxValue="1"/>
    </cacheField>
    <cacheField name="Diabetes" numFmtId="0">
      <sharedItems count="2">
        <s v="No Diabetico"/>
        <s v="Diabetico"/>
      </sharedItems>
    </cacheField>
    <cacheField name="glucosa en ayunas1" numFmtId="0">
      <sharedItems containsSemiMixedTypes="0" containsString="0" containsNumber="1" containsInteger="1" minValue="80" maxValue="220"/>
    </cacheField>
    <cacheField name="Glucosa en ayunas" numFmtId="0">
      <sharedItems count="3">
        <s v="Normal"/>
        <s v="Diabetes"/>
        <s v="Prediabetes"/>
      </sharedItems>
    </cacheField>
    <cacheField name="Hemoglobina Glicosilada1" numFmtId="0">
      <sharedItems containsSemiMixedTypes="0" containsString="0" containsNumber="1" minValue="4.8" maxValue="11"/>
    </cacheField>
    <cacheField name="Hemoblobina Glicosilada" numFmtId="0">
      <sharedItems count="3">
        <s v="Normal"/>
        <s v="Diabetes"/>
        <s v="Prediabetes"/>
      </sharedItems>
    </cacheField>
    <cacheField name="Colesterol total1" numFmtId="0">
      <sharedItems containsSemiMixedTypes="0" containsString="0" containsNumber="1" containsInteger="1" minValue="150" maxValue="320"/>
    </cacheField>
    <cacheField name="Colesterol Total" numFmtId="0">
      <sharedItems count="3">
        <s v="Normal"/>
        <s v="Riesgo"/>
        <s v="Alto"/>
      </sharedItems>
    </cacheField>
    <cacheField name="LDL1" numFmtId="0">
      <sharedItems containsSemiMixedTypes="0" containsString="0" containsNumber="1" containsInteger="1" minValue="80" maxValue="220"/>
    </cacheField>
    <cacheField name="LDL" numFmtId="0">
      <sharedItems count="5">
        <s v="Casi normal"/>
        <s v="Alto"/>
        <s v="Muy alto"/>
        <s v="Normal"/>
        <s v="Limite alto"/>
      </sharedItems>
    </cacheField>
    <cacheField name="HDL1" numFmtId="0">
      <sharedItems containsSemiMixedTypes="0" containsString="0" containsNumber="1" containsInteger="1" minValue="25" maxValue="70"/>
    </cacheField>
    <cacheField name="HDL" numFmtId="0">
      <sharedItems count="2">
        <s v="Bajo"/>
        <s v="Normal"/>
      </sharedItems>
    </cacheField>
    <cacheField name="Trigliceridos1" numFmtId="0">
      <sharedItems containsSemiMixedTypes="0" containsString="0" containsNumber="1" containsInteger="1" minValue="80" maxValue="450"/>
    </cacheField>
    <cacheField name="Trigliceridos" numFmtId="0">
      <sharedItems/>
    </cacheField>
    <cacheField name="Sodio1" numFmtId="0">
      <sharedItems containsSemiMixedTypes="0" containsString="0" containsNumber="1" containsInteger="1" minValue="125" maxValue="145"/>
    </cacheField>
    <cacheField name="Sodio" numFmtId="0">
      <sharedItems/>
    </cacheField>
    <cacheField name="Potasio1" numFmtId="0">
      <sharedItems containsSemiMixedTypes="0" containsString="0" containsNumber="1" minValue="3.5" maxValue="7"/>
    </cacheField>
    <cacheField name="Potasio" numFmtId="0">
      <sharedItems/>
    </cacheField>
    <cacheField name="Hemoglobina1" numFmtId="0">
      <sharedItems containsSemiMixedTypes="0" containsString="0" containsNumber="1" minValue="7" maxValue="16"/>
    </cacheField>
    <cacheField name="Hemoglobina" numFmtId="0">
      <sharedItems count="3">
        <s v="Baja"/>
        <s v="Normal"/>
        <s v="Alta"/>
      </sharedItems>
    </cacheField>
    <cacheField name="Calcio1" numFmtId="0">
      <sharedItems containsSemiMixedTypes="0" containsString="0" containsNumber="1" minValue="7.5" maxValue="10.5"/>
    </cacheField>
    <cacheField name="Calcio" numFmtId="0">
      <sharedItems/>
    </cacheField>
    <cacheField name="Fosforo1" numFmtId="0">
      <sharedItems containsSemiMixedTypes="0" containsString="0" containsNumber="1" minValue="2.5" maxValue="7.5"/>
    </cacheField>
    <cacheField name="Fosforo" numFmtId="0">
      <sharedItems/>
    </cacheField>
    <cacheField name="ECA inhibidor1" numFmtId="0">
      <sharedItems containsSemiMixedTypes="0" containsString="0" containsNumber="1" containsInteger="1" minValue="0" maxValue="1"/>
    </cacheField>
    <cacheField name="ECA inhibidor" numFmtId="0">
      <sharedItems/>
    </cacheField>
    <cacheField name="ARB1" numFmtId="0">
      <sharedItems containsSemiMixedTypes="0" containsString="0" containsNumber="1" containsInteger="1" minValue="0" maxValue="1"/>
    </cacheField>
    <cacheField name="ARB" numFmtId="0">
      <sharedItems/>
    </cacheField>
    <cacheField name="Diureticos1" numFmtId="0">
      <sharedItems containsSemiMixedTypes="0" containsString="0" containsNumber="1" containsInteger="1" minValue="0" maxValue="1"/>
    </cacheField>
    <cacheField name="Diureticos" numFmtId="0">
      <sharedItems count="2">
        <s v="Toma diureticos"/>
        <s v="No toma diureticos"/>
      </sharedItems>
    </cacheField>
    <cacheField name="Estatinas1" numFmtId="0">
      <sharedItems containsSemiMixedTypes="0" containsString="0" containsNumber="1" containsInteger="1" minValue="0" maxValue="1"/>
    </cacheField>
    <cacheField name="Estatinas" numFmtId="0">
      <sharedItems count="2">
        <s v="Toma estatinas"/>
        <s v="No toma estatinas"/>
      </sharedItems>
    </cacheField>
    <cacheField name="Etiqueta ERC" numFmtId="0">
      <sharedItems containsSemiMixedTypes="0" containsString="0" containsNumber="1" containsInteger="1" minValue="0" maxValue="1"/>
    </cacheField>
    <cacheField name="ERC" numFmtId="0">
      <sharedItems count="2">
        <s v="Sano"/>
        <s v="Enfermedad renal"/>
      </sharedItems>
    </cacheField>
    <cacheField name="Etiqueta ECV" numFmtId="0">
      <sharedItems containsSemiMixedTypes="0" containsString="0" containsNumber="1" containsInteger="1" minValue="0" maxValue="1"/>
    </cacheField>
    <cacheField name="ECV" numFmtId="0">
      <sharedItems count="2">
        <s v="Enfermedad cardiovascular"/>
        <s v="Sano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32">
  <r>
    <s v="P0001"/>
    <x v="0"/>
    <s v="Adulto"/>
    <x v="0"/>
    <n v="20.2"/>
    <x v="0"/>
    <n v="0"/>
    <s v="No tiene herencia"/>
    <n v="118"/>
    <n v="75"/>
    <n v="70"/>
    <s v="Normal"/>
    <n v="70"/>
    <s v="Normal"/>
    <n v="2"/>
    <x v="0"/>
    <n v="0"/>
    <x v="0"/>
    <n v="0"/>
    <x v="0"/>
    <n v="1"/>
    <x v="0"/>
    <x v="0"/>
    <x v="0"/>
    <n v="36"/>
    <x v="0"/>
    <n v="112"/>
    <x v="0"/>
    <n v="6"/>
    <x v="0"/>
    <n v="5"/>
    <s v="Normal"/>
    <n v="1343"/>
    <x v="0"/>
    <n v="0"/>
    <x v="0"/>
    <n v="81"/>
    <x v="0"/>
    <n v="5.0999999999999996"/>
    <x v="0"/>
    <n v="170"/>
    <x v="0"/>
    <n v="112"/>
    <x v="0"/>
    <n v="51"/>
    <x v="0"/>
    <n v="137"/>
    <s v="Normal"/>
    <n v="140"/>
    <s v="Normal"/>
    <n v="3.5"/>
    <s v="Normal"/>
    <n v="12.1"/>
    <x v="0"/>
    <n v="9.5"/>
    <s v="Normal"/>
    <n v="3.3"/>
    <s v="Normal"/>
    <n v="1"/>
    <s v="Toma ECA"/>
    <n v="1"/>
    <s v="Toma ARB"/>
    <n v="1"/>
    <x v="0"/>
    <n v="1"/>
    <x v="0"/>
    <n v="0"/>
    <x v="0"/>
    <n v="1"/>
    <x v="0"/>
  </r>
  <r>
    <s v="P0002"/>
    <x v="1"/>
    <s v="Adulto"/>
    <x v="0"/>
    <n v="37.9"/>
    <x v="1"/>
    <n v="0"/>
    <s v="No tiene herencia"/>
    <n v="148"/>
    <n v="96"/>
    <n v="92"/>
    <s v="Normal"/>
    <n v="28"/>
    <s v="Reducida"/>
    <n v="2"/>
    <x v="0"/>
    <n v="1"/>
    <x v="1"/>
    <n v="1"/>
    <x v="1"/>
    <n v="1"/>
    <x v="0"/>
    <x v="1"/>
    <x v="1"/>
    <n v="53"/>
    <x v="0"/>
    <n v="35"/>
    <x v="1"/>
    <n v="2912"/>
    <x v="1"/>
    <n v="2038"/>
    <s v="Macroalbuminuria"/>
    <n v="639"/>
    <x v="0"/>
    <n v="0"/>
    <x v="0"/>
    <n v="163"/>
    <x v="1"/>
    <n v="8.9"/>
    <x v="1"/>
    <n v="246"/>
    <x v="1"/>
    <n v="164"/>
    <x v="1"/>
    <n v="38"/>
    <x v="0"/>
    <n v="260"/>
    <s v="Alto"/>
    <n v="128"/>
    <s v="Bajo"/>
    <n v="5.4"/>
    <s v="Alto"/>
    <n v="10"/>
    <x v="0"/>
    <n v="8.1"/>
    <s v="Bajo"/>
    <n v="5.0999999999999996"/>
    <s v="Alto"/>
    <n v="1"/>
    <s v="Toma ECA"/>
    <n v="0"/>
    <s v="No toma ARB"/>
    <n v="0"/>
    <x v="1"/>
    <n v="1"/>
    <x v="0"/>
    <n v="1"/>
    <x v="1"/>
    <n v="0"/>
    <x v="1"/>
  </r>
  <r>
    <s v="P0003"/>
    <x v="2"/>
    <s v="Adulto Mayor"/>
    <x v="0"/>
    <n v="30.9"/>
    <x v="2"/>
    <n v="1"/>
    <s v="Tiene herencia"/>
    <n v="187"/>
    <n v="104"/>
    <n v="82"/>
    <s v="Normal"/>
    <n v="38"/>
    <s v="Reducida"/>
    <n v="4"/>
    <x v="1"/>
    <n v="1"/>
    <x v="1"/>
    <n v="0"/>
    <x v="0"/>
    <n v="1"/>
    <x v="0"/>
    <x v="2"/>
    <x v="1"/>
    <n v="97"/>
    <x v="1"/>
    <n v="33"/>
    <x v="1"/>
    <n v="2564"/>
    <x v="1"/>
    <n v="2051"/>
    <s v="Macroalbuminuria"/>
    <n v="487"/>
    <x v="1"/>
    <n v="1"/>
    <x v="1"/>
    <n v="148"/>
    <x v="1"/>
    <n v="10.199999999999999"/>
    <x v="1"/>
    <n v="264"/>
    <x v="1"/>
    <n v="218"/>
    <x v="2"/>
    <n v="31"/>
    <x v="0"/>
    <n v="188"/>
    <s v="Alto"/>
    <n v="132"/>
    <s v="Bajo"/>
    <n v="5.8"/>
    <s v="Alto"/>
    <n v="8.1999999999999993"/>
    <x v="0"/>
    <n v="7.5"/>
    <s v="Bajo"/>
    <n v="5.0999999999999996"/>
    <s v="Alto"/>
    <n v="0"/>
    <s v="No Toma ECA"/>
    <n v="0"/>
    <s v="No toma ARB"/>
    <n v="1"/>
    <x v="0"/>
    <n v="0"/>
    <x v="1"/>
    <n v="1"/>
    <x v="1"/>
    <n v="1"/>
    <x v="0"/>
  </r>
  <r>
    <s v="P0004"/>
    <x v="3"/>
    <s v="Adulto Mayor"/>
    <x v="0"/>
    <n v="25.8"/>
    <x v="3"/>
    <n v="1"/>
    <s v="Tiene herencia"/>
    <n v="107"/>
    <n v="76"/>
    <n v="61"/>
    <s v="Normal"/>
    <n v="50"/>
    <s v="Normal"/>
    <n v="2"/>
    <x v="0"/>
    <n v="0"/>
    <x v="0"/>
    <n v="0"/>
    <x v="0"/>
    <n v="0"/>
    <x v="1"/>
    <x v="3"/>
    <x v="0"/>
    <n v="38"/>
    <x v="0"/>
    <n v="96"/>
    <x v="0"/>
    <n v="7"/>
    <x v="0"/>
    <n v="5"/>
    <s v="Normal"/>
    <n v="1683"/>
    <x v="0"/>
    <n v="1"/>
    <x v="1"/>
    <n v="114"/>
    <x v="2"/>
    <n v="5.6"/>
    <x v="0"/>
    <n v="196"/>
    <x v="0"/>
    <n v="93"/>
    <x v="3"/>
    <n v="42"/>
    <x v="0"/>
    <n v="80"/>
    <s v="Normal"/>
    <n v="139"/>
    <s v="Normal"/>
    <n v="4.3"/>
    <s v="Normal"/>
    <n v="15.1"/>
    <x v="1"/>
    <n v="9.5"/>
    <s v="Normal"/>
    <n v="3.5"/>
    <s v="Normal"/>
    <n v="0"/>
    <s v="No Toma ECA"/>
    <n v="1"/>
    <s v="Toma ARB"/>
    <n v="0"/>
    <x v="1"/>
    <n v="1"/>
    <x v="0"/>
    <n v="0"/>
    <x v="0"/>
    <n v="1"/>
    <x v="0"/>
  </r>
  <r>
    <s v="P0005"/>
    <x v="4"/>
    <s v="Adulto Mayor"/>
    <x v="1"/>
    <n v="25.6"/>
    <x v="3"/>
    <n v="0"/>
    <s v="No tiene herencia"/>
    <n v="103"/>
    <n v="69"/>
    <n v="82"/>
    <s v="Normal"/>
    <n v="56"/>
    <s v="Normal"/>
    <n v="1"/>
    <x v="2"/>
    <n v="0"/>
    <x v="0"/>
    <n v="0"/>
    <x v="0"/>
    <n v="0"/>
    <x v="1"/>
    <x v="4"/>
    <x v="1"/>
    <n v="18"/>
    <x v="0"/>
    <n v="72"/>
    <x v="2"/>
    <n v="11"/>
    <x v="0"/>
    <n v="7"/>
    <s v="Normal"/>
    <n v="2266"/>
    <x v="0"/>
    <n v="0"/>
    <x v="0"/>
    <n v="121"/>
    <x v="2"/>
    <n v="6.1"/>
    <x v="2"/>
    <n v="206"/>
    <x v="2"/>
    <n v="85"/>
    <x v="3"/>
    <n v="67"/>
    <x v="1"/>
    <n v="107"/>
    <s v="Normal"/>
    <n v="138"/>
    <s v="Normal"/>
    <n v="4.8"/>
    <s v="Normal"/>
    <n v="14.2"/>
    <x v="1"/>
    <n v="10.1"/>
    <s v="Normal"/>
    <n v="4.3"/>
    <s v="Normal"/>
    <n v="0"/>
    <s v="No Toma ECA"/>
    <n v="1"/>
    <s v="Toma ARB"/>
    <n v="0"/>
    <x v="1"/>
    <n v="0"/>
    <x v="1"/>
    <n v="0"/>
    <x v="0"/>
    <n v="0"/>
    <x v="1"/>
  </r>
  <r>
    <s v="P0006"/>
    <x v="5"/>
    <s v="Adulto"/>
    <x v="1"/>
    <n v="28.3"/>
    <x v="3"/>
    <n v="1"/>
    <s v="Tiene herencia"/>
    <n v="107"/>
    <n v="73"/>
    <n v="89"/>
    <s v="Normal"/>
    <n v="54"/>
    <s v="Normal"/>
    <n v="1"/>
    <x v="2"/>
    <n v="0"/>
    <x v="0"/>
    <n v="0"/>
    <x v="0"/>
    <n v="0"/>
    <x v="1"/>
    <x v="3"/>
    <x v="0"/>
    <n v="38"/>
    <x v="0"/>
    <n v="74"/>
    <x v="2"/>
    <n v="26"/>
    <x v="0"/>
    <n v="20"/>
    <s v="Normal"/>
    <n v="2495"/>
    <x v="0"/>
    <n v="0"/>
    <x v="0"/>
    <n v="91"/>
    <x v="0"/>
    <n v="5.2"/>
    <x v="0"/>
    <n v="151"/>
    <x v="0"/>
    <n v="82"/>
    <x v="3"/>
    <n v="56"/>
    <x v="0"/>
    <n v="135"/>
    <s v="Normal"/>
    <n v="135"/>
    <s v="Normal"/>
    <n v="3.9"/>
    <s v="Normal"/>
    <n v="15.9"/>
    <x v="2"/>
    <n v="9.3000000000000007"/>
    <s v="Normal"/>
    <n v="2.6"/>
    <s v="Normal"/>
    <n v="1"/>
    <s v="Toma ECA"/>
    <n v="0"/>
    <s v="No toma ARB"/>
    <n v="0"/>
    <x v="1"/>
    <n v="0"/>
    <x v="1"/>
    <n v="0"/>
    <x v="0"/>
    <n v="0"/>
    <x v="1"/>
  </r>
  <r>
    <s v="P0007"/>
    <x v="6"/>
    <s v="Adulto Mayor"/>
    <x v="1"/>
    <n v="39.799999999999997"/>
    <x v="1"/>
    <n v="0"/>
    <s v="No tiene herencia"/>
    <n v="150"/>
    <n v="106"/>
    <n v="105"/>
    <s v="Taquicardia"/>
    <n v="30"/>
    <s v="Reducida"/>
    <n v="2"/>
    <x v="0"/>
    <n v="1"/>
    <x v="1"/>
    <n v="1"/>
    <x v="1"/>
    <n v="1"/>
    <x v="0"/>
    <x v="5"/>
    <x v="1"/>
    <n v="55"/>
    <x v="1"/>
    <n v="57"/>
    <x v="1"/>
    <n v="2491"/>
    <x v="1"/>
    <n v="1992"/>
    <s v="Macroalbuminuria"/>
    <n v="500"/>
    <x v="0"/>
    <n v="1"/>
    <x v="1"/>
    <n v="199"/>
    <x v="1"/>
    <n v="7"/>
    <x v="1"/>
    <n v="219"/>
    <x v="2"/>
    <n v="188"/>
    <x v="1"/>
    <n v="28"/>
    <x v="0"/>
    <n v="326"/>
    <s v="Alto"/>
    <n v="128"/>
    <s v="Bajo"/>
    <n v="6.3"/>
    <s v="Alto"/>
    <n v="7.7"/>
    <x v="0"/>
    <n v="8.5"/>
    <s v="Normal"/>
    <n v="5.7"/>
    <s v="Alto"/>
    <n v="1"/>
    <s v="Toma ECA"/>
    <n v="1"/>
    <s v="Toma ARB"/>
    <n v="1"/>
    <x v="0"/>
    <n v="0"/>
    <x v="1"/>
    <n v="1"/>
    <x v="1"/>
    <n v="1"/>
    <x v="0"/>
  </r>
  <r>
    <s v="P0008"/>
    <x v="7"/>
    <s v="Adulto Mayor"/>
    <x v="1"/>
    <n v="28.1"/>
    <x v="3"/>
    <n v="0"/>
    <s v="No tiene herencia"/>
    <n v="181"/>
    <n v="92"/>
    <n v="81"/>
    <s v="Normal"/>
    <n v="40"/>
    <s v="Reducida"/>
    <n v="3"/>
    <x v="3"/>
    <n v="1"/>
    <x v="1"/>
    <n v="0"/>
    <x v="0"/>
    <n v="1"/>
    <x v="0"/>
    <x v="6"/>
    <x v="1"/>
    <n v="46"/>
    <x v="1"/>
    <n v="10"/>
    <x v="3"/>
    <n v="1627"/>
    <x v="1"/>
    <n v="1464"/>
    <s v="Macroalbuminuria"/>
    <n v="553"/>
    <x v="0"/>
    <n v="1"/>
    <x v="1"/>
    <n v="151"/>
    <x v="1"/>
    <n v="9.5"/>
    <x v="1"/>
    <n v="208"/>
    <x v="2"/>
    <n v="148"/>
    <x v="4"/>
    <n v="40"/>
    <x v="0"/>
    <n v="387"/>
    <s v="Alto"/>
    <n v="127"/>
    <s v="Bajo"/>
    <n v="6.7"/>
    <s v="Alto"/>
    <n v="8.6"/>
    <x v="0"/>
    <n v="8.8000000000000007"/>
    <s v="Normal"/>
    <n v="7.1"/>
    <s v="Alto"/>
    <n v="1"/>
    <s v="Toma ECA"/>
    <n v="1"/>
    <s v="Toma ARB"/>
    <n v="1"/>
    <x v="0"/>
    <n v="1"/>
    <x v="0"/>
    <n v="1"/>
    <x v="1"/>
    <n v="0"/>
    <x v="1"/>
  </r>
  <r>
    <s v="P0009"/>
    <x v="8"/>
    <s v="Adulto"/>
    <x v="1"/>
    <n v="26"/>
    <x v="3"/>
    <n v="0"/>
    <s v="No tiene herencia"/>
    <n v="117"/>
    <n v="66"/>
    <n v="81"/>
    <s v="Normal"/>
    <n v="52"/>
    <s v="Normal"/>
    <n v="2"/>
    <x v="0"/>
    <n v="0"/>
    <x v="0"/>
    <n v="0"/>
    <x v="0"/>
    <n v="0"/>
    <x v="1"/>
    <x v="7"/>
    <x v="0"/>
    <n v="15"/>
    <x v="2"/>
    <n v="63"/>
    <x v="2"/>
    <n v="5"/>
    <x v="0"/>
    <n v="4"/>
    <s v="Normal"/>
    <n v="1397"/>
    <x v="0"/>
    <n v="1"/>
    <x v="1"/>
    <n v="82"/>
    <x v="0"/>
    <n v="5.9"/>
    <x v="2"/>
    <n v="182"/>
    <x v="0"/>
    <n v="127"/>
    <x v="0"/>
    <n v="51"/>
    <x v="0"/>
    <n v="138"/>
    <s v="Normal"/>
    <n v="137"/>
    <s v="Normal"/>
    <n v="4.5"/>
    <s v="Normal"/>
    <n v="13"/>
    <x v="1"/>
    <n v="9.6999999999999993"/>
    <s v="Normal"/>
    <n v="4.5"/>
    <s v="Normal"/>
    <n v="0"/>
    <s v="No Toma ECA"/>
    <n v="1"/>
    <s v="Toma ARB"/>
    <n v="1"/>
    <x v="0"/>
    <n v="0"/>
    <x v="1"/>
    <n v="0"/>
    <x v="0"/>
    <n v="1"/>
    <x v="0"/>
  </r>
  <r>
    <s v="P0010"/>
    <x v="9"/>
    <s v="Adulto Mayor"/>
    <x v="1"/>
    <n v="34.700000000000003"/>
    <x v="2"/>
    <n v="0"/>
    <s v="No tiene herencia"/>
    <n v="172"/>
    <n v="94"/>
    <n v="102"/>
    <s v="Taquicardia"/>
    <n v="40"/>
    <s v="Reducida"/>
    <n v="4"/>
    <x v="1"/>
    <n v="1"/>
    <x v="1"/>
    <n v="0"/>
    <x v="0"/>
    <n v="1"/>
    <x v="0"/>
    <x v="8"/>
    <x v="1"/>
    <n v="61"/>
    <x v="1"/>
    <n v="53"/>
    <x v="1"/>
    <n v="1543"/>
    <x v="1"/>
    <n v="1388"/>
    <s v="Macroalbuminuria"/>
    <n v="457"/>
    <x v="1"/>
    <n v="1"/>
    <x v="1"/>
    <n v="125"/>
    <x v="2"/>
    <n v="8.4"/>
    <x v="1"/>
    <n v="304"/>
    <x v="1"/>
    <n v="166"/>
    <x v="1"/>
    <n v="41"/>
    <x v="0"/>
    <n v="360"/>
    <s v="Alto"/>
    <n v="139"/>
    <s v="Normal"/>
    <n v="6.9"/>
    <s v="Alto"/>
    <n v="10.4"/>
    <x v="0"/>
    <n v="7.9"/>
    <s v="Bajo"/>
    <n v="5.7"/>
    <s v="Alto"/>
    <n v="0"/>
    <s v="No Toma ECA"/>
    <n v="0"/>
    <s v="No toma ARB"/>
    <n v="0"/>
    <x v="1"/>
    <n v="1"/>
    <x v="0"/>
    <n v="1"/>
    <x v="1"/>
    <n v="0"/>
    <x v="1"/>
  </r>
  <r>
    <s v="P0011"/>
    <x v="10"/>
    <s v="Adulto Mayor"/>
    <x v="1"/>
    <n v="28.1"/>
    <x v="3"/>
    <n v="1"/>
    <s v="Tiene herencia"/>
    <n v="123"/>
    <n v="82"/>
    <n v="74"/>
    <s v="Normal"/>
    <n v="51"/>
    <s v="Normal"/>
    <n v="1"/>
    <x v="2"/>
    <n v="0"/>
    <x v="0"/>
    <n v="0"/>
    <x v="0"/>
    <n v="0"/>
    <x v="1"/>
    <x v="3"/>
    <x v="0"/>
    <n v="40"/>
    <x v="0"/>
    <n v="76"/>
    <x v="2"/>
    <n v="12"/>
    <x v="0"/>
    <n v="9"/>
    <s v="Normal"/>
    <n v="2416"/>
    <x v="0"/>
    <n v="1"/>
    <x v="1"/>
    <n v="108"/>
    <x v="2"/>
    <n v="5.3"/>
    <x v="0"/>
    <n v="175"/>
    <x v="0"/>
    <n v="114"/>
    <x v="0"/>
    <n v="57"/>
    <x v="0"/>
    <n v="104"/>
    <s v="Normal"/>
    <n v="142"/>
    <s v="Normal"/>
    <n v="4.9000000000000004"/>
    <s v="Normal"/>
    <n v="14"/>
    <x v="1"/>
    <n v="9.5"/>
    <s v="Normal"/>
    <n v="4.0999999999999996"/>
    <s v="Normal"/>
    <n v="0"/>
    <s v="No Toma ECA"/>
    <n v="1"/>
    <s v="Toma ARB"/>
    <n v="0"/>
    <x v="1"/>
    <n v="1"/>
    <x v="0"/>
    <n v="0"/>
    <x v="0"/>
    <n v="1"/>
    <x v="0"/>
  </r>
  <r>
    <s v="P0012"/>
    <x v="11"/>
    <s v="Adulto Mayor"/>
    <x v="1"/>
    <n v="25.4"/>
    <x v="3"/>
    <n v="1"/>
    <s v="Tiene herencia"/>
    <n v="171"/>
    <n v="108"/>
    <n v="99"/>
    <s v="Normal"/>
    <n v="50"/>
    <s v="Normal"/>
    <n v="4"/>
    <x v="1"/>
    <n v="1"/>
    <x v="1"/>
    <n v="0"/>
    <x v="0"/>
    <n v="1"/>
    <x v="0"/>
    <x v="9"/>
    <x v="1"/>
    <n v="102"/>
    <x v="3"/>
    <n v="31"/>
    <x v="1"/>
    <n v="2652"/>
    <x v="1"/>
    <n v="2121"/>
    <s v="Macroalbuminuria"/>
    <n v="353"/>
    <x v="1"/>
    <n v="1"/>
    <x v="1"/>
    <n v="216"/>
    <x v="1"/>
    <n v="10.3"/>
    <x v="1"/>
    <n v="259"/>
    <x v="1"/>
    <n v="134"/>
    <x v="4"/>
    <n v="31"/>
    <x v="0"/>
    <n v="375"/>
    <s v="Alto"/>
    <n v="130"/>
    <s v="Bajo"/>
    <n v="5.0999999999999996"/>
    <s v="Alto"/>
    <n v="9.1"/>
    <x v="0"/>
    <n v="8.3000000000000007"/>
    <s v="Bajo"/>
    <n v="6.4"/>
    <s v="Alto"/>
    <n v="1"/>
    <s v="Toma ECA"/>
    <n v="1"/>
    <s v="Toma ARB"/>
    <n v="1"/>
    <x v="0"/>
    <n v="1"/>
    <x v="0"/>
    <n v="1"/>
    <x v="1"/>
    <n v="1"/>
    <x v="0"/>
  </r>
  <r>
    <s v="P0013"/>
    <x v="12"/>
    <s v="Adulto"/>
    <x v="1"/>
    <n v="23.3"/>
    <x v="0"/>
    <n v="1"/>
    <s v="Tiene herencia"/>
    <n v="125"/>
    <n v="85"/>
    <n v="89"/>
    <s v="Normal"/>
    <n v="58"/>
    <s v="Normal"/>
    <n v="2"/>
    <x v="0"/>
    <n v="0"/>
    <x v="0"/>
    <n v="0"/>
    <x v="0"/>
    <n v="0"/>
    <x v="1"/>
    <x v="10"/>
    <x v="0"/>
    <n v="40"/>
    <x v="0"/>
    <n v="60"/>
    <x v="2"/>
    <n v="19"/>
    <x v="0"/>
    <n v="13"/>
    <s v="Normal"/>
    <n v="1801"/>
    <x v="0"/>
    <n v="0"/>
    <x v="0"/>
    <n v="104"/>
    <x v="2"/>
    <n v="5.9"/>
    <x v="2"/>
    <n v="150"/>
    <x v="0"/>
    <n v="95"/>
    <x v="3"/>
    <n v="68"/>
    <x v="1"/>
    <n v="143"/>
    <s v="Normal"/>
    <n v="139"/>
    <s v="Normal"/>
    <n v="4.4000000000000004"/>
    <s v="Normal"/>
    <n v="13.7"/>
    <x v="1"/>
    <n v="9"/>
    <s v="Normal"/>
    <n v="3.2"/>
    <s v="Normal"/>
    <n v="0"/>
    <s v="No Toma ECA"/>
    <n v="1"/>
    <s v="Toma ARB"/>
    <n v="0"/>
    <x v="1"/>
    <n v="0"/>
    <x v="1"/>
    <n v="0"/>
    <x v="0"/>
    <n v="0"/>
    <x v="1"/>
  </r>
  <r>
    <s v="P0014"/>
    <x v="8"/>
    <s v="Adulto"/>
    <x v="1"/>
    <n v="26.4"/>
    <x v="3"/>
    <n v="1"/>
    <s v="Tiene herencia"/>
    <n v="144"/>
    <n v="101"/>
    <n v="90"/>
    <s v="Normal"/>
    <n v="50"/>
    <s v="Normal"/>
    <n v="3"/>
    <x v="3"/>
    <n v="1"/>
    <x v="1"/>
    <n v="0"/>
    <x v="0"/>
    <n v="1"/>
    <x v="0"/>
    <x v="11"/>
    <x v="1"/>
    <n v="77"/>
    <x v="1"/>
    <n v="39"/>
    <x v="1"/>
    <n v="656"/>
    <x v="1"/>
    <n v="459"/>
    <s v="Macroalbuminuria"/>
    <n v="322"/>
    <x v="1"/>
    <n v="1"/>
    <x v="1"/>
    <n v="188"/>
    <x v="1"/>
    <n v="10.5"/>
    <x v="1"/>
    <n v="251"/>
    <x v="1"/>
    <n v="139"/>
    <x v="4"/>
    <n v="43"/>
    <x v="0"/>
    <n v="275"/>
    <s v="Alto"/>
    <n v="125"/>
    <s v="Bajo"/>
    <n v="6.1"/>
    <s v="Alto"/>
    <n v="9.6999999999999993"/>
    <x v="0"/>
    <n v="8.4"/>
    <s v="Bajo"/>
    <n v="7.3"/>
    <s v="Alto"/>
    <n v="1"/>
    <s v="Toma ECA"/>
    <n v="0"/>
    <s v="No toma ARB"/>
    <n v="0"/>
    <x v="1"/>
    <n v="1"/>
    <x v="0"/>
    <n v="1"/>
    <x v="1"/>
    <n v="1"/>
    <x v="0"/>
  </r>
  <r>
    <s v="P0015"/>
    <x v="13"/>
    <s v="Adulto Mayor"/>
    <x v="0"/>
    <n v="23.5"/>
    <x v="0"/>
    <n v="1"/>
    <s v="Tiene herencia"/>
    <n v="111"/>
    <n v="67"/>
    <n v="60"/>
    <s v="Normal"/>
    <n v="50"/>
    <s v="Normal"/>
    <n v="2"/>
    <x v="0"/>
    <n v="0"/>
    <x v="0"/>
    <n v="0"/>
    <x v="0"/>
    <n v="1"/>
    <x v="0"/>
    <x v="7"/>
    <x v="0"/>
    <n v="27"/>
    <x v="0"/>
    <n v="71"/>
    <x v="2"/>
    <n v="18"/>
    <x v="0"/>
    <n v="12"/>
    <s v="Normal"/>
    <n v="2276"/>
    <x v="0"/>
    <n v="1"/>
    <x v="1"/>
    <n v="102"/>
    <x v="2"/>
    <n v="4.9000000000000004"/>
    <x v="0"/>
    <n v="157"/>
    <x v="0"/>
    <n v="108"/>
    <x v="0"/>
    <n v="65"/>
    <x v="1"/>
    <n v="153"/>
    <s v="Alto"/>
    <n v="144"/>
    <s v="Normal"/>
    <n v="4"/>
    <s v="Normal"/>
    <n v="13"/>
    <x v="0"/>
    <n v="9.5"/>
    <s v="Normal"/>
    <n v="3.9"/>
    <s v="Normal"/>
    <n v="1"/>
    <s v="Toma ECA"/>
    <n v="0"/>
    <s v="No toma ARB"/>
    <n v="1"/>
    <x v="0"/>
    <n v="0"/>
    <x v="1"/>
    <n v="0"/>
    <x v="0"/>
    <n v="1"/>
    <x v="0"/>
  </r>
  <r>
    <s v="P0016"/>
    <x v="7"/>
    <s v="Adulto Mayor"/>
    <x v="1"/>
    <n v="37.1"/>
    <x v="1"/>
    <n v="1"/>
    <s v="Tiene herencia"/>
    <n v="149"/>
    <n v="94"/>
    <n v="83"/>
    <s v="Normal"/>
    <n v="48"/>
    <s v="Intermedia"/>
    <n v="4"/>
    <x v="1"/>
    <n v="0"/>
    <x v="0"/>
    <n v="0"/>
    <x v="0"/>
    <n v="1"/>
    <x v="0"/>
    <x v="12"/>
    <x v="1"/>
    <n v="68"/>
    <x v="1"/>
    <n v="32"/>
    <x v="1"/>
    <n v="336"/>
    <x v="1"/>
    <n v="268"/>
    <s v="Microalbuminuria"/>
    <n v="668"/>
    <x v="0"/>
    <n v="0"/>
    <x v="0"/>
    <n v="208"/>
    <x v="1"/>
    <n v="7.8"/>
    <x v="1"/>
    <n v="229"/>
    <x v="2"/>
    <n v="146"/>
    <x v="4"/>
    <n v="41"/>
    <x v="0"/>
    <n v="241"/>
    <s v="Alto"/>
    <n v="128"/>
    <s v="Bajo"/>
    <n v="6.7"/>
    <s v="Alto"/>
    <n v="8.3000000000000007"/>
    <x v="0"/>
    <n v="8.8000000000000007"/>
    <s v="Normal"/>
    <n v="5.7"/>
    <s v="Alto"/>
    <n v="1"/>
    <s v="Toma ECA"/>
    <n v="0"/>
    <s v="No toma ARB"/>
    <n v="0"/>
    <x v="1"/>
    <n v="1"/>
    <x v="0"/>
    <n v="1"/>
    <x v="1"/>
    <n v="1"/>
    <x v="0"/>
  </r>
  <r>
    <s v="P0017"/>
    <x v="14"/>
    <s v="Adulto"/>
    <x v="1"/>
    <n v="26.1"/>
    <x v="3"/>
    <n v="1"/>
    <s v="Tiene herencia"/>
    <n v="115"/>
    <n v="85"/>
    <n v="64"/>
    <s v="Normal"/>
    <n v="52"/>
    <s v="Normal"/>
    <n v="2"/>
    <x v="0"/>
    <n v="0"/>
    <x v="0"/>
    <n v="0"/>
    <x v="0"/>
    <n v="0"/>
    <x v="1"/>
    <x v="13"/>
    <x v="0"/>
    <n v="35"/>
    <x v="0"/>
    <n v="95"/>
    <x v="0"/>
    <n v="25"/>
    <x v="0"/>
    <n v="22"/>
    <s v="Normal"/>
    <n v="2174"/>
    <x v="0"/>
    <n v="1"/>
    <x v="1"/>
    <n v="124"/>
    <x v="2"/>
    <n v="6.3"/>
    <x v="2"/>
    <n v="207"/>
    <x v="2"/>
    <n v="118"/>
    <x v="0"/>
    <n v="53"/>
    <x v="0"/>
    <n v="84"/>
    <s v="Normal"/>
    <n v="137"/>
    <s v="Normal"/>
    <n v="4.8"/>
    <s v="Normal"/>
    <n v="13.4"/>
    <x v="1"/>
    <n v="8.6999999999999993"/>
    <s v="Normal"/>
    <n v="2.8"/>
    <s v="Normal"/>
    <n v="1"/>
    <s v="Toma ECA"/>
    <n v="1"/>
    <s v="Toma ARB"/>
    <n v="0"/>
    <x v="1"/>
    <n v="0"/>
    <x v="1"/>
    <n v="0"/>
    <x v="0"/>
    <n v="1"/>
    <x v="0"/>
  </r>
  <r>
    <s v="P0018"/>
    <x v="13"/>
    <s v="Adulto Mayor"/>
    <x v="1"/>
    <n v="28.3"/>
    <x v="3"/>
    <n v="1"/>
    <s v="Tiene herencia"/>
    <n v="166"/>
    <n v="91"/>
    <n v="79"/>
    <s v="Normal"/>
    <n v="29"/>
    <s v="Reducida"/>
    <n v="3"/>
    <x v="3"/>
    <n v="0"/>
    <x v="0"/>
    <n v="1"/>
    <x v="1"/>
    <n v="1"/>
    <x v="0"/>
    <x v="14"/>
    <x v="1"/>
    <n v="109"/>
    <x v="3"/>
    <n v="31"/>
    <x v="1"/>
    <n v="799"/>
    <x v="1"/>
    <n v="719"/>
    <s v="Macroalbuminuria"/>
    <n v="810"/>
    <x v="0"/>
    <n v="1"/>
    <x v="1"/>
    <n v="123"/>
    <x v="2"/>
    <n v="8.3000000000000007"/>
    <x v="1"/>
    <n v="230"/>
    <x v="2"/>
    <n v="148"/>
    <x v="4"/>
    <n v="36"/>
    <x v="0"/>
    <n v="361"/>
    <s v="Alto"/>
    <n v="131"/>
    <s v="Bajo"/>
    <n v="5.8"/>
    <s v="Alto"/>
    <n v="10.6"/>
    <x v="0"/>
    <n v="7.7"/>
    <s v="Bajo"/>
    <n v="6"/>
    <s v="Alto"/>
    <n v="1"/>
    <s v="Toma ECA"/>
    <n v="1"/>
    <s v="Toma ARB"/>
    <n v="1"/>
    <x v="0"/>
    <n v="1"/>
    <x v="0"/>
    <n v="1"/>
    <x v="1"/>
    <n v="0"/>
    <x v="1"/>
  </r>
  <r>
    <s v="P0019"/>
    <x v="15"/>
    <s v="Adulto"/>
    <x v="0"/>
    <n v="26.8"/>
    <x v="3"/>
    <n v="1"/>
    <s v="Tiene herencia"/>
    <n v="140"/>
    <n v="92"/>
    <n v="87"/>
    <s v="Normal"/>
    <n v="49"/>
    <s v="Intermedia"/>
    <n v="4"/>
    <x v="1"/>
    <n v="1"/>
    <x v="1"/>
    <n v="0"/>
    <x v="0"/>
    <n v="1"/>
    <x v="0"/>
    <x v="15"/>
    <x v="1"/>
    <n v="77"/>
    <x v="1"/>
    <n v="47"/>
    <x v="1"/>
    <n v="1440"/>
    <x v="1"/>
    <n v="1296"/>
    <s v="Macroalbuminuria"/>
    <n v="433"/>
    <x v="1"/>
    <n v="1"/>
    <x v="1"/>
    <n v="151"/>
    <x v="1"/>
    <n v="9.1"/>
    <x v="1"/>
    <n v="246"/>
    <x v="1"/>
    <n v="150"/>
    <x v="4"/>
    <n v="40"/>
    <x v="0"/>
    <n v="392"/>
    <s v="Alto"/>
    <n v="135"/>
    <s v="Normal"/>
    <n v="6.8"/>
    <s v="Alto"/>
    <n v="8"/>
    <x v="0"/>
    <n v="8.5"/>
    <s v="Normal"/>
    <n v="4.7"/>
    <s v="Alto"/>
    <n v="0"/>
    <s v="No Toma ECA"/>
    <n v="0"/>
    <s v="No toma ARB"/>
    <n v="1"/>
    <x v="0"/>
    <n v="1"/>
    <x v="0"/>
    <n v="1"/>
    <x v="1"/>
    <n v="1"/>
    <x v="0"/>
  </r>
  <r>
    <s v="P0020"/>
    <x v="16"/>
    <s v="Adulto"/>
    <x v="0"/>
    <n v="25.5"/>
    <x v="3"/>
    <n v="0"/>
    <s v="No tiene herencia"/>
    <n v="115"/>
    <n v="75"/>
    <n v="71"/>
    <s v="Normal"/>
    <n v="59"/>
    <s v="Normal"/>
    <n v="2"/>
    <x v="0"/>
    <n v="0"/>
    <x v="0"/>
    <n v="0"/>
    <x v="0"/>
    <n v="1"/>
    <x v="0"/>
    <x v="4"/>
    <x v="0"/>
    <n v="26"/>
    <x v="0"/>
    <n v="83"/>
    <x v="2"/>
    <n v="25"/>
    <x v="0"/>
    <n v="17"/>
    <s v="Normal"/>
    <n v="2031"/>
    <x v="0"/>
    <n v="0"/>
    <x v="0"/>
    <n v="87"/>
    <x v="0"/>
    <n v="5.4"/>
    <x v="0"/>
    <n v="199"/>
    <x v="0"/>
    <n v="107"/>
    <x v="0"/>
    <n v="67"/>
    <x v="1"/>
    <n v="120"/>
    <s v="Normal"/>
    <n v="138"/>
    <s v="Normal"/>
    <n v="5"/>
    <s v="Normal"/>
    <n v="14.8"/>
    <x v="1"/>
    <n v="9.6"/>
    <s v="Normal"/>
    <n v="3.1"/>
    <s v="Normal"/>
    <n v="1"/>
    <s v="Toma ECA"/>
    <n v="0"/>
    <s v="No toma ARB"/>
    <n v="0"/>
    <x v="1"/>
    <n v="0"/>
    <x v="1"/>
    <n v="0"/>
    <x v="0"/>
    <n v="0"/>
    <x v="1"/>
  </r>
  <r>
    <s v="P0021"/>
    <x v="17"/>
    <s v="Adulto"/>
    <x v="0"/>
    <n v="39.200000000000003"/>
    <x v="1"/>
    <n v="1"/>
    <s v="Tiene herencia"/>
    <n v="164"/>
    <n v="91"/>
    <n v="84"/>
    <s v="Normal"/>
    <n v="48"/>
    <s v="Intermedia"/>
    <n v="3"/>
    <x v="3"/>
    <n v="1"/>
    <x v="1"/>
    <n v="0"/>
    <x v="0"/>
    <n v="1"/>
    <x v="0"/>
    <x v="16"/>
    <x v="1"/>
    <n v="77"/>
    <x v="1"/>
    <n v="10"/>
    <x v="3"/>
    <n v="2493"/>
    <x v="1"/>
    <n v="2243"/>
    <s v="Macroalbuminuria"/>
    <n v="523"/>
    <x v="0"/>
    <n v="0"/>
    <x v="0"/>
    <n v="204"/>
    <x v="1"/>
    <n v="9.9"/>
    <x v="1"/>
    <n v="288"/>
    <x v="1"/>
    <n v="215"/>
    <x v="2"/>
    <n v="41"/>
    <x v="0"/>
    <n v="277"/>
    <s v="Alto"/>
    <n v="133"/>
    <s v="Bajo"/>
    <n v="5.8"/>
    <s v="Alto"/>
    <n v="8.1"/>
    <x v="0"/>
    <n v="7.6"/>
    <s v="Bajo"/>
    <n v="7.1"/>
    <s v="Alto"/>
    <n v="1"/>
    <s v="Toma ECA"/>
    <n v="0"/>
    <s v="No toma ARB"/>
    <n v="0"/>
    <x v="1"/>
    <n v="1"/>
    <x v="0"/>
    <n v="1"/>
    <x v="1"/>
    <n v="0"/>
    <x v="1"/>
  </r>
  <r>
    <s v="P0022"/>
    <x v="11"/>
    <s v="Adulto Mayor"/>
    <x v="1"/>
    <n v="36.5"/>
    <x v="1"/>
    <n v="1"/>
    <s v="Tiene herencia"/>
    <n v="149"/>
    <n v="108"/>
    <n v="91"/>
    <s v="Normal"/>
    <n v="45"/>
    <s v="Intermedia"/>
    <n v="3"/>
    <x v="3"/>
    <n v="0"/>
    <x v="0"/>
    <n v="1"/>
    <x v="1"/>
    <n v="1"/>
    <x v="0"/>
    <x v="17"/>
    <x v="1"/>
    <n v="89"/>
    <x v="1"/>
    <n v="22"/>
    <x v="4"/>
    <n v="1769"/>
    <x v="1"/>
    <n v="1415"/>
    <s v="Macroalbuminuria"/>
    <n v="748"/>
    <x v="0"/>
    <n v="1"/>
    <x v="1"/>
    <n v="211"/>
    <x v="1"/>
    <n v="7.9"/>
    <x v="1"/>
    <n v="238"/>
    <x v="2"/>
    <n v="155"/>
    <x v="4"/>
    <n v="26"/>
    <x v="0"/>
    <n v="297"/>
    <s v="Alto"/>
    <n v="127"/>
    <s v="Bajo"/>
    <n v="6"/>
    <s v="Alto"/>
    <n v="10.4"/>
    <x v="0"/>
    <n v="8.3000000000000007"/>
    <s v="Bajo"/>
    <n v="6.2"/>
    <s v="Alto"/>
    <n v="1"/>
    <s v="Toma ECA"/>
    <n v="0"/>
    <s v="No toma ARB"/>
    <n v="1"/>
    <x v="0"/>
    <n v="1"/>
    <x v="0"/>
    <n v="1"/>
    <x v="1"/>
    <n v="0"/>
    <x v="1"/>
  </r>
  <r>
    <s v="P0023"/>
    <x v="11"/>
    <s v="Adulto Mayor"/>
    <x v="1"/>
    <n v="36.299999999999997"/>
    <x v="1"/>
    <n v="1"/>
    <s v="Tiene herencia"/>
    <n v="141"/>
    <n v="100"/>
    <n v="93"/>
    <s v="Normal"/>
    <n v="31"/>
    <s v="Reducida"/>
    <n v="3"/>
    <x v="3"/>
    <n v="1"/>
    <x v="1"/>
    <n v="1"/>
    <x v="1"/>
    <n v="1"/>
    <x v="0"/>
    <x v="2"/>
    <x v="1"/>
    <n v="94"/>
    <x v="1"/>
    <n v="43"/>
    <x v="1"/>
    <n v="1658"/>
    <x v="1"/>
    <n v="1492"/>
    <s v="Macroalbuminuria"/>
    <n v="734"/>
    <x v="0"/>
    <n v="1"/>
    <x v="1"/>
    <n v="157"/>
    <x v="1"/>
    <n v="8.6999999999999993"/>
    <x v="1"/>
    <n v="278"/>
    <x v="1"/>
    <n v="159"/>
    <x v="4"/>
    <n v="34"/>
    <x v="0"/>
    <n v="230"/>
    <s v="Alto"/>
    <n v="125"/>
    <s v="Bajo"/>
    <n v="6.9"/>
    <s v="Alto"/>
    <n v="7.6"/>
    <x v="0"/>
    <n v="8.9"/>
    <s v="Normal"/>
    <n v="6"/>
    <s v="Alto"/>
    <n v="1"/>
    <s v="Toma ECA"/>
    <n v="1"/>
    <s v="Toma ARB"/>
    <n v="1"/>
    <x v="0"/>
    <n v="1"/>
    <x v="0"/>
    <n v="1"/>
    <x v="1"/>
    <n v="0"/>
    <x v="1"/>
  </r>
  <r>
    <s v="P0024"/>
    <x v="10"/>
    <s v="Adulto Mayor"/>
    <x v="0"/>
    <n v="26.1"/>
    <x v="3"/>
    <n v="1"/>
    <s v="Tiene herencia"/>
    <n v="155"/>
    <n v="100"/>
    <n v="96"/>
    <s v="Normal"/>
    <n v="40"/>
    <s v="Reducida"/>
    <n v="2"/>
    <x v="0"/>
    <n v="0"/>
    <x v="0"/>
    <n v="1"/>
    <x v="1"/>
    <n v="1"/>
    <x v="0"/>
    <x v="11"/>
    <x v="1"/>
    <n v="76"/>
    <x v="1"/>
    <n v="59"/>
    <x v="1"/>
    <n v="360"/>
    <x v="1"/>
    <n v="251"/>
    <s v="Microalbuminuria"/>
    <n v="350"/>
    <x v="1"/>
    <n v="1"/>
    <x v="1"/>
    <n v="201"/>
    <x v="1"/>
    <n v="8"/>
    <x v="1"/>
    <n v="260"/>
    <x v="1"/>
    <n v="151"/>
    <x v="4"/>
    <n v="45"/>
    <x v="0"/>
    <n v="180"/>
    <s v="Alto"/>
    <n v="129"/>
    <s v="Bajo"/>
    <n v="5.9"/>
    <s v="Alto"/>
    <n v="7.8"/>
    <x v="0"/>
    <n v="8"/>
    <s v="Bajo"/>
    <n v="6"/>
    <s v="Alto"/>
    <n v="1"/>
    <s v="Toma ECA"/>
    <n v="0"/>
    <s v="No toma ARB"/>
    <n v="1"/>
    <x v="0"/>
    <n v="1"/>
    <x v="0"/>
    <n v="1"/>
    <x v="1"/>
    <n v="0"/>
    <x v="1"/>
  </r>
  <r>
    <s v="P0025"/>
    <x v="18"/>
    <s v="Adulto"/>
    <x v="0"/>
    <n v="19"/>
    <x v="0"/>
    <n v="0"/>
    <s v="No tiene herencia"/>
    <n v="116"/>
    <n v="68"/>
    <n v="60"/>
    <s v="Normal"/>
    <n v="57"/>
    <s v="Normal"/>
    <n v="1"/>
    <x v="2"/>
    <n v="0"/>
    <x v="0"/>
    <n v="0"/>
    <x v="0"/>
    <n v="0"/>
    <x v="1"/>
    <x v="7"/>
    <x v="0"/>
    <n v="29"/>
    <x v="0"/>
    <n v="106"/>
    <x v="0"/>
    <n v="28"/>
    <x v="0"/>
    <n v="19"/>
    <s v="Normal"/>
    <n v="1725"/>
    <x v="0"/>
    <n v="1"/>
    <x v="1"/>
    <n v="93"/>
    <x v="0"/>
    <n v="5.5"/>
    <x v="0"/>
    <n v="175"/>
    <x v="0"/>
    <n v="93"/>
    <x v="3"/>
    <n v="66"/>
    <x v="1"/>
    <n v="135"/>
    <s v="Normal"/>
    <n v="137"/>
    <s v="Normal"/>
    <n v="4.5999999999999996"/>
    <s v="Normal"/>
    <n v="15.6"/>
    <x v="1"/>
    <n v="9.5"/>
    <s v="Normal"/>
    <n v="3.6"/>
    <s v="Normal"/>
    <n v="0"/>
    <s v="No Toma ECA"/>
    <n v="1"/>
    <s v="Toma ARB"/>
    <n v="0"/>
    <x v="1"/>
    <n v="1"/>
    <x v="0"/>
    <n v="0"/>
    <x v="0"/>
    <n v="0"/>
    <x v="1"/>
  </r>
  <r>
    <s v="P0026"/>
    <x v="19"/>
    <s v="Adulto"/>
    <x v="0"/>
    <n v="19.3"/>
    <x v="0"/>
    <n v="1"/>
    <s v="Tiene herencia"/>
    <n v="127"/>
    <n v="74"/>
    <n v="66"/>
    <s v="Normal"/>
    <n v="66"/>
    <s v="Normal"/>
    <n v="1"/>
    <x v="2"/>
    <n v="0"/>
    <x v="0"/>
    <n v="0"/>
    <x v="0"/>
    <n v="1"/>
    <x v="0"/>
    <x v="3"/>
    <x v="0"/>
    <n v="26"/>
    <x v="0"/>
    <n v="84"/>
    <x v="2"/>
    <n v="21"/>
    <x v="0"/>
    <n v="16"/>
    <s v="Normal"/>
    <n v="2235"/>
    <x v="0"/>
    <n v="0"/>
    <x v="0"/>
    <n v="82"/>
    <x v="0"/>
    <n v="5.8"/>
    <x v="2"/>
    <n v="167"/>
    <x v="0"/>
    <n v="126"/>
    <x v="0"/>
    <n v="43"/>
    <x v="0"/>
    <n v="165"/>
    <s v="Alto"/>
    <n v="136"/>
    <s v="Normal"/>
    <n v="4.3"/>
    <s v="Normal"/>
    <n v="14.3"/>
    <x v="1"/>
    <n v="9.6"/>
    <s v="Normal"/>
    <n v="3.3"/>
    <s v="Normal"/>
    <n v="0"/>
    <s v="No Toma ECA"/>
    <n v="1"/>
    <s v="Toma ARB"/>
    <n v="0"/>
    <x v="1"/>
    <n v="1"/>
    <x v="0"/>
    <n v="0"/>
    <x v="0"/>
    <n v="0"/>
    <x v="1"/>
  </r>
  <r>
    <s v="P0027"/>
    <x v="17"/>
    <s v="Adulto"/>
    <x v="0"/>
    <n v="34.1"/>
    <x v="2"/>
    <n v="1"/>
    <s v="Tiene herencia"/>
    <n v="161"/>
    <n v="110"/>
    <n v="80"/>
    <s v="Normal"/>
    <n v="30"/>
    <s v="Reducida"/>
    <n v="4"/>
    <x v="1"/>
    <n v="1"/>
    <x v="1"/>
    <n v="1"/>
    <x v="1"/>
    <n v="1"/>
    <x v="0"/>
    <x v="9"/>
    <x v="1"/>
    <n v="106"/>
    <x v="3"/>
    <n v="39"/>
    <x v="1"/>
    <n v="1930"/>
    <x v="1"/>
    <n v="1351"/>
    <s v="Macroalbuminuria"/>
    <n v="436"/>
    <x v="1"/>
    <n v="0"/>
    <x v="0"/>
    <n v="150"/>
    <x v="1"/>
    <n v="8.5"/>
    <x v="1"/>
    <n v="235"/>
    <x v="2"/>
    <n v="153"/>
    <x v="4"/>
    <n v="30"/>
    <x v="0"/>
    <n v="399"/>
    <s v="Alto"/>
    <n v="135"/>
    <s v="Normal"/>
    <n v="6.7"/>
    <s v="Alto"/>
    <n v="10.3"/>
    <x v="0"/>
    <n v="7.9"/>
    <s v="Bajo"/>
    <n v="5"/>
    <s v="Alto"/>
    <n v="0"/>
    <s v="No Toma ECA"/>
    <n v="1"/>
    <s v="Toma ARB"/>
    <n v="1"/>
    <x v="0"/>
    <n v="1"/>
    <x v="0"/>
    <n v="1"/>
    <x v="1"/>
    <n v="0"/>
    <x v="1"/>
  </r>
  <r>
    <s v="P0028"/>
    <x v="20"/>
    <s v="Adulto"/>
    <x v="1"/>
    <n v="23.7"/>
    <x v="0"/>
    <n v="0"/>
    <s v="No tiene herencia"/>
    <n v="104"/>
    <n v="70"/>
    <n v="85"/>
    <s v="Normal"/>
    <n v="53"/>
    <s v="Normal"/>
    <n v="1"/>
    <x v="2"/>
    <n v="0"/>
    <x v="0"/>
    <n v="0"/>
    <x v="0"/>
    <n v="1"/>
    <x v="0"/>
    <x v="13"/>
    <x v="0"/>
    <n v="31"/>
    <x v="0"/>
    <n v="71"/>
    <x v="2"/>
    <n v="19"/>
    <x v="0"/>
    <n v="15"/>
    <s v="Normal"/>
    <n v="1000"/>
    <x v="0"/>
    <n v="0"/>
    <x v="0"/>
    <n v="116"/>
    <x v="2"/>
    <n v="5.6"/>
    <x v="0"/>
    <n v="152"/>
    <x v="0"/>
    <n v="112"/>
    <x v="0"/>
    <n v="45"/>
    <x v="0"/>
    <n v="129"/>
    <s v="Normal"/>
    <n v="142"/>
    <s v="Normal"/>
    <n v="3.7"/>
    <s v="Normal"/>
    <n v="12.3"/>
    <x v="1"/>
    <n v="10.5"/>
    <s v="Normal"/>
    <n v="3.1"/>
    <s v="Normal"/>
    <n v="1"/>
    <s v="Toma ECA"/>
    <n v="1"/>
    <s v="Toma ARB"/>
    <n v="0"/>
    <x v="1"/>
    <n v="0"/>
    <x v="1"/>
    <n v="0"/>
    <x v="0"/>
    <n v="0"/>
    <x v="1"/>
  </r>
  <r>
    <s v="P0029"/>
    <x v="21"/>
    <s v="Adulto"/>
    <x v="1"/>
    <n v="19.399999999999999"/>
    <x v="0"/>
    <n v="1"/>
    <s v="Tiene herencia"/>
    <n v="134"/>
    <n v="81"/>
    <n v="64"/>
    <s v="Normal"/>
    <n v="61"/>
    <s v="Normal"/>
    <n v="2"/>
    <x v="0"/>
    <n v="0"/>
    <x v="0"/>
    <n v="0"/>
    <x v="0"/>
    <n v="1"/>
    <x v="0"/>
    <x v="18"/>
    <x v="1"/>
    <n v="25"/>
    <x v="0"/>
    <n v="68"/>
    <x v="2"/>
    <n v="6"/>
    <x v="0"/>
    <n v="4"/>
    <s v="Normal"/>
    <n v="1587"/>
    <x v="0"/>
    <n v="0"/>
    <x v="0"/>
    <n v="119"/>
    <x v="2"/>
    <n v="6"/>
    <x v="2"/>
    <n v="209"/>
    <x v="2"/>
    <n v="108"/>
    <x v="0"/>
    <n v="47"/>
    <x v="0"/>
    <n v="90"/>
    <s v="Normal"/>
    <n v="143"/>
    <s v="Normal"/>
    <n v="4.5999999999999996"/>
    <s v="Normal"/>
    <n v="15.2"/>
    <x v="1"/>
    <n v="10.199999999999999"/>
    <s v="Normal"/>
    <n v="2.9"/>
    <s v="Normal"/>
    <n v="0"/>
    <s v="No Toma ECA"/>
    <n v="0"/>
    <s v="No toma ARB"/>
    <n v="0"/>
    <x v="1"/>
    <n v="1"/>
    <x v="0"/>
    <n v="0"/>
    <x v="0"/>
    <n v="0"/>
    <x v="1"/>
  </r>
  <r>
    <s v="P0030"/>
    <x v="7"/>
    <s v="Adulto Mayor"/>
    <x v="1"/>
    <n v="38.200000000000003"/>
    <x v="1"/>
    <n v="1"/>
    <s v="Tiene herencia"/>
    <n v="179"/>
    <n v="97"/>
    <n v="81"/>
    <s v="Normal"/>
    <n v="32"/>
    <s v="Reducida"/>
    <n v="3"/>
    <x v="3"/>
    <n v="1"/>
    <x v="1"/>
    <n v="0"/>
    <x v="0"/>
    <n v="1"/>
    <x v="0"/>
    <x v="19"/>
    <x v="1"/>
    <n v="67"/>
    <x v="1"/>
    <n v="24"/>
    <x v="4"/>
    <n v="1292"/>
    <x v="1"/>
    <n v="1162"/>
    <s v="Macroalbuminuria"/>
    <n v="444"/>
    <x v="1"/>
    <n v="0"/>
    <x v="0"/>
    <n v="185"/>
    <x v="1"/>
    <n v="9.1"/>
    <x v="1"/>
    <n v="303"/>
    <x v="1"/>
    <n v="180"/>
    <x v="1"/>
    <n v="31"/>
    <x v="0"/>
    <n v="377"/>
    <s v="Alto"/>
    <n v="130"/>
    <s v="Bajo"/>
    <n v="5.7"/>
    <s v="Alto"/>
    <n v="9.9"/>
    <x v="0"/>
    <n v="8.5"/>
    <s v="Normal"/>
    <n v="5"/>
    <s v="Alto"/>
    <n v="0"/>
    <s v="No Toma ECA"/>
    <n v="0"/>
    <s v="No toma ARB"/>
    <n v="1"/>
    <x v="0"/>
    <n v="1"/>
    <x v="0"/>
    <n v="1"/>
    <x v="1"/>
    <n v="1"/>
    <x v="0"/>
  </r>
  <r>
    <s v="P0031"/>
    <x v="22"/>
    <s v="Adulto Mayor"/>
    <x v="0"/>
    <n v="30"/>
    <x v="2"/>
    <n v="0"/>
    <s v="No tiene herencia"/>
    <n v="126"/>
    <n v="65"/>
    <n v="89"/>
    <s v="Normal"/>
    <n v="53"/>
    <s v="Normal"/>
    <n v="2"/>
    <x v="0"/>
    <n v="0"/>
    <x v="0"/>
    <n v="0"/>
    <x v="0"/>
    <n v="1"/>
    <x v="0"/>
    <x v="4"/>
    <x v="0"/>
    <n v="24"/>
    <x v="0"/>
    <n v="92"/>
    <x v="0"/>
    <n v="26"/>
    <x v="0"/>
    <n v="20"/>
    <s v="Normal"/>
    <n v="1805"/>
    <x v="0"/>
    <n v="1"/>
    <x v="1"/>
    <n v="115"/>
    <x v="2"/>
    <n v="5.5"/>
    <x v="0"/>
    <n v="201"/>
    <x v="2"/>
    <n v="94"/>
    <x v="3"/>
    <n v="68"/>
    <x v="1"/>
    <n v="87"/>
    <s v="Normal"/>
    <n v="139"/>
    <s v="Normal"/>
    <n v="4.2"/>
    <s v="Normal"/>
    <n v="13.6"/>
    <x v="1"/>
    <n v="10"/>
    <s v="Normal"/>
    <n v="2.5"/>
    <s v="Normal"/>
    <n v="0"/>
    <s v="No Toma ECA"/>
    <n v="0"/>
    <s v="No toma ARB"/>
    <n v="0"/>
    <x v="1"/>
    <n v="0"/>
    <x v="1"/>
    <n v="0"/>
    <x v="0"/>
    <n v="0"/>
    <x v="1"/>
  </r>
  <r>
    <s v="P0032"/>
    <x v="23"/>
    <s v="Adulto"/>
    <x v="1"/>
    <n v="20.2"/>
    <x v="0"/>
    <n v="0"/>
    <s v="No tiene herencia"/>
    <n v="105"/>
    <n v="72"/>
    <n v="82"/>
    <s v="Normal"/>
    <n v="64"/>
    <s v="Normal"/>
    <n v="2"/>
    <x v="0"/>
    <n v="0"/>
    <x v="0"/>
    <n v="0"/>
    <x v="0"/>
    <n v="1"/>
    <x v="0"/>
    <x v="0"/>
    <x v="0"/>
    <n v="40"/>
    <x v="0"/>
    <n v="72"/>
    <x v="2"/>
    <n v="12"/>
    <x v="0"/>
    <n v="8"/>
    <s v="Normal"/>
    <n v="1957"/>
    <x v="0"/>
    <n v="0"/>
    <x v="0"/>
    <n v="119"/>
    <x v="2"/>
    <n v="6.2"/>
    <x v="2"/>
    <n v="217"/>
    <x v="2"/>
    <n v="84"/>
    <x v="3"/>
    <n v="63"/>
    <x v="1"/>
    <n v="116"/>
    <s v="Normal"/>
    <n v="142"/>
    <s v="Normal"/>
    <n v="4.5"/>
    <s v="Normal"/>
    <n v="15.1"/>
    <x v="1"/>
    <n v="9.1999999999999993"/>
    <s v="Normal"/>
    <n v="2.6"/>
    <s v="Normal"/>
    <n v="0"/>
    <s v="No Toma ECA"/>
    <n v="0"/>
    <s v="No toma ARB"/>
    <n v="0"/>
    <x v="1"/>
    <n v="1"/>
    <x v="0"/>
    <n v="0"/>
    <x v="0"/>
    <n v="0"/>
    <x v="1"/>
  </r>
  <r>
    <s v="P0033"/>
    <x v="24"/>
    <s v="Adulto"/>
    <x v="0"/>
    <n v="23.4"/>
    <x v="0"/>
    <n v="0"/>
    <s v="No tiene herencia"/>
    <n v="120"/>
    <n v="78"/>
    <n v="63"/>
    <s v="Normal"/>
    <n v="50"/>
    <s v="Normal"/>
    <n v="1"/>
    <x v="2"/>
    <n v="0"/>
    <x v="0"/>
    <n v="0"/>
    <x v="0"/>
    <n v="1"/>
    <x v="0"/>
    <x v="13"/>
    <x v="0"/>
    <n v="22"/>
    <x v="0"/>
    <n v="74"/>
    <x v="2"/>
    <n v="25"/>
    <x v="0"/>
    <n v="17"/>
    <s v="Normal"/>
    <n v="2454"/>
    <x v="0"/>
    <n v="0"/>
    <x v="0"/>
    <n v="89"/>
    <x v="0"/>
    <n v="6.1"/>
    <x v="2"/>
    <n v="175"/>
    <x v="0"/>
    <n v="120"/>
    <x v="0"/>
    <n v="42"/>
    <x v="0"/>
    <n v="142"/>
    <s v="Normal"/>
    <n v="138"/>
    <s v="Normal"/>
    <n v="4.3"/>
    <s v="Normal"/>
    <n v="15.7"/>
    <x v="1"/>
    <n v="9.1999999999999993"/>
    <s v="Normal"/>
    <n v="3.2"/>
    <s v="Normal"/>
    <n v="1"/>
    <s v="Toma ECA"/>
    <n v="0"/>
    <s v="No toma ARB"/>
    <n v="0"/>
    <x v="1"/>
    <n v="1"/>
    <x v="0"/>
    <n v="0"/>
    <x v="0"/>
    <n v="1"/>
    <x v="0"/>
  </r>
  <r>
    <s v="P0034"/>
    <x v="25"/>
    <s v="Adulto"/>
    <x v="0"/>
    <n v="24.9"/>
    <x v="0"/>
    <n v="0"/>
    <s v="No tiene herencia"/>
    <n v="123"/>
    <n v="65"/>
    <n v="76"/>
    <s v="Normal"/>
    <n v="60"/>
    <s v="Normal"/>
    <n v="2"/>
    <x v="0"/>
    <n v="0"/>
    <x v="0"/>
    <n v="0"/>
    <x v="0"/>
    <n v="1"/>
    <x v="0"/>
    <x v="10"/>
    <x v="2"/>
    <n v="35"/>
    <x v="0"/>
    <n v="108"/>
    <x v="0"/>
    <n v="11"/>
    <x v="0"/>
    <n v="9"/>
    <s v="Normal"/>
    <n v="1848"/>
    <x v="0"/>
    <n v="0"/>
    <x v="0"/>
    <n v="99"/>
    <x v="0"/>
    <n v="5.5"/>
    <x v="0"/>
    <n v="212"/>
    <x v="2"/>
    <n v="119"/>
    <x v="0"/>
    <n v="56"/>
    <x v="0"/>
    <n v="150"/>
    <s v="Normal"/>
    <n v="135"/>
    <s v="Normal"/>
    <n v="4"/>
    <s v="Normal"/>
    <n v="13.6"/>
    <x v="1"/>
    <n v="9.4"/>
    <s v="Normal"/>
    <n v="4.0999999999999996"/>
    <s v="Normal"/>
    <n v="1"/>
    <s v="Toma ECA"/>
    <n v="1"/>
    <s v="Toma ARB"/>
    <n v="0"/>
    <x v="1"/>
    <n v="0"/>
    <x v="1"/>
    <n v="0"/>
    <x v="0"/>
    <n v="0"/>
    <x v="1"/>
  </r>
  <r>
    <s v="P0035"/>
    <x v="0"/>
    <s v="Adulto"/>
    <x v="1"/>
    <n v="23.7"/>
    <x v="0"/>
    <n v="1"/>
    <s v="Tiene herencia"/>
    <n v="100"/>
    <n v="78"/>
    <n v="78"/>
    <s v="Normal"/>
    <n v="64"/>
    <s v="Normal"/>
    <n v="2"/>
    <x v="0"/>
    <n v="0"/>
    <x v="0"/>
    <n v="0"/>
    <x v="0"/>
    <n v="1"/>
    <x v="0"/>
    <x v="13"/>
    <x v="0"/>
    <n v="31"/>
    <x v="0"/>
    <n v="109"/>
    <x v="0"/>
    <n v="10"/>
    <x v="0"/>
    <n v="7"/>
    <s v="Normal"/>
    <n v="1946"/>
    <x v="0"/>
    <n v="0"/>
    <x v="0"/>
    <n v="87"/>
    <x v="0"/>
    <n v="6.2"/>
    <x v="2"/>
    <n v="152"/>
    <x v="0"/>
    <n v="111"/>
    <x v="0"/>
    <n v="49"/>
    <x v="0"/>
    <n v="153"/>
    <s v="Alto"/>
    <n v="137"/>
    <s v="Normal"/>
    <n v="4.5"/>
    <s v="Normal"/>
    <n v="13.6"/>
    <x v="1"/>
    <n v="8.6"/>
    <s v="Normal"/>
    <n v="2.8"/>
    <s v="Normal"/>
    <n v="1"/>
    <s v="Toma ECA"/>
    <n v="0"/>
    <s v="No toma ARB"/>
    <n v="0"/>
    <x v="1"/>
    <n v="1"/>
    <x v="0"/>
    <n v="0"/>
    <x v="0"/>
    <n v="0"/>
    <x v="1"/>
  </r>
  <r>
    <s v="P0036"/>
    <x v="26"/>
    <s v="Adulto"/>
    <x v="0"/>
    <n v="20.8"/>
    <x v="0"/>
    <n v="1"/>
    <s v="Tiene herencia"/>
    <n v="107"/>
    <n v="79"/>
    <n v="64"/>
    <s v="Normal"/>
    <n v="52"/>
    <s v="Normal"/>
    <n v="1"/>
    <x v="2"/>
    <n v="0"/>
    <x v="0"/>
    <n v="0"/>
    <x v="0"/>
    <n v="0"/>
    <x v="1"/>
    <x v="13"/>
    <x v="0"/>
    <n v="22"/>
    <x v="0"/>
    <n v="93"/>
    <x v="0"/>
    <n v="7"/>
    <x v="0"/>
    <n v="6"/>
    <s v="Normal"/>
    <n v="1095"/>
    <x v="0"/>
    <n v="0"/>
    <x v="0"/>
    <n v="122"/>
    <x v="2"/>
    <n v="6.3"/>
    <x v="2"/>
    <n v="186"/>
    <x v="0"/>
    <n v="100"/>
    <x v="0"/>
    <n v="53"/>
    <x v="0"/>
    <n v="134"/>
    <s v="Normal"/>
    <n v="136"/>
    <s v="Normal"/>
    <n v="3.5"/>
    <s v="Normal"/>
    <n v="12.3"/>
    <x v="0"/>
    <n v="8.9"/>
    <s v="Normal"/>
    <n v="2.6"/>
    <s v="Normal"/>
    <n v="0"/>
    <s v="No Toma ECA"/>
    <n v="0"/>
    <s v="No toma ARB"/>
    <n v="0"/>
    <x v="1"/>
    <n v="1"/>
    <x v="0"/>
    <n v="0"/>
    <x v="0"/>
    <n v="0"/>
    <x v="1"/>
  </r>
  <r>
    <s v="P0037"/>
    <x v="27"/>
    <s v="Adulto"/>
    <x v="1"/>
    <n v="37.299999999999997"/>
    <x v="1"/>
    <n v="0"/>
    <s v="No tiene herencia"/>
    <n v="141"/>
    <n v="92"/>
    <n v="97"/>
    <s v="Normal"/>
    <n v="47"/>
    <s v="Intermedia"/>
    <n v="2"/>
    <x v="0"/>
    <n v="0"/>
    <x v="0"/>
    <n v="1"/>
    <x v="1"/>
    <n v="1"/>
    <x v="0"/>
    <x v="8"/>
    <x v="1"/>
    <n v="53"/>
    <x v="1"/>
    <n v="43"/>
    <x v="1"/>
    <n v="1376"/>
    <x v="1"/>
    <n v="1238"/>
    <s v="Macroalbuminuria"/>
    <n v="799"/>
    <x v="0"/>
    <n v="1"/>
    <x v="1"/>
    <n v="193"/>
    <x v="1"/>
    <n v="9.1999999999999993"/>
    <x v="1"/>
    <n v="258"/>
    <x v="1"/>
    <n v="216"/>
    <x v="2"/>
    <n v="41"/>
    <x v="0"/>
    <n v="294"/>
    <s v="Alto"/>
    <n v="125"/>
    <s v="Bajo"/>
    <n v="5.5"/>
    <s v="Alto"/>
    <n v="9.1999999999999993"/>
    <x v="0"/>
    <n v="8.5"/>
    <s v="Normal"/>
    <n v="5.3"/>
    <s v="Alto"/>
    <n v="1"/>
    <s v="Toma ECA"/>
    <n v="1"/>
    <s v="Toma ARB"/>
    <n v="0"/>
    <x v="1"/>
    <n v="1"/>
    <x v="0"/>
    <n v="1"/>
    <x v="1"/>
    <n v="1"/>
    <x v="0"/>
  </r>
  <r>
    <s v="P0038"/>
    <x v="28"/>
    <s v="Adulto Mayor"/>
    <x v="0"/>
    <n v="27.6"/>
    <x v="3"/>
    <n v="0"/>
    <s v="No tiene herencia"/>
    <n v="150"/>
    <n v="95"/>
    <n v="92"/>
    <s v="Normal"/>
    <n v="45"/>
    <s v="Intermedia"/>
    <n v="3"/>
    <x v="3"/>
    <n v="1"/>
    <x v="1"/>
    <n v="0"/>
    <x v="0"/>
    <n v="1"/>
    <x v="0"/>
    <x v="17"/>
    <x v="1"/>
    <n v="61"/>
    <x v="1"/>
    <n v="46"/>
    <x v="1"/>
    <n v="1701"/>
    <x v="1"/>
    <n v="1190"/>
    <s v="Macroalbuminuria"/>
    <n v="887"/>
    <x v="0"/>
    <n v="1"/>
    <x v="1"/>
    <n v="205"/>
    <x v="1"/>
    <n v="7.4"/>
    <x v="1"/>
    <n v="256"/>
    <x v="1"/>
    <n v="160"/>
    <x v="1"/>
    <n v="30"/>
    <x v="0"/>
    <n v="398"/>
    <s v="Alto"/>
    <n v="132"/>
    <s v="Bajo"/>
    <n v="5.5"/>
    <s v="Alto"/>
    <n v="9.5"/>
    <x v="0"/>
    <n v="8.1999999999999993"/>
    <s v="Bajo"/>
    <n v="6.2"/>
    <s v="Alto"/>
    <n v="1"/>
    <s v="Toma ECA"/>
    <n v="1"/>
    <s v="Toma ARB"/>
    <n v="1"/>
    <x v="0"/>
    <n v="1"/>
    <x v="0"/>
    <n v="1"/>
    <x v="1"/>
    <n v="1"/>
    <x v="0"/>
  </r>
  <r>
    <s v="P0039"/>
    <x v="18"/>
    <s v="Adulto"/>
    <x v="0"/>
    <n v="27.5"/>
    <x v="3"/>
    <n v="0"/>
    <s v="No tiene herencia"/>
    <n v="190"/>
    <n v="110"/>
    <n v="78"/>
    <s v="Normal"/>
    <n v="43"/>
    <s v="Intermedia"/>
    <n v="3"/>
    <x v="3"/>
    <n v="0"/>
    <x v="0"/>
    <n v="0"/>
    <x v="0"/>
    <n v="1"/>
    <x v="0"/>
    <x v="20"/>
    <x v="1"/>
    <n v="55"/>
    <x v="0"/>
    <n v="45"/>
    <x v="1"/>
    <n v="1436"/>
    <x v="1"/>
    <n v="1148"/>
    <s v="Macroalbuminuria"/>
    <n v="486"/>
    <x v="1"/>
    <n v="0"/>
    <x v="0"/>
    <n v="173"/>
    <x v="1"/>
    <n v="8.8000000000000007"/>
    <x v="1"/>
    <n v="310"/>
    <x v="1"/>
    <n v="153"/>
    <x v="4"/>
    <n v="29"/>
    <x v="0"/>
    <n v="429"/>
    <s v="Alto"/>
    <n v="128"/>
    <s v="Bajo"/>
    <n v="6.1"/>
    <s v="Alto"/>
    <n v="7.6"/>
    <x v="0"/>
    <n v="8.8000000000000007"/>
    <s v="Normal"/>
    <n v="7"/>
    <s v="Alto"/>
    <n v="0"/>
    <s v="No Toma ECA"/>
    <n v="0"/>
    <s v="No toma ARB"/>
    <n v="0"/>
    <x v="1"/>
    <n v="1"/>
    <x v="0"/>
    <n v="1"/>
    <x v="1"/>
    <n v="1"/>
    <x v="0"/>
  </r>
  <r>
    <s v="P0040"/>
    <x v="29"/>
    <s v="Adulto"/>
    <x v="1"/>
    <n v="19.3"/>
    <x v="0"/>
    <n v="0"/>
    <s v="No tiene herencia"/>
    <n v="116"/>
    <n v="65"/>
    <n v="84"/>
    <s v="Normal"/>
    <n v="60"/>
    <s v="Normal"/>
    <n v="2"/>
    <x v="0"/>
    <n v="0"/>
    <x v="0"/>
    <n v="0"/>
    <x v="0"/>
    <n v="1"/>
    <x v="0"/>
    <x v="13"/>
    <x v="0"/>
    <n v="17"/>
    <x v="0"/>
    <n v="62"/>
    <x v="2"/>
    <n v="22"/>
    <x v="0"/>
    <n v="15"/>
    <s v="Normal"/>
    <n v="2252"/>
    <x v="0"/>
    <n v="1"/>
    <x v="1"/>
    <n v="109"/>
    <x v="2"/>
    <n v="4.8"/>
    <x v="0"/>
    <n v="161"/>
    <x v="0"/>
    <n v="98"/>
    <x v="3"/>
    <n v="44"/>
    <x v="0"/>
    <n v="123"/>
    <s v="Normal"/>
    <n v="145"/>
    <s v="Normal"/>
    <n v="4.9000000000000004"/>
    <s v="Normal"/>
    <n v="12.5"/>
    <x v="1"/>
    <n v="10.4"/>
    <s v="Normal"/>
    <n v="3.4"/>
    <s v="Normal"/>
    <n v="0"/>
    <s v="No Toma ECA"/>
    <n v="1"/>
    <s v="Toma ARB"/>
    <n v="0"/>
    <x v="1"/>
    <n v="1"/>
    <x v="0"/>
    <n v="0"/>
    <x v="0"/>
    <n v="1"/>
    <x v="0"/>
  </r>
  <r>
    <s v="P0041"/>
    <x v="15"/>
    <s v="Adulto"/>
    <x v="0"/>
    <n v="34.6"/>
    <x v="2"/>
    <n v="1"/>
    <s v="Tiene herencia"/>
    <n v="176"/>
    <n v="105"/>
    <n v="80"/>
    <s v="Normal"/>
    <n v="32"/>
    <s v="Reducida"/>
    <n v="2"/>
    <x v="0"/>
    <n v="1"/>
    <x v="1"/>
    <n v="0"/>
    <x v="0"/>
    <n v="1"/>
    <x v="0"/>
    <x v="5"/>
    <x v="1"/>
    <n v="103"/>
    <x v="3"/>
    <n v="35"/>
    <x v="1"/>
    <n v="788"/>
    <x v="1"/>
    <n v="551"/>
    <s v="Macroalbuminuria"/>
    <n v="837"/>
    <x v="0"/>
    <n v="1"/>
    <x v="1"/>
    <n v="135"/>
    <x v="1"/>
    <n v="10.7"/>
    <x v="1"/>
    <n v="222"/>
    <x v="2"/>
    <n v="155"/>
    <x v="4"/>
    <n v="45"/>
    <x v="0"/>
    <n v="265"/>
    <s v="Alto"/>
    <n v="134"/>
    <s v="Bajo"/>
    <n v="5.6"/>
    <s v="Alto"/>
    <n v="7.5"/>
    <x v="0"/>
    <n v="8.6"/>
    <s v="Normal"/>
    <n v="5.0999999999999996"/>
    <s v="Alto"/>
    <n v="1"/>
    <s v="Toma ECA"/>
    <n v="0"/>
    <s v="No toma ARB"/>
    <n v="0"/>
    <x v="1"/>
    <n v="1"/>
    <x v="0"/>
    <n v="1"/>
    <x v="1"/>
    <n v="0"/>
    <x v="1"/>
  </r>
  <r>
    <s v="P0042"/>
    <x v="9"/>
    <s v="Adulto Mayor"/>
    <x v="1"/>
    <n v="25.8"/>
    <x v="3"/>
    <n v="0"/>
    <s v="No tiene herencia"/>
    <n v="181"/>
    <n v="96"/>
    <n v="91"/>
    <s v="Normal"/>
    <n v="38"/>
    <s v="Reducida"/>
    <n v="4"/>
    <x v="1"/>
    <n v="1"/>
    <x v="1"/>
    <n v="0"/>
    <x v="0"/>
    <n v="1"/>
    <x v="0"/>
    <x v="21"/>
    <x v="1"/>
    <n v="89"/>
    <x v="1"/>
    <n v="43"/>
    <x v="1"/>
    <n v="430"/>
    <x v="1"/>
    <n v="344"/>
    <s v="Macroalbuminuria"/>
    <n v="470"/>
    <x v="1"/>
    <n v="0"/>
    <x v="0"/>
    <n v="206"/>
    <x v="1"/>
    <n v="7.1"/>
    <x v="1"/>
    <n v="214"/>
    <x v="2"/>
    <n v="133"/>
    <x v="4"/>
    <n v="37"/>
    <x v="0"/>
    <n v="389"/>
    <s v="Alto"/>
    <n v="125"/>
    <s v="Bajo"/>
    <n v="6.8"/>
    <s v="Alto"/>
    <n v="9.5"/>
    <x v="0"/>
    <n v="7.8"/>
    <s v="Bajo"/>
    <n v="4.5999999999999996"/>
    <s v="Alto"/>
    <n v="1"/>
    <s v="Toma ECA"/>
    <n v="1"/>
    <s v="Toma ARB"/>
    <n v="1"/>
    <x v="0"/>
    <n v="0"/>
    <x v="1"/>
    <n v="1"/>
    <x v="1"/>
    <n v="0"/>
    <x v="1"/>
  </r>
  <r>
    <s v="P0043"/>
    <x v="5"/>
    <s v="Adulto"/>
    <x v="0"/>
    <n v="22.6"/>
    <x v="0"/>
    <n v="1"/>
    <s v="Tiene herencia"/>
    <n v="128"/>
    <n v="81"/>
    <n v="88"/>
    <s v="Normal"/>
    <n v="70"/>
    <s v="Normal"/>
    <n v="2"/>
    <x v="0"/>
    <n v="0"/>
    <x v="0"/>
    <n v="0"/>
    <x v="0"/>
    <n v="0"/>
    <x v="1"/>
    <x v="13"/>
    <x v="0"/>
    <n v="26"/>
    <x v="0"/>
    <n v="106"/>
    <x v="0"/>
    <n v="29"/>
    <x v="0"/>
    <n v="20"/>
    <s v="Normal"/>
    <n v="1265"/>
    <x v="0"/>
    <n v="1"/>
    <x v="1"/>
    <n v="118"/>
    <x v="2"/>
    <n v="5.6"/>
    <x v="0"/>
    <n v="214"/>
    <x v="2"/>
    <n v="109"/>
    <x v="0"/>
    <n v="56"/>
    <x v="0"/>
    <n v="82"/>
    <s v="Normal"/>
    <n v="142"/>
    <s v="Normal"/>
    <n v="3.9"/>
    <s v="Normal"/>
    <n v="13.2"/>
    <x v="0"/>
    <n v="9"/>
    <s v="Normal"/>
    <n v="2.6"/>
    <s v="Normal"/>
    <n v="0"/>
    <s v="No Toma ECA"/>
    <n v="0"/>
    <s v="No toma ARB"/>
    <n v="0"/>
    <x v="1"/>
    <n v="0"/>
    <x v="1"/>
    <n v="0"/>
    <x v="0"/>
    <n v="0"/>
    <x v="1"/>
  </r>
  <r>
    <s v="P0044"/>
    <x v="25"/>
    <s v="Adulto"/>
    <x v="1"/>
    <n v="19.5"/>
    <x v="0"/>
    <n v="1"/>
    <s v="Tiene herencia"/>
    <n v="105"/>
    <n v="71"/>
    <n v="83"/>
    <s v="Normal"/>
    <n v="63"/>
    <s v="Normal"/>
    <n v="2"/>
    <x v="0"/>
    <n v="0"/>
    <x v="0"/>
    <n v="0"/>
    <x v="0"/>
    <n v="0"/>
    <x v="1"/>
    <x v="4"/>
    <x v="1"/>
    <n v="16"/>
    <x v="2"/>
    <n v="84"/>
    <x v="2"/>
    <n v="11"/>
    <x v="0"/>
    <n v="7"/>
    <s v="Normal"/>
    <n v="1563"/>
    <x v="0"/>
    <n v="0"/>
    <x v="0"/>
    <n v="124"/>
    <x v="2"/>
    <n v="5"/>
    <x v="0"/>
    <n v="206"/>
    <x v="2"/>
    <n v="105"/>
    <x v="0"/>
    <n v="48"/>
    <x v="0"/>
    <n v="82"/>
    <s v="Normal"/>
    <n v="142"/>
    <s v="Normal"/>
    <n v="4"/>
    <s v="Normal"/>
    <n v="12.2"/>
    <x v="1"/>
    <n v="10.4"/>
    <s v="Normal"/>
    <n v="4.3"/>
    <s v="Normal"/>
    <n v="0"/>
    <s v="No Toma ECA"/>
    <n v="1"/>
    <s v="Toma ARB"/>
    <n v="0"/>
    <x v="1"/>
    <n v="0"/>
    <x v="1"/>
    <n v="0"/>
    <x v="0"/>
    <n v="0"/>
    <x v="1"/>
  </r>
  <r>
    <s v="P0045"/>
    <x v="30"/>
    <s v="Adulto Mayor"/>
    <x v="0"/>
    <n v="27.1"/>
    <x v="3"/>
    <n v="0"/>
    <s v="No tiene herencia"/>
    <n v="123"/>
    <n v="67"/>
    <n v="62"/>
    <s v="Normal"/>
    <n v="55"/>
    <s v="Normal"/>
    <n v="1"/>
    <x v="2"/>
    <n v="0"/>
    <x v="0"/>
    <n v="0"/>
    <x v="0"/>
    <n v="1"/>
    <x v="0"/>
    <x v="0"/>
    <x v="0"/>
    <n v="39"/>
    <x v="0"/>
    <n v="68"/>
    <x v="2"/>
    <n v="8"/>
    <x v="0"/>
    <n v="5"/>
    <s v="Normal"/>
    <n v="2380"/>
    <x v="0"/>
    <n v="0"/>
    <x v="0"/>
    <n v="82"/>
    <x v="0"/>
    <n v="5.2"/>
    <x v="0"/>
    <n v="178"/>
    <x v="0"/>
    <n v="88"/>
    <x v="3"/>
    <n v="42"/>
    <x v="0"/>
    <n v="104"/>
    <s v="Normal"/>
    <n v="136"/>
    <s v="Normal"/>
    <n v="4.8"/>
    <s v="Normal"/>
    <n v="15.2"/>
    <x v="1"/>
    <n v="9.8000000000000007"/>
    <s v="Normal"/>
    <n v="3.6"/>
    <s v="Normal"/>
    <n v="0"/>
    <s v="No Toma ECA"/>
    <n v="1"/>
    <s v="Toma ARB"/>
    <n v="1"/>
    <x v="0"/>
    <n v="1"/>
    <x v="0"/>
    <n v="0"/>
    <x v="0"/>
    <n v="0"/>
    <x v="1"/>
  </r>
  <r>
    <s v="P0046"/>
    <x v="8"/>
    <s v="Adulto"/>
    <x v="1"/>
    <n v="25.7"/>
    <x v="3"/>
    <n v="1"/>
    <s v="Tiene herencia"/>
    <n v="176"/>
    <n v="105"/>
    <n v="87"/>
    <s v="Normal"/>
    <n v="29"/>
    <s v="Reducida"/>
    <n v="2"/>
    <x v="0"/>
    <n v="0"/>
    <x v="0"/>
    <n v="1"/>
    <x v="1"/>
    <n v="1"/>
    <x v="0"/>
    <x v="22"/>
    <x v="1"/>
    <n v="106"/>
    <x v="3"/>
    <n v="38"/>
    <x v="1"/>
    <n v="2462"/>
    <x v="1"/>
    <n v="1969"/>
    <s v="Macroalbuminuria"/>
    <n v="622"/>
    <x v="0"/>
    <n v="1"/>
    <x v="1"/>
    <n v="159"/>
    <x v="1"/>
    <n v="9.1999999999999993"/>
    <x v="1"/>
    <n v="308"/>
    <x v="1"/>
    <n v="162"/>
    <x v="1"/>
    <n v="30"/>
    <x v="0"/>
    <n v="395"/>
    <s v="Alto"/>
    <n v="127"/>
    <s v="Bajo"/>
    <n v="6.7"/>
    <s v="Alto"/>
    <n v="8"/>
    <x v="0"/>
    <n v="7.7"/>
    <s v="Bajo"/>
    <n v="5"/>
    <s v="Alto"/>
    <n v="1"/>
    <s v="Toma ECA"/>
    <n v="0"/>
    <s v="No toma ARB"/>
    <n v="1"/>
    <x v="0"/>
    <n v="1"/>
    <x v="0"/>
    <n v="1"/>
    <x v="1"/>
    <n v="0"/>
    <x v="1"/>
  </r>
  <r>
    <s v="P0047"/>
    <x v="22"/>
    <s v="Adulto Mayor"/>
    <x v="1"/>
    <n v="25.4"/>
    <x v="3"/>
    <n v="0"/>
    <s v="No tiene herencia"/>
    <n v="106"/>
    <n v="69"/>
    <n v="70"/>
    <s v="Normal"/>
    <n v="62"/>
    <s v="Normal"/>
    <n v="2"/>
    <x v="0"/>
    <n v="0"/>
    <x v="0"/>
    <n v="0"/>
    <x v="0"/>
    <n v="0"/>
    <x v="1"/>
    <x v="10"/>
    <x v="0"/>
    <n v="37"/>
    <x v="0"/>
    <n v="101"/>
    <x v="0"/>
    <n v="14"/>
    <x v="0"/>
    <n v="11"/>
    <s v="Normal"/>
    <n v="1671"/>
    <x v="0"/>
    <n v="0"/>
    <x v="0"/>
    <n v="118"/>
    <x v="2"/>
    <n v="5.0999999999999996"/>
    <x v="0"/>
    <n v="151"/>
    <x v="0"/>
    <n v="93"/>
    <x v="3"/>
    <n v="52"/>
    <x v="0"/>
    <n v="91"/>
    <s v="Normal"/>
    <n v="141"/>
    <s v="Normal"/>
    <n v="3.8"/>
    <s v="Normal"/>
    <n v="12.3"/>
    <x v="1"/>
    <n v="9.1999999999999993"/>
    <s v="Normal"/>
    <n v="3.6"/>
    <s v="Normal"/>
    <n v="1"/>
    <s v="Toma ECA"/>
    <n v="0"/>
    <s v="No toma ARB"/>
    <n v="0"/>
    <x v="1"/>
    <n v="1"/>
    <x v="0"/>
    <n v="0"/>
    <x v="0"/>
    <n v="1"/>
    <x v="0"/>
  </r>
  <r>
    <s v="P0048"/>
    <x v="31"/>
    <s v="Adulto Mayor"/>
    <x v="1"/>
    <n v="26.9"/>
    <x v="3"/>
    <n v="0"/>
    <s v="No tiene herencia"/>
    <n v="146"/>
    <n v="99"/>
    <n v="83"/>
    <s v="Normal"/>
    <n v="26"/>
    <s v="Reducida"/>
    <n v="4"/>
    <x v="1"/>
    <n v="1"/>
    <x v="1"/>
    <n v="1"/>
    <x v="1"/>
    <n v="1"/>
    <x v="0"/>
    <x v="23"/>
    <x v="1"/>
    <n v="81"/>
    <x v="1"/>
    <n v="38"/>
    <x v="1"/>
    <n v="577"/>
    <x v="1"/>
    <n v="403"/>
    <s v="Macroalbuminuria"/>
    <n v="495"/>
    <x v="1"/>
    <n v="1"/>
    <x v="1"/>
    <n v="187"/>
    <x v="1"/>
    <n v="8.1"/>
    <x v="1"/>
    <n v="216"/>
    <x v="2"/>
    <n v="141"/>
    <x v="4"/>
    <n v="41"/>
    <x v="0"/>
    <n v="372"/>
    <s v="Alto"/>
    <n v="130"/>
    <s v="Bajo"/>
    <n v="6.2"/>
    <s v="Alto"/>
    <n v="7.2"/>
    <x v="0"/>
    <n v="8.8000000000000007"/>
    <s v="Normal"/>
    <n v="7.4"/>
    <s v="Alto"/>
    <n v="1"/>
    <s v="Toma ECA"/>
    <n v="1"/>
    <s v="Toma ARB"/>
    <n v="0"/>
    <x v="1"/>
    <n v="0"/>
    <x v="1"/>
    <n v="1"/>
    <x v="1"/>
    <n v="1"/>
    <x v="0"/>
  </r>
  <r>
    <s v="P0049"/>
    <x v="4"/>
    <s v="Adulto Mayor"/>
    <x v="0"/>
    <n v="25.4"/>
    <x v="3"/>
    <n v="0"/>
    <s v="No tiene herencia"/>
    <n v="145"/>
    <n v="104"/>
    <n v="89"/>
    <s v="Normal"/>
    <n v="43"/>
    <s v="Intermedia"/>
    <n v="4"/>
    <x v="1"/>
    <n v="1"/>
    <x v="1"/>
    <n v="0"/>
    <x v="0"/>
    <n v="1"/>
    <x v="0"/>
    <x v="24"/>
    <x v="1"/>
    <n v="90"/>
    <x v="1"/>
    <n v="43"/>
    <x v="1"/>
    <n v="815"/>
    <x v="1"/>
    <n v="652"/>
    <s v="Macroalbuminuria"/>
    <n v="398"/>
    <x v="1"/>
    <n v="0"/>
    <x v="0"/>
    <n v="134"/>
    <x v="1"/>
    <n v="10.1"/>
    <x v="1"/>
    <n v="228"/>
    <x v="2"/>
    <n v="204"/>
    <x v="2"/>
    <n v="44"/>
    <x v="0"/>
    <n v="309"/>
    <s v="Alto"/>
    <n v="139"/>
    <s v="Normal"/>
    <n v="6.4"/>
    <s v="Alto"/>
    <n v="9.6"/>
    <x v="0"/>
    <n v="7.9"/>
    <s v="Bajo"/>
    <n v="7.4"/>
    <s v="Alto"/>
    <n v="1"/>
    <s v="Toma ECA"/>
    <n v="0"/>
    <s v="No toma ARB"/>
    <n v="0"/>
    <x v="1"/>
    <n v="1"/>
    <x v="0"/>
    <n v="1"/>
    <x v="1"/>
    <n v="0"/>
    <x v="1"/>
  </r>
  <r>
    <s v="P0050"/>
    <x v="32"/>
    <s v="Adulto"/>
    <x v="0"/>
    <n v="27.1"/>
    <x v="3"/>
    <n v="0"/>
    <s v="No tiene herencia"/>
    <n v="100"/>
    <n v="70"/>
    <n v="74"/>
    <s v="Normal"/>
    <n v="51"/>
    <s v="Normal"/>
    <n v="1"/>
    <x v="2"/>
    <n v="0"/>
    <x v="0"/>
    <n v="0"/>
    <x v="0"/>
    <n v="0"/>
    <x v="1"/>
    <x v="10"/>
    <x v="2"/>
    <n v="39"/>
    <x v="0"/>
    <n v="83"/>
    <x v="2"/>
    <n v="16"/>
    <x v="0"/>
    <n v="12"/>
    <s v="Normal"/>
    <n v="2294"/>
    <x v="0"/>
    <n v="1"/>
    <x v="1"/>
    <n v="87"/>
    <x v="0"/>
    <n v="5.0999999999999996"/>
    <x v="0"/>
    <n v="166"/>
    <x v="0"/>
    <n v="108"/>
    <x v="0"/>
    <n v="60"/>
    <x v="1"/>
    <n v="87"/>
    <s v="Normal"/>
    <n v="145"/>
    <s v="Normal"/>
    <n v="4.8"/>
    <s v="Normal"/>
    <n v="15"/>
    <x v="1"/>
    <n v="9.8000000000000007"/>
    <s v="Normal"/>
    <n v="2.8"/>
    <s v="Normal"/>
    <n v="0"/>
    <s v="No Toma ECA"/>
    <n v="1"/>
    <s v="Toma ARB"/>
    <n v="0"/>
    <x v="1"/>
    <n v="0"/>
    <x v="1"/>
    <n v="0"/>
    <x v="0"/>
    <n v="1"/>
    <x v="0"/>
  </r>
  <r>
    <s v="P0051"/>
    <x v="30"/>
    <s v="Adulto Mayor"/>
    <x v="0"/>
    <n v="32.200000000000003"/>
    <x v="2"/>
    <n v="1"/>
    <s v="Tiene herencia"/>
    <n v="156"/>
    <n v="101"/>
    <n v="94"/>
    <s v="Normal"/>
    <n v="28"/>
    <s v="Reducida"/>
    <n v="2"/>
    <x v="0"/>
    <n v="1"/>
    <x v="1"/>
    <n v="1"/>
    <x v="1"/>
    <n v="1"/>
    <x v="0"/>
    <x v="22"/>
    <x v="1"/>
    <n v="107"/>
    <x v="3"/>
    <n v="31"/>
    <x v="1"/>
    <n v="1313"/>
    <x v="1"/>
    <n v="1050"/>
    <s v="Macroalbuminuria"/>
    <n v="800"/>
    <x v="0"/>
    <n v="0"/>
    <x v="0"/>
    <n v="183"/>
    <x v="1"/>
    <n v="8.6999999999999993"/>
    <x v="1"/>
    <n v="271"/>
    <x v="1"/>
    <n v="150"/>
    <x v="4"/>
    <n v="42"/>
    <x v="0"/>
    <n v="274"/>
    <s v="Alto"/>
    <n v="130"/>
    <s v="Bajo"/>
    <n v="5.6"/>
    <s v="Alto"/>
    <n v="9.8000000000000007"/>
    <x v="0"/>
    <n v="8.8000000000000007"/>
    <s v="Normal"/>
    <n v="6.8"/>
    <s v="Alto"/>
    <n v="0"/>
    <s v="No Toma ECA"/>
    <n v="1"/>
    <s v="Toma ARB"/>
    <n v="0"/>
    <x v="1"/>
    <n v="1"/>
    <x v="0"/>
    <n v="1"/>
    <x v="1"/>
    <n v="1"/>
    <x v="0"/>
  </r>
  <r>
    <s v="P0052"/>
    <x v="4"/>
    <s v="Adulto Mayor"/>
    <x v="1"/>
    <n v="18.2"/>
    <x v="4"/>
    <n v="0"/>
    <s v="No tiene herencia"/>
    <n v="127"/>
    <n v="84"/>
    <n v="60"/>
    <s v="Normal"/>
    <n v="59"/>
    <s v="Normal"/>
    <n v="2"/>
    <x v="0"/>
    <n v="0"/>
    <x v="0"/>
    <n v="0"/>
    <x v="0"/>
    <n v="1"/>
    <x v="0"/>
    <x v="18"/>
    <x v="1"/>
    <n v="15"/>
    <x v="2"/>
    <n v="61"/>
    <x v="2"/>
    <n v="5"/>
    <x v="0"/>
    <n v="4"/>
    <s v="Normal"/>
    <n v="1800"/>
    <x v="0"/>
    <n v="0"/>
    <x v="0"/>
    <n v="112"/>
    <x v="2"/>
    <n v="6.1"/>
    <x v="2"/>
    <n v="175"/>
    <x v="0"/>
    <n v="101"/>
    <x v="0"/>
    <n v="46"/>
    <x v="0"/>
    <n v="145"/>
    <s v="Normal"/>
    <n v="140"/>
    <s v="Normal"/>
    <n v="4.4000000000000004"/>
    <s v="Normal"/>
    <n v="14.8"/>
    <x v="1"/>
    <n v="10.1"/>
    <s v="Normal"/>
    <n v="2.9"/>
    <s v="Normal"/>
    <n v="0"/>
    <s v="No Toma ECA"/>
    <n v="1"/>
    <s v="Toma ARB"/>
    <n v="0"/>
    <x v="1"/>
    <n v="1"/>
    <x v="0"/>
    <n v="0"/>
    <x v="0"/>
    <n v="1"/>
    <x v="0"/>
  </r>
  <r>
    <s v="P0053"/>
    <x v="26"/>
    <s v="Adulto"/>
    <x v="1"/>
    <n v="28.8"/>
    <x v="3"/>
    <n v="0"/>
    <s v="No tiene herencia"/>
    <n v="108"/>
    <n v="71"/>
    <n v="90"/>
    <s v="Normal"/>
    <n v="58"/>
    <s v="Normal"/>
    <n v="2"/>
    <x v="0"/>
    <n v="0"/>
    <x v="0"/>
    <n v="0"/>
    <x v="0"/>
    <n v="1"/>
    <x v="0"/>
    <x v="4"/>
    <x v="1"/>
    <n v="32"/>
    <x v="0"/>
    <n v="87"/>
    <x v="2"/>
    <n v="24"/>
    <x v="0"/>
    <n v="19"/>
    <s v="Normal"/>
    <n v="2341"/>
    <x v="0"/>
    <n v="1"/>
    <x v="1"/>
    <n v="86"/>
    <x v="0"/>
    <n v="5.9"/>
    <x v="2"/>
    <n v="153"/>
    <x v="0"/>
    <n v="85"/>
    <x v="3"/>
    <n v="65"/>
    <x v="1"/>
    <n v="101"/>
    <s v="Normal"/>
    <n v="144"/>
    <s v="Normal"/>
    <n v="4.2"/>
    <s v="Normal"/>
    <n v="12.2"/>
    <x v="1"/>
    <n v="8.8000000000000007"/>
    <s v="Normal"/>
    <n v="3.4"/>
    <s v="Normal"/>
    <n v="1"/>
    <s v="Toma ECA"/>
    <n v="1"/>
    <s v="Toma ARB"/>
    <n v="1"/>
    <x v="0"/>
    <n v="1"/>
    <x v="0"/>
    <n v="0"/>
    <x v="0"/>
    <n v="0"/>
    <x v="1"/>
  </r>
  <r>
    <s v="P0054"/>
    <x v="12"/>
    <s v="Adulto"/>
    <x v="1"/>
    <n v="29.7"/>
    <x v="3"/>
    <n v="0"/>
    <s v="No tiene herencia"/>
    <n v="128"/>
    <n v="85"/>
    <n v="82"/>
    <s v="Normal"/>
    <n v="68"/>
    <s v="Normal"/>
    <n v="2"/>
    <x v="0"/>
    <n v="0"/>
    <x v="0"/>
    <n v="0"/>
    <x v="0"/>
    <n v="1"/>
    <x v="0"/>
    <x v="10"/>
    <x v="0"/>
    <n v="33"/>
    <x v="0"/>
    <n v="81"/>
    <x v="2"/>
    <n v="9"/>
    <x v="0"/>
    <n v="7"/>
    <s v="Normal"/>
    <n v="2375"/>
    <x v="0"/>
    <n v="1"/>
    <x v="1"/>
    <n v="82"/>
    <x v="0"/>
    <n v="4.9000000000000004"/>
    <x v="0"/>
    <n v="184"/>
    <x v="0"/>
    <n v="108"/>
    <x v="0"/>
    <n v="61"/>
    <x v="1"/>
    <n v="142"/>
    <s v="Normal"/>
    <n v="135"/>
    <s v="Normal"/>
    <n v="4.8"/>
    <s v="Normal"/>
    <n v="12.7"/>
    <x v="1"/>
    <n v="10.4"/>
    <s v="Normal"/>
    <n v="3.3"/>
    <s v="Normal"/>
    <n v="1"/>
    <s v="Toma ECA"/>
    <n v="1"/>
    <s v="Toma ARB"/>
    <n v="0"/>
    <x v="1"/>
    <n v="1"/>
    <x v="0"/>
    <n v="0"/>
    <x v="0"/>
    <n v="0"/>
    <x v="1"/>
  </r>
  <r>
    <s v="P0055"/>
    <x v="33"/>
    <s v="Adulto Mayor"/>
    <x v="0"/>
    <n v="32.6"/>
    <x v="2"/>
    <n v="1"/>
    <s v="Tiene herencia"/>
    <n v="190"/>
    <n v="98"/>
    <n v="78"/>
    <s v="Normal"/>
    <n v="50"/>
    <s v="Normal"/>
    <n v="2"/>
    <x v="0"/>
    <n v="1"/>
    <x v="1"/>
    <n v="1"/>
    <x v="1"/>
    <n v="1"/>
    <x v="0"/>
    <x v="19"/>
    <x v="1"/>
    <n v="78"/>
    <x v="1"/>
    <n v="45"/>
    <x v="1"/>
    <n v="2097"/>
    <x v="1"/>
    <n v="1677"/>
    <s v="Macroalbuminuria"/>
    <n v="594"/>
    <x v="0"/>
    <n v="0"/>
    <x v="0"/>
    <n v="177"/>
    <x v="1"/>
    <n v="10.6"/>
    <x v="1"/>
    <n v="211"/>
    <x v="2"/>
    <n v="132"/>
    <x v="4"/>
    <n v="37"/>
    <x v="0"/>
    <n v="197"/>
    <s v="Alto"/>
    <n v="132"/>
    <s v="Bajo"/>
    <n v="6.7"/>
    <s v="Alto"/>
    <n v="7.9"/>
    <x v="0"/>
    <n v="8.6999999999999993"/>
    <s v="Normal"/>
    <n v="5.7"/>
    <s v="Alto"/>
    <n v="1"/>
    <s v="Toma ECA"/>
    <n v="0"/>
    <s v="No toma ARB"/>
    <n v="1"/>
    <x v="0"/>
    <n v="1"/>
    <x v="0"/>
    <n v="1"/>
    <x v="1"/>
    <n v="1"/>
    <x v="0"/>
  </r>
  <r>
    <s v="P0056"/>
    <x v="8"/>
    <s v="Adulto"/>
    <x v="1"/>
    <n v="26"/>
    <x v="3"/>
    <n v="1"/>
    <s v="Tiene herencia"/>
    <n v="186"/>
    <n v="103"/>
    <n v="98"/>
    <s v="Normal"/>
    <n v="31"/>
    <s v="Reducida"/>
    <n v="2"/>
    <x v="0"/>
    <n v="1"/>
    <x v="1"/>
    <n v="1"/>
    <x v="1"/>
    <n v="1"/>
    <x v="0"/>
    <x v="15"/>
    <x v="1"/>
    <n v="61"/>
    <x v="1"/>
    <n v="34"/>
    <x v="1"/>
    <n v="2340"/>
    <x v="1"/>
    <n v="1872"/>
    <s v="Macroalbuminuria"/>
    <n v="327"/>
    <x v="1"/>
    <n v="1"/>
    <x v="1"/>
    <n v="124"/>
    <x v="2"/>
    <n v="8.1999999999999993"/>
    <x v="1"/>
    <n v="239"/>
    <x v="2"/>
    <n v="205"/>
    <x v="2"/>
    <n v="28"/>
    <x v="0"/>
    <n v="189"/>
    <s v="Alto"/>
    <n v="127"/>
    <s v="Bajo"/>
    <n v="5.9"/>
    <s v="Alto"/>
    <n v="8.3000000000000007"/>
    <x v="0"/>
    <n v="8.1999999999999993"/>
    <s v="Bajo"/>
    <n v="6.5"/>
    <s v="Alto"/>
    <n v="1"/>
    <s v="Toma ECA"/>
    <n v="0"/>
    <s v="No toma ARB"/>
    <n v="1"/>
    <x v="0"/>
    <n v="0"/>
    <x v="1"/>
    <n v="1"/>
    <x v="1"/>
    <n v="1"/>
    <x v="0"/>
  </r>
  <r>
    <s v="P0057"/>
    <x v="33"/>
    <s v="Adulto Mayor"/>
    <x v="0"/>
    <n v="30.7"/>
    <x v="2"/>
    <n v="0"/>
    <s v="No tiene herencia"/>
    <n v="186"/>
    <n v="94"/>
    <n v="86"/>
    <s v="Normal"/>
    <n v="29"/>
    <s v="Reducida"/>
    <n v="2"/>
    <x v="0"/>
    <n v="0"/>
    <x v="0"/>
    <n v="1"/>
    <x v="1"/>
    <n v="1"/>
    <x v="0"/>
    <x v="1"/>
    <x v="1"/>
    <n v="72"/>
    <x v="1"/>
    <n v="56"/>
    <x v="1"/>
    <n v="2042"/>
    <x v="1"/>
    <n v="1429"/>
    <s v="Macroalbuminuria"/>
    <n v="550"/>
    <x v="0"/>
    <n v="1"/>
    <x v="1"/>
    <n v="197"/>
    <x v="1"/>
    <n v="7"/>
    <x v="1"/>
    <n v="236"/>
    <x v="2"/>
    <n v="149"/>
    <x v="4"/>
    <n v="25"/>
    <x v="0"/>
    <n v="298"/>
    <s v="Alto"/>
    <n v="127"/>
    <s v="Bajo"/>
    <n v="5.9"/>
    <s v="Alto"/>
    <n v="10.7"/>
    <x v="0"/>
    <n v="8"/>
    <s v="Bajo"/>
    <n v="6"/>
    <s v="Alto"/>
    <n v="1"/>
    <s v="Toma ECA"/>
    <n v="1"/>
    <s v="Toma ARB"/>
    <n v="1"/>
    <x v="0"/>
    <n v="1"/>
    <x v="0"/>
    <n v="1"/>
    <x v="1"/>
    <n v="0"/>
    <x v="1"/>
  </r>
  <r>
    <s v="P0058"/>
    <x v="2"/>
    <s v="Adulto Mayor"/>
    <x v="0"/>
    <n v="29.8"/>
    <x v="3"/>
    <n v="1"/>
    <s v="Tiene herencia"/>
    <n v="178"/>
    <n v="104"/>
    <n v="85"/>
    <s v="Normal"/>
    <n v="42"/>
    <s v="Intermedia"/>
    <n v="4"/>
    <x v="1"/>
    <n v="1"/>
    <x v="1"/>
    <n v="1"/>
    <x v="1"/>
    <n v="1"/>
    <x v="0"/>
    <x v="25"/>
    <x v="1"/>
    <n v="89"/>
    <x v="1"/>
    <n v="25"/>
    <x v="4"/>
    <n v="2269"/>
    <x v="1"/>
    <n v="1588"/>
    <s v="Macroalbuminuria"/>
    <n v="674"/>
    <x v="0"/>
    <n v="1"/>
    <x v="1"/>
    <n v="120"/>
    <x v="2"/>
    <n v="9.9"/>
    <x v="1"/>
    <n v="228"/>
    <x v="2"/>
    <n v="134"/>
    <x v="4"/>
    <n v="39"/>
    <x v="0"/>
    <n v="265"/>
    <s v="Alto"/>
    <n v="139"/>
    <s v="Normal"/>
    <n v="6.4"/>
    <s v="Alto"/>
    <n v="10.4"/>
    <x v="0"/>
    <n v="8.9"/>
    <s v="Normal"/>
    <n v="6.5"/>
    <s v="Alto"/>
    <n v="1"/>
    <s v="Toma ECA"/>
    <n v="1"/>
    <s v="Toma ARB"/>
    <n v="1"/>
    <x v="0"/>
    <n v="1"/>
    <x v="0"/>
    <n v="1"/>
    <x v="1"/>
    <n v="1"/>
    <x v="0"/>
  </r>
  <r>
    <s v="P0059"/>
    <x v="4"/>
    <s v="Adulto Mayor"/>
    <x v="1"/>
    <n v="26.7"/>
    <x v="3"/>
    <n v="1"/>
    <s v="Tiene herencia"/>
    <n v="143"/>
    <n v="90"/>
    <n v="75"/>
    <s v="Normal"/>
    <n v="43"/>
    <s v="Intermedia"/>
    <n v="4"/>
    <x v="1"/>
    <n v="1"/>
    <x v="1"/>
    <n v="1"/>
    <x v="1"/>
    <n v="1"/>
    <x v="0"/>
    <x v="14"/>
    <x v="1"/>
    <n v="113"/>
    <x v="3"/>
    <n v="50"/>
    <x v="1"/>
    <n v="1309"/>
    <x v="1"/>
    <n v="1178"/>
    <s v="Macroalbuminuria"/>
    <n v="874"/>
    <x v="0"/>
    <n v="1"/>
    <x v="1"/>
    <n v="208"/>
    <x v="1"/>
    <n v="10.5"/>
    <x v="1"/>
    <n v="272"/>
    <x v="1"/>
    <n v="206"/>
    <x v="2"/>
    <n v="33"/>
    <x v="0"/>
    <n v="277"/>
    <s v="Alto"/>
    <n v="137"/>
    <s v="Normal"/>
    <n v="6.5"/>
    <s v="Alto"/>
    <n v="10.7"/>
    <x v="0"/>
    <n v="8.1999999999999993"/>
    <s v="Bajo"/>
    <n v="7.2"/>
    <s v="Alto"/>
    <n v="1"/>
    <s v="Toma ECA"/>
    <n v="0"/>
    <s v="No toma ARB"/>
    <n v="0"/>
    <x v="1"/>
    <n v="0"/>
    <x v="1"/>
    <n v="1"/>
    <x v="1"/>
    <n v="0"/>
    <x v="1"/>
  </r>
  <r>
    <s v="P0060"/>
    <x v="16"/>
    <s v="Adulto"/>
    <x v="0"/>
    <n v="19.399999999999999"/>
    <x v="0"/>
    <n v="0"/>
    <s v="No tiene herencia"/>
    <n v="124"/>
    <n v="85"/>
    <n v="74"/>
    <s v="Normal"/>
    <n v="50"/>
    <s v="Normal"/>
    <n v="2"/>
    <x v="0"/>
    <n v="0"/>
    <x v="0"/>
    <n v="0"/>
    <x v="0"/>
    <n v="1"/>
    <x v="0"/>
    <x v="3"/>
    <x v="0"/>
    <n v="35"/>
    <x v="0"/>
    <n v="78"/>
    <x v="2"/>
    <n v="29"/>
    <x v="0"/>
    <n v="20"/>
    <s v="Normal"/>
    <n v="2440"/>
    <x v="0"/>
    <n v="0"/>
    <x v="0"/>
    <n v="114"/>
    <x v="2"/>
    <n v="5.2"/>
    <x v="0"/>
    <n v="160"/>
    <x v="0"/>
    <n v="114"/>
    <x v="0"/>
    <n v="47"/>
    <x v="0"/>
    <n v="157"/>
    <s v="Alto"/>
    <n v="144"/>
    <s v="Normal"/>
    <n v="4.5999999999999996"/>
    <s v="Normal"/>
    <n v="14"/>
    <x v="1"/>
    <n v="9.6"/>
    <s v="Normal"/>
    <n v="4.4000000000000004"/>
    <s v="Normal"/>
    <n v="1"/>
    <s v="Toma ECA"/>
    <n v="1"/>
    <s v="Toma ARB"/>
    <n v="0"/>
    <x v="1"/>
    <n v="0"/>
    <x v="1"/>
    <n v="0"/>
    <x v="0"/>
    <n v="0"/>
    <x v="1"/>
  </r>
  <r>
    <s v="P0061"/>
    <x v="4"/>
    <s v="Adulto Mayor"/>
    <x v="0"/>
    <n v="27.2"/>
    <x v="3"/>
    <n v="1"/>
    <s v="Tiene herencia"/>
    <n v="183"/>
    <n v="93"/>
    <n v="89"/>
    <s v="Normal"/>
    <n v="35"/>
    <s v="Reducida"/>
    <n v="4"/>
    <x v="1"/>
    <n v="1"/>
    <x v="1"/>
    <n v="1"/>
    <x v="1"/>
    <n v="1"/>
    <x v="0"/>
    <x v="26"/>
    <x v="1"/>
    <n v="87"/>
    <x v="1"/>
    <n v="54"/>
    <x v="1"/>
    <n v="320"/>
    <x v="1"/>
    <n v="256"/>
    <s v="Microalbuminuria"/>
    <n v="706"/>
    <x v="0"/>
    <n v="0"/>
    <x v="0"/>
    <n v="134"/>
    <x v="1"/>
    <n v="7.8"/>
    <x v="1"/>
    <n v="274"/>
    <x v="1"/>
    <n v="180"/>
    <x v="1"/>
    <n v="39"/>
    <x v="0"/>
    <n v="320"/>
    <s v="Alto"/>
    <n v="130"/>
    <s v="Bajo"/>
    <n v="5.4"/>
    <s v="Alto"/>
    <n v="7.7"/>
    <x v="0"/>
    <n v="8.4"/>
    <s v="Bajo"/>
    <n v="6.1"/>
    <s v="Alto"/>
    <n v="1"/>
    <s v="Toma ECA"/>
    <n v="0"/>
    <s v="No toma ARB"/>
    <n v="1"/>
    <x v="0"/>
    <n v="0"/>
    <x v="1"/>
    <n v="1"/>
    <x v="1"/>
    <n v="0"/>
    <x v="1"/>
  </r>
  <r>
    <s v="P0062"/>
    <x v="15"/>
    <s v="Adulto"/>
    <x v="1"/>
    <n v="29.7"/>
    <x v="3"/>
    <n v="1"/>
    <s v="Tiene herencia"/>
    <n v="141"/>
    <n v="106"/>
    <n v="87"/>
    <s v="Normal"/>
    <n v="28"/>
    <s v="Reducida"/>
    <n v="3"/>
    <x v="3"/>
    <n v="0"/>
    <x v="0"/>
    <n v="1"/>
    <x v="1"/>
    <n v="1"/>
    <x v="0"/>
    <x v="23"/>
    <x v="1"/>
    <n v="118"/>
    <x v="3"/>
    <n v="48"/>
    <x v="1"/>
    <n v="2506"/>
    <x v="1"/>
    <n v="2004"/>
    <s v="Macroalbuminuria"/>
    <n v="882"/>
    <x v="0"/>
    <n v="1"/>
    <x v="1"/>
    <n v="161"/>
    <x v="1"/>
    <n v="7.6"/>
    <x v="1"/>
    <n v="255"/>
    <x v="1"/>
    <n v="165"/>
    <x v="1"/>
    <n v="44"/>
    <x v="0"/>
    <n v="442"/>
    <s v="Alto"/>
    <n v="130"/>
    <s v="Bajo"/>
    <n v="6.1"/>
    <s v="Alto"/>
    <n v="7.2"/>
    <x v="0"/>
    <n v="8.4"/>
    <s v="Bajo"/>
    <n v="7.4"/>
    <s v="Alto"/>
    <n v="0"/>
    <s v="No Toma ECA"/>
    <n v="1"/>
    <s v="Toma ARB"/>
    <n v="1"/>
    <x v="0"/>
    <n v="1"/>
    <x v="0"/>
    <n v="1"/>
    <x v="1"/>
    <n v="0"/>
    <x v="1"/>
  </r>
  <r>
    <s v="P0063"/>
    <x v="0"/>
    <s v="Adulto"/>
    <x v="1"/>
    <n v="36.9"/>
    <x v="1"/>
    <n v="0"/>
    <s v="No tiene herencia"/>
    <n v="163"/>
    <n v="99"/>
    <n v="82"/>
    <s v="Normal"/>
    <n v="48"/>
    <s v="Intermedia"/>
    <n v="2"/>
    <x v="0"/>
    <n v="1"/>
    <x v="1"/>
    <n v="0"/>
    <x v="0"/>
    <n v="1"/>
    <x v="0"/>
    <x v="1"/>
    <x v="1"/>
    <n v="94"/>
    <x v="1"/>
    <n v="33"/>
    <x v="1"/>
    <n v="2878"/>
    <x v="1"/>
    <n v="2302"/>
    <s v="Macroalbuminuria"/>
    <n v="359"/>
    <x v="1"/>
    <n v="1"/>
    <x v="1"/>
    <n v="137"/>
    <x v="1"/>
    <n v="10"/>
    <x v="1"/>
    <n v="273"/>
    <x v="1"/>
    <n v="184"/>
    <x v="1"/>
    <n v="42"/>
    <x v="0"/>
    <n v="248"/>
    <s v="Alto"/>
    <n v="139"/>
    <s v="Normal"/>
    <n v="5.5"/>
    <s v="Alto"/>
    <n v="10.5"/>
    <x v="0"/>
    <n v="8.1999999999999993"/>
    <s v="Bajo"/>
    <n v="6.1"/>
    <s v="Alto"/>
    <n v="1"/>
    <s v="Toma ECA"/>
    <n v="1"/>
    <s v="Toma ARB"/>
    <n v="1"/>
    <x v="0"/>
    <n v="0"/>
    <x v="1"/>
    <n v="1"/>
    <x v="1"/>
    <n v="1"/>
    <x v="0"/>
  </r>
  <r>
    <s v="P0064"/>
    <x v="34"/>
    <s v="Adulto"/>
    <x v="0"/>
    <n v="24.6"/>
    <x v="0"/>
    <n v="0"/>
    <s v="No tiene herencia"/>
    <n v="113"/>
    <n v="77"/>
    <n v="88"/>
    <s v="Normal"/>
    <n v="51"/>
    <s v="Normal"/>
    <n v="2"/>
    <x v="0"/>
    <n v="0"/>
    <x v="0"/>
    <n v="0"/>
    <x v="0"/>
    <n v="0"/>
    <x v="1"/>
    <x v="0"/>
    <x v="0"/>
    <n v="32"/>
    <x v="0"/>
    <n v="62"/>
    <x v="2"/>
    <n v="14"/>
    <x v="0"/>
    <n v="11"/>
    <s v="Normal"/>
    <n v="2397"/>
    <x v="0"/>
    <n v="0"/>
    <x v="0"/>
    <n v="90"/>
    <x v="0"/>
    <n v="6.4"/>
    <x v="2"/>
    <n v="209"/>
    <x v="2"/>
    <n v="125"/>
    <x v="0"/>
    <n v="58"/>
    <x v="0"/>
    <n v="147"/>
    <s v="Normal"/>
    <n v="144"/>
    <s v="Normal"/>
    <n v="4"/>
    <s v="Normal"/>
    <n v="15.6"/>
    <x v="1"/>
    <n v="10"/>
    <s v="Normal"/>
    <n v="3"/>
    <s v="Normal"/>
    <n v="0"/>
    <s v="No Toma ECA"/>
    <n v="0"/>
    <s v="No toma ARB"/>
    <n v="1"/>
    <x v="0"/>
    <n v="0"/>
    <x v="1"/>
    <n v="0"/>
    <x v="0"/>
    <n v="1"/>
    <x v="0"/>
  </r>
  <r>
    <s v="P0065"/>
    <x v="17"/>
    <s v="Adulto"/>
    <x v="0"/>
    <n v="30.3"/>
    <x v="2"/>
    <n v="1"/>
    <s v="Tiene herencia"/>
    <n v="141"/>
    <n v="94"/>
    <n v="86"/>
    <s v="Normal"/>
    <n v="45"/>
    <s v="Intermedia"/>
    <n v="3"/>
    <x v="3"/>
    <n v="1"/>
    <x v="1"/>
    <n v="1"/>
    <x v="1"/>
    <n v="1"/>
    <x v="0"/>
    <x v="27"/>
    <x v="1"/>
    <n v="88"/>
    <x v="1"/>
    <n v="12"/>
    <x v="3"/>
    <n v="641"/>
    <x v="1"/>
    <n v="576"/>
    <s v="Macroalbuminuria"/>
    <n v="429"/>
    <x v="1"/>
    <n v="1"/>
    <x v="1"/>
    <n v="200"/>
    <x v="1"/>
    <n v="11"/>
    <x v="1"/>
    <n v="286"/>
    <x v="1"/>
    <n v="159"/>
    <x v="4"/>
    <n v="44"/>
    <x v="0"/>
    <n v="443"/>
    <s v="Alto"/>
    <n v="130"/>
    <s v="Bajo"/>
    <n v="6.1"/>
    <s v="Alto"/>
    <n v="10.8"/>
    <x v="0"/>
    <n v="7.8"/>
    <s v="Bajo"/>
    <n v="6.6"/>
    <s v="Alto"/>
    <n v="1"/>
    <s v="Toma ECA"/>
    <n v="0"/>
    <s v="No toma ARB"/>
    <n v="1"/>
    <x v="0"/>
    <n v="1"/>
    <x v="0"/>
    <n v="1"/>
    <x v="1"/>
    <n v="0"/>
    <x v="1"/>
  </r>
  <r>
    <s v="P0066"/>
    <x v="22"/>
    <s v="Adulto Mayor"/>
    <x v="1"/>
    <n v="25"/>
    <x v="3"/>
    <n v="0"/>
    <s v="No tiene herencia"/>
    <n v="169"/>
    <n v="102"/>
    <n v="97"/>
    <s v="Normal"/>
    <n v="43"/>
    <s v="Intermedia"/>
    <n v="3"/>
    <x v="3"/>
    <n v="0"/>
    <x v="0"/>
    <n v="1"/>
    <x v="1"/>
    <n v="1"/>
    <x v="0"/>
    <x v="28"/>
    <x v="1"/>
    <n v="109"/>
    <x v="3"/>
    <n v="39"/>
    <x v="1"/>
    <n v="448"/>
    <x v="1"/>
    <n v="358"/>
    <s v="Macroalbuminuria"/>
    <n v="383"/>
    <x v="1"/>
    <n v="1"/>
    <x v="1"/>
    <n v="191"/>
    <x v="1"/>
    <n v="10"/>
    <x v="1"/>
    <n v="232"/>
    <x v="2"/>
    <n v="145"/>
    <x v="4"/>
    <n v="36"/>
    <x v="0"/>
    <n v="217"/>
    <s v="Alto"/>
    <n v="128"/>
    <s v="Bajo"/>
    <n v="6.4"/>
    <s v="Alto"/>
    <n v="7.1"/>
    <x v="0"/>
    <n v="8"/>
    <s v="Bajo"/>
    <n v="5.3"/>
    <s v="Alto"/>
    <n v="1"/>
    <s v="Toma ECA"/>
    <n v="0"/>
    <s v="No toma ARB"/>
    <n v="1"/>
    <x v="0"/>
    <n v="1"/>
    <x v="0"/>
    <n v="1"/>
    <x v="1"/>
    <n v="0"/>
    <x v="1"/>
  </r>
  <r>
    <s v="P0067"/>
    <x v="35"/>
    <s v="Adulto"/>
    <x v="1"/>
    <n v="24.1"/>
    <x v="0"/>
    <n v="1"/>
    <s v="Tiene herencia"/>
    <n v="122"/>
    <n v="68"/>
    <n v="77"/>
    <s v="Normal"/>
    <n v="55"/>
    <s v="Normal"/>
    <n v="1"/>
    <x v="2"/>
    <n v="0"/>
    <x v="0"/>
    <n v="0"/>
    <x v="0"/>
    <n v="1"/>
    <x v="0"/>
    <x v="13"/>
    <x v="0"/>
    <n v="36"/>
    <x v="0"/>
    <n v="119"/>
    <x v="0"/>
    <n v="9"/>
    <x v="0"/>
    <n v="6"/>
    <s v="Normal"/>
    <n v="1243"/>
    <x v="0"/>
    <n v="1"/>
    <x v="1"/>
    <n v="121"/>
    <x v="2"/>
    <n v="5.7"/>
    <x v="2"/>
    <n v="194"/>
    <x v="0"/>
    <n v="114"/>
    <x v="0"/>
    <n v="69"/>
    <x v="1"/>
    <n v="167"/>
    <s v="Alto"/>
    <n v="144"/>
    <s v="Normal"/>
    <n v="4.8"/>
    <s v="Normal"/>
    <n v="15.2"/>
    <x v="1"/>
    <n v="10.1"/>
    <s v="Normal"/>
    <n v="3.1"/>
    <s v="Normal"/>
    <n v="0"/>
    <s v="No Toma ECA"/>
    <n v="0"/>
    <s v="No toma ARB"/>
    <n v="0"/>
    <x v="1"/>
    <n v="0"/>
    <x v="1"/>
    <n v="0"/>
    <x v="0"/>
    <n v="0"/>
    <x v="1"/>
  </r>
  <r>
    <s v="P0068"/>
    <x v="18"/>
    <s v="Adulto"/>
    <x v="1"/>
    <n v="28.4"/>
    <x v="3"/>
    <n v="1"/>
    <s v="Tiene herencia"/>
    <n v="157"/>
    <n v="99"/>
    <n v="99"/>
    <s v="Normal"/>
    <n v="26"/>
    <s v="Reducida"/>
    <n v="2"/>
    <x v="0"/>
    <n v="0"/>
    <x v="0"/>
    <n v="1"/>
    <x v="1"/>
    <n v="1"/>
    <x v="0"/>
    <x v="29"/>
    <x v="1"/>
    <n v="58"/>
    <x v="1"/>
    <n v="10"/>
    <x v="3"/>
    <n v="1433"/>
    <x v="1"/>
    <n v="1289"/>
    <s v="Macroalbuminuria"/>
    <n v="635"/>
    <x v="0"/>
    <n v="1"/>
    <x v="1"/>
    <n v="171"/>
    <x v="1"/>
    <n v="8.9"/>
    <x v="1"/>
    <n v="240"/>
    <x v="1"/>
    <n v="135"/>
    <x v="4"/>
    <n v="37"/>
    <x v="0"/>
    <n v="296"/>
    <s v="Alto"/>
    <n v="126"/>
    <s v="Bajo"/>
    <n v="5.0999999999999996"/>
    <s v="Alto"/>
    <n v="7.1"/>
    <x v="0"/>
    <n v="7.7"/>
    <s v="Bajo"/>
    <n v="7.4"/>
    <s v="Alto"/>
    <n v="1"/>
    <s v="Toma ECA"/>
    <n v="0"/>
    <s v="No toma ARB"/>
    <n v="1"/>
    <x v="0"/>
    <n v="1"/>
    <x v="0"/>
    <n v="1"/>
    <x v="1"/>
    <n v="0"/>
    <x v="1"/>
  </r>
  <r>
    <s v="P0069"/>
    <x v="32"/>
    <s v="Adulto"/>
    <x v="1"/>
    <n v="18"/>
    <x v="4"/>
    <n v="1"/>
    <s v="Tiene herencia"/>
    <n v="101"/>
    <n v="83"/>
    <n v="90"/>
    <s v="Normal"/>
    <n v="68"/>
    <s v="Normal"/>
    <n v="1"/>
    <x v="2"/>
    <n v="0"/>
    <x v="0"/>
    <n v="0"/>
    <x v="0"/>
    <n v="0"/>
    <x v="1"/>
    <x v="7"/>
    <x v="0"/>
    <n v="39"/>
    <x v="0"/>
    <n v="61"/>
    <x v="2"/>
    <n v="15"/>
    <x v="0"/>
    <n v="10"/>
    <s v="Normal"/>
    <n v="1689"/>
    <x v="0"/>
    <n v="1"/>
    <x v="1"/>
    <n v="88"/>
    <x v="0"/>
    <n v="5.5"/>
    <x v="0"/>
    <n v="158"/>
    <x v="0"/>
    <n v="114"/>
    <x v="0"/>
    <n v="60"/>
    <x v="1"/>
    <n v="152"/>
    <s v="Alto"/>
    <n v="137"/>
    <s v="Normal"/>
    <n v="3.8"/>
    <s v="Normal"/>
    <n v="14.8"/>
    <x v="1"/>
    <n v="9.6999999999999993"/>
    <s v="Normal"/>
    <n v="3.8"/>
    <s v="Normal"/>
    <n v="1"/>
    <s v="Toma ECA"/>
    <n v="0"/>
    <s v="No toma ARB"/>
    <n v="0"/>
    <x v="1"/>
    <n v="0"/>
    <x v="1"/>
    <n v="0"/>
    <x v="0"/>
    <n v="1"/>
    <x v="0"/>
  </r>
  <r>
    <s v="P0070"/>
    <x v="28"/>
    <s v="Adulto Mayor"/>
    <x v="0"/>
    <n v="34.4"/>
    <x v="2"/>
    <n v="1"/>
    <s v="Tiene herencia"/>
    <n v="189"/>
    <n v="94"/>
    <n v="94"/>
    <s v="Normal"/>
    <n v="27"/>
    <s v="Reducida"/>
    <n v="4"/>
    <x v="1"/>
    <n v="0"/>
    <x v="0"/>
    <n v="1"/>
    <x v="1"/>
    <n v="1"/>
    <x v="0"/>
    <x v="11"/>
    <x v="1"/>
    <n v="115"/>
    <x v="3"/>
    <n v="46"/>
    <x v="1"/>
    <n v="2344"/>
    <x v="1"/>
    <n v="2109"/>
    <s v="Macroalbuminuria"/>
    <n v="897"/>
    <x v="0"/>
    <n v="0"/>
    <x v="0"/>
    <n v="121"/>
    <x v="2"/>
    <n v="7.4"/>
    <x v="1"/>
    <n v="220"/>
    <x v="2"/>
    <n v="208"/>
    <x v="2"/>
    <n v="45"/>
    <x v="0"/>
    <n v="317"/>
    <s v="Alto"/>
    <n v="131"/>
    <s v="Bajo"/>
    <n v="5.3"/>
    <s v="Alto"/>
    <n v="9.1"/>
    <x v="0"/>
    <n v="7.8"/>
    <s v="Bajo"/>
    <n v="4.5"/>
    <s v="Normal"/>
    <n v="1"/>
    <s v="Toma ECA"/>
    <n v="0"/>
    <s v="No toma ARB"/>
    <n v="1"/>
    <x v="0"/>
    <n v="1"/>
    <x v="0"/>
    <n v="1"/>
    <x v="1"/>
    <n v="1"/>
    <x v="0"/>
  </r>
  <r>
    <s v="P0071"/>
    <x v="36"/>
    <s v="Adulto Mayor"/>
    <x v="0"/>
    <n v="32.299999999999997"/>
    <x v="2"/>
    <n v="0"/>
    <s v="No tiene herencia"/>
    <n v="150"/>
    <n v="110"/>
    <n v="94"/>
    <s v="Normal"/>
    <n v="47"/>
    <s v="Intermedia"/>
    <n v="2"/>
    <x v="0"/>
    <n v="1"/>
    <x v="1"/>
    <n v="1"/>
    <x v="1"/>
    <n v="1"/>
    <x v="0"/>
    <x v="25"/>
    <x v="1"/>
    <n v="96"/>
    <x v="1"/>
    <n v="57"/>
    <x v="1"/>
    <n v="893"/>
    <x v="1"/>
    <n v="714"/>
    <s v="Macroalbuminuria"/>
    <n v="526"/>
    <x v="0"/>
    <n v="1"/>
    <x v="1"/>
    <n v="157"/>
    <x v="1"/>
    <n v="8.4"/>
    <x v="1"/>
    <n v="241"/>
    <x v="1"/>
    <n v="142"/>
    <x v="4"/>
    <n v="41"/>
    <x v="0"/>
    <n v="284"/>
    <s v="Alto"/>
    <n v="140"/>
    <s v="Normal"/>
    <n v="6.6"/>
    <s v="Alto"/>
    <n v="8.3000000000000007"/>
    <x v="0"/>
    <n v="8.5"/>
    <s v="Normal"/>
    <n v="5.8"/>
    <s v="Alto"/>
    <n v="1"/>
    <s v="Toma ECA"/>
    <n v="0"/>
    <s v="No toma ARB"/>
    <n v="1"/>
    <x v="0"/>
    <n v="1"/>
    <x v="0"/>
    <n v="1"/>
    <x v="1"/>
    <n v="0"/>
    <x v="1"/>
  </r>
  <r>
    <s v="P0072"/>
    <x v="37"/>
    <s v="Adulto Mayor"/>
    <x v="1"/>
    <n v="37.4"/>
    <x v="1"/>
    <n v="0"/>
    <s v="No tiene herencia"/>
    <n v="147"/>
    <n v="97"/>
    <n v="91"/>
    <s v="Normal"/>
    <n v="39"/>
    <s v="Reducida"/>
    <n v="2"/>
    <x v="0"/>
    <n v="1"/>
    <x v="1"/>
    <n v="0"/>
    <x v="0"/>
    <n v="1"/>
    <x v="0"/>
    <x v="6"/>
    <x v="1"/>
    <n v="113"/>
    <x v="3"/>
    <n v="41"/>
    <x v="1"/>
    <n v="2796"/>
    <x v="1"/>
    <n v="2236"/>
    <s v="Macroalbuminuria"/>
    <n v="386"/>
    <x v="1"/>
    <n v="1"/>
    <x v="1"/>
    <n v="191"/>
    <x v="1"/>
    <n v="7.2"/>
    <x v="1"/>
    <n v="242"/>
    <x v="1"/>
    <n v="130"/>
    <x v="4"/>
    <n v="37"/>
    <x v="0"/>
    <n v="331"/>
    <s v="Alto"/>
    <n v="125"/>
    <s v="Bajo"/>
    <n v="6.9"/>
    <s v="Alto"/>
    <n v="10"/>
    <x v="0"/>
    <n v="8"/>
    <s v="Bajo"/>
    <n v="5.4"/>
    <s v="Alto"/>
    <n v="0"/>
    <s v="No Toma ECA"/>
    <n v="1"/>
    <s v="Toma ARB"/>
    <n v="0"/>
    <x v="1"/>
    <n v="0"/>
    <x v="1"/>
    <n v="1"/>
    <x v="1"/>
    <n v="1"/>
    <x v="0"/>
  </r>
  <r>
    <s v="P0073"/>
    <x v="15"/>
    <s v="Adulto"/>
    <x v="0"/>
    <n v="22.3"/>
    <x v="0"/>
    <n v="0"/>
    <s v="No tiene herencia"/>
    <n v="104"/>
    <n v="72"/>
    <n v="69"/>
    <s v="Normal"/>
    <n v="55"/>
    <s v="Normal"/>
    <n v="1"/>
    <x v="2"/>
    <n v="0"/>
    <x v="0"/>
    <n v="0"/>
    <x v="0"/>
    <n v="1"/>
    <x v="0"/>
    <x v="13"/>
    <x v="0"/>
    <n v="31"/>
    <x v="0"/>
    <n v="90"/>
    <x v="2"/>
    <n v="12"/>
    <x v="0"/>
    <n v="9"/>
    <s v="Normal"/>
    <n v="1359"/>
    <x v="0"/>
    <n v="0"/>
    <x v="0"/>
    <n v="94"/>
    <x v="0"/>
    <n v="5.0999999999999996"/>
    <x v="0"/>
    <n v="198"/>
    <x v="0"/>
    <n v="115"/>
    <x v="0"/>
    <n v="69"/>
    <x v="1"/>
    <n v="147"/>
    <s v="Normal"/>
    <n v="143"/>
    <s v="Normal"/>
    <n v="4.5"/>
    <s v="Normal"/>
    <n v="14.1"/>
    <x v="1"/>
    <n v="8.6"/>
    <s v="Normal"/>
    <n v="4.4000000000000004"/>
    <s v="Normal"/>
    <n v="0"/>
    <s v="No Toma ECA"/>
    <n v="1"/>
    <s v="Toma ARB"/>
    <n v="1"/>
    <x v="0"/>
    <n v="1"/>
    <x v="0"/>
    <n v="0"/>
    <x v="0"/>
    <n v="0"/>
    <x v="1"/>
  </r>
  <r>
    <s v="P0074"/>
    <x v="13"/>
    <s v="Adulto Mayor"/>
    <x v="1"/>
    <n v="33.700000000000003"/>
    <x v="2"/>
    <n v="0"/>
    <s v="No tiene herencia"/>
    <n v="171"/>
    <n v="91"/>
    <n v="85"/>
    <s v="Normal"/>
    <n v="34"/>
    <s v="Reducida"/>
    <n v="4"/>
    <x v="1"/>
    <n v="0"/>
    <x v="0"/>
    <n v="1"/>
    <x v="1"/>
    <n v="1"/>
    <x v="0"/>
    <x v="30"/>
    <x v="1"/>
    <n v="117"/>
    <x v="3"/>
    <n v="34"/>
    <x v="1"/>
    <n v="787"/>
    <x v="1"/>
    <n v="629"/>
    <s v="Macroalbuminuria"/>
    <n v="423"/>
    <x v="1"/>
    <n v="1"/>
    <x v="1"/>
    <n v="141"/>
    <x v="1"/>
    <n v="7.9"/>
    <x v="1"/>
    <n v="283"/>
    <x v="1"/>
    <n v="214"/>
    <x v="2"/>
    <n v="36"/>
    <x v="0"/>
    <n v="353"/>
    <s v="Alto"/>
    <n v="125"/>
    <s v="Bajo"/>
    <n v="6.3"/>
    <s v="Alto"/>
    <n v="8.1"/>
    <x v="0"/>
    <n v="8.6999999999999993"/>
    <s v="Normal"/>
    <n v="7.1"/>
    <s v="Alto"/>
    <n v="1"/>
    <s v="Toma ECA"/>
    <n v="1"/>
    <s v="Toma ARB"/>
    <n v="1"/>
    <x v="0"/>
    <n v="0"/>
    <x v="1"/>
    <n v="1"/>
    <x v="1"/>
    <n v="1"/>
    <x v="0"/>
  </r>
  <r>
    <s v="P0075"/>
    <x v="13"/>
    <s v="Adulto Mayor"/>
    <x v="1"/>
    <n v="28.3"/>
    <x v="3"/>
    <n v="1"/>
    <s v="Tiene herencia"/>
    <n v="185"/>
    <n v="97"/>
    <n v="88"/>
    <s v="Normal"/>
    <n v="31"/>
    <s v="Reducida"/>
    <n v="4"/>
    <x v="1"/>
    <n v="1"/>
    <x v="1"/>
    <n v="1"/>
    <x v="1"/>
    <n v="1"/>
    <x v="0"/>
    <x v="23"/>
    <x v="1"/>
    <n v="66"/>
    <x v="1"/>
    <n v="52"/>
    <x v="1"/>
    <n v="1668"/>
    <x v="1"/>
    <n v="1334"/>
    <s v="Macroalbuminuria"/>
    <n v="833"/>
    <x v="0"/>
    <n v="1"/>
    <x v="1"/>
    <n v="201"/>
    <x v="1"/>
    <n v="7.3"/>
    <x v="1"/>
    <n v="284"/>
    <x v="1"/>
    <n v="208"/>
    <x v="2"/>
    <n v="44"/>
    <x v="0"/>
    <n v="229"/>
    <s v="Alto"/>
    <n v="139"/>
    <s v="Normal"/>
    <n v="6"/>
    <s v="Alto"/>
    <n v="7.6"/>
    <x v="0"/>
    <n v="8"/>
    <s v="Bajo"/>
    <n v="5.7"/>
    <s v="Alto"/>
    <n v="1"/>
    <s v="Toma ECA"/>
    <n v="0"/>
    <s v="No toma ARB"/>
    <n v="1"/>
    <x v="0"/>
    <n v="0"/>
    <x v="1"/>
    <n v="1"/>
    <x v="1"/>
    <n v="0"/>
    <x v="1"/>
  </r>
  <r>
    <s v="P0076"/>
    <x v="12"/>
    <s v="Adulto"/>
    <x v="0"/>
    <n v="19.8"/>
    <x v="0"/>
    <n v="0"/>
    <s v="No tiene herencia"/>
    <n v="124"/>
    <n v="69"/>
    <n v="74"/>
    <s v="Normal"/>
    <n v="57"/>
    <s v="Normal"/>
    <n v="2"/>
    <x v="0"/>
    <n v="0"/>
    <x v="0"/>
    <n v="0"/>
    <x v="0"/>
    <n v="1"/>
    <x v="0"/>
    <x v="10"/>
    <x v="2"/>
    <n v="15"/>
    <x v="2"/>
    <n v="103"/>
    <x v="0"/>
    <n v="9"/>
    <x v="0"/>
    <n v="8"/>
    <s v="Normal"/>
    <n v="1514"/>
    <x v="0"/>
    <n v="1"/>
    <x v="1"/>
    <n v="111"/>
    <x v="2"/>
    <n v="6.2"/>
    <x v="2"/>
    <n v="159"/>
    <x v="0"/>
    <n v="100"/>
    <x v="0"/>
    <n v="53"/>
    <x v="0"/>
    <n v="170"/>
    <s v="Alto"/>
    <n v="145"/>
    <s v="Normal"/>
    <n v="4.5"/>
    <s v="Normal"/>
    <n v="13.5"/>
    <x v="1"/>
    <n v="9.6"/>
    <s v="Normal"/>
    <n v="3.5"/>
    <s v="Normal"/>
    <n v="1"/>
    <s v="Toma ECA"/>
    <n v="1"/>
    <s v="Toma ARB"/>
    <n v="0"/>
    <x v="1"/>
    <n v="1"/>
    <x v="0"/>
    <n v="0"/>
    <x v="0"/>
    <n v="1"/>
    <x v="0"/>
  </r>
  <r>
    <s v="P0077"/>
    <x v="38"/>
    <s v="Adulto Mayor"/>
    <x v="0"/>
    <n v="28"/>
    <x v="3"/>
    <n v="1"/>
    <s v="Tiene herencia"/>
    <n v="159"/>
    <n v="100"/>
    <n v="90"/>
    <s v="Normal"/>
    <n v="43"/>
    <s v="Intermedia"/>
    <n v="4"/>
    <x v="1"/>
    <n v="0"/>
    <x v="0"/>
    <n v="1"/>
    <x v="1"/>
    <n v="1"/>
    <x v="0"/>
    <x v="31"/>
    <x v="1"/>
    <n v="102"/>
    <x v="3"/>
    <n v="13"/>
    <x v="3"/>
    <n v="1704"/>
    <x v="1"/>
    <n v="1363"/>
    <s v="Macroalbuminuria"/>
    <n v="431"/>
    <x v="1"/>
    <n v="1"/>
    <x v="1"/>
    <n v="218"/>
    <x v="1"/>
    <n v="7.4"/>
    <x v="1"/>
    <n v="301"/>
    <x v="1"/>
    <n v="214"/>
    <x v="2"/>
    <n v="32"/>
    <x v="0"/>
    <n v="381"/>
    <s v="Alto"/>
    <n v="130"/>
    <s v="Bajo"/>
    <n v="5.3"/>
    <s v="Alto"/>
    <n v="7.7"/>
    <x v="0"/>
    <n v="8.1"/>
    <s v="Bajo"/>
    <n v="5.7"/>
    <s v="Alto"/>
    <n v="0"/>
    <s v="No Toma ECA"/>
    <n v="1"/>
    <s v="Toma ARB"/>
    <n v="1"/>
    <x v="0"/>
    <n v="1"/>
    <x v="0"/>
    <n v="1"/>
    <x v="1"/>
    <n v="0"/>
    <x v="1"/>
  </r>
  <r>
    <s v="P0078"/>
    <x v="39"/>
    <s v="Adulto Mayor"/>
    <x v="1"/>
    <n v="25"/>
    <x v="3"/>
    <n v="1"/>
    <s v="Tiene herencia"/>
    <n v="103"/>
    <n v="66"/>
    <n v="89"/>
    <s v="Normal"/>
    <n v="67"/>
    <s v="Normal"/>
    <n v="1"/>
    <x v="2"/>
    <n v="0"/>
    <x v="0"/>
    <n v="0"/>
    <x v="0"/>
    <n v="0"/>
    <x v="1"/>
    <x v="10"/>
    <x v="0"/>
    <n v="33"/>
    <x v="0"/>
    <n v="108"/>
    <x v="0"/>
    <n v="18"/>
    <x v="0"/>
    <n v="12"/>
    <s v="Normal"/>
    <n v="1210"/>
    <x v="0"/>
    <n v="0"/>
    <x v="0"/>
    <n v="91"/>
    <x v="0"/>
    <n v="6.1"/>
    <x v="2"/>
    <n v="180"/>
    <x v="0"/>
    <n v="115"/>
    <x v="0"/>
    <n v="58"/>
    <x v="0"/>
    <n v="127"/>
    <s v="Normal"/>
    <n v="138"/>
    <s v="Normal"/>
    <n v="3.7"/>
    <s v="Normal"/>
    <n v="14.9"/>
    <x v="1"/>
    <n v="9"/>
    <s v="Normal"/>
    <n v="3.2"/>
    <s v="Normal"/>
    <n v="0"/>
    <s v="No Toma ECA"/>
    <n v="0"/>
    <s v="No toma ARB"/>
    <n v="1"/>
    <x v="0"/>
    <n v="0"/>
    <x v="1"/>
    <n v="0"/>
    <x v="0"/>
    <n v="1"/>
    <x v="0"/>
  </r>
  <r>
    <s v="P0079"/>
    <x v="13"/>
    <s v="Adulto Mayor"/>
    <x v="0"/>
    <n v="23.1"/>
    <x v="0"/>
    <n v="1"/>
    <s v="Tiene herencia"/>
    <n v="114"/>
    <n v="70"/>
    <n v="74"/>
    <s v="Normal"/>
    <n v="63"/>
    <s v="Normal"/>
    <n v="2"/>
    <x v="0"/>
    <n v="0"/>
    <x v="0"/>
    <n v="0"/>
    <x v="0"/>
    <n v="0"/>
    <x v="1"/>
    <x v="0"/>
    <x v="0"/>
    <n v="40"/>
    <x v="0"/>
    <n v="75"/>
    <x v="2"/>
    <n v="9"/>
    <x v="0"/>
    <n v="7"/>
    <s v="Normal"/>
    <n v="1499"/>
    <x v="0"/>
    <n v="0"/>
    <x v="0"/>
    <n v="82"/>
    <x v="0"/>
    <n v="4.8"/>
    <x v="0"/>
    <n v="219"/>
    <x v="2"/>
    <n v="96"/>
    <x v="3"/>
    <n v="66"/>
    <x v="1"/>
    <n v="130"/>
    <s v="Normal"/>
    <n v="139"/>
    <s v="Normal"/>
    <n v="3.6"/>
    <s v="Normal"/>
    <n v="15.4"/>
    <x v="1"/>
    <n v="9"/>
    <s v="Normal"/>
    <n v="3.3"/>
    <s v="Normal"/>
    <n v="1"/>
    <s v="Toma ECA"/>
    <n v="0"/>
    <s v="No toma ARB"/>
    <n v="0"/>
    <x v="1"/>
    <n v="0"/>
    <x v="1"/>
    <n v="0"/>
    <x v="0"/>
    <n v="0"/>
    <x v="1"/>
  </r>
  <r>
    <s v="P0080"/>
    <x v="8"/>
    <s v="Adulto"/>
    <x v="1"/>
    <n v="35.6"/>
    <x v="1"/>
    <n v="1"/>
    <s v="Tiene herencia"/>
    <n v="178"/>
    <n v="96"/>
    <n v="92"/>
    <s v="Normal"/>
    <n v="27"/>
    <s v="Reducida"/>
    <n v="2"/>
    <x v="0"/>
    <n v="1"/>
    <x v="1"/>
    <n v="0"/>
    <x v="0"/>
    <n v="1"/>
    <x v="0"/>
    <x v="32"/>
    <x v="1"/>
    <n v="85"/>
    <x v="1"/>
    <n v="55"/>
    <x v="1"/>
    <n v="2151"/>
    <x v="1"/>
    <n v="1505"/>
    <s v="Macroalbuminuria"/>
    <n v="663"/>
    <x v="0"/>
    <n v="0"/>
    <x v="0"/>
    <n v="203"/>
    <x v="1"/>
    <n v="9.6"/>
    <x v="1"/>
    <n v="235"/>
    <x v="2"/>
    <n v="214"/>
    <x v="2"/>
    <n v="36"/>
    <x v="0"/>
    <n v="285"/>
    <s v="Alto"/>
    <n v="138"/>
    <s v="Normal"/>
    <n v="5.0999999999999996"/>
    <s v="Alto"/>
    <n v="8.1"/>
    <x v="0"/>
    <n v="7.9"/>
    <s v="Bajo"/>
    <n v="6.9"/>
    <s v="Alto"/>
    <n v="1"/>
    <s v="Toma ECA"/>
    <n v="1"/>
    <s v="Toma ARB"/>
    <n v="1"/>
    <x v="0"/>
    <n v="0"/>
    <x v="1"/>
    <n v="1"/>
    <x v="1"/>
    <n v="1"/>
    <x v="0"/>
  </r>
  <r>
    <s v="P0081"/>
    <x v="13"/>
    <s v="Adulto Mayor"/>
    <x v="0"/>
    <n v="29"/>
    <x v="3"/>
    <n v="1"/>
    <s v="Tiene herencia"/>
    <n v="175"/>
    <n v="100"/>
    <n v="94"/>
    <s v="Normal"/>
    <n v="42"/>
    <s v="Intermedia"/>
    <n v="3"/>
    <x v="3"/>
    <n v="0"/>
    <x v="0"/>
    <n v="0"/>
    <x v="0"/>
    <n v="1"/>
    <x v="0"/>
    <x v="33"/>
    <x v="1"/>
    <n v="94"/>
    <x v="1"/>
    <n v="42"/>
    <x v="1"/>
    <n v="2310"/>
    <x v="1"/>
    <n v="1617"/>
    <s v="Macroalbuminuria"/>
    <n v="818"/>
    <x v="0"/>
    <n v="0"/>
    <x v="0"/>
    <n v="201"/>
    <x v="1"/>
    <n v="9.9"/>
    <x v="1"/>
    <n v="274"/>
    <x v="1"/>
    <n v="149"/>
    <x v="4"/>
    <n v="39"/>
    <x v="0"/>
    <n v="378"/>
    <s v="Alto"/>
    <n v="129"/>
    <s v="Bajo"/>
    <n v="5.0999999999999996"/>
    <s v="Alto"/>
    <n v="8.6999999999999993"/>
    <x v="0"/>
    <n v="7.9"/>
    <s v="Bajo"/>
    <n v="6.7"/>
    <s v="Alto"/>
    <n v="1"/>
    <s v="Toma ECA"/>
    <n v="0"/>
    <s v="No toma ARB"/>
    <n v="1"/>
    <x v="0"/>
    <n v="1"/>
    <x v="0"/>
    <n v="1"/>
    <x v="1"/>
    <n v="0"/>
    <x v="1"/>
  </r>
  <r>
    <s v="P0082"/>
    <x v="17"/>
    <s v="Adulto"/>
    <x v="0"/>
    <n v="20.3"/>
    <x v="0"/>
    <n v="0"/>
    <s v="No tiene herencia"/>
    <n v="124"/>
    <n v="85"/>
    <n v="71"/>
    <s v="Normal"/>
    <n v="58"/>
    <s v="Normal"/>
    <n v="1"/>
    <x v="2"/>
    <n v="0"/>
    <x v="0"/>
    <n v="0"/>
    <x v="0"/>
    <n v="1"/>
    <x v="0"/>
    <x v="0"/>
    <x v="0"/>
    <n v="24"/>
    <x v="0"/>
    <n v="116"/>
    <x v="0"/>
    <n v="11"/>
    <x v="0"/>
    <n v="8"/>
    <s v="Normal"/>
    <n v="1597"/>
    <x v="0"/>
    <n v="0"/>
    <x v="0"/>
    <n v="103"/>
    <x v="2"/>
    <n v="5"/>
    <x v="0"/>
    <n v="177"/>
    <x v="0"/>
    <n v="122"/>
    <x v="0"/>
    <n v="48"/>
    <x v="0"/>
    <n v="118"/>
    <s v="Normal"/>
    <n v="140"/>
    <s v="Normal"/>
    <n v="4.3"/>
    <s v="Normal"/>
    <n v="14.5"/>
    <x v="1"/>
    <n v="9"/>
    <s v="Normal"/>
    <n v="4.2"/>
    <s v="Normal"/>
    <n v="1"/>
    <s v="Toma ECA"/>
    <n v="0"/>
    <s v="No toma ARB"/>
    <n v="0"/>
    <x v="1"/>
    <n v="1"/>
    <x v="0"/>
    <n v="0"/>
    <x v="0"/>
    <n v="0"/>
    <x v="1"/>
  </r>
  <r>
    <s v="P0083"/>
    <x v="18"/>
    <s v="Adulto"/>
    <x v="0"/>
    <n v="26.5"/>
    <x v="3"/>
    <n v="0"/>
    <s v="No tiene herencia"/>
    <n v="178"/>
    <n v="101"/>
    <n v="98"/>
    <s v="Normal"/>
    <n v="39"/>
    <s v="Reducida"/>
    <n v="3"/>
    <x v="3"/>
    <n v="1"/>
    <x v="1"/>
    <n v="0"/>
    <x v="0"/>
    <n v="1"/>
    <x v="0"/>
    <x v="11"/>
    <x v="1"/>
    <n v="108"/>
    <x v="3"/>
    <n v="58"/>
    <x v="1"/>
    <n v="1259"/>
    <x v="1"/>
    <n v="1007"/>
    <s v="Macroalbuminuria"/>
    <n v="331"/>
    <x v="1"/>
    <n v="1"/>
    <x v="1"/>
    <n v="187"/>
    <x v="1"/>
    <n v="10"/>
    <x v="1"/>
    <n v="285"/>
    <x v="1"/>
    <n v="144"/>
    <x v="4"/>
    <n v="32"/>
    <x v="0"/>
    <n v="392"/>
    <s v="Alto"/>
    <n v="139"/>
    <s v="Normal"/>
    <n v="6.8"/>
    <s v="Alto"/>
    <n v="10.5"/>
    <x v="0"/>
    <n v="7.9"/>
    <s v="Bajo"/>
    <n v="5.9"/>
    <s v="Alto"/>
    <n v="1"/>
    <s v="Toma ECA"/>
    <n v="1"/>
    <s v="Toma ARB"/>
    <n v="1"/>
    <x v="0"/>
    <n v="1"/>
    <x v="0"/>
    <n v="1"/>
    <x v="1"/>
    <n v="1"/>
    <x v="0"/>
  </r>
  <r>
    <s v="P0084"/>
    <x v="8"/>
    <s v="Adulto"/>
    <x v="1"/>
    <n v="19.100000000000001"/>
    <x v="0"/>
    <n v="1"/>
    <s v="Tiene herencia"/>
    <n v="132"/>
    <n v="74"/>
    <n v="79"/>
    <s v="Normal"/>
    <n v="52"/>
    <s v="Normal"/>
    <n v="2"/>
    <x v="0"/>
    <n v="0"/>
    <x v="0"/>
    <n v="0"/>
    <x v="0"/>
    <n v="0"/>
    <x v="1"/>
    <x v="0"/>
    <x v="0"/>
    <n v="39"/>
    <x v="0"/>
    <n v="118"/>
    <x v="0"/>
    <n v="22"/>
    <x v="0"/>
    <n v="19"/>
    <s v="Normal"/>
    <n v="2450"/>
    <x v="0"/>
    <n v="1"/>
    <x v="1"/>
    <n v="90"/>
    <x v="0"/>
    <n v="5.0999999999999996"/>
    <x v="0"/>
    <n v="157"/>
    <x v="0"/>
    <n v="103"/>
    <x v="0"/>
    <n v="67"/>
    <x v="1"/>
    <n v="120"/>
    <s v="Normal"/>
    <n v="138"/>
    <s v="Normal"/>
    <n v="3.9"/>
    <s v="Normal"/>
    <n v="13.2"/>
    <x v="1"/>
    <n v="9.8000000000000007"/>
    <s v="Normal"/>
    <n v="2.9"/>
    <s v="Normal"/>
    <n v="1"/>
    <s v="Toma ECA"/>
    <n v="1"/>
    <s v="Toma ARB"/>
    <n v="0"/>
    <x v="1"/>
    <n v="1"/>
    <x v="0"/>
    <n v="0"/>
    <x v="0"/>
    <n v="1"/>
    <x v="0"/>
  </r>
  <r>
    <s v="P0085"/>
    <x v="17"/>
    <s v="Adulto"/>
    <x v="1"/>
    <n v="36.9"/>
    <x v="1"/>
    <n v="0"/>
    <s v="No tiene herencia"/>
    <n v="142"/>
    <n v="102"/>
    <n v="77"/>
    <s v="Normal"/>
    <n v="42"/>
    <s v="Intermedia"/>
    <n v="4"/>
    <x v="1"/>
    <n v="1"/>
    <x v="1"/>
    <n v="1"/>
    <x v="1"/>
    <n v="1"/>
    <x v="0"/>
    <x v="25"/>
    <x v="1"/>
    <n v="45"/>
    <x v="1"/>
    <n v="17"/>
    <x v="4"/>
    <n v="912"/>
    <x v="1"/>
    <n v="820"/>
    <s v="Macroalbuminuria"/>
    <n v="559"/>
    <x v="0"/>
    <n v="1"/>
    <x v="1"/>
    <n v="138"/>
    <x v="1"/>
    <n v="10.5"/>
    <x v="1"/>
    <n v="211"/>
    <x v="2"/>
    <n v="140"/>
    <x v="4"/>
    <n v="38"/>
    <x v="0"/>
    <n v="195"/>
    <s v="Alto"/>
    <n v="125"/>
    <s v="Bajo"/>
    <n v="5.8"/>
    <s v="Alto"/>
    <n v="10.9"/>
    <x v="0"/>
    <n v="8.5"/>
    <s v="Normal"/>
    <n v="6.4"/>
    <s v="Alto"/>
    <n v="1"/>
    <s v="Toma ECA"/>
    <n v="1"/>
    <s v="Toma ARB"/>
    <n v="0"/>
    <x v="1"/>
    <n v="0"/>
    <x v="1"/>
    <n v="1"/>
    <x v="1"/>
    <n v="1"/>
    <x v="0"/>
  </r>
  <r>
    <s v="P0086"/>
    <x v="40"/>
    <s v="Adulto"/>
    <x v="0"/>
    <n v="26.2"/>
    <x v="3"/>
    <n v="1"/>
    <s v="Tiene herencia"/>
    <n v="103"/>
    <n v="84"/>
    <n v="61"/>
    <s v="Normal"/>
    <n v="54"/>
    <s v="Normal"/>
    <n v="1"/>
    <x v="2"/>
    <n v="0"/>
    <x v="0"/>
    <n v="0"/>
    <x v="0"/>
    <n v="0"/>
    <x v="1"/>
    <x v="3"/>
    <x v="0"/>
    <n v="23"/>
    <x v="0"/>
    <n v="111"/>
    <x v="0"/>
    <n v="10"/>
    <x v="0"/>
    <n v="7"/>
    <s v="Normal"/>
    <n v="2457"/>
    <x v="0"/>
    <n v="0"/>
    <x v="0"/>
    <n v="90"/>
    <x v="0"/>
    <n v="6.2"/>
    <x v="2"/>
    <n v="152"/>
    <x v="0"/>
    <n v="91"/>
    <x v="3"/>
    <n v="67"/>
    <x v="1"/>
    <n v="109"/>
    <s v="Normal"/>
    <n v="144"/>
    <s v="Normal"/>
    <n v="3.9"/>
    <s v="Normal"/>
    <n v="12.5"/>
    <x v="0"/>
    <n v="8.6999999999999993"/>
    <s v="Normal"/>
    <n v="3.9"/>
    <s v="Normal"/>
    <n v="0"/>
    <s v="No Toma ECA"/>
    <n v="1"/>
    <s v="Toma ARB"/>
    <n v="0"/>
    <x v="1"/>
    <n v="0"/>
    <x v="1"/>
    <n v="0"/>
    <x v="0"/>
    <n v="1"/>
    <x v="0"/>
  </r>
  <r>
    <s v="P0087"/>
    <x v="41"/>
    <s v="Adulto"/>
    <x v="0"/>
    <n v="27"/>
    <x v="3"/>
    <n v="0"/>
    <s v="No tiene herencia"/>
    <n v="121"/>
    <n v="81"/>
    <n v="64"/>
    <s v="Normal"/>
    <n v="61"/>
    <s v="Normal"/>
    <n v="1"/>
    <x v="2"/>
    <n v="0"/>
    <x v="0"/>
    <n v="0"/>
    <x v="0"/>
    <n v="1"/>
    <x v="0"/>
    <x v="18"/>
    <x v="0"/>
    <n v="17"/>
    <x v="2"/>
    <n v="92"/>
    <x v="0"/>
    <n v="24"/>
    <x v="0"/>
    <n v="19"/>
    <s v="Normal"/>
    <n v="1892"/>
    <x v="0"/>
    <n v="0"/>
    <x v="0"/>
    <n v="114"/>
    <x v="2"/>
    <n v="5.9"/>
    <x v="2"/>
    <n v="177"/>
    <x v="0"/>
    <n v="126"/>
    <x v="0"/>
    <n v="46"/>
    <x v="0"/>
    <n v="149"/>
    <s v="Normal"/>
    <n v="143"/>
    <s v="Normal"/>
    <n v="4.5"/>
    <s v="Normal"/>
    <n v="16"/>
    <x v="1"/>
    <n v="8.6"/>
    <s v="Normal"/>
    <n v="2.7"/>
    <s v="Normal"/>
    <n v="0"/>
    <s v="No Toma ECA"/>
    <n v="1"/>
    <s v="Toma ARB"/>
    <n v="0"/>
    <x v="1"/>
    <n v="0"/>
    <x v="1"/>
    <n v="0"/>
    <x v="0"/>
    <n v="0"/>
    <x v="1"/>
  </r>
  <r>
    <s v="P0088"/>
    <x v="19"/>
    <s v="Adulto"/>
    <x v="0"/>
    <n v="20.6"/>
    <x v="0"/>
    <n v="1"/>
    <s v="Tiene herencia"/>
    <n v="113"/>
    <n v="68"/>
    <n v="71"/>
    <s v="Normal"/>
    <n v="66"/>
    <s v="Normal"/>
    <n v="1"/>
    <x v="2"/>
    <n v="0"/>
    <x v="0"/>
    <n v="0"/>
    <x v="0"/>
    <n v="0"/>
    <x v="1"/>
    <x v="4"/>
    <x v="0"/>
    <n v="27"/>
    <x v="0"/>
    <n v="74"/>
    <x v="2"/>
    <n v="22"/>
    <x v="0"/>
    <n v="19"/>
    <s v="Normal"/>
    <n v="2138"/>
    <x v="0"/>
    <n v="1"/>
    <x v="1"/>
    <n v="106"/>
    <x v="2"/>
    <n v="5.7"/>
    <x v="2"/>
    <n v="195"/>
    <x v="0"/>
    <n v="117"/>
    <x v="0"/>
    <n v="53"/>
    <x v="0"/>
    <n v="151"/>
    <s v="Alto"/>
    <n v="137"/>
    <s v="Normal"/>
    <n v="4.0999999999999996"/>
    <s v="Normal"/>
    <n v="15.2"/>
    <x v="1"/>
    <n v="9.5"/>
    <s v="Normal"/>
    <n v="2.5"/>
    <s v="Normal"/>
    <n v="1"/>
    <s v="Toma ECA"/>
    <n v="1"/>
    <s v="Toma ARB"/>
    <n v="0"/>
    <x v="1"/>
    <n v="1"/>
    <x v="0"/>
    <n v="0"/>
    <x v="0"/>
    <n v="1"/>
    <x v="0"/>
  </r>
  <r>
    <s v="P0089"/>
    <x v="42"/>
    <s v="Adulto Mayor"/>
    <x v="1"/>
    <n v="37.9"/>
    <x v="1"/>
    <n v="0"/>
    <s v="No tiene herencia"/>
    <n v="190"/>
    <n v="92"/>
    <n v="84"/>
    <s v="Normal"/>
    <n v="43"/>
    <s v="Intermedia"/>
    <n v="2"/>
    <x v="0"/>
    <n v="1"/>
    <x v="1"/>
    <n v="1"/>
    <x v="1"/>
    <n v="1"/>
    <x v="0"/>
    <x v="2"/>
    <x v="1"/>
    <n v="107"/>
    <x v="3"/>
    <n v="18"/>
    <x v="4"/>
    <n v="1959"/>
    <x v="1"/>
    <n v="1567"/>
    <s v="Macroalbuminuria"/>
    <n v="674"/>
    <x v="0"/>
    <n v="0"/>
    <x v="0"/>
    <n v="166"/>
    <x v="1"/>
    <n v="8.6999999999999993"/>
    <x v="1"/>
    <n v="319"/>
    <x v="1"/>
    <n v="167"/>
    <x v="1"/>
    <n v="45"/>
    <x v="0"/>
    <n v="343"/>
    <s v="Alto"/>
    <n v="132"/>
    <s v="Bajo"/>
    <n v="5.5"/>
    <s v="Alto"/>
    <n v="7.2"/>
    <x v="0"/>
    <n v="8.4"/>
    <s v="Bajo"/>
    <n v="5.4"/>
    <s v="Alto"/>
    <n v="1"/>
    <s v="Toma ECA"/>
    <n v="0"/>
    <s v="No toma ARB"/>
    <n v="1"/>
    <x v="0"/>
    <n v="0"/>
    <x v="1"/>
    <n v="1"/>
    <x v="1"/>
    <n v="0"/>
    <x v="1"/>
  </r>
  <r>
    <s v="P0090"/>
    <x v="14"/>
    <s v="Adulto"/>
    <x v="1"/>
    <n v="26.9"/>
    <x v="3"/>
    <n v="1"/>
    <s v="Tiene herencia"/>
    <n v="127"/>
    <n v="72"/>
    <n v="61"/>
    <s v="Normal"/>
    <n v="58"/>
    <s v="Normal"/>
    <n v="1"/>
    <x v="2"/>
    <n v="0"/>
    <x v="0"/>
    <n v="0"/>
    <x v="0"/>
    <n v="1"/>
    <x v="0"/>
    <x v="3"/>
    <x v="0"/>
    <n v="38"/>
    <x v="0"/>
    <n v="114"/>
    <x v="0"/>
    <n v="20"/>
    <x v="0"/>
    <n v="18"/>
    <s v="Normal"/>
    <n v="1476"/>
    <x v="0"/>
    <n v="0"/>
    <x v="0"/>
    <n v="91"/>
    <x v="0"/>
    <n v="5.7"/>
    <x v="2"/>
    <n v="213"/>
    <x v="2"/>
    <n v="125"/>
    <x v="0"/>
    <n v="57"/>
    <x v="0"/>
    <n v="164"/>
    <s v="Alto"/>
    <n v="139"/>
    <s v="Normal"/>
    <n v="3.6"/>
    <s v="Normal"/>
    <n v="15.3"/>
    <x v="1"/>
    <n v="9.6999999999999993"/>
    <s v="Normal"/>
    <n v="2.7"/>
    <s v="Normal"/>
    <n v="0"/>
    <s v="No Toma ECA"/>
    <n v="0"/>
    <s v="No toma ARB"/>
    <n v="0"/>
    <x v="1"/>
    <n v="0"/>
    <x v="1"/>
    <n v="0"/>
    <x v="0"/>
    <n v="0"/>
    <x v="1"/>
  </r>
  <r>
    <s v="P0091"/>
    <x v="39"/>
    <s v="Adulto Mayor"/>
    <x v="1"/>
    <n v="26"/>
    <x v="3"/>
    <n v="1"/>
    <s v="Tiene herencia"/>
    <n v="184"/>
    <n v="104"/>
    <n v="82"/>
    <s v="Normal"/>
    <n v="36"/>
    <s v="Reducida"/>
    <n v="3"/>
    <x v="3"/>
    <n v="1"/>
    <x v="1"/>
    <n v="1"/>
    <x v="1"/>
    <n v="1"/>
    <x v="0"/>
    <x v="8"/>
    <x v="1"/>
    <n v="63"/>
    <x v="1"/>
    <n v="35"/>
    <x v="1"/>
    <n v="1119"/>
    <x v="1"/>
    <n v="895"/>
    <s v="Macroalbuminuria"/>
    <n v="705"/>
    <x v="0"/>
    <n v="0"/>
    <x v="0"/>
    <n v="157"/>
    <x v="1"/>
    <n v="9.3000000000000007"/>
    <x v="1"/>
    <n v="228"/>
    <x v="2"/>
    <n v="180"/>
    <x v="1"/>
    <n v="28"/>
    <x v="0"/>
    <n v="207"/>
    <s v="Alto"/>
    <n v="128"/>
    <s v="Bajo"/>
    <n v="5.8"/>
    <s v="Alto"/>
    <n v="9"/>
    <x v="0"/>
    <n v="8.5"/>
    <s v="Normal"/>
    <n v="7.4"/>
    <s v="Alto"/>
    <n v="1"/>
    <s v="Toma ECA"/>
    <n v="0"/>
    <s v="No toma ARB"/>
    <n v="0"/>
    <x v="1"/>
    <n v="1"/>
    <x v="0"/>
    <n v="1"/>
    <x v="1"/>
    <n v="0"/>
    <x v="1"/>
  </r>
  <r>
    <s v="P0092"/>
    <x v="1"/>
    <s v="Adulto"/>
    <x v="0"/>
    <n v="22.9"/>
    <x v="0"/>
    <n v="0"/>
    <s v="No tiene herencia"/>
    <n v="117"/>
    <n v="81"/>
    <n v="88"/>
    <s v="Normal"/>
    <n v="61"/>
    <s v="Normal"/>
    <n v="2"/>
    <x v="0"/>
    <n v="0"/>
    <x v="0"/>
    <n v="0"/>
    <x v="0"/>
    <n v="1"/>
    <x v="0"/>
    <x v="4"/>
    <x v="0"/>
    <n v="33"/>
    <x v="0"/>
    <n v="119"/>
    <x v="0"/>
    <n v="14"/>
    <x v="0"/>
    <n v="11"/>
    <s v="Normal"/>
    <n v="2472"/>
    <x v="0"/>
    <n v="0"/>
    <x v="0"/>
    <n v="114"/>
    <x v="2"/>
    <n v="5.0999999999999996"/>
    <x v="0"/>
    <n v="184"/>
    <x v="0"/>
    <n v="127"/>
    <x v="0"/>
    <n v="52"/>
    <x v="0"/>
    <n v="163"/>
    <s v="Alto"/>
    <n v="142"/>
    <s v="Normal"/>
    <n v="4.4000000000000004"/>
    <s v="Normal"/>
    <n v="14.1"/>
    <x v="1"/>
    <n v="10.199999999999999"/>
    <s v="Normal"/>
    <n v="2.6"/>
    <s v="Normal"/>
    <n v="1"/>
    <s v="Toma ECA"/>
    <n v="0"/>
    <s v="No toma ARB"/>
    <n v="0"/>
    <x v="1"/>
    <n v="1"/>
    <x v="0"/>
    <n v="0"/>
    <x v="0"/>
    <n v="1"/>
    <x v="0"/>
  </r>
  <r>
    <s v="P0093"/>
    <x v="37"/>
    <s v="Adulto Mayor"/>
    <x v="0"/>
    <n v="22.8"/>
    <x v="0"/>
    <n v="0"/>
    <s v="No tiene herencia"/>
    <n v="116"/>
    <n v="85"/>
    <n v="78"/>
    <s v="Normal"/>
    <n v="56"/>
    <s v="Normal"/>
    <n v="1"/>
    <x v="2"/>
    <n v="0"/>
    <x v="0"/>
    <n v="0"/>
    <x v="0"/>
    <n v="0"/>
    <x v="1"/>
    <x v="10"/>
    <x v="2"/>
    <n v="25"/>
    <x v="0"/>
    <n v="105"/>
    <x v="0"/>
    <n v="23"/>
    <x v="0"/>
    <n v="16"/>
    <s v="Normal"/>
    <n v="1906"/>
    <x v="0"/>
    <n v="0"/>
    <x v="0"/>
    <n v="124"/>
    <x v="2"/>
    <n v="5.4"/>
    <x v="0"/>
    <n v="168"/>
    <x v="0"/>
    <n v="91"/>
    <x v="3"/>
    <n v="47"/>
    <x v="0"/>
    <n v="151"/>
    <s v="Alto"/>
    <n v="139"/>
    <s v="Normal"/>
    <n v="3.9"/>
    <s v="Normal"/>
    <n v="14.7"/>
    <x v="1"/>
    <n v="9.1"/>
    <s v="Normal"/>
    <n v="3.9"/>
    <s v="Normal"/>
    <n v="1"/>
    <s v="Toma ECA"/>
    <n v="1"/>
    <s v="Toma ARB"/>
    <n v="0"/>
    <x v="1"/>
    <n v="1"/>
    <x v="0"/>
    <n v="0"/>
    <x v="0"/>
    <n v="0"/>
    <x v="1"/>
  </r>
  <r>
    <s v="P0094"/>
    <x v="1"/>
    <s v="Adulto"/>
    <x v="0"/>
    <n v="26.6"/>
    <x v="3"/>
    <n v="1"/>
    <s v="Tiene herencia"/>
    <n v="119"/>
    <n v="82"/>
    <n v="77"/>
    <s v="Normal"/>
    <n v="51"/>
    <s v="Normal"/>
    <n v="2"/>
    <x v="0"/>
    <n v="0"/>
    <x v="0"/>
    <n v="0"/>
    <x v="0"/>
    <n v="1"/>
    <x v="0"/>
    <x v="4"/>
    <x v="0"/>
    <n v="18"/>
    <x v="0"/>
    <n v="77"/>
    <x v="2"/>
    <n v="9"/>
    <x v="0"/>
    <n v="7"/>
    <s v="Normal"/>
    <n v="1411"/>
    <x v="0"/>
    <n v="0"/>
    <x v="0"/>
    <n v="112"/>
    <x v="2"/>
    <n v="5.4"/>
    <x v="0"/>
    <n v="164"/>
    <x v="0"/>
    <n v="120"/>
    <x v="0"/>
    <n v="46"/>
    <x v="0"/>
    <n v="81"/>
    <s v="Normal"/>
    <n v="143"/>
    <s v="Normal"/>
    <n v="4.5"/>
    <s v="Normal"/>
    <n v="15.6"/>
    <x v="1"/>
    <n v="9.6999999999999993"/>
    <s v="Normal"/>
    <n v="3.5"/>
    <s v="Normal"/>
    <n v="0"/>
    <s v="No Toma ECA"/>
    <n v="1"/>
    <s v="Toma ARB"/>
    <n v="0"/>
    <x v="1"/>
    <n v="0"/>
    <x v="1"/>
    <n v="0"/>
    <x v="0"/>
    <n v="0"/>
    <x v="1"/>
  </r>
  <r>
    <s v="P0095"/>
    <x v="26"/>
    <s v="Adulto"/>
    <x v="0"/>
    <n v="26.7"/>
    <x v="3"/>
    <n v="1"/>
    <s v="Tiene herencia"/>
    <n v="101"/>
    <n v="70"/>
    <n v="62"/>
    <s v="Normal"/>
    <n v="65"/>
    <s v="Normal"/>
    <n v="2"/>
    <x v="0"/>
    <n v="0"/>
    <x v="0"/>
    <n v="0"/>
    <x v="0"/>
    <n v="1"/>
    <x v="0"/>
    <x v="4"/>
    <x v="0"/>
    <n v="23"/>
    <x v="0"/>
    <n v="71"/>
    <x v="2"/>
    <n v="7"/>
    <x v="0"/>
    <n v="5"/>
    <s v="Normal"/>
    <n v="1234"/>
    <x v="0"/>
    <n v="0"/>
    <x v="0"/>
    <n v="94"/>
    <x v="0"/>
    <n v="4.9000000000000004"/>
    <x v="0"/>
    <n v="211"/>
    <x v="2"/>
    <n v="128"/>
    <x v="0"/>
    <n v="70"/>
    <x v="1"/>
    <n v="104"/>
    <s v="Normal"/>
    <n v="141"/>
    <s v="Normal"/>
    <n v="4.7"/>
    <s v="Normal"/>
    <n v="12.3"/>
    <x v="0"/>
    <n v="9.3000000000000007"/>
    <s v="Normal"/>
    <n v="4.2"/>
    <s v="Normal"/>
    <n v="1"/>
    <s v="Toma ECA"/>
    <n v="0"/>
    <s v="No toma ARB"/>
    <n v="0"/>
    <x v="1"/>
    <n v="0"/>
    <x v="1"/>
    <n v="0"/>
    <x v="0"/>
    <n v="1"/>
    <x v="0"/>
  </r>
  <r>
    <s v="P0096"/>
    <x v="43"/>
    <s v="Adulto Mayor"/>
    <x v="1"/>
    <n v="27.5"/>
    <x v="3"/>
    <n v="0"/>
    <s v="No tiene herencia"/>
    <n v="102"/>
    <n v="67"/>
    <n v="87"/>
    <s v="Normal"/>
    <n v="61"/>
    <s v="Normal"/>
    <n v="1"/>
    <x v="2"/>
    <n v="0"/>
    <x v="0"/>
    <n v="0"/>
    <x v="0"/>
    <n v="0"/>
    <x v="1"/>
    <x v="13"/>
    <x v="0"/>
    <n v="22"/>
    <x v="0"/>
    <n v="70"/>
    <x v="2"/>
    <n v="20"/>
    <x v="0"/>
    <n v="16"/>
    <s v="Normal"/>
    <n v="1671"/>
    <x v="0"/>
    <n v="0"/>
    <x v="0"/>
    <n v="115"/>
    <x v="2"/>
    <n v="5.4"/>
    <x v="0"/>
    <n v="173"/>
    <x v="0"/>
    <n v="118"/>
    <x v="0"/>
    <n v="41"/>
    <x v="0"/>
    <n v="135"/>
    <s v="Normal"/>
    <n v="139"/>
    <s v="Normal"/>
    <n v="4.5"/>
    <s v="Normal"/>
    <n v="12.2"/>
    <x v="1"/>
    <n v="10"/>
    <s v="Normal"/>
    <n v="4.4000000000000004"/>
    <s v="Normal"/>
    <n v="0"/>
    <s v="No Toma ECA"/>
    <n v="0"/>
    <s v="No toma ARB"/>
    <n v="0"/>
    <x v="1"/>
    <n v="1"/>
    <x v="0"/>
    <n v="0"/>
    <x v="0"/>
    <n v="0"/>
    <x v="1"/>
  </r>
  <r>
    <s v="P0097"/>
    <x v="31"/>
    <s v="Adulto Mayor"/>
    <x v="0"/>
    <n v="30.1"/>
    <x v="2"/>
    <n v="0"/>
    <s v="No tiene herencia"/>
    <n v="150"/>
    <n v="106"/>
    <n v="91"/>
    <s v="Normal"/>
    <n v="30"/>
    <s v="Reducida"/>
    <n v="2"/>
    <x v="0"/>
    <n v="1"/>
    <x v="1"/>
    <n v="1"/>
    <x v="1"/>
    <n v="1"/>
    <x v="0"/>
    <x v="9"/>
    <x v="1"/>
    <n v="100"/>
    <x v="3"/>
    <n v="21"/>
    <x v="4"/>
    <n v="1132"/>
    <x v="1"/>
    <n v="905"/>
    <s v="Macroalbuminuria"/>
    <n v="330"/>
    <x v="1"/>
    <n v="1"/>
    <x v="1"/>
    <n v="169"/>
    <x v="1"/>
    <n v="8.8000000000000007"/>
    <x v="1"/>
    <n v="319"/>
    <x v="1"/>
    <n v="217"/>
    <x v="2"/>
    <n v="27"/>
    <x v="0"/>
    <n v="254"/>
    <s v="Alto"/>
    <n v="137"/>
    <s v="Normal"/>
    <n v="5.8"/>
    <s v="Alto"/>
    <n v="7.2"/>
    <x v="0"/>
    <n v="7.5"/>
    <s v="Bajo"/>
    <n v="5.7"/>
    <s v="Alto"/>
    <n v="1"/>
    <s v="Toma ECA"/>
    <n v="0"/>
    <s v="No toma ARB"/>
    <n v="1"/>
    <x v="0"/>
    <n v="1"/>
    <x v="0"/>
    <n v="1"/>
    <x v="1"/>
    <n v="1"/>
    <x v="0"/>
  </r>
  <r>
    <s v="P0098"/>
    <x v="19"/>
    <s v="Adulto"/>
    <x v="0"/>
    <n v="23.9"/>
    <x v="0"/>
    <n v="0"/>
    <s v="No tiene herencia"/>
    <n v="134"/>
    <n v="70"/>
    <n v="63"/>
    <s v="Normal"/>
    <n v="67"/>
    <s v="Normal"/>
    <n v="2"/>
    <x v="0"/>
    <n v="0"/>
    <x v="0"/>
    <n v="0"/>
    <x v="0"/>
    <n v="0"/>
    <x v="1"/>
    <x v="18"/>
    <x v="0"/>
    <n v="27"/>
    <x v="0"/>
    <n v="118"/>
    <x v="0"/>
    <n v="19"/>
    <x v="0"/>
    <n v="15"/>
    <s v="Normal"/>
    <n v="1637"/>
    <x v="0"/>
    <n v="0"/>
    <x v="0"/>
    <n v="111"/>
    <x v="2"/>
    <n v="5.3"/>
    <x v="0"/>
    <n v="217"/>
    <x v="2"/>
    <n v="84"/>
    <x v="3"/>
    <n v="44"/>
    <x v="0"/>
    <n v="128"/>
    <s v="Normal"/>
    <n v="136"/>
    <s v="Normal"/>
    <n v="3.8"/>
    <s v="Normal"/>
    <n v="13"/>
    <x v="0"/>
    <n v="10.199999999999999"/>
    <s v="Normal"/>
    <n v="3.2"/>
    <s v="Normal"/>
    <n v="1"/>
    <s v="Toma ECA"/>
    <n v="1"/>
    <s v="Toma ARB"/>
    <n v="0"/>
    <x v="1"/>
    <n v="0"/>
    <x v="1"/>
    <n v="0"/>
    <x v="0"/>
    <n v="0"/>
    <x v="1"/>
  </r>
  <r>
    <s v="P0099"/>
    <x v="37"/>
    <s v="Adulto Mayor"/>
    <x v="1"/>
    <n v="30.1"/>
    <x v="2"/>
    <n v="1"/>
    <s v="Tiene herencia"/>
    <n v="150"/>
    <n v="96"/>
    <n v="78"/>
    <s v="Normal"/>
    <n v="43"/>
    <s v="Intermedia"/>
    <n v="2"/>
    <x v="0"/>
    <n v="1"/>
    <x v="1"/>
    <n v="0"/>
    <x v="0"/>
    <n v="1"/>
    <x v="0"/>
    <x v="25"/>
    <x v="1"/>
    <n v="57"/>
    <x v="1"/>
    <n v="56"/>
    <x v="1"/>
    <n v="2486"/>
    <x v="1"/>
    <n v="2237"/>
    <s v="Macroalbuminuria"/>
    <n v="734"/>
    <x v="0"/>
    <n v="0"/>
    <x v="0"/>
    <n v="201"/>
    <x v="1"/>
    <n v="9.4"/>
    <x v="1"/>
    <n v="320"/>
    <x v="1"/>
    <n v="153"/>
    <x v="4"/>
    <n v="43"/>
    <x v="0"/>
    <n v="344"/>
    <s v="Alto"/>
    <n v="131"/>
    <s v="Bajo"/>
    <n v="5.8"/>
    <s v="Alto"/>
    <n v="7.2"/>
    <x v="0"/>
    <n v="8.1999999999999993"/>
    <s v="Bajo"/>
    <n v="6.1"/>
    <s v="Alto"/>
    <n v="0"/>
    <s v="No Toma ECA"/>
    <n v="0"/>
    <s v="No toma ARB"/>
    <n v="0"/>
    <x v="1"/>
    <n v="1"/>
    <x v="0"/>
    <n v="1"/>
    <x v="1"/>
    <n v="0"/>
    <x v="1"/>
  </r>
  <r>
    <s v="P0100"/>
    <x v="4"/>
    <s v="Adulto Mayor"/>
    <x v="0"/>
    <n v="25.6"/>
    <x v="3"/>
    <n v="1"/>
    <s v="Tiene herencia"/>
    <n v="178"/>
    <n v="94"/>
    <n v="91"/>
    <s v="Normal"/>
    <n v="48"/>
    <s v="Intermedia"/>
    <n v="2"/>
    <x v="0"/>
    <n v="1"/>
    <x v="1"/>
    <n v="1"/>
    <x v="1"/>
    <n v="1"/>
    <x v="0"/>
    <x v="28"/>
    <x v="1"/>
    <n v="61"/>
    <x v="1"/>
    <n v="28"/>
    <x v="4"/>
    <n v="965"/>
    <x v="1"/>
    <n v="675"/>
    <s v="Macroalbuminuria"/>
    <n v="603"/>
    <x v="0"/>
    <n v="1"/>
    <x v="1"/>
    <n v="174"/>
    <x v="1"/>
    <n v="8.4"/>
    <x v="1"/>
    <n v="301"/>
    <x v="1"/>
    <n v="204"/>
    <x v="2"/>
    <n v="25"/>
    <x v="0"/>
    <n v="395"/>
    <s v="Alto"/>
    <n v="131"/>
    <s v="Bajo"/>
    <n v="5.8"/>
    <s v="Alto"/>
    <n v="9"/>
    <x v="0"/>
    <n v="8.1999999999999993"/>
    <s v="Bajo"/>
    <n v="6.2"/>
    <s v="Alto"/>
    <n v="0"/>
    <s v="No Toma ECA"/>
    <n v="0"/>
    <s v="No toma ARB"/>
    <n v="1"/>
    <x v="0"/>
    <n v="0"/>
    <x v="1"/>
    <n v="1"/>
    <x v="1"/>
    <n v="0"/>
    <x v="1"/>
  </r>
  <r>
    <s v="P0101"/>
    <x v="25"/>
    <s v="Adulto"/>
    <x v="1"/>
    <n v="37.1"/>
    <x v="1"/>
    <n v="0"/>
    <s v="No tiene herencia"/>
    <n v="148"/>
    <n v="97"/>
    <n v="94"/>
    <s v="Normal"/>
    <n v="37"/>
    <s v="Reducida"/>
    <n v="2"/>
    <x v="0"/>
    <n v="0"/>
    <x v="0"/>
    <n v="0"/>
    <x v="0"/>
    <n v="1"/>
    <x v="0"/>
    <x v="34"/>
    <x v="1"/>
    <n v="116"/>
    <x v="3"/>
    <n v="28"/>
    <x v="4"/>
    <n v="1646"/>
    <x v="1"/>
    <n v="1152"/>
    <s v="Macroalbuminuria"/>
    <n v="742"/>
    <x v="0"/>
    <n v="0"/>
    <x v="0"/>
    <n v="180"/>
    <x v="1"/>
    <n v="10.7"/>
    <x v="1"/>
    <n v="279"/>
    <x v="1"/>
    <n v="151"/>
    <x v="4"/>
    <n v="35"/>
    <x v="0"/>
    <n v="233"/>
    <s v="Alto"/>
    <n v="134"/>
    <s v="Bajo"/>
    <n v="5.3"/>
    <s v="Alto"/>
    <n v="8.1999999999999993"/>
    <x v="0"/>
    <n v="8"/>
    <s v="Bajo"/>
    <n v="6.9"/>
    <s v="Alto"/>
    <n v="0"/>
    <s v="No Toma ECA"/>
    <n v="1"/>
    <s v="Toma ARB"/>
    <n v="1"/>
    <x v="0"/>
    <n v="1"/>
    <x v="0"/>
    <n v="1"/>
    <x v="1"/>
    <n v="1"/>
    <x v="0"/>
  </r>
  <r>
    <s v="P0102"/>
    <x v="31"/>
    <s v="Adulto Mayor"/>
    <x v="0"/>
    <n v="40"/>
    <x v="5"/>
    <n v="1"/>
    <s v="Tiene herencia"/>
    <n v="179"/>
    <n v="96"/>
    <n v="104"/>
    <s v="Taquicardia"/>
    <n v="31"/>
    <s v="Reducida"/>
    <n v="4"/>
    <x v="1"/>
    <n v="0"/>
    <x v="0"/>
    <n v="1"/>
    <x v="1"/>
    <n v="1"/>
    <x v="0"/>
    <x v="20"/>
    <x v="1"/>
    <n v="45"/>
    <x v="0"/>
    <n v="24"/>
    <x v="4"/>
    <n v="1872"/>
    <x v="1"/>
    <n v="1684"/>
    <s v="Macroalbuminuria"/>
    <n v="440"/>
    <x v="1"/>
    <n v="1"/>
    <x v="1"/>
    <n v="179"/>
    <x v="1"/>
    <n v="9.6"/>
    <x v="1"/>
    <n v="200"/>
    <x v="2"/>
    <n v="165"/>
    <x v="1"/>
    <n v="27"/>
    <x v="0"/>
    <n v="373"/>
    <s v="Alto"/>
    <n v="139"/>
    <s v="Normal"/>
    <n v="5.2"/>
    <s v="Alto"/>
    <n v="9"/>
    <x v="0"/>
    <n v="7.6"/>
    <s v="Bajo"/>
    <n v="5.7"/>
    <s v="Alto"/>
    <n v="1"/>
    <s v="Toma ECA"/>
    <n v="0"/>
    <s v="No toma ARB"/>
    <n v="1"/>
    <x v="0"/>
    <n v="0"/>
    <x v="1"/>
    <n v="1"/>
    <x v="1"/>
    <n v="0"/>
    <x v="1"/>
  </r>
  <r>
    <s v="P0103"/>
    <x v="26"/>
    <s v="Adulto"/>
    <x v="0"/>
    <n v="25.6"/>
    <x v="3"/>
    <n v="0"/>
    <s v="No tiene herencia"/>
    <n v="131"/>
    <n v="66"/>
    <n v="72"/>
    <s v="Normal"/>
    <n v="68"/>
    <s v="Normal"/>
    <n v="1"/>
    <x v="2"/>
    <n v="0"/>
    <x v="0"/>
    <n v="0"/>
    <x v="0"/>
    <n v="1"/>
    <x v="0"/>
    <x v="3"/>
    <x v="0"/>
    <n v="22"/>
    <x v="0"/>
    <n v="76"/>
    <x v="2"/>
    <n v="27"/>
    <x v="0"/>
    <n v="24"/>
    <s v="Normal"/>
    <n v="1161"/>
    <x v="0"/>
    <n v="0"/>
    <x v="0"/>
    <n v="81"/>
    <x v="0"/>
    <n v="4.9000000000000004"/>
    <x v="0"/>
    <n v="162"/>
    <x v="0"/>
    <n v="126"/>
    <x v="0"/>
    <n v="70"/>
    <x v="1"/>
    <n v="113"/>
    <s v="Normal"/>
    <n v="141"/>
    <s v="Normal"/>
    <n v="4.0999999999999996"/>
    <s v="Normal"/>
    <n v="13.2"/>
    <x v="0"/>
    <n v="8.8000000000000007"/>
    <s v="Normal"/>
    <n v="3"/>
    <s v="Normal"/>
    <n v="1"/>
    <s v="Toma ECA"/>
    <n v="0"/>
    <s v="No toma ARB"/>
    <n v="1"/>
    <x v="0"/>
    <n v="0"/>
    <x v="1"/>
    <n v="0"/>
    <x v="0"/>
    <n v="1"/>
    <x v="0"/>
  </r>
  <r>
    <s v="P0104"/>
    <x v="21"/>
    <s v="Adulto"/>
    <x v="0"/>
    <n v="25.7"/>
    <x v="3"/>
    <n v="0"/>
    <s v="No tiene herencia"/>
    <n v="120"/>
    <n v="83"/>
    <n v="80"/>
    <s v="Normal"/>
    <n v="68"/>
    <s v="Normal"/>
    <n v="1"/>
    <x v="2"/>
    <n v="0"/>
    <x v="0"/>
    <n v="0"/>
    <x v="0"/>
    <n v="0"/>
    <x v="1"/>
    <x v="7"/>
    <x v="0"/>
    <n v="31"/>
    <x v="0"/>
    <n v="114"/>
    <x v="0"/>
    <n v="27"/>
    <x v="0"/>
    <n v="21"/>
    <s v="Normal"/>
    <n v="1543"/>
    <x v="0"/>
    <n v="0"/>
    <x v="0"/>
    <n v="115"/>
    <x v="2"/>
    <n v="5.8"/>
    <x v="2"/>
    <n v="201"/>
    <x v="2"/>
    <n v="99"/>
    <x v="3"/>
    <n v="57"/>
    <x v="0"/>
    <n v="93"/>
    <s v="Normal"/>
    <n v="136"/>
    <s v="Normal"/>
    <n v="4.5999999999999996"/>
    <s v="Normal"/>
    <n v="15.3"/>
    <x v="1"/>
    <n v="10.1"/>
    <s v="Normal"/>
    <n v="3.6"/>
    <s v="Normal"/>
    <n v="0"/>
    <s v="No Toma ECA"/>
    <n v="1"/>
    <s v="Toma ARB"/>
    <n v="0"/>
    <x v="1"/>
    <n v="0"/>
    <x v="1"/>
    <n v="0"/>
    <x v="0"/>
    <n v="0"/>
    <x v="1"/>
  </r>
  <r>
    <s v="P0105"/>
    <x v="41"/>
    <s v="Adulto"/>
    <x v="1"/>
    <n v="22.8"/>
    <x v="0"/>
    <n v="1"/>
    <s v="Tiene herencia"/>
    <n v="133"/>
    <n v="82"/>
    <n v="83"/>
    <s v="Normal"/>
    <n v="51"/>
    <s v="Normal"/>
    <n v="1"/>
    <x v="2"/>
    <n v="0"/>
    <x v="0"/>
    <n v="0"/>
    <x v="0"/>
    <n v="0"/>
    <x v="1"/>
    <x v="3"/>
    <x v="0"/>
    <n v="31"/>
    <x v="0"/>
    <n v="74"/>
    <x v="2"/>
    <n v="29"/>
    <x v="0"/>
    <n v="20"/>
    <s v="Normal"/>
    <n v="1990"/>
    <x v="0"/>
    <n v="0"/>
    <x v="0"/>
    <n v="105"/>
    <x v="2"/>
    <n v="5.9"/>
    <x v="2"/>
    <n v="187"/>
    <x v="0"/>
    <n v="96"/>
    <x v="3"/>
    <n v="62"/>
    <x v="1"/>
    <n v="167"/>
    <s v="Alto"/>
    <n v="136"/>
    <s v="Normal"/>
    <n v="4.2"/>
    <s v="Normal"/>
    <n v="13.4"/>
    <x v="1"/>
    <n v="10.4"/>
    <s v="Normal"/>
    <n v="2.7"/>
    <s v="Normal"/>
    <n v="1"/>
    <s v="Toma ECA"/>
    <n v="0"/>
    <s v="No toma ARB"/>
    <n v="0"/>
    <x v="1"/>
    <n v="0"/>
    <x v="1"/>
    <n v="0"/>
    <x v="0"/>
    <n v="1"/>
    <x v="0"/>
  </r>
  <r>
    <s v="P0106"/>
    <x v="35"/>
    <s v="Adulto"/>
    <x v="0"/>
    <n v="28.1"/>
    <x v="3"/>
    <n v="0"/>
    <s v="No tiene herencia"/>
    <n v="112"/>
    <n v="83"/>
    <n v="76"/>
    <s v="Normal"/>
    <n v="55"/>
    <s v="Normal"/>
    <n v="2"/>
    <x v="0"/>
    <n v="0"/>
    <x v="0"/>
    <n v="0"/>
    <x v="0"/>
    <n v="1"/>
    <x v="0"/>
    <x v="18"/>
    <x v="0"/>
    <n v="19"/>
    <x v="0"/>
    <n v="76"/>
    <x v="2"/>
    <n v="30"/>
    <x v="2"/>
    <n v="24"/>
    <s v="Normal"/>
    <n v="1470"/>
    <x v="0"/>
    <n v="0"/>
    <x v="0"/>
    <n v="106"/>
    <x v="2"/>
    <n v="6.2"/>
    <x v="2"/>
    <n v="204"/>
    <x v="2"/>
    <n v="89"/>
    <x v="3"/>
    <n v="54"/>
    <x v="0"/>
    <n v="102"/>
    <s v="Normal"/>
    <n v="139"/>
    <s v="Normal"/>
    <n v="4.5999999999999996"/>
    <s v="Normal"/>
    <n v="14.7"/>
    <x v="1"/>
    <n v="10.4"/>
    <s v="Normal"/>
    <n v="4"/>
    <s v="Normal"/>
    <n v="0"/>
    <s v="No Toma ECA"/>
    <n v="1"/>
    <s v="Toma ARB"/>
    <n v="1"/>
    <x v="0"/>
    <n v="0"/>
    <x v="1"/>
    <n v="0"/>
    <x v="0"/>
    <n v="0"/>
    <x v="1"/>
  </r>
  <r>
    <s v="P0107"/>
    <x v="37"/>
    <s v="Adulto Mayor"/>
    <x v="1"/>
    <n v="32.1"/>
    <x v="2"/>
    <n v="0"/>
    <s v="No tiene herencia"/>
    <n v="176"/>
    <n v="99"/>
    <n v="91"/>
    <s v="Normal"/>
    <n v="29"/>
    <s v="Reducida"/>
    <n v="3"/>
    <x v="3"/>
    <n v="1"/>
    <x v="1"/>
    <n v="0"/>
    <x v="0"/>
    <n v="1"/>
    <x v="0"/>
    <x v="22"/>
    <x v="1"/>
    <n v="85"/>
    <x v="1"/>
    <n v="44"/>
    <x v="1"/>
    <n v="1819"/>
    <x v="1"/>
    <n v="1455"/>
    <s v="Macroalbuminuria"/>
    <n v="526"/>
    <x v="0"/>
    <n v="0"/>
    <x v="0"/>
    <n v="132"/>
    <x v="1"/>
    <n v="8.5"/>
    <x v="1"/>
    <n v="212"/>
    <x v="2"/>
    <n v="160"/>
    <x v="1"/>
    <n v="26"/>
    <x v="0"/>
    <n v="195"/>
    <s v="Alto"/>
    <n v="133"/>
    <s v="Bajo"/>
    <n v="6.3"/>
    <s v="Alto"/>
    <n v="8.9"/>
    <x v="0"/>
    <n v="8.8000000000000007"/>
    <s v="Normal"/>
    <n v="5.0999999999999996"/>
    <s v="Alto"/>
    <n v="1"/>
    <s v="Toma ECA"/>
    <n v="0"/>
    <s v="No toma ARB"/>
    <n v="1"/>
    <x v="0"/>
    <n v="1"/>
    <x v="0"/>
    <n v="1"/>
    <x v="1"/>
    <n v="0"/>
    <x v="1"/>
  </r>
  <r>
    <s v="P0108"/>
    <x v="44"/>
    <s v="Adulto Mayor"/>
    <x v="0"/>
    <n v="39"/>
    <x v="1"/>
    <n v="1"/>
    <s v="Tiene herencia"/>
    <n v="167"/>
    <n v="95"/>
    <n v="86"/>
    <s v="Normal"/>
    <n v="36"/>
    <s v="Reducida"/>
    <n v="2"/>
    <x v="0"/>
    <n v="1"/>
    <x v="1"/>
    <n v="1"/>
    <x v="1"/>
    <n v="1"/>
    <x v="0"/>
    <x v="11"/>
    <x v="1"/>
    <n v="109"/>
    <x v="3"/>
    <n v="45"/>
    <x v="1"/>
    <n v="534"/>
    <x v="1"/>
    <n v="427"/>
    <s v="Macroalbuminuria"/>
    <n v="526"/>
    <x v="0"/>
    <n v="1"/>
    <x v="1"/>
    <n v="173"/>
    <x v="1"/>
    <n v="9"/>
    <x v="1"/>
    <n v="243"/>
    <x v="1"/>
    <n v="176"/>
    <x v="1"/>
    <n v="45"/>
    <x v="0"/>
    <n v="253"/>
    <s v="Alto"/>
    <n v="138"/>
    <s v="Normal"/>
    <n v="5.5"/>
    <s v="Alto"/>
    <n v="10.6"/>
    <x v="0"/>
    <n v="8.8000000000000007"/>
    <s v="Normal"/>
    <n v="6.6"/>
    <s v="Alto"/>
    <n v="1"/>
    <s v="Toma ECA"/>
    <n v="1"/>
    <s v="Toma ARB"/>
    <n v="0"/>
    <x v="1"/>
    <n v="1"/>
    <x v="0"/>
    <n v="1"/>
    <x v="1"/>
    <n v="0"/>
    <x v="1"/>
  </r>
  <r>
    <s v="P0109"/>
    <x v="43"/>
    <s v="Adulto Mayor"/>
    <x v="1"/>
    <n v="24.4"/>
    <x v="0"/>
    <n v="0"/>
    <s v="No tiene herencia"/>
    <n v="123"/>
    <n v="75"/>
    <n v="84"/>
    <s v="Normal"/>
    <n v="53"/>
    <s v="Normal"/>
    <n v="2"/>
    <x v="0"/>
    <n v="0"/>
    <x v="0"/>
    <n v="0"/>
    <x v="0"/>
    <n v="1"/>
    <x v="0"/>
    <x v="3"/>
    <x v="0"/>
    <n v="15"/>
    <x v="2"/>
    <n v="79"/>
    <x v="2"/>
    <n v="27"/>
    <x v="0"/>
    <n v="21"/>
    <s v="Normal"/>
    <n v="2179"/>
    <x v="0"/>
    <n v="0"/>
    <x v="0"/>
    <n v="119"/>
    <x v="2"/>
    <n v="5"/>
    <x v="0"/>
    <n v="176"/>
    <x v="0"/>
    <n v="121"/>
    <x v="0"/>
    <n v="66"/>
    <x v="1"/>
    <n v="126"/>
    <s v="Normal"/>
    <n v="143"/>
    <s v="Normal"/>
    <n v="3.7"/>
    <s v="Normal"/>
    <n v="13.1"/>
    <x v="1"/>
    <n v="8.5"/>
    <s v="Normal"/>
    <n v="3.1"/>
    <s v="Normal"/>
    <n v="0"/>
    <s v="No Toma ECA"/>
    <n v="0"/>
    <s v="No toma ARB"/>
    <n v="0"/>
    <x v="1"/>
    <n v="0"/>
    <x v="1"/>
    <n v="0"/>
    <x v="0"/>
    <n v="0"/>
    <x v="1"/>
  </r>
  <r>
    <s v="P0110"/>
    <x v="4"/>
    <s v="Adulto Mayor"/>
    <x v="0"/>
    <n v="25"/>
    <x v="3"/>
    <n v="0"/>
    <s v="No tiene herencia"/>
    <n v="175"/>
    <n v="102"/>
    <n v="81"/>
    <s v="Normal"/>
    <n v="28"/>
    <s v="Reducida"/>
    <n v="4"/>
    <x v="1"/>
    <n v="0"/>
    <x v="0"/>
    <n v="0"/>
    <x v="0"/>
    <n v="1"/>
    <x v="0"/>
    <x v="21"/>
    <x v="1"/>
    <n v="52"/>
    <x v="0"/>
    <n v="42"/>
    <x v="1"/>
    <n v="1779"/>
    <x v="1"/>
    <n v="1423"/>
    <s v="Macroalbuminuria"/>
    <n v="344"/>
    <x v="1"/>
    <n v="0"/>
    <x v="0"/>
    <n v="148"/>
    <x v="1"/>
    <n v="7.8"/>
    <x v="1"/>
    <n v="297"/>
    <x v="1"/>
    <n v="157"/>
    <x v="4"/>
    <n v="37"/>
    <x v="0"/>
    <n v="258"/>
    <s v="Alto"/>
    <n v="136"/>
    <s v="Normal"/>
    <n v="5.9"/>
    <s v="Alto"/>
    <n v="7.2"/>
    <x v="0"/>
    <n v="8.9"/>
    <s v="Normal"/>
    <n v="7.3"/>
    <s v="Alto"/>
    <n v="1"/>
    <s v="Toma ECA"/>
    <n v="1"/>
    <s v="Toma ARB"/>
    <n v="1"/>
    <x v="0"/>
    <n v="0"/>
    <x v="1"/>
    <n v="1"/>
    <x v="1"/>
    <n v="0"/>
    <x v="1"/>
  </r>
  <r>
    <s v="P0111"/>
    <x v="15"/>
    <s v="Adulto"/>
    <x v="0"/>
    <n v="27.3"/>
    <x v="3"/>
    <n v="0"/>
    <s v="No tiene herencia"/>
    <n v="125"/>
    <n v="76"/>
    <n v="66"/>
    <s v="Normal"/>
    <n v="59"/>
    <s v="Normal"/>
    <n v="1"/>
    <x v="2"/>
    <n v="0"/>
    <x v="0"/>
    <n v="0"/>
    <x v="0"/>
    <n v="1"/>
    <x v="0"/>
    <x v="4"/>
    <x v="0"/>
    <n v="27"/>
    <x v="0"/>
    <n v="78"/>
    <x v="2"/>
    <n v="15"/>
    <x v="0"/>
    <n v="13"/>
    <s v="Normal"/>
    <n v="1460"/>
    <x v="0"/>
    <n v="1"/>
    <x v="1"/>
    <n v="110"/>
    <x v="2"/>
    <n v="5.9"/>
    <x v="2"/>
    <n v="214"/>
    <x v="2"/>
    <n v="128"/>
    <x v="0"/>
    <n v="54"/>
    <x v="0"/>
    <n v="131"/>
    <s v="Normal"/>
    <n v="140"/>
    <s v="Normal"/>
    <n v="3.9"/>
    <s v="Normal"/>
    <n v="13.9"/>
    <x v="1"/>
    <n v="10.3"/>
    <s v="Normal"/>
    <n v="3.9"/>
    <s v="Normal"/>
    <n v="1"/>
    <s v="Toma ECA"/>
    <n v="1"/>
    <s v="Toma ARB"/>
    <n v="0"/>
    <x v="1"/>
    <n v="1"/>
    <x v="0"/>
    <n v="0"/>
    <x v="0"/>
    <n v="1"/>
    <x v="0"/>
  </r>
  <r>
    <s v="P0112"/>
    <x v="37"/>
    <s v="Adulto Mayor"/>
    <x v="0"/>
    <n v="23.4"/>
    <x v="0"/>
    <n v="0"/>
    <s v="No tiene herencia"/>
    <n v="126"/>
    <n v="66"/>
    <n v="74"/>
    <s v="Normal"/>
    <n v="70"/>
    <s v="Normal"/>
    <n v="2"/>
    <x v="0"/>
    <n v="0"/>
    <x v="0"/>
    <n v="0"/>
    <x v="0"/>
    <n v="0"/>
    <x v="1"/>
    <x v="0"/>
    <x v="0"/>
    <n v="36"/>
    <x v="0"/>
    <n v="77"/>
    <x v="2"/>
    <n v="18"/>
    <x v="0"/>
    <n v="12"/>
    <s v="Normal"/>
    <n v="1713"/>
    <x v="0"/>
    <n v="1"/>
    <x v="1"/>
    <n v="109"/>
    <x v="2"/>
    <n v="5.7"/>
    <x v="2"/>
    <n v="155"/>
    <x v="0"/>
    <n v="108"/>
    <x v="0"/>
    <n v="47"/>
    <x v="0"/>
    <n v="123"/>
    <s v="Normal"/>
    <n v="145"/>
    <s v="Normal"/>
    <n v="4.5"/>
    <s v="Normal"/>
    <n v="12.5"/>
    <x v="0"/>
    <n v="10.5"/>
    <s v="Normal"/>
    <n v="3.6"/>
    <s v="Normal"/>
    <n v="0"/>
    <s v="No Toma ECA"/>
    <n v="1"/>
    <s v="Toma ARB"/>
    <n v="0"/>
    <x v="1"/>
    <n v="0"/>
    <x v="1"/>
    <n v="0"/>
    <x v="0"/>
    <n v="1"/>
    <x v="0"/>
  </r>
  <r>
    <s v="P0113"/>
    <x v="31"/>
    <s v="Adulto Mayor"/>
    <x v="1"/>
    <n v="32.5"/>
    <x v="2"/>
    <n v="0"/>
    <s v="No tiene herencia"/>
    <n v="151"/>
    <n v="100"/>
    <n v="79"/>
    <s v="Normal"/>
    <n v="49"/>
    <s v="Intermedia"/>
    <n v="3"/>
    <x v="3"/>
    <n v="0"/>
    <x v="0"/>
    <n v="0"/>
    <x v="0"/>
    <n v="1"/>
    <x v="0"/>
    <x v="16"/>
    <x v="1"/>
    <n v="70"/>
    <x v="1"/>
    <n v="15"/>
    <x v="4"/>
    <n v="1583"/>
    <x v="1"/>
    <n v="1266"/>
    <s v="Macroalbuminuria"/>
    <n v="870"/>
    <x v="0"/>
    <n v="1"/>
    <x v="1"/>
    <n v="162"/>
    <x v="1"/>
    <n v="9"/>
    <x v="1"/>
    <n v="265"/>
    <x v="1"/>
    <n v="163"/>
    <x v="1"/>
    <n v="32"/>
    <x v="0"/>
    <n v="320"/>
    <s v="Alto"/>
    <n v="134"/>
    <s v="Bajo"/>
    <n v="6"/>
    <s v="Alto"/>
    <n v="9.9"/>
    <x v="0"/>
    <n v="7.9"/>
    <s v="Bajo"/>
    <n v="6.4"/>
    <s v="Alto"/>
    <n v="0"/>
    <s v="No Toma ECA"/>
    <n v="0"/>
    <s v="No toma ARB"/>
    <n v="0"/>
    <x v="1"/>
    <n v="1"/>
    <x v="0"/>
    <n v="1"/>
    <x v="1"/>
    <n v="1"/>
    <x v="0"/>
  </r>
  <r>
    <s v="P0114"/>
    <x v="42"/>
    <s v="Adulto Mayor"/>
    <x v="1"/>
    <n v="34"/>
    <x v="2"/>
    <n v="1"/>
    <s v="Tiene herencia"/>
    <n v="175"/>
    <n v="94"/>
    <n v="102"/>
    <s v="Taquicardia"/>
    <n v="34"/>
    <s v="Reducida"/>
    <n v="4"/>
    <x v="1"/>
    <n v="0"/>
    <x v="0"/>
    <n v="0"/>
    <x v="0"/>
    <n v="1"/>
    <x v="0"/>
    <x v="35"/>
    <x v="1"/>
    <n v="110"/>
    <x v="3"/>
    <n v="17"/>
    <x v="4"/>
    <n v="1243"/>
    <x v="1"/>
    <n v="870"/>
    <s v="Macroalbuminuria"/>
    <n v="454"/>
    <x v="1"/>
    <n v="0"/>
    <x v="0"/>
    <n v="132"/>
    <x v="1"/>
    <n v="6.8"/>
    <x v="1"/>
    <n v="299"/>
    <x v="1"/>
    <n v="138"/>
    <x v="4"/>
    <n v="26"/>
    <x v="0"/>
    <n v="308"/>
    <s v="Alto"/>
    <n v="140"/>
    <s v="Normal"/>
    <n v="6"/>
    <s v="Alto"/>
    <n v="8.9"/>
    <x v="0"/>
    <n v="8.5"/>
    <s v="Normal"/>
    <n v="4.8"/>
    <s v="Alto"/>
    <n v="1"/>
    <s v="Toma ECA"/>
    <n v="0"/>
    <s v="No toma ARB"/>
    <n v="0"/>
    <x v="1"/>
    <n v="1"/>
    <x v="0"/>
    <n v="1"/>
    <x v="1"/>
    <n v="0"/>
    <x v="1"/>
  </r>
  <r>
    <s v="P0115"/>
    <x v="17"/>
    <s v="Adulto"/>
    <x v="0"/>
    <n v="22.3"/>
    <x v="0"/>
    <n v="0"/>
    <s v="No tiene herencia"/>
    <n v="128"/>
    <n v="84"/>
    <n v="80"/>
    <s v="Normal"/>
    <n v="67"/>
    <s v="Normal"/>
    <n v="2"/>
    <x v="0"/>
    <n v="0"/>
    <x v="0"/>
    <n v="0"/>
    <x v="0"/>
    <n v="0"/>
    <x v="1"/>
    <x v="7"/>
    <x v="0"/>
    <n v="40"/>
    <x v="0"/>
    <n v="85"/>
    <x v="2"/>
    <n v="17"/>
    <x v="0"/>
    <n v="11"/>
    <s v="Normal"/>
    <n v="2427"/>
    <x v="0"/>
    <n v="0"/>
    <x v="0"/>
    <n v="90"/>
    <x v="0"/>
    <n v="6"/>
    <x v="2"/>
    <n v="154"/>
    <x v="0"/>
    <n v="80"/>
    <x v="3"/>
    <n v="56"/>
    <x v="0"/>
    <n v="101"/>
    <s v="Normal"/>
    <n v="136"/>
    <s v="Normal"/>
    <n v="4.5"/>
    <s v="Normal"/>
    <n v="12.9"/>
    <x v="0"/>
    <n v="9.4"/>
    <s v="Normal"/>
    <n v="3.9"/>
    <s v="Normal"/>
    <n v="1"/>
    <s v="Toma ECA"/>
    <n v="0"/>
    <s v="No toma ARB"/>
    <n v="0"/>
    <x v="1"/>
    <n v="0"/>
    <x v="1"/>
    <n v="0"/>
    <x v="0"/>
    <n v="0"/>
    <x v="1"/>
  </r>
  <r>
    <s v="P0116"/>
    <x v="3"/>
    <s v="Adulto Mayor"/>
    <x v="0"/>
    <n v="27.2"/>
    <x v="3"/>
    <n v="0"/>
    <s v="No tiene herencia"/>
    <n v="146"/>
    <n v="97"/>
    <n v="79"/>
    <s v="Normal"/>
    <n v="45"/>
    <s v="Intermedia"/>
    <n v="3"/>
    <x v="3"/>
    <n v="1"/>
    <x v="1"/>
    <n v="0"/>
    <x v="0"/>
    <n v="1"/>
    <x v="0"/>
    <x v="11"/>
    <x v="1"/>
    <n v="59"/>
    <x v="1"/>
    <n v="59"/>
    <x v="1"/>
    <n v="2975"/>
    <x v="1"/>
    <n v="2380"/>
    <s v="Macroalbuminuria"/>
    <n v="408"/>
    <x v="1"/>
    <n v="1"/>
    <x v="1"/>
    <n v="138"/>
    <x v="1"/>
    <n v="9.3000000000000007"/>
    <x v="1"/>
    <n v="245"/>
    <x v="1"/>
    <n v="157"/>
    <x v="4"/>
    <n v="38"/>
    <x v="0"/>
    <n v="450"/>
    <s v="Alto"/>
    <n v="127"/>
    <s v="Bajo"/>
    <n v="6"/>
    <s v="Alto"/>
    <n v="8.6"/>
    <x v="0"/>
    <n v="8.6999999999999993"/>
    <s v="Normal"/>
    <n v="7"/>
    <s v="Alto"/>
    <n v="1"/>
    <s v="Toma ECA"/>
    <n v="1"/>
    <s v="Toma ARB"/>
    <n v="1"/>
    <x v="0"/>
    <n v="1"/>
    <x v="0"/>
    <n v="1"/>
    <x v="1"/>
    <n v="1"/>
    <x v="0"/>
  </r>
  <r>
    <s v="P0117"/>
    <x v="25"/>
    <s v="Adulto"/>
    <x v="0"/>
    <n v="27.3"/>
    <x v="3"/>
    <n v="1"/>
    <s v="Tiene herencia"/>
    <n v="162"/>
    <n v="110"/>
    <n v="98"/>
    <s v="Normal"/>
    <n v="44"/>
    <s v="Intermedia"/>
    <n v="4"/>
    <x v="1"/>
    <n v="0"/>
    <x v="0"/>
    <n v="0"/>
    <x v="0"/>
    <n v="1"/>
    <x v="0"/>
    <x v="14"/>
    <x v="1"/>
    <n v="97"/>
    <x v="1"/>
    <n v="50"/>
    <x v="1"/>
    <n v="1124"/>
    <x v="1"/>
    <n v="899"/>
    <s v="Macroalbuminuria"/>
    <n v="808"/>
    <x v="0"/>
    <n v="1"/>
    <x v="1"/>
    <n v="189"/>
    <x v="1"/>
    <n v="7"/>
    <x v="1"/>
    <n v="209"/>
    <x v="2"/>
    <n v="169"/>
    <x v="1"/>
    <n v="31"/>
    <x v="0"/>
    <n v="282"/>
    <s v="Alto"/>
    <n v="130"/>
    <s v="Bajo"/>
    <n v="5"/>
    <s v="Normal"/>
    <n v="8.6999999999999993"/>
    <x v="0"/>
    <n v="8.8000000000000007"/>
    <s v="Normal"/>
    <n v="4.7"/>
    <s v="Alto"/>
    <n v="1"/>
    <s v="Toma ECA"/>
    <n v="0"/>
    <s v="No toma ARB"/>
    <n v="0"/>
    <x v="1"/>
    <n v="0"/>
    <x v="1"/>
    <n v="1"/>
    <x v="1"/>
    <n v="1"/>
    <x v="0"/>
  </r>
  <r>
    <s v="P0118"/>
    <x v="5"/>
    <s v="Adulto"/>
    <x v="1"/>
    <n v="23.1"/>
    <x v="0"/>
    <n v="0"/>
    <s v="No tiene herencia"/>
    <n v="124"/>
    <n v="80"/>
    <n v="86"/>
    <s v="Normal"/>
    <n v="68"/>
    <s v="Normal"/>
    <n v="2"/>
    <x v="0"/>
    <n v="0"/>
    <x v="0"/>
    <n v="0"/>
    <x v="0"/>
    <n v="0"/>
    <x v="1"/>
    <x v="3"/>
    <x v="0"/>
    <n v="29"/>
    <x v="0"/>
    <n v="113"/>
    <x v="0"/>
    <n v="8"/>
    <x v="0"/>
    <n v="7"/>
    <s v="Normal"/>
    <n v="1503"/>
    <x v="0"/>
    <n v="0"/>
    <x v="0"/>
    <n v="100"/>
    <x v="2"/>
    <n v="5"/>
    <x v="0"/>
    <n v="165"/>
    <x v="0"/>
    <n v="110"/>
    <x v="0"/>
    <n v="49"/>
    <x v="0"/>
    <n v="153"/>
    <s v="Alto"/>
    <n v="145"/>
    <s v="Normal"/>
    <n v="3.9"/>
    <s v="Normal"/>
    <n v="14.1"/>
    <x v="1"/>
    <n v="9"/>
    <s v="Normal"/>
    <n v="3.8"/>
    <s v="Normal"/>
    <n v="1"/>
    <s v="Toma ECA"/>
    <n v="0"/>
    <s v="No toma ARB"/>
    <n v="0"/>
    <x v="1"/>
    <n v="1"/>
    <x v="0"/>
    <n v="0"/>
    <x v="0"/>
    <n v="0"/>
    <x v="1"/>
  </r>
  <r>
    <s v="P0119"/>
    <x v="7"/>
    <s v="Adulto Mayor"/>
    <x v="1"/>
    <n v="26.9"/>
    <x v="3"/>
    <n v="1"/>
    <s v="Tiene herencia"/>
    <n v="188"/>
    <n v="90"/>
    <n v="105"/>
    <s v="Taquicardia"/>
    <n v="49"/>
    <s v="Intermedia"/>
    <n v="4"/>
    <x v="1"/>
    <n v="1"/>
    <x v="1"/>
    <n v="0"/>
    <x v="0"/>
    <n v="1"/>
    <x v="0"/>
    <x v="28"/>
    <x v="1"/>
    <n v="110"/>
    <x v="3"/>
    <n v="49"/>
    <x v="1"/>
    <n v="2214"/>
    <x v="1"/>
    <n v="1992"/>
    <s v="Macroalbuminuria"/>
    <n v="497"/>
    <x v="1"/>
    <n v="0"/>
    <x v="0"/>
    <n v="158"/>
    <x v="1"/>
    <n v="10.4"/>
    <x v="1"/>
    <n v="256"/>
    <x v="1"/>
    <n v="210"/>
    <x v="2"/>
    <n v="26"/>
    <x v="0"/>
    <n v="430"/>
    <s v="Alto"/>
    <n v="133"/>
    <s v="Bajo"/>
    <n v="5.4"/>
    <s v="Alto"/>
    <n v="8.4"/>
    <x v="0"/>
    <n v="8"/>
    <s v="Bajo"/>
    <n v="7.4"/>
    <s v="Alto"/>
    <n v="0"/>
    <s v="No Toma ECA"/>
    <n v="0"/>
    <s v="No toma ARB"/>
    <n v="0"/>
    <x v="1"/>
    <n v="1"/>
    <x v="0"/>
    <n v="1"/>
    <x v="1"/>
    <n v="1"/>
    <x v="0"/>
  </r>
  <r>
    <s v="P0120"/>
    <x v="27"/>
    <s v="Adulto"/>
    <x v="0"/>
    <n v="29.7"/>
    <x v="3"/>
    <n v="1"/>
    <s v="Tiene herencia"/>
    <n v="175"/>
    <n v="93"/>
    <n v="92"/>
    <s v="Normal"/>
    <n v="41"/>
    <s v="Intermedia"/>
    <n v="4"/>
    <x v="1"/>
    <n v="0"/>
    <x v="0"/>
    <n v="1"/>
    <x v="1"/>
    <n v="1"/>
    <x v="0"/>
    <x v="36"/>
    <x v="1"/>
    <n v="102"/>
    <x v="3"/>
    <n v="42"/>
    <x v="1"/>
    <n v="1593"/>
    <x v="1"/>
    <n v="1274"/>
    <s v="Macroalbuminuria"/>
    <n v="614"/>
    <x v="0"/>
    <n v="1"/>
    <x v="1"/>
    <n v="216"/>
    <x v="1"/>
    <n v="10.9"/>
    <x v="1"/>
    <n v="282"/>
    <x v="1"/>
    <n v="194"/>
    <x v="2"/>
    <n v="29"/>
    <x v="0"/>
    <n v="192"/>
    <s v="Alto"/>
    <n v="140"/>
    <s v="Normal"/>
    <n v="6.6"/>
    <s v="Alto"/>
    <n v="9.1999999999999993"/>
    <x v="0"/>
    <n v="8.1"/>
    <s v="Bajo"/>
    <n v="4.9000000000000004"/>
    <s v="Alto"/>
    <n v="1"/>
    <s v="Toma ECA"/>
    <n v="0"/>
    <s v="No toma ARB"/>
    <n v="0"/>
    <x v="1"/>
    <n v="0"/>
    <x v="1"/>
    <n v="1"/>
    <x v="1"/>
    <n v="1"/>
    <x v="0"/>
  </r>
  <r>
    <s v="P0121"/>
    <x v="42"/>
    <s v="Adulto Mayor"/>
    <x v="1"/>
    <n v="35.1"/>
    <x v="1"/>
    <n v="1"/>
    <s v="Tiene herencia"/>
    <n v="146"/>
    <n v="103"/>
    <n v="98"/>
    <s v="Normal"/>
    <n v="47"/>
    <s v="Intermedia"/>
    <n v="4"/>
    <x v="1"/>
    <n v="1"/>
    <x v="1"/>
    <n v="1"/>
    <x v="1"/>
    <n v="1"/>
    <x v="0"/>
    <x v="2"/>
    <x v="1"/>
    <n v="95"/>
    <x v="1"/>
    <n v="27"/>
    <x v="4"/>
    <n v="799"/>
    <x v="1"/>
    <n v="559"/>
    <s v="Macroalbuminuria"/>
    <n v="763"/>
    <x v="0"/>
    <n v="1"/>
    <x v="1"/>
    <n v="131"/>
    <x v="1"/>
    <n v="8"/>
    <x v="1"/>
    <n v="274"/>
    <x v="1"/>
    <n v="134"/>
    <x v="4"/>
    <n v="36"/>
    <x v="0"/>
    <n v="276"/>
    <s v="Alto"/>
    <n v="129"/>
    <s v="Bajo"/>
    <n v="6.5"/>
    <s v="Alto"/>
    <n v="8.6"/>
    <x v="0"/>
    <n v="7.6"/>
    <s v="Bajo"/>
    <n v="6.9"/>
    <s v="Alto"/>
    <n v="1"/>
    <s v="Toma ECA"/>
    <n v="1"/>
    <s v="Toma ARB"/>
    <n v="1"/>
    <x v="0"/>
    <n v="0"/>
    <x v="1"/>
    <n v="1"/>
    <x v="1"/>
    <n v="1"/>
    <x v="0"/>
  </r>
  <r>
    <s v="P0122"/>
    <x v="18"/>
    <s v="Adulto"/>
    <x v="1"/>
    <n v="28.1"/>
    <x v="3"/>
    <n v="0"/>
    <s v="No tiene herencia"/>
    <n v="172"/>
    <n v="102"/>
    <n v="94"/>
    <s v="Normal"/>
    <n v="46"/>
    <s v="Intermedia"/>
    <n v="4"/>
    <x v="1"/>
    <n v="0"/>
    <x v="0"/>
    <n v="0"/>
    <x v="0"/>
    <n v="1"/>
    <x v="0"/>
    <x v="37"/>
    <x v="1"/>
    <n v="63"/>
    <x v="1"/>
    <n v="38"/>
    <x v="1"/>
    <n v="1059"/>
    <x v="1"/>
    <n v="847"/>
    <s v="Macroalbuminuria"/>
    <n v="703"/>
    <x v="0"/>
    <n v="1"/>
    <x v="1"/>
    <n v="182"/>
    <x v="1"/>
    <n v="8.6"/>
    <x v="1"/>
    <n v="256"/>
    <x v="1"/>
    <n v="137"/>
    <x v="4"/>
    <n v="34"/>
    <x v="0"/>
    <n v="196"/>
    <s v="Alto"/>
    <n v="126"/>
    <s v="Bajo"/>
    <n v="6.9"/>
    <s v="Alto"/>
    <n v="7.5"/>
    <x v="0"/>
    <n v="8.1"/>
    <s v="Bajo"/>
    <n v="6.7"/>
    <s v="Alto"/>
    <n v="1"/>
    <s v="Toma ECA"/>
    <n v="1"/>
    <s v="Toma ARB"/>
    <n v="1"/>
    <x v="0"/>
    <n v="1"/>
    <x v="0"/>
    <n v="1"/>
    <x v="1"/>
    <n v="0"/>
    <x v="1"/>
  </r>
  <r>
    <s v="P0123"/>
    <x v="45"/>
    <s v="Adulto"/>
    <x v="1"/>
    <n v="18.899999999999999"/>
    <x v="0"/>
    <n v="1"/>
    <s v="Tiene herencia"/>
    <n v="133"/>
    <n v="67"/>
    <n v="75"/>
    <s v="Normal"/>
    <n v="51"/>
    <s v="Normal"/>
    <n v="2"/>
    <x v="0"/>
    <n v="0"/>
    <x v="0"/>
    <n v="0"/>
    <x v="0"/>
    <n v="1"/>
    <x v="0"/>
    <x v="0"/>
    <x v="0"/>
    <n v="36"/>
    <x v="0"/>
    <n v="85"/>
    <x v="2"/>
    <n v="15"/>
    <x v="0"/>
    <n v="10"/>
    <s v="Normal"/>
    <n v="2462"/>
    <x v="0"/>
    <n v="0"/>
    <x v="0"/>
    <n v="117"/>
    <x v="2"/>
    <n v="4.9000000000000004"/>
    <x v="0"/>
    <n v="190"/>
    <x v="0"/>
    <n v="99"/>
    <x v="3"/>
    <n v="51"/>
    <x v="0"/>
    <n v="98"/>
    <s v="Normal"/>
    <n v="138"/>
    <s v="Normal"/>
    <n v="3.6"/>
    <s v="Normal"/>
    <n v="14.2"/>
    <x v="1"/>
    <n v="9.8000000000000007"/>
    <s v="Normal"/>
    <n v="3.9"/>
    <s v="Normal"/>
    <n v="1"/>
    <s v="Toma ECA"/>
    <n v="0"/>
    <s v="No toma ARB"/>
    <n v="1"/>
    <x v="0"/>
    <n v="1"/>
    <x v="0"/>
    <n v="0"/>
    <x v="0"/>
    <n v="0"/>
    <x v="1"/>
  </r>
  <r>
    <s v="P0124"/>
    <x v="4"/>
    <s v="Adulto Mayor"/>
    <x v="0"/>
    <n v="25.3"/>
    <x v="3"/>
    <n v="0"/>
    <s v="No tiene herencia"/>
    <n v="135"/>
    <n v="66"/>
    <n v="88"/>
    <s v="Normal"/>
    <n v="53"/>
    <s v="Normal"/>
    <n v="1"/>
    <x v="2"/>
    <n v="0"/>
    <x v="0"/>
    <n v="0"/>
    <x v="0"/>
    <n v="0"/>
    <x v="1"/>
    <x v="7"/>
    <x v="0"/>
    <n v="24"/>
    <x v="0"/>
    <n v="112"/>
    <x v="0"/>
    <n v="19"/>
    <x v="0"/>
    <n v="15"/>
    <s v="Normal"/>
    <n v="2338"/>
    <x v="0"/>
    <n v="0"/>
    <x v="0"/>
    <n v="101"/>
    <x v="2"/>
    <n v="5.8"/>
    <x v="2"/>
    <n v="179"/>
    <x v="0"/>
    <n v="104"/>
    <x v="0"/>
    <n v="52"/>
    <x v="0"/>
    <n v="107"/>
    <s v="Normal"/>
    <n v="135"/>
    <s v="Normal"/>
    <n v="3.5"/>
    <s v="Normal"/>
    <n v="14.3"/>
    <x v="1"/>
    <n v="9"/>
    <s v="Normal"/>
    <n v="3.4"/>
    <s v="Normal"/>
    <n v="0"/>
    <s v="No Toma ECA"/>
    <n v="1"/>
    <s v="Toma ARB"/>
    <n v="0"/>
    <x v="1"/>
    <n v="0"/>
    <x v="1"/>
    <n v="0"/>
    <x v="0"/>
    <n v="0"/>
    <x v="1"/>
  </r>
  <r>
    <s v="P0125"/>
    <x v="36"/>
    <s v="Adulto Mayor"/>
    <x v="0"/>
    <n v="35.1"/>
    <x v="1"/>
    <n v="1"/>
    <s v="Tiene herencia"/>
    <n v="149"/>
    <n v="107"/>
    <n v="101"/>
    <s v="Taquicardia"/>
    <n v="46"/>
    <s v="Intermedia"/>
    <n v="3"/>
    <x v="3"/>
    <n v="0"/>
    <x v="0"/>
    <n v="1"/>
    <x v="1"/>
    <n v="1"/>
    <x v="0"/>
    <x v="38"/>
    <x v="1"/>
    <n v="69"/>
    <x v="1"/>
    <n v="37"/>
    <x v="1"/>
    <n v="666"/>
    <x v="1"/>
    <n v="599"/>
    <s v="Macroalbuminuria"/>
    <n v="570"/>
    <x v="0"/>
    <n v="0"/>
    <x v="0"/>
    <n v="192"/>
    <x v="1"/>
    <n v="8.6"/>
    <x v="1"/>
    <n v="218"/>
    <x v="2"/>
    <n v="146"/>
    <x v="4"/>
    <n v="35"/>
    <x v="0"/>
    <n v="220"/>
    <s v="Alto"/>
    <n v="134"/>
    <s v="Bajo"/>
    <n v="6.4"/>
    <s v="Alto"/>
    <n v="7.8"/>
    <x v="0"/>
    <n v="8.5"/>
    <s v="Normal"/>
    <n v="7"/>
    <s v="Alto"/>
    <n v="0"/>
    <s v="No Toma ECA"/>
    <n v="1"/>
    <s v="Toma ARB"/>
    <n v="0"/>
    <x v="1"/>
    <n v="0"/>
    <x v="1"/>
    <n v="1"/>
    <x v="1"/>
    <n v="1"/>
    <x v="0"/>
  </r>
  <r>
    <s v="P0126"/>
    <x v="46"/>
    <s v="Adulto"/>
    <x v="1"/>
    <n v="18.899999999999999"/>
    <x v="0"/>
    <n v="0"/>
    <s v="No tiene herencia"/>
    <n v="110"/>
    <n v="82"/>
    <n v="62"/>
    <s v="Normal"/>
    <n v="50"/>
    <s v="Normal"/>
    <n v="1"/>
    <x v="2"/>
    <n v="0"/>
    <x v="0"/>
    <n v="0"/>
    <x v="0"/>
    <n v="1"/>
    <x v="0"/>
    <x v="10"/>
    <x v="0"/>
    <n v="30"/>
    <x v="0"/>
    <n v="114"/>
    <x v="0"/>
    <n v="14"/>
    <x v="0"/>
    <n v="12"/>
    <s v="Normal"/>
    <n v="2361"/>
    <x v="0"/>
    <n v="1"/>
    <x v="1"/>
    <n v="115"/>
    <x v="2"/>
    <n v="6.3"/>
    <x v="2"/>
    <n v="195"/>
    <x v="0"/>
    <n v="82"/>
    <x v="3"/>
    <n v="49"/>
    <x v="0"/>
    <n v="144"/>
    <s v="Normal"/>
    <n v="141"/>
    <s v="Normal"/>
    <n v="4.5999999999999996"/>
    <s v="Normal"/>
    <n v="14.1"/>
    <x v="1"/>
    <n v="8.6"/>
    <s v="Normal"/>
    <n v="3.2"/>
    <s v="Normal"/>
    <n v="0"/>
    <s v="No Toma ECA"/>
    <n v="0"/>
    <s v="No toma ARB"/>
    <n v="0"/>
    <x v="1"/>
    <n v="0"/>
    <x v="1"/>
    <n v="0"/>
    <x v="0"/>
    <n v="0"/>
    <x v="1"/>
  </r>
  <r>
    <s v="P0127"/>
    <x v="15"/>
    <s v="Adulto"/>
    <x v="0"/>
    <n v="29"/>
    <x v="3"/>
    <n v="0"/>
    <s v="No tiene herencia"/>
    <n v="117"/>
    <n v="85"/>
    <n v="61"/>
    <s v="Normal"/>
    <n v="60"/>
    <s v="Normal"/>
    <n v="1"/>
    <x v="2"/>
    <n v="0"/>
    <x v="0"/>
    <n v="0"/>
    <x v="0"/>
    <n v="1"/>
    <x v="0"/>
    <x v="4"/>
    <x v="0"/>
    <n v="22"/>
    <x v="0"/>
    <n v="95"/>
    <x v="0"/>
    <n v="22"/>
    <x v="0"/>
    <n v="15"/>
    <s v="Normal"/>
    <n v="2275"/>
    <x v="0"/>
    <n v="1"/>
    <x v="1"/>
    <n v="107"/>
    <x v="2"/>
    <n v="5.5"/>
    <x v="0"/>
    <n v="212"/>
    <x v="2"/>
    <n v="101"/>
    <x v="0"/>
    <n v="50"/>
    <x v="0"/>
    <n v="137"/>
    <s v="Normal"/>
    <n v="143"/>
    <s v="Normal"/>
    <n v="3.8"/>
    <s v="Normal"/>
    <n v="14.4"/>
    <x v="1"/>
    <n v="9.3000000000000007"/>
    <s v="Normal"/>
    <n v="3.4"/>
    <s v="Normal"/>
    <n v="1"/>
    <s v="Toma ECA"/>
    <n v="1"/>
    <s v="Toma ARB"/>
    <n v="1"/>
    <x v="0"/>
    <n v="0"/>
    <x v="1"/>
    <n v="0"/>
    <x v="0"/>
    <n v="0"/>
    <x v="1"/>
  </r>
  <r>
    <s v="P0128"/>
    <x v="14"/>
    <s v="Adulto"/>
    <x v="0"/>
    <n v="18.100000000000001"/>
    <x v="4"/>
    <n v="0"/>
    <s v="No tiene herencia"/>
    <n v="120"/>
    <n v="80"/>
    <n v="88"/>
    <s v="Normal"/>
    <n v="54"/>
    <s v="Normal"/>
    <n v="1"/>
    <x v="2"/>
    <n v="0"/>
    <x v="0"/>
    <n v="0"/>
    <x v="0"/>
    <n v="1"/>
    <x v="0"/>
    <x v="18"/>
    <x v="0"/>
    <n v="32"/>
    <x v="0"/>
    <n v="66"/>
    <x v="2"/>
    <n v="7"/>
    <x v="0"/>
    <n v="6"/>
    <s v="Normal"/>
    <n v="1620"/>
    <x v="0"/>
    <n v="1"/>
    <x v="1"/>
    <n v="114"/>
    <x v="2"/>
    <n v="6.1"/>
    <x v="2"/>
    <n v="150"/>
    <x v="0"/>
    <n v="83"/>
    <x v="3"/>
    <n v="51"/>
    <x v="0"/>
    <n v="139"/>
    <s v="Normal"/>
    <n v="145"/>
    <s v="Normal"/>
    <n v="4.3"/>
    <s v="Normal"/>
    <n v="14.1"/>
    <x v="1"/>
    <n v="9.1999999999999993"/>
    <s v="Normal"/>
    <n v="3.2"/>
    <s v="Normal"/>
    <n v="1"/>
    <s v="Toma ECA"/>
    <n v="1"/>
    <s v="Toma ARB"/>
    <n v="0"/>
    <x v="1"/>
    <n v="0"/>
    <x v="1"/>
    <n v="0"/>
    <x v="0"/>
    <n v="0"/>
    <x v="1"/>
  </r>
  <r>
    <s v="P0129"/>
    <x v="4"/>
    <s v="Adulto Mayor"/>
    <x v="1"/>
    <n v="27.7"/>
    <x v="3"/>
    <n v="0"/>
    <s v="No tiene herencia"/>
    <n v="115"/>
    <n v="65"/>
    <n v="76"/>
    <s v="Normal"/>
    <n v="70"/>
    <s v="Normal"/>
    <n v="1"/>
    <x v="2"/>
    <n v="0"/>
    <x v="0"/>
    <n v="0"/>
    <x v="0"/>
    <n v="0"/>
    <x v="1"/>
    <x v="10"/>
    <x v="0"/>
    <n v="27"/>
    <x v="0"/>
    <n v="94"/>
    <x v="0"/>
    <n v="11"/>
    <x v="0"/>
    <n v="8"/>
    <s v="Normal"/>
    <n v="1661"/>
    <x v="0"/>
    <n v="0"/>
    <x v="0"/>
    <n v="121"/>
    <x v="2"/>
    <n v="6.2"/>
    <x v="2"/>
    <n v="216"/>
    <x v="2"/>
    <n v="109"/>
    <x v="0"/>
    <n v="64"/>
    <x v="1"/>
    <n v="165"/>
    <s v="Alto"/>
    <n v="143"/>
    <s v="Normal"/>
    <n v="3.7"/>
    <s v="Normal"/>
    <n v="14.7"/>
    <x v="1"/>
    <n v="8.9"/>
    <s v="Normal"/>
    <n v="3.9"/>
    <s v="Normal"/>
    <n v="0"/>
    <s v="No Toma ECA"/>
    <n v="1"/>
    <s v="Toma ARB"/>
    <n v="1"/>
    <x v="0"/>
    <n v="0"/>
    <x v="1"/>
    <n v="0"/>
    <x v="0"/>
    <n v="1"/>
    <x v="0"/>
  </r>
  <r>
    <s v="P0130"/>
    <x v="33"/>
    <s v="Adulto Mayor"/>
    <x v="1"/>
    <n v="28.4"/>
    <x v="3"/>
    <n v="0"/>
    <s v="No tiene herencia"/>
    <n v="117"/>
    <n v="65"/>
    <n v="89"/>
    <s v="Normal"/>
    <n v="66"/>
    <s v="Normal"/>
    <n v="2"/>
    <x v="0"/>
    <n v="0"/>
    <x v="0"/>
    <n v="0"/>
    <x v="0"/>
    <n v="0"/>
    <x v="1"/>
    <x v="0"/>
    <x v="0"/>
    <n v="33"/>
    <x v="0"/>
    <n v="73"/>
    <x v="2"/>
    <n v="30"/>
    <x v="2"/>
    <n v="24"/>
    <s v="Normal"/>
    <n v="2019"/>
    <x v="0"/>
    <n v="0"/>
    <x v="0"/>
    <n v="88"/>
    <x v="0"/>
    <n v="5.0999999999999996"/>
    <x v="0"/>
    <n v="160"/>
    <x v="0"/>
    <n v="93"/>
    <x v="3"/>
    <n v="46"/>
    <x v="0"/>
    <n v="126"/>
    <s v="Normal"/>
    <n v="140"/>
    <s v="Normal"/>
    <n v="3.9"/>
    <s v="Normal"/>
    <n v="13.3"/>
    <x v="1"/>
    <n v="10"/>
    <s v="Normal"/>
    <n v="3.6"/>
    <s v="Normal"/>
    <n v="0"/>
    <s v="No Toma ECA"/>
    <n v="0"/>
    <s v="No toma ARB"/>
    <n v="0"/>
    <x v="1"/>
    <n v="0"/>
    <x v="1"/>
    <n v="0"/>
    <x v="0"/>
    <n v="0"/>
    <x v="1"/>
  </r>
  <r>
    <s v="P0131"/>
    <x v="13"/>
    <s v="Adulto Mayor"/>
    <x v="1"/>
    <n v="24.5"/>
    <x v="0"/>
    <n v="0"/>
    <s v="No tiene herencia"/>
    <n v="100"/>
    <n v="82"/>
    <n v="61"/>
    <s v="Normal"/>
    <n v="68"/>
    <s v="Normal"/>
    <n v="1"/>
    <x v="2"/>
    <n v="0"/>
    <x v="0"/>
    <n v="0"/>
    <x v="0"/>
    <n v="1"/>
    <x v="0"/>
    <x v="13"/>
    <x v="0"/>
    <n v="30"/>
    <x v="0"/>
    <n v="106"/>
    <x v="0"/>
    <n v="17"/>
    <x v="0"/>
    <n v="13"/>
    <s v="Normal"/>
    <n v="1559"/>
    <x v="0"/>
    <n v="0"/>
    <x v="0"/>
    <n v="108"/>
    <x v="2"/>
    <n v="5.5"/>
    <x v="0"/>
    <n v="175"/>
    <x v="0"/>
    <n v="96"/>
    <x v="3"/>
    <n v="46"/>
    <x v="0"/>
    <n v="92"/>
    <s v="Normal"/>
    <n v="139"/>
    <s v="Normal"/>
    <n v="4.5999999999999996"/>
    <s v="Normal"/>
    <n v="14.7"/>
    <x v="1"/>
    <n v="10"/>
    <s v="Normal"/>
    <n v="4.4000000000000004"/>
    <s v="Normal"/>
    <n v="0"/>
    <s v="No Toma ECA"/>
    <n v="0"/>
    <s v="No toma ARB"/>
    <n v="0"/>
    <x v="1"/>
    <n v="0"/>
    <x v="1"/>
    <n v="0"/>
    <x v="0"/>
    <n v="1"/>
    <x v="0"/>
  </r>
  <r>
    <s v="P0132"/>
    <x v="26"/>
    <s v="Adulto"/>
    <x v="0"/>
    <n v="24.7"/>
    <x v="0"/>
    <n v="0"/>
    <s v="No tiene herencia"/>
    <n v="131"/>
    <n v="80"/>
    <n v="84"/>
    <s v="Normal"/>
    <n v="58"/>
    <s v="Normal"/>
    <n v="2"/>
    <x v="0"/>
    <n v="0"/>
    <x v="0"/>
    <n v="0"/>
    <x v="0"/>
    <n v="1"/>
    <x v="0"/>
    <x v="4"/>
    <x v="0"/>
    <n v="39"/>
    <x v="0"/>
    <n v="81"/>
    <x v="2"/>
    <n v="20"/>
    <x v="0"/>
    <n v="16"/>
    <s v="Normal"/>
    <n v="1424"/>
    <x v="0"/>
    <n v="1"/>
    <x v="1"/>
    <n v="120"/>
    <x v="2"/>
    <n v="5.7"/>
    <x v="2"/>
    <n v="178"/>
    <x v="0"/>
    <n v="98"/>
    <x v="3"/>
    <n v="58"/>
    <x v="0"/>
    <n v="145"/>
    <s v="Normal"/>
    <n v="143"/>
    <s v="Normal"/>
    <n v="4.8"/>
    <s v="Normal"/>
    <n v="13.9"/>
    <x v="1"/>
    <n v="8.6999999999999993"/>
    <s v="Normal"/>
    <n v="3.3"/>
    <s v="Normal"/>
    <n v="1"/>
    <s v="Toma ECA"/>
    <n v="1"/>
    <s v="Toma ARB"/>
    <n v="1"/>
    <x v="0"/>
    <n v="1"/>
    <x v="0"/>
    <n v="0"/>
    <x v="0"/>
    <n v="0"/>
    <x v="1"/>
  </r>
  <r>
    <s v="P0133"/>
    <x v="36"/>
    <s v="Adulto Mayor"/>
    <x v="1"/>
    <n v="25.6"/>
    <x v="3"/>
    <n v="1"/>
    <s v="Tiene herencia"/>
    <n v="186"/>
    <n v="97"/>
    <n v="78"/>
    <s v="Normal"/>
    <n v="39"/>
    <s v="Reducida"/>
    <n v="2"/>
    <x v="0"/>
    <n v="0"/>
    <x v="0"/>
    <n v="0"/>
    <x v="0"/>
    <n v="1"/>
    <x v="0"/>
    <x v="24"/>
    <x v="1"/>
    <n v="89"/>
    <x v="1"/>
    <n v="24"/>
    <x v="4"/>
    <n v="831"/>
    <x v="1"/>
    <n v="664"/>
    <s v="Macroalbuminuria"/>
    <n v="520"/>
    <x v="0"/>
    <n v="1"/>
    <x v="1"/>
    <n v="186"/>
    <x v="1"/>
    <n v="7.7"/>
    <x v="1"/>
    <n v="253"/>
    <x v="1"/>
    <n v="207"/>
    <x v="2"/>
    <n v="32"/>
    <x v="0"/>
    <n v="238"/>
    <s v="Alto"/>
    <n v="131"/>
    <s v="Bajo"/>
    <n v="5.7"/>
    <s v="Alto"/>
    <n v="8.9"/>
    <x v="0"/>
    <n v="8.6"/>
    <s v="Normal"/>
    <n v="6.5"/>
    <s v="Alto"/>
    <n v="0"/>
    <s v="No Toma ECA"/>
    <n v="1"/>
    <s v="Toma ARB"/>
    <n v="0"/>
    <x v="1"/>
    <n v="1"/>
    <x v="0"/>
    <n v="1"/>
    <x v="1"/>
    <n v="1"/>
    <x v="0"/>
  </r>
  <r>
    <s v="P0134"/>
    <x v="35"/>
    <s v="Adulto"/>
    <x v="0"/>
    <n v="18.100000000000001"/>
    <x v="4"/>
    <n v="0"/>
    <s v="No tiene herencia"/>
    <n v="114"/>
    <n v="80"/>
    <n v="84"/>
    <s v="Normal"/>
    <n v="53"/>
    <s v="Normal"/>
    <n v="2"/>
    <x v="0"/>
    <n v="0"/>
    <x v="0"/>
    <n v="0"/>
    <x v="0"/>
    <n v="0"/>
    <x v="1"/>
    <x v="0"/>
    <x v="0"/>
    <n v="19"/>
    <x v="0"/>
    <n v="107"/>
    <x v="0"/>
    <n v="17"/>
    <x v="0"/>
    <n v="13"/>
    <s v="Normal"/>
    <n v="1806"/>
    <x v="0"/>
    <n v="0"/>
    <x v="0"/>
    <n v="114"/>
    <x v="2"/>
    <n v="5.9"/>
    <x v="2"/>
    <n v="213"/>
    <x v="2"/>
    <n v="123"/>
    <x v="0"/>
    <n v="68"/>
    <x v="1"/>
    <n v="138"/>
    <s v="Normal"/>
    <n v="141"/>
    <s v="Normal"/>
    <n v="4.5"/>
    <s v="Normal"/>
    <n v="13.4"/>
    <x v="0"/>
    <n v="9.3000000000000007"/>
    <s v="Normal"/>
    <n v="2.8"/>
    <s v="Normal"/>
    <n v="1"/>
    <s v="Toma ECA"/>
    <n v="0"/>
    <s v="No toma ARB"/>
    <n v="1"/>
    <x v="0"/>
    <n v="0"/>
    <x v="1"/>
    <n v="0"/>
    <x v="0"/>
    <n v="1"/>
    <x v="0"/>
  </r>
  <r>
    <s v="P0135"/>
    <x v="17"/>
    <s v="Adulto"/>
    <x v="0"/>
    <n v="28.7"/>
    <x v="3"/>
    <n v="0"/>
    <s v="No tiene herencia"/>
    <n v="121"/>
    <n v="74"/>
    <n v="71"/>
    <s v="Normal"/>
    <n v="59"/>
    <s v="Normal"/>
    <n v="1"/>
    <x v="2"/>
    <n v="0"/>
    <x v="0"/>
    <n v="0"/>
    <x v="0"/>
    <n v="0"/>
    <x v="1"/>
    <x v="0"/>
    <x v="0"/>
    <n v="30"/>
    <x v="0"/>
    <n v="67"/>
    <x v="2"/>
    <n v="12"/>
    <x v="0"/>
    <n v="8"/>
    <s v="Normal"/>
    <n v="2082"/>
    <x v="0"/>
    <n v="0"/>
    <x v="0"/>
    <n v="81"/>
    <x v="0"/>
    <n v="5.5"/>
    <x v="0"/>
    <n v="159"/>
    <x v="0"/>
    <n v="123"/>
    <x v="0"/>
    <n v="50"/>
    <x v="0"/>
    <n v="158"/>
    <s v="Alto"/>
    <n v="135"/>
    <s v="Normal"/>
    <n v="4.4000000000000004"/>
    <s v="Normal"/>
    <n v="12.5"/>
    <x v="0"/>
    <n v="9.4"/>
    <s v="Normal"/>
    <n v="3.4"/>
    <s v="Normal"/>
    <n v="1"/>
    <s v="Toma ECA"/>
    <n v="1"/>
    <s v="Toma ARB"/>
    <n v="0"/>
    <x v="1"/>
    <n v="1"/>
    <x v="0"/>
    <n v="0"/>
    <x v="0"/>
    <n v="1"/>
    <x v="0"/>
  </r>
  <r>
    <s v="P0136"/>
    <x v="1"/>
    <s v="Adulto"/>
    <x v="0"/>
    <n v="39.1"/>
    <x v="1"/>
    <n v="1"/>
    <s v="Tiene herencia"/>
    <n v="140"/>
    <n v="102"/>
    <n v="102"/>
    <s v="Taquicardia"/>
    <n v="45"/>
    <s v="Intermedia"/>
    <n v="3"/>
    <x v="3"/>
    <n v="1"/>
    <x v="1"/>
    <n v="0"/>
    <x v="0"/>
    <n v="1"/>
    <x v="0"/>
    <x v="5"/>
    <x v="1"/>
    <n v="51"/>
    <x v="0"/>
    <n v="31"/>
    <x v="1"/>
    <n v="1909"/>
    <x v="1"/>
    <n v="1718"/>
    <s v="Macroalbuminuria"/>
    <n v="736"/>
    <x v="0"/>
    <n v="0"/>
    <x v="0"/>
    <n v="189"/>
    <x v="1"/>
    <n v="10.1"/>
    <x v="1"/>
    <n v="300"/>
    <x v="1"/>
    <n v="213"/>
    <x v="2"/>
    <n v="36"/>
    <x v="0"/>
    <n v="340"/>
    <s v="Alto"/>
    <n v="136"/>
    <s v="Normal"/>
    <n v="5.4"/>
    <s v="Alto"/>
    <n v="8.9"/>
    <x v="0"/>
    <n v="7.9"/>
    <s v="Bajo"/>
    <n v="5.7"/>
    <s v="Alto"/>
    <n v="0"/>
    <s v="No Toma ECA"/>
    <n v="0"/>
    <s v="No toma ARB"/>
    <n v="1"/>
    <x v="0"/>
    <n v="1"/>
    <x v="0"/>
    <n v="1"/>
    <x v="1"/>
    <n v="1"/>
    <x v="0"/>
  </r>
  <r>
    <s v="P0137"/>
    <x v="17"/>
    <s v="Adulto"/>
    <x v="0"/>
    <n v="31.4"/>
    <x v="2"/>
    <n v="1"/>
    <s v="Tiene herencia"/>
    <n v="179"/>
    <n v="96"/>
    <n v="82"/>
    <s v="Normal"/>
    <n v="37"/>
    <s v="Reducida"/>
    <n v="3"/>
    <x v="3"/>
    <n v="1"/>
    <x v="1"/>
    <n v="1"/>
    <x v="1"/>
    <n v="1"/>
    <x v="0"/>
    <x v="38"/>
    <x v="1"/>
    <n v="98"/>
    <x v="1"/>
    <n v="47"/>
    <x v="1"/>
    <n v="2374"/>
    <x v="1"/>
    <n v="2136"/>
    <s v="Macroalbuminuria"/>
    <n v="575"/>
    <x v="0"/>
    <n v="1"/>
    <x v="1"/>
    <n v="150"/>
    <x v="1"/>
    <n v="10.199999999999999"/>
    <x v="1"/>
    <n v="260"/>
    <x v="1"/>
    <n v="203"/>
    <x v="2"/>
    <n v="27"/>
    <x v="0"/>
    <n v="342"/>
    <s v="Alto"/>
    <n v="139"/>
    <s v="Normal"/>
    <n v="5.0999999999999996"/>
    <s v="Alto"/>
    <n v="8.6"/>
    <x v="0"/>
    <n v="7.7"/>
    <s v="Bajo"/>
    <n v="4.5999999999999996"/>
    <s v="Alto"/>
    <n v="0"/>
    <s v="No Toma ECA"/>
    <n v="0"/>
    <s v="No toma ARB"/>
    <n v="0"/>
    <x v="1"/>
    <n v="1"/>
    <x v="0"/>
    <n v="1"/>
    <x v="1"/>
    <n v="1"/>
    <x v="0"/>
  </r>
  <r>
    <s v="P0138"/>
    <x v="30"/>
    <s v="Adulto Mayor"/>
    <x v="1"/>
    <n v="18.2"/>
    <x v="4"/>
    <n v="1"/>
    <s v="Tiene herencia"/>
    <n v="123"/>
    <n v="82"/>
    <n v="76"/>
    <s v="Normal"/>
    <n v="53"/>
    <s v="Normal"/>
    <n v="2"/>
    <x v="0"/>
    <n v="0"/>
    <x v="0"/>
    <n v="0"/>
    <x v="0"/>
    <n v="0"/>
    <x v="1"/>
    <x v="4"/>
    <x v="1"/>
    <n v="25"/>
    <x v="0"/>
    <n v="117"/>
    <x v="0"/>
    <n v="7"/>
    <x v="0"/>
    <n v="5"/>
    <s v="Normal"/>
    <n v="1514"/>
    <x v="0"/>
    <n v="0"/>
    <x v="0"/>
    <n v="89"/>
    <x v="0"/>
    <n v="5.4"/>
    <x v="0"/>
    <n v="217"/>
    <x v="2"/>
    <n v="108"/>
    <x v="0"/>
    <n v="70"/>
    <x v="1"/>
    <n v="98"/>
    <s v="Normal"/>
    <n v="145"/>
    <s v="Normal"/>
    <n v="4.5"/>
    <s v="Normal"/>
    <n v="12.6"/>
    <x v="1"/>
    <n v="9.6999999999999993"/>
    <s v="Normal"/>
    <n v="3.6"/>
    <s v="Normal"/>
    <n v="0"/>
    <s v="No Toma ECA"/>
    <n v="1"/>
    <s v="Toma ARB"/>
    <n v="1"/>
    <x v="0"/>
    <n v="1"/>
    <x v="0"/>
    <n v="0"/>
    <x v="0"/>
    <n v="1"/>
    <x v="0"/>
  </r>
  <r>
    <s v="P0139"/>
    <x v="47"/>
    <s v="Adulto Mayor"/>
    <x v="0"/>
    <n v="32.9"/>
    <x v="2"/>
    <n v="0"/>
    <s v="No tiene herencia"/>
    <n v="190"/>
    <n v="110"/>
    <n v="86"/>
    <s v="Normal"/>
    <n v="42"/>
    <s v="Intermedia"/>
    <n v="3"/>
    <x v="3"/>
    <n v="0"/>
    <x v="0"/>
    <n v="1"/>
    <x v="1"/>
    <n v="1"/>
    <x v="0"/>
    <x v="26"/>
    <x v="1"/>
    <n v="69"/>
    <x v="1"/>
    <n v="23"/>
    <x v="4"/>
    <n v="2038"/>
    <x v="1"/>
    <n v="1630"/>
    <s v="Macroalbuminuria"/>
    <n v="587"/>
    <x v="0"/>
    <n v="1"/>
    <x v="1"/>
    <n v="146"/>
    <x v="1"/>
    <n v="9.6"/>
    <x v="1"/>
    <n v="281"/>
    <x v="1"/>
    <n v="216"/>
    <x v="2"/>
    <n v="35"/>
    <x v="0"/>
    <n v="312"/>
    <s v="Alto"/>
    <n v="131"/>
    <s v="Bajo"/>
    <n v="6.4"/>
    <s v="Alto"/>
    <n v="9.8000000000000007"/>
    <x v="0"/>
    <n v="8.5"/>
    <s v="Normal"/>
    <n v="5.3"/>
    <s v="Alto"/>
    <n v="0"/>
    <s v="No Toma ECA"/>
    <n v="0"/>
    <s v="No toma ARB"/>
    <n v="0"/>
    <x v="1"/>
    <n v="1"/>
    <x v="0"/>
    <n v="1"/>
    <x v="1"/>
    <n v="0"/>
    <x v="1"/>
  </r>
  <r>
    <s v="P0140"/>
    <x v="45"/>
    <s v="Adulto"/>
    <x v="0"/>
    <n v="18.5"/>
    <x v="0"/>
    <n v="0"/>
    <s v="No tiene herencia"/>
    <n v="116"/>
    <n v="78"/>
    <n v="73"/>
    <s v="Normal"/>
    <n v="67"/>
    <s v="Normal"/>
    <n v="2"/>
    <x v="0"/>
    <n v="0"/>
    <x v="0"/>
    <n v="0"/>
    <x v="0"/>
    <n v="1"/>
    <x v="0"/>
    <x v="4"/>
    <x v="0"/>
    <n v="37"/>
    <x v="0"/>
    <n v="118"/>
    <x v="0"/>
    <n v="15"/>
    <x v="0"/>
    <n v="13"/>
    <s v="Normal"/>
    <n v="1206"/>
    <x v="0"/>
    <n v="0"/>
    <x v="0"/>
    <n v="99"/>
    <x v="0"/>
    <n v="6.3"/>
    <x v="2"/>
    <n v="152"/>
    <x v="0"/>
    <n v="107"/>
    <x v="0"/>
    <n v="63"/>
    <x v="1"/>
    <n v="169"/>
    <s v="Alto"/>
    <n v="136"/>
    <s v="Normal"/>
    <n v="4.4000000000000004"/>
    <s v="Normal"/>
    <n v="13.1"/>
    <x v="0"/>
    <n v="10.3"/>
    <s v="Normal"/>
    <n v="3.7"/>
    <s v="Normal"/>
    <n v="1"/>
    <s v="Toma ECA"/>
    <n v="1"/>
    <s v="Toma ARB"/>
    <n v="1"/>
    <x v="0"/>
    <n v="1"/>
    <x v="0"/>
    <n v="0"/>
    <x v="0"/>
    <n v="1"/>
    <x v="0"/>
  </r>
  <r>
    <s v="P0141"/>
    <x v="28"/>
    <s v="Adulto Mayor"/>
    <x v="0"/>
    <n v="31.4"/>
    <x v="2"/>
    <n v="1"/>
    <s v="Tiene herencia"/>
    <n v="159"/>
    <n v="109"/>
    <n v="97"/>
    <s v="Normal"/>
    <n v="40"/>
    <s v="Reducida"/>
    <n v="3"/>
    <x v="3"/>
    <n v="1"/>
    <x v="1"/>
    <n v="0"/>
    <x v="0"/>
    <n v="1"/>
    <x v="0"/>
    <x v="37"/>
    <x v="1"/>
    <n v="89"/>
    <x v="1"/>
    <n v="56"/>
    <x v="1"/>
    <n v="1251"/>
    <x v="1"/>
    <n v="1000"/>
    <s v="Macroalbuminuria"/>
    <n v="454"/>
    <x v="1"/>
    <n v="0"/>
    <x v="0"/>
    <n v="192"/>
    <x v="1"/>
    <n v="11"/>
    <x v="1"/>
    <n v="283"/>
    <x v="1"/>
    <n v="166"/>
    <x v="1"/>
    <n v="34"/>
    <x v="0"/>
    <n v="418"/>
    <s v="Alto"/>
    <n v="139"/>
    <s v="Normal"/>
    <n v="6.9"/>
    <s v="Alto"/>
    <n v="8.9"/>
    <x v="0"/>
    <n v="8.8000000000000007"/>
    <s v="Normal"/>
    <n v="4.7"/>
    <s v="Alto"/>
    <n v="0"/>
    <s v="No Toma ECA"/>
    <n v="0"/>
    <s v="No toma ARB"/>
    <n v="0"/>
    <x v="1"/>
    <n v="1"/>
    <x v="0"/>
    <n v="1"/>
    <x v="1"/>
    <n v="1"/>
    <x v="0"/>
  </r>
  <r>
    <s v="P0142"/>
    <x v="48"/>
    <s v="Adulto"/>
    <x v="0"/>
    <n v="21.7"/>
    <x v="0"/>
    <n v="0"/>
    <s v="No tiene herencia"/>
    <n v="133"/>
    <n v="82"/>
    <n v="66"/>
    <s v="Normal"/>
    <n v="61"/>
    <s v="Normal"/>
    <n v="2"/>
    <x v="0"/>
    <n v="0"/>
    <x v="0"/>
    <n v="0"/>
    <x v="0"/>
    <n v="1"/>
    <x v="0"/>
    <x v="13"/>
    <x v="0"/>
    <n v="32"/>
    <x v="0"/>
    <n v="97"/>
    <x v="0"/>
    <n v="28"/>
    <x v="0"/>
    <n v="19"/>
    <s v="Normal"/>
    <n v="1905"/>
    <x v="0"/>
    <n v="1"/>
    <x v="1"/>
    <n v="116"/>
    <x v="2"/>
    <n v="5.6"/>
    <x v="0"/>
    <n v="186"/>
    <x v="0"/>
    <n v="119"/>
    <x v="0"/>
    <n v="47"/>
    <x v="0"/>
    <n v="119"/>
    <s v="Normal"/>
    <n v="142"/>
    <s v="Normal"/>
    <n v="3.7"/>
    <s v="Normal"/>
    <n v="12.8"/>
    <x v="0"/>
    <n v="9.8000000000000007"/>
    <s v="Normal"/>
    <n v="2.9"/>
    <s v="Normal"/>
    <n v="1"/>
    <s v="Toma ECA"/>
    <n v="1"/>
    <s v="Toma ARB"/>
    <n v="0"/>
    <x v="1"/>
    <n v="0"/>
    <x v="1"/>
    <n v="0"/>
    <x v="0"/>
    <n v="1"/>
    <x v="0"/>
  </r>
  <r>
    <s v="P0143"/>
    <x v="49"/>
    <s v="Adulto Mayor"/>
    <x v="1"/>
    <n v="35.1"/>
    <x v="1"/>
    <n v="1"/>
    <s v="Tiene herencia"/>
    <n v="161"/>
    <n v="93"/>
    <n v="105"/>
    <s v="Taquicardia"/>
    <n v="42"/>
    <s v="Intermedia"/>
    <n v="3"/>
    <x v="3"/>
    <n v="0"/>
    <x v="0"/>
    <n v="1"/>
    <x v="1"/>
    <n v="1"/>
    <x v="0"/>
    <x v="25"/>
    <x v="1"/>
    <n v="66"/>
    <x v="1"/>
    <n v="11"/>
    <x v="3"/>
    <n v="330"/>
    <x v="1"/>
    <n v="264"/>
    <s v="Microalbuminuria"/>
    <n v="674"/>
    <x v="0"/>
    <n v="1"/>
    <x v="1"/>
    <n v="215"/>
    <x v="1"/>
    <n v="7.5"/>
    <x v="1"/>
    <n v="263"/>
    <x v="1"/>
    <n v="139"/>
    <x v="4"/>
    <n v="32"/>
    <x v="0"/>
    <n v="307"/>
    <s v="Alto"/>
    <n v="138"/>
    <s v="Normal"/>
    <n v="5.6"/>
    <s v="Alto"/>
    <n v="7"/>
    <x v="0"/>
    <n v="7.8"/>
    <s v="Bajo"/>
    <n v="7.1"/>
    <s v="Alto"/>
    <n v="1"/>
    <s v="Toma ECA"/>
    <n v="0"/>
    <s v="No toma ARB"/>
    <n v="0"/>
    <x v="1"/>
    <n v="0"/>
    <x v="1"/>
    <n v="1"/>
    <x v="1"/>
    <n v="0"/>
    <x v="1"/>
  </r>
  <r>
    <s v="P0144"/>
    <x v="2"/>
    <s v="Adulto Mayor"/>
    <x v="0"/>
    <n v="31.9"/>
    <x v="2"/>
    <n v="1"/>
    <s v="Tiene herencia"/>
    <n v="187"/>
    <n v="107"/>
    <n v="93"/>
    <s v="Normal"/>
    <n v="36"/>
    <s v="Reducida"/>
    <n v="2"/>
    <x v="0"/>
    <n v="0"/>
    <x v="0"/>
    <n v="1"/>
    <x v="1"/>
    <n v="1"/>
    <x v="0"/>
    <x v="29"/>
    <x v="1"/>
    <n v="107"/>
    <x v="3"/>
    <n v="48"/>
    <x v="1"/>
    <n v="2740"/>
    <x v="1"/>
    <n v="2192"/>
    <s v="Macroalbuminuria"/>
    <n v="339"/>
    <x v="1"/>
    <n v="0"/>
    <x v="0"/>
    <n v="204"/>
    <x v="1"/>
    <n v="8.9"/>
    <x v="1"/>
    <n v="279"/>
    <x v="1"/>
    <n v="202"/>
    <x v="2"/>
    <n v="36"/>
    <x v="0"/>
    <n v="217"/>
    <s v="Alto"/>
    <n v="127"/>
    <s v="Bajo"/>
    <n v="6.3"/>
    <s v="Alto"/>
    <n v="7.5"/>
    <x v="0"/>
    <n v="8.6999999999999993"/>
    <s v="Normal"/>
    <n v="4.9000000000000004"/>
    <s v="Alto"/>
    <n v="0"/>
    <s v="No Toma ECA"/>
    <n v="1"/>
    <s v="Toma ARB"/>
    <n v="0"/>
    <x v="1"/>
    <n v="1"/>
    <x v="0"/>
    <n v="1"/>
    <x v="1"/>
    <n v="0"/>
    <x v="1"/>
  </r>
  <r>
    <s v="P0145"/>
    <x v="13"/>
    <s v="Adulto Mayor"/>
    <x v="0"/>
    <n v="38.299999999999997"/>
    <x v="1"/>
    <n v="1"/>
    <s v="Tiene herencia"/>
    <n v="145"/>
    <n v="108"/>
    <n v="87"/>
    <s v="Normal"/>
    <n v="49"/>
    <s v="Intermedia"/>
    <n v="3"/>
    <x v="3"/>
    <n v="1"/>
    <x v="1"/>
    <n v="0"/>
    <x v="0"/>
    <n v="1"/>
    <x v="0"/>
    <x v="12"/>
    <x v="1"/>
    <n v="83"/>
    <x v="1"/>
    <n v="17"/>
    <x v="4"/>
    <n v="1995"/>
    <x v="1"/>
    <n v="1396"/>
    <s v="Macroalbuminuria"/>
    <n v="486"/>
    <x v="1"/>
    <n v="1"/>
    <x v="1"/>
    <n v="211"/>
    <x v="1"/>
    <n v="7.5"/>
    <x v="1"/>
    <n v="266"/>
    <x v="1"/>
    <n v="157"/>
    <x v="4"/>
    <n v="27"/>
    <x v="0"/>
    <n v="416"/>
    <s v="Alto"/>
    <n v="130"/>
    <s v="Bajo"/>
    <n v="6.7"/>
    <s v="Alto"/>
    <n v="8.1"/>
    <x v="0"/>
    <n v="8.9"/>
    <s v="Normal"/>
    <n v="7.4"/>
    <s v="Alto"/>
    <n v="1"/>
    <s v="Toma ECA"/>
    <n v="0"/>
    <s v="No toma ARB"/>
    <n v="1"/>
    <x v="0"/>
    <n v="1"/>
    <x v="0"/>
    <n v="1"/>
    <x v="1"/>
    <n v="1"/>
    <x v="0"/>
  </r>
  <r>
    <s v="P0146"/>
    <x v="48"/>
    <s v="Adulto"/>
    <x v="1"/>
    <n v="30.5"/>
    <x v="2"/>
    <n v="0"/>
    <s v="No tiene herencia"/>
    <n v="188"/>
    <n v="94"/>
    <n v="104"/>
    <s v="Taquicardia"/>
    <n v="44"/>
    <s v="Intermedia"/>
    <n v="2"/>
    <x v="0"/>
    <n v="0"/>
    <x v="0"/>
    <n v="0"/>
    <x v="0"/>
    <n v="1"/>
    <x v="0"/>
    <x v="17"/>
    <x v="1"/>
    <n v="66"/>
    <x v="1"/>
    <n v="13"/>
    <x v="3"/>
    <n v="824"/>
    <x v="1"/>
    <n v="741"/>
    <s v="Macroalbuminuria"/>
    <n v="856"/>
    <x v="0"/>
    <n v="1"/>
    <x v="1"/>
    <n v="168"/>
    <x v="1"/>
    <n v="9.4"/>
    <x v="1"/>
    <n v="276"/>
    <x v="1"/>
    <n v="210"/>
    <x v="2"/>
    <n v="28"/>
    <x v="0"/>
    <n v="237"/>
    <s v="Alto"/>
    <n v="132"/>
    <s v="Bajo"/>
    <n v="6.8"/>
    <s v="Alto"/>
    <n v="7.2"/>
    <x v="0"/>
    <n v="7.9"/>
    <s v="Bajo"/>
    <n v="5.0999999999999996"/>
    <s v="Alto"/>
    <n v="1"/>
    <s v="Toma ECA"/>
    <n v="0"/>
    <s v="No toma ARB"/>
    <n v="0"/>
    <x v="1"/>
    <n v="1"/>
    <x v="0"/>
    <n v="1"/>
    <x v="1"/>
    <n v="0"/>
    <x v="1"/>
  </r>
  <r>
    <s v="P0147"/>
    <x v="15"/>
    <s v="Adulto"/>
    <x v="1"/>
    <n v="27.1"/>
    <x v="3"/>
    <n v="1"/>
    <s v="Tiene herencia"/>
    <n v="117"/>
    <n v="81"/>
    <n v="89"/>
    <s v="Normal"/>
    <n v="56"/>
    <s v="Normal"/>
    <n v="1"/>
    <x v="2"/>
    <n v="0"/>
    <x v="0"/>
    <n v="0"/>
    <x v="0"/>
    <n v="1"/>
    <x v="0"/>
    <x v="3"/>
    <x v="0"/>
    <n v="28"/>
    <x v="0"/>
    <n v="89"/>
    <x v="2"/>
    <n v="22"/>
    <x v="0"/>
    <n v="17"/>
    <s v="Normal"/>
    <n v="1780"/>
    <x v="0"/>
    <n v="0"/>
    <x v="0"/>
    <n v="100"/>
    <x v="2"/>
    <n v="4.9000000000000004"/>
    <x v="0"/>
    <n v="189"/>
    <x v="0"/>
    <n v="98"/>
    <x v="3"/>
    <n v="59"/>
    <x v="0"/>
    <n v="94"/>
    <s v="Normal"/>
    <n v="143"/>
    <s v="Normal"/>
    <n v="4.2"/>
    <s v="Normal"/>
    <n v="15.1"/>
    <x v="1"/>
    <n v="8.6999999999999993"/>
    <s v="Normal"/>
    <n v="3.8"/>
    <s v="Normal"/>
    <n v="1"/>
    <s v="Toma ECA"/>
    <n v="0"/>
    <s v="No toma ARB"/>
    <n v="0"/>
    <x v="1"/>
    <n v="1"/>
    <x v="0"/>
    <n v="0"/>
    <x v="0"/>
    <n v="0"/>
    <x v="1"/>
  </r>
  <r>
    <s v="P0148"/>
    <x v="16"/>
    <s v="Adulto"/>
    <x v="1"/>
    <n v="27.6"/>
    <x v="3"/>
    <n v="1"/>
    <s v="Tiene herencia"/>
    <n v="115"/>
    <n v="73"/>
    <n v="74"/>
    <s v="Normal"/>
    <n v="61"/>
    <s v="Normal"/>
    <n v="1"/>
    <x v="2"/>
    <n v="0"/>
    <x v="0"/>
    <n v="0"/>
    <x v="0"/>
    <n v="0"/>
    <x v="1"/>
    <x v="7"/>
    <x v="0"/>
    <n v="39"/>
    <x v="0"/>
    <n v="67"/>
    <x v="2"/>
    <n v="12"/>
    <x v="0"/>
    <n v="9"/>
    <s v="Normal"/>
    <n v="2213"/>
    <x v="0"/>
    <n v="1"/>
    <x v="1"/>
    <n v="119"/>
    <x v="2"/>
    <n v="5.0999999999999996"/>
    <x v="0"/>
    <n v="160"/>
    <x v="0"/>
    <n v="118"/>
    <x v="0"/>
    <n v="50"/>
    <x v="0"/>
    <n v="96"/>
    <s v="Normal"/>
    <n v="135"/>
    <s v="Normal"/>
    <n v="3.9"/>
    <s v="Normal"/>
    <n v="14.7"/>
    <x v="1"/>
    <n v="9.6"/>
    <s v="Normal"/>
    <n v="4.4000000000000004"/>
    <s v="Normal"/>
    <n v="1"/>
    <s v="Toma ECA"/>
    <n v="1"/>
    <s v="Toma ARB"/>
    <n v="0"/>
    <x v="1"/>
    <n v="1"/>
    <x v="0"/>
    <n v="0"/>
    <x v="0"/>
    <n v="1"/>
    <x v="0"/>
  </r>
  <r>
    <s v="P0149"/>
    <x v="20"/>
    <s v="Adulto"/>
    <x v="0"/>
    <n v="27.3"/>
    <x v="3"/>
    <n v="1"/>
    <s v="Tiene herencia"/>
    <n v="110"/>
    <n v="81"/>
    <n v="80"/>
    <s v="Normal"/>
    <n v="68"/>
    <s v="Normal"/>
    <n v="2"/>
    <x v="0"/>
    <n v="0"/>
    <x v="0"/>
    <n v="0"/>
    <x v="0"/>
    <n v="0"/>
    <x v="1"/>
    <x v="10"/>
    <x v="2"/>
    <n v="21"/>
    <x v="0"/>
    <n v="87"/>
    <x v="2"/>
    <n v="21"/>
    <x v="0"/>
    <n v="16"/>
    <s v="Normal"/>
    <n v="2029"/>
    <x v="0"/>
    <n v="0"/>
    <x v="0"/>
    <n v="107"/>
    <x v="2"/>
    <n v="6.2"/>
    <x v="2"/>
    <n v="186"/>
    <x v="0"/>
    <n v="130"/>
    <x v="4"/>
    <n v="59"/>
    <x v="0"/>
    <n v="147"/>
    <s v="Normal"/>
    <n v="140"/>
    <s v="Normal"/>
    <n v="3.9"/>
    <s v="Normal"/>
    <n v="13.1"/>
    <x v="0"/>
    <n v="10.4"/>
    <s v="Normal"/>
    <n v="2.5"/>
    <s v="Normal"/>
    <n v="1"/>
    <s v="Toma ECA"/>
    <n v="0"/>
    <s v="No toma ARB"/>
    <n v="0"/>
    <x v="1"/>
    <n v="1"/>
    <x v="0"/>
    <n v="0"/>
    <x v="0"/>
    <n v="0"/>
    <x v="1"/>
  </r>
  <r>
    <s v="P0150"/>
    <x v="12"/>
    <s v="Adulto"/>
    <x v="1"/>
    <n v="21.7"/>
    <x v="0"/>
    <n v="1"/>
    <s v="Tiene herencia"/>
    <n v="127"/>
    <n v="65"/>
    <n v="69"/>
    <s v="Normal"/>
    <n v="67"/>
    <s v="Normal"/>
    <n v="2"/>
    <x v="0"/>
    <n v="0"/>
    <x v="0"/>
    <n v="0"/>
    <x v="0"/>
    <n v="1"/>
    <x v="0"/>
    <x v="13"/>
    <x v="0"/>
    <n v="26"/>
    <x v="0"/>
    <n v="67"/>
    <x v="2"/>
    <n v="28"/>
    <x v="0"/>
    <n v="25"/>
    <s v="Normal"/>
    <n v="1369"/>
    <x v="0"/>
    <n v="1"/>
    <x v="1"/>
    <n v="88"/>
    <x v="0"/>
    <n v="5.2"/>
    <x v="0"/>
    <n v="205"/>
    <x v="2"/>
    <n v="91"/>
    <x v="3"/>
    <n v="70"/>
    <x v="1"/>
    <n v="167"/>
    <s v="Alto"/>
    <n v="141"/>
    <s v="Normal"/>
    <n v="5"/>
    <s v="Normal"/>
    <n v="13.8"/>
    <x v="1"/>
    <n v="9.5"/>
    <s v="Normal"/>
    <n v="3"/>
    <s v="Normal"/>
    <n v="1"/>
    <s v="Toma ECA"/>
    <n v="1"/>
    <s v="Toma ARB"/>
    <n v="0"/>
    <x v="1"/>
    <n v="0"/>
    <x v="1"/>
    <n v="0"/>
    <x v="0"/>
    <n v="1"/>
    <x v="0"/>
  </r>
  <r>
    <s v="P0151"/>
    <x v="48"/>
    <s v="Adulto"/>
    <x v="0"/>
    <n v="27.7"/>
    <x v="3"/>
    <n v="1"/>
    <s v="Tiene herencia"/>
    <n v="166"/>
    <n v="105"/>
    <n v="91"/>
    <s v="Normal"/>
    <n v="39"/>
    <s v="Reducida"/>
    <n v="4"/>
    <x v="1"/>
    <n v="1"/>
    <x v="1"/>
    <n v="0"/>
    <x v="0"/>
    <n v="1"/>
    <x v="0"/>
    <x v="27"/>
    <x v="1"/>
    <n v="70"/>
    <x v="1"/>
    <n v="56"/>
    <x v="1"/>
    <n v="2509"/>
    <x v="1"/>
    <n v="2007"/>
    <s v="Macroalbuminuria"/>
    <n v="650"/>
    <x v="0"/>
    <n v="0"/>
    <x v="0"/>
    <n v="123"/>
    <x v="2"/>
    <n v="8.1"/>
    <x v="1"/>
    <n v="254"/>
    <x v="1"/>
    <n v="130"/>
    <x v="4"/>
    <n v="26"/>
    <x v="0"/>
    <n v="337"/>
    <s v="Alto"/>
    <n v="127"/>
    <s v="Bajo"/>
    <n v="5.7"/>
    <s v="Alto"/>
    <n v="8.6999999999999993"/>
    <x v="0"/>
    <n v="8.6999999999999993"/>
    <s v="Normal"/>
    <n v="4.9000000000000004"/>
    <s v="Alto"/>
    <n v="1"/>
    <s v="Toma ECA"/>
    <n v="0"/>
    <s v="No toma ARB"/>
    <n v="1"/>
    <x v="0"/>
    <n v="1"/>
    <x v="0"/>
    <n v="1"/>
    <x v="1"/>
    <n v="1"/>
    <x v="0"/>
  </r>
  <r>
    <s v="P0152"/>
    <x v="19"/>
    <s v="Adulto"/>
    <x v="1"/>
    <n v="23.2"/>
    <x v="0"/>
    <n v="0"/>
    <s v="No tiene herencia"/>
    <n v="104"/>
    <n v="70"/>
    <n v="76"/>
    <s v="Normal"/>
    <n v="60"/>
    <s v="Normal"/>
    <n v="2"/>
    <x v="0"/>
    <n v="0"/>
    <x v="0"/>
    <n v="0"/>
    <x v="0"/>
    <n v="1"/>
    <x v="0"/>
    <x v="0"/>
    <x v="0"/>
    <n v="18"/>
    <x v="0"/>
    <n v="86"/>
    <x v="2"/>
    <n v="22"/>
    <x v="0"/>
    <n v="19"/>
    <s v="Normal"/>
    <n v="1660"/>
    <x v="0"/>
    <n v="0"/>
    <x v="0"/>
    <n v="119"/>
    <x v="2"/>
    <n v="5.9"/>
    <x v="2"/>
    <n v="216"/>
    <x v="2"/>
    <n v="119"/>
    <x v="0"/>
    <n v="57"/>
    <x v="0"/>
    <n v="89"/>
    <s v="Normal"/>
    <n v="143"/>
    <s v="Normal"/>
    <n v="4.9000000000000004"/>
    <s v="Normal"/>
    <n v="12.3"/>
    <x v="1"/>
    <n v="9"/>
    <s v="Normal"/>
    <n v="4.0999999999999996"/>
    <s v="Normal"/>
    <n v="1"/>
    <s v="Toma ECA"/>
    <n v="0"/>
    <s v="No toma ARB"/>
    <n v="0"/>
    <x v="1"/>
    <n v="0"/>
    <x v="1"/>
    <n v="0"/>
    <x v="0"/>
    <n v="0"/>
    <x v="1"/>
  </r>
  <r>
    <s v="P0153"/>
    <x v="43"/>
    <s v="Adulto Mayor"/>
    <x v="0"/>
    <n v="20.6"/>
    <x v="0"/>
    <n v="0"/>
    <s v="No tiene herencia"/>
    <n v="101"/>
    <n v="65"/>
    <n v="67"/>
    <s v="Normal"/>
    <n v="68"/>
    <s v="Normal"/>
    <n v="2"/>
    <x v="0"/>
    <n v="0"/>
    <x v="0"/>
    <n v="0"/>
    <x v="0"/>
    <n v="0"/>
    <x v="1"/>
    <x v="13"/>
    <x v="0"/>
    <n v="26"/>
    <x v="0"/>
    <n v="98"/>
    <x v="0"/>
    <n v="30"/>
    <x v="2"/>
    <n v="24"/>
    <s v="Normal"/>
    <n v="1716"/>
    <x v="0"/>
    <n v="1"/>
    <x v="1"/>
    <n v="107"/>
    <x v="2"/>
    <n v="6.4"/>
    <x v="2"/>
    <n v="207"/>
    <x v="2"/>
    <n v="100"/>
    <x v="0"/>
    <n v="63"/>
    <x v="1"/>
    <n v="113"/>
    <s v="Normal"/>
    <n v="141"/>
    <s v="Normal"/>
    <n v="3.7"/>
    <s v="Normal"/>
    <n v="12.1"/>
    <x v="0"/>
    <n v="9.5"/>
    <s v="Normal"/>
    <n v="2.9"/>
    <s v="Normal"/>
    <n v="0"/>
    <s v="No Toma ECA"/>
    <n v="0"/>
    <s v="No toma ARB"/>
    <n v="0"/>
    <x v="1"/>
    <n v="0"/>
    <x v="1"/>
    <n v="0"/>
    <x v="0"/>
    <n v="1"/>
    <x v="0"/>
  </r>
  <r>
    <s v="P0154"/>
    <x v="27"/>
    <s v="Adulto"/>
    <x v="1"/>
    <n v="26.9"/>
    <x v="3"/>
    <n v="0"/>
    <s v="No tiene herencia"/>
    <n v="134"/>
    <n v="77"/>
    <n v="75"/>
    <s v="Normal"/>
    <n v="57"/>
    <s v="Normal"/>
    <n v="2"/>
    <x v="0"/>
    <n v="0"/>
    <x v="0"/>
    <n v="0"/>
    <x v="0"/>
    <n v="0"/>
    <x v="1"/>
    <x v="10"/>
    <x v="0"/>
    <n v="36"/>
    <x v="0"/>
    <n v="85"/>
    <x v="2"/>
    <n v="17"/>
    <x v="0"/>
    <n v="15"/>
    <s v="Normal"/>
    <n v="1656"/>
    <x v="0"/>
    <n v="0"/>
    <x v="0"/>
    <n v="124"/>
    <x v="2"/>
    <n v="6.1"/>
    <x v="2"/>
    <n v="163"/>
    <x v="0"/>
    <n v="126"/>
    <x v="0"/>
    <n v="47"/>
    <x v="0"/>
    <n v="140"/>
    <s v="Normal"/>
    <n v="140"/>
    <s v="Normal"/>
    <n v="4.5999999999999996"/>
    <s v="Normal"/>
    <n v="15.1"/>
    <x v="1"/>
    <n v="9.1"/>
    <s v="Normal"/>
    <n v="2.9"/>
    <s v="Normal"/>
    <n v="1"/>
    <s v="Toma ECA"/>
    <n v="1"/>
    <s v="Toma ARB"/>
    <n v="0"/>
    <x v="1"/>
    <n v="1"/>
    <x v="0"/>
    <n v="0"/>
    <x v="0"/>
    <n v="0"/>
    <x v="1"/>
  </r>
  <r>
    <s v="P0155"/>
    <x v="11"/>
    <s v="Adulto Mayor"/>
    <x v="0"/>
    <n v="33"/>
    <x v="2"/>
    <n v="1"/>
    <s v="Tiene herencia"/>
    <n v="144"/>
    <n v="109"/>
    <n v="80"/>
    <s v="Normal"/>
    <n v="30"/>
    <s v="Reducida"/>
    <n v="4"/>
    <x v="1"/>
    <n v="1"/>
    <x v="1"/>
    <n v="1"/>
    <x v="1"/>
    <n v="1"/>
    <x v="0"/>
    <x v="2"/>
    <x v="1"/>
    <n v="61"/>
    <x v="1"/>
    <n v="23"/>
    <x v="4"/>
    <n v="1785"/>
    <x v="1"/>
    <n v="1249"/>
    <s v="Macroalbuminuria"/>
    <n v="312"/>
    <x v="1"/>
    <n v="0"/>
    <x v="0"/>
    <n v="134"/>
    <x v="1"/>
    <n v="9.4"/>
    <x v="1"/>
    <n v="306"/>
    <x v="1"/>
    <n v="164"/>
    <x v="1"/>
    <n v="41"/>
    <x v="0"/>
    <n v="279"/>
    <s v="Alto"/>
    <n v="127"/>
    <s v="Bajo"/>
    <n v="5.8"/>
    <s v="Alto"/>
    <n v="10.3"/>
    <x v="0"/>
    <n v="8.6999999999999993"/>
    <s v="Normal"/>
    <n v="6.3"/>
    <s v="Alto"/>
    <n v="1"/>
    <s v="Toma ECA"/>
    <n v="0"/>
    <s v="No toma ARB"/>
    <n v="0"/>
    <x v="1"/>
    <n v="1"/>
    <x v="0"/>
    <n v="1"/>
    <x v="1"/>
    <n v="0"/>
    <x v="1"/>
  </r>
  <r>
    <s v="P0156"/>
    <x v="4"/>
    <s v="Adulto Mayor"/>
    <x v="1"/>
    <n v="27"/>
    <x v="3"/>
    <n v="0"/>
    <s v="No tiene herencia"/>
    <n v="113"/>
    <n v="69"/>
    <n v="75"/>
    <s v="Normal"/>
    <n v="64"/>
    <s v="Normal"/>
    <n v="1"/>
    <x v="2"/>
    <n v="0"/>
    <x v="0"/>
    <n v="0"/>
    <x v="0"/>
    <n v="1"/>
    <x v="0"/>
    <x v="7"/>
    <x v="0"/>
    <n v="30"/>
    <x v="0"/>
    <n v="87"/>
    <x v="2"/>
    <n v="20"/>
    <x v="0"/>
    <n v="14"/>
    <s v="Normal"/>
    <n v="2213"/>
    <x v="0"/>
    <n v="0"/>
    <x v="0"/>
    <n v="107"/>
    <x v="2"/>
    <n v="5.6"/>
    <x v="0"/>
    <n v="215"/>
    <x v="2"/>
    <n v="110"/>
    <x v="0"/>
    <n v="42"/>
    <x v="0"/>
    <n v="87"/>
    <s v="Normal"/>
    <n v="142"/>
    <s v="Normal"/>
    <n v="5"/>
    <s v="Normal"/>
    <n v="13"/>
    <x v="1"/>
    <n v="9.1"/>
    <s v="Normal"/>
    <n v="4.2"/>
    <s v="Normal"/>
    <n v="0"/>
    <s v="No Toma ECA"/>
    <n v="1"/>
    <s v="Toma ARB"/>
    <n v="1"/>
    <x v="0"/>
    <n v="0"/>
    <x v="1"/>
    <n v="0"/>
    <x v="0"/>
    <n v="0"/>
    <x v="1"/>
  </r>
  <r>
    <s v="P0157"/>
    <x v="22"/>
    <s v="Adulto Mayor"/>
    <x v="1"/>
    <n v="31"/>
    <x v="2"/>
    <n v="1"/>
    <s v="Tiene herencia"/>
    <n v="157"/>
    <n v="107"/>
    <n v="79"/>
    <s v="Normal"/>
    <n v="45"/>
    <s v="Intermedia"/>
    <n v="2"/>
    <x v="0"/>
    <n v="0"/>
    <x v="0"/>
    <n v="1"/>
    <x v="1"/>
    <n v="1"/>
    <x v="0"/>
    <x v="24"/>
    <x v="1"/>
    <n v="89"/>
    <x v="1"/>
    <n v="32"/>
    <x v="1"/>
    <n v="752"/>
    <x v="1"/>
    <n v="601"/>
    <s v="Macroalbuminuria"/>
    <n v="649"/>
    <x v="0"/>
    <n v="1"/>
    <x v="1"/>
    <n v="123"/>
    <x v="2"/>
    <n v="10"/>
    <x v="1"/>
    <n v="205"/>
    <x v="2"/>
    <n v="161"/>
    <x v="1"/>
    <n v="34"/>
    <x v="0"/>
    <n v="325"/>
    <s v="Alto"/>
    <n v="139"/>
    <s v="Normal"/>
    <n v="6"/>
    <s v="Alto"/>
    <n v="9.1"/>
    <x v="0"/>
    <n v="8"/>
    <s v="Bajo"/>
    <n v="6.2"/>
    <s v="Alto"/>
    <n v="0"/>
    <s v="No Toma ECA"/>
    <n v="0"/>
    <s v="No toma ARB"/>
    <n v="0"/>
    <x v="1"/>
    <n v="1"/>
    <x v="0"/>
    <n v="1"/>
    <x v="1"/>
    <n v="0"/>
    <x v="1"/>
  </r>
  <r>
    <s v="P0158"/>
    <x v="21"/>
    <s v="Adulto"/>
    <x v="1"/>
    <n v="26.4"/>
    <x v="3"/>
    <n v="1"/>
    <s v="Tiene herencia"/>
    <n v="116"/>
    <n v="73"/>
    <n v="78"/>
    <s v="Normal"/>
    <n v="54"/>
    <s v="Normal"/>
    <n v="2"/>
    <x v="0"/>
    <n v="0"/>
    <x v="0"/>
    <n v="0"/>
    <x v="0"/>
    <n v="1"/>
    <x v="0"/>
    <x v="4"/>
    <x v="1"/>
    <n v="17"/>
    <x v="0"/>
    <n v="81"/>
    <x v="2"/>
    <n v="5"/>
    <x v="0"/>
    <n v="4"/>
    <s v="Normal"/>
    <n v="1149"/>
    <x v="0"/>
    <n v="1"/>
    <x v="1"/>
    <n v="92"/>
    <x v="0"/>
    <n v="6.4"/>
    <x v="2"/>
    <n v="152"/>
    <x v="0"/>
    <n v="88"/>
    <x v="3"/>
    <n v="67"/>
    <x v="1"/>
    <n v="155"/>
    <s v="Alto"/>
    <n v="141"/>
    <s v="Normal"/>
    <n v="4.2"/>
    <s v="Normal"/>
    <n v="13.7"/>
    <x v="1"/>
    <n v="9.1"/>
    <s v="Normal"/>
    <n v="2.9"/>
    <s v="Normal"/>
    <n v="1"/>
    <s v="Toma ECA"/>
    <n v="0"/>
    <s v="No toma ARB"/>
    <n v="0"/>
    <x v="1"/>
    <n v="0"/>
    <x v="1"/>
    <n v="0"/>
    <x v="0"/>
    <n v="0"/>
    <x v="1"/>
  </r>
  <r>
    <s v="P0159"/>
    <x v="1"/>
    <s v="Adulto"/>
    <x v="0"/>
    <n v="23"/>
    <x v="0"/>
    <n v="0"/>
    <s v="No tiene herencia"/>
    <n v="124"/>
    <n v="74"/>
    <n v="73"/>
    <s v="Normal"/>
    <n v="59"/>
    <s v="Normal"/>
    <n v="1"/>
    <x v="2"/>
    <n v="0"/>
    <x v="0"/>
    <n v="0"/>
    <x v="0"/>
    <n v="1"/>
    <x v="0"/>
    <x v="3"/>
    <x v="0"/>
    <n v="37"/>
    <x v="0"/>
    <n v="100"/>
    <x v="0"/>
    <n v="29"/>
    <x v="0"/>
    <n v="20"/>
    <s v="Normal"/>
    <n v="2357"/>
    <x v="0"/>
    <n v="0"/>
    <x v="0"/>
    <n v="89"/>
    <x v="0"/>
    <n v="5.2"/>
    <x v="0"/>
    <n v="160"/>
    <x v="0"/>
    <n v="100"/>
    <x v="0"/>
    <n v="60"/>
    <x v="1"/>
    <n v="165"/>
    <s v="Alto"/>
    <n v="141"/>
    <s v="Normal"/>
    <n v="3.7"/>
    <s v="Normal"/>
    <n v="12.9"/>
    <x v="0"/>
    <n v="10.199999999999999"/>
    <s v="Normal"/>
    <n v="4.4000000000000004"/>
    <s v="Normal"/>
    <n v="1"/>
    <s v="Toma ECA"/>
    <n v="1"/>
    <s v="Toma ARB"/>
    <n v="0"/>
    <x v="1"/>
    <n v="0"/>
    <x v="1"/>
    <n v="0"/>
    <x v="0"/>
    <n v="0"/>
    <x v="1"/>
  </r>
  <r>
    <s v="P0160"/>
    <x v="41"/>
    <s v="Adulto"/>
    <x v="1"/>
    <n v="28.3"/>
    <x v="3"/>
    <n v="1"/>
    <s v="Tiene herencia"/>
    <n v="115"/>
    <n v="70"/>
    <n v="84"/>
    <s v="Normal"/>
    <n v="61"/>
    <s v="Normal"/>
    <n v="1"/>
    <x v="2"/>
    <n v="0"/>
    <x v="0"/>
    <n v="0"/>
    <x v="0"/>
    <n v="0"/>
    <x v="1"/>
    <x v="7"/>
    <x v="0"/>
    <n v="24"/>
    <x v="0"/>
    <n v="71"/>
    <x v="2"/>
    <n v="17"/>
    <x v="0"/>
    <n v="11"/>
    <s v="Normal"/>
    <n v="1998"/>
    <x v="0"/>
    <n v="0"/>
    <x v="0"/>
    <n v="106"/>
    <x v="2"/>
    <n v="5.9"/>
    <x v="2"/>
    <n v="156"/>
    <x v="0"/>
    <n v="126"/>
    <x v="0"/>
    <n v="62"/>
    <x v="1"/>
    <n v="125"/>
    <s v="Normal"/>
    <n v="142"/>
    <s v="Normal"/>
    <n v="3.6"/>
    <s v="Normal"/>
    <n v="13.6"/>
    <x v="1"/>
    <n v="8.8000000000000007"/>
    <s v="Normal"/>
    <n v="2.9"/>
    <s v="Normal"/>
    <n v="0"/>
    <s v="No Toma ECA"/>
    <n v="1"/>
    <s v="Toma ARB"/>
    <n v="0"/>
    <x v="1"/>
    <n v="1"/>
    <x v="0"/>
    <n v="0"/>
    <x v="0"/>
    <n v="1"/>
    <x v="0"/>
  </r>
  <r>
    <s v="P0161"/>
    <x v="50"/>
    <s v="Adulto"/>
    <x v="0"/>
    <n v="20.3"/>
    <x v="0"/>
    <n v="0"/>
    <s v="No tiene herencia"/>
    <n v="111"/>
    <n v="69"/>
    <n v="89"/>
    <s v="Normal"/>
    <n v="65"/>
    <s v="Normal"/>
    <n v="2"/>
    <x v="0"/>
    <n v="0"/>
    <x v="0"/>
    <n v="0"/>
    <x v="0"/>
    <n v="1"/>
    <x v="0"/>
    <x v="0"/>
    <x v="0"/>
    <n v="34"/>
    <x v="0"/>
    <n v="119"/>
    <x v="0"/>
    <n v="9"/>
    <x v="0"/>
    <n v="7"/>
    <s v="Normal"/>
    <n v="1796"/>
    <x v="0"/>
    <n v="1"/>
    <x v="1"/>
    <n v="125"/>
    <x v="2"/>
    <n v="5.7"/>
    <x v="2"/>
    <n v="170"/>
    <x v="0"/>
    <n v="116"/>
    <x v="0"/>
    <n v="66"/>
    <x v="1"/>
    <n v="134"/>
    <s v="Normal"/>
    <n v="138"/>
    <s v="Normal"/>
    <n v="4.3"/>
    <s v="Normal"/>
    <n v="14.9"/>
    <x v="1"/>
    <n v="9.1999999999999993"/>
    <s v="Normal"/>
    <n v="3.3"/>
    <s v="Normal"/>
    <n v="1"/>
    <s v="Toma ECA"/>
    <n v="1"/>
    <s v="Toma ARB"/>
    <n v="0"/>
    <x v="1"/>
    <n v="0"/>
    <x v="1"/>
    <n v="0"/>
    <x v="0"/>
    <n v="1"/>
    <x v="0"/>
  </r>
  <r>
    <s v="P0162"/>
    <x v="9"/>
    <s v="Adulto Mayor"/>
    <x v="1"/>
    <n v="30.9"/>
    <x v="2"/>
    <n v="0"/>
    <s v="No tiene herencia"/>
    <n v="152"/>
    <n v="100"/>
    <n v="104"/>
    <s v="Taquicardia"/>
    <n v="46"/>
    <s v="Intermedia"/>
    <n v="2"/>
    <x v="0"/>
    <n v="1"/>
    <x v="1"/>
    <n v="1"/>
    <x v="1"/>
    <n v="1"/>
    <x v="0"/>
    <x v="29"/>
    <x v="1"/>
    <n v="80"/>
    <x v="1"/>
    <n v="18"/>
    <x v="4"/>
    <n v="2238"/>
    <x v="1"/>
    <n v="1566"/>
    <s v="Macroalbuminuria"/>
    <n v="849"/>
    <x v="0"/>
    <n v="0"/>
    <x v="0"/>
    <n v="198"/>
    <x v="1"/>
    <n v="10.3"/>
    <x v="1"/>
    <n v="208"/>
    <x v="2"/>
    <n v="161"/>
    <x v="1"/>
    <n v="28"/>
    <x v="0"/>
    <n v="229"/>
    <s v="Alto"/>
    <n v="126"/>
    <s v="Bajo"/>
    <n v="5.0999999999999996"/>
    <s v="Alto"/>
    <n v="9.6"/>
    <x v="0"/>
    <n v="8.3000000000000007"/>
    <s v="Bajo"/>
    <n v="4.7"/>
    <s v="Alto"/>
    <n v="1"/>
    <s v="Toma ECA"/>
    <n v="1"/>
    <s v="Toma ARB"/>
    <n v="1"/>
    <x v="0"/>
    <n v="1"/>
    <x v="0"/>
    <n v="1"/>
    <x v="1"/>
    <n v="1"/>
    <x v="0"/>
  </r>
  <r>
    <s v="P0163"/>
    <x v="51"/>
    <s v="Adulto Mayor"/>
    <x v="1"/>
    <n v="39.799999999999997"/>
    <x v="1"/>
    <n v="0"/>
    <s v="No tiene herencia"/>
    <n v="169"/>
    <n v="92"/>
    <n v="99"/>
    <s v="Normal"/>
    <n v="45"/>
    <s v="Intermedia"/>
    <n v="2"/>
    <x v="0"/>
    <n v="0"/>
    <x v="0"/>
    <n v="0"/>
    <x v="0"/>
    <n v="1"/>
    <x v="0"/>
    <x v="2"/>
    <x v="1"/>
    <n v="76"/>
    <x v="1"/>
    <n v="11"/>
    <x v="3"/>
    <n v="486"/>
    <x v="1"/>
    <n v="388"/>
    <s v="Macroalbuminuria"/>
    <n v="437"/>
    <x v="1"/>
    <n v="1"/>
    <x v="1"/>
    <n v="215"/>
    <x v="1"/>
    <n v="10.4"/>
    <x v="1"/>
    <n v="245"/>
    <x v="1"/>
    <n v="168"/>
    <x v="1"/>
    <n v="45"/>
    <x v="0"/>
    <n v="286"/>
    <s v="Alto"/>
    <n v="132"/>
    <s v="Bajo"/>
    <n v="6.6"/>
    <s v="Alto"/>
    <n v="9.1999999999999993"/>
    <x v="0"/>
    <n v="8.6999999999999993"/>
    <s v="Normal"/>
    <n v="4.5"/>
    <s v="Normal"/>
    <n v="1"/>
    <s v="Toma ECA"/>
    <n v="1"/>
    <s v="Toma ARB"/>
    <n v="0"/>
    <x v="1"/>
    <n v="1"/>
    <x v="0"/>
    <n v="1"/>
    <x v="1"/>
    <n v="0"/>
    <x v="1"/>
  </r>
  <r>
    <s v="P0164"/>
    <x v="15"/>
    <s v="Adulto"/>
    <x v="1"/>
    <n v="20.3"/>
    <x v="0"/>
    <n v="1"/>
    <s v="Tiene herencia"/>
    <n v="106"/>
    <n v="66"/>
    <n v="69"/>
    <s v="Normal"/>
    <n v="53"/>
    <s v="Normal"/>
    <n v="2"/>
    <x v="0"/>
    <n v="0"/>
    <x v="0"/>
    <n v="0"/>
    <x v="0"/>
    <n v="0"/>
    <x v="1"/>
    <x v="7"/>
    <x v="0"/>
    <n v="22"/>
    <x v="0"/>
    <n v="109"/>
    <x v="0"/>
    <n v="15"/>
    <x v="0"/>
    <n v="13"/>
    <s v="Normal"/>
    <n v="2354"/>
    <x v="0"/>
    <n v="1"/>
    <x v="1"/>
    <n v="121"/>
    <x v="2"/>
    <n v="6.2"/>
    <x v="2"/>
    <n v="203"/>
    <x v="2"/>
    <n v="81"/>
    <x v="3"/>
    <n v="56"/>
    <x v="0"/>
    <n v="95"/>
    <s v="Normal"/>
    <n v="136"/>
    <s v="Normal"/>
    <n v="4.4000000000000004"/>
    <s v="Normal"/>
    <n v="13.7"/>
    <x v="1"/>
    <n v="9.1"/>
    <s v="Normal"/>
    <n v="4"/>
    <s v="Normal"/>
    <n v="0"/>
    <s v="No Toma ECA"/>
    <n v="1"/>
    <s v="Toma ARB"/>
    <n v="0"/>
    <x v="1"/>
    <n v="1"/>
    <x v="0"/>
    <n v="0"/>
    <x v="0"/>
    <n v="0"/>
    <x v="1"/>
  </r>
  <r>
    <s v="P0165"/>
    <x v="37"/>
    <s v="Adulto Mayor"/>
    <x v="0"/>
    <n v="25.8"/>
    <x v="3"/>
    <n v="1"/>
    <s v="Tiene herencia"/>
    <n v="115"/>
    <n v="77"/>
    <n v="81"/>
    <s v="Normal"/>
    <n v="69"/>
    <s v="Normal"/>
    <n v="2"/>
    <x v="0"/>
    <n v="0"/>
    <x v="0"/>
    <n v="0"/>
    <x v="0"/>
    <n v="0"/>
    <x v="1"/>
    <x v="7"/>
    <x v="0"/>
    <n v="30"/>
    <x v="0"/>
    <n v="93"/>
    <x v="0"/>
    <n v="30"/>
    <x v="2"/>
    <n v="24"/>
    <s v="Normal"/>
    <n v="2345"/>
    <x v="0"/>
    <n v="0"/>
    <x v="0"/>
    <n v="91"/>
    <x v="0"/>
    <n v="4.8"/>
    <x v="0"/>
    <n v="159"/>
    <x v="0"/>
    <n v="111"/>
    <x v="0"/>
    <n v="64"/>
    <x v="1"/>
    <n v="127"/>
    <s v="Normal"/>
    <n v="138"/>
    <s v="Normal"/>
    <n v="4.2"/>
    <s v="Normal"/>
    <n v="15.1"/>
    <x v="1"/>
    <n v="9.8000000000000007"/>
    <s v="Normal"/>
    <n v="3.9"/>
    <s v="Normal"/>
    <n v="1"/>
    <s v="Toma ECA"/>
    <n v="0"/>
    <s v="No toma ARB"/>
    <n v="0"/>
    <x v="1"/>
    <n v="0"/>
    <x v="1"/>
    <n v="0"/>
    <x v="0"/>
    <n v="0"/>
    <x v="1"/>
  </r>
  <r>
    <s v="P0166"/>
    <x v="29"/>
    <s v="Adulto"/>
    <x v="1"/>
    <n v="18.600000000000001"/>
    <x v="0"/>
    <n v="0"/>
    <s v="No tiene herencia"/>
    <n v="119"/>
    <n v="71"/>
    <n v="83"/>
    <s v="Normal"/>
    <n v="70"/>
    <s v="Normal"/>
    <n v="2"/>
    <x v="0"/>
    <n v="0"/>
    <x v="0"/>
    <n v="0"/>
    <x v="0"/>
    <n v="1"/>
    <x v="0"/>
    <x v="7"/>
    <x v="0"/>
    <n v="32"/>
    <x v="0"/>
    <n v="83"/>
    <x v="2"/>
    <n v="18"/>
    <x v="0"/>
    <n v="16"/>
    <s v="Normal"/>
    <n v="1673"/>
    <x v="0"/>
    <n v="0"/>
    <x v="0"/>
    <n v="85"/>
    <x v="0"/>
    <n v="5.9"/>
    <x v="2"/>
    <n v="185"/>
    <x v="0"/>
    <n v="101"/>
    <x v="0"/>
    <n v="53"/>
    <x v="0"/>
    <n v="159"/>
    <s v="Alto"/>
    <n v="138"/>
    <s v="Normal"/>
    <n v="4.4000000000000004"/>
    <s v="Normal"/>
    <n v="13.2"/>
    <x v="1"/>
    <n v="10.199999999999999"/>
    <s v="Normal"/>
    <n v="3.7"/>
    <s v="Normal"/>
    <n v="1"/>
    <s v="Toma ECA"/>
    <n v="0"/>
    <s v="No toma ARB"/>
    <n v="1"/>
    <x v="0"/>
    <n v="1"/>
    <x v="0"/>
    <n v="0"/>
    <x v="0"/>
    <n v="1"/>
    <x v="0"/>
  </r>
  <r>
    <s v="P0167"/>
    <x v="50"/>
    <s v="Adulto"/>
    <x v="1"/>
    <n v="20.6"/>
    <x v="0"/>
    <n v="0"/>
    <s v="No tiene herencia"/>
    <n v="113"/>
    <n v="71"/>
    <n v="90"/>
    <s v="Normal"/>
    <n v="63"/>
    <s v="Normal"/>
    <n v="2"/>
    <x v="0"/>
    <n v="0"/>
    <x v="0"/>
    <n v="0"/>
    <x v="0"/>
    <n v="1"/>
    <x v="0"/>
    <x v="3"/>
    <x v="0"/>
    <n v="27"/>
    <x v="0"/>
    <n v="82"/>
    <x v="2"/>
    <n v="18"/>
    <x v="0"/>
    <n v="14"/>
    <s v="Normal"/>
    <n v="1316"/>
    <x v="0"/>
    <n v="1"/>
    <x v="1"/>
    <n v="123"/>
    <x v="2"/>
    <n v="6.3"/>
    <x v="2"/>
    <n v="203"/>
    <x v="2"/>
    <n v="126"/>
    <x v="0"/>
    <n v="51"/>
    <x v="0"/>
    <n v="84"/>
    <s v="Normal"/>
    <n v="145"/>
    <s v="Normal"/>
    <n v="4.0999999999999996"/>
    <s v="Normal"/>
    <n v="14.9"/>
    <x v="1"/>
    <n v="10.1"/>
    <s v="Normal"/>
    <n v="2.7"/>
    <s v="Normal"/>
    <n v="0"/>
    <s v="No Toma ECA"/>
    <n v="0"/>
    <s v="No toma ARB"/>
    <n v="1"/>
    <x v="0"/>
    <n v="0"/>
    <x v="1"/>
    <n v="0"/>
    <x v="0"/>
    <n v="0"/>
    <x v="1"/>
  </r>
  <r>
    <s v="P0168"/>
    <x v="12"/>
    <s v="Adulto"/>
    <x v="0"/>
    <n v="19.8"/>
    <x v="0"/>
    <n v="0"/>
    <s v="No tiene herencia"/>
    <n v="131"/>
    <n v="72"/>
    <n v="72"/>
    <s v="Normal"/>
    <n v="69"/>
    <s v="Normal"/>
    <n v="1"/>
    <x v="2"/>
    <n v="0"/>
    <x v="0"/>
    <n v="0"/>
    <x v="0"/>
    <n v="0"/>
    <x v="1"/>
    <x v="13"/>
    <x v="0"/>
    <n v="20"/>
    <x v="0"/>
    <n v="84"/>
    <x v="2"/>
    <n v="26"/>
    <x v="0"/>
    <n v="20"/>
    <s v="Normal"/>
    <n v="1836"/>
    <x v="0"/>
    <n v="0"/>
    <x v="0"/>
    <n v="87"/>
    <x v="0"/>
    <n v="5"/>
    <x v="0"/>
    <n v="193"/>
    <x v="0"/>
    <n v="102"/>
    <x v="0"/>
    <n v="50"/>
    <x v="0"/>
    <n v="118"/>
    <s v="Normal"/>
    <n v="140"/>
    <s v="Normal"/>
    <n v="4.2"/>
    <s v="Normal"/>
    <n v="14.1"/>
    <x v="1"/>
    <n v="10.199999999999999"/>
    <s v="Normal"/>
    <n v="4.5"/>
    <s v="Normal"/>
    <n v="1"/>
    <s v="Toma ECA"/>
    <n v="0"/>
    <s v="No toma ARB"/>
    <n v="0"/>
    <x v="1"/>
    <n v="0"/>
    <x v="1"/>
    <n v="0"/>
    <x v="0"/>
    <n v="1"/>
    <x v="0"/>
  </r>
  <r>
    <s v="P0169"/>
    <x v="27"/>
    <s v="Adulto"/>
    <x v="1"/>
    <n v="31"/>
    <x v="2"/>
    <n v="1"/>
    <s v="Tiene herencia"/>
    <n v="145"/>
    <n v="97"/>
    <n v="103"/>
    <s v="Taquicardia"/>
    <n v="40"/>
    <s v="Reducida"/>
    <n v="4"/>
    <x v="1"/>
    <n v="0"/>
    <x v="0"/>
    <n v="0"/>
    <x v="0"/>
    <n v="1"/>
    <x v="0"/>
    <x v="38"/>
    <x v="1"/>
    <n v="113"/>
    <x v="3"/>
    <n v="36"/>
    <x v="1"/>
    <n v="2559"/>
    <x v="1"/>
    <n v="2303"/>
    <s v="Macroalbuminuria"/>
    <n v="575"/>
    <x v="0"/>
    <n v="0"/>
    <x v="0"/>
    <n v="138"/>
    <x v="1"/>
    <n v="9.9"/>
    <x v="1"/>
    <n v="244"/>
    <x v="1"/>
    <n v="172"/>
    <x v="1"/>
    <n v="37"/>
    <x v="0"/>
    <n v="367"/>
    <s v="Alto"/>
    <n v="133"/>
    <s v="Bajo"/>
    <n v="5.6"/>
    <s v="Alto"/>
    <n v="8.8000000000000007"/>
    <x v="0"/>
    <n v="8.4"/>
    <s v="Bajo"/>
    <n v="7"/>
    <s v="Alto"/>
    <n v="0"/>
    <s v="No Toma ECA"/>
    <n v="1"/>
    <s v="Toma ARB"/>
    <n v="1"/>
    <x v="0"/>
    <n v="1"/>
    <x v="0"/>
    <n v="1"/>
    <x v="1"/>
    <n v="0"/>
    <x v="1"/>
  </r>
  <r>
    <s v="P0170"/>
    <x v="6"/>
    <s v="Adulto Mayor"/>
    <x v="1"/>
    <n v="29.5"/>
    <x v="3"/>
    <n v="1"/>
    <s v="Tiene herencia"/>
    <n v="148"/>
    <n v="109"/>
    <n v="98"/>
    <s v="Normal"/>
    <n v="43"/>
    <s v="Intermedia"/>
    <n v="4"/>
    <x v="1"/>
    <n v="0"/>
    <x v="0"/>
    <n v="1"/>
    <x v="1"/>
    <n v="1"/>
    <x v="0"/>
    <x v="11"/>
    <x v="1"/>
    <n v="99"/>
    <x v="1"/>
    <n v="23"/>
    <x v="4"/>
    <n v="2102"/>
    <x v="1"/>
    <n v="1891"/>
    <s v="Macroalbuminuria"/>
    <n v="341"/>
    <x v="1"/>
    <n v="1"/>
    <x v="1"/>
    <n v="217"/>
    <x v="1"/>
    <n v="8.9"/>
    <x v="1"/>
    <n v="263"/>
    <x v="1"/>
    <n v="135"/>
    <x v="4"/>
    <n v="38"/>
    <x v="0"/>
    <n v="409"/>
    <s v="Alto"/>
    <n v="125"/>
    <s v="Bajo"/>
    <n v="6.2"/>
    <s v="Alto"/>
    <n v="10.6"/>
    <x v="0"/>
    <n v="8.6999999999999993"/>
    <s v="Normal"/>
    <n v="6.2"/>
    <s v="Alto"/>
    <n v="1"/>
    <s v="Toma ECA"/>
    <n v="0"/>
    <s v="No toma ARB"/>
    <n v="0"/>
    <x v="1"/>
    <n v="0"/>
    <x v="1"/>
    <n v="1"/>
    <x v="1"/>
    <n v="0"/>
    <x v="1"/>
  </r>
  <r>
    <s v="P0171"/>
    <x v="52"/>
    <s v="Adulto"/>
    <x v="1"/>
    <n v="20.3"/>
    <x v="0"/>
    <n v="0"/>
    <s v="No tiene herencia"/>
    <n v="111"/>
    <n v="75"/>
    <n v="78"/>
    <s v="Normal"/>
    <n v="70"/>
    <s v="Normal"/>
    <n v="1"/>
    <x v="2"/>
    <n v="0"/>
    <x v="0"/>
    <n v="0"/>
    <x v="0"/>
    <n v="1"/>
    <x v="0"/>
    <x v="0"/>
    <x v="0"/>
    <n v="30"/>
    <x v="0"/>
    <n v="116"/>
    <x v="0"/>
    <n v="17"/>
    <x v="0"/>
    <n v="15"/>
    <s v="Normal"/>
    <n v="1600"/>
    <x v="0"/>
    <n v="0"/>
    <x v="0"/>
    <n v="83"/>
    <x v="0"/>
    <n v="5.4"/>
    <x v="0"/>
    <n v="198"/>
    <x v="0"/>
    <n v="86"/>
    <x v="3"/>
    <n v="53"/>
    <x v="0"/>
    <n v="90"/>
    <s v="Normal"/>
    <n v="140"/>
    <s v="Normal"/>
    <n v="4.3"/>
    <s v="Normal"/>
    <n v="15.2"/>
    <x v="1"/>
    <n v="9.1"/>
    <s v="Normal"/>
    <n v="3.7"/>
    <s v="Normal"/>
    <n v="0"/>
    <s v="No Toma ECA"/>
    <n v="1"/>
    <s v="Toma ARB"/>
    <n v="0"/>
    <x v="1"/>
    <n v="1"/>
    <x v="0"/>
    <n v="0"/>
    <x v="0"/>
    <n v="0"/>
    <x v="1"/>
  </r>
  <r>
    <s v="P0172"/>
    <x v="13"/>
    <s v="Adulto Mayor"/>
    <x v="0"/>
    <n v="24.1"/>
    <x v="0"/>
    <n v="0"/>
    <s v="No tiene herencia"/>
    <n v="129"/>
    <n v="81"/>
    <n v="62"/>
    <s v="Normal"/>
    <n v="65"/>
    <s v="Normal"/>
    <n v="2"/>
    <x v="0"/>
    <n v="0"/>
    <x v="0"/>
    <n v="0"/>
    <x v="0"/>
    <n v="1"/>
    <x v="0"/>
    <x v="18"/>
    <x v="0"/>
    <n v="27"/>
    <x v="0"/>
    <n v="74"/>
    <x v="2"/>
    <n v="18"/>
    <x v="0"/>
    <n v="14"/>
    <s v="Normal"/>
    <n v="2240"/>
    <x v="0"/>
    <n v="0"/>
    <x v="0"/>
    <n v="117"/>
    <x v="2"/>
    <n v="5.5"/>
    <x v="0"/>
    <n v="156"/>
    <x v="0"/>
    <n v="101"/>
    <x v="0"/>
    <n v="56"/>
    <x v="0"/>
    <n v="161"/>
    <s v="Alto"/>
    <n v="135"/>
    <s v="Normal"/>
    <n v="3.7"/>
    <s v="Normal"/>
    <n v="13.9"/>
    <x v="1"/>
    <n v="9.6999999999999993"/>
    <s v="Normal"/>
    <n v="3.7"/>
    <s v="Normal"/>
    <n v="1"/>
    <s v="Toma ECA"/>
    <n v="0"/>
    <s v="No toma ARB"/>
    <n v="0"/>
    <x v="1"/>
    <n v="0"/>
    <x v="1"/>
    <n v="0"/>
    <x v="0"/>
    <n v="0"/>
    <x v="1"/>
  </r>
  <r>
    <s v="P0173"/>
    <x v="2"/>
    <s v="Adulto Mayor"/>
    <x v="1"/>
    <n v="25.6"/>
    <x v="3"/>
    <n v="0"/>
    <s v="No tiene herencia"/>
    <n v="165"/>
    <n v="93"/>
    <n v="75"/>
    <s v="Normal"/>
    <n v="31"/>
    <s v="Reducida"/>
    <n v="3"/>
    <x v="3"/>
    <n v="1"/>
    <x v="1"/>
    <n v="0"/>
    <x v="0"/>
    <n v="1"/>
    <x v="0"/>
    <x v="15"/>
    <x v="1"/>
    <n v="52"/>
    <x v="1"/>
    <n v="33"/>
    <x v="1"/>
    <n v="2639"/>
    <x v="1"/>
    <n v="2111"/>
    <s v="Macroalbuminuria"/>
    <n v="582"/>
    <x v="0"/>
    <n v="1"/>
    <x v="1"/>
    <n v="137"/>
    <x v="1"/>
    <n v="7.5"/>
    <x v="1"/>
    <n v="228"/>
    <x v="2"/>
    <n v="145"/>
    <x v="4"/>
    <n v="27"/>
    <x v="0"/>
    <n v="226"/>
    <s v="Alto"/>
    <n v="135"/>
    <s v="Normal"/>
    <n v="5.9"/>
    <s v="Alto"/>
    <n v="9.4"/>
    <x v="0"/>
    <n v="7.6"/>
    <s v="Bajo"/>
    <n v="7.3"/>
    <s v="Alto"/>
    <n v="1"/>
    <s v="Toma ECA"/>
    <n v="1"/>
    <s v="Toma ARB"/>
    <n v="0"/>
    <x v="1"/>
    <n v="1"/>
    <x v="0"/>
    <n v="1"/>
    <x v="1"/>
    <n v="0"/>
    <x v="1"/>
  </r>
  <r>
    <s v="P0174"/>
    <x v="9"/>
    <s v="Adulto Mayor"/>
    <x v="1"/>
    <n v="29.7"/>
    <x v="3"/>
    <n v="1"/>
    <s v="Tiene herencia"/>
    <n v="151"/>
    <n v="93"/>
    <n v="92"/>
    <s v="Normal"/>
    <n v="50"/>
    <s v="Normal"/>
    <n v="2"/>
    <x v="0"/>
    <n v="0"/>
    <x v="0"/>
    <n v="0"/>
    <x v="0"/>
    <n v="1"/>
    <x v="0"/>
    <x v="27"/>
    <x v="1"/>
    <n v="102"/>
    <x v="3"/>
    <n v="35"/>
    <x v="1"/>
    <n v="2946"/>
    <x v="1"/>
    <n v="2062"/>
    <s v="Macroalbuminuria"/>
    <n v="389"/>
    <x v="1"/>
    <n v="1"/>
    <x v="1"/>
    <n v="163"/>
    <x v="1"/>
    <n v="7"/>
    <x v="1"/>
    <n v="285"/>
    <x v="1"/>
    <n v="148"/>
    <x v="4"/>
    <n v="29"/>
    <x v="0"/>
    <n v="274"/>
    <s v="Alto"/>
    <n v="138"/>
    <s v="Normal"/>
    <n v="6.9"/>
    <s v="Alto"/>
    <n v="9.6999999999999993"/>
    <x v="0"/>
    <n v="8.1999999999999993"/>
    <s v="Bajo"/>
    <n v="6.9"/>
    <s v="Alto"/>
    <n v="1"/>
    <s v="Toma ECA"/>
    <n v="1"/>
    <s v="Toma ARB"/>
    <n v="0"/>
    <x v="1"/>
    <n v="0"/>
    <x v="1"/>
    <n v="1"/>
    <x v="1"/>
    <n v="1"/>
    <x v="0"/>
  </r>
  <r>
    <s v="P0175"/>
    <x v="27"/>
    <s v="Adulto"/>
    <x v="0"/>
    <n v="18.2"/>
    <x v="4"/>
    <n v="0"/>
    <s v="No tiene herencia"/>
    <n v="114"/>
    <n v="66"/>
    <n v="79"/>
    <s v="Normal"/>
    <n v="56"/>
    <s v="Normal"/>
    <n v="1"/>
    <x v="2"/>
    <n v="0"/>
    <x v="0"/>
    <n v="0"/>
    <x v="0"/>
    <n v="1"/>
    <x v="0"/>
    <x v="10"/>
    <x v="2"/>
    <n v="17"/>
    <x v="2"/>
    <n v="66"/>
    <x v="2"/>
    <n v="15"/>
    <x v="0"/>
    <n v="10"/>
    <s v="Normal"/>
    <n v="1421"/>
    <x v="0"/>
    <n v="0"/>
    <x v="0"/>
    <n v="123"/>
    <x v="2"/>
    <n v="4.9000000000000004"/>
    <x v="0"/>
    <n v="160"/>
    <x v="0"/>
    <n v="83"/>
    <x v="3"/>
    <n v="66"/>
    <x v="1"/>
    <n v="161"/>
    <s v="Alto"/>
    <n v="138"/>
    <s v="Normal"/>
    <n v="4"/>
    <s v="Normal"/>
    <n v="15.2"/>
    <x v="1"/>
    <n v="9.6"/>
    <s v="Normal"/>
    <n v="4.2"/>
    <s v="Normal"/>
    <n v="1"/>
    <s v="Toma ECA"/>
    <n v="1"/>
    <s v="Toma ARB"/>
    <n v="0"/>
    <x v="1"/>
    <n v="0"/>
    <x v="1"/>
    <n v="0"/>
    <x v="0"/>
    <n v="1"/>
    <x v="0"/>
  </r>
  <r>
    <s v="P0176"/>
    <x v="50"/>
    <s v="Adulto"/>
    <x v="1"/>
    <n v="28.4"/>
    <x v="3"/>
    <n v="1"/>
    <s v="Tiene herencia"/>
    <n v="131"/>
    <n v="83"/>
    <n v="82"/>
    <s v="Normal"/>
    <n v="66"/>
    <s v="Normal"/>
    <n v="1"/>
    <x v="2"/>
    <n v="0"/>
    <x v="0"/>
    <n v="0"/>
    <x v="0"/>
    <n v="1"/>
    <x v="0"/>
    <x v="7"/>
    <x v="0"/>
    <n v="19"/>
    <x v="0"/>
    <n v="82"/>
    <x v="2"/>
    <n v="9"/>
    <x v="0"/>
    <n v="7"/>
    <s v="Normal"/>
    <n v="2076"/>
    <x v="0"/>
    <n v="0"/>
    <x v="0"/>
    <n v="118"/>
    <x v="2"/>
    <n v="5.4"/>
    <x v="0"/>
    <n v="220"/>
    <x v="2"/>
    <n v="108"/>
    <x v="0"/>
    <n v="66"/>
    <x v="1"/>
    <n v="82"/>
    <s v="Normal"/>
    <n v="137"/>
    <s v="Normal"/>
    <n v="4.5999999999999996"/>
    <s v="Normal"/>
    <n v="13"/>
    <x v="1"/>
    <n v="9.6999999999999993"/>
    <s v="Normal"/>
    <n v="3.3"/>
    <s v="Normal"/>
    <n v="1"/>
    <s v="Toma ECA"/>
    <n v="0"/>
    <s v="No toma ARB"/>
    <n v="0"/>
    <x v="1"/>
    <n v="0"/>
    <x v="1"/>
    <n v="0"/>
    <x v="0"/>
    <n v="0"/>
    <x v="1"/>
  </r>
  <r>
    <s v="P0177"/>
    <x v="20"/>
    <s v="Adulto"/>
    <x v="1"/>
    <n v="28.1"/>
    <x v="3"/>
    <n v="1"/>
    <s v="Tiene herencia"/>
    <n v="120"/>
    <n v="67"/>
    <n v="72"/>
    <s v="Normal"/>
    <n v="57"/>
    <s v="Normal"/>
    <n v="1"/>
    <x v="2"/>
    <n v="0"/>
    <x v="0"/>
    <n v="0"/>
    <x v="0"/>
    <n v="1"/>
    <x v="0"/>
    <x v="13"/>
    <x v="0"/>
    <n v="30"/>
    <x v="0"/>
    <n v="68"/>
    <x v="2"/>
    <n v="18"/>
    <x v="0"/>
    <n v="12"/>
    <s v="Normal"/>
    <n v="2356"/>
    <x v="0"/>
    <n v="1"/>
    <x v="1"/>
    <n v="94"/>
    <x v="0"/>
    <n v="6"/>
    <x v="2"/>
    <n v="190"/>
    <x v="0"/>
    <n v="101"/>
    <x v="0"/>
    <n v="63"/>
    <x v="1"/>
    <n v="123"/>
    <s v="Normal"/>
    <n v="135"/>
    <s v="Normal"/>
    <n v="4"/>
    <s v="Normal"/>
    <n v="14.4"/>
    <x v="1"/>
    <n v="9.4"/>
    <s v="Normal"/>
    <n v="3.4"/>
    <s v="Normal"/>
    <n v="1"/>
    <s v="Toma ECA"/>
    <n v="1"/>
    <s v="Toma ARB"/>
    <n v="0"/>
    <x v="1"/>
    <n v="0"/>
    <x v="1"/>
    <n v="0"/>
    <x v="0"/>
    <n v="1"/>
    <x v="0"/>
  </r>
  <r>
    <s v="P0178"/>
    <x v="38"/>
    <s v="Adulto Mayor"/>
    <x v="0"/>
    <n v="28.7"/>
    <x v="3"/>
    <n v="1"/>
    <s v="Tiene herencia"/>
    <n v="182"/>
    <n v="95"/>
    <n v="89"/>
    <s v="Normal"/>
    <n v="29"/>
    <s v="Reducida"/>
    <n v="4"/>
    <x v="1"/>
    <n v="0"/>
    <x v="0"/>
    <n v="1"/>
    <x v="1"/>
    <n v="1"/>
    <x v="0"/>
    <x v="28"/>
    <x v="1"/>
    <n v="87"/>
    <x v="1"/>
    <n v="23"/>
    <x v="4"/>
    <n v="2119"/>
    <x v="1"/>
    <n v="1483"/>
    <s v="Macroalbuminuria"/>
    <n v="614"/>
    <x v="0"/>
    <n v="1"/>
    <x v="1"/>
    <n v="211"/>
    <x v="1"/>
    <n v="9.5"/>
    <x v="1"/>
    <n v="226"/>
    <x v="2"/>
    <n v="161"/>
    <x v="1"/>
    <n v="39"/>
    <x v="0"/>
    <n v="316"/>
    <s v="Alto"/>
    <n v="132"/>
    <s v="Bajo"/>
    <n v="6.3"/>
    <s v="Alto"/>
    <n v="9.3000000000000007"/>
    <x v="0"/>
    <n v="7.5"/>
    <s v="Bajo"/>
    <n v="7.5"/>
    <s v="Alto"/>
    <n v="0"/>
    <s v="No Toma ECA"/>
    <n v="1"/>
    <s v="Toma ARB"/>
    <n v="1"/>
    <x v="0"/>
    <n v="0"/>
    <x v="1"/>
    <n v="1"/>
    <x v="1"/>
    <n v="1"/>
    <x v="0"/>
  </r>
  <r>
    <s v="P0179"/>
    <x v="13"/>
    <s v="Adulto Mayor"/>
    <x v="1"/>
    <n v="27.5"/>
    <x v="3"/>
    <n v="1"/>
    <s v="Tiene herencia"/>
    <n v="186"/>
    <n v="107"/>
    <n v="76"/>
    <s v="Normal"/>
    <n v="34"/>
    <s v="Reducida"/>
    <n v="4"/>
    <x v="1"/>
    <n v="0"/>
    <x v="0"/>
    <n v="1"/>
    <x v="1"/>
    <n v="1"/>
    <x v="0"/>
    <x v="29"/>
    <x v="1"/>
    <n v="120"/>
    <x v="3"/>
    <n v="56"/>
    <x v="1"/>
    <n v="1437"/>
    <x v="1"/>
    <n v="1149"/>
    <s v="Macroalbuminuria"/>
    <n v="410"/>
    <x v="1"/>
    <n v="0"/>
    <x v="0"/>
    <n v="138"/>
    <x v="1"/>
    <n v="11"/>
    <x v="1"/>
    <n v="252"/>
    <x v="1"/>
    <n v="155"/>
    <x v="4"/>
    <n v="38"/>
    <x v="0"/>
    <n v="193"/>
    <s v="Alto"/>
    <n v="130"/>
    <s v="Bajo"/>
    <n v="6.5"/>
    <s v="Alto"/>
    <n v="9"/>
    <x v="0"/>
    <n v="8.4"/>
    <s v="Bajo"/>
    <n v="6.7"/>
    <s v="Alto"/>
    <n v="1"/>
    <s v="Toma ECA"/>
    <n v="0"/>
    <s v="No toma ARB"/>
    <n v="1"/>
    <x v="0"/>
    <n v="0"/>
    <x v="1"/>
    <n v="1"/>
    <x v="1"/>
    <n v="0"/>
    <x v="1"/>
  </r>
  <r>
    <s v="P0180"/>
    <x v="47"/>
    <s v="Adulto Mayor"/>
    <x v="0"/>
    <n v="31.3"/>
    <x v="2"/>
    <n v="0"/>
    <s v="No tiene herencia"/>
    <n v="158"/>
    <n v="109"/>
    <n v="103"/>
    <s v="Taquicardia"/>
    <n v="41"/>
    <s v="Intermedia"/>
    <n v="2"/>
    <x v="0"/>
    <n v="1"/>
    <x v="1"/>
    <n v="0"/>
    <x v="0"/>
    <n v="1"/>
    <x v="0"/>
    <x v="25"/>
    <x v="1"/>
    <n v="84"/>
    <x v="1"/>
    <n v="25"/>
    <x v="4"/>
    <n v="593"/>
    <x v="1"/>
    <n v="474"/>
    <s v="Macroalbuminuria"/>
    <n v="642"/>
    <x v="0"/>
    <n v="1"/>
    <x v="1"/>
    <n v="135"/>
    <x v="1"/>
    <n v="9.5"/>
    <x v="1"/>
    <n v="234"/>
    <x v="2"/>
    <n v="189"/>
    <x v="1"/>
    <n v="37"/>
    <x v="0"/>
    <n v="225"/>
    <s v="Alto"/>
    <n v="132"/>
    <s v="Bajo"/>
    <n v="5.3"/>
    <s v="Alto"/>
    <n v="10.8"/>
    <x v="0"/>
    <n v="8.8000000000000007"/>
    <s v="Normal"/>
    <n v="7.2"/>
    <s v="Alto"/>
    <n v="1"/>
    <s v="Toma ECA"/>
    <n v="0"/>
    <s v="No toma ARB"/>
    <n v="1"/>
    <x v="0"/>
    <n v="1"/>
    <x v="0"/>
    <n v="1"/>
    <x v="1"/>
    <n v="1"/>
    <x v="0"/>
  </r>
  <r>
    <s v="P0181"/>
    <x v="1"/>
    <s v="Adulto"/>
    <x v="1"/>
    <n v="23.8"/>
    <x v="0"/>
    <n v="1"/>
    <s v="Tiene herencia"/>
    <n v="129"/>
    <n v="77"/>
    <n v="70"/>
    <s v="Normal"/>
    <n v="67"/>
    <s v="Normal"/>
    <n v="1"/>
    <x v="2"/>
    <n v="0"/>
    <x v="0"/>
    <n v="0"/>
    <x v="0"/>
    <n v="0"/>
    <x v="1"/>
    <x v="7"/>
    <x v="0"/>
    <n v="39"/>
    <x v="0"/>
    <n v="98"/>
    <x v="0"/>
    <n v="27"/>
    <x v="0"/>
    <n v="18"/>
    <s v="Normal"/>
    <n v="1812"/>
    <x v="0"/>
    <n v="1"/>
    <x v="1"/>
    <n v="119"/>
    <x v="2"/>
    <n v="5.2"/>
    <x v="0"/>
    <n v="156"/>
    <x v="0"/>
    <n v="129"/>
    <x v="0"/>
    <n v="55"/>
    <x v="0"/>
    <n v="163"/>
    <s v="Alto"/>
    <n v="145"/>
    <s v="Normal"/>
    <n v="3.9"/>
    <s v="Normal"/>
    <n v="14.8"/>
    <x v="1"/>
    <n v="9.6"/>
    <s v="Normal"/>
    <n v="4.0999999999999996"/>
    <s v="Normal"/>
    <n v="1"/>
    <s v="Toma ECA"/>
    <n v="1"/>
    <s v="Toma ARB"/>
    <n v="0"/>
    <x v="1"/>
    <n v="0"/>
    <x v="1"/>
    <n v="0"/>
    <x v="0"/>
    <n v="0"/>
    <x v="1"/>
  </r>
  <r>
    <s v="P0182"/>
    <x v="23"/>
    <s v="Adulto"/>
    <x v="1"/>
    <n v="21.1"/>
    <x v="0"/>
    <n v="0"/>
    <s v="No tiene herencia"/>
    <n v="116"/>
    <n v="73"/>
    <n v="61"/>
    <s v="Normal"/>
    <n v="67"/>
    <s v="Normal"/>
    <n v="1"/>
    <x v="2"/>
    <n v="0"/>
    <x v="0"/>
    <n v="0"/>
    <x v="0"/>
    <n v="1"/>
    <x v="0"/>
    <x v="4"/>
    <x v="1"/>
    <n v="20"/>
    <x v="0"/>
    <n v="65"/>
    <x v="2"/>
    <n v="17"/>
    <x v="0"/>
    <n v="13"/>
    <s v="Normal"/>
    <n v="2098"/>
    <x v="0"/>
    <n v="1"/>
    <x v="1"/>
    <n v="114"/>
    <x v="2"/>
    <n v="4.9000000000000004"/>
    <x v="0"/>
    <n v="168"/>
    <x v="0"/>
    <n v="97"/>
    <x v="3"/>
    <n v="56"/>
    <x v="0"/>
    <n v="167"/>
    <s v="Alto"/>
    <n v="137"/>
    <s v="Normal"/>
    <n v="4.8"/>
    <s v="Normal"/>
    <n v="12.8"/>
    <x v="1"/>
    <n v="8.5"/>
    <s v="Normal"/>
    <n v="4.2"/>
    <s v="Normal"/>
    <n v="0"/>
    <s v="No Toma ECA"/>
    <n v="1"/>
    <s v="Toma ARB"/>
    <n v="0"/>
    <x v="1"/>
    <n v="1"/>
    <x v="0"/>
    <n v="0"/>
    <x v="0"/>
    <n v="0"/>
    <x v="1"/>
  </r>
  <r>
    <s v="P0183"/>
    <x v="3"/>
    <s v="Adulto Mayor"/>
    <x v="1"/>
    <n v="37.1"/>
    <x v="1"/>
    <n v="1"/>
    <s v="Tiene herencia"/>
    <n v="190"/>
    <n v="98"/>
    <n v="75"/>
    <s v="Normal"/>
    <n v="34"/>
    <s v="Reducida"/>
    <n v="4"/>
    <x v="1"/>
    <n v="0"/>
    <x v="0"/>
    <n v="1"/>
    <x v="1"/>
    <n v="1"/>
    <x v="0"/>
    <x v="23"/>
    <x v="1"/>
    <n v="99"/>
    <x v="1"/>
    <n v="27"/>
    <x v="4"/>
    <n v="644"/>
    <x v="1"/>
    <n v="515"/>
    <s v="Macroalbuminuria"/>
    <n v="344"/>
    <x v="1"/>
    <n v="1"/>
    <x v="1"/>
    <n v="189"/>
    <x v="1"/>
    <n v="9.4"/>
    <x v="1"/>
    <n v="247"/>
    <x v="1"/>
    <n v="168"/>
    <x v="1"/>
    <n v="34"/>
    <x v="0"/>
    <n v="189"/>
    <s v="Alto"/>
    <n v="138"/>
    <s v="Normal"/>
    <n v="6.4"/>
    <s v="Alto"/>
    <n v="9.3000000000000007"/>
    <x v="0"/>
    <n v="7.5"/>
    <s v="Bajo"/>
    <n v="5.6"/>
    <s v="Alto"/>
    <n v="0"/>
    <s v="No Toma ECA"/>
    <n v="0"/>
    <s v="No toma ARB"/>
    <n v="0"/>
    <x v="1"/>
    <n v="1"/>
    <x v="0"/>
    <n v="1"/>
    <x v="1"/>
    <n v="0"/>
    <x v="1"/>
  </r>
  <r>
    <s v="P0184"/>
    <x v="17"/>
    <s v="Adulto"/>
    <x v="0"/>
    <n v="29.2"/>
    <x v="3"/>
    <n v="1"/>
    <s v="Tiene herencia"/>
    <n v="104"/>
    <n v="69"/>
    <n v="79"/>
    <s v="Normal"/>
    <n v="64"/>
    <s v="Normal"/>
    <n v="2"/>
    <x v="0"/>
    <n v="0"/>
    <x v="0"/>
    <n v="0"/>
    <x v="0"/>
    <n v="0"/>
    <x v="1"/>
    <x v="0"/>
    <x v="0"/>
    <n v="27"/>
    <x v="0"/>
    <n v="63"/>
    <x v="2"/>
    <n v="14"/>
    <x v="0"/>
    <n v="9"/>
    <s v="Normal"/>
    <n v="2353"/>
    <x v="0"/>
    <n v="0"/>
    <x v="0"/>
    <n v="87"/>
    <x v="0"/>
    <n v="5.8"/>
    <x v="2"/>
    <n v="212"/>
    <x v="2"/>
    <n v="125"/>
    <x v="0"/>
    <n v="48"/>
    <x v="0"/>
    <n v="90"/>
    <s v="Normal"/>
    <n v="137"/>
    <s v="Normal"/>
    <n v="4.9000000000000004"/>
    <s v="Normal"/>
    <n v="12.1"/>
    <x v="0"/>
    <n v="8.9"/>
    <s v="Normal"/>
    <n v="3.3"/>
    <s v="Normal"/>
    <n v="0"/>
    <s v="No Toma ECA"/>
    <n v="1"/>
    <s v="Toma ARB"/>
    <n v="0"/>
    <x v="1"/>
    <n v="1"/>
    <x v="0"/>
    <n v="0"/>
    <x v="0"/>
    <n v="0"/>
    <x v="1"/>
  </r>
  <r>
    <s v="P0185"/>
    <x v="1"/>
    <s v="Adulto"/>
    <x v="0"/>
    <n v="25.4"/>
    <x v="3"/>
    <n v="1"/>
    <s v="Tiene herencia"/>
    <n v="122"/>
    <n v="78"/>
    <n v="85"/>
    <s v="Normal"/>
    <n v="68"/>
    <s v="Normal"/>
    <n v="1"/>
    <x v="2"/>
    <n v="0"/>
    <x v="0"/>
    <n v="0"/>
    <x v="0"/>
    <n v="0"/>
    <x v="1"/>
    <x v="7"/>
    <x v="0"/>
    <n v="32"/>
    <x v="0"/>
    <n v="79"/>
    <x v="2"/>
    <n v="16"/>
    <x v="0"/>
    <n v="11"/>
    <s v="Normal"/>
    <n v="2206"/>
    <x v="0"/>
    <n v="0"/>
    <x v="0"/>
    <n v="104"/>
    <x v="2"/>
    <n v="6"/>
    <x v="2"/>
    <n v="219"/>
    <x v="2"/>
    <n v="82"/>
    <x v="3"/>
    <n v="65"/>
    <x v="1"/>
    <n v="161"/>
    <s v="Alto"/>
    <n v="145"/>
    <s v="Normal"/>
    <n v="4.5"/>
    <s v="Normal"/>
    <n v="15"/>
    <x v="1"/>
    <n v="9"/>
    <s v="Normal"/>
    <n v="3.3"/>
    <s v="Normal"/>
    <n v="0"/>
    <s v="No Toma ECA"/>
    <n v="1"/>
    <s v="Toma ARB"/>
    <n v="1"/>
    <x v="0"/>
    <n v="1"/>
    <x v="0"/>
    <n v="0"/>
    <x v="0"/>
    <n v="1"/>
    <x v="0"/>
  </r>
  <r>
    <s v="P0186"/>
    <x v="44"/>
    <s v="Adulto Mayor"/>
    <x v="0"/>
    <n v="37.4"/>
    <x v="1"/>
    <n v="0"/>
    <s v="No tiene herencia"/>
    <n v="183"/>
    <n v="92"/>
    <n v="97"/>
    <s v="Normal"/>
    <n v="38"/>
    <s v="Reducida"/>
    <n v="2"/>
    <x v="0"/>
    <n v="0"/>
    <x v="0"/>
    <n v="1"/>
    <x v="1"/>
    <n v="1"/>
    <x v="0"/>
    <x v="5"/>
    <x v="1"/>
    <n v="74"/>
    <x v="1"/>
    <n v="28"/>
    <x v="4"/>
    <n v="2652"/>
    <x v="1"/>
    <n v="2121"/>
    <s v="Macroalbuminuria"/>
    <n v="443"/>
    <x v="1"/>
    <n v="0"/>
    <x v="0"/>
    <n v="191"/>
    <x v="1"/>
    <n v="7.1"/>
    <x v="1"/>
    <n v="279"/>
    <x v="1"/>
    <n v="212"/>
    <x v="2"/>
    <n v="34"/>
    <x v="0"/>
    <n v="370"/>
    <s v="Alto"/>
    <n v="137"/>
    <s v="Normal"/>
    <n v="6.7"/>
    <s v="Alto"/>
    <n v="10.4"/>
    <x v="0"/>
    <n v="8.6"/>
    <s v="Normal"/>
    <n v="4.9000000000000004"/>
    <s v="Alto"/>
    <n v="1"/>
    <s v="Toma ECA"/>
    <n v="0"/>
    <s v="No toma ARB"/>
    <n v="1"/>
    <x v="0"/>
    <n v="1"/>
    <x v="0"/>
    <n v="1"/>
    <x v="1"/>
    <n v="1"/>
    <x v="0"/>
  </r>
  <r>
    <s v="P0187"/>
    <x v="39"/>
    <s v="Adulto Mayor"/>
    <x v="1"/>
    <n v="35"/>
    <x v="1"/>
    <n v="0"/>
    <s v="No tiene herencia"/>
    <n v="190"/>
    <n v="91"/>
    <n v="102"/>
    <s v="Taquicardia"/>
    <n v="27"/>
    <s v="Reducida"/>
    <n v="4"/>
    <x v="1"/>
    <n v="1"/>
    <x v="1"/>
    <n v="0"/>
    <x v="0"/>
    <n v="1"/>
    <x v="0"/>
    <x v="25"/>
    <x v="1"/>
    <n v="92"/>
    <x v="1"/>
    <n v="30"/>
    <x v="1"/>
    <n v="865"/>
    <x v="1"/>
    <n v="605"/>
    <s v="Macroalbuminuria"/>
    <n v="483"/>
    <x v="1"/>
    <n v="0"/>
    <x v="0"/>
    <n v="191"/>
    <x v="1"/>
    <n v="10.5"/>
    <x v="1"/>
    <n v="311"/>
    <x v="1"/>
    <n v="215"/>
    <x v="2"/>
    <n v="31"/>
    <x v="0"/>
    <n v="288"/>
    <s v="Alto"/>
    <n v="125"/>
    <s v="Bajo"/>
    <n v="6.2"/>
    <s v="Alto"/>
    <n v="7.3"/>
    <x v="0"/>
    <n v="8.5"/>
    <s v="Normal"/>
    <n v="6.4"/>
    <s v="Alto"/>
    <n v="0"/>
    <s v="No Toma ECA"/>
    <n v="1"/>
    <s v="Toma ARB"/>
    <n v="1"/>
    <x v="0"/>
    <n v="0"/>
    <x v="1"/>
    <n v="1"/>
    <x v="1"/>
    <n v="0"/>
    <x v="1"/>
  </r>
  <r>
    <s v="P0188"/>
    <x v="40"/>
    <s v="Adulto"/>
    <x v="1"/>
    <n v="20.6"/>
    <x v="0"/>
    <n v="1"/>
    <s v="Tiene herencia"/>
    <n v="122"/>
    <n v="73"/>
    <n v="86"/>
    <s v="Normal"/>
    <n v="60"/>
    <s v="Normal"/>
    <n v="2"/>
    <x v="0"/>
    <n v="0"/>
    <x v="0"/>
    <n v="0"/>
    <x v="0"/>
    <n v="0"/>
    <x v="1"/>
    <x v="0"/>
    <x v="0"/>
    <n v="18"/>
    <x v="0"/>
    <n v="96"/>
    <x v="0"/>
    <n v="13"/>
    <x v="0"/>
    <n v="10"/>
    <s v="Normal"/>
    <n v="1382"/>
    <x v="0"/>
    <n v="0"/>
    <x v="0"/>
    <n v="111"/>
    <x v="2"/>
    <n v="6.3"/>
    <x v="2"/>
    <n v="196"/>
    <x v="0"/>
    <n v="114"/>
    <x v="0"/>
    <n v="59"/>
    <x v="0"/>
    <n v="93"/>
    <s v="Normal"/>
    <n v="135"/>
    <s v="Normal"/>
    <n v="4"/>
    <s v="Normal"/>
    <n v="12.6"/>
    <x v="1"/>
    <n v="9.6999999999999993"/>
    <s v="Normal"/>
    <n v="3.1"/>
    <s v="Normal"/>
    <n v="1"/>
    <s v="Toma ECA"/>
    <n v="0"/>
    <s v="No toma ARB"/>
    <n v="1"/>
    <x v="0"/>
    <n v="1"/>
    <x v="0"/>
    <n v="0"/>
    <x v="0"/>
    <n v="0"/>
    <x v="1"/>
  </r>
  <r>
    <s v="P0189"/>
    <x v="22"/>
    <s v="Adulto Mayor"/>
    <x v="0"/>
    <n v="20.8"/>
    <x v="0"/>
    <n v="1"/>
    <s v="Tiene herencia"/>
    <n v="112"/>
    <n v="73"/>
    <n v="61"/>
    <s v="Normal"/>
    <n v="57"/>
    <s v="Normal"/>
    <n v="2"/>
    <x v="0"/>
    <n v="0"/>
    <x v="0"/>
    <n v="0"/>
    <x v="0"/>
    <n v="0"/>
    <x v="1"/>
    <x v="7"/>
    <x v="0"/>
    <n v="34"/>
    <x v="0"/>
    <n v="108"/>
    <x v="0"/>
    <n v="17"/>
    <x v="0"/>
    <n v="11"/>
    <s v="Normal"/>
    <n v="2024"/>
    <x v="0"/>
    <n v="1"/>
    <x v="1"/>
    <n v="123"/>
    <x v="2"/>
    <n v="5.6"/>
    <x v="0"/>
    <n v="220"/>
    <x v="2"/>
    <n v="108"/>
    <x v="0"/>
    <n v="62"/>
    <x v="1"/>
    <n v="110"/>
    <s v="Normal"/>
    <n v="143"/>
    <s v="Normal"/>
    <n v="3.7"/>
    <s v="Normal"/>
    <n v="15.9"/>
    <x v="1"/>
    <n v="9"/>
    <s v="Normal"/>
    <n v="2.6"/>
    <s v="Normal"/>
    <n v="1"/>
    <s v="Toma ECA"/>
    <n v="0"/>
    <s v="No toma ARB"/>
    <n v="0"/>
    <x v="1"/>
    <n v="0"/>
    <x v="1"/>
    <n v="0"/>
    <x v="0"/>
    <n v="0"/>
    <x v="1"/>
  </r>
  <r>
    <s v="P0190"/>
    <x v="42"/>
    <s v="Adulto Mayor"/>
    <x v="1"/>
    <n v="27.9"/>
    <x v="3"/>
    <n v="1"/>
    <s v="Tiene herencia"/>
    <n v="188"/>
    <n v="100"/>
    <n v="91"/>
    <s v="Normal"/>
    <n v="40"/>
    <s v="Reducida"/>
    <n v="3"/>
    <x v="3"/>
    <n v="0"/>
    <x v="0"/>
    <n v="1"/>
    <x v="1"/>
    <n v="1"/>
    <x v="0"/>
    <x v="28"/>
    <x v="1"/>
    <n v="83"/>
    <x v="1"/>
    <n v="43"/>
    <x v="1"/>
    <n v="1161"/>
    <x v="1"/>
    <n v="928"/>
    <s v="Macroalbuminuria"/>
    <n v="689"/>
    <x v="0"/>
    <n v="1"/>
    <x v="1"/>
    <n v="188"/>
    <x v="1"/>
    <n v="7.9"/>
    <x v="1"/>
    <n v="263"/>
    <x v="1"/>
    <n v="145"/>
    <x v="4"/>
    <n v="43"/>
    <x v="0"/>
    <n v="284"/>
    <s v="Alto"/>
    <n v="129"/>
    <s v="Bajo"/>
    <n v="5.4"/>
    <s v="Alto"/>
    <n v="8.6999999999999993"/>
    <x v="0"/>
    <n v="7.8"/>
    <s v="Bajo"/>
    <n v="4.5"/>
    <s v="Normal"/>
    <n v="1"/>
    <s v="Toma ECA"/>
    <n v="1"/>
    <s v="Toma ARB"/>
    <n v="1"/>
    <x v="0"/>
    <n v="1"/>
    <x v="0"/>
    <n v="1"/>
    <x v="1"/>
    <n v="0"/>
    <x v="1"/>
  </r>
  <r>
    <s v="P0191"/>
    <x v="28"/>
    <s v="Adulto Mayor"/>
    <x v="0"/>
    <n v="26.8"/>
    <x v="3"/>
    <n v="1"/>
    <s v="Tiene herencia"/>
    <n v="157"/>
    <n v="96"/>
    <n v="75"/>
    <s v="Normal"/>
    <n v="25"/>
    <s v="Reducida"/>
    <n v="2"/>
    <x v="0"/>
    <n v="1"/>
    <x v="1"/>
    <n v="1"/>
    <x v="1"/>
    <n v="1"/>
    <x v="0"/>
    <x v="22"/>
    <x v="1"/>
    <n v="71"/>
    <x v="1"/>
    <n v="52"/>
    <x v="1"/>
    <n v="2406"/>
    <x v="1"/>
    <n v="1924"/>
    <s v="Macroalbuminuria"/>
    <n v="843"/>
    <x v="0"/>
    <n v="1"/>
    <x v="1"/>
    <n v="174"/>
    <x v="1"/>
    <n v="6.9"/>
    <x v="1"/>
    <n v="269"/>
    <x v="1"/>
    <n v="191"/>
    <x v="2"/>
    <n v="40"/>
    <x v="0"/>
    <n v="266"/>
    <s v="Alto"/>
    <n v="126"/>
    <s v="Bajo"/>
    <n v="5.4"/>
    <s v="Alto"/>
    <n v="7.2"/>
    <x v="0"/>
    <n v="8.1"/>
    <s v="Bajo"/>
    <n v="6.9"/>
    <s v="Alto"/>
    <n v="1"/>
    <s v="Toma ECA"/>
    <n v="0"/>
    <s v="No toma ARB"/>
    <n v="1"/>
    <x v="0"/>
    <n v="0"/>
    <x v="1"/>
    <n v="1"/>
    <x v="1"/>
    <n v="0"/>
    <x v="1"/>
  </r>
  <r>
    <s v="P0192"/>
    <x v="21"/>
    <s v="Adulto"/>
    <x v="1"/>
    <n v="28.3"/>
    <x v="3"/>
    <n v="1"/>
    <s v="Tiene herencia"/>
    <n v="129"/>
    <n v="66"/>
    <n v="85"/>
    <s v="Normal"/>
    <n v="53"/>
    <s v="Normal"/>
    <n v="1"/>
    <x v="2"/>
    <n v="0"/>
    <x v="0"/>
    <n v="0"/>
    <x v="0"/>
    <n v="0"/>
    <x v="1"/>
    <x v="13"/>
    <x v="0"/>
    <n v="24"/>
    <x v="0"/>
    <n v="66"/>
    <x v="2"/>
    <n v="12"/>
    <x v="0"/>
    <n v="8"/>
    <s v="Normal"/>
    <n v="1581"/>
    <x v="0"/>
    <n v="0"/>
    <x v="0"/>
    <n v="83"/>
    <x v="0"/>
    <n v="6.4"/>
    <x v="2"/>
    <n v="201"/>
    <x v="2"/>
    <n v="129"/>
    <x v="0"/>
    <n v="50"/>
    <x v="0"/>
    <n v="108"/>
    <s v="Normal"/>
    <n v="139"/>
    <s v="Normal"/>
    <n v="4.3"/>
    <s v="Normal"/>
    <n v="15.4"/>
    <x v="1"/>
    <n v="9.1999999999999993"/>
    <s v="Normal"/>
    <n v="4.4000000000000004"/>
    <s v="Normal"/>
    <n v="1"/>
    <s v="Toma ECA"/>
    <n v="0"/>
    <s v="No toma ARB"/>
    <n v="0"/>
    <x v="1"/>
    <n v="1"/>
    <x v="0"/>
    <n v="0"/>
    <x v="0"/>
    <n v="0"/>
    <x v="1"/>
  </r>
  <r>
    <s v="P0193"/>
    <x v="53"/>
    <s v="Adulto Mayor"/>
    <x v="1"/>
    <n v="25"/>
    <x v="3"/>
    <n v="1"/>
    <s v="Tiene herencia"/>
    <n v="188"/>
    <n v="106"/>
    <n v="98"/>
    <s v="Normal"/>
    <n v="39"/>
    <s v="Reducida"/>
    <n v="4"/>
    <x v="1"/>
    <n v="0"/>
    <x v="0"/>
    <n v="1"/>
    <x v="1"/>
    <n v="1"/>
    <x v="0"/>
    <x v="21"/>
    <x v="1"/>
    <n v="99"/>
    <x v="1"/>
    <n v="44"/>
    <x v="1"/>
    <n v="873"/>
    <x v="1"/>
    <n v="698"/>
    <s v="Macroalbuminuria"/>
    <n v="585"/>
    <x v="0"/>
    <n v="0"/>
    <x v="0"/>
    <n v="203"/>
    <x v="1"/>
    <n v="10.199999999999999"/>
    <x v="1"/>
    <n v="314"/>
    <x v="1"/>
    <n v="170"/>
    <x v="1"/>
    <n v="34"/>
    <x v="0"/>
    <n v="277"/>
    <s v="Alto"/>
    <n v="125"/>
    <s v="Bajo"/>
    <n v="6.9"/>
    <s v="Alto"/>
    <n v="7.2"/>
    <x v="0"/>
    <n v="7.9"/>
    <s v="Bajo"/>
    <n v="5.4"/>
    <s v="Alto"/>
    <n v="1"/>
    <s v="Toma ECA"/>
    <n v="0"/>
    <s v="No toma ARB"/>
    <n v="1"/>
    <x v="0"/>
    <n v="0"/>
    <x v="1"/>
    <n v="1"/>
    <x v="1"/>
    <n v="1"/>
    <x v="0"/>
  </r>
  <r>
    <s v="P0194"/>
    <x v="42"/>
    <s v="Adulto Mayor"/>
    <x v="0"/>
    <n v="35.799999999999997"/>
    <x v="1"/>
    <n v="0"/>
    <s v="No tiene herencia"/>
    <n v="183"/>
    <n v="91"/>
    <n v="77"/>
    <s v="Normal"/>
    <n v="42"/>
    <s v="Intermedia"/>
    <n v="2"/>
    <x v="0"/>
    <n v="0"/>
    <x v="0"/>
    <n v="1"/>
    <x v="1"/>
    <n v="1"/>
    <x v="0"/>
    <x v="9"/>
    <x v="1"/>
    <n v="114"/>
    <x v="3"/>
    <n v="46"/>
    <x v="1"/>
    <n v="2668"/>
    <x v="1"/>
    <n v="2134"/>
    <s v="Macroalbuminuria"/>
    <n v="478"/>
    <x v="1"/>
    <n v="1"/>
    <x v="1"/>
    <n v="172"/>
    <x v="1"/>
    <n v="7.4"/>
    <x v="1"/>
    <n v="260"/>
    <x v="1"/>
    <n v="183"/>
    <x v="1"/>
    <n v="32"/>
    <x v="0"/>
    <n v="205"/>
    <s v="Alto"/>
    <n v="140"/>
    <s v="Normal"/>
    <n v="5.2"/>
    <s v="Alto"/>
    <n v="10.3"/>
    <x v="0"/>
    <n v="8.3000000000000007"/>
    <s v="Bajo"/>
    <n v="4.5"/>
    <s v="Normal"/>
    <n v="0"/>
    <s v="No Toma ECA"/>
    <n v="0"/>
    <s v="No toma ARB"/>
    <n v="0"/>
    <x v="1"/>
    <n v="1"/>
    <x v="0"/>
    <n v="1"/>
    <x v="1"/>
    <n v="1"/>
    <x v="0"/>
  </r>
  <r>
    <s v="P0195"/>
    <x v="19"/>
    <s v="Adulto"/>
    <x v="1"/>
    <n v="28.5"/>
    <x v="3"/>
    <n v="0"/>
    <s v="No tiene herencia"/>
    <n v="113"/>
    <n v="78"/>
    <n v="75"/>
    <s v="Normal"/>
    <n v="56"/>
    <s v="Normal"/>
    <n v="2"/>
    <x v="0"/>
    <n v="0"/>
    <x v="0"/>
    <n v="0"/>
    <x v="0"/>
    <n v="0"/>
    <x v="1"/>
    <x v="0"/>
    <x v="0"/>
    <n v="32"/>
    <x v="0"/>
    <n v="120"/>
    <x v="0"/>
    <n v="21"/>
    <x v="0"/>
    <n v="18"/>
    <s v="Normal"/>
    <n v="1484"/>
    <x v="0"/>
    <n v="0"/>
    <x v="0"/>
    <n v="111"/>
    <x v="2"/>
    <n v="5.5"/>
    <x v="0"/>
    <n v="150"/>
    <x v="0"/>
    <n v="126"/>
    <x v="0"/>
    <n v="60"/>
    <x v="1"/>
    <n v="137"/>
    <s v="Normal"/>
    <n v="140"/>
    <s v="Normal"/>
    <n v="4.7"/>
    <s v="Normal"/>
    <n v="12.9"/>
    <x v="1"/>
    <n v="8.9"/>
    <s v="Normal"/>
    <n v="4.4000000000000004"/>
    <s v="Normal"/>
    <n v="0"/>
    <s v="No Toma ECA"/>
    <n v="0"/>
    <s v="No toma ARB"/>
    <n v="1"/>
    <x v="0"/>
    <n v="1"/>
    <x v="0"/>
    <n v="0"/>
    <x v="0"/>
    <n v="1"/>
    <x v="0"/>
  </r>
  <r>
    <s v="P0196"/>
    <x v="13"/>
    <s v="Adulto Mayor"/>
    <x v="0"/>
    <n v="18.5"/>
    <x v="0"/>
    <n v="0"/>
    <s v="No tiene herencia"/>
    <n v="126"/>
    <n v="69"/>
    <n v="88"/>
    <s v="Normal"/>
    <n v="51"/>
    <s v="Normal"/>
    <n v="1"/>
    <x v="2"/>
    <n v="0"/>
    <x v="0"/>
    <n v="0"/>
    <x v="0"/>
    <n v="1"/>
    <x v="0"/>
    <x v="7"/>
    <x v="0"/>
    <n v="37"/>
    <x v="0"/>
    <n v="97"/>
    <x v="0"/>
    <n v="27"/>
    <x v="0"/>
    <n v="21"/>
    <s v="Normal"/>
    <n v="2357"/>
    <x v="0"/>
    <n v="1"/>
    <x v="1"/>
    <n v="94"/>
    <x v="0"/>
    <n v="5.8"/>
    <x v="2"/>
    <n v="178"/>
    <x v="0"/>
    <n v="113"/>
    <x v="0"/>
    <n v="40"/>
    <x v="0"/>
    <n v="120"/>
    <s v="Normal"/>
    <n v="143"/>
    <s v="Normal"/>
    <n v="4.9000000000000004"/>
    <s v="Normal"/>
    <n v="15.5"/>
    <x v="1"/>
    <n v="9.8000000000000007"/>
    <s v="Normal"/>
    <n v="4.0999999999999996"/>
    <s v="Normal"/>
    <n v="0"/>
    <s v="No Toma ECA"/>
    <n v="0"/>
    <s v="No toma ARB"/>
    <n v="0"/>
    <x v="1"/>
    <n v="0"/>
    <x v="1"/>
    <n v="0"/>
    <x v="0"/>
    <n v="1"/>
    <x v="0"/>
  </r>
  <r>
    <s v="P0197"/>
    <x v="36"/>
    <s v="Adulto Mayor"/>
    <x v="0"/>
    <n v="38.9"/>
    <x v="1"/>
    <n v="1"/>
    <s v="Tiene herencia"/>
    <n v="165"/>
    <n v="91"/>
    <n v="104"/>
    <s v="Taquicardia"/>
    <n v="28"/>
    <s v="Reducida"/>
    <n v="2"/>
    <x v="0"/>
    <n v="1"/>
    <x v="1"/>
    <n v="1"/>
    <x v="1"/>
    <n v="1"/>
    <x v="0"/>
    <x v="36"/>
    <x v="1"/>
    <n v="118"/>
    <x v="3"/>
    <n v="56"/>
    <x v="1"/>
    <n v="2005"/>
    <x v="1"/>
    <n v="1604"/>
    <s v="Macroalbuminuria"/>
    <n v="355"/>
    <x v="1"/>
    <n v="0"/>
    <x v="0"/>
    <n v="181"/>
    <x v="1"/>
    <n v="10.3"/>
    <x v="1"/>
    <n v="280"/>
    <x v="1"/>
    <n v="193"/>
    <x v="2"/>
    <n v="38"/>
    <x v="0"/>
    <n v="366"/>
    <s v="Alto"/>
    <n v="126"/>
    <s v="Bajo"/>
    <n v="5.9"/>
    <s v="Alto"/>
    <n v="8.5"/>
    <x v="0"/>
    <n v="8.3000000000000007"/>
    <s v="Bajo"/>
    <n v="5.7"/>
    <s v="Alto"/>
    <n v="1"/>
    <s v="Toma ECA"/>
    <n v="0"/>
    <s v="No toma ARB"/>
    <n v="1"/>
    <x v="0"/>
    <n v="0"/>
    <x v="1"/>
    <n v="1"/>
    <x v="1"/>
    <n v="1"/>
    <x v="0"/>
  </r>
  <r>
    <s v="P0198"/>
    <x v="10"/>
    <s v="Adulto Mayor"/>
    <x v="1"/>
    <n v="25.8"/>
    <x v="3"/>
    <n v="1"/>
    <s v="Tiene herencia"/>
    <n v="182"/>
    <n v="110"/>
    <n v="80"/>
    <s v="Normal"/>
    <n v="33"/>
    <s v="Reducida"/>
    <n v="2"/>
    <x v="0"/>
    <n v="1"/>
    <x v="1"/>
    <n v="1"/>
    <x v="1"/>
    <n v="1"/>
    <x v="0"/>
    <x v="37"/>
    <x v="1"/>
    <n v="61"/>
    <x v="1"/>
    <n v="33"/>
    <x v="1"/>
    <n v="2576"/>
    <x v="1"/>
    <n v="2060"/>
    <s v="Macroalbuminuria"/>
    <n v="429"/>
    <x v="1"/>
    <n v="1"/>
    <x v="1"/>
    <n v="207"/>
    <x v="1"/>
    <n v="8.1"/>
    <x v="1"/>
    <n v="280"/>
    <x v="1"/>
    <n v="146"/>
    <x v="4"/>
    <n v="45"/>
    <x v="0"/>
    <n v="273"/>
    <s v="Alto"/>
    <n v="132"/>
    <s v="Bajo"/>
    <n v="6.4"/>
    <s v="Alto"/>
    <n v="8"/>
    <x v="0"/>
    <n v="8.1999999999999993"/>
    <s v="Bajo"/>
    <n v="5.3"/>
    <s v="Alto"/>
    <n v="1"/>
    <s v="Toma ECA"/>
    <n v="0"/>
    <s v="No toma ARB"/>
    <n v="1"/>
    <x v="0"/>
    <n v="1"/>
    <x v="0"/>
    <n v="1"/>
    <x v="1"/>
    <n v="0"/>
    <x v="1"/>
  </r>
  <r>
    <s v="P0199"/>
    <x v="33"/>
    <s v="Adulto Mayor"/>
    <x v="0"/>
    <n v="38.700000000000003"/>
    <x v="1"/>
    <n v="1"/>
    <s v="Tiene herencia"/>
    <n v="148"/>
    <n v="103"/>
    <n v="91"/>
    <s v="Normal"/>
    <n v="28"/>
    <s v="Reducida"/>
    <n v="3"/>
    <x v="3"/>
    <n v="0"/>
    <x v="0"/>
    <n v="1"/>
    <x v="1"/>
    <n v="1"/>
    <x v="0"/>
    <x v="30"/>
    <x v="1"/>
    <n v="91"/>
    <x v="1"/>
    <n v="52"/>
    <x v="1"/>
    <n v="2612"/>
    <x v="1"/>
    <n v="2089"/>
    <s v="Macroalbuminuria"/>
    <n v="504"/>
    <x v="0"/>
    <n v="0"/>
    <x v="0"/>
    <n v="211"/>
    <x v="1"/>
    <n v="7.8"/>
    <x v="1"/>
    <n v="218"/>
    <x v="2"/>
    <n v="219"/>
    <x v="2"/>
    <n v="44"/>
    <x v="0"/>
    <n v="205"/>
    <s v="Alto"/>
    <n v="133"/>
    <s v="Bajo"/>
    <n v="6.4"/>
    <s v="Alto"/>
    <n v="8"/>
    <x v="0"/>
    <n v="8.4"/>
    <s v="Bajo"/>
    <n v="7"/>
    <s v="Alto"/>
    <n v="0"/>
    <s v="No Toma ECA"/>
    <n v="1"/>
    <s v="Toma ARB"/>
    <n v="1"/>
    <x v="0"/>
    <n v="1"/>
    <x v="0"/>
    <n v="1"/>
    <x v="1"/>
    <n v="1"/>
    <x v="0"/>
  </r>
  <r>
    <s v="P0200"/>
    <x v="13"/>
    <s v="Adulto Mayor"/>
    <x v="0"/>
    <n v="23.2"/>
    <x v="0"/>
    <n v="1"/>
    <s v="Tiene herencia"/>
    <n v="125"/>
    <n v="67"/>
    <n v="67"/>
    <s v="Normal"/>
    <n v="69"/>
    <s v="Normal"/>
    <n v="2"/>
    <x v="0"/>
    <n v="0"/>
    <x v="0"/>
    <n v="0"/>
    <x v="0"/>
    <n v="0"/>
    <x v="1"/>
    <x v="0"/>
    <x v="0"/>
    <n v="28"/>
    <x v="0"/>
    <n v="105"/>
    <x v="0"/>
    <n v="8"/>
    <x v="0"/>
    <n v="5"/>
    <s v="Normal"/>
    <n v="1911"/>
    <x v="0"/>
    <n v="0"/>
    <x v="0"/>
    <n v="80"/>
    <x v="0"/>
    <n v="4.9000000000000004"/>
    <x v="0"/>
    <n v="159"/>
    <x v="0"/>
    <n v="95"/>
    <x v="3"/>
    <n v="55"/>
    <x v="0"/>
    <n v="137"/>
    <s v="Normal"/>
    <n v="142"/>
    <s v="Normal"/>
    <n v="4.5999999999999996"/>
    <s v="Normal"/>
    <n v="13.4"/>
    <x v="0"/>
    <n v="9.8000000000000007"/>
    <s v="Normal"/>
    <n v="2.9"/>
    <s v="Normal"/>
    <n v="0"/>
    <s v="No Toma ECA"/>
    <n v="1"/>
    <s v="Toma ARB"/>
    <n v="1"/>
    <x v="0"/>
    <n v="1"/>
    <x v="0"/>
    <n v="0"/>
    <x v="0"/>
    <n v="0"/>
    <x v="1"/>
  </r>
  <r>
    <s v="P0201"/>
    <x v="40"/>
    <s v="Adulto"/>
    <x v="0"/>
    <n v="32.299999999999997"/>
    <x v="2"/>
    <n v="1"/>
    <s v="Tiene herencia"/>
    <n v="159"/>
    <n v="92"/>
    <n v="94"/>
    <s v="Normal"/>
    <n v="28"/>
    <s v="Reducida"/>
    <n v="2"/>
    <x v="0"/>
    <n v="1"/>
    <x v="1"/>
    <n v="0"/>
    <x v="0"/>
    <n v="1"/>
    <x v="0"/>
    <x v="19"/>
    <x v="1"/>
    <n v="74"/>
    <x v="1"/>
    <n v="58"/>
    <x v="1"/>
    <n v="1463"/>
    <x v="1"/>
    <n v="1170"/>
    <s v="Macroalbuminuria"/>
    <n v="855"/>
    <x v="0"/>
    <n v="1"/>
    <x v="1"/>
    <n v="207"/>
    <x v="1"/>
    <n v="9.6999999999999993"/>
    <x v="1"/>
    <n v="307"/>
    <x v="1"/>
    <n v="155"/>
    <x v="4"/>
    <n v="45"/>
    <x v="0"/>
    <n v="245"/>
    <s v="Alto"/>
    <n v="134"/>
    <s v="Bajo"/>
    <n v="7"/>
    <s v="Alto"/>
    <n v="8"/>
    <x v="0"/>
    <n v="8.5"/>
    <s v="Normal"/>
    <n v="7"/>
    <s v="Alto"/>
    <n v="1"/>
    <s v="Toma ECA"/>
    <n v="1"/>
    <s v="Toma ARB"/>
    <n v="0"/>
    <x v="1"/>
    <n v="1"/>
    <x v="0"/>
    <n v="1"/>
    <x v="1"/>
    <n v="1"/>
    <x v="0"/>
  </r>
  <r>
    <s v="P0202"/>
    <x v="45"/>
    <s v="Adulto"/>
    <x v="1"/>
    <n v="26.4"/>
    <x v="3"/>
    <n v="0"/>
    <s v="No tiene herencia"/>
    <n v="118"/>
    <n v="66"/>
    <n v="71"/>
    <s v="Normal"/>
    <n v="63"/>
    <s v="Normal"/>
    <n v="2"/>
    <x v="0"/>
    <n v="0"/>
    <x v="0"/>
    <n v="0"/>
    <x v="0"/>
    <n v="0"/>
    <x v="1"/>
    <x v="4"/>
    <x v="1"/>
    <n v="36"/>
    <x v="0"/>
    <n v="77"/>
    <x v="2"/>
    <n v="16"/>
    <x v="0"/>
    <n v="14"/>
    <s v="Normal"/>
    <n v="1179"/>
    <x v="0"/>
    <n v="0"/>
    <x v="0"/>
    <n v="119"/>
    <x v="2"/>
    <n v="5.6"/>
    <x v="0"/>
    <n v="197"/>
    <x v="0"/>
    <n v="98"/>
    <x v="3"/>
    <n v="45"/>
    <x v="0"/>
    <n v="163"/>
    <s v="Alto"/>
    <n v="145"/>
    <s v="Normal"/>
    <n v="4.8"/>
    <s v="Normal"/>
    <n v="12.3"/>
    <x v="1"/>
    <n v="9.1999999999999993"/>
    <s v="Normal"/>
    <n v="3.9"/>
    <s v="Normal"/>
    <n v="0"/>
    <s v="No Toma ECA"/>
    <n v="1"/>
    <s v="Toma ARB"/>
    <n v="1"/>
    <x v="0"/>
    <n v="1"/>
    <x v="0"/>
    <n v="0"/>
    <x v="0"/>
    <n v="0"/>
    <x v="1"/>
  </r>
  <r>
    <s v="P0203"/>
    <x v="39"/>
    <s v="Adulto Mayor"/>
    <x v="0"/>
    <n v="19.399999999999999"/>
    <x v="0"/>
    <n v="1"/>
    <s v="Tiene herencia"/>
    <n v="105"/>
    <n v="81"/>
    <n v="85"/>
    <s v="Normal"/>
    <n v="70"/>
    <s v="Normal"/>
    <n v="2"/>
    <x v="0"/>
    <n v="0"/>
    <x v="0"/>
    <n v="0"/>
    <x v="0"/>
    <n v="0"/>
    <x v="1"/>
    <x v="4"/>
    <x v="0"/>
    <n v="20"/>
    <x v="0"/>
    <n v="67"/>
    <x v="2"/>
    <n v="14"/>
    <x v="0"/>
    <n v="11"/>
    <s v="Normal"/>
    <n v="1471"/>
    <x v="0"/>
    <n v="1"/>
    <x v="1"/>
    <n v="93"/>
    <x v="0"/>
    <n v="5.2"/>
    <x v="0"/>
    <n v="159"/>
    <x v="0"/>
    <n v="91"/>
    <x v="3"/>
    <n v="45"/>
    <x v="0"/>
    <n v="113"/>
    <s v="Normal"/>
    <n v="143"/>
    <s v="Normal"/>
    <n v="4.7"/>
    <s v="Normal"/>
    <n v="12.4"/>
    <x v="0"/>
    <n v="10.1"/>
    <s v="Normal"/>
    <n v="4.0999999999999996"/>
    <s v="Normal"/>
    <n v="0"/>
    <s v="No Toma ECA"/>
    <n v="1"/>
    <s v="Toma ARB"/>
    <n v="1"/>
    <x v="0"/>
    <n v="1"/>
    <x v="0"/>
    <n v="0"/>
    <x v="0"/>
    <n v="0"/>
    <x v="1"/>
  </r>
  <r>
    <s v="P0204"/>
    <x v="2"/>
    <s v="Adulto Mayor"/>
    <x v="0"/>
    <n v="30.7"/>
    <x v="2"/>
    <n v="1"/>
    <s v="Tiene herencia"/>
    <n v="143"/>
    <n v="107"/>
    <n v="79"/>
    <s v="Normal"/>
    <n v="43"/>
    <s v="Intermedia"/>
    <n v="3"/>
    <x v="3"/>
    <n v="1"/>
    <x v="1"/>
    <n v="0"/>
    <x v="0"/>
    <n v="1"/>
    <x v="0"/>
    <x v="38"/>
    <x v="1"/>
    <n v="50"/>
    <x v="0"/>
    <n v="17"/>
    <x v="4"/>
    <n v="936"/>
    <x v="1"/>
    <n v="748"/>
    <s v="Macroalbuminuria"/>
    <n v="606"/>
    <x v="0"/>
    <n v="1"/>
    <x v="1"/>
    <n v="131"/>
    <x v="1"/>
    <n v="8.9"/>
    <x v="1"/>
    <n v="207"/>
    <x v="2"/>
    <n v="140"/>
    <x v="4"/>
    <n v="45"/>
    <x v="0"/>
    <n v="407"/>
    <s v="Alto"/>
    <n v="134"/>
    <s v="Bajo"/>
    <n v="6.6"/>
    <s v="Alto"/>
    <n v="8"/>
    <x v="0"/>
    <n v="8.6999999999999993"/>
    <s v="Normal"/>
    <n v="5.7"/>
    <s v="Alto"/>
    <n v="1"/>
    <s v="Toma ECA"/>
    <n v="1"/>
    <s v="Toma ARB"/>
    <n v="1"/>
    <x v="0"/>
    <n v="1"/>
    <x v="0"/>
    <n v="1"/>
    <x v="1"/>
    <n v="0"/>
    <x v="1"/>
  </r>
  <r>
    <s v="P0205"/>
    <x v="27"/>
    <s v="Adulto"/>
    <x v="0"/>
    <n v="19.600000000000001"/>
    <x v="0"/>
    <n v="0"/>
    <s v="No tiene herencia"/>
    <n v="119"/>
    <n v="71"/>
    <n v="68"/>
    <s v="Normal"/>
    <n v="50"/>
    <s v="Normal"/>
    <n v="2"/>
    <x v="0"/>
    <n v="0"/>
    <x v="0"/>
    <n v="0"/>
    <x v="0"/>
    <n v="1"/>
    <x v="0"/>
    <x v="4"/>
    <x v="0"/>
    <n v="26"/>
    <x v="0"/>
    <n v="81"/>
    <x v="2"/>
    <n v="16"/>
    <x v="0"/>
    <n v="11"/>
    <s v="Normal"/>
    <n v="2398"/>
    <x v="0"/>
    <n v="0"/>
    <x v="0"/>
    <n v="96"/>
    <x v="0"/>
    <n v="5.8"/>
    <x v="2"/>
    <n v="187"/>
    <x v="0"/>
    <n v="103"/>
    <x v="0"/>
    <n v="58"/>
    <x v="0"/>
    <n v="89"/>
    <s v="Normal"/>
    <n v="142"/>
    <s v="Normal"/>
    <n v="5"/>
    <s v="Normal"/>
    <n v="14.1"/>
    <x v="1"/>
    <n v="9.6999999999999993"/>
    <s v="Normal"/>
    <n v="3"/>
    <s v="Normal"/>
    <n v="1"/>
    <s v="Toma ECA"/>
    <n v="0"/>
    <s v="No toma ARB"/>
    <n v="1"/>
    <x v="0"/>
    <n v="1"/>
    <x v="0"/>
    <n v="0"/>
    <x v="0"/>
    <n v="1"/>
    <x v="0"/>
  </r>
  <r>
    <s v="P0206"/>
    <x v="36"/>
    <s v="Adulto Mayor"/>
    <x v="0"/>
    <n v="37.700000000000003"/>
    <x v="1"/>
    <n v="1"/>
    <s v="Tiene herencia"/>
    <n v="149"/>
    <n v="103"/>
    <n v="99"/>
    <s v="Normal"/>
    <n v="44"/>
    <s v="Intermedia"/>
    <n v="3"/>
    <x v="3"/>
    <n v="1"/>
    <x v="1"/>
    <n v="1"/>
    <x v="1"/>
    <n v="1"/>
    <x v="0"/>
    <x v="30"/>
    <x v="1"/>
    <n v="119"/>
    <x v="3"/>
    <n v="32"/>
    <x v="1"/>
    <n v="1037"/>
    <x v="1"/>
    <n v="725"/>
    <s v="Macroalbuminuria"/>
    <n v="356"/>
    <x v="1"/>
    <n v="1"/>
    <x v="1"/>
    <n v="206"/>
    <x v="1"/>
    <n v="7.3"/>
    <x v="1"/>
    <n v="263"/>
    <x v="1"/>
    <n v="200"/>
    <x v="2"/>
    <n v="32"/>
    <x v="0"/>
    <n v="392"/>
    <s v="Alto"/>
    <n v="126"/>
    <s v="Bajo"/>
    <n v="5.5"/>
    <s v="Alto"/>
    <n v="8.6999999999999993"/>
    <x v="0"/>
    <n v="7.6"/>
    <s v="Bajo"/>
    <n v="5.8"/>
    <s v="Alto"/>
    <n v="1"/>
    <s v="Toma ECA"/>
    <n v="0"/>
    <s v="No toma ARB"/>
    <n v="1"/>
    <x v="0"/>
    <n v="1"/>
    <x v="0"/>
    <n v="1"/>
    <x v="1"/>
    <n v="1"/>
    <x v="0"/>
  </r>
  <r>
    <s v="P0207"/>
    <x v="44"/>
    <s v="Adulto Mayor"/>
    <x v="1"/>
    <n v="34.299999999999997"/>
    <x v="2"/>
    <n v="1"/>
    <s v="Tiene herencia"/>
    <n v="149"/>
    <n v="109"/>
    <n v="91"/>
    <s v="Normal"/>
    <n v="35"/>
    <s v="Reducida"/>
    <n v="3"/>
    <x v="3"/>
    <n v="1"/>
    <x v="1"/>
    <n v="1"/>
    <x v="1"/>
    <n v="1"/>
    <x v="0"/>
    <x v="9"/>
    <x v="1"/>
    <n v="91"/>
    <x v="1"/>
    <n v="22"/>
    <x v="4"/>
    <n v="1924"/>
    <x v="1"/>
    <n v="1539"/>
    <s v="Macroalbuminuria"/>
    <n v="341"/>
    <x v="1"/>
    <n v="1"/>
    <x v="1"/>
    <n v="213"/>
    <x v="1"/>
    <n v="8.8000000000000007"/>
    <x v="1"/>
    <n v="222"/>
    <x v="2"/>
    <n v="183"/>
    <x v="1"/>
    <n v="40"/>
    <x v="0"/>
    <n v="319"/>
    <s v="Alto"/>
    <n v="132"/>
    <s v="Bajo"/>
    <n v="5.8"/>
    <s v="Alto"/>
    <n v="7.5"/>
    <x v="0"/>
    <n v="7.8"/>
    <s v="Bajo"/>
    <n v="6.1"/>
    <s v="Alto"/>
    <n v="1"/>
    <s v="Toma ECA"/>
    <n v="1"/>
    <s v="Toma ARB"/>
    <n v="1"/>
    <x v="0"/>
    <n v="1"/>
    <x v="0"/>
    <n v="1"/>
    <x v="1"/>
    <n v="1"/>
    <x v="0"/>
  </r>
  <r>
    <s v="P0208"/>
    <x v="26"/>
    <s v="Adulto"/>
    <x v="1"/>
    <n v="28.2"/>
    <x v="3"/>
    <n v="1"/>
    <s v="Tiene herencia"/>
    <n v="111"/>
    <n v="66"/>
    <n v="70"/>
    <s v="Normal"/>
    <n v="61"/>
    <s v="Normal"/>
    <n v="2"/>
    <x v="0"/>
    <n v="0"/>
    <x v="0"/>
    <n v="0"/>
    <x v="0"/>
    <n v="1"/>
    <x v="0"/>
    <x v="3"/>
    <x v="0"/>
    <n v="36"/>
    <x v="0"/>
    <n v="71"/>
    <x v="2"/>
    <n v="6"/>
    <x v="0"/>
    <n v="4"/>
    <s v="Normal"/>
    <n v="1638"/>
    <x v="0"/>
    <n v="0"/>
    <x v="0"/>
    <n v="105"/>
    <x v="2"/>
    <n v="5.7"/>
    <x v="2"/>
    <n v="165"/>
    <x v="0"/>
    <n v="102"/>
    <x v="0"/>
    <n v="47"/>
    <x v="0"/>
    <n v="139"/>
    <s v="Normal"/>
    <n v="143"/>
    <s v="Normal"/>
    <n v="4.0999999999999996"/>
    <s v="Normal"/>
    <n v="15.5"/>
    <x v="1"/>
    <n v="9.8000000000000007"/>
    <s v="Normal"/>
    <n v="4.3"/>
    <s v="Normal"/>
    <n v="0"/>
    <s v="No Toma ECA"/>
    <n v="0"/>
    <s v="No toma ARB"/>
    <n v="0"/>
    <x v="1"/>
    <n v="1"/>
    <x v="0"/>
    <n v="0"/>
    <x v="0"/>
    <n v="0"/>
    <x v="1"/>
  </r>
  <r>
    <s v="P0209"/>
    <x v="40"/>
    <s v="Adulto"/>
    <x v="0"/>
    <n v="36.4"/>
    <x v="1"/>
    <n v="0"/>
    <s v="No tiene herencia"/>
    <n v="154"/>
    <n v="105"/>
    <n v="78"/>
    <s v="Normal"/>
    <n v="45"/>
    <s v="Intermedia"/>
    <n v="3"/>
    <x v="3"/>
    <n v="0"/>
    <x v="0"/>
    <n v="1"/>
    <x v="1"/>
    <n v="1"/>
    <x v="0"/>
    <x v="35"/>
    <x v="1"/>
    <n v="70"/>
    <x v="1"/>
    <n v="46"/>
    <x v="1"/>
    <n v="1544"/>
    <x v="1"/>
    <n v="1235"/>
    <s v="Macroalbuminuria"/>
    <n v="795"/>
    <x v="0"/>
    <n v="1"/>
    <x v="1"/>
    <n v="210"/>
    <x v="1"/>
    <n v="10.4"/>
    <x v="1"/>
    <n v="276"/>
    <x v="1"/>
    <n v="152"/>
    <x v="4"/>
    <n v="40"/>
    <x v="0"/>
    <n v="368"/>
    <s v="Alto"/>
    <n v="139"/>
    <s v="Normal"/>
    <n v="5.9"/>
    <s v="Alto"/>
    <n v="9.3000000000000007"/>
    <x v="0"/>
    <n v="7.5"/>
    <s v="Bajo"/>
    <n v="4.5999999999999996"/>
    <s v="Alto"/>
    <n v="1"/>
    <s v="Toma ECA"/>
    <n v="0"/>
    <s v="No toma ARB"/>
    <n v="1"/>
    <x v="0"/>
    <n v="1"/>
    <x v="0"/>
    <n v="1"/>
    <x v="1"/>
    <n v="0"/>
    <x v="1"/>
  </r>
  <r>
    <s v="P0210"/>
    <x v="47"/>
    <s v="Adulto Mayor"/>
    <x v="1"/>
    <n v="37.4"/>
    <x v="1"/>
    <n v="1"/>
    <s v="Tiene herencia"/>
    <n v="185"/>
    <n v="91"/>
    <n v="87"/>
    <s v="Normal"/>
    <n v="31"/>
    <s v="Reducida"/>
    <n v="3"/>
    <x v="3"/>
    <n v="0"/>
    <x v="0"/>
    <n v="1"/>
    <x v="1"/>
    <n v="1"/>
    <x v="0"/>
    <x v="20"/>
    <x v="1"/>
    <n v="119"/>
    <x v="3"/>
    <n v="51"/>
    <x v="1"/>
    <n v="721"/>
    <x v="1"/>
    <n v="576"/>
    <s v="Macroalbuminuria"/>
    <n v="480"/>
    <x v="1"/>
    <n v="1"/>
    <x v="1"/>
    <n v="191"/>
    <x v="1"/>
    <n v="10.7"/>
    <x v="1"/>
    <n v="250"/>
    <x v="1"/>
    <n v="203"/>
    <x v="2"/>
    <n v="35"/>
    <x v="0"/>
    <n v="322"/>
    <s v="Alto"/>
    <n v="130"/>
    <s v="Bajo"/>
    <n v="5.6"/>
    <s v="Alto"/>
    <n v="8.6"/>
    <x v="0"/>
    <n v="7.9"/>
    <s v="Bajo"/>
    <n v="5.0999999999999996"/>
    <s v="Alto"/>
    <n v="1"/>
    <s v="Toma ECA"/>
    <n v="1"/>
    <s v="Toma ARB"/>
    <n v="0"/>
    <x v="1"/>
    <n v="1"/>
    <x v="0"/>
    <n v="1"/>
    <x v="1"/>
    <n v="0"/>
    <x v="1"/>
  </r>
  <r>
    <s v="P0211"/>
    <x v="49"/>
    <s v="Adulto Mayor"/>
    <x v="1"/>
    <n v="39.6"/>
    <x v="1"/>
    <n v="1"/>
    <s v="Tiene herencia"/>
    <n v="176"/>
    <n v="92"/>
    <n v="83"/>
    <s v="Normal"/>
    <n v="45"/>
    <s v="Intermedia"/>
    <n v="3"/>
    <x v="3"/>
    <n v="0"/>
    <x v="0"/>
    <n v="0"/>
    <x v="0"/>
    <n v="1"/>
    <x v="0"/>
    <x v="6"/>
    <x v="1"/>
    <n v="48"/>
    <x v="1"/>
    <n v="38"/>
    <x v="1"/>
    <n v="728"/>
    <x v="1"/>
    <n v="582"/>
    <s v="Macroalbuminuria"/>
    <n v="733"/>
    <x v="0"/>
    <n v="1"/>
    <x v="1"/>
    <n v="199"/>
    <x v="1"/>
    <n v="7"/>
    <x v="1"/>
    <n v="268"/>
    <x v="1"/>
    <n v="130"/>
    <x v="4"/>
    <n v="31"/>
    <x v="0"/>
    <n v="397"/>
    <s v="Alto"/>
    <n v="125"/>
    <s v="Bajo"/>
    <n v="5.8"/>
    <s v="Alto"/>
    <n v="7.2"/>
    <x v="0"/>
    <n v="8.4"/>
    <s v="Bajo"/>
    <n v="7.2"/>
    <s v="Alto"/>
    <n v="0"/>
    <s v="No Toma ECA"/>
    <n v="1"/>
    <s v="Toma ARB"/>
    <n v="1"/>
    <x v="0"/>
    <n v="1"/>
    <x v="0"/>
    <n v="1"/>
    <x v="1"/>
    <n v="1"/>
    <x v="0"/>
  </r>
  <r>
    <s v="P0212"/>
    <x v="42"/>
    <s v="Adulto Mayor"/>
    <x v="0"/>
    <n v="26.2"/>
    <x v="3"/>
    <n v="0"/>
    <s v="No tiene herencia"/>
    <n v="143"/>
    <n v="96"/>
    <n v="97"/>
    <s v="Normal"/>
    <n v="26"/>
    <s v="Reducida"/>
    <n v="2"/>
    <x v="0"/>
    <n v="1"/>
    <x v="1"/>
    <n v="1"/>
    <x v="1"/>
    <n v="1"/>
    <x v="0"/>
    <x v="5"/>
    <x v="1"/>
    <n v="75"/>
    <x v="1"/>
    <n v="56"/>
    <x v="1"/>
    <n v="1491"/>
    <x v="1"/>
    <n v="1192"/>
    <s v="Macroalbuminuria"/>
    <n v="859"/>
    <x v="0"/>
    <n v="1"/>
    <x v="1"/>
    <n v="174"/>
    <x v="1"/>
    <n v="10.6"/>
    <x v="1"/>
    <n v="289"/>
    <x v="1"/>
    <n v="209"/>
    <x v="2"/>
    <n v="39"/>
    <x v="0"/>
    <n v="206"/>
    <s v="Alto"/>
    <n v="128"/>
    <s v="Bajo"/>
    <n v="6.9"/>
    <s v="Alto"/>
    <n v="8.1999999999999993"/>
    <x v="0"/>
    <n v="8.1999999999999993"/>
    <s v="Bajo"/>
    <n v="6.8"/>
    <s v="Alto"/>
    <n v="1"/>
    <s v="Toma ECA"/>
    <n v="1"/>
    <s v="Toma ARB"/>
    <n v="1"/>
    <x v="0"/>
    <n v="1"/>
    <x v="0"/>
    <n v="1"/>
    <x v="1"/>
    <n v="0"/>
    <x v="1"/>
  </r>
  <r>
    <s v="P0213"/>
    <x v="4"/>
    <s v="Adulto Mayor"/>
    <x v="1"/>
    <n v="33.200000000000003"/>
    <x v="2"/>
    <n v="0"/>
    <s v="No tiene herencia"/>
    <n v="170"/>
    <n v="110"/>
    <n v="94"/>
    <s v="Normal"/>
    <n v="39"/>
    <s v="Reducida"/>
    <n v="4"/>
    <x v="1"/>
    <n v="1"/>
    <x v="1"/>
    <n v="1"/>
    <x v="1"/>
    <n v="1"/>
    <x v="0"/>
    <x v="22"/>
    <x v="1"/>
    <n v="61"/>
    <x v="1"/>
    <n v="59"/>
    <x v="1"/>
    <n v="2384"/>
    <x v="1"/>
    <n v="1907"/>
    <s v="Macroalbuminuria"/>
    <n v="632"/>
    <x v="0"/>
    <n v="1"/>
    <x v="1"/>
    <n v="137"/>
    <x v="1"/>
    <n v="7.5"/>
    <x v="1"/>
    <n v="235"/>
    <x v="2"/>
    <n v="213"/>
    <x v="2"/>
    <n v="44"/>
    <x v="0"/>
    <n v="198"/>
    <s v="Alto"/>
    <n v="137"/>
    <s v="Normal"/>
    <n v="5.4"/>
    <s v="Alto"/>
    <n v="7"/>
    <x v="0"/>
    <n v="7.6"/>
    <s v="Bajo"/>
    <n v="5.6"/>
    <s v="Alto"/>
    <n v="1"/>
    <s v="Toma ECA"/>
    <n v="0"/>
    <s v="No toma ARB"/>
    <n v="0"/>
    <x v="1"/>
    <n v="1"/>
    <x v="0"/>
    <n v="1"/>
    <x v="1"/>
    <n v="0"/>
    <x v="1"/>
  </r>
  <r>
    <s v="P0214"/>
    <x v="13"/>
    <s v="Adulto Mayor"/>
    <x v="1"/>
    <n v="25.8"/>
    <x v="3"/>
    <n v="1"/>
    <s v="Tiene herencia"/>
    <n v="149"/>
    <n v="95"/>
    <n v="101"/>
    <s v="Taquicardia"/>
    <n v="43"/>
    <s v="Intermedia"/>
    <n v="2"/>
    <x v="0"/>
    <n v="1"/>
    <x v="1"/>
    <n v="0"/>
    <x v="0"/>
    <n v="1"/>
    <x v="0"/>
    <x v="26"/>
    <x v="1"/>
    <n v="74"/>
    <x v="1"/>
    <n v="30"/>
    <x v="1"/>
    <n v="348"/>
    <x v="1"/>
    <n v="313"/>
    <s v="Macroalbuminuria"/>
    <n v="444"/>
    <x v="1"/>
    <n v="1"/>
    <x v="1"/>
    <n v="181"/>
    <x v="1"/>
    <n v="8.8000000000000007"/>
    <x v="1"/>
    <n v="260"/>
    <x v="1"/>
    <n v="169"/>
    <x v="1"/>
    <n v="30"/>
    <x v="0"/>
    <n v="350"/>
    <s v="Alto"/>
    <n v="139"/>
    <s v="Normal"/>
    <n v="5.6"/>
    <s v="Alto"/>
    <n v="9.1999999999999993"/>
    <x v="0"/>
    <n v="7.7"/>
    <s v="Bajo"/>
    <n v="6.3"/>
    <s v="Alto"/>
    <n v="1"/>
    <s v="Toma ECA"/>
    <n v="0"/>
    <s v="No toma ARB"/>
    <n v="0"/>
    <x v="1"/>
    <n v="1"/>
    <x v="0"/>
    <n v="1"/>
    <x v="1"/>
    <n v="1"/>
    <x v="0"/>
  </r>
  <r>
    <s v="P0215"/>
    <x v="48"/>
    <s v="Adulto"/>
    <x v="0"/>
    <n v="32.6"/>
    <x v="2"/>
    <n v="1"/>
    <s v="Tiene herencia"/>
    <n v="146"/>
    <n v="110"/>
    <n v="102"/>
    <s v="Taquicardia"/>
    <n v="40"/>
    <s v="Reducida"/>
    <n v="3"/>
    <x v="3"/>
    <n v="0"/>
    <x v="0"/>
    <n v="1"/>
    <x v="1"/>
    <n v="1"/>
    <x v="0"/>
    <x v="24"/>
    <x v="1"/>
    <n v="98"/>
    <x v="1"/>
    <n v="34"/>
    <x v="1"/>
    <n v="455"/>
    <x v="1"/>
    <n v="318"/>
    <s v="Macroalbuminuria"/>
    <n v="816"/>
    <x v="0"/>
    <n v="1"/>
    <x v="1"/>
    <n v="166"/>
    <x v="1"/>
    <n v="8"/>
    <x v="1"/>
    <n v="292"/>
    <x v="1"/>
    <n v="148"/>
    <x v="4"/>
    <n v="25"/>
    <x v="0"/>
    <n v="372"/>
    <s v="Alto"/>
    <n v="137"/>
    <s v="Normal"/>
    <n v="5.0999999999999996"/>
    <s v="Alto"/>
    <n v="9.3000000000000007"/>
    <x v="0"/>
    <n v="7.6"/>
    <s v="Bajo"/>
    <n v="5"/>
    <s v="Alto"/>
    <n v="0"/>
    <s v="No Toma ECA"/>
    <n v="0"/>
    <s v="No toma ARB"/>
    <n v="1"/>
    <x v="0"/>
    <n v="1"/>
    <x v="0"/>
    <n v="1"/>
    <x v="1"/>
    <n v="1"/>
    <x v="0"/>
  </r>
  <r>
    <s v="P0216"/>
    <x v="38"/>
    <s v="Adulto Mayor"/>
    <x v="1"/>
    <n v="21.6"/>
    <x v="0"/>
    <n v="1"/>
    <s v="Tiene herencia"/>
    <n v="122"/>
    <n v="70"/>
    <n v="78"/>
    <s v="Normal"/>
    <n v="70"/>
    <s v="Normal"/>
    <n v="1"/>
    <x v="2"/>
    <n v="0"/>
    <x v="0"/>
    <n v="0"/>
    <x v="0"/>
    <n v="0"/>
    <x v="1"/>
    <x v="4"/>
    <x v="1"/>
    <n v="31"/>
    <x v="0"/>
    <n v="120"/>
    <x v="0"/>
    <n v="6"/>
    <x v="0"/>
    <n v="5"/>
    <s v="Normal"/>
    <n v="1274"/>
    <x v="0"/>
    <n v="1"/>
    <x v="1"/>
    <n v="121"/>
    <x v="2"/>
    <n v="6.3"/>
    <x v="2"/>
    <n v="169"/>
    <x v="0"/>
    <n v="88"/>
    <x v="3"/>
    <n v="56"/>
    <x v="0"/>
    <n v="106"/>
    <s v="Normal"/>
    <n v="136"/>
    <s v="Normal"/>
    <n v="4.2"/>
    <s v="Normal"/>
    <n v="14.8"/>
    <x v="1"/>
    <n v="10"/>
    <s v="Normal"/>
    <n v="4.5"/>
    <s v="Normal"/>
    <n v="0"/>
    <s v="No Toma ECA"/>
    <n v="1"/>
    <s v="Toma ARB"/>
    <n v="1"/>
    <x v="0"/>
    <n v="0"/>
    <x v="1"/>
    <n v="0"/>
    <x v="0"/>
    <n v="1"/>
    <x v="0"/>
  </r>
  <r>
    <s v="P0217"/>
    <x v="22"/>
    <s v="Adulto Mayor"/>
    <x v="0"/>
    <n v="19.2"/>
    <x v="0"/>
    <n v="0"/>
    <s v="No tiene herencia"/>
    <n v="104"/>
    <n v="76"/>
    <n v="63"/>
    <s v="Normal"/>
    <n v="58"/>
    <s v="Normal"/>
    <n v="2"/>
    <x v="0"/>
    <n v="0"/>
    <x v="0"/>
    <n v="0"/>
    <x v="0"/>
    <n v="0"/>
    <x v="1"/>
    <x v="7"/>
    <x v="0"/>
    <n v="19"/>
    <x v="0"/>
    <n v="77"/>
    <x v="2"/>
    <n v="14"/>
    <x v="0"/>
    <n v="11"/>
    <s v="Normal"/>
    <n v="2080"/>
    <x v="0"/>
    <n v="0"/>
    <x v="0"/>
    <n v="96"/>
    <x v="0"/>
    <n v="6.2"/>
    <x v="2"/>
    <n v="172"/>
    <x v="0"/>
    <n v="96"/>
    <x v="3"/>
    <n v="40"/>
    <x v="0"/>
    <n v="158"/>
    <s v="Alto"/>
    <n v="143"/>
    <s v="Normal"/>
    <n v="4.7"/>
    <s v="Normal"/>
    <n v="13.9"/>
    <x v="1"/>
    <n v="10.1"/>
    <s v="Normal"/>
    <n v="3.7"/>
    <s v="Normal"/>
    <n v="0"/>
    <s v="No Toma ECA"/>
    <n v="0"/>
    <s v="No toma ARB"/>
    <n v="0"/>
    <x v="1"/>
    <n v="0"/>
    <x v="1"/>
    <n v="0"/>
    <x v="0"/>
    <n v="0"/>
    <x v="1"/>
  </r>
  <r>
    <s v="P0218"/>
    <x v="16"/>
    <s v="Adulto"/>
    <x v="0"/>
    <n v="20.8"/>
    <x v="0"/>
    <n v="1"/>
    <s v="Tiene herencia"/>
    <n v="131"/>
    <n v="71"/>
    <n v="87"/>
    <s v="Normal"/>
    <n v="67"/>
    <s v="Normal"/>
    <n v="2"/>
    <x v="0"/>
    <n v="0"/>
    <x v="0"/>
    <n v="0"/>
    <x v="0"/>
    <n v="1"/>
    <x v="0"/>
    <x v="10"/>
    <x v="2"/>
    <n v="32"/>
    <x v="0"/>
    <n v="118"/>
    <x v="0"/>
    <n v="11"/>
    <x v="0"/>
    <n v="7"/>
    <s v="Normal"/>
    <n v="1988"/>
    <x v="0"/>
    <n v="0"/>
    <x v="0"/>
    <n v="110"/>
    <x v="2"/>
    <n v="5.9"/>
    <x v="2"/>
    <n v="220"/>
    <x v="2"/>
    <n v="115"/>
    <x v="0"/>
    <n v="57"/>
    <x v="0"/>
    <n v="117"/>
    <s v="Normal"/>
    <n v="145"/>
    <s v="Normal"/>
    <n v="4.0999999999999996"/>
    <s v="Normal"/>
    <n v="15.5"/>
    <x v="1"/>
    <n v="9"/>
    <s v="Normal"/>
    <n v="4.4000000000000004"/>
    <s v="Normal"/>
    <n v="0"/>
    <s v="No Toma ECA"/>
    <n v="1"/>
    <s v="Toma ARB"/>
    <n v="0"/>
    <x v="1"/>
    <n v="1"/>
    <x v="0"/>
    <n v="0"/>
    <x v="0"/>
    <n v="0"/>
    <x v="1"/>
  </r>
  <r>
    <s v="P0219"/>
    <x v="25"/>
    <s v="Adulto"/>
    <x v="1"/>
    <n v="37.6"/>
    <x v="1"/>
    <n v="1"/>
    <s v="Tiene herencia"/>
    <n v="151"/>
    <n v="91"/>
    <n v="85"/>
    <s v="Normal"/>
    <n v="38"/>
    <s v="Reducida"/>
    <n v="3"/>
    <x v="3"/>
    <n v="0"/>
    <x v="0"/>
    <n v="0"/>
    <x v="0"/>
    <n v="1"/>
    <x v="0"/>
    <x v="36"/>
    <x v="1"/>
    <n v="82"/>
    <x v="1"/>
    <n v="13"/>
    <x v="3"/>
    <n v="387"/>
    <x v="1"/>
    <n v="309"/>
    <s v="Macroalbuminuria"/>
    <n v="516"/>
    <x v="0"/>
    <n v="1"/>
    <x v="1"/>
    <n v="214"/>
    <x v="1"/>
    <n v="8.9"/>
    <x v="1"/>
    <n v="204"/>
    <x v="2"/>
    <n v="179"/>
    <x v="1"/>
    <n v="34"/>
    <x v="0"/>
    <n v="325"/>
    <s v="Alto"/>
    <n v="126"/>
    <s v="Bajo"/>
    <n v="5.9"/>
    <s v="Alto"/>
    <n v="9.3000000000000007"/>
    <x v="0"/>
    <n v="9"/>
    <s v="Normal"/>
    <n v="5.2"/>
    <s v="Alto"/>
    <n v="1"/>
    <s v="Toma ECA"/>
    <n v="0"/>
    <s v="No toma ARB"/>
    <n v="0"/>
    <x v="1"/>
    <n v="0"/>
    <x v="1"/>
    <n v="1"/>
    <x v="1"/>
    <n v="1"/>
    <x v="0"/>
  </r>
  <r>
    <s v="P0220"/>
    <x v="2"/>
    <s v="Adulto Mayor"/>
    <x v="0"/>
    <n v="26"/>
    <x v="3"/>
    <n v="1"/>
    <s v="Tiene herencia"/>
    <n v="190"/>
    <n v="91"/>
    <n v="86"/>
    <s v="Normal"/>
    <n v="39"/>
    <s v="Reducida"/>
    <n v="3"/>
    <x v="3"/>
    <n v="1"/>
    <x v="1"/>
    <n v="1"/>
    <x v="1"/>
    <n v="1"/>
    <x v="0"/>
    <x v="12"/>
    <x v="1"/>
    <n v="76"/>
    <x v="1"/>
    <n v="12"/>
    <x v="3"/>
    <n v="2862"/>
    <x v="1"/>
    <n v="2289"/>
    <s v="Macroalbuminuria"/>
    <n v="513"/>
    <x v="0"/>
    <n v="0"/>
    <x v="0"/>
    <n v="186"/>
    <x v="1"/>
    <n v="7.1"/>
    <x v="1"/>
    <n v="292"/>
    <x v="1"/>
    <n v="177"/>
    <x v="1"/>
    <n v="41"/>
    <x v="0"/>
    <n v="186"/>
    <s v="Alto"/>
    <n v="137"/>
    <s v="Normal"/>
    <n v="6.1"/>
    <s v="Alto"/>
    <n v="7.5"/>
    <x v="0"/>
    <n v="7.9"/>
    <s v="Bajo"/>
    <n v="5.2"/>
    <s v="Alto"/>
    <n v="1"/>
    <s v="Toma ECA"/>
    <n v="0"/>
    <s v="No toma ARB"/>
    <n v="1"/>
    <x v="0"/>
    <n v="1"/>
    <x v="0"/>
    <n v="1"/>
    <x v="1"/>
    <n v="0"/>
    <x v="1"/>
  </r>
  <r>
    <s v="P0221"/>
    <x v="5"/>
    <s v="Adulto"/>
    <x v="1"/>
    <n v="22.4"/>
    <x v="0"/>
    <n v="0"/>
    <s v="No tiene herencia"/>
    <n v="123"/>
    <n v="67"/>
    <n v="62"/>
    <s v="Normal"/>
    <n v="53"/>
    <s v="Normal"/>
    <n v="1"/>
    <x v="2"/>
    <n v="0"/>
    <x v="0"/>
    <n v="0"/>
    <x v="0"/>
    <n v="0"/>
    <x v="1"/>
    <x v="10"/>
    <x v="0"/>
    <n v="36"/>
    <x v="0"/>
    <n v="94"/>
    <x v="0"/>
    <n v="28"/>
    <x v="0"/>
    <n v="22"/>
    <s v="Normal"/>
    <n v="1619"/>
    <x v="0"/>
    <n v="0"/>
    <x v="0"/>
    <n v="83"/>
    <x v="0"/>
    <n v="6"/>
    <x v="2"/>
    <n v="162"/>
    <x v="0"/>
    <n v="106"/>
    <x v="0"/>
    <n v="45"/>
    <x v="0"/>
    <n v="96"/>
    <s v="Normal"/>
    <n v="138"/>
    <s v="Normal"/>
    <n v="4"/>
    <s v="Normal"/>
    <n v="12.2"/>
    <x v="1"/>
    <n v="9.9"/>
    <s v="Normal"/>
    <n v="2.5"/>
    <s v="Normal"/>
    <n v="1"/>
    <s v="Toma ECA"/>
    <n v="1"/>
    <s v="Toma ARB"/>
    <n v="1"/>
    <x v="0"/>
    <n v="0"/>
    <x v="1"/>
    <n v="0"/>
    <x v="0"/>
    <n v="0"/>
    <x v="1"/>
  </r>
  <r>
    <s v="P0222"/>
    <x v="1"/>
    <s v="Adulto"/>
    <x v="1"/>
    <n v="29.4"/>
    <x v="3"/>
    <n v="1"/>
    <s v="Tiene herencia"/>
    <n v="163"/>
    <n v="94"/>
    <n v="94"/>
    <s v="Normal"/>
    <n v="31"/>
    <s v="Reducida"/>
    <n v="4"/>
    <x v="1"/>
    <n v="0"/>
    <x v="0"/>
    <n v="0"/>
    <x v="0"/>
    <n v="1"/>
    <x v="0"/>
    <x v="36"/>
    <x v="1"/>
    <n v="56"/>
    <x v="1"/>
    <n v="22"/>
    <x v="4"/>
    <n v="1443"/>
    <x v="1"/>
    <n v="1154"/>
    <s v="Macroalbuminuria"/>
    <n v="652"/>
    <x v="0"/>
    <n v="1"/>
    <x v="1"/>
    <n v="199"/>
    <x v="1"/>
    <n v="9.1999999999999993"/>
    <x v="1"/>
    <n v="234"/>
    <x v="2"/>
    <n v="132"/>
    <x v="4"/>
    <n v="29"/>
    <x v="0"/>
    <n v="397"/>
    <s v="Alto"/>
    <n v="135"/>
    <s v="Normal"/>
    <n v="6.4"/>
    <s v="Alto"/>
    <n v="7.7"/>
    <x v="0"/>
    <n v="8.3000000000000007"/>
    <s v="Bajo"/>
    <n v="6.6"/>
    <s v="Alto"/>
    <n v="0"/>
    <s v="No Toma ECA"/>
    <n v="1"/>
    <s v="Toma ARB"/>
    <n v="0"/>
    <x v="1"/>
    <n v="0"/>
    <x v="1"/>
    <n v="1"/>
    <x v="1"/>
    <n v="1"/>
    <x v="0"/>
  </r>
  <r>
    <s v="P0223"/>
    <x v="29"/>
    <s v="Adulto"/>
    <x v="1"/>
    <n v="29.2"/>
    <x v="3"/>
    <n v="1"/>
    <s v="Tiene herencia"/>
    <n v="119"/>
    <n v="66"/>
    <n v="77"/>
    <s v="Normal"/>
    <n v="65"/>
    <s v="Normal"/>
    <n v="1"/>
    <x v="2"/>
    <n v="0"/>
    <x v="0"/>
    <n v="0"/>
    <x v="0"/>
    <n v="1"/>
    <x v="0"/>
    <x v="7"/>
    <x v="0"/>
    <n v="31"/>
    <x v="0"/>
    <n v="104"/>
    <x v="0"/>
    <n v="15"/>
    <x v="0"/>
    <n v="12"/>
    <s v="Normal"/>
    <n v="1325"/>
    <x v="0"/>
    <n v="1"/>
    <x v="1"/>
    <n v="125"/>
    <x v="2"/>
    <n v="6"/>
    <x v="2"/>
    <n v="151"/>
    <x v="0"/>
    <n v="101"/>
    <x v="0"/>
    <n v="59"/>
    <x v="0"/>
    <n v="168"/>
    <s v="Alto"/>
    <n v="135"/>
    <s v="Normal"/>
    <n v="4.8"/>
    <s v="Normal"/>
    <n v="14.3"/>
    <x v="1"/>
    <n v="9.8000000000000007"/>
    <s v="Normal"/>
    <n v="3.4"/>
    <s v="Normal"/>
    <n v="0"/>
    <s v="No Toma ECA"/>
    <n v="0"/>
    <s v="No toma ARB"/>
    <n v="1"/>
    <x v="0"/>
    <n v="1"/>
    <x v="0"/>
    <n v="0"/>
    <x v="0"/>
    <n v="0"/>
    <x v="1"/>
  </r>
  <r>
    <s v="P0224"/>
    <x v="9"/>
    <s v="Adulto Mayor"/>
    <x v="0"/>
    <n v="32.5"/>
    <x v="2"/>
    <n v="1"/>
    <s v="Tiene herencia"/>
    <n v="181"/>
    <n v="105"/>
    <n v="86"/>
    <s v="Normal"/>
    <n v="42"/>
    <s v="Intermedia"/>
    <n v="4"/>
    <x v="1"/>
    <n v="0"/>
    <x v="0"/>
    <n v="1"/>
    <x v="1"/>
    <n v="1"/>
    <x v="0"/>
    <x v="36"/>
    <x v="1"/>
    <n v="79"/>
    <x v="1"/>
    <n v="43"/>
    <x v="1"/>
    <n v="2861"/>
    <x v="1"/>
    <n v="2288"/>
    <s v="Macroalbuminuria"/>
    <n v="649"/>
    <x v="0"/>
    <n v="0"/>
    <x v="0"/>
    <n v="188"/>
    <x v="1"/>
    <n v="9.5"/>
    <x v="1"/>
    <n v="252"/>
    <x v="1"/>
    <n v="174"/>
    <x v="1"/>
    <n v="44"/>
    <x v="0"/>
    <n v="368"/>
    <s v="Alto"/>
    <n v="135"/>
    <s v="Normal"/>
    <n v="5.6"/>
    <s v="Alto"/>
    <n v="9.5"/>
    <x v="0"/>
    <n v="7.8"/>
    <s v="Bajo"/>
    <n v="5.8"/>
    <s v="Alto"/>
    <n v="0"/>
    <s v="No Toma ECA"/>
    <n v="0"/>
    <s v="No toma ARB"/>
    <n v="0"/>
    <x v="1"/>
    <n v="1"/>
    <x v="0"/>
    <n v="1"/>
    <x v="1"/>
    <n v="1"/>
    <x v="0"/>
  </r>
  <r>
    <s v="P0225"/>
    <x v="15"/>
    <s v="Adulto"/>
    <x v="1"/>
    <n v="25.3"/>
    <x v="3"/>
    <n v="1"/>
    <s v="Tiene herencia"/>
    <n v="125"/>
    <n v="80"/>
    <n v="90"/>
    <s v="Normal"/>
    <n v="68"/>
    <s v="Normal"/>
    <n v="1"/>
    <x v="2"/>
    <n v="0"/>
    <x v="0"/>
    <n v="0"/>
    <x v="0"/>
    <n v="1"/>
    <x v="0"/>
    <x v="3"/>
    <x v="0"/>
    <n v="40"/>
    <x v="0"/>
    <n v="110"/>
    <x v="0"/>
    <n v="11"/>
    <x v="0"/>
    <n v="8"/>
    <s v="Normal"/>
    <n v="1771"/>
    <x v="0"/>
    <n v="0"/>
    <x v="0"/>
    <n v="90"/>
    <x v="0"/>
    <n v="4.8"/>
    <x v="0"/>
    <n v="207"/>
    <x v="2"/>
    <n v="90"/>
    <x v="3"/>
    <n v="66"/>
    <x v="1"/>
    <n v="100"/>
    <s v="Normal"/>
    <n v="141"/>
    <s v="Normal"/>
    <n v="5"/>
    <s v="Normal"/>
    <n v="15.9"/>
    <x v="2"/>
    <n v="8.6"/>
    <s v="Normal"/>
    <n v="4.0999999999999996"/>
    <s v="Normal"/>
    <n v="1"/>
    <s v="Toma ECA"/>
    <n v="0"/>
    <s v="No toma ARB"/>
    <n v="0"/>
    <x v="1"/>
    <n v="0"/>
    <x v="1"/>
    <n v="0"/>
    <x v="0"/>
    <n v="0"/>
    <x v="1"/>
  </r>
  <r>
    <s v="P0226"/>
    <x v="10"/>
    <s v="Adulto Mayor"/>
    <x v="0"/>
    <n v="21.1"/>
    <x v="0"/>
    <n v="0"/>
    <s v="No tiene herencia"/>
    <n v="119"/>
    <n v="67"/>
    <n v="90"/>
    <s v="Normal"/>
    <n v="68"/>
    <s v="Normal"/>
    <n v="2"/>
    <x v="0"/>
    <n v="0"/>
    <x v="0"/>
    <n v="0"/>
    <x v="0"/>
    <n v="1"/>
    <x v="0"/>
    <x v="10"/>
    <x v="2"/>
    <n v="24"/>
    <x v="0"/>
    <n v="64"/>
    <x v="2"/>
    <n v="13"/>
    <x v="0"/>
    <n v="10"/>
    <s v="Normal"/>
    <n v="1257"/>
    <x v="0"/>
    <n v="0"/>
    <x v="0"/>
    <n v="110"/>
    <x v="2"/>
    <n v="5.8"/>
    <x v="2"/>
    <n v="185"/>
    <x v="0"/>
    <n v="100"/>
    <x v="0"/>
    <n v="56"/>
    <x v="0"/>
    <n v="149"/>
    <s v="Normal"/>
    <n v="135"/>
    <s v="Normal"/>
    <n v="5"/>
    <s v="Normal"/>
    <n v="14.6"/>
    <x v="1"/>
    <n v="10.1"/>
    <s v="Normal"/>
    <n v="4"/>
    <s v="Normal"/>
    <n v="1"/>
    <s v="Toma ECA"/>
    <n v="1"/>
    <s v="Toma ARB"/>
    <n v="1"/>
    <x v="0"/>
    <n v="1"/>
    <x v="0"/>
    <n v="0"/>
    <x v="0"/>
    <n v="0"/>
    <x v="1"/>
  </r>
  <r>
    <s v="P0227"/>
    <x v="8"/>
    <s v="Adulto"/>
    <x v="1"/>
    <n v="26.9"/>
    <x v="3"/>
    <n v="0"/>
    <s v="No tiene herencia"/>
    <n v="140"/>
    <n v="105"/>
    <n v="79"/>
    <s v="Normal"/>
    <n v="27"/>
    <s v="Reducida"/>
    <n v="4"/>
    <x v="1"/>
    <n v="0"/>
    <x v="0"/>
    <n v="0"/>
    <x v="0"/>
    <n v="1"/>
    <x v="0"/>
    <x v="24"/>
    <x v="1"/>
    <n v="99"/>
    <x v="1"/>
    <n v="52"/>
    <x v="1"/>
    <n v="448"/>
    <x v="1"/>
    <n v="358"/>
    <s v="Macroalbuminuria"/>
    <n v="737"/>
    <x v="0"/>
    <n v="1"/>
    <x v="1"/>
    <n v="177"/>
    <x v="1"/>
    <n v="9.1999999999999993"/>
    <x v="1"/>
    <n v="301"/>
    <x v="1"/>
    <n v="175"/>
    <x v="1"/>
    <n v="35"/>
    <x v="0"/>
    <n v="443"/>
    <s v="Alto"/>
    <n v="125"/>
    <s v="Bajo"/>
    <n v="6.1"/>
    <s v="Alto"/>
    <n v="7.8"/>
    <x v="0"/>
    <n v="7.7"/>
    <s v="Bajo"/>
    <n v="7.2"/>
    <s v="Alto"/>
    <n v="0"/>
    <s v="No Toma ECA"/>
    <n v="0"/>
    <s v="No toma ARB"/>
    <n v="1"/>
    <x v="0"/>
    <n v="1"/>
    <x v="0"/>
    <n v="1"/>
    <x v="1"/>
    <n v="1"/>
    <x v="0"/>
  </r>
  <r>
    <s v="P0228"/>
    <x v="0"/>
    <s v="Adulto"/>
    <x v="1"/>
    <n v="24.6"/>
    <x v="0"/>
    <n v="1"/>
    <s v="Tiene herencia"/>
    <n v="125"/>
    <n v="74"/>
    <n v="88"/>
    <s v="Normal"/>
    <n v="65"/>
    <s v="Normal"/>
    <n v="2"/>
    <x v="0"/>
    <n v="0"/>
    <x v="0"/>
    <n v="0"/>
    <x v="0"/>
    <n v="1"/>
    <x v="0"/>
    <x v="7"/>
    <x v="0"/>
    <n v="19"/>
    <x v="0"/>
    <n v="81"/>
    <x v="2"/>
    <n v="11"/>
    <x v="0"/>
    <n v="8"/>
    <s v="Normal"/>
    <n v="2430"/>
    <x v="0"/>
    <n v="0"/>
    <x v="0"/>
    <n v="95"/>
    <x v="0"/>
    <n v="5.6"/>
    <x v="0"/>
    <n v="197"/>
    <x v="0"/>
    <n v="117"/>
    <x v="0"/>
    <n v="70"/>
    <x v="1"/>
    <n v="93"/>
    <s v="Normal"/>
    <n v="139"/>
    <s v="Normal"/>
    <n v="4"/>
    <s v="Normal"/>
    <n v="13.4"/>
    <x v="1"/>
    <n v="9.6999999999999993"/>
    <s v="Normal"/>
    <n v="3"/>
    <s v="Normal"/>
    <n v="1"/>
    <s v="Toma ECA"/>
    <n v="0"/>
    <s v="No toma ARB"/>
    <n v="1"/>
    <x v="0"/>
    <n v="0"/>
    <x v="1"/>
    <n v="0"/>
    <x v="0"/>
    <n v="1"/>
    <x v="0"/>
  </r>
  <r>
    <s v="P0229"/>
    <x v="15"/>
    <s v="Adulto"/>
    <x v="0"/>
    <n v="26.6"/>
    <x v="3"/>
    <n v="0"/>
    <s v="No tiene herencia"/>
    <n v="106"/>
    <n v="74"/>
    <n v="63"/>
    <s v="Normal"/>
    <n v="58"/>
    <s v="Normal"/>
    <n v="1"/>
    <x v="2"/>
    <n v="0"/>
    <x v="0"/>
    <n v="0"/>
    <x v="0"/>
    <n v="1"/>
    <x v="0"/>
    <x v="7"/>
    <x v="0"/>
    <n v="39"/>
    <x v="0"/>
    <n v="68"/>
    <x v="2"/>
    <n v="25"/>
    <x v="0"/>
    <n v="22"/>
    <s v="Normal"/>
    <n v="1922"/>
    <x v="0"/>
    <n v="0"/>
    <x v="0"/>
    <n v="121"/>
    <x v="2"/>
    <n v="5.0999999999999996"/>
    <x v="0"/>
    <n v="203"/>
    <x v="2"/>
    <n v="82"/>
    <x v="3"/>
    <n v="45"/>
    <x v="0"/>
    <n v="137"/>
    <s v="Normal"/>
    <n v="140"/>
    <s v="Normal"/>
    <n v="4.7"/>
    <s v="Normal"/>
    <n v="12.3"/>
    <x v="0"/>
    <n v="9.8000000000000007"/>
    <s v="Normal"/>
    <n v="4.0999999999999996"/>
    <s v="Normal"/>
    <n v="1"/>
    <s v="Toma ECA"/>
    <n v="0"/>
    <s v="No toma ARB"/>
    <n v="1"/>
    <x v="0"/>
    <n v="1"/>
    <x v="0"/>
    <n v="0"/>
    <x v="0"/>
    <n v="1"/>
    <x v="0"/>
  </r>
  <r>
    <s v="P0230"/>
    <x v="27"/>
    <s v="Adulto"/>
    <x v="0"/>
    <n v="25.3"/>
    <x v="3"/>
    <n v="0"/>
    <s v="No tiene herencia"/>
    <n v="184"/>
    <n v="98"/>
    <n v="89"/>
    <s v="Normal"/>
    <n v="27"/>
    <s v="Reducida"/>
    <n v="3"/>
    <x v="3"/>
    <n v="0"/>
    <x v="0"/>
    <n v="0"/>
    <x v="0"/>
    <n v="1"/>
    <x v="0"/>
    <x v="37"/>
    <x v="1"/>
    <n v="108"/>
    <x v="3"/>
    <n v="53"/>
    <x v="1"/>
    <n v="2136"/>
    <x v="1"/>
    <n v="1495"/>
    <s v="Macroalbuminuria"/>
    <n v="748"/>
    <x v="0"/>
    <n v="1"/>
    <x v="1"/>
    <n v="154"/>
    <x v="1"/>
    <n v="10.9"/>
    <x v="1"/>
    <n v="299"/>
    <x v="1"/>
    <n v="209"/>
    <x v="2"/>
    <n v="32"/>
    <x v="0"/>
    <n v="195"/>
    <s v="Alto"/>
    <n v="135"/>
    <s v="Normal"/>
    <n v="6.3"/>
    <s v="Alto"/>
    <n v="7.9"/>
    <x v="0"/>
    <n v="7.7"/>
    <s v="Bajo"/>
    <n v="6.6"/>
    <s v="Alto"/>
    <n v="0"/>
    <s v="No Toma ECA"/>
    <n v="0"/>
    <s v="No toma ARB"/>
    <n v="0"/>
    <x v="1"/>
    <n v="1"/>
    <x v="0"/>
    <n v="1"/>
    <x v="1"/>
    <n v="1"/>
    <x v="0"/>
  </r>
  <r>
    <s v="P0231"/>
    <x v="46"/>
    <s v="Adulto"/>
    <x v="0"/>
    <n v="22.9"/>
    <x v="0"/>
    <n v="0"/>
    <s v="No tiene herencia"/>
    <n v="117"/>
    <n v="66"/>
    <n v="66"/>
    <s v="Normal"/>
    <n v="58"/>
    <s v="Normal"/>
    <n v="2"/>
    <x v="0"/>
    <n v="0"/>
    <x v="0"/>
    <n v="0"/>
    <x v="0"/>
    <n v="1"/>
    <x v="0"/>
    <x v="13"/>
    <x v="0"/>
    <n v="21"/>
    <x v="0"/>
    <n v="62"/>
    <x v="2"/>
    <n v="16"/>
    <x v="0"/>
    <n v="14"/>
    <s v="Normal"/>
    <n v="1006"/>
    <x v="0"/>
    <n v="0"/>
    <x v="0"/>
    <n v="116"/>
    <x v="2"/>
    <n v="6.3"/>
    <x v="2"/>
    <n v="151"/>
    <x v="0"/>
    <n v="120"/>
    <x v="0"/>
    <n v="70"/>
    <x v="1"/>
    <n v="150"/>
    <s v="Normal"/>
    <n v="138"/>
    <s v="Normal"/>
    <n v="4.3"/>
    <s v="Normal"/>
    <n v="14.7"/>
    <x v="1"/>
    <n v="8.9"/>
    <s v="Normal"/>
    <n v="3.5"/>
    <s v="Normal"/>
    <n v="1"/>
    <s v="Toma ECA"/>
    <n v="1"/>
    <s v="Toma ARB"/>
    <n v="1"/>
    <x v="0"/>
    <n v="1"/>
    <x v="0"/>
    <n v="0"/>
    <x v="0"/>
    <n v="1"/>
    <x v="0"/>
  </r>
  <r>
    <s v="P0232"/>
    <x v="49"/>
    <s v="Adulto Mayor"/>
    <x v="1"/>
    <n v="27.2"/>
    <x v="3"/>
    <n v="1"/>
    <s v="Tiene herencia"/>
    <n v="158"/>
    <n v="90"/>
    <n v="79"/>
    <s v="Normal"/>
    <n v="43"/>
    <s v="Intermedia"/>
    <n v="3"/>
    <x v="3"/>
    <n v="1"/>
    <x v="1"/>
    <n v="0"/>
    <x v="0"/>
    <n v="1"/>
    <x v="0"/>
    <x v="38"/>
    <x v="1"/>
    <n v="97"/>
    <x v="1"/>
    <n v="45"/>
    <x v="1"/>
    <n v="1999"/>
    <x v="1"/>
    <n v="1799"/>
    <s v="Macroalbuminuria"/>
    <n v="367"/>
    <x v="1"/>
    <n v="1"/>
    <x v="1"/>
    <n v="201"/>
    <x v="1"/>
    <n v="8.3000000000000007"/>
    <x v="1"/>
    <n v="240"/>
    <x v="1"/>
    <n v="147"/>
    <x v="4"/>
    <n v="26"/>
    <x v="0"/>
    <n v="200"/>
    <s v="Alto"/>
    <n v="128"/>
    <s v="Bajo"/>
    <n v="6.4"/>
    <s v="Alto"/>
    <n v="9.5"/>
    <x v="0"/>
    <n v="7.9"/>
    <s v="Bajo"/>
    <n v="4.5999999999999996"/>
    <s v="Alto"/>
    <n v="1"/>
    <s v="Toma ECA"/>
    <n v="0"/>
    <s v="No toma ARB"/>
    <n v="0"/>
    <x v="1"/>
    <n v="0"/>
    <x v="1"/>
    <n v="1"/>
    <x v="1"/>
    <n v="1"/>
    <x v="0"/>
  </r>
  <r>
    <s v="P0233"/>
    <x v="14"/>
    <s v="Adulto"/>
    <x v="1"/>
    <n v="22.1"/>
    <x v="0"/>
    <n v="0"/>
    <s v="No tiene herencia"/>
    <n v="113"/>
    <n v="65"/>
    <n v="62"/>
    <s v="Normal"/>
    <n v="56"/>
    <s v="Normal"/>
    <n v="2"/>
    <x v="0"/>
    <n v="0"/>
    <x v="0"/>
    <n v="0"/>
    <x v="0"/>
    <n v="0"/>
    <x v="1"/>
    <x v="4"/>
    <x v="1"/>
    <n v="16"/>
    <x v="2"/>
    <n v="110"/>
    <x v="0"/>
    <n v="13"/>
    <x v="0"/>
    <n v="11"/>
    <s v="Normal"/>
    <n v="1210"/>
    <x v="0"/>
    <n v="0"/>
    <x v="0"/>
    <n v="95"/>
    <x v="0"/>
    <n v="5.5"/>
    <x v="0"/>
    <n v="178"/>
    <x v="0"/>
    <n v="86"/>
    <x v="3"/>
    <n v="53"/>
    <x v="0"/>
    <n v="91"/>
    <s v="Normal"/>
    <n v="137"/>
    <s v="Normal"/>
    <n v="4.4000000000000004"/>
    <s v="Normal"/>
    <n v="12.4"/>
    <x v="1"/>
    <n v="9.4"/>
    <s v="Normal"/>
    <n v="4.4000000000000004"/>
    <s v="Normal"/>
    <n v="0"/>
    <s v="No Toma ECA"/>
    <n v="0"/>
    <s v="No toma ARB"/>
    <n v="0"/>
    <x v="1"/>
    <n v="0"/>
    <x v="1"/>
    <n v="0"/>
    <x v="0"/>
    <n v="0"/>
    <x v="1"/>
  </r>
  <r>
    <s v="P0234"/>
    <x v="22"/>
    <s v="Adulto Mayor"/>
    <x v="1"/>
    <n v="18.8"/>
    <x v="0"/>
    <n v="0"/>
    <s v="No tiene herencia"/>
    <n v="128"/>
    <n v="82"/>
    <n v="73"/>
    <s v="Normal"/>
    <n v="64"/>
    <s v="Normal"/>
    <n v="2"/>
    <x v="0"/>
    <n v="0"/>
    <x v="0"/>
    <n v="0"/>
    <x v="0"/>
    <n v="1"/>
    <x v="0"/>
    <x v="4"/>
    <x v="1"/>
    <n v="29"/>
    <x v="0"/>
    <n v="88"/>
    <x v="2"/>
    <n v="8"/>
    <x v="0"/>
    <n v="6"/>
    <s v="Normal"/>
    <n v="1081"/>
    <x v="0"/>
    <n v="0"/>
    <x v="0"/>
    <n v="123"/>
    <x v="2"/>
    <n v="6.2"/>
    <x v="2"/>
    <n v="163"/>
    <x v="0"/>
    <n v="82"/>
    <x v="3"/>
    <n v="58"/>
    <x v="0"/>
    <n v="141"/>
    <s v="Normal"/>
    <n v="144"/>
    <s v="Normal"/>
    <n v="3.7"/>
    <s v="Normal"/>
    <n v="12.1"/>
    <x v="1"/>
    <n v="10.3"/>
    <s v="Normal"/>
    <n v="3"/>
    <s v="Normal"/>
    <n v="1"/>
    <s v="Toma ECA"/>
    <n v="1"/>
    <s v="Toma ARB"/>
    <n v="0"/>
    <x v="1"/>
    <n v="0"/>
    <x v="1"/>
    <n v="0"/>
    <x v="0"/>
    <n v="0"/>
    <x v="1"/>
  </r>
  <r>
    <s v="P0235"/>
    <x v="25"/>
    <s v="Adulto"/>
    <x v="1"/>
    <n v="31.2"/>
    <x v="2"/>
    <n v="1"/>
    <s v="Tiene herencia"/>
    <n v="176"/>
    <n v="97"/>
    <n v="86"/>
    <s v="Normal"/>
    <n v="26"/>
    <s v="Reducida"/>
    <n v="2"/>
    <x v="0"/>
    <n v="1"/>
    <x v="1"/>
    <n v="0"/>
    <x v="0"/>
    <n v="1"/>
    <x v="0"/>
    <x v="2"/>
    <x v="1"/>
    <n v="53"/>
    <x v="1"/>
    <n v="51"/>
    <x v="1"/>
    <n v="1355"/>
    <x v="1"/>
    <n v="1084"/>
    <s v="Macroalbuminuria"/>
    <n v="588"/>
    <x v="0"/>
    <n v="1"/>
    <x v="1"/>
    <n v="195"/>
    <x v="1"/>
    <n v="10.1"/>
    <x v="1"/>
    <n v="289"/>
    <x v="1"/>
    <n v="186"/>
    <x v="1"/>
    <n v="33"/>
    <x v="0"/>
    <n v="241"/>
    <s v="Alto"/>
    <n v="127"/>
    <s v="Bajo"/>
    <n v="6.3"/>
    <s v="Alto"/>
    <n v="8.6999999999999993"/>
    <x v="0"/>
    <n v="7.7"/>
    <s v="Bajo"/>
    <n v="7.5"/>
    <s v="Alto"/>
    <n v="0"/>
    <s v="No Toma ECA"/>
    <n v="0"/>
    <s v="No toma ARB"/>
    <n v="1"/>
    <x v="0"/>
    <n v="1"/>
    <x v="0"/>
    <n v="1"/>
    <x v="1"/>
    <n v="0"/>
    <x v="1"/>
  </r>
  <r>
    <s v="P0236"/>
    <x v="37"/>
    <s v="Adulto Mayor"/>
    <x v="1"/>
    <n v="25.9"/>
    <x v="3"/>
    <n v="1"/>
    <s v="Tiene herencia"/>
    <n v="101"/>
    <n v="82"/>
    <n v="72"/>
    <s v="Normal"/>
    <n v="63"/>
    <s v="Normal"/>
    <n v="1"/>
    <x v="2"/>
    <n v="0"/>
    <x v="0"/>
    <n v="0"/>
    <x v="0"/>
    <n v="1"/>
    <x v="0"/>
    <x v="10"/>
    <x v="0"/>
    <n v="24"/>
    <x v="0"/>
    <n v="115"/>
    <x v="0"/>
    <n v="15"/>
    <x v="0"/>
    <n v="12"/>
    <s v="Normal"/>
    <n v="2406"/>
    <x v="0"/>
    <n v="0"/>
    <x v="0"/>
    <n v="109"/>
    <x v="2"/>
    <n v="4.9000000000000004"/>
    <x v="0"/>
    <n v="219"/>
    <x v="2"/>
    <n v="82"/>
    <x v="3"/>
    <n v="52"/>
    <x v="0"/>
    <n v="82"/>
    <s v="Normal"/>
    <n v="144"/>
    <s v="Normal"/>
    <n v="4.5"/>
    <s v="Normal"/>
    <n v="15.4"/>
    <x v="1"/>
    <n v="9.1999999999999993"/>
    <s v="Normal"/>
    <n v="3.3"/>
    <s v="Normal"/>
    <n v="0"/>
    <s v="No Toma ECA"/>
    <n v="1"/>
    <s v="Toma ARB"/>
    <n v="0"/>
    <x v="1"/>
    <n v="1"/>
    <x v="0"/>
    <n v="0"/>
    <x v="0"/>
    <n v="1"/>
    <x v="0"/>
  </r>
  <r>
    <s v="P0237"/>
    <x v="2"/>
    <s v="Adulto Mayor"/>
    <x v="1"/>
    <n v="31.3"/>
    <x v="2"/>
    <n v="1"/>
    <s v="Tiene herencia"/>
    <n v="179"/>
    <n v="109"/>
    <n v="88"/>
    <s v="Normal"/>
    <n v="36"/>
    <s v="Reducida"/>
    <n v="3"/>
    <x v="3"/>
    <n v="0"/>
    <x v="0"/>
    <n v="0"/>
    <x v="0"/>
    <n v="1"/>
    <x v="0"/>
    <x v="24"/>
    <x v="1"/>
    <n v="74"/>
    <x v="1"/>
    <n v="17"/>
    <x v="4"/>
    <n v="1933"/>
    <x v="1"/>
    <n v="1353"/>
    <s v="Macroalbuminuria"/>
    <n v="628"/>
    <x v="0"/>
    <n v="1"/>
    <x v="1"/>
    <n v="138"/>
    <x v="1"/>
    <n v="8.5"/>
    <x v="1"/>
    <n v="278"/>
    <x v="1"/>
    <n v="201"/>
    <x v="2"/>
    <n v="43"/>
    <x v="0"/>
    <n v="394"/>
    <s v="Alto"/>
    <n v="135"/>
    <s v="Normal"/>
    <n v="5"/>
    <s v="Normal"/>
    <n v="9.3000000000000007"/>
    <x v="0"/>
    <n v="8.1999999999999993"/>
    <s v="Bajo"/>
    <n v="6.1"/>
    <s v="Alto"/>
    <n v="1"/>
    <s v="Toma ECA"/>
    <n v="0"/>
    <s v="No toma ARB"/>
    <n v="0"/>
    <x v="1"/>
    <n v="1"/>
    <x v="0"/>
    <n v="1"/>
    <x v="1"/>
    <n v="0"/>
    <x v="1"/>
  </r>
  <r>
    <s v="P0238"/>
    <x v="39"/>
    <s v="Adulto Mayor"/>
    <x v="1"/>
    <n v="26.8"/>
    <x v="3"/>
    <n v="1"/>
    <s v="Tiene herencia"/>
    <n v="122"/>
    <n v="71"/>
    <n v="85"/>
    <s v="Normal"/>
    <n v="61"/>
    <s v="Normal"/>
    <n v="2"/>
    <x v="0"/>
    <n v="0"/>
    <x v="0"/>
    <n v="0"/>
    <x v="0"/>
    <n v="0"/>
    <x v="1"/>
    <x v="13"/>
    <x v="0"/>
    <n v="35"/>
    <x v="0"/>
    <n v="64"/>
    <x v="2"/>
    <n v="21"/>
    <x v="0"/>
    <n v="16"/>
    <s v="Normal"/>
    <n v="2305"/>
    <x v="0"/>
    <n v="1"/>
    <x v="1"/>
    <n v="92"/>
    <x v="0"/>
    <n v="4.8"/>
    <x v="0"/>
    <n v="172"/>
    <x v="0"/>
    <n v="112"/>
    <x v="0"/>
    <n v="50"/>
    <x v="0"/>
    <n v="97"/>
    <s v="Normal"/>
    <n v="136"/>
    <s v="Normal"/>
    <n v="3.6"/>
    <s v="Normal"/>
    <n v="15.6"/>
    <x v="2"/>
    <n v="9.9"/>
    <s v="Normal"/>
    <n v="3.5"/>
    <s v="Normal"/>
    <n v="1"/>
    <s v="Toma ECA"/>
    <n v="0"/>
    <s v="No toma ARB"/>
    <n v="0"/>
    <x v="1"/>
    <n v="1"/>
    <x v="0"/>
    <n v="0"/>
    <x v="0"/>
    <n v="0"/>
    <x v="1"/>
  </r>
  <r>
    <s v="P0239"/>
    <x v="17"/>
    <s v="Adulto"/>
    <x v="1"/>
    <n v="37"/>
    <x v="1"/>
    <n v="1"/>
    <s v="Tiene herencia"/>
    <n v="163"/>
    <n v="107"/>
    <n v="101"/>
    <s v="Taquicardia"/>
    <n v="33"/>
    <s v="Reducida"/>
    <n v="3"/>
    <x v="3"/>
    <n v="0"/>
    <x v="0"/>
    <n v="0"/>
    <x v="0"/>
    <n v="1"/>
    <x v="0"/>
    <x v="37"/>
    <x v="1"/>
    <n v="102"/>
    <x v="3"/>
    <n v="15"/>
    <x v="4"/>
    <n v="2297"/>
    <x v="1"/>
    <n v="1837"/>
    <s v="Macroalbuminuria"/>
    <n v="449"/>
    <x v="1"/>
    <n v="1"/>
    <x v="1"/>
    <n v="158"/>
    <x v="1"/>
    <n v="10.7"/>
    <x v="1"/>
    <n v="213"/>
    <x v="2"/>
    <n v="151"/>
    <x v="4"/>
    <n v="43"/>
    <x v="0"/>
    <n v="330"/>
    <s v="Alto"/>
    <n v="140"/>
    <s v="Normal"/>
    <n v="5.8"/>
    <s v="Alto"/>
    <n v="7.4"/>
    <x v="0"/>
    <n v="8.4"/>
    <s v="Bajo"/>
    <n v="5.8"/>
    <s v="Alto"/>
    <n v="1"/>
    <s v="Toma ECA"/>
    <n v="0"/>
    <s v="No toma ARB"/>
    <n v="0"/>
    <x v="1"/>
    <n v="1"/>
    <x v="0"/>
    <n v="1"/>
    <x v="1"/>
    <n v="0"/>
    <x v="1"/>
  </r>
  <r>
    <s v="P0240"/>
    <x v="29"/>
    <s v="Adulto"/>
    <x v="0"/>
    <n v="28.2"/>
    <x v="3"/>
    <n v="0"/>
    <s v="No tiene herencia"/>
    <n v="133"/>
    <n v="67"/>
    <n v="65"/>
    <s v="Normal"/>
    <n v="52"/>
    <s v="Normal"/>
    <n v="1"/>
    <x v="2"/>
    <n v="0"/>
    <x v="0"/>
    <n v="0"/>
    <x v="0"/>
    <n v="1"/>
    <x v="0"/>
    <x v="18"/>
    <x v="0"/>
    <n v="20"/>
    <x v="0"/>
    <n v="114"/>
    <x v="0"/>
    <n v="20"/>
    <x v="0"/>
    <n v="16"/>
    <s v="Normal"/>
    <n v="1703"/>
    <x v="0"/>
    <n v="1"/>
    <x v="1"/>
    <n v="97"/>
    <x v="0"/>
    <n v="6.3"/>
    <x v="2"/>
    <n v="154"/>
    <x v="0"/>
    <n v="82"/>
    <x v="3"/>
    <n v="50"/>
    <x v="0"/>
    <n v="147"/>
    <s v="Normal"/>
    <n v="139"/>
    <s v="Normal"/>
    <n v="5"/>
    <s v="Normal"/>
    <n v="12"/>
    <x v="0"/>
    <n v="9.3000000000000007"/>
    <s v="Normal"/>
    <n v="2.7"/>
    <s v="Normal"/>
    <n v="0"/>
    <s v="No Toma ECA"/>
    <n v="1"/>
    <s v="Toma ARB"/>
    <n v="0"/>
    <x v="1"/>
    <n v="0"/>
    <x v="1"/>
    <n v="0"/>
    <x v="0"/>
    <n v="1"/>
    <x v="0"/>
  </r>
  <r>
    <s v="P0241"/>
    <x v="44"/>
    <s v="Adulto Mayor"/>
    <x v="0"/>
    <n v="30.8"/>
    <x v="2"/>
    <n v="0"/>
    <s v="No tiene herencia"/>
    <n v="185"/>
    <n v="92"/>
    <n v="90"/>
    <s v="Normal"/>
    <n v="46"/>
    <s v="Intermedia"/>
    <n v="4"/>
    <x v="1"/>
    <n v="1"/>
    <x v="1"/>
    <n v="0"/>
    <x v="0"/>
    <n v="1"/>
    <x v="0"/>
    <x v="35"/>
    <x v="1"/>
    <n v="87"/>
    <x v="1"/>
    <n v="25"/>
    <x v="4"/>
    <n v="2165"/>
    <x v="1"/>
    <n v="1732"/>
    <s v="Macroalbuminuria"/>
    <n v="491"/>
    <x v="1"/>
    <n v="0"/>
    <x v="0"/>
    <n v="121"/>
    <x v="2"/>
    <n v="7.9"/>
    <x v="1"/>
    <n v="265"/>
    <x v="1"/>
    <n v="167"/>
    <x v="1"/>
    <n v="43"/>
    <x v="0"/>
    <n v="411"/>
    <s v="Alto"/>
    <n v="134"/>
    <s v="Bajo"/>
    <n v="7"/>
    <s v="Alto"/>
    <n v="9.6"/>
    <x v="0"/>
    <n v="8.6"/>
    <s v="Normal"/>
    <n v="4.5999999999999996"/>
    <s v="Alto"/>
    <n v="1"/>
    <s v="Toma ECA"/>
    <n v="0"/>
    <s v="No toma ARB"/>
    <n v="1"/>
    <x v="0"/>
    <n v="1"/>
    <x v="0"/>
    <n v="1"/>
    <x v="1"/>
    <n v="1"/>
    <x v="0"/>
  </r>
  <r>
    <s v="P0242"/>
    <x v="11"/>
    <s v="Adulto Mayor"/>
    <x v="0"/>
    <n v="27"/>
    <x v="3"/>
    <n v="1"/>
    <s v="Tiene herencia"/>
    <n v="166"/>
    <n v="99"/>
    <n v="101"/>
    <s v="Taquicardia"/>
    <n v="30"/>
    <s v="Reducida"/>
    <n v="4"/>
    <x v="1"/>
    <n v="1"/>
    <x v="1"/>
    <n v="1"/>
    <x v="1"/>
    <n v="1"/>
    <x v="0"/>
    <x v="11"/>
    <x v="1"/>
    <n v="89"/>
    <x v="1"/>
    <n v="26"/>
    <x v="4"/>
    <n v="2986"/>
    <x v="1"/>
    <n v="2090"/>
    <s v="Macroalbuminuria"/>
    <n v="678"/>
    <x v="0"/>
    <n v="0"/>
    <x v="0"/>
    <n v="195"/>
    <x v="1"/>
    <n v="10.199999999999999"/>
    <x v="1"/>
    <n v="265"/>
    <x v="1"/>
    <n v="175"/>
    <x v="1"/>
    <n v="29"/>
    <x v="0"/>
    <n v="264"/>
    <s v="Alto"/>
    <n v="135"/>
    <s v="Normal"/>
    <n v="5.4"/>
    <s v="Alto"/>
    <n v="9.3000000000000007"/>
    <x v="0"/>
    <n v="8.1"/>
    <s v="Bajo"/>
    <n v="7.4"/>
    <s v="Alto"/>
    <n v="0"/>
    <s v="No Toma ECA"/>
    <n v="1"/>
    <s v="Toma ARB"/>
    <n v="1"/>
    <x v="0"/>
    <n v="1"/>
    <x v="0"/>
    <n v="1"/>
    <x v="1"/>
    <n v="0"/>
    <x v="1"/>
  </r>
  <r>
    <s v="P0243"/>
    <x v="10"/>
    <s v="Adulto Mayor"/>
    <x v="1"/>
    <n v="24"/>
    <x v="0"/>
    <n v="0"/>
    <s v="No tiene herencia"/>
    <n v="126"/>
    <n v="67"/>
    <n v="61"/>
    <s v="Normal"/>
    <n v="56"/>
    <s v="Normal"/>
    <n v="1"/>
    <x v="2"/>
    <n v="0"/>
    <x v="0"/>
    <n v="0"/>
    <x v="0"/>
    <n v="0"/>
    <x v="1"/>
    <x v="3"/>
    <x v="0"/>
    <n v="34"/>
    <x v="0"/>
    <n v="104"/>
    <x v="0"/>
    <n v="25"/>
    <x v="0"/>
    <n v="20"/>
    <s v="Normal"/>
    <n v="1860"/>
    <x v="0"/>
    <n v="0"/>
    <x v="0"/>
    <n v="117"/>
    <x v="2"/>
    <n v="5.9"/>
    <x v="2"/>
    <n v="174"/>
    <x v="0"/>
    <n v="81"/>
    <x v="3"/>
    <n v="64"/>
    <x v="1"/>
    <n v="111"/>
    <s v="Normal"/>
    <n v="144"/>
    <s v="Normal"/>
    <n v="4.2"/>
    <s v="Normal"/>
    <n v="12.6"/>
    <x v="1"/>
    <n v="9.8000000000000007"/>
    <s v="Normal"/>
    <n v="2.8"/>
    <s v="Normal"/>
    <n v="0"/>
    <s v="No Toma ECA"/>
    <n v="0"/>
    <s v="No toma ARB"/>
    <n v="0"/>
    <x v="1"/>
    <n v="0"/>
    <x v="1"/>
    <n v="0"/>
    <x v="0"/>
    <n v="1"/>
    <x v="0"/>
  </r>
  <r>
    <s v="P0244"/>
    <x v="45"/>
    <s v="Adulto"/>
    <x v="1"/>
    <n v="27.2"/>
    <x v="3"/>
    <n v="0"/>
    <s v="No tiene herencia"/>
    <n v="112"/>
    <n v="79"/>
    <n v="81"/>
    <s v="Normal"/>
    <n v="52"/>
    <s v="Normal"/>
    <n v="2"/>
    <x v="0"/>
    <n v="0"/>
    <x v="0"/>
    <n v="0"/>
    <x v="0"/>
    <n v="0"/>
    <x v="1"/>
    <x v="18"/>
    <x v="1"/>
    <n v="19"/>
    <x v="0"/>
    <n v="83"/>
    <x v="2"/>
    <n v="12"/>
    <x v="0"/>
    <n v="8"/>
    <s v="Normal"/>
    <n v="2184"/>
    <x v="0"/>
    <n v="0"/>
    <x v="0"/>
    <n v="99"/>
    <x v="0"/>
    <n v="5.7"/>
    <x v="2"/>
    <n v="188"/>
    <x v="0"/>
    <n v="104"/>
    <x v="0"/>
    <n v="53"/>
    <x v="0"/>
    <n v="167"/>
    <s v="Alto"/>
    <n v="143"/>
    <s v="Normal"/>
    <n v="3.7"/>
    <s v="Normal"/>
    <n v="12.1"/>
    <x v="1"/>
    <n v="9.6999999999999993"/>
    <s v="Normal"/>
    <n v="4.4000000000000004"/>
    <s v="Normal"/>
    <n v="1"/>
    <s v="Toma ECA"/>
    <n v="1"/>
    <s v="Toma ARB"/>
    <n v="1"/>
    <x v="0"/>
    <n v="1"/>
    <x v="0"/>
    <n v="0"/>
    <x v="0"/>
    <n v="0"/>
    <x v="1"/>
  </r>
  <r>
    <s v="P0245"/>
    <x v="46"/>
    <s v="Adulto"/>
    <x v="1"/>
    <n v="20.8"/>
    <x v="0"/>
    <n v="0"/>
    <s v="No tiene herencia"/>
    <n v="123"/>
    <n v="82"/>
    <n v="76"/>
    <s v="Normal"/>
    <n v="67"/>
    <s v="Normal"/>
    <n v="1"/>
    <x v="2"/>
    <n v="0"/>
    <x v="0"/>
    <n v="0"/>
    <x v="0"/>
    <n v="1"/>
    <x v="0"/>
    <x v="0"/>
    <x v="0"/>
    <n v="37"/>
    <x v="0"/>
    <n v="75"/>
    <x v="2"/>
    <n v="7"/>
    <x v="0"/>
    <n v="4"/>
    <s v="Normal"/>
    <n v="2023"/>
    <x v="0"/>
    <n v="0"/>
    <x v="0"/>
    <n v="102"/>
    <x v="2"/>
    <n v="6.2"/>
    <x v="2"/>
    <n v="198"/>
    <x v="0"/>
    <n v="112"/>
    <x v="0"/>
    <n v="64"/>
    <x v="1"/>
    <n v="100"/>
    <s v="Normal"/>
    <n v="135"/>
    <s v="Normal"/>
    <n v="4.2"/>
    <s v="Normal"/>
    <n v="13.4"/>
    <x v="1"/>
    <n v="9.1999999999999993"/>
    <s v="Normal"/>
    <n v="3.6"/>
    <s v="Normal"/>
    <n v="1"/>
    <s v="Toma ECA"/>
    <n v="0"/>
    <s v="No toma ARB"/>
    <n v="0"/>
    <x v="1"/>
    <n v="0"/>
    <x v="1"/>
    <n v="0"/>
    <x v="0"/>
    <n v="0"/>
    <x v="1"/>
  </r>
  <r>
    <s v="P0246"/>
    <x v="43"/>
    <s v="Adulto Mayor"/>
    <x v="0"/>
    <n v="32.4"/>
    <x v="2"/>
    <n v="1"/>
    <s v="Tiene herencia"/>
    <n v="178"/>
    <n v="97"/>
    <n v="92"/>
    <s v="Normal"/>
    <n v="33"/>
    <s v="Reducida"/>
    <n v="2"/>
    <x v="0"/>
    <n v="1"/>
    <x v="1"/>
    <n v="0"/>
    <x v="0"/>
    <n v="1"/>
    <x v="0"/>
    <x v="38"/>
    <x v="1"/>
    <n v="63"/>
    <x v="1"/>
    <n v="36"/>
    <x v="1"/>
    <n v="625"/>
    <x v="1"/>
    <n v="500"/>
    <s v="Macroalbuminuria"/>
    <n v="845"/>
    <x v="0"/>
    <n v="1"/>
    <x v="1"/>
    <n v="193"/>
    <x v="1"/>
    <n v="10"/>
    <x v="1"/>
    <n v="210"/>
    <x v="2"/>
    <n v="220"/>
    <x v="2"/>
    <n v="40"/>
    <x v="0"/>
    <n v="397"/>
    <s v="Alto"/>
    <n v="137"/>
    <s v="Normal"/>
    <n v="5.9"/>
    <s v="Alto"/>
    <n v="8.1999999999999993"/>
    <x v="0"/>
    <n v="7.6"/>
    <s v="Bajo"/>
    <n v="5.5"/>
    <s v="Alto"/>
    <n v="1"/>
    <s v="Toma ECA"/>
    <n v="1"/>
    <s v="Toma ARB"/>
    <n v="1"/>
    <x v="0"/>
    <n v="0"/>
    <x v="1"/>
    <n v="1"/>
    <x v="1"/>
    <n v="0"/>
    <x v="1"/>
  </r>
  <r>
    <s v="P0247"/>
    <x v="22"/>
    <s v="Adulto Mayor"/>
    <x v="1"/>
    <n v="21.3"/>
    <x v="0"/>
    <n v="0"/>
    <s v="No tiene herencia"/>
    <n v="123"/>
    <n v="84"/>
    <n v="84"/>
    <s v="Normal"/>
    <n v="51"/>
    <s v="Normal"/>
    <n v="1"/>
    <x v="2"/>
    <n v="0"/>
    <x v="0"/>
    <n v="0"/>
    <x v="0"/>
    <n v="1"/>
    <x v="0"/>
    <x v="0"/>
    <x v="0"/>
    <n v="20"/>
    <x v="0"/>
    <n v="62"/>
    <x v="2"/>
    <n v="24"/>
    <x v="0"/>
    <n v="19"/>
    <s v="Normal"/>
    <n v="1102"/>
    <x v="0"/>
    <n v="0"/>
    <x v="0"/>
    <n v="116"/>
    <x v="2"/>
    <n v="5.0999999999999996"/>
    <x v="0"/>
    <n v="196"/>
    <x v="0"/>
    <n v="94"/>
    <x v="3"/>
    <n v="52"/>
    <x v="0"/>
    <n v="105"/>
    <s v="Normal"/>
    <n v="143"/>
    <s v="Normal"/>
    <n v="3.8"/>
    <s v="Normal"/>
    <n v="15.5"/>
    <x v="1"/>
    <n v="9.1999999999999993"/>
    <s v="Normal"/>
    <n v="3.9"/>
    <s v="Normal"/>
    <n v="1"/>
    <s v="Toma ECA"/>
    <n v="0"/>
    <s v="No toma ARB"/>
    <n v="1"/>
    <x v="0"/>
    <n v="0"/>
    <x v="1"/>
    <n v="0"/>
    <x v="0"/>
    <n v="0"/>
    <x v="1"/>
  </r>
  <r>
    <s v="P0248"/>
    <x v="39"/>
    <s v="Adulto Mayor"/>
    <x v="1"/>
    <n v="32.799999999999997"/>
    <x v="2"/>
    <n v="1"/>
    <s v="Tiene herencia"/>
    <n v="163"/>
    <n v="102"/>
    <n v="105"/>
    <s v="Taquicardia"/>
    <n v="46"/>
    <s v="Intermedia"/>
    <n v="4"/>
    <x v="1"/>
    <n v="0"/>
    <x v="0"/>
    <n v="0"/>
    <x v="0"/>
    <n v="1"/>
    <x v="0"/>
    <x v="39"/>
    <x v="1"/>
    <n v="62"/>
    <x v="1"/>
    <n v="46"/>
    <x v="1"/>
    <n v="2117"/>
    <x v="1"/>
    <n v="1693"/>
    <s v="Macroalbuminuria"/>
    <n v="436"/>
    <x v="1"/>
    <n v="1"/>
    <x v="1"/>
    <n v="205"/>
    <x v="1"/>
    <n v="7"/>
    <x v="1"/>
    <n v="252"/>
    <x v="1"/>
    <n v="192"/>
    <x v="2"/>
    <n v="35"/>
    <x v="0"/>
    <n v="279"/>
    <s v="Alto"/>
    <n v="138"/>
    <s v="Normal"/>
    <n v="5.6"/>
    <s v="Alto"/>
    <n v="7.6"/>
    <x v="0"/>
    <n v="7.9"/>
    <s v="Bajo"/>
    <n v="5.6"/>
    <s v="Alto"/>
    <n v="0"/>
    <s v="No Toma ECA"/>
    <n v="0"/>
    <s v="No toma ARB"/>
    <n v="1"/>
    <x v="0"/>
    <n v="0"/>
    <x v="1"/>
    <n v="1"/>
    <x v="1"/>
    <n v="1"/>
    <x v="0"/>
  </r>
  <r>
    <s v="P0249"/>
    <x v="18"/>
    <s v="Adulto"/>
    <x v="1"/>
    <n v="34.299999999999997"/>
    <x v="2"/>
    <n v="1"/>
    <s v="Tiene herencia"/>
    <n v="177"/>
    <n v="108"/>
    <n v="85"/>
    <s v="Normal"/>
    <n v="48"/>
    <s v="Intermedia"/>
    <n v="3"/>
    <x v="3"/>
    <n v="0"/>
    <x v="0"/>
    <n v="1"/>
    <x v="1"/>
    <n v="1"/>
    <x v="0"/>
    <x v="31"/>
    <x v="1"/>
    <n v="62"/>
    <x v="1"/>
    <n v="59"/>
    <x v="1"/>
    <n v="2465"/>
    <x v="1"/>
    <n v="1725"/>
    <s v="Macroalbuminuria"/>
    <n v="782"/>
    <x v="0"/>
    <n v="0"/>
    <x v="0"/>
    <n v="172"/>
    <x v="1"/>
    <n v="9.8000000000000007"/>
    <x v="1"/>
    <n v="255"/>
    <x v="1"/>
    <n v="157"/>
    <x v="4"/>
    <n v="35"/>
    <x v="0"/>
    <n v="200"/>
    <s v="Alto"/>
    <n v="134"/>
    <s v="Bajo"/>
    <n v="6.4"/>
    <s v="Alto"/>
    <n v="7.5"/>
    <x v="0"/>
    <n v="8.8000000000000007"/>
    <s v="Normal"/>
    <n v="5"/>
    <s v="Alto"/>
    <n v="1"/>
    <s v="Toma ECA"/>
    <n v="0"/>
    <s v="No toma ARB"/>
    <n v="1"/>
    <x v="0"/>
    <n v="1"/>
    <x v="0"/>
    <n v="1"/>
    <x v="1"/>
    <n v="1"/>
    <x v="0"/>
  </r>
  <r>
    <s v="P0250"/>
    <x v="38"/>
    <s v="Adulto Mayor"/>
    <x v="0"/>
    <n v="31.8"/>
    <x v="2"/>
    <n v="1"/>
    <s v="Tiene herencia"/>
    <n v="174"/>
    <n v="94"/>
    <n v="95"/>
    <s v="Normal"/>
    <n v="50"/>
    <s v="Normal"/>
    <n v="3"/>
    <x v="3"/>
    <n v="0"/>
    <x v="0"/>
    <n v="1"/>
    <x v="1"/>
    <n v="1"/>
    <x v="0"/>
    <x v="19"/>
    <x v="1"/>
    <n v="87"/>
    <x v="1"/>
    <n v="40"/>
    <x v="1"/>
    <n v="2573"/>
    <x v="1"/>
    <n v="2058"/>
    <s v="Macroalbuminuria"/>
    <n v="817"/>
    <x v="0"/>
    <n v="0"/>
    <x v="0"/>
    <n v="131"/>
    <x v="1"/>
    <n v="7.5"/>
    <x v="1"/>
    <n v="308"/>
    <x v="1"/>
    <n v="195"/>
    <x v="2"/>
    <n v="26"/>
    <x v="0"/>
    <n v="314"/>
    <s v="Alto"/>
    <n v="138"/>
    <s v="Normal"/>
    <n v="6.9"/>
    <s v="Alto"/>
    <n v="7.1"/>
    <x v="0"/>
    <n v="8.6999999999999993"/>
    <s v="Normal"/>
    <n v="6.9"/>
    <s v="Alto"/>
    <n v="0"/>
    <s v="No Toma ECA"/>
    <n v="1"/>
    <s v="Toma ARB"/>
    <n v="1"/>
    <x v="0"/>
    <n v="0"/>
    <x v="1"/>
    <n v="1"/>
    <x v="1"/>
    <n v="1"/>
    <x v="0"/>
  </r>
  <r>
    <s v="P0251"/>
    <x v="44"/>
    <s v="Adulto Mayor"/>
    <x v="0"/>
    <n v="28"/>
    <x v="3"/>
    <n v="0"/>
    <s v="No tiene herencia"/>
    <n v="150"/>
    <n v="90"/>
    <n v="92"/>
    <s v="Normal"/>
    <n v="36"/>
    <s v="Reducida"/>
    <n v="2"/>
    <x v="0"/>
    <n v="0"/>
    <x v="0"/>
    <n v="1"/>
    <x v="1"/>
    <n v="1"/>
    <x v="0"/>
    <x v="19"/>
    <x v="1"/>
    <n v="115"/>
    <x v="3"/>
    <n v="32"/>
    <x v="1"/>
    <n v="2304"/>
    <x v="1"/>
    <n v="1843"/>
    <s v="Macroalbuminuria"/>
    <n v="769"/>
    <x v="0"/>
    <n v="1"/>
    <x v="1"/>
    <n v="161"/>
    <x v="1"/>
    <n v="7.9"/>
    <x v="1"/>
    <n v="281"/>
    <x v="1"/>
    <n v="207"/>
    <x v="2"/>
    <n v="42"/>
    <x v="0"/>
    <n v="399"/>
    <s v="Alto"/>
    <n v="132"/>
    <s v="Bajo"/>
    <n v="6.4"/>
    <s v="Alto"/>
    <n v="10.6"/>
    <x v="0"/>
    <n v="8.5"/>
    <s v="Normal"/>
    <n v="5.2"/>
    <s v="Alto"/>
    <n v="1"/>
    <s v="Toma ECA"/>
    <n v="0"/>
    <s v="No toma ARB"/>
    <n v="1"/>
    <x v="0"/>
    <n v="1"/>
    <x v="0"/>
    <n v="1"/>
    <x v="1"/>
    <n v="1"/>
    <x v="0"/>
  </r>
  <r>
    <s v="P0252"/>
    <x v="6"/>
    <s v="Adulto Mayor"/>
    <x v="0"/>
    <n v="27.3"/>
    <x v="3"/>
    <n v="1"/>
    <s v="Tiene herencia"/>
    <n v="179"/>
    <n v="96"/>
    <n v="104"/>
    <s v="Taquicardia"/>
    <n v="31"/>
    <s v="Reducida"/>
    <n v="4"/>
    <x v="1"/>
    <n v="1"/>
    <x v="1"/>
    <n v="0"/>
    <x v="0"/>
    <n v="1"/>
    <x v="0"/>
    <x v="36"/>
    <x v="1"/>
    <n v="48"/>
    <x v="0"/>
    <n v="51"/>
    <x v="1"/>
    <n v="2301"/>
    <x v="1"/>
    <n v="1840"/>
    <s v="Macroalbuminuria"/>
    <n v="663"/>
    <x v="0"/>
    <n v="0"/>
    <x v="0"/>
    <n v="147"/>
    <x v="1"/>
    <n v="6.8"/>
    <x v="1"/>
    <n v="307"/>
    <x v="1"/>
    <n v="149"/>
    <x v="4"/>
    <n v="43"/>
    <x v="0"/>
    <n v="419"/>
    <s v="Alto"/>
    <n v="136"/>
    <s v="Normal"/>
    <n v="6.3"/>
    <s v="Alto"/>
    <n v="10.5"/>
    <x v="0"/>
    <n v="8.8000000000000007"/>
    <s v="Normal"/>
    <n v="7.3"/>
    <s v="Alto"/>
    <n v="1"/>
    <s v="Toma ECA"/>
    <n v="1"/>
    <s v="Toma ARB"/>
    <n v="1"/>
    <x v="0"/>
    <n v="0"/>
    <x v="1"/>
    <n v="1"/>
    <x v="1"/>
    <n v="1"/>
    <x v="0"/>
  </r>
  <r>
    <s v="P0253"/>
    <x v="43"/>
    <s v="Adulto Mayor"/>
    <x v="1"/>
    <n v="27.5"/>
    <x v="3"/>
    <n v="1"/>
    <s v="Tiene herencia"/>
    <n v="164"/>
    <n v="109"/>
    <n v="88"/>
    <s v="Normal"/>
    <n v="36"/>
    <s v="Reducida"/>
    <n v="2"/>
    <x v="0"/>
    <n v="0"/>
    <x v="0"/>
    <n v="0"/>
    <x v="0"/>
    <n v="1"/>
    <x v="0"/>
    <x v="23"/>
    <x v="1"/>
    <n v="71"/>
    <x v="1"/>
    <n v="49"/>
    <x v="1"/>
    <n v="1397"/>
    <x v="1"/>
    <n v="1117"/>
    <s v="Macroalbuminuria"/>
    <n v="490"/>
    <x v="1"/>
    <n v="0"/>
    <x v="0"/>
    <n v="147"/>
    <x v="1"/>
    <n v="9.6"/>
    <x v="1"/>
    <n v="310"/>
    <x v="1"/>
    <n v="207"/>
    <x v="2"/>
    <n v="25"/>
    <x v="0"/>
    <n v="419"/>
    <s v="Alto"/>
    <n v="134"/>
    <s v="Bajo"/>
    <n v="5.9"/>
    <s v="Alto"/>
    <n v="9.1"/>
    <x v="0"/>
    <n v="7.8"/>
    <s v="Bajo"/>
    <n v="5.9"/>
    <s v="Alto"/>
    <n v="1"/>
    <s v="Toma ECA"/>
    <n v="1"/>
    <s v="Toma ARB"/>
    <n v="1"/>
    <x v="0"/>
    <n v="1"/>
    <x v="0"/>
    <n v="1"/>
    <x v="1"/>
    <n v="0"/>
    <x v="1"/>
  </r>
  <r>
    <s v="P0254"/>
    <x v="33"/>
    <s v="Adulto Mayor"/>
    <x v="1"/>
    <n v="28.8"/>
    <x v="3"/>
    <n v="1"/>
    <s v="Tiene herencia"/>
    <n v="101"/>
    <n v="73"/>
    <n v="74"/>
    <s v="Normal"/>
    <n v="51"/>
    <s v="Normal"/>
    <n v="1"/>
    <x v="2"/>
    <n v="0"/>
    <x v="0"/>
    <n v="0"/>
    <x v="0"/>
    <n v="0"/>
    <x v="1"/>
    <x v="4"/>
    <x v="1"/>
    <n v="26"/>
    <x v="0"/>
    <n v="114"/>
    <x v="0"/>
    <n v="12"/>
    <x v="0"/>
    <n v="9"/>
    <s v="Normal"/>
    <n v="1443"/>
    <x v="0"/>
    <n v="0"/>
    <x v="0"/>
    <n v="123"/>
    <x v="2"/>
    <n v="5.7"/>
    <x v="2"/>
    <n v="168"/>
    <x v="0"/>
    <n v="111"/>
    <x v="0"/>
    <n v="66"/>
    <x v="1"/>
    <n v="80"/>
    <s v="Normal"/>
    <n v="145"/>
    <s v="Normal"/>
    <n v="4.0999999999999996"/>
    <s v="Normal"/>
    <n v="13.8"/>
    <x v="1"/>
    <n v="8.8000000000000007"/>
    <s v="Normal"/>
    <n v="2.7"/>
    <s v="Normal"/>
    <n v="1"/>
    <s v="Toma ECA"/>
    <n v="0"/>
    <s v="No toma ARB"/>
    <n v="0"/>
    <x v="1"/>
    <n v="1"/>
    <x v="0"/>
    <n v="0"/>
    <x v="0"/>
    <n v="0"/>
    <x v="1"/>
  </r>
  <r>
    <s v="P0255"/>
    <x v="1"/>
    <s v="Adulto"/>
    <x v="0"/>
    <n v="22.7"/>
    <x v="0"/>
    <n v="1"/>
    <s v="Tiene herencia"/>
    <n v="119"/>
    <n v="82"/>
    <n v="84"/>
    <s v="Normal"/>
    <n v="52"/>
    <s v="Normal"/>
    <n v="2"/>
    <x v="0"/>
    <n v="0"/>
    <x v="0"/>
    <n v="0"/>
    <x v="0"/>
    <n v="1"/>
    <x v="0"/>
    <x v="10"/>
    <x v="2"/>
    <n v="38"/>
    <x v="0"/>
    <n v="93"/>
    <x v="0"/>
    <n v="18"/>
    <x v="0"/>
    <n v="16"/>
    <s v="Normal"/>
    <n v="2301"/>
    <x v="0"/>
    <n v="1"/>
    <x v="1"/>
    <n v="122"/>
    <x v="2"/>
    <n v="5.8"/>
    <x v="2"/>
    <n v="195"/>
    <x v="0"/>
    <n v="117"/>
    <x v="0"/>
    <n v="47"/>
    <x v="0"/>
    <n v="133"/>
    <s v="Normal"/>
    <n v="139"/>
    <s v="Normal"/>
    <n v="4.0999999999999996"/>
    <s v="Normal"/>
    <n v="13.5"/>
    <x v="1"/>
    <n v="9.6"/>
    <s v="Normal"/>
    <n v="4.0999999999999996"/>
    <s v="Normal"/>
    <n v="0"/>
    <s v="No Toma ECA"/>
    <n v="0"/>
    <s v="No toma ARB"/>
    <n v="1"/>
    <x v="0"/>
    <n v="1"/>
    <x v="0"/>
    <n v="0"/>
    <x v="0"/>
    <n v="1"/>
    <x v="0"/>
  </r>
  <r>
    <s v="P0256"/>
    <x v="22"/>
    <s v="Adulto Mayor"/>
    <x v="1"/>
    <n v="29.7"/>
    <x v="3"/>
    <n v="1"/>
    <s v="Tiene herencia"/>
    <n v="188"/>
    <n v="102"/>
    <n v="95"/>
    <s v="Normal"/>
    <n v="50"/>
    <s v="Normal"/>
    <n v="2"/>
    <x v="0"/>
    <n v="0"/>
    <x v="0"/>
    <n v="1"/>
    <x v="1"/>
    <n v="1"/>
    <x v="0"/>
    <x v="27"/>
    <x v="1"/>
    <n v="57"/>
    <x v="1"/>
    <n v="10"/>
    <x v="3"/>
    <n v="1599"/>
    <x v="1"/>
    <n v="1119"/>
    <s v="Macroalbuminuria"/>
    <n v="538"/>
    <x v="0"/>
    <n v="1"/>
    <x v="1"/>
    <n v="192"/>
    <x v="1"/>
    <n v="10.8"/>
    <x v="1"/>
    <n v="266"/>
    <x v="1"/>
    <n v="140"/>
    <x v="4"/>
    <n v="36"/>
    <x v="0"/>
    <n v="356"/>
    <s v="Alto"/>
    <n v="125"/>
    <s v="Bajo"/>
    <n v="7"/>
    <s v="Alto"/>
    <n v="8.5"/>
    <x v="0"/>
    <n v="7.9"/>
    <s v="Bajo"/>
    <n v="5.8"/>
    <s v="Alto"/>
    <n v="1"/>
    <s v="Toma ECA"/>
    <n v="0"/>
    <s v="No toma ARB"/>
    <n v="1"/>
    <x v="0"/>
    <n v="1"/>
    <x v="0"/>
    <n v="1"/>
    <x v="1"/>
    <n v="1"/>
    <x v="0"/>
  </r>
  <r>
    <s v="P0257"/>
    <x v="9"/>
    <s v="Adulto Mayor"/>
    <x v="0"/>
    <n v="35"/>
    <x v="1"/>
    <n v="0"/>
    <s v="No tiene herencia"/>
    <n v="170"/>
    <n v="95"/>
    <n v="85"/>
    <s v="Normal"/>
    <n v="47"/>
    <s v="Intermedia"/>
    <n v="4"/>
    <x v="1"/>
    <n v="1"/>
    <x v="1"/>
    <n v="0"/>
    <x v="0"/>
    <n v="1"/>
    <x v="0"/>
    <x v="2"/>
    <x v="1"/>
    <n v="102"/>
    <x v="3"/>
    <n v="38"/>
    <x v="1"/>
    <n v="491"/>
    <x v="1"/>
    <n v="392"/>
    <s v="Macroalbuminuria"/>
    <n v="402"/>
    <x v="1"/>
    <n v="0"/>
    <x v="0"/>
    <n v="174"/>
    <x v="1"/>
    <n v="10.1"/>
    <x v="1"/>
    <n v="261"/>
    <x v="1"/>
    <n v="219"/>
    <x v="2"/>
    <n v="32"/>
    <x v="0"/>
    <n v="412"/>
    <s v="Alto"/>
    <n v="126"/>
    <s v="Bajo"/>
    <n v="6.9"/>
    <s v="Alto"/>
    <n v="9.6999999999999993"/>
    <x v="0"/>
    <n v="7.6"/>
    <s v="Bajo"/>
    <n v="5.9"/>
    <s v="Alto"/>
    <n v="1"/>
    <s v="Toma ECA"/>
    <n v="1"/>
    <s v="Toma ARB"/>
    <n v="1"/>
    <x v="0"/>
    <n v="0"/>
    <x v="1"/>
    <n v="1"/>
    <x v="1"/>
    <n v="0"/>
    <x v="1"/>
  </r>
  <r>
    <s v="P0258"/>
    <x v="15"/>
    <s v="Adulto"/>
    <x v="0"/>
    <n v="27.6"/>
    <x v="3"/>
    <n v="1"/>
    <s v="Tiene herencia"/>
    <n v="114"/>
    <n v="65"/>
    <n v="79"/>
    <s v="Normal"/>
    <n v="59"/>
    <s v="Normal"/>
    <n v="2"/>
    <x v="0"/>
    <n v="0"/>
    <x v="0"/>
    <n v="0"/>
    <x v="0"/>
    <n v="0"/>
    <x v="1"/>
    <x v="3"/>
    <x v="0"/>
    <n v="22"/>
    <x v="0"/>
    <n v="91"/>
    <x v="0"/>
    <n v="20"/>
    <x v="0"/>
    <n v="14"/>
    <s v="Normal"/>
    <n v="2293"/>
    <x v="0"/>
    <n v="0"/>
    <x v="0"/>
    <n v="100"/>
    <x v="2"/>
    <n v="5.7"/>
    <x v="2"/>
    <n v="203"/>
    <x v="2"/>
    <n v="84"/>
    <x v="3"/>
    <n v="52"/>
    <x v="0"/>
    <n v="107"/>
    <s v="Normal"/>
    <n v="145"/>
    <s v="Normal"/>
    <n v="3.5"/>
    <s v="Normal"/>
    <n v="13"/>
    <x v="0"/>
    <n v="9.4"/>
    <s v="Normal"/>
    <n v="3.8"/>
    <s v="Normal"/>
    <n v="0"/>
    <s v="No Toma ECA"/>
    <n v="1"/>
    <s v="Toma ARB"/>
    <n v="0"/>
    <x v="1"/>
    <n v="0"/>
    <x v="1"/>
    <n v="0"/>
    <x v="0"/>
    <n v="1"/>
    <x v="0"/>
  </r>
  <r>
    <s v="P0259"/>
    <x v="18"/>
    <s v="Adulto"/>
    <x v="1"/>
    <n v="19.100000000000001"/>
    <x v="0"/>
    <n v="0"/>
    <s v="No tiene herencia"/>
    <n v="126"/>
    <n v="65"/>
    <n v="73"/>
    <s v="Normal"/>
    <n v="66"/>
    <s v="Normal"/>
    <n v="2"/>
    <x v="0"/>
    <n v="0"/>
    <x v="0"/>
    <n v="0"/>
    <x v="0"/>
    <n v="1"/>
    <x v="0"/>
    <x v="3"/>
    <x v="0"/>
    <n v="30"/>
    <x v="0"/>
    <n v="67"/>
    <x v="2"/>
    <n v="27"/>
    <x v="0"/>
    <n v="21"/>
    <s v="Normal"/>
    <n v="2385"/>
    <x v="0"/>
    <n v="1"/>
    <x v="1"/>
    <n v="108"/>
    <x v="2"/>
    <n v="5.7"/>
    <x v="2"/>
    <n v="165"/>
    <x v="0"/>
    <n v="96"/>
    <x v="3"/>
    <n v="55"/>
    <x v="0"/>
    <n v="98"/>
    <s v="Normal"/>
    <n v="142"/>
    <s v="Normal"/>
    <n v="4"/>
    <s v="Normal"/>
    <n v="13.3"/>
    <x v="1"/>
    <n v="9.5"/>
    <s v="Normal"/>
    <n v="4.4000000000000004"/>
    <s v="Normal"/>
    <n v="1"/>
    <s v="Toma ECA"/>
    <n v="0"/>
    <s v="No toma ARB"/>
    <n v="1"/>
    <x v="0"/>
    <n v="0"/>
    <x v="1"/>
    <n v="0"/>
    <x v="0"/>
    <n v="0"/>
    <x v="1"/>
  </r>
  <r>
    <s v="P0260"/>
    <x v="3"/>
    <s v="Adulto Mayor"/>
    <x v="0"/>
    <n v="23.1"/>
    <x v="0"/>
    <n v="0"/>
    <s v="No tiene herencia"/>
    <n v="117"/>
    <n v="79"/>
    <n v="65"/>
    <s v="Normal"/>
    <n v="61"/>
    <s v="Normal"/>
    <n v="1"/>
    <x v="2"/>
    <n v="0"/>
    <x v="0"/>
    <n v="0"/>
    <x v="0"/>
    <n v="1"/>
    <x v="0"/>
    <x v="10"/>
    <x v="2"/>
    <n v="20"/>
    <x v="0"/>
    <n v="115"/>
    <x v="0"/>
    <n v="26"/>
    <x v="0"/>
    <n v="18"/>
    <s v="Normal"/>
    <n v="2272"/>
    <x v="0"/>
    <n v="0"/>
    <x v="0"/>
    <n v="95"/>
    <x v="0"/>
    <n v="6"/>
    <x v="2"/>
    <n v="180"/>
    <x v="0"/>
    <n v="122"/>
    <x v="0"/>
    <n v="49"/>
    <x v="0"/>
    <n v="135"/>
    <s v="Normal"/>
    <n v="143"/>
    <s v="Normal"/>
    <n v="4.3"/>
    <s v="Normal"/>
    <n v="15.1"/>
    <x v="1"/>
    <n v="9.6"/>
    <s v="Normal"/>
    <n v="3.6"/>
    <s v="Normal"/>
    <n v="0"/>
    <s v="No Toma ECA"/>
    <n v="1"/>
    <s v="Toma ARB"/>
    <n v="1"/>
    <x v="0"/>
    <n v="0"/>
    <x v="1"/>
    <n v="0"/>
    <x v="0"/>
    <n v="0"/>
    <x v="1"/>
  </r>
  <r>
    <s v="P0261"/>
    <x v="42"/>
    <s v="Adulto Mayor"/>
    <x v="1"/>
    <n v="25.3"/>
    <x v="3"/>
    <n v="0"/>
    <s v="No tiene herencia"/>
    <n v="190"/>
    <n v="103"/>
    <n v="81"/>
    <s v="Normal"/>
    <n v="29"/>
    <s v="Reducida"/>
    <n v="3"/>
    <x v="3"/>
    <n v="1"/>
    <x v="1"/>
    <n v="0"/>
    <x v="0"/>
    <n v="1"/>
    <x v="0"/>
    <x v="19"/>
    <x v="1"/>
    <n v="77"/>
    <x v="1"/>
    <n v="40"/>
    <x v="1"/>
    <n v="1958"/>
    <x v="1"/>
    <n v="1566"/>
    <s v="Macroalbuminuria"/>
    <n v="353"/>
    <x v="1"/>
    <n v="1"/>
    <x v="1"/>
    <n v="190"/>
    <x v="1"/>
    <n v="7.2"/>
    <x v="1"/>
    <n v="317"/>
    <x v="1"/>
    <n v="191"/>
    <x v="2"/>
    <n v="38"/>
    <x v="0"/>
    <n v="314"/>
    <s v="Alto"/>
    <n v="130"/>
    <s v="Bajo"/>
    <n v="6.2"/>
    <s v="Alto"/>
    <n v="8.6"/>
    <x v="0"/>
    <n v="7.6"/>
    <s v="Bajo"/>
    <n v="5.5"/>
    <s v="Alto"/>
    <n v="1"/>
    <s v="Toma ECA"/>
    <n v="0"/>
    <s v="No toma ARB"/>
    <n v="0"/>
    <x v="1"/>
    <n v="1"/>
    <x v="0"/>
    <n v="1"/>
    <x v="1"/>
    <n v="1"/>
    <x v="0"/>
  </r>
  <r>
    <s v="P0262"/>
    <x v="41"/>
    <s v="Adulto"/>
    <x v="0"/>
    <n v="28.2"/>
    <x v="3"/>
    <n v="1"/>
    <s v="Tiene herencia"/>
    <n v="135"/>
    <n v="74"/>
    <n v="70"/>
    <s v="Normal"/>
    <n v="55"/>
    <s v="Normal"/>
    <n v="2"/>
    <x v="0"/>
    <n v="0"/>
    <x v="0"/>
    <n v="0"/>
    <x v="0"/>
    <n v="0"/>
    <x v="1"/>
    <x v="13"/>
    <x v="0"/>
    <n v="29"/>
    <x v="0"/>
    <n v="93"/>
    <x v="0"/>
    <n v="8"/>
    <x v="0"/>
    <n v="6"/>
    <s v="Normal"/>
    <n v="1356"/>
    <x v="0"/>
    <n v="0"/>
    <x v="0"/>
    <n v="91"/>
    <x v="0"/>
    <n v="5"/>
    <x v="0"/>
    <n v="168"/>
    <x v="0"/>
    <n v="82"/>
    <x v="3"/>
    <n v="57"/>
    <x v="0"/>
    <n v="132"/>
    <s v="Normal"/>
    <n v="137"/>
    <s v="Normal"/>
    <n v="4.0999999999999996"/>
    <s v="Normal"/>
    <n v="15.9"/>
    <x v="1"/>
    <n v="8.6999999999999993"/>
    <s v="Normal"/>
    <n v="3"/>
    <s v="Normal"/>
    <n v="1"/>
    <s v="Toma ECA"/>
    <n v="1"/>
    <s v="Toma ARB"/>
    <n v="1"/>
    <x v="0"/>
    <n v="0"/>
    <x v="1"/>
    <n v="0"/>
    <x v="0"/>
    <n v="1"/>
    <x v="0"/>
  </r>
  <r>
    <s v="P0263"/>
    <x v="4"/>
    <s v="Adulto Mayor"/>
    <x v="1"/>
    <n v="26"/>
    <x v="3"/>
    <n v="0"/>
    <s v="No tiene herencia"/>
    <n v="140"/>
    <n v="106"/>
    <n v="78"/>
    <s v="Normal"/>
    <n v="45"/>
    <s v="Intermedia"/>
    <n v="2"/>
    <x v="0"/>
    <n v="1"/>
    <x v="1"/>
    <n v="1"/>
    <x v="1"/>
    <n v="1"/>
    <x v="0"/>
    <x v="12"/>
    <x v="1"/>
    <n v="51"/>
    <x v="1"/>
    <n v="51"/>
    <x v="1"/>
    <n v="1532"/>
    <x v="1"/>
    <n v="1225"/>
    <s v="Macroalbuminuria"/>
    <n v="393"/>
    <x v="1"/>
    <n v="0"/>
    <x v="0"/>
    <n v="143"/>
    <x v="1"/>
    <n v="6.8"/>
    <x v="1"/>
    <n v="211"/>
    <x v="2"/>
    <n v="164"/>
    <x v="1"/>
    <n v="28"/>
    <x v="0"/>
    <n v="407"/>
    <s v="Alto"/>
    <n v="136"/>
    <s v="Normal"/>
    <n v="6.8"/>
    <s v="Alto"/>
    <n v="10.4"/>
    <x v="0"/>
    <n v="8.5"/>
    <s v="Normal"/>
    <n v="4.7"/>
    <s v="Alto"/>
    <n v="1"/>
    <s v="Toma ECA"/>
    <n v="1"/>
    <s v="Toma ARB"/>
    <n v="1"/>
    <x v="0"/>
    <n v="0"/>
    <x v="1"/>
    <n v="1"/>
    <x v="1"/>
    <n v="0"/>
    <x v="1"/>
  </r>
  <r>
    <s v="P0264"/>
    <x v="0"/>
    <s v="Adulto"/>
    <x v="0"/>
    <n v="20.8"/>
    <x v="0"/>
    <n v="0"/>
    <s v="No tiene herencia"/>
    <n v="101"/>
    <n v="71"/>
    <n v="74"/>
    <s v="Normal"/>
    <n v="60"/>
    <s v="Normal"/>
    <n v="2"/>
    <x v="0"/>
    <n v="0"/>
    <x v="0"/>
    <n v="0"/>
    <x v="0"/>
    <n v="0"/>
    <x v="1"/>
    <x v="0"/>
    <x v="0"/>
    <n v="16"/>
    <x v="2"/>
    <n v="120"/>
    <x v="0"/>
    <n v="20"/>
    <x v="0"/>
    <n v="14"/>
    <s v="Normal"/>
    <n v="2446"/>
    <x v="0"/>
    <n v="0"/>
    <x v="0"/>
    <n v="100"/>
    <x v="2"/>
    <n v="4.8"/>
    <x v="0"/>
    <n v="168"/>
    <x v="0"/>
    <n v="86"/>
    <x v="3"/>
    <n v="45"/>
    <x v="0"/>
    <n v="87"/>
    <s v="Normal"/>
    <n v="139"/>
    <s v="Normal"/>
    <n v="4.3"/>
    <s v="Normal"/>
    <n v="15.6"/>
    <x v="1"/>
    <n v="10.4"/>
    <s v="Normal"/>
    <n v="2.5"/>
    <s v="Normal"/>
    <n v="0"/>
    <s v="No Toma ECA"/>
    <n v="0"/>
    <s v="No toma ARB"/>
    <n v="1"/>
    <x v="0"/>
    <n v="0"/>
    <x v="1"/>
    <n v="0"/>
    <x v="0"/>
    <n v="0"/>
    <x v="1"/>
  </r>
  <r>
    <s v="P0265"/>
    <x v="28"/>
    <s v="Adulto Mayor"/>
    <x v="0"/>
    <n v="25.9"/>
    <x v="3"/>
    <n v="1"/>
    <s v="Tiene herencia"/>
    <n v="143"/>
    <n v="95"/>
    <n v="91"/>
    <s v="Normal"/>
    <n v="49"/>
    <s v="Intermedia"/>
    <n v="2"/>
    <x v="0"/>
    <n v="0"/>
    <x v="0"/>
    <n v="1"/>
    <x v="1"/>
    <n v="1"/>
    <x v="0"/>
    <x v="6"/>
    <x v="1"/>
    <n v="117"/>
    <x v="3"/>
    <n v="34"/>
    <x v="1"/>
    <n v="1450"/>
    <x v="1"/>
    <n v="1160"/>
    <s v="Macroalbuminuria"/>
    <n v="492"/>
    <x v="1"/>
    <n v="1"/>
    <x v="1"/>
    <n v="129"/>
    <x v="1"/>
    <n v="8.6999999999999993"/>
    <x v="1"/>
    <n v="296"/>
    <x v="1"/>
    <n v="194"/>
    <x v="2"/>
    <n v="37"/>
    <x v="0"/>
    <n v="231"/>
    <s v="Alto"/>
    <n v="127"/>
    <s v="Bajo"/>
    <n v="6.5"/>
    <s v="Alto"/>
    <n v="9.9"/>
    <x v="0"/>
    <n v="8"/>
    <s v="Bajo"/>
    <n v="4.7"/>
    <s v="Alto"/>
    <n v="1"/>
    <s v="Toma ECA"/>
    <n v="1"/>
    <s v="Toma ARB"/>
    <n v="1"/>
    <x v="0"/>
    <n v="1"/>
    <x v="0"/>
    <n v="1"/>
    <x v="1"/>
    <n v="0"/>
    <x v="1"/>
  </r>
  <r>
    <s v="P0266"/>
    <x v="18"/>
    <s v="Adulto"/>
    <x v="0"/>
    <n v="25.3"/>
    <x v="3"/>
    <n v="0"/>
    <s v="No tiene herencia"/>
    <n v="121"/>
    <n v="69"/>
    <n v="63"/>
    <s v="Normal"/>
    <n v="53"/>
    <s v="Normal"/>
    <n v="2"/>
    <x v="0"/>
    <n v="0"/>
    <x v="0"/>
    <n v="0"/>
    <x v="0"/>
    <n v="1"/>
    <x v="0"/>
    <x v="7"/>
    <x v="0"/>
    <n v="36"/>
    <x v="0"/>
    <n v="96"/>
    <x v="0"/>
    <n v="27"/>
    <x v="0"/>
    <n v="21"/>
    <s v="Normal"/>
    <n v="1600"/>
    <x v="0"/>
    <n v="1"/>
    <x v="1"/>
    <n v="99"/>
    <x v="0"/>
    <n v="5.5"/>
    <x v="0"/>
    <n v="205"/>
    <x v="2"/>
    <n v="115"/>
    <x v="0"/>
    <n v="56"/>
    <x v="0"/>
    <n v="100"/>
    <s v="Normal"/>
    <n v="142"/>
    <s v="Normal"/>
    <n v="3.9"/>
    <s v="Normal"/>
    <n v="13.5"/>
    <x v="1"/>
    <n v="9.6"/>
    <s v="Normal"/>
    <n v="4.3"/>
    <s v="Normal"/>
    <n v="0"/>
    <s v="No Toma ECA"/>
    <n v="1"/>
    <s v="Toma ARB"/>
    <n v="1"/>
    <x v="0"/>
    <n v="1"/>
    <x v="0"/>
    <n v="0"/>
    <x v="0"/>
    <n v="0"/>
    <x v="1"/>
  </r>
  <r>
    <s v="P0267"/>
    <x v="43"/>
    <s v="Adulto Mayor"/>
    <x v="0"/>
    <n v="31.6"/>
    <x v="2"/>
    <n v="1"/>
    <s v="Tiene herencia"/>
    <n v="152"/>
    <n v="90"/>
    <n v="79"/>
    <s v="Normal"/>
    <n v="50"/>
    <s v="Normal"/>
    <n v="2"/>
    <x v="0"/>
    <n v="0"/>
    <x v="0"/>
    <n v="0"/>
    <x v="0"/>
    <n v="1"/>
    <x v="0"/>
    <x v="24"/>
    <x v="1"/>
    <n v="68"/>
    <x v="1"/>
    <n v="12"/>
    <x v="3"/>
    <n v="1050"/>
    <x v="1"/>
    <n v="840"/>
    <s v="Macroalbuminuria"/>
    <n v="618"/>
    <x v="0"/>
    <n v="0"/>
    <x v="0"/>
    <n v="167"/>
    <x v="1"/>
    <n v="10.6"/>
    <x v="1"/>
    <n v="211"/>
    <x v="2"/>
    <n v="157"/>
    <x v="4"/>
    <n v="36"/>
    <x v="0"/>
    <n v="356"/>
    <s v="Alto"/>
    <n v="129"/>
    <s v="Bajo"/>
    <n v="6.2"/>
    <s v="Alto"/>
    <n v="8.5"/>
    <x v="0"/>
    <n v="8.6999999999999993"/>
    <s v="Normal"/>
    <n v="6.1"/>
    <s v="Alto"/>
    <n v="1"/>
    <s v="Toma ECA"/>
    <n v="1"/>
    <s v="Toma ARB"/>
    <n v="0"/>
    <x v="1"/>
    <n v="1"/>
    <x v="0"/>
    <n v="1"/>
    <x v="1"/>
    <n v="1"/>
    <x v="0"/>
  </r>
  <r>
    <s v="P0268"/>
    <x v="4"/>
    <s v="Adulto Mayor"/>
    <x v="0"/>
    <n v="29.6"/>
    <x v="3"/>
    <n v="0"/>
    <s v="No tiene herencia"/>
    <n v="184"/>
    <n v="94"/>
    <n v="80"/>
    <s v="Normal"/>
    <n v="25"/>
    <s v="Reducida"/>
    <n v="3"/>
    <x v="3"/>
    <n v="1"/>
    <x v="1"/>
    <n v="1"/>
    <x v="1"/>
    <n v="1"/>
    <x v="0"/>
    <x v="27"/>
    <x v="1"/>
    <n v="69"/>
    <x v="1"/>
    <n v="24"/>
    <x v="4"/>
    <n v="2398"/>
    <x v="1"/>
    <n v="1918"/>
    <s v="Macroalbuminuria"/>
    <n v="475"/>
    <x v="1"/>
    <n v="1"/>
    <x v="1"/>
    <n v="218"/>
    <x v="1"/>
    <n v="9.1"/>
    <x v="1"/>
    <n v="259"/>
    <x v="1"/>
    <n v="175"/>
    <x v="1"/>
    <n v="28"/>
    <x v="0"/>
    <n v="383"/>
    <s v="Alto"/>
    <n v="130"/>
    <s v="Bajo"/>
    <n v="6.4"/>
    <s v="Alto"/>
    <n v="9.1999999999999993"/>
    <x v="0"/>
    <n v="8.5"/>
    <s v="Normal"/>
    <n v="5.7"/>
    <s v="Alto"/>
    <n v="0"/>
    <s v="No Toma ECA"/>
    <n v="0"/>
    <s v="No toma ARB"/>
    <n v="1"/>
    <x v="0"/>
    <n v="1"/>
    <x v="0"/>
    <n v="1"/>
    <x v="1"/>
    <n v="1"/>
    <x v="0"/>
  </r>
  <r>
    <s v="P0269"/>
    <x v="25"/>
    <s v="Adulto"/>
    <x v="0"/>
    <n v="23.5"/>
    <x v="0"/>
    <n v="1"/>
    <s v="Tiene herencia"/>
    <n v="109"/>
    <n v="66"/>
    <n v="65"/>
    <s v="Normal"/>
    <n v="64"/>
    <s v="Normal"/>
    <n v="1"/>
    <x v="2"/>
    <n v="0"/>
    <x v="0"/>
    <n v="0"/>
    <x v="0"/>
    <n v="0"/>
    <x v="1"/>
    <x v="13"/>
    <x v="0"/>
    <n v="17"/>
    <x v="2"/>
    <n v="115"/>
    <x v="0"/>
    <n v="15"/>
    <x v="0"/>
    <n v="12"/>
    <s v="Normal"/>
    <n v="1627"/>
    <x v="0"/>
    <n v="0"/>
    <x v="0"/>
    <n v="86"/>
    <x v="0"/>
    <n v="5.0999999999999996"/>
    <x v="0"/>
    <n v="151"/>
    <x v="0"/>
    <n v="119"/>
    <x v="0"/>
    <n v="59"/>
    <x v="0"/>
    <n v="122"/>
    <s v="Normal"/>
    <n v="144"/>
    <s v="Normal"/>
    <n v="3.7"/>
    <s v="Normal"/>
    <n v="12.3"/>
    <x v="0"/>
    <n v="10"/>
    <s v="Normal"/>
    <n v="3.6"/>
    <s v="Normal"/>
    <n v="1"/>
    <s v="Toma ECA"/>
    <n v="0"/>
    <s v="No toma ARB"/>
    <n v="1"/>
    <x v="0"/>
    <n v="1"/>
    <x v="0"/>
    <n v="0"/>
    <x v="0"/>
    <n v="1"/>
    <x v="0"/>
  </r>
  <r>
    <s v="P0270"/>
    <x v="1"/>
    <s v="Adulto"/>
    <x v="1"/>
    <n v="21.7"/>
    <x v="0"/>
    <n v="1"/>
    <s v="Tiene herencia"/>
    <n v="121"/>
    <n v="84"/>
    <n v="77"/>
    <s v="Normal"/>
    <n v="50"/>
    <s v="Normal"/>
    <n v="2"/>
    <x v="0"/>
    <n v="0"/>
    <x v="0"/>
    <n v="0"/>
    <x v="0"/>
    <n v="1"/>
    <x v="0"/>
    <x v="3"/>
    <x v="0"/>
    <n v="28"/>
    <x v="0"/>
    <n v="95"/>
    <x v="0"/>
    <n v="9"/>
    <x v="0"/>
    <n v="8"/>
    <s v="Normal"/>
    <n v="1023"/>
    <x v="0"/>
    <n v="1"/>
    <x v="1"/>
    <n v="92"/>
    <x v="0"/>
    <n v="5.8"/>
    <x v="2"/>
    <n v="173"/>
    <x v="0"/>
    <n v="105"/>
    <x v="0"/>
    <n v="41"/>
    <x v="0"/>
    <n v="159"/>
    <s v="Alto"/>
    <n v="140"/>
    <s v="Normal"/>
    <n v="4.5"/>
    <s v="Normal"/>
    <n v="12.9"/>
    <x v="1"/>
    <n v="10.199999999999999"/>
    <s v="Normal"/>
    <n v="3.1"/>
    <s v="Normal"/>
    <n v="0"/>
    <s v="No Toma ECA"/>
    <n v="0"/>
    <s v="No toma ARB"/>
    <n v="0"/>
    <x v="1"/>
    <n v="1"/>
    <x v="0"/>
    <n v="0"/>
    <x v="0"/>
    <n v="1"/>
    <x v="0"/>
  </r>
  <r>
    <s v="P0271"/>
    <x v="15"/>
    <s v="Adulto"/>
    <x v="1"/>
    <n v="26.2"/>
    <x v="3"/>
    <n v="1"/>
    <s v="Tiene herencia"/>
    <n v="109"/>
    <n v="74"/>
    <n v="73"/>
    <s v="Normal"/>
    <n v="61"/>
    <s v="Normal"/>
    <n v="1"/>
    <x v="2"/>
    <n v="0"/>
    <x v="0"/>
    <n v="0"/>
    <x v="0"/>
    <n v="1"/>
    <x v="0"/>
    <x v="4"/>
    <x v="1"/>
    <n v="24"/>
    <x v="0"/>
    <n v="91"/>
    <x v="0"/>
    <n v="30"/>
    <x v="2"/>
    <n v="24"/>
    <s v="Normal"/>
    <n v="2394"/>
    <x v="0"/>
    <n v="0"/>
    <x v="0"/>
    <n v="121"/>
    <x v="2"/>
    <n v="5.3"/>
    <x v="0"/>
    <n v="179"/>
    <x v="0"/>
    <n v="118"/>
    <x v="0"/>
    <n v="46"/>
    <x v="0"/>
    <n v="131"/>
    <s v="Normal"/>
    <n v="145"/>
    <s v="Normal"/>
    <n v="4"/>
    <s v="Normal"/>
    <n v="13.8"/>
    <x v="1"/>
    <n v="10.1"/>
    <s v="Normal"/>
    <n v="4.4000000000000004"/>
    <s v="Normal"/>
    <n v="0"/>
    <s v="No Toma ECA"/>
    <n v="0"/>
    <s v="No toma ARB"/>
    <n v="0"/>
    <x v="1"/>
    <n v="1"/>
    <x v="0"/>
    <n v="0"/>
    <x v="0"/>
    <n v="1"/>
    <x v="0"/>
  </r>
  <r>
    <s v="P0272"/>
    <x v="18"/>
    <s v="Adulto"/>
    <x v="0"/>
    <n v="20.6"/>
    <x v="0"/>
    <n v="0"/>
    <s v="No tiene herencia"/>
    <n v="108"/>
    <n v="70"/>
    <n v="78"/>
    <s v="Normal"/>
    <n v="65"/>
    <s v="Normal"/>
    <n v="2"/>
    <x v="0"/>
    <n v="0"/>
    <x v="0"/>
    <n v="0"/>
    <x v="0"/>
    <n v="0"/>
    <x v="1"/>
    <x v="7"/>
    <x v="0"/>
    <n v="19"/>
    <x v="0"/>
    <n v="75"/>
    <x v="2"/>
    <n v="5"/>
    <x v="0"/>
    <n v="3"/>
    <s v="Normal"/>
    <n v="1370"/>
    <x v="0"/>
    <n v="1"/>
    <x v="1"/>
    <n v="116"/>
    <x v="2"/>
    <n v="4.9000000000000004"/>
    <x v="0"/>
    <n v="213"/>
    <x v="2"/>
    <n v="105"/>
    <x v="0"/>
    <n v="61"/>
    <x v="1"/>
    <n v="141"/>
    <s v="Normal"/>
    <n v="142"/>
    <s v="Normal"/>
    <n v="3.6"/>
    <s v="Normal"/>
    <n v="15.8"/>
    <x v="1"/>
    <n v="10.1"/>
    <s v="Normal"/>
    <n v="3.4"/>
    <s v="Normal"/>
    <n v="1"/>
    <s v="Toma ECA"/>
    <n v="0"/>
    <s v="No toma ARB"/>
    <n v="0"/>
    <x v="1"/>
    <n v="1"/>
    <x v="0"/>
    <n v="0"/>
    <x v="0"/>
    <n v="0"/>
    <x v="1"/>
  </r>
  <r>
    <s v="P0273"/>
    <x v="25"/>
    <s v="Adulto"/>
    <x v="0"/>
    <n v="35"/>
    <x v="1"/>
    <n v="1"/>
    <s v="Tiene herencia"/>
    <n v="152"/>
    <n v="107"/>
    <n v="103"/>
    <s v="Taquicardia"/>
    <n v="48"/>
    <s v="Intermedia"/>
    <n v="3"/>
    <x v="3"/>
    <n v="1"/>
    <x v="1"/>
    <n v="0"/>
    <x v="0"/>
    <n v="1"/>
    <x v="0"/>
    <x v="8"/>
    <x v="1"/>
    <n v="117"/>
    <x v="3"/>
    <n v="37"/>
    <x v="1"/>
    <n v="2322"/>
    <x v="1"/>
    <n v="2089"/>
    <s v="Macroalbuminuria"/>
    <n v="693"/>
    <x v="0"/>
    <n v="1"/>
    <x v="1"/>
    <n v="128"/>
    <x v="1"/>
    <n v="7.1"/>
    <x v="1"/>
    <n v="214"/>
    <x v="2"/>
    <n v="186"/>
    <x v="1"/>
    <n v="29"/>
    <x v="0"/>
    <n v="284"/>
    <s v="Alto"/>
    <n v="134"/>
    <s v="Bajo"/>
    <n v="6.1"/>
    <s v="Alto"/>
    <n v="8.1999999999999993"/>
    <x v="0"/>
    <n v="7.6"/>
    <s v="Bajo"/>
    <n v="4.5"/>
    <s v="Normal"/>
    <n v="1"/>
    <s v="Toma ECA"/>
    <n v="0"/>
    <s v="No toma ARB"/>
    <n v="1"/>
    <x v="0"/>
    <n v="1"/>
    <x v="0"/>
    <n v="1"/>
    <x v="1"/>
    <n v="1"/>
    <x v="0"/>
  </r>
  <r>
    <s v="P0274"/>
    <x v="35"/>
    <s v="Adulto"/>
    <x v="0"/>
    <n v="21.4"/>
    <x v="0"/>
    <n v="0"/>
    <s v="No tiene herencia"/>
    <n v="105"/>
    <n v="69"/>
    <n v="90"/>
    <s v="Normal"/>
    <n v="51"/>
    <s v="Normal"/>
    <n v="1"/>
    <x v="2"/>
    <n v="0"/>
    <x v="0"/>
    <n v="0"/>
    <x v="0"/>
    <n v="1"/>
    <x v="0"/>
    <x v="4"/>
    <x v="0"/>
    <n v="28"/>
    <x v="0"/>
    <n v="95"/>
    <x v="0"/>
    <n v="8"/>
    <x v="0"/>
    <n v="7"/>
    <s v="Normal"/>
    <n v="1756"/>
    <x v="0"/>
    <n v="0"/>
    <x v="0"/>
    <n v="115"/>
    <x v="2"/>
    <n v="5"/>
    <x v="0"/>
    <n v="177"/>
    <x v="0"/>
    <n v="83"/>
    <x v="3"/>
    <n v="69"/>
    <x v="1"/>
    <n v="159"/>
    <s v="Alto"/>
    <n v="140"/>
    <s v="Normal"/>
    <n v="4.4000000000000004"/>
    <s v="Normal"/>
    <n v="15.2"/>
    <x v="1"/>
    <n v="8.8000000000000007"/>
    <s v="Normal"/>
    <n v="2.5"/>
    <s v="Normal"/>
    <n v="0"/>
    <s v="No Toma ECA"/>
    <n v="1"/>
    <s v="Toma ARB"/>
    <n v="0"/>
    <x v="1"/>
    <n v="1"/>
    <x v="0"/>
    <n v="0"/>
    <x v="0"/>
    <n v="1"/>
    <x v="0"/>
  </r>
  <r>
    <s v="P0275"/>
    <x v="16"/>
    <s v="Adulto"/>
    <x v="0"/>
    <n v="23.8"/>
    <x v="0"/>
    <n v="0"/>
    <s v="No tiene herencia"/>
    <n v="103"/>
    <n v="84"/>
    <n v="69"/>
    <s v="Normal"/>
    <n v="58"/>
    <s v="Normal"/>
    <n v="2"/>
    <x v="0"/>
    <n v="0"/>
    <x v="0"/>
    <n v="0"/>
    <x v="0"/>
    <n v="1"/>
    <x v="0"/>
    <x v="4"/>
    <x v="0"/>
    <n v="15"/>
    <x v="2"/>
    <n v="93"/>
    <x v="0"/>
    <n v="11"/>
    <x v="0"/>
    <n v="8"/>
    <s v="Normal"/>
    <n v="1316"/>
    <x v="0"/>
    <n v="0"/>
    <x v="0"/>
    <n v="92"/>
    <x v="0"/>
    <n v="5.3"/>
    <x v="0"/>
    <n v="164"/>
    <x v="0"/>
    <n v="128"/>
    <x v="0"/>
    <n v="67"/>
    <x v="1"/>
    <n v="102"/>
    <s v="Normal"/>
    <n v="145"/>
    <s v="Normal"/>
    <n v="3.7"/>
    <s v="Normal"/>
    <n v="12.4"/>
    <x v="0"/>
    <n v="9.6999999999999993"/>
    <s v="Normal"/>
    <n v="3.8"/>
    <s v="Normal"/>
    <n v="1"/>
    <s v="Toma ECA"/>
    <n v="0"/>
    <s v="No toma ARB"/>
    <n v="0"/>
    <x v="1"/>
    <n v="0"/>
    <x v="1"/>
    <n v="0"/>
    <x v="0"/>
    <n v="1"/>
    <x v="0"/>
  </r>
  <r>
    <s v="P0276"/>
    <x v="39"/>
    <s v="Adulto Mayor"/>
    <x v="1"/>
    <n v="36.1"/>
    <x v="1"/>
    <n v="1"/>
    <s v="Tiene herencia"/>
    <n v="160"/>
    <n v="102"/>
    <n v="101"/>
    <s v="Taquicardia"/>
    <n v="42"/>
    <s v="Intermedia"/>
    <n v="2"/>
    <x v="0"/>
    <n v="1"/>
    <x v="1"/>
    <n v="1"/>
    <x v="1"/>
    <n v="1"/>
    <x v="0"/>
    <x v="16"/>
    <x v="1"/>
    <n v="119"/>
    <x v="3"/>
    <n v="29"/>
    <x v="4"/>
    <n v="859"/>
    <x v="1"/>
    <n v="601"/>
    <s v="Macroalbuminuria"/>
    <n v="429"/>
    <x v="1"/>
    <n v="1"/>
    <x v="1"/>
    <n v="144"/>
    <x v="1"/>
    <n v="9.3000000000000007"/>
    <x v="1"/>
    <n v="285"/>
    <x v="1"/>
    <n v="216"/>
    <x v="2"/>
    <n v="36"/>
    <x v="0"/>
    <n v="222"/>
    <s v="Alto"/>
    <n v="134"/>
    <s v="Bajo"/>
    <n v="6.9"/>
    <s v="Alto"/>
    <n v="7.9"/>
    <x v="0"/>
    <n v="8.6999999999999993"/>
    <s v="Normal"/>
    <n v="5.0999999999999996"/>
    <s v="Alto"/>
    <n v="1"/>
    <s v="Toma ECA"/>
    <n v="1"/>
    <s v="Toma ARB"/>
    <n v="1"/>
    <x v="0"/>
    <n v="1"/>
    <x v="0"/>
    <n v="1"/>
    <x v="1"/>
    <n v="0"/>
    <x v="1"/>
  </r>
  <r>
    <s v="P0277"/>
    <x v="13"/>
    <s v="Adulto Mayor"/>
    <x v="1"/>
    <n v="30.8"/>
    <x v="2"/>
    <n v="1"/>
    <s v="Tiene herencia"/>
    <n v="144"/>
    <n v="107"/>
    <n v="93"/>
    <s v="Normal"/>
    <n v="39"/>
    <s v="Reducida"/>
    <n v="3"/>
    <x v="3"/>
    <n v="0"/>
    <x v="0"/>
    <n v="0"/>
    <x v="0"/>
    <n v="1"/>
    <x v="0"/>
    <x v="25"/>
    <x v="1"/>
    <n v="64"/>
    <x v="1"/>
    <n v="29"/>
    <x v="4"/>
    <n v="1088"/>
    <x v="1"/>
    <n v="761"/>
    <s v="Macroalbuminuria"/>
    <n v="477"/>
    <x v="1"/>
    <n v="1"/>
    <x v="1"/>
    <n v="149"/>
    <x v="1"/>
    <n v="10.6"/>
    <x v="1"/>
    <n v="314"/>
    <x v="1"/>
    <n v="160"/>
    <x v="1"/>
    <n v="34"/>
    <x v="0"/>
    <n v="426"/>
    <s v="Alto"/>
    <n v="128"/>
    <s v="Bajo"/>
    <n v="6"/>
    <s v="Alto"/>
    <n v="8.6"/>
    <x v="0"/>
    <n v="8.8000000000000007"/>
    <s v="Normal"/>
    <n v="5.8"/>
    <s v="Alto"/>
    <n v="0"/>
    <s v="No Toma ECA"/>
    <n v="0"/>
    <s v="No toma ARB"/>
    <n v="0"/>
    <x v="1"/>
    <n v="1"/>
    <x v="0"/>
    <n v="1"/>
    <x v="1"/>
    <n v="1"/>
    <x v="0"/>
  </r>
  <r>
    <s v="P0278"/>
    <x v="32"/>
    <s v="Adulto"/>
    <x v="1"/>
    <n v="21.9"/>
    <x v="0"/>
    <n v="1"/>
    <s v="Tiene herencia"/>
    <n v="129"/>
    <n v="72"/>
    <n v="70"/>
    <s v="Normal"/>
    <n v="56"/>
    <s v="Normal"/>
    <n v="2"/>
    <x v="0"/>
    <n v="0"/>
    <x v="0"/>
    <n v="0"/>
    <x v="0"/>
    <n v="1"/>
    <x v="0"/>
    <x v="4"/>
    <x v="1"/>
    <n v="33"/>
    <x v="0"/>
    <n v="90"/>
    <x v="2"/>
    <n v="30"/>
    <x v="2"/>
    <n v="24"/>
    <s v="Normal"/>
    <n v="2449"/>
    <x v="0"/>
    <n v="1"/>
    <x v="1"/>
    <n v="92"/>
    <x v="0"/>
    <n v="5.3"/>
    <x v="0"/>
    <n v="215"/>
    <x v="2"/>
    <n v="95"/>
    <x v="3"/>
    <n v="48"/>
    <x v="0"/>
    <n v="107"/>
    <s v="Normal"/>
    <n v="137"/>
    <s v="Normal"/>
    <n v="4.0999999999999996"/>
    <s v="Normal"/>
    <n v="14.9"/>
    <x v="1"/>
    <n v="9.1999999999999993"/>
    <s v="Normal"/>
    <n v="3.2"/>
    <s v="Normal"/>
    <n v="0"/>
    <s v="No Toma ECA"/>
    <n v="0"/>
    <s v="No toma ARB"/>
    <n v="0"/>
    <x v="1"/>
    <n v="1"/>
    <x v="0"/>
    <n v="0"/>
    <x v="0"/>
    <n v="0"/>
    <x v="1"/>
  </r>
  <r>
    <s v="P0279"/>
    <x v="47"/>
    <s v="Adulto Mayor"/>
    <x v="0"/>
    <n v="25.4"/>
    <x v="3"/>
    <n v="1"/>
    <s v="Tiene herencia"/>
    <n v="149"/>
    <n v="93"/>
    <n v="77"/>
    <s v="Normal"/>
    <n v="34"/>
    <s v="Reducida"/>
    <n v="4"/>
    <x v="1"/>
    <n v="0"/>
    <x v="0"/>
    <n v="1"/>
    <x v="1"/>
    <n v="1"/>
    <x v="0"/>
    <x v="37"/>
    <x v="1"/>
    <n v="89"/>
    <x v="1"/>
    <n v="26"/>
    <x v="4"/>
    <n v="2811"/>
    <x v="1"/>
    <n v="2248"/>
    <s v="Macroalbuminuria"/>
    <n v="749"/>
    <x v="0"/>
    <n v="1"/>
    <x v="1"/>
    <n v="186"/>
    <x v="1"/>
    <n v="8.8000000000000007"/>
    <x v="1"/>
    <n v="219"/>
    <x v="2"/>
    <n v="143"/>
    <x v="4"/>
    <n v="26"/>
    <x v="0"/>
    <n v="210"/>
    <s v="Alto"/>
    <n v="134"/>
    <s v="Bajo"/>
    <n v="5.2"/>
    <s v="Alto"/>
    <n v="10.199999999999999"/>
    <x v="0"/>
    <n v="8.3000000000000007"/>
    <s v="Bajo"/>
    <n v="5.9"/>
    <s v="Alto"/>
    <n v="1"/>
    <s v="Toma ECA"/>
    <n v="0"/>
    <s v="No toma ARB"/>
    <n v="0"/>
    <x v="1"/>
    <n v="0"/>
    <x v="1"/>
    <n v="1"/>
    <x v="1"/>
    <n v="1"/>
    <x v="0"/>
  </r>
  <r>
    <s v="P0280"/>
    <x v="18"/>
    <s v="Adulto"/>
    <x v="1"/>
    <n v="20.8"/>
    <x v="0"/>
    <n v="0"/>
    <s v="No tiene herencia"/>
    <n v="108"/>
    <n v="85"/>
    <n v="71"/>
    <s v="Normal"/>
    <n v="54"/>
    <s v="Normal"/>
    <n v="2"/>
    <x v="0"/>
    <n v="0"/>
    <x v="0"/>
    <n v="0"/>
    <x v="0"/>
    <n v="0"/>
    <x v="1"/>
    <x v="18"/>
    <x v="1"/>
    <n v="35"/>
    <x v="0"/>
    <n v="106"/>
    <x v="0"/>
    <n v="18"/>
    <x v="0"/>
    <n v="16"/>
    <s v="Normal"/>
    <n v="1714"/>
    <x v="0"/>
    <n v="1"/>
    <x v="1"/>
    <n v="123"/>
    <x v="2"/>
    <n v="5.8"/>
    <x v="2"/>
    <n v="196"/>
    <x v="0"/>
    <n v="109"/>
    <x v="0"/>
    <n v="51"/>
    <x v="0"/>
    <n v="127"/>
    <s v="Normal"/>
    <n v="145"/>
    <s v="Normal"/>
    <n v="3.8"/>
    <s v="Normal"/>
    <n v="14.3"/>
    <x v="1"/>
    <n v="9.6999999999999993"/>
    <s v="Normal"/>
    <n v="2.6"/>
    <s v="Normal"/>
    <n v="0"/>
    <s v="No Toma ECA"/>
    <n v="1"/>
    <s v="Toma ARB"/>
    <n v="0"/>
    <x v="1"/>
    <n v="0"/>
    <x v="1"/>
    <n v="0"/>
    <x v="0"/>
    <n v="1"/>
    <x v="0"/>
  </r>
  <r>
    <s v="P0281"/>
    <x v="6"/>
    <s v="Adulto Mayor"/>
    <x v="0"/>
    <n v="29.8"/>
    <x v="3"/>
    <n v="1"/>
    <s v="Tiene herencia"/>
    <n v="167"/>
    <n v="108"/>
    <n v="98"/>
    <s v="Normal"/>
    <n v="43"/>
    <s v="Intermedia"/>
    <n v="2"/>
    <x v="0"/>
    <n v="0"/>
    <x v="0"/>
    <n v="0"/>
    <x v="0"/>
    <n v="1"/>
    <x v="0"/>
    <x v="29"/>
    <x v="1"/>
    <n v="110"/>
    <x v="3"/>
    <n v="19"/>
    <x v="4"/>
    <n v="1705"/>
    <x v="1"/>
    <n v="1364"/>
    <s v="Macroalbuminuria"/>
    <n v="869"/>
    <x v="0"/>
    <n v="1"/>
    <x v="1"/>
    <n v="203"/>
    <x v="1"/>
    <n v="7.1"/>
    <x v="1"/>
    <n v="232"/>
    <x v="2"/>
    <n v="146"/>
    <x v="4"/>
    <n v="37"/>
    <x v="0"/>
    <n v="430"/>
    <s v="Alto"/>
    <n v="139"/>
    <s v="Normal"/>
    <n v="5"/>
    <s v="Normal"/>
    <n v="10"/>
    <x v="0"/>
    <n v="8.1999999999999993"/>
    <s v="Bajo"/>
    <n v="5.8"/>
    <s v="Alto"/>
    <n v="0"/>
    <s v="No Toma ECA"/>
    <n v="0"/>
    <s v="No toma ARB"/>
    <n v="1"/>
    <x v="0"/>
    <n v="0"/>
    <x v="1"/>
    <n v="1"/>
    <x v="1"/>
    <n v="1"/>
    <x v="0"/>
  </r>
  <r>
    <s v="P0282"/>
    <x v="13"/>
    <s v="Adulto Mayor"/>
    <x v="1"/>
    <n v="29.6"/>
    <x v="3"/>
    <n v="1"/>
    <s v="Tiene herencia"/>
    <n v="127"/>
    <n v="78"/>
    <n v="89"/>
    <s v="Normal"/>
    <n v="50"/>
    <s v="Normal"/>
    <n v="1"/>
    <x v="2"/>
    <n v="0"/>
    <x v="0"/>
    <n v="0"/>
    <x v="0"/>
    <n v="1"/>
    <x v="0"/>
    <x v="3"/>
    <x v="0"/>
    <n v="29"/>
    <x v="0"/>
    <n v="111"/>
    <x v="0"/>
    <n v="14"/>
    <x v="0"/>
    <n v="11"/>
    <s v="Normal"/>
    <n v="1557"/>
    <x v="0"/>
    <n v="0"/>
    <x v="0"/>
    <n v="123"/>
    <x v="2"/>
    <n v="5.5"/>
    <x v="0"/>
    <n v="211"/>
    <x v="2"/>
    <n v="104"/>
    <x v="0"/>
    <n v="59"/>
    <x v="0"/>
    <n v="133"/>
    <s v="Normal"/>
    <n v="142"/>
    <s v="Normal"/>
    <n v="3.6"/>
    <s v="Normal"/>
    <n v="12.8"/>
    <x v="1"/>
    <n v="9.6"/>
    <s v="Normal"/>
    <n v="4.4000000000000004"/>
    <s v="Normal"/>
    <n v="1"/>
    <s v="Toma ECA"/>
    <n v="0"/>
    <s v="No toma ARB"/>
    <n v="0"/>
    <x v="1"/>
    <n v="0"/>
    <x v="1"/>
    <n v="0"/>
    <x v="0"/>
    <n v="0"/>
    <x v="1"/>
  </r>
  <r>
    <s v="P0283"/>
    <x v="8"/>
    <s v="Adulto"/>
    <x v="1"/>
    <n v="27.7"/>
    <x v="3"/>
    <n v="0"/>
    <s v="No tiene herencia"/>
    <n v="114"/>
    <n v="65"/>
    <n v="81"/>
    <s v="Normal"/>
    <n v="52"/>
    <s v="Normal"/>
    <n v="2"/>
    <x v="0"/>
    <n v="0"/>
    <x v="0"/>
    <n v="0"/>
    <x v="0"/>
    <n v="1"/>
    <x v="0"/>
    <x v="18"/>
    <x v="1"/>
    <n v="32"/>
    <x v="0"/>
    <n v="106"/>
    <x v="0"/>
    <n v="13"/>
    <x v="0"/>
    <n v="11"/>
    <s v="Normal"/>
    <n v="1337"/>
    <x v="0"/>
    <n v="0"/>
    <x v="0"/>
    <n v="118"/>
    <x v="2"/>
    <n v="5.8"/>
    <x v="2"/>
    <n v="206"/>
    <x v="2"/>
    <n v="106"/>
    <x v="0"/>
    <n v="50"/>
    <x v="0"/>
    <n v="84"/>
    <s v="Normal"/>
    <n v="141"/>
    <s v="Normal"/>
    <n v="4.5"/>
    <s v="Normal"/>
    <n v="13.5"/>
    <x v="1"/>
    <n v="9.1999999999999993"/>
    <s v="Normal"/>
    <n v="4.2"/>
    <s v="Normal"/>
    <n v="0"/>
    <s v="No Toma ECA"/>
    <n v="1"/>
    <s v="Toma ARB"/>
    <n v="0"/>
    <x v="1"/>
    <n v="1"/>
    <x v="0"/>
    <n v="0"/>
    <x v="0"/>
    <n v="0"/>
    <x v="1"/>
  </r>
  <r>
    <s v="P0284"/>
    <x v="35"/>
    <s v="Adulto"/>
    <x v="1"/>
    <n v="27.7"/>
    <x v="3"/>
    <n v="1"/>
    <s v="Tiene herencia"/>
    <n v="101"/>
    <n v="85"/>
    <n v="75"/>
    <s v="Normal"/>
    <n v="58"/>
    <s v="Normal"/>
    <n v="1"/>
    <x v="2"/>
    <n v="0"/>
    <x v="0"/>
    <n v="0"/>
    <x v="0"/>
    <n v="1"/>
    <x v="0"/>
    <x v="10"/>
    <x v="0"/>
    <n v="34"/>
    <x v="0"/>
    <n v="76"/>
    <x v="2"/>
    <n v="10"/>
    <x v="0"/>
    <n v="9"/>
    <s v="Normal"/>
    <n v="2425"/>
    <x v="0"/>
    <n v="0"/>
    <x v="0"/>
    <n v="92"/>
    <x v="0"/>
    <n v="5.8"/>
    <x v="2"/>
    <n v="192"/>
    <x v="0"/>
    <n v="123"/>
    <x v="0"/>
    <n v="53"/>
    <x v="0"/>
    <n v="147"/>
    <s v="Normal"/>
    <n v="135"/>
    <s v="Normal"/>
    <n v="3.5"/>
    <s v="Normal"/>
    <n v="12"/>
    <x v="1"/>
    <n v="10.1"/>
    <s v="Normal"/>
    <n v="3"/>
    <s v="Normal"/>
    <n v="1"/>
    <s v="Toma ECA"/>
    <n v="0"/>
    <s v="No toma ARB"/>
    <n v="0"/>
    <x v="1"/>
    <n v="1"/>
    <x v="0"/>
    <n v="0"/>
    <x v="0"/>
    <n v="0"/>
    <x v="1"/>
  </r>
  <r>
    <s v="P0285"/>
    <x v="41"/>
    <s v="Adulto"/>
    <x v="0"/>
    <n v="30"/>
    <x v="2"/>
    <n v="0"/>
    <s v="No tiene herencia"/>
    <n v="119"/>
    <n v="76"/>
    <n v="80"/>
    <s v="Normal"/>
    <n v="60"/>
    <s v="Normal"/>
    <n v="2"/>
    <x v="0"/>
    <n v="0"/>
    <x v="0"/>
    <n v="0"/>
    <x v="0"/>
    <n v="0"/>
    <x v="1"/>
    <x v="7"/>
    <x v="0"/>
    <n v="39"/>
    <x v="0"/>
    <n v="94"/>
    <x v="0"/>
    <n v="24"/>
    <x v="0"/>
    <n v="16"/>
    <s v="Normal"/>
    <n v="2375"/>
    <x v="0"/>
    <n v="0"/>
    <x v="0"/>
    <n v="96"/>
    <x v="0"/>
    <n v="5.6"/>
    <x v="0"/>
    <n v="218"/>
    <x v="2"/>
    <n v="84"/>
    <x v="3"/>
    <n v="48"/>
    <x v="0"/>
    <n v="98"/>
    <s v="Normal"/>
    <n v="141"/>
    <s v="Normal"/>
    <n v="3.9"/>
    <s v="Normal"/>
    <n v="13.9"/>
    <x v="1"/>
    <n v="10.3"/>
    <s v="Normal"/>
    <n v="3.4"/>
    <s v="Normal"/>
    <n v="1"/>
    <s v="Toma ECA"/>
    <n v="0"/>
    <s v="No toma ARB"/>
    <n v="0"/>
    <x v="1"/>
    <n v="1"/>
    <x v="0"/>
    <n v="0"/>
    <x v="0"/>
    <n v="1"/>
    <x v="0"/>
  </r>
  <r>
    <s v="P0286"/>
    <x v="19"/>
    <s v="Adulto"/>
    <x v="0"/>
    <n v="24.2"/>
    <x v="0"/>
    <n v="0"/>
    <s v="No tiene herencia"/>
    <n v="123"/>
    <n v="79"/>
    <n v="82"/>
    <s v="Normal"/>
    <n v="64"/>
    <s v="Normal"/>
    <n v="1"/>
    <x v="2"/>
    <n v="0"/>
    <x v="0"/>
    <n v="0"/>
    <x v="0"/>
    <n v="1"/>
    <x v="0"/>
    <x v="13"/>
    <x v="0"/>
    <n v="24"/>
    <x v="0"/>
    <n v="94"/>
    <x v="0"/>
    <n v="27"/>
    <x v="0"/>
    <n v="18"/>
    <s v="Normal"/>
    <n v="1496"/>
    <x v="0"/>
    <n v="1"/>
    <x v="1"/>
    <n v="83"/>
    <x v="0"/>
    <n v="6.4"/>
    <x v="2"/>
    <n v="214"/>
    <x v="2"/>
    <n v="83"/>
    <x v="3"/>
    <n v="70"/>
    <x v="1"/>
    <n v="169"/>
    <s v="Alto"/>
    <n v="135"/>
    <s v="Normal"/>
    <n v="3.5"/>
    <s v="Normal"/>
    <n v="13"/>
    <x v="0"/>
    <n v="9.3000000000000007"/>
    <s v="Normal"/>
    <n v="3.4"/>
    <s v="Normal"/>
    <n v="1"/>
    <s v="Toma ECA"/>
    <n v="1"/>
    <s v="Toma ARB"/>
    <n v="1"/>
    <x v="0"/>
    <n v="1"/>
    <x v="0"/>
    <n v="0"/>
    <x v="0"/>
    <n v="1"/>
    <x v="0"/>
  </r>
  <r>
    <s v="P0287"/>
    <x v="24"/>
    <s v="Adulto"/>
    <x v="1"/>
    <n v="25.4"/>
    <x v="3"/>
    <n v="1"/>
    <s v="Tiene herencia"/>
    <n v="126"/>
    <n v="73"/>
    <n v="79"/>
    <s v="Normal"/>
    <n v="50"/>
    <s v="Normal"/>
    <n v="1"/>
    <x v="2"/>
    <n v="0"/>
    <x v="0"/>
    <n v="0"/>
    <x v="0"/>
    <n v="0"/>
    <x v="1"/>
    <x v="3"/>
    <x v="0"/>
    <n v="19"/>
    <x v="0"/>
    <n v="88"/>
    <x v="2"/>
    <n v="22"/>
    <x v="0"/>
    <n v="15"/>
    <s v="Normal"/>
    <n v="2454"/>
    <x v="0"/>
    <n v="0"/>
    <x v="0"/>
    <n v="85"/>
    <x v="0"/>
    <n v="4.8"/>
    <x v="0"/>
    <n v="202"/>
    <x v="2"/>
    <n v="93"/>
    <x v="3"/>
    <n v="51"/>
    <x v="0"/>
    <n v="153"/>
    <s v="Alto"/>
    <n v="140"/>
    <s v="Normal"/>
    <n v="3.9"/>
    <s v="Normal"/>
    <n v="12.3"/>
    <x v="1"/>
    <n v="8.6"/>
    <s v="Normal"/>
    <n v="3"/>
    <s v="Normal"/>
    <n v="1"/>
    <s v="Toma ECA"/>
    <n v="0"/>
    <s v="No toma ARB"/>
    <n v="1"/>
    <x v="0"/>
    <n v="1"/>
    <x v="0"/>
    <n v="0"/>
    <x v="0"/>
    <n v="1"/>
    <x v="0"/>
  </r>
  <r>
    <s v="P0288"/>
    <x v="1"/>
    <s v="Adulto"/>
    <x v="0"/>
    <n v="31.1"/>
    <x v="2"/>
    <n v="0"/>
    <s v="No tiene herencia"/>
    <n v="176"/>
    <n v="101"/>
    <n v="78"/>
    <s v="Normal"/>
    <n v="39"/>
    <s v="Reducida"/>
    <n v="2"/>
    <x v="0"/>
    <n v="0"/>
    <x v="0"/>
    <n v="1"/>
    <x v="1"/>
    <n v="1"/>
    <x v="0"/>
    <x v="26"/>
    <x v="1"/>
    <n v="67"/>
    <x v="1"/>
    <n v="54"/>
    <x v="1"/>
    <n v="616"/>
    <x v="1"/>
    <n v="492"/>
    <s v="Macroalbuminuria"/>
    <n v="467"/>
    <x v="1"/>
    <n v="0"/>
    <x v="0"/>
    <n v="177"/>
    <x v="1"/>
    <n v="7.1"/>
    <x v="1"/>
    <n v="232"/>
    <x v="2"/>
    <n v="145"/>
    <x v="4"/>
    <n v="41"/>
    <x v="0"/>
    <n v="236"/>
    <s v="Alto"/>
    <n v="138"/>
    <s v="Normal"/>
    <n v="5.3"/>
    <s v="Alto"/>
    <n v="10"/>
    <x v="0"/>
    <n v="8.9"/>
    <s v="Normal"/>
    <n v="6.2"/>
    <s v="Alto"/>
    <n v="1"/>
    <s v="Toma ECA"/>
    <n v="0"/>
    <s v="No toma ARB"/>
    <n v="0"/>
    <x v="1"/>
    <n v="1"/>
    <x v="0"/>
    <n v="1"/>
    <x v="1"/>
    <n v="0"/>
    <x v="1"/>
  </r>
  <r>
    <s v="P0289"/>
    <x v="0"/>
    <s v="Adulto"/>
    <x v="0"/>
    <n v="39.799999999999997"/>
    <x v="1"/>
    <n v="1"/>
    <s v="Tiene herencia"/>
    <n v="142"/>
    <n v="92"/>
    <n v="75"/>
    <s v="Normal"/>
    <n v="45"/>
    <s v="Intermedia"/>
    <n v="4"/>
    <x v="1"/>
    <n v="1"/>
    <x v="1"/>
    <n v="1"/>
    <x v="1"/>
    <n v="1"/>
    <x v="0"/>
    <x v="28"/>
    <x v="1"/>
    <n v="79"/>
    <x v="1"/>
    <n v="24"/>
    <x v="4"/>
    <n v="1073"/>
    <x v="1"/>
    <n v="858"/>
    <s v="Macroalbuminuria"/>
    <n v="809"/>
    <x v="0"/>
    <n v="1"/>
    <x v="1"/>
    <n v="151"/>
    <x v="1"/>
    <n v="10"/>
    <x v="1"/>
    <n v="296"/>
    <x v="1"/>
    <n v="157"/>
    <x v="4"/>
    <n v="45"/>
    <x v="0"/>
    <n v="297"/>
    <s v="Alto"/>
    <n v="126"/>
    <s v="Bajo"/>
    <n v="5.5"/>
    <s v="Alto"/>
    <n v="10.3"/>
    <x v="0"/>
    <n v="8.3000000000000007"/>
    <s v="Bajo"/>
    <n v="5.9"/>
    <s v="Alto"/>
    <n v="1"/>
    <s v="Toma ECA"/>
    <n v="0"/>
    <s v="No toma ARB"/>
    <n v="1"/>
    <x v="0"/>
    <n v="1"/>
    <x v="0"/>
    <n v="1"/>
    <x v="1"/>
    <n v="0"/>
    <x v="1"/>
  </r>
  <r>
    <s v="P0290"/>
    <x v="47"/>
    <s v="Adulto Mayor"/>
    <x v="0"/>
    <n v="32.5"/>
    <x v="2"/>
    <n v="0"/>
    <s v="No tiene herencia"/>
    <n v="171"/>
    <n v="110"/>
    <n v="98"/>
    <s v="Normal"/>
    <n v="30"/>
    <s v="Reducida"/>
    <n v="3"/>
    <x v="3"/>
    <n v="1"/>
    <x v="1"/>
    <n v="1"/>
    <x v="1"/>
    <n v="1"/>
    <x v="0"/>
    <x v="35"/>
    <x v="1"/>
    <n v="57"/>
    <x v="1"/>
    <n v="52"/>
    <x v="1"/>
    <n v="1399"/>
    <x v="1"/>
    <n v="1119"/>
    <s v="Macroalbuminuria"/>
    <n v="350"/>
    <x v="1"/>
    <n v="0"/>
    <x v="0"/>
    <n v="202"/>
    <x v="1"/>
    <n v="7.2"/>
    <x v="1"/>
    <n v="244"/>
    <x v="1"/>
    <n v="157"/>
    <x v="4"/>
    <n v="38"/>
    <x v="0"/>
    <n v="261"/>
    <s v="Alto"/>
    <n v="136"/>
    <s v="Normal"/>
    <n v="5.8"/>
    <s v="Alto"/>
    <n v="8.3000000000000007"/>
    <x v="0"/>
    <n v="9"/>
    <s v="Normal"/>
    <n v="4.9000000000000004"/>
    <s v="Alto"/>
    <n v="0"/>
    <s v="No Toma ECA"/>
    <n v="0"/>
    <s v="No toma ARB"/>
    <n v="1"/>
    <x v="0"/>
    <n v="1"/>
    <x v="0"/>
    <n v="1"/>
    <x v="1"/>
    <n v="1"/>
    <x v="0"/>
  </r>
  <r>
    <s v="P0291"/>
    <x v="29"/>
    <s v="Adulto"/>
    <x v="1"/>
    <n v="22.6"/>
    <x v="0"/>
    <n v="0"/>
    <s v="No tiene herencia"/>
    <n v="125"/>
    <n v="72"/>
    <n v="62"/>
    <s v="Normal"/>
    <n v="67"/>
    <s v="Normal"/>
    <n v="2"/>
    <x v="0"/>
    <n v="0"/>
    <x v="0"/>
    <n v="0"/>
    <x v="0"/>
    <n v="0"/>
    <x v="1"/>
    <x v="7"/>
    <x v="0"/>
    <n v="21"/>
    <x v="0"/>
    <n v="62"/>
    <x v="2"/>
    <n v="27"/>
    <x v="0"/>
    <n v="18"/>
    <s v="Normal"/>
    <n v="1808"/>
    <x v="0"/>
    <n v="1"/>
    <x v="1"/>
    <n v="87"/>
    <x v="0"/>
    <n v="5.2"/>
    <x v="0"/>
    <n v="205"/>
    <x v="2"/>
    <n v="126"/>
    <x v="0"/>
    <n v="65"/>
    <x v="1"/>
    <n v="89"/>
    <s v="Normal"/>
    <n v="140"/>
    <s v="Normal"/>
    <n v="3.7"/>
    <s v="Normal"/>
    <n v="15.7"/>
    <x v="2"/>
    <n v="8.9"/>
    <s v="Normal"/>
    <n v="3"/>
    <s v="Normal"/>
    <n v="0"/>
    <s v="No Toma ECA"/>
    <n v="0"/>
    <s v="No toma ARB"/>
    <n v="1"/>
    <x v="0"/>
    <n v="1"/>
    <x v="0"/>
    <n v="0"/>
    <x v="0"/>
    <n v="0"/>
    <x v="1"/>
  </r>
  <r>
    <s v="P0292"/>
    <x v="44"/>
    <s v="Adulto Mayor"/>
    <x v="1"/>
    <n v="38.5"/>
    <x v="1"/>
    <n v="0"/>
    <s v="No tiene herencia"/>
    <n v="184"/>
    <n v="97"/>
    <n v="80"/>
    <s v="Normal"/>
    <n v="30"/>
    <s v="Reducida"/>
    <n v="2"/>
    <x v="0"/>
    <n v="1"/>
    <x v="1"/>
    <n v="0"/>
    <x v="0"/>
    <n v="1"/>
    <x v="0"/>
    <x v="21"/>
    <x v="1"/>
    <n v="101"/>
    <x v="3"/>
    <n v="26"/>
    <x v="4"/>
    <n v="2591"/>
    <x v="1"/>
    <n v="2331"/>
    <s v="Macroalbuminuria"/>
    <n v="626"/>
    <x v="0"/>
    <n v="1"/>
    <x v="1"/>
    <n v="198"/>
    <x v="1"/>
    <n v="7.8"/>
    <x v="1"/>
    <n v="210"/>
    <x v="2"/>
    <n v="219"/>
    <x v="2"/>
    <n v="33"/>
    <x v="0"/>
    <n v="413"/>
    <s v="Alto"/>
    <n v="128"/>
    <s v="Bajo"/>
    <n v="6.1"/>
    <s v="Alto"/>
    <n v="8.4"/>
    <x v="0"/>
    <n v="8.3000000000000007"/>
    <s v="Bajo"/>
    <n v="4.7"/>
    <s v="Alto"/>
    <n v="0"/>
    <s v="No Toma ECA"/>
    <n v="1"/>
    <s v="Toma ARB"/>
    <n v="1"/>
    <x v="0"/>
    <n v="1"/>
    <x v="0"/>
    <n v="1"/>
    <x v="1"/>
    <n v="0"/>
    <x v="1"/>
  </r>
  <r>
    <s v="P0293"/>
    <x v="15"/>
    <s v="Adulto"/>
    <x v="1"/>
    <n v="23.7"/>
    <x v="0"/>
    <n v="1"/>
    <s v="Tiene herencia"/>
    <n v="113"/>
    <n v="79"/>
    <n v="61"/>
    <s v="Normal"/>
    <n v="63"/>
    <s v="Normal"/>
    <n v="2"/>
    <x v="0"/>
    <n v="0"/>
    <x v="0"/>
    <n v="0"/>
    <x v="0"/>
    <n v="1"/>
    <x v="0"/>
    <x v="7"/>
    <x v="0"/>
    <n v="32"/>
    <x v="0"/>
    <n v="83"/>
    <x v="2"/>
    <n v="9"/>
    <x v="0"/>
    <n v="6"/>
    <s v="Normal"/>
    <n v="1997"/>
    <x v="0"/>
    <n v="1"/>
    <x v="1"/>
    <n v="94"/>
    <x v="0"/>
    <n v="5.0999999999999996"/>
    <x v="0"/>
    <n v="153"/>
    <x v="0"/>
    <n v="108"/>
    <x v="0"/>
    <n v="64"/>
    <x v="1"/>
    <n v="80"/>
    <s v="Normal"/>
    <n v="145"/>
    <s v="Normal"/>
    <n v="3.9"/>
    <s v="Normal"/>
    <n v="15.6"/>
    <x v="2"/>
    <n v="9.1"/>
    <s v="Normal"/>
    <n v="3.6"/>
    <s v="Normal"/>
    <n v="1"/>
    <s v="Toma ECA"/>
    <n v="1"/>
    <s v="Toma ARB"/>
    <n v="1"/>
    <x v="0"/>
    <n v="1"/>
    <x v="0"/>
    <n v="0"/>
    <x v="0"/>
    <n v="0"/>
    <x v="1"/>
  </r>
  <r>
    <s v="P0294"/>
    <x v="13"/>
    <s v="Adulto Mayor"/>
    <x v="1"/>
    <n v="36.799999999999997"/>
    <x v="1"/>
    <n v="0"/>
    <s v="No tiene herencia"/>
    <n v="140"/>
    <n v="95"/>
    <n v="87"/>
    <s v="Normal"/>
    <n v="46"/>
    <s v="Intermedia"/>
    <n v="4"/>
    <x v="1"/>
    <n v="1"/>
    <x v="1"/>
    <n v="0"/>
    <x v="0"/>
    <n v="1"/>
    <x v="0"/>
    <x v="37"/>
    <x v="1"/>
    <n v="91"/>
    <x v="1"/>
    <n v="14"/>
    <x v="3"/>
    <n v="741"/>
    <x v="1"/>
    <n v="592"/>
    <s v="Macroalbuminuria"/>
    <n v="587"/>
    <x v="0"/>
    <n v="0"/>
    <x v="0"/>
    <n v="161"/>
    <x v="1"/>
    <n v="8.6"/>
    <x v="1"/>
    <n v="313"/>
    <x v="1"/>
    <n v="210"/>
    <x v="2"/>
    <n v="45"/>
    <x v="0"/>
    <n v="239"/>
    <s v="Alto"/>
    <n v="137"/>
    <s v="Normal"/>
    <n v="6.5"/>
    <s v="Alto"/>
    <n v="9.4"/>
    <x v="0"/>
    <n v="8.4"/>
    <s v="Bajo"/>
    <n v="4.7"/>
    <s v="Alto"/>
    <n v="0"/>
    <s v="No Toma ECA"/>
    <n v="1"/>
    <s v="Toma ARB"/>
    <n v="1"/>
    <x v="0"/>
    <n v="1"/>
    <x v="0"/>
    <n v="1"/>
    <x v="1"/>
    <n v="0"/>
    <x v="1"/>
  </r>
  <r>
    <s v="P0295"/>
    <x v="48"/>
    <s v="Adulto"/>
    <x v="0"/>
    <n v="28.3"/>
    <x v="3"/>
    <n v="0"/>
    <s v="No tiene herencia"/>
    <n v="100"/>
    <n v="76"/>
    <n v="64"/>
    <s v="Normal"/>
    <n v="55"/>
    <s v="Normal"/>
    <n v="1"/>
    <x v="2"/>
    <n v="0"/>
    <x v="0"/>
    <n v="0"/>
    <x v="0"/>
    <n v="0"/>
    <x v="1"/>
    <x v="13"/>
    <x v="0"/>
    <n v="24"/>
    <x v="0"/>
    <n v="101"/>
    <x v="0"/>
    <n v="7"/>
    <x v="0"/>
    <n v="5"/>
    <s v="Normal"/>
    <n v="1048"/>
    <x v="0"/>
    <n v="1"/>
    <x v="1"/>
    <n v="108"/>
    <x v="2"/>
    <n v="6.3"/>
    <x v="2"/>
    <n v="205"/>
    <x v="2"/>
    <n v="96"/>
    <x v="3"/>
    <n v="67"/>
    <x v="1"/>
    <n v="115"/>
    <s v="Normal"/>
    <n v="135"/>
    <s v="Normal"/>
    <n v="4.5"/>
    <s v="Normal"/>
    <n v="12.3"/>
    <x v="0"/>
    <n v="9"/>
    <s v="Normal"/>
    <n v="3.9"/>
    <s v="Normal"/>
    <n v="1"/>
    <s v="Toma ECA"/>
    <n v="1"/>
    <s v="Toma ARB"/>
    <n v="0"/>
    <x v="1"/>
    <n v="1"/>
    <x v="0"/>
    <n v="0"/>
    <x v="0"/>
    <n v="0"/>
    <x v="1"/>
  </r>
  <r>
    <s v="P0296"/>
    <x v="19"/>
    <s v="Adulto"/>
    <x v="0"/>
    <n v="27.2"/>
    <x v="3"/>
    <n v="1"/>
    <s v="Tiene herencia"/>
    <n v="119"/>
    <n v="70"/>
    <n v="83"/>
    <s v="Normal"/>
    <n v="65"/>
    <s v="Normal"/>
    <n v="2"/>
    <x v="0"/>
    <n v="0"/>
    <x v="0"/>
    <n v="0"/>
    <x v="0"/>
    <n v="1"/>
    <x v="0"/>
    <x v="13"/>
    <x v="0"/>
    <n v="38"/>
    <x v="0"/>
    <n v="68"/>
    <x v="2"/>
    <n v="26"/>
    <x v="0"/>
    <n v="20"/>
    <s v="Normal"/>
    <n v="2227"/>
    <x v="0"/>
    <n v="0"/>
    <x v="0"/>
    <n v="107"/>
    <x v="2"/>
    <n v="5.9"/>
    <x v="2"/>
    <n v="200"/>
    <x v="2"/>
    <n v="106"/>
    <x v="0"/>
    <n v="61"/>
    <x v="1"/>
    <n v="153"/>
    <s v="Alto"/>
    <n v="144"/>
    <s v="Normal"/>
    <n v="3.9"/>
    <s v="Normal"/>
    <n v="12.4"/>
    <x v="0"/>
    <n v="9.6999999999999993"/>
    <s v="Normal"/>
    <n v="3.6"/>
    <s v="Normal"/>
    <n v="0"/>
    <s v="No Toma ECA"/>
    <n v="0"/>
    <s v="No toma ARB"/>
    <n v="1"/>
    <x v="0"/>
    <n v="0"/>
    <x v="1"/>
    <n v="0"/>
    <x v="0"/>
    <n v="1"/>
    <x v="0"/>
  </r>
  <r>
    <s v="P0297"/>
    <x v="27"/>
    <s v="Adulto"/>
    <x v="1"/>
    <n v="20.8"/>
    <x v="0"/>
    <n v="1"/>
    <s v="Tiene herencia"/>
    <n v="126"/>
    <n v="84"/>
    <n v="82"/>
    <s v="Normal"/>
    <n v="60"/>
    <s v="Normal"/>
    <n v="2"/>
    <x v="0"/>
    <n v="0"/>
    <x v="0"/>
    <n v="0"/>
    <x v="0"/>
    <n v="1"/>
    <x v="0"/>
    <x v="3"/>
    <x v="0"/>
    <n v="36"/>
    <x v="0"/>
    <n v="114"/>
    <x v="0"/>
    <n v="21"/>
    <x v="0"/>
    <n v="14"/>
    <s v="Normal"/>
    <n v="1492"/>
    <x v="0"/>
    <n v="1"/>
    <x v="1"/>
    <n v="120"/>
    <x v="2"/>
    <n v="5.8"/>
    <x v="2"/>
    <n v="192"/>
    <x v="0"/>
    <n v="127"/>
    <x v="0"/>
    <n v="58"/>
    <x v="0"/>
    <n v="106"/>
    <s v="Normal"/>
    <n v="139"/>
    <s v="Normal"/>
    <n v="4.5"/>
    <s v="Normal"/>
    <n v="12.1"/>
    <x v="1"/>
    <n v="8.8000000000000007"/>
    <s v="Normal"/>
    <n v="4.5"/>
    <s v="Normal"/>
    <n v="0"/>
    <s v="No Toma ECA"/>
    <n v="1"/>
    <s v="Toma ARB"/>
    <n v="1"/>
    <x v="0"/>
    <n v="1"/>
    <x v="0"/>
    <n v="0"/>
    <x v="0"/>
    <n v="1"/>
    <x v="0"/>
  </r>
  <r>
    <s v="P0298"/>
    <x v="17"/>
    <s v="Adulto"/>
    <x v="0"/>
    <n v="20.399999999999999"/>
    <x v="0"/>
    <n v="0"/>
    <s v="No tiene herencia"/>
    <n v="127"/>
    <n v="65"/>
    <n v="71"/>
    <s v="Normal"/>
    <n v="53"/>
    <s v="Normal"/>
    <n v="1"/>
    <x v="2"/>
    <n v="0"/>
    <x v="0"/>
    <n v="0"/>
    <x v="0"/>
    <n v="0"/>
    <x v="1"/>
    <x v="7"/>
    <x v="0"/>
    <n v="22"/>
    <x v="0"/>
    <n v="97"/>
    <x v="0"/>
    <n v="25"/>
    <x v="0"/>
    <n v="20"/>
    <s v="Normal"/>
    <n v="1460"/>
    <x v="0"/>
    <n v="1"/>
    <x v="1"/>
    <n v="81"/>
    <x v="0"/>
    <n v="5.6"/>
    <x v="0"/>
    <n v="192"/>
    <x v="0"/>
    <n v="121"/>
    <x v="0"/>
    <n v="52"/>
    <x v="0"/>
    <n v="136"/>
    <s v="Normal"/>
    <n v="135"/>
    <s v="Normal"/>
    <n v="3.6"/>
    <s v="Normal"/>
    <n v="14.1"/>
    <x v="1"/>
    <n v="9.3000000000000007"/>
    <s v="Normal"/>
    <n v="3.7"/>
    <s v="Normal"/>
    <n v="0"/>
    <s v="No Toma ECA"/>
    <n v="0"/>
    <s v="No toma ARB"/>
    <n v="0"/>
    <x v="1"/>
    <n v="1"/>
    <x v="0"/>
    <n v="0"/>
    <x v="0"/>
    <n v="0"/>
    <x v="1"/>
  </r>
  <r>
    <s v="P0299"/>
    <x v="43"/>
    <s v="Adulto Mayor"/>
    <x v="1"/>
    <n v="37.6"/>
    <x v="1"/>
    <n v="1"/>
    <s v="Tiene herencia"/>
    <n v="189"/>
    <n v="100"/>
    <n v="105"/>
    <s v="Taquicardia"/>
    <n v="25"/>
    <s v="Reducida"/>
    <n v="3"/>
    <x v="3"/>
    <n v="1"/>
    <x v="1"/>
    <n v="0"/>
    <x v="0"/>
    <n v="1"/>
    <x v="0"/>
    <x v="34"/>
    <x v="1"/>
    <n v="51"/>
    <x v="1"/>
    <n v="40"/>
    <x v="1"/>
    <n v="987"/>
    <x v="1"/>
    <n v="789"/>
    <s v="Macroalbuminuria"/>
    <n v="425"/>
    <x v="1"/>
    <n v="1"/>
    <x v="1"/>
    <n v="211"/>
    <x v="1"/>
    <n v="9.9"/>
    <x v="1"/>
    <n v="279"/>
    <x v="1"/>
    <n v="148"/>
    <x v="4"/>
    <n v="41"/>
    <x v="0"/>
    <n v="302"/>
    <s v="Alto"/>
    <n v="134"/>
    <s v="Bajo"/>
    <n v="6.4"/>
    <s v="Alto"/>
    <n v="8"/>
    <x v="0"/>
    <n v="7.6"/>
    <s v="Bajo"/>
    <n v="6.6"/>
    <s v="Alto"/>
    <n v="0"/>
    <s v="No Toma ECA"/>
    <n v="1"/>
    <s v="Toma ARB"/>
    <n v="1"/>
    <x v="0"/>
    <n v="1"/>
    <x v="0"/>
    <n v="1"/>
    <x v="1"/>
    <n v="1"/>
    <x v="0"/>
  </r>
  <r>
    <s v="P0300"/>
    <x v="22"/>
    <s v="Adulto Mayor"/>
    <x v="1"/>
    <n v="24.2"/>
    <x v="0"/>
    <n v="1"/>
    <s v="Tiene herencia"/>
    <n v="123"/>
    <n v="81"/>
    <n v="66"/>
    <s v="Normal"/>
    <n v="53"/>
    <s v="Normal"/>
    <n v="1"/>
    <x v="2"/>
    <n v="0"/>
    <x v="0"/>
    <n v="0"/>
    <x v="0"/>
    <n v="0"/>
    <x v="1"/>
    <x v="3"/>
    <x v="0"/>
    <n v="35"/>
    <x v="0"/>
    <n v="78"/>
    <x v="2"/>
    <n v="25"/>
    <x v="0"/>
    <n v="20"/>
    <s v="Normal"/>
    <n v="1051"/>
    <x v="0"/>
    <n v="1"/>
    <x v="1"/>
    <n v="123"/>
    <x v="2"/>
    <n v="5"/>
    <x v="0"/>
    <n v="213"/>
    <x v="2"/>
    <n v="119"/>
    <x v="0"/>
    <n v="54"/>
    <x v="0"/>
    <n v="148"/>
    <s v="Normal"/>
    <n v="138"/>
    <s v="Normal"/>
    <n v="4.0999999999999996"/>
    <s v="Normal"/>
    <n v="13.7"/>
    <x v="1"/>
    <n v="9.4"/>
    <s v="Normal"/>
    <n v="3.2"/>
    <s v="Normal"/>
    <n v="0"/>
    <s v="No Toma ECA"/>
    <n v="1"/>
    <s v="Toma ARB"/>
    <n v="1"/>
    <x v="0"/>
    <n v="1"/>
    <x v="0"/>
    <n v="0"/>
    <x v="0"/>
    <n v="0"/>
    <x v="1"/>
  </r>
  <r>
    <s v="P0301"/>
    <x v="1"/>
    <s v="Adulto"/>
    <x v="1"/>
    <n v="21.4"/>
    <x v="0"/>
    <n v="1"/>
    <s v="Tiene herencia"/>
    <n v="130"/>
    <n v="76"/>
    <n v="60"/>
    <s v="Normal"/>
    <n v="52"/>
    <s v="Normal"/>
    <n v="1"/>
    <x v="2"/>
    <n v="0"/>
    <x v="0"/>
    <n v="0"/>
    <x v="0"/>
    <n v="0"/>
    <x v="1"/>
    <x v="4"/>
    <x v="1"/>
    <n v="39"/>
    <x v="0"/>
    <n v="92"/>
    <x v="0"/>
    <n v="8"/>
    <x v="0"/>
    <n v="7"/>
    <s v="Normal"/>
    <n v="1188"/>
    <x v="0"/>
    <n v="0"/>
    <x v="0"/>
    <n v="83"/>
    <x v="0"/>
    <n v="5.5"/>
    <x v="0"/>
    <n v="182"/>
    <x v="0"/>
    <n v="101"/>
    <x v="0"/>
    <n v="55"/>
    <x v="0"/>
    <n v="82"/>
    <s v="Normal"/>
    <n v="141"/>
    <s v="Normal"/>
    <n v="4.3"/>
    <s v="Normal"/>
    <n v="13"/>
    <x v="1"/>
    <n v="9.8000000000000007"/>
    <s v="Normal"/>
    <n v="2.7"/>
    <s v="Normal"/>
    <n v="0"/>
    <s v="No Toma ECA"/>
    <n v="1"/>
    <s v="Toma ARB"/>
    <n v="0"/>
    <x v="1"/>
    <n v="1"/>
    <x v="0"/>
    <n v="0"/>
    <x v="0"/>
    <n v="1"/>
    <x v="0"/>
  </r>
  <r>
    <s v="P0302"/>
    <x v="25"/>
    <s v="Adulto"/>
    <x v="0"/>
    <n v="24"/>
    <x v="0"/>
    <n v="0"/>
    <s v="No tiene herencia"/>
    <n v="102"/>
    <n v="65"/>
    <n v="79"/>
    <s v="Normal"/>
    <n v="68"/>
    <s v="Normal"/>
    <n v="2"/>
    <x v="0"/>
    <n v="0"/>
    <x v="0"/>
    <n v="0"/>
    <x v="0"/>
    <n v="0"/>
    <x v="1"/>
    <x v="4"/>
    <x v="0"/>
    <n v="31"/>
    <x v="0"/>
    <n v="116"/>
    <x v="0"/>
    <n v="18"/>
    <x v="0"/>
    <n v="14"/>
    <s v="Normal"/>
    <n v="1043"/>
    <x v="0"/>
    <n v="0"/>
    <x v="0"/>
    <n v="117"/>
    <x v="2"/>
    <n v="6.1"/>
    <x v="2"/>
    <n v="204"/>
    <x v="2"/>
    <n v="130"/>
    <x v="4"/>
    <n v="45"/>
    <x v="0"/>
    <n v="118"/>
    <s v="Normal"/>
    <n v="135"/>
    <s v="Normal"/>
    <n v="3.9"/>
    <s v="Normal"/>
    <n v="13.3"/>
    <x v="0"/>
    <n v="9.1"/>
    <s v="Normal"/>
    <n v="2.5"/>
    <s v="Normal"/>
    <n v="1"/>
    <s v="Toma ECA"/>
    <n v="1"/>
    <s v="Toma ARB"/>
    <n v="0"/>
    <x v="1"/>
    <n v="0"/>
    <x v="1"/>
    <n v="0"/>
    <x v="0"/>
    <n v="1"/>
    <x v="0"/>
  </r>
  <r>
    <s v="P0303"/>
    <x v="44"/>
    <s v="Adulto Mayor"/>
    <x v="0"/>
    <n v="25.2"/>
    <x v="3"/>
    <n v="0"/>
    <s v="No tiene herencia"/>
    <n v="142"/>
    <n v="107"/>
    <n v="94"/>
    <s v="Normal"/>
    <n v="26"/>
    <s v="Reducida"/>
    <n v="2"/>
    <x v="0"/>
    <n v="1"/>
    <x v="1"/>
    <n v="0"/>
    <x v="0"/>
    <n v="1"/>
    <x v="0"/>
    <x v="22"/>
    <x v="1"/>
    <n v="57"/>
    <x v="1"/>
    <n v="42"/>
    <x v="1"/>
    <n v="2595"/>
    <x v="1"/>
    <n v="2335"/>
    <s v="Macroalbuminuria"/>
    <n v="880"/>
    <x v="0"/>
    <n v="1"/>
    <x v="1"/>
    <n v="179"/>
    <x v="1"/>
    <n v="10.7"/>
    <x v="1"/>
    <n v="262"/>
    <x v="1"/>
    <n v="215"/>
    <x v="2"/>
    <n v="37"/>
    <x v="0"/>
    <n v="368"/>
    <s v="Alto"/>
    <n v="131"/>
    <s v="Bajo"/>
    <n v="6.1"/>
    <s v="Alto"/>
    <n v="10.4"/>
    <x v="0"/>
    <n v="7.6"/>
    <s v="Bajo"/>
    <n v="4.7"/>
    <s v="Alto"/>
    <n v="1"/>
    <s v="Toma ECA"/>
    <n v="0"/>
    <s v="No toma ARB"/>
    <n v="1"/>
    <x v="0"/>
    <n v="0"/>
    <x v="1"/>
    <n v="1"/>
    <x v="1"/>
    <n v="1"/>
    <x v="0"/>
  </r>
  <r>
    <s v="P0304"/>
    <x v="2"/>
    <s v="Adulto Mayor"/>
    <x v="0"/>
    <n v="39.6"/>
    <x v="1"/>
    <n v="1"/>
    <s v="Tiene herencia"/>
    <n v="177"/>
    <n v="91"/>
    <n v="100"/>
    <s v="Normal"/>
    <n v="50"/>
    <s v="Normal"/>
    <n v="2"/>
    <x v="0"/>
    <n v="1"/>
    <x v="1"/>
    <n v="0"/>
    <x v="0"/>
    <n v="1"/>
    <x v="0"/>
    <x v="29"/>
    <x v="1"/>
    <n v="77"/>
    <x v="1"/>
    <n v="42"/>
    <x v="1"/>
    <n v="2547"/>
    <x v="1"/>
    <n v="2292"/>
    <s v="Macroalbuminuria"/>
    <n v="827"/>
    <x v="0"/>
    <n v="0"/>
    <x v="0"/>
    <n v="209"/>
    <x v="1"/>
    <n v="9.4"/>
    <x v="1"/>
    <n v="261"/>
    <x v="1"/>
    <n v="160"/>
    <x v="1"/>
    <n v="44"/>
    <x v="0"/>
    <n v="221"/>
    <s v="Alto"/>
    <n v="136"/>
    <s v="Normal"/>
    <n v="6.5"/>
    <s v="Alto"/>
    <n v="10.1"/>
    <x v="0"/>
    <n v="8"/>
    <s v="Bajo"/>
    <n v="6.7"/>
    <s v="Alto"/>
    <n v="1"/>
    <s v="Toma ECA"/>
    <n v="0"/>
    <s v="No toma ARB"/>
    <n v="1"/>
    <x v="0"/>
    <n v="1"/>
    <x v="0"/>
    <n v="1"/>
    <x v="1"/>
    <n v="1"/>
    <x v="0"/>
  </r>
  <r>
    <s v="P0305"/>
    <x v="38"/>
    <s v="Adulto Mayor"/>
    <x v="0"/>
    <n v="25"/>
    <x v="3"/>
    <n v="0"/>
    <s v="No tiene herencia"/>
    <n v="101"/>
    <n v="71"/>
    <n v="75"/>
    <s v="Normal"/>
    <n v="70"/>
    <s v="Normal"/>
    <n v="1"/>
    <x v="2"/>
    <n v="0"/>
    <x v="0"/>
    <n v="0"/>
    <x v="0"/>
    <n v="0"/>
    <x v="1"/>
    <x v="7"/>
    <x v="0"/>
    <n v="25"/>
    <x v="0"/>
    <n v="92"/>
    <x v="0"/>
    <n v="25"/>
    <x v="0"/>
    <n v="17"/>
    <s v="Normal"/>
    <n v="1166"/>
    <x v="0"/>
    <n v="0"/>
    <x v="0"/>
    <n v="116"/>
    <x v="2"/>
    <n v="5.4"/>
    <x v="0"/>
    <n v="151"/>
    <x v="0"/>
    <n v="98"/>
    <x v="3"/>
    <n v="53"/>
    <x v="0"/>
    <n v="99"/>
    <s v="Normal"/>
    <n v="144"/>
    <s v="Normal"/>
    <n v="4.5999999999999996"/>
    <s v="Normal"/>
    <n v="15.8"/>
    <x v="1"/>
    <n v="9.4"/>
    <s v="Normal"/>
    <n v="3"/>
    <s v="Normal"/>
    <n v="1"/>
    <s v="Toma ECA"/>
    <n v="1"/>
    <s v="Toma ARB"/>
    <n v="1"/>
    <x v="0"/>
    <n v="0"/>
    <x v="1"/>
    <n v="0"/>
    <x v="0"/>
    <n v="0"/>
    <x v="1"/>
  </r>
  <r>
    <s v="P0306"/>
    <x v="17"/>
    <s v="Adulto"/>
    <x v="0"/>
    <n v="24"/>
    <x v="0"/>
    <n v="0"/>
    <s v="No tiene herencia"/>
    <n v="132"/>
    <n v="77"/>
    <n v="63"/>
    <s v="Normal"/>
    <n v="63"/>
    <s v="Normal"/>
    <n v="1"/>
    <x v="2"/>
    <n v="0"/>
    <x v="0"/>
    <n v="0"/>
    <x v="0"/>
    <n v="0"/>
    <x v="1"/>
    <x v="7"/>
    <x v="0"/>
    <n v="15"/>
    <x v="2"/>
    <n v="90"/>
    <x v="2"/>
    <n v="27"/>
    <x v="0"/>
    <n v="24"/>
    <s v="Normal"/>
    <n v="1380"/>
    <x v="0"/>
    <n v="0"/>
    <x v="0"/>
    <n v="117"/>
    <x v="2"/>
    <n v="6"/>
    <x v="2"/>
    <n v="168"/>
    <x v="0"/>
    <n v="99"/>
    <x v="3"/>
    <n v="63"/>
    <x v="1"/>
    <n v="93"/>
    <s v="Normal"/>
    <n v="135"/>
    <s v="Normal"/>
    <n v="4.5999999999999996"/>
    <s v="Normal"/>
    <n v="12"/>
    <x v="0"/>
    <n v="8.8000000000000007"/>
    <s v="Normal"/>
    <n v="3.7"/>
    <s v="Normal"/>
    <n v="0"/>
    <s v="No Toma ECA"/>
    <n v="0"/>
    <s v="No toma ARB"/>
    <n v="1"/>
    <x v="0"/>
    <n v="1"/>
    <x v="0"/>
    <n v="0"/>
    <x v="0"/>
    <n v="1"/>
    <x v="0"/>
  </r>
  <r>
    <s v="P0307"/>
    <x v="12"/>
    <s v="Adulto"/>
    <x v="0"/>
    <n v="22.7"/>
    <x v="0"/>
    <n v="0"/>
    <s v="No tiene herencia"/>
    <n v="108"/>
    <n v="81"/>
    <n v="71"/>
    <s v="Normal"/>
    <n v="62"/>
    <s v="Normal"/>
    <n v="2"/>
    <x v="0"/>
    <n v="0"/>
    <x v="0"/>
    <n v="0"/>
    <x v="0"/>
    <n v="1"/>
    <x v="0"/>
    <x v="0"/>
    <x v="0"/>
    <n v="15"/>
    <x v="2"/>
    <n v="60"/>
    <x v="2"/>
    <n v="16"/>
    <x v="0"/>
    <n v="14"/>
    <s v="Normal"/>
    <n v="1517"/>
    <x v="0"/>
    <n v="0"/>
    <x v="0"/>
    <n v="95"/>
    <x v="0"/>
    <n v="6.2"/>
    <x v="2"/>
    <n v="214"/>
    <x v="2"/>
    <n v="98"/>
    <x v="3"/>
    <n v="61"/>
    <x v="1"/>
    <n v="140"/>
    <s v="Normal"/>
    <n v="142"/>
    <s v="Normal"/>
    <n v="3.5"/>
    <s v="Normal"/>
    <n v="16"/>
    <x v="1"/>
    <n v="9.1"/>
    <s v="Normal"/>
    <n v="3.8"/>
    <s v="Normal"/>
    <n v="1"/>
    <s v="Toma ECA"/>
    <n v="1"/>
    <s v="Toma ARB"/>
    <n v="0"/>
    <x v="1"/>
    <n v="0"/>
    <x v="1"/>
    <n v="0"/>
    <x v="0"/>
    <n v="1"/>
    <x v="0"/>
  </r>
  <r>
    <s v="P0308"/>
    <x v="41"/>
    <s v="Adulto"/>
    <x v="1"/>
    <n v="28.1"/>
    <x v="3"/>
    <n v="1"/>
    <s v="Tiene herencia"/>
    <n v="115"/>
    <n v="79"/>
    <n v="65"/>
    <s v="Normal"/>
    <n v="58"/>
    <s v="Normal"/>
    <n v="1"/>
    <x v="2"/>
    <n v="0"/>
    <x v="0"/>
    <n v="0"/>
    <x v="0"/>
    <n v="1"/>
    <x v="0"/>
    <x v="3"/>
    <x v="0"/>
    <n v="30"/>
    <x v="0"/>
    <n v="84"/>
    <x v="2"/>
    <n v="10"/>
    <x v="0"/>
    <n v="8"/>
    <s v="Normal"/>
    <n v="1819"/>
    <x v="0"/>
    <n v="0"/>
    <x v="0"/>
    <n v="116"/>
    <x v="2"/>
    <n v="6.4"/>
    <x v="2"/>
    <n v="162"/>
    <x v="0"/>
    <n v="87"/>
    <x v="3"/>
    <n v="63"/>
    <x v="1"/>
    <n v="84"/>
    <s v="Normal"/>
    <n v="143"/>
    <s v="Normal"/>
    <n v="4.5999999999999996"/>
    <s v="Normal"/>
    <n v="13.4"/>
    <x v="1"/>
    <n v="9.9"/>
    <s v="Normal"/>
    <n v="3.2"/>
    <s v="Normal"/>
    <n v="0"/>
    <s v="No Toma ECA"/>
    <n v="0"/>
    <s v="No toma ARB"/>
    <n v="0"/>
    <x v="1"/>
    <n v="1"/>
    <x v="0"/>
    <n v="0"/>
    <x v="0"/>
    <n v="0"/>
    <x v="1"/>
  </r>
  <r>
    <s v="P0309"/>
    <x v="40"/>
    <s v="Adulto"/>
    <x v="1"/>
    <n v="23.9"/>
    <x v="0"/>
    <n v="0"/>
    <s v="No tiene herencia"/>
    <n v="133"/>
    <n v="78"/>
    <n v="62"/>
    <s v="Normal"/>
    <n v="54"/>
    <s v="Normal"/>
    <n v="2"/>
    <x v="0"/>
    <n v="0"/>
    <x v="0"/>
    <n v="0"/>
    <x v="0"/>
    <n v="0"/>
    <x v="1"/>
    <x v="10"/>
    <x v="0"/>
    <n v="32"/>
    <x v="0"/>
    <n v="104"/>
    <x v="0"/>
    <n v="27"/>
    <x v="0"/>
    <n v="21"/>
    <s v="Normal"/>
    <n v="2161"/>
    <x v="0"/>
    <n v="0"/>
    <x v="0"/>
    <n v="113"/>
    <x v="2"/>
    <n v="5.4"/>
    <x v="0"/>
    <n v="210"/>
    <x v="2"/>
    <n v="101"/>
    <x v="0"/>
    <n v="56"/>
    <x v="0"/>
    <n v="166"/>
    <s v="Alto"/>
    <n v="140"/>
    <s v="Normal"/>
    <n v="3.8"/>
    <s v="Normal"/>
    <n v="13.3"/>
    <x v="1"/>
    <n v="9.6999999999999993"/>
    <s v="Normal"/>
    <n v="2.6"/>
    <s v="Normal"/>
    <n v="0"/>
    <s v="No Toma ECA"/>
    <n v="0"/>
    <s v="No toma ARB"/>
    <n v="0"/>
    <x v="1"/>
    <n v="0"/>
    <x v="1"/>
    <n v="0"/>
    <x v="0"/>
    <n v="0"/>
    <x v="1"/>
  </r>
  <r>
    <s v="P0310"/>
    <x v="16"/>
    <s v="Adulto"/>
    <x v="0"/>
    <n v="27"/>
    <x v="3"/>
    <n v="0"/>
    <s v="No tiene herencia"/>
    <n v="130"/>
    <n v="73"/>
    <n v="86"/>
    <s v="Normal"/>
    <n v="56"/>
    <s v="Normal"/>
    <n v="1"/>
    <x v="2"/>
    <n v="0"/>
    <x v="0"/>
    <n v="0"/>
    <x v="0"/>
    <n v="1"/>
    <x v="0"/>
    <x v="4"/>
    <x v="0"/>
    <n v="19"/>
    <x v="0"/>
    <n v="76"/>
    <x v="2"/>
    <n v="13"/>
    <x v="0"/>
    <n v="10"/>
    <s v="Normal"/>
    <n v="2285"/>
    <x v="0"/>
    <n v="0"/>
    <x v="0"/>
    <n v="81"/>
    <x v="0"/>
    <n v="6.1"/>
    <x v="2"/>
    <n v="186"/>
    <x v="0"/>
    <n v="94"/>
    <x v="3"/>
    <n v="52"/>
    <x v="0"/>
    <n v="156"/>
    <s v="Alto"/>
    <n v="142"/>
    <s v="Normal"/>
    <n v="4.3"/>
    <s v="Normal"/>
    <n v="14.1"/>
    <x v="1"/>
    <n v="9.6999999999999993"/>
    <s v="Normal"/>
    <n v="4"/>
    <s v="Normal"/>
    <n v="0"/>
    <s v="No Toma ECA"/>
    <n v="0"/>
    <s v="No toma ARB"/>
    <n v="0"/>
    <x v="1"/>
    <n v="0"/>
    <x v="1"/>
    <n v="0"/>
    <x v="0"/>
    <n v="1"/>
    <x v="0"/>
  </r>
  <r>
    <s v="P0311"/>
    <x v="26"/>
    <s v="Adulto"/>
    <x v="0"/>
    <n v="20.100000000000001"/>
    <x v="0"/>
    <n v="1"/>
    <s v="Tiene herencia"/>
    <n v="102"/>
    <n v="71"/>
    <n v="77"/>
    <s v="Normal"/>
    <n v="60"/>
    <s v="Normal"/>
    <n v="1"/>
    <x v="2"/>
    <n v="0"/>
    <x v="0"/>
    <n v="0"/>
    <x v="0"/>
    <n v="0"/>
    <x v="1"/>
    <x v="0"/>
    <x v="0"/>
    <n v="22"/>
    <x v="0"/>
    <n v="60"/>
    <x v="2"/>
    <n v="14"/>
    <x v="0"/>
    <n v="9"/>
    <s v="Normal"/>
    <n v="1888"/>
    <x v="0"/>
    <n v="1"/>
    <x v="1"/>
    <n v="115"/>
    <x v="2"/>
    <n v="5.7"/>
    <x v="2"/>
    <n v="190"/>
    <x v="0"/>
    <n v="122"/>
    <x v="0"/>
    <n v="58"/>
    <x v="0"/>
    <n v="169"/>
    <s v="Alto"/>
    <n v="138"/>
    <s v="Normal"/>
    <n v="3.9"/>
    <s v="Normal"/>
    <n v="14.8"/>
    <x v="1"/>
    <n v="8.6999999999999993"/>
    <s v="Normal"/>
    <n v="2.6"/>
    <s v="Normal"/>
    <n v="0"/>
    <s v="No Toma ECA"/>
    <n v="1"/>
    <s v="Toma ARB"/>
    <n v="1"/>
    <x v="0"/>
    <n v="1"/>
    <x v="0"/>
    <n v="0"/>
    <x v="0"/>
    <n v="1"/>
    <x v="0"/>
  </r>
  <r>
    <s v="P0312"/>
    <x v="52"/>
    <s v="Adulto"/>
    <x v="0"/>
    <n v="23.8"/>
    <x v="0"/>
    <n v="1"/>
    <s v="Tiene herencia"/>
    <n v="108"/>
    <n v="85"/>
    <n v="72"/>
    <s v="Normal"/>
    <n v="63"/>
    <s v="Normal"/>
    <n v="1"/>
    <x v="2"/>
    <n v="0"/>
    <x v="0"/>
    <n v="0"/>
    <x v="0"/>
    <n v="1"/>
    <x v="0"/>
    <x v="3"/>
    <x v="0"/>
    <n v="24"/>
    <x v="0"/>
    <n v="107"/>
    <x v="0"/>
    <n v="9"/>
    <x v="0"/>
    <n v="6"/>
    <s v="Normal"/>
    <n v="2302"/>
    <x v="0"/>
    <n v="0"/>
    <x v="0"/>
    <n v="81"/>
    <x v="0"/>
    <n v="5.5"/>
    <x v="0"/>
    <n v="200"/>
    <x v="2"/>
    <n v="129"/>
    <x v="0"/>
    <n v="67"/>
    <x v="1"/>
    <n v="98"/>
    <s v="Normal"/>
    <n v="135"/>
    <s v="Normal"/>
    <n v="3.5"/>
    <s v="Normal"/>
    <n v="15"/>
    <x v="1"/>
    <n v="10.3"/>
    <s v="Normal"/>
    <n v="2.8"/>
    <s v="Normal"/>
    <n v="1"/>
    <s v="Toma ECA"/>
    <n v="0"/>
    <s v="No toma ARB"/>
    <n v="1"/>
    <x v="0"/>
    <n v="0"/>
    <x v="1"/>
    <n v="0"/>
    <x v="0"/>
    <n v="0"/>
    <x v="1"/>
  </r>
  <r>
    <s v="P0313"/>
    <x v="20"/>
    <s v="Adulto"/>
    <x v="1"/>
    <n v="20.2"/>
    <x v="0"/>
    <n v="1"/>
    <s v="Tiene herencia"/>
    <n v="108"/>
    <n v="66"/>
    <n v="75"/>
    <s v="Normal"/>
    <n v="55"/>
    <s v="Normal"/>
    <n v="1"/>
    <x v="2"/>
    <n v="0"/>
    <x v="0"/>
    <n v="0"/>
    <x v="0"/>
    <n v="0"/>
    <x v="1"/>
    <x v="13"/>
    <x v="0"/>
    <n v="33"/>
    <x v="0"/>
    <n v="87"/>
    <x v="2"/>
    <n v="12"/>
    <x v="0"/>
    <n v="9"/>
    <s v="Normal"/>
    <n v="1023"/>
    <x v="0"/>
    <n v="0"/>
    <x v="0"/>
    <n v="105"/>
    <x v="2"/>
    <n v="6.1"/>
    <x v="2"/>
    <n v="200"/>
    <x v="2"/>
    <n v="111"/>
    <x v="0"/>
    <n v="57"/>
    <x v="0"/>
    <n v="120"/>
    <s v="Normal"/>
    <n v="136"/>
    <s v="Normal"/>
    <n v="3.8"/>
    <s v="Normal"/>
    <n v="15"/>
    <x v="1"/>
    <n v="9.1"/>
    <s v="Normal"/>
    <n v="3.8"/>
    <s v="Normal"/>
    <n v="0"/>
    <s v="No Toma ECA"/>
    <n v="1"/>
    <s v="Toma ARB"/>
    <n v="0"/>
    <x v="1"/>
    <n v="1"/>
    <x v="0"/>
    <n v="0"/>
    <x v="0"/>
    <n v="0"/>
    <x v="1"/>
  </r>
  <r>
    <s v="P0314"/>
    <x v="15"/>
    <s v="Adulto"/>
    <x v="0"/>
    <n v="24.2"/>
    <x v="0"/>
    <n v="0"/>
    <s v="No tiene herencia"/>
    <n v="121"/>
    <n v="82"/>
    <n v="65"/>
    <s v="Normal"/>
    <n v="67"/>
    <s v="Normal"/>
    <n v="2"/>
    <x v="0"/>
    <n v="0"/>
    <x v="0"/>
    <n v="0"/>
    <x v="0"/>
    <n v="1"/>
    <x v="0"/>
    <x v="0"/>
    <x v="0"/>
    <n v="22"/>
    <x v="0"/>
    <n v="72"/>
    <x v="2"/>
    <n v="27"/>
    <x v="0"/>
    <n v="21"/>
    <s v="Normal"/>
    <n v="1810"/>
    <x v="0"/>
    <n v="0"/>
    <x v="0"/>
    <n v="86"/>
    <x v="0"/>
    <n v="5.8"/>
    <x v="2"/>
    <n v="181"/>
    <x v="0"/>
    <n v="101"/>
    <x v="0"/>
    <n v="62"/>
    <x v="1"/>
    <n v="136"/>
    <s v="Normal"/>
    <n v="141"/>
    <s v="Normal"/>
    <n v="4.3"/>
    <s v="Normal"/>
    <n v="14.8"/>
    <x v="1"/>
    <n v="9"/>
    <s v="Normal"/>
    <n v="3.1"/>
    <s v="Normal"/>
    <n v="1"/>
    <s v="Toma ECA"/>
    <n v="0"/>
    <s v="No toma ARB"/>
    <n v="1"/>
    <x v="0"/>
    <n v="1"/>
    <x v="0"/>
    <n v="0"/>
    <x v="0"/>
    <n v="0"/>
    <x v="1"/>
  </r>
  <r>
    <s v="P0315"/>
    <x v="34"/>
    <s v="Adulto"/>
    <x v="0"/>
    <n v="27"/>
    <x v="3"/>
    <n v="0"/>
    <s v="No tiene herencia"/>
    <n v="109"/>
    <n v="66"/>
    <n v="65"/>
    <s v="Normal"/>
    <n v="57"/>
    <s v="Normal"/>
    <n v="2"/>
    <x v="0"/>
    <n v="0"/>
    <x v="0"/>
    <n v="0"/>
    <x v="0"/>
    <n v="0"/>
    <x v="1"/>
    <x v="0"/>
    <x v="0"/>
    <n v="29"/>
    <x v="0"/>
    <n v="99"/>
    <x v="0"/>
    <n v="11"/>
    <x v="0"/>
    <n v="9"/>
    <s v="Normal"/>
    <n v="2234"/>
    <x v="0"/>
    <n v="0"/>
    <x v="0"/>
    <n v="100"/>
    <x v="2"/>
    <n v="5.7"/>
    <x v="2"/>
    <n v="168"/>
    <x v="0"/>
    <n v="112"/>
    <x v="0"/>
    <n v="43"/>
    <x v="0"/>
    <n v="82"/>
    <s v="Normal"/>
    <n v="145"/>
    <s v="Normal"/>
    <n v="4.5999999999999996"/>
    <s v="Normal"/>
    <n v="12"/>
    <x v="0"/>
    <n v="10.4"/>
    <s v="Normal"/>
    <n v="2.8"/>
    <s v="Normal"/>
    <n v="1"/>
    <s v="Toma ECA"/>
    <n v="0"/>
    <s v="No toma ARB"/>
    <n v="0"/>
    <x v="1"/>
    <n v="0"/>
    <x v="1"/>
    <n v="0"/>
    <x v="0"/>
    <n v="0"/>
    <x v="1"/>
  </r>
  <r>
    <s v="P0316"/>
    <x v="44"/>
    <s v="Adulto Mayor"/>
    <x v="0"/>
    <n v="31.8"/>
    <x v="2"/>
    <n v="1"/>
    <s v="Tiene herencia"/>
    <n v="186"/>
    <n v="101"/>
    <n v="79"/>
    <s v="Normal"/>
    <n v="29"/>
    <s v="Reducida"/>
    <n v="4"/>
    <x v="1"/>
    <n v="1"/>
    <x v="1"/>
    <n v="1"/>
    <x v="1"/>
    <n v="1"/>
    <x v="0"/>
    <x v="9"/>
    <x v="1"/>
    <n v="88"/>
    <x v="1"/>
    <n v="36"/>
    <x v="1"/>
    <n v="1166"/>
    <x v="1"/>
    <n v="932"/>
    <s v="Macroalbuminuria"/>
    <n v="676"/>
    <x v="0"/>
    <n v="0"/>
    <x v="0"/>
    <n v="179"/>
    <x v="1"/>
    <n v="8.8000000000000007"/>
    <x v="1"/>
    <n v="288"/>
    <x v="1"/>
    <n v="185"/>
    <x v="1"/>
    <n v="29"/>
    <x v="0"/>
    <n v="238"/>
    <s v="Alto"/>
    <n v="136"/>
    <s v="Normal"/>
    <n v="6.2"/>
    <s v="Alto"/>
    <n v="9.6"/>
    <x v="0"/>
    <n v="7.6"/>
    <s v="Bajo"/>
    <n v="6.4"/>
    <s v="Alto"/>
    <n v="1"/>
    <s v="Toma ECA"/>
    <n v="0"/>
    <s v="No toma ARB"/>
    <n v="1"/>
    <x v="0"/>
    <n v="0"/>
    <x v="1"/>
    <n v="1"/>
    <x v="1"/>
    <n v="0"/>
    <x v="1"/>
  </r>
  <r>
    <s v="P0317"/>
    <x v="30"/>
    <s v="Adulto Mayor"/>
    <x v="0"/>
    <n v="28.3"/>
    <x v="3"/>
    <n v="1"/>
    <s v="Tiene herencia"/>
    <n v="103"/>
    <n v="80"/>
    <n v="79"/>
    <s v="Normal"/>
    <n v="67"/>
    <s v="Normal"/>
    <n v="1"/>
    <x v="2"/>
    <n v="0"/>
    <x v="0"/>
    <n v="0"/>
    <x v="0"/>
    <n v="1"/>
    <x v="0"/>
    <x v="10"/>
    <x v="2"/>
    <n v="35"/>
    <x v="0"/>
    <n v="106"/>
    <x v="0"/>
    <n v="5"/>
    <x v="0"/>
    <n v="4"/>
    <s v="Normal"/>
    <n v="1740"/>
    <x v="0"/>
    <n v="0"/>
    <x v="0"/>
    <n v="93"/>
    <x v="0"/>
    <n v="5.5"/>
    <x v="0"/>
    <n v="184"/>
    <x v="0"/>
    <n v="92"/>
    <x v="3"/>
    <n v="42"/>
    <x v="0"/>
    <n v="122"/>
    <s v="Normal"/>
    <n v="136"/>
    <s v="Normal"/>
    <n v="4.5"/>
    <s v="Normal"/>
    <n v="15.4"/>
    <x v="1"/>
    <n v="9"/>
    <s v="Normal"/>
    <n v="4.2"/>
    <s v="Normal"/>
    <n v="1"/>
    <s v="Toma ECA"/>
    <n v="0"/>
    <s v="No toma ARB"/>
    <n v="0"/>
    <x v="1"/>
    <n v="1"/>
    <x v="0"/>
    <n v="0"/>
    <x v="0"/>
    <n v="1"/>
    <x v="0"/>
  </r>
  <r>
    <s v="P0318"/>
    <x v="37"/>
    <s v="Adulto Mayor"/>
    <x v="0"/>
    <n v="21"/>
    <x v="0"/>
    <n v="1"/>
    <s v="Tiene herencia"/>
    <n v="101"/>
    <n v="74"/>
    <n v="75"/>
    <s v="Normal"/>
    <n v="62"/>
    <s v="Normal"/>
    <n v="2"/>
    <x v="0"/>
    <n v="0"/>
    <x v="0"/>
    <n v="0"/>
    <x v="0"/>
    <n v="0"/>
    <x v="1"/>
    <x v="4"/>
    <x v="0"/>
    <n v="37"/>
    <x v="0"/>
    <n v="117"/>
    <x v="0"/>
    <n v="20"/>
    <x v="0"/>
    <n v="14"/>
    <s v="Normal"/>
    <n v="1745"/>
    <x v="0"/>
    <n v="0"/>
    <x v="0"/>
    <n v="85"/>
    <x v="0"/>
    <n v="5.4"/>
    <x v="0"/>
    <n v="167"/>
    <x v="0"/>
    <n v="83"/>
    <x v="3"/>
    <n v="70"/>
    <x v="1"/>
    <n v="152"/>
    <s v="Alto"/>
    <n v="141"/>
    <s v="Normal"/>
    <n v="4.4000000000000004"/>
    <s v="Normal"/>
    <n v="15.1"/>
    <x v="1"/>
    <n v="10"/>
    <s v="Normal"/>
    <n v="3.2"/>
    <s v="Normal"/>
    <n v="0"/>
    <s v="No Toma ECA"/>
    <n v="1"/>
    <s v="Toma ARB"/>
    <n v="1"/>
    <x v="0"/>
    <n v="1"/>
    <x v="0"/>
    <n v="0"/>
    <x v="0"/>
    <n v="1"/>
    <x v="0"/>
  </r>
  <r>
    <s v="P0319"/>
    <x v="18"/>
    <s v="Adulto"/>
    <x v="1"/>
    <n v="25.8"/>
    <x v="3"/>
    <n v="0"/>
    <s v="No tiene herencia"/>
    <n v="125"/>
    <n v="75"/>
    <n v="85"/>
    <s v="Normal"/>
    <n v="66"/>
    <s v="Normal"/>
    <n v="2"/>
    <x v="0"/>
    <n v="0"/>
    <x v="0"/>
    <n v="0"/>
    <x v="0"/>
    <n v="1"/>
    <x v="0"/>
    <x v="13"/>
    <x v="0"/>
    <n v="27"/>
    <x v="0"/>
    <n v="113"/>
    <x v="0"/>
    <n v="7"/>
    <x v="0"/>
    <n v="5"/>
    <s v="Normal"/>
    <n v="1399"/>
    <x v="0"/>
    <n v="0"/>
    <x v="0"/>
    <n v="116"/>
    <x v="2"/>
    <n v="5.4"/>
    <x v="0"/>
    <n v="176"/>
    <x v="0"/>
    <n v="114"/>
    <x v="0"/>
    <n v="59"/>
    <x v="0"/>
    <n v="124"/>
    <s v="Normal"/>
    <n v="140"/>
    <s v="Normal"/>
    <n v="4.2"/>
    <s v="Normal"/>
    <n v="15.6"/>
    <x v="2"/>
    <n v="10.5"/>
    <s v="Normal"/>
    <n v="3.3"/>
    <s v="Normal"/>
    <n v="0"/>
    <s v="No Toma ECA"/>
    <n v="1"/>
    <s v="Toma ARB"/>
    <n v="1"/>
    <x v="0"/>
    <n v="1"/>
    <x v="0"/>
    <n v="0"/>
    <x v="0"/>
    <n v="1"/>
    <x v="0"/>
  </r>
  <r>
    <s v="P0320"/>
    <x v="12"/>
    <s v="Adulto"/>
    <x v="0"/>
    <n v="21.2"/>
    <x v="0"/>
    <n v="0"/>
    <s v="No tiene herencia"/>
    <n v="100"/>
    <n v="83"/>
    <n v="88"/>
    <s v="Normal"/>
    <n v="65"/>
    <s v="Normal"/>
    <n v="1"/>
    <x v="2"/>
    <n v="0"/>
    <x v="0"/>
    <n v="0"/>
    <x v="0"/>
    <n v="0"/>
    <x v="1"/>
    <x v="3"/>
    <x v="0"/>
    <n v="29"/>
    <x v="0"/>
    <n v="75"/>
    <x v="2"/>
    <n v="15"/>
    <x v="0"/>
    <n v="12"/>
    <s v="Normal"/>
    <n v="2061"/>
    <x v="0"/>
    <n v="1"/>
    <x v="1"/>
    <n v="80"/>
    <x v="0"/>
    <n v="5.9"/>
    <x v="2"/>
    <n v="198"/>
    <x v="0"/>
    <n v="111"/>
    <x v="0"/>
    <n v="48"/>
    <x v="0"/>
    <n v="108"/>
    <s v="Normal"/>
    <n v="144"/>
    <s v="Normal"/>
    <n v="3.7"/>
    <s v="Normal"/>
    <n v="12.5"/>
    <x v="0"/>
    <n v="9.3000000000000007"/>
    <s v="Normal"/>
    <n v="3.8"/>
    <s v="Normal"/>
    <n v="1"/>
    <s v="Toma ECA"/>
    <n v="0"/>
    <s v="No toma ARB"/>
    <n v="0"/>
    <x v="1"/>
    <n v="1"/>
    <x v="0"/>
    <n v="0"/>
    <x v="0"/>
    <n v="0"/>
    <x v="1"/>
  </r>
  <r>
    <s v="P0321"/>
    <x v="21"/>
    <s v="Adulto"/>
    <x v="1"/>
    <n v="21.1"/>
    <x v="0"/>
    <n v="0"/>
    <s v="No tiene herencia"/>
    <n v="126"/>
    <n v="85"/>
    <n v="74"/>
    <s v="Normal"/>
    <n v="57"/>
    <s v="Normal"/>
    <n v="1"/>
    <x v="2"/>
    <n v="0"/>
    <x v="0"/>
    <n v="0"/>
    <x v="0"/>
    <n v="1"/>
    <x v="0"/>
    <x v="4"/>
    <x v="1"/>
    <n v="19"/>
    <x v="0"/>
    <n v="82"/>
    <x v="2"/>
    <n v="17"/>
    <x v="0"/>
    <n v="13"/>
    <s v="Normal"/>
    <n v="2019"/>
    <x v="0"/>
    <n v="0"/>
    <x v="0"/>
    <n v="112"/>
    <x v="2"/>
    <n v="5"/>
    <x v="0"/>
    <n v="178"/>
    <x v="0"/>
    <n v="85"/>
    <x v="3"/>
    <n v="54"/>
    <x v="0"/>
    <n v="159"/>
    <s v="Alto"/>
    <n v="142"/>
    <s v="Normal"/>
    <n v="4"/>
    <s v="Normal"/>
    <n v="14.6"/>
    <x v="1"/>
    <n v="10.3"/>
    <s v="Normal"/>
    <n v="2.8"/>
    <s v="Normal"/>
    <n v="0"/>
    <s v="No Toma ECA"/>
    <n v="1"/>
    <s v="Toma ARB"/>
    <n v="0"/>
    <x v="1"/>
    <n v="1"/>
    <x v="0"/>
    <n v="0"/>
    <x v="0"/>
    <n v="0"/>
    <x v="1"/>
  </r>
  <r>
    <s v="P0322"/>
    <x v="48"/>
    <s v="Adulto"/>
    <x v="1"/>
    <n v="39"/>
    <x v="1"/>
    <n v="1"/>
    <s v="Tiene herencia"/>
    <n v="175"/>
    <n v="108"/>
    <n v="81"/>
    <s v="Normal"/>
    <n v="50"/>
    <s v="Normal"/>
    <n v="4"/>
    <x v="1"/>
    <n v="0"/>
    <x v="0"/>
    <n v="1"/>
    <x v="1"/>
    <n v="1"/>
    <x v="0"/>
    <x v="1"/>
    <x v="1"/>
    <n v="110"/>
    <x v="3"/>
    <n v="40"/>
    <x v="1"/>
    <n v="2183"/>
    <x v="1"/>
    <n v="1528"/>
    <s v="Macroalbuminuria"/>
    <n v="777"/>
    <x v="0"/>
    <n v="1"/>
    <x v="1"/>
    <n v="190"/>
    <x v="1"/>
    <n v="9.3000000000000007"/>
    <x v="1"/>
    <n v="223"/>
    <x v="2"/>
    <n v="168"/>
    <x v="1"/>
    <n v="28"/>
    <x v="0"/>
    <n v="307"/>
    <s v="Alto"/>
    <n v="137"/>
    <s v="Normal"/>
    <n v="5.3"/>
    <s v="Alto"/>
    <n v="7.1"/>
    <x v="0"/>
    <n v="8.5"/>
    <s v="Normal"/>
    <n v="6.3"/>
    <s v="Alto"/>
    <n v="0"/>
    <s v="No Toma ECA"/>
    <n v="1"/>
    <s v="Toma ARB"/>
    <n v="1"/>
    <x v="0"/>
    <n v="0"/>
    <x v="1"/>
    <n v="1"/>
    <x v="1"/>
    <n v="1"/>
    <x v="0"/>
  </r>
  <r>
    <s v="P0323"/>
    <x v="9"/>
    <s v="Adulto Mayor"/>
    <x v="0"/>
    <n v="25.3"/>
    <x v="3"/>
    <n v="1"/>
    <s v="Tiene herencia"/>
    <n v="146"/>
    <n v="106"/>
    <n v="99"/>
    <s v="Normal"/>
    <n v="33"/>
    <s v="Reducida"/>
    <n v="2"/>
    <x v="0"/>
    <n v="0"/>
    <x v="0"/>
    <n v="1"/>
    <x v="1"/>
    <n v="1"/>
    <x v="0"/>
    <x v="17"/>
    <x v="1"/>
    <n v="98"/>
    <x v="1"/>
    <n v="14"/>
    <x v="3"/>
    <n v="2568"/>
    <x v="1"/>
    <n v="2054"/>
    <s v="Macroalbuminuria"/>
    <n v="390"/>
    <x v="1"/>
    <n v="1"/>
    <x v="1"/>
    <n v="132"/>
    <x v="1"/>
    <n v="10.1"/>
    <x v="1"/>
    <n v="234"/>
    <x v="2"/>
    <n v="190"/>
    <x v="2"/>
    <n v="32"/>
    <x v="0"/>
    <n v="274"/>
    <s v="Alto"/>
    <n v="133"/>
    <s v="Bajo"/>
    <n v="6.4"/>
    <s v="Alto"/>
    <n v="10.7"/>
    <x v="0"/>
    <n v="8.4"/>
    <s v="Bajo"/>
    <n v="6.2"/>
    <s v="Alto"/>
    <n v="1"/>
    <s v="Toma ECA"/>
    <n v="1"/>
    <s v="Toma ARB"/>
    <n v="0"/>
    <x v="1"/>
    <n v="0"/>
    <x v="1"/>
    <n v="1"/>
    <x v="1"/>
    <n v="0"/>
    <x v="1"/>
  </r>
  <r>
    <s v="P0324"/>
    <x v="33"/>
    <s v="Adulto Mayor"/>
    <x v="1"/>
    <n v="36"/>
    <x v="1"/>
    <n v="1"/>
    <s v="Tiene herencia"/>
    <n v="150"/>
    <n v="106"/>
    <n v="100"/>
    <s v="Normal"/>
    <n v="48"/>
    <s v="Intermedia"/>
    <n v="2"/>
    <x v="0"/>
    <n v="0"/>
    <x v="0"/>
    <n v="1"/>
    <x v="1"/>
    <n v="1"/>
    <x v="0"/>
    <x v="16"/>
    <x v="1"/>
    <n v="64"/>
    <x v="1"/>
    <n v="54"/>
    <x v="1"/>
    <n v="2861"/>
    <x v="1"/>
    <n v="2288"/>
    <s v="Macroalbuminuria"/>
    <n v="387"/>
    <x v="1"/>
    <n v="1"/>
    <x v="1"/>
    <n v="197"/>
    <x v="1"/>
    <n v="8.6999999999999993"/>
    <x v="1"/>
    <n v="212"/>
    <x v="2"/>
    <n v="164"/>
    <x v="1"/>
    <n v="36"/>
    <x v="0"/>
    <n v="307"/>
    <s v="Alto"/>
    <n v="131"/>
    <s v="Bajo"/>
    <n v="5.6"/>
    <s v="Alto"/>
    <n v="10.199999999999999"/>
    <x v="0"/>
    <n v="7.9"/>
    <s v="Bajo"/>
    <n v="6.7"/>
    <s v="Alto"/>
    <n v="1"/>
    <s v="Toma ECA"/>
    <n v="1"/>
    <s v="Toma ARB"/>
    <n v="0"/>
    <x v="1"/>
    <n v="0"/>
    <x v="1"/>
    <n v="1"/>
    <x v="1"/>
    <n v="0"/>
    <x v="1"/>
  </r>
  <r>
    <s v="P0325"/>
    <x v="48"/>
    <s v="Adulto"/>
    <x v="1"/>
    <n v="31.2"/>
    <x v="2"/>
    <n v="0"/>
    <s v="No tiene herencia"/>
    <n v="173"/>
    <n v="94"/>
    <n v="94"/>
    <s v="Normal"/>
    <n v="32"/>
    <s v="Reducida"/>
    <n v="4"/>
    <x v="1"/>
    <n v="1"/>
    <x v="1"/>
    <n v="0"/>
    <x v="0"/>
    <n v="1"/>
    <x v="0"/>
    <x v="33"/>
    <x v="1"/>
    <n v="107"/>
    <x v="3"/>
    <n v="30"/>
    <x v="1"/>
    <n v="793"/>
    <x v="1"/>
    <n v="634"/>
    <s v="Macroalbuminuria"/>
    <n v="381"/>
    <x v="1"/>
    <n v="1"/>
    <x v="1"/>
    <n v="129"/>
    <x v="1"/>
    <n v="9"/>
    <x v="1"/>
    <n v="206"/>
    <x v="2"/>
    <n v="146"/>
    <x v="4"/>
    <n v="25"/>
    <x v="0"/>
    <n v="371"/>
    <s v="Alto"/>
    <n v="134"/>
    <s v="Bajo"/>
    <n v="5.0999999999999996"/>
    <s v="Alto"/>
    <n v="9.8000000000000007"/>
    <x v="0"/>
    <n v="8.1999999999999993"/>
    <s v="Bajo"/>
    <n v="4.8"/>
    <s v="Alto"/>
    <n v="0"/>
    <s v="No Toma ECA"/>
    <n v="0"/>
    <s v="No toma ARB"/>
    <n v="0"/>
    <x v="1"/>
    <n v="1"/>
    <x v="0"/>
    <n v="1"/>
    <x v="1"/>
    <n v="1"/>
    <x v="0"/>
  </r>
  <r>
    <s v="P0326"/>
    <x v="3"/>
    <s v="Adulto Mayor"/>
    <x v="1"/>
    <n v="27.6"/>
    <x v="3"/>
    <n v="0"/>
    <s v="No tiene herencia"/>
    <n v="152"/>
    <n v="90"/>
    <n v="93"/>
    <s v="Normal"/>
    <n v="30"/>
    <s v="Reducida"/>
    <n v="2"/>
    <x v="0"/>
    <n v="0"/>
    <x v="0"/>
    <n v="1"/>
    <x v="1"/>
    <n v="1"/>
    <x v="0"/>
    <x v="21"/>
    <x v="1"/>
    <n v="67"/>
    <x v="1"/>
    <n v="13"/>
    <x v="3"/>
    <n v="1503"/>
    <x v="1"/>
    <n v="1352"/>
    <s v="Macroalbuminuria"/>
    <n v="815"/>
    <x v="0"/>
    <n v="0"/>
    <x v="0"/>
    <n v="140"/>
    <x v="1"/>
    <n v="10.9"/>
    <x v="1"/>
    <n v="304"/>
    <x v="1"/>
    <n v="195"/>
    <x v="2"/>
    <n v="31"/>
    <x v="0"/>
    <n v="228"/>
    <s v="Alto"/>
    <n v="140"/>
    <s v="Normal"/>
    <n v="5.9"/>
    <s v="Alto"/>
    <n v="9.3000000000000007"/>
    <x v="0"/>
    <n v="8.1999999999999993"/>
    <s v="Bajo"/>
    <n v="5.7"/>
    <s v="Alto"/>
    <n v="1"/>
    <s v="Toma ECA"/>
    <n v="1"/>
    <s v="Toma ARB"/>
    <n v="1"/>
    <x v="0"/>
    <n v="0"/>
    <x v="1"/>
    <n v="1"/>
    <x v="1"/>
    <n v="1"/>
    <x v="0"/>
  </r>
  <r>
    <s v="P0327"/>
    <x v="18"/>
    <s v="Adulto"/>
    <x v="1"/>
    <n v="24.7"/>
    <x v="0"/>
    <n v="1"/>
    <s v="Tiene herencia"/>
    <n v="114"/>
    <n v="74"/>
    <n v="88"/>
    <s v="Normal"/>
    <n v="66"/>
    <s v="Normal"/>
    <n v="2"/>
    <x v="0"/>
    <n v="0"/>
    <x v="0"/>
    <n v="0"/>
    <x v="0"/>
    <n v="0"/>
    <x v="1"/>
    <x v="0"/>
    <x v="0"/>
    <n v="23"/>
    <x v="0"/>
    <n v="75"/>
    <x v="2"/>
    <n v="8"/>
    <x v="0"/>
    <n v="6"/>
    <s v="Normal"/>
    <n v="1096"/>
    <x v="0"/>
    <n v="0"/>
    <x v="0"/>
    <n v="89"/>
    <x v="0"/>
    <n v="5.2"/>
    <x v="0"/>
    <n v="171"/>
    <x v="0"/>
    <n v="92"/>
    <x v="3"/>
    <n v="55"/>
    <x v="0"/>
    <n v="85"/>
    <s v="Normal"/>
    <n v="144"/>
    <s v="Normal"/>
    <n v="4.3"/>
    <s v="Normal"/>
    <n v="15.6"/>
    <x v="2"/>
    <n v="8.6999999999999993"/>
    <s v="Normal"/>
    <n v="2.9"/>
    <s v="Normal"/>
    <n v="1"/>
    <s v="Toma ECA"/>
    <n v="0"/>
    <s v="No toma ARB"/>
    <n v="0"/>
    <x v="1"/>
    <n v="1"/>
    <x v="0"/>
    <n v="0"/>
    <x v="0"/>
    <n v="0"/>
    <x v="1"/>
  </r>
  <r>
    <s v="P0328"/>
    <x v="45"/>
    <s v="Adulto"/>
    <x v="1"/>
    <n v="22.7"/>
    <x v="0"/>
    <n v="1"/>
    <s v="Tiene herencia"/>
    <n v="127"/>
    <n v="71"/>
    <n v="69"/>
    <s v="Normal"/>
    <n v="68"/>
    <s v="Normal"/>
    <n v="1"/>
    <x v="2"/>
    <n v="0"/>
    <x v="0"/>
    <n v="0"/>
    <x v="0"/>
    <n v="1"/>
    <x v="0"/>
    <x v="7"/>
    <x v="0"/>
    <n v="40"/>
    <x v="0"/>
    <n v="112"/>
    <x v="0"/>
    <n v="22"/>
    <x v="0"/>
    <n v="17"/>
    <s v="Normal"/>
    <n v="2017"/>
    <x v="0"/>
    <n v="1"/>
    <x v="1"/>
    <n v="121"/>
    <x v="2"/>
    <n v="5.9"/>
    <x v="2"/>
    <n v="171"/>
    <x v="0"/>
    <n v="83"/>
    <x v="3"/>
    <n v="58"/>
    <x v="0"/>
    <n v="145"/>
    <s v="Normal"/>
    <n v="141"/>
    <s v="Normal"/>
    <n v="4"/>
    <s v="Normal"/>
    <n v="15.3"/>
    <x v="1"/>
    <n v="9.6999999999999993"/>
    <s v="Normal"/>
    <n v="4.0999999999999996"/>
    <s v="Normal"/>
    <n v="0"/>
    <s v="No Toma ECA"/>
    <n v="0"/>
    <s v="No toma ARB"/>
    <n v="0"/>
    <x v="1"/>
    <n v="0"/>
    <x v="1"/>
    <n v="0"/>
    <x v="0"/>
    <n v="1"/>
    <x v="0"/>
  </r>
  <r>
    <s v="P0329"/>
    <x v="52"/>
    <s v="Adulto"/>
    <x v="0"/>
    <n v="21.4"/>
    <x v="0"/>
    <n v="0"/>
    <s v="No tiene herencia"/>
    <n v="125"/>
    <n v="68"/>
    <n v="78"/>
    <s v="Normal"/>
    <n v="51"/>
    <s v="Normal"/>
    <n v="1"/>
    <x v="2"/>
    <n v="0"/>
    <x v="0"/>
    <n v="0"/>
    <x v="0"/>
    <n v="1"/>
    <x v="0"/>
    <x v="0"/>
    <x v="0"/>
    <n v="19"/>
    <x v="0"/>
    <n v="64"/>
    <x v="2"/>
    <n v="24"/>
    <x v="0"/>
    <n v="16"/>
    <s v="Normal"/>
    <n v="2023"/>
    <x v="0"/>
    <n v="1"/>
    <x v="1"/>
    <n v="83"/>
    <x v="0"/>
    <n v="5.8"/>
    <x v="2"/>
    <n v="171"/>
    <x v="0"/>
    <n v="106"/>
    <x v="0"/>
    <n v="49"/>
    <x v="0"/>
    <n v="159"/>
    <s v="Alto"/>
    <n v="144"/>
    <s v="Normal"/>
    <n v="4.0999999999999996"/>
    <s v="Normal"/>
    <n v="13.6"/>
    <x v="1"/>
    <n v="8.6"/>
    <s v="Normal"/>
    <n v="3.6"/>
    <s v="Normal"/>
    <n v="0"/>
    <s v="No Toma ECA"/>
    <n v="1"/>
    <s v="Toma ARB"/>
    <n v="0"/>
    <x v="1"/>
    <n v="0"/>
    <x v="1"/>
    <n v="0"/>
    <x v="0"/>
    <n v="0"/>
    <x v="1"/>
  </r>
  <r>
    <s v="P0330"/>
    <x v="8"/>
    <s v="Adulto"/>
    <x v="0"/>
    <n v="20.9"/>
    <x v="0"/>
    <n v="0"/>
    <s v="No tiene herencia"/>
    <n v="103"/>
    <n v="72"/>
    <n v="86"/>
    <s v="Normal"/>
    <n v="65"/>
    <s v="Normal"/>
    <n v="2"/>
    <x v="0"/>
    <n v="0"/>
    <x v="0"/>
    <n v="0"/>
    <x v="0"/>
    <n v="1"/>
    <x v="0"/>
    <x v="0"/>
    <x v="0"/>
    <n v="17"/>
    <x v="2"/>
    <n v="69"/>
    <x v="2"/>
    <n v="6"/>
    <x v="0"/>
    <n v="4"/>
    <s v="Normal"/>
    <n v="1581"/>
    <x v="0"/>
    <n v="1"/>
    <x v="1"/>
    <n v="98"/>
    <x v="0"/>
    <n v="5"/>
    <x v="0"/>
    <n v="190"/>
    <x v="0"/>
    <n v="96"/>
    <x v="3"/>
    <n v="54"/>
    <x v="0"/>
    <n v="133"/>
    <s v="Normal"/>
    <n v="141"/>
    <s v="Normal"/>
    <n v="4.7"/>
    <s v="Normal"/>
    <n v="12.4"/>
    <x v="0"/>
    <n v="10.5"/>
    <s v="Normal"/>
    <n v="3.7"/>
    <s v="Normal"/>
    <n v="1"/>
    <s v="Toma ECA"/>
    <n v="1"/>
    <s v="Toma ARB"/>
    <n v="0"/>
    <x v="1"/>
    <n v="1"/>
    <x v="0"/>
    <n v="0"/>
    <x v="0"/>
    <n v="1"/>
    <x v="0"/>
  </r>
  <r>
    <s v="P0331"/>
    <x v="32"/>
    <s v="Adulto"/>
    <x v="0"/>
    <n v="29.8"/>
    <x v="3"/>
    <n v="0"/>
    <s v="No tiene herencia"/>
    <n v="120"/>
    <n v="79"/>
    <n v="82"/>
    <s v="Normal"/>
    <n v="60"/>
    <s v="Normal"/>
    <n v="1"/>
    <x v="2"/>
    <n v="0"/>
    <x v="0"/>
    <n v="0"/>
    <x v="0"/>
    <n v="0"/>
    <x v="1"/>
    <x v="18"/>
    <x v="0"/>
    <n v="38"/>
    <x v="0"/>
    <n v="71"/>
    <x v="2"/>
    <n v="5"/>
    <x v="0"/>
    <n v="3"/>
    <s v="Normal"/>
    <n v="1631"/>
    <x v="0"/>
    <n v="0"/>
    <x v="0"/>
    <n v="89"/>
    <x v="0"/>
    <n v="4.8"/>
    <x v="0"/>
    <n v="219"/>
    <x v="2"/>
    <n v="96"/>
    <x v="3"/>
    <n v="57"/>
    <x v="0"/>
    <n v="116"/>
    <s v="Normal"/>
    <n v="136"/>
    <s v="Normal"/>
    <n v="3.8"/>
    <s v="Normal"/>
    <n v="13.5"/>
    <x v="1"/>
    <n v="9.1"/>
    <s v="Normal"/>
    <n v="3.9"/>
    <s v="Normal"/>
    <n v="0"/>
    <s v="No Toma ECA"/>
    <n v="1"/>
    <s v="Toma ARB"/>
    <n v="1"/>
    <x v="0"/>
    <n v="1"/>
    <x v="0"/>
    <n v="0"/>
    <x v="0"/>
    <n v="0"/>
    <x v="1"/>
  </r>
  <r>
    <s v="P0332"/>
    <x v="31"/>
    <s v="Adulto Mayor"/>
    <x v="0"/>
    <n v="39"/>
    <x v="1"/>
    <n v="1"/>
    <s v="Tiene herencia"/>
    <n v="149"/>
    <n v="94"/>
    <n v="100"/>
    <s v="Normal"/>
    <n v="38"/>
    <s v="Reducida"/>
    <n v="2"/>
    <x v="0"/>
    <n v="1"/>
    <x v="1"/>
    <n v="0"/>
    <x v="0"/>
    <n v="1"/>
    <x v="0"/>
    <x v="16"/>
    <x v="1"/>
    <n v="78"/>
    <x v="1"/>
    <n v="48"/>
    <x v="1"/>
    <n v="2613"/>
    <x v="1"/>
    <n v="1829"/>
    <s v="Macroalbuminuria"/>
    <n v="379"/>
    <x v="1"/>
    <n v="1"/>
    <x v="1"/>
    <n v="167"/>
    <x v="1"/>
    <n v="8.9"/>
    <x v="1"/>
    <n v="311"/>
    <x v="1"/>
    <n v="212"/>
    <x v="2"/>
    <n v="39"/>
    <x v="0"/>
    <n v="447"/>
    <s v="Alto"/>
    <n v="129"/>
    <s v="Bajo"/>
    <n v="6.5"/>
    <s v="Alto"/>
    <n v="10.5"/>
    <x v="0"/>
    <n v="7.8"/>
    <s v="Bajo"/>
    <n v="4.8"/>
    <s v="Alto"/>
    <n v="0"/>
    <s v="No Toma ECA"/>
    <n v="0"/>
    <s v="No toma ARB"/>
    <n v="1"/>
    <x v="0"/>
    <n v="1"/>
    <x v="0"/>
    <n v="1"/>
    <x v="1"/>
    <n v="0"/>
    <x v="1"/>
  </r>
  <r>
    <s v="P0333"/>
    <x v="19"/>
    <s v="Adulto"/>
    <x v="1"/>
    <n v="25.1"/>
    <x v="3"/>
    <n v="0"/>
    <s v="No tiene herencia"/>
    <n v="114"/>
    <n v="85"/>
    <n v="66"/>
    <s v="Normal"/>
    <n v="70"/>
    <s v="Normal"/>
    <n v="1"/>
    <x v="2"/>
    <n v="0"/>
    <x v="0"/>
    <n v="0"/>
    <x v="0"/>
    <n v="1"/>
    <x v="0"/>
    <x v="4"/>
    <x v="1"/>
    <n v="18"/>
    <x v="0"/>
    <n v="81"/>
    <x v="2"/>
    <n v="22"/>
    <x v="0"/>
    <n v="17"/>
    <s v="Normal"/>
    <n v="2250"/>
    <x v="0"/>
    <n v="0"/>
    <x v="0"/>
    <n v="103"/>
    <x v="2"/>
    <n v="6"/>
    <x v="2"/>
    <n v="211"/>
    <x v="2"/>
    <n v="94"/>
    <x v="3"/>
    <n v="44"/>
    <x v="0"/>
    <n v="82"/>
    <s v="Normal"/>
    <n v="139"/>
    <s v="Normal"/>
    <n v="4.5"/>
    <s v="Normal"/>
    <n v="12.2"/>
    <x v="1"/>
    <n v="9.3000000000000007"/>
    <s v="Normal"/>
    <n v="4.0999999999999996"/>
    <s v="Normal"/>
    <n v="1"/>
    <s v="Toma ECA"/>
    <n v="1"/>
    <s v="Toma ARB"/>
    <n v="0"/>
    <x v="1"/>
    <n v="1"/>
    <x v="0"/>
    <n v="0"/>
    <x v="0"/>
    <n v="0"/>
    <x v="1"/>
  </r>
  <r>
    <s v="P0334"/>
    <x v="49"/>
    <s v="Adulto Mayor"/>
    <x v="1"/>
    <n v="31.2"/>
    <x v="2"/>
    <n v="1"/>
    <s v="Tiene herencia"/>
    <n v="179"/>
    <n v="106"/>
    <n v="82"/>
    <s v="Normal"/>
    <n v="31"/>
    <s v="Reducida"/>
    <n v="2"/>
    <x v="0"/>
    <n v="1"/>
    <x v="1"/>
    <n v="1"/>
    <x v="1"/>
    <n v="1"/>
    <x v="0"/>
    <x v="37"/>
    <x v="1"/>
    <n v="75"/>
    <x v="1"/>
    <n v="21"/>
    <x v="4"/>
    <n v="2523"/>
    <x v="1"/>
    <n v="1766"/>
    <s v="Macroalbuminuria"/>
    <n v="510"/>
    <x v="0"/>
    <n v="0"/>
    <x v="0"/>
    <n v="195"/>
    <x v="1"/>
    <n v="8.3000000000000007"/>
    <x v="1"/>
    <n v="247"/>
    <x v="1"/>
    <n v="200"/>
    <x v="2"/>
    <n v="44"/>
    <x v="0"/>
    <n v="361"/>
    <s v="Alto"/>
    <n v="134"/>
    <s v="Bajo"/>
    <n v="5.2"/>
    <s v="Alto"/>
    <n v="7.3"/>
    <x v="0"/>
    <n v="8.4"/>
    <s v="Bajo"/>
    <n v="6.1"/>
    <s v="Alto"/>
    <n v="1"/>
    <s v="Toma ECA"/>
    <n v="0"/>
    <s v="No toma ARB"/>
    <n v="0"/>
    <x v="1"/>
    <n v="1"/>
    <x v="0"/>
    <n v="1"/>
    <x v="1"/>
    <n v="1"/>
    <x v="0"/>
  </r>
  <r>
    <s v="P0335"/>
    <x v="13"/>
    <s v="Adulto Mayor"/>
    <x v="0"/>
    <n v="20.2"/>
    <x v="0"/>
    <n v="0"/>
    <s v="No tiene herencia"/>
    <n v="115"/>
    <n v="83"/>
    <n v="66"/>
    <s v="Normal"/>
    <n v="55"/>
    <s v="Normal"/>
    <n v="2"/>
    <x v="0"/>
    <n v="0"/>
    <x v="0"/>
    <n v="0"/>
    <x v="0"/>
    <n v="0"/>
    <x v="1"/>
    <x v="4"/>
    <x v="0"/>
    <n v="26"/>
    <x v="0"/>
    <n v="120"/>
    <x v="0"/>
    <n v="30"/>
    <x v="2"/>
    <n v="24"/>
    <s v="Normal"/>
    <n v="1254"/>
    <x v="0"/>
    <n v="0"/>
    <x v="0"/>
    <n v="115"/>
    <x v="2"/>
    <n v="4.9000000000000004"/>
    <x v="0"/>
    <n v="218"/>
    <x v="2"/>
    <n v="116"/>
    <x v="0"/>
    <n v="68"/>
    <x v="1"/>
    <n v="91"/>
    <s v="Normal"/>
    <n v="144"/>
    <s v="Normal"/>
    <n v="4.4000000000000004"/>
    <s v="Normal"/>
    <n v="14.6"/>
    <x v="1"/>
    <n v="8.6"/>
    <s v="Normal"/>
    <n v="4.2"/>
    <s v="Normal"/>
    <n v="0"/>
    <s v="No Toma ECA"/>
    <n v="1"/>
    <s v="Toma ARB"/>
    <n v="0"/>
    <x v="1"/>
    <n v="1"/>
    <x v="0"/>
    <n v="0"/>
    <x v="0"/>
    <n v="0"/>
    <x v="1"/>
  </r>
  <r>
    <s v="P0336"/>
    <x v="8"/>
    <s v="Adulto"/>
    <x v="1"/>
    <n v="25.6"/>
    <x v="3"/>
    <n v="1"/>
    <s v="Tiene herencia"/>
    <n v="190"/>
    <n v="108"/>
    <n v="90"/>
    <s v="Normal"/>
    <n v="43"/>
    <s v="Intermedia"/>
    <n v="4"/>
    <x v="1"/>
    <n v="0"/>
    <x v="0"/>
    <n v="1"/>
    <x v="1"/>
    <n v="1"/>
    <x v="0"/>
    <x v="40"/>
    <x v="1"/>
    <n v="70"/>
    <x v="1"/>
    <n v="22"/>
    <x v="4"/>
    <n v="445"/>
    <x v="1"/>
    <n v="356"/>
    <s v="Macroalbuminuria"/>
    <n v="622"/>
    <x v="0"/>
    <n v="0"/>
    <x v="0"/>
    <n v="122"/>
    <x v="2"/>
    <n v="10.4"/>
    <x v="1"/>
    <n v="290"/>
    <x v="1"/>
    <n v="187"/>
    <x v="1"/>
    <n v="36"/>
    <x v="0"/>
    <n v="242"/>
    <s v="Alto"/>
    <n v="135"/>
    <s v="Normal"/>
    <n v="5.2"/>
    <s v="Alto"/>
    <n v="7.7"/>
    <x v="0"/>
    <n v="8"/>
    <s v="Bajo"/>
    <n v="6.1"/>
    <s v="Alto"/>
    <n v="1"/>
    <s v="Toma ECA"/>
    <n v="1"/>
    <s v="Toma ARB"/>
    <n v="1"/>
    <x v="0"/>
    <n v="0"/>
    <x v="1"/>
    <n v="1"/>
    <x v="1"/>
    <n v="1"/>
    <x v="0"/>
  </r>
  <r>
    <s v="P0337"/>
    <x v="25"/>
    <s v="Adulto"/>
    <x v="0"/>
    <n v="28.8"/>
    <x v="3"/>
    <n v="1"/>
    <s v="Tiene herencia"/>
    <n v="105"/>
    <n v="69"/>
    <n v="73"/>
    <s v="Normal"/>
    <n v="70"/>
    <s v="Normal"/>
    <n v="1"/>
    <x v="2"/>
    <n v="0"/>
    <x v="0"/>
    <n v="0"/>
    <x v="0"/>
    <n v="1"/>
    <x v="0"/>
    <x v="4"/>
    <x v="0"/>
    <n v="18"/>
    <x v="0"/>
    <n v="67"/>
    <x v="2"/>
    <n v="28"/>
    <x v="0"/>
    <n v="22"/>
    <s v="Normal"/>
    <n v="1458"/>
    <x v="0"/>
    <n v="0"/>
    <x v="0"/>
    <n v="105"/>
    <x v="2"/>
    <n v="6.1"/>
    <x v="2"/>
    <n v="193"/>
    <x v="0"/>
    <n v="124"/>
    <x v="0"/>
    <n v="66"/>
    <x v="1"/>
    <n v="159"/>
    <s v="Alto"/>
    <n v="141"/>
    <s v="Normal"/>
    <n v="3.5"/>
    <s v="Normal"/>
    <n v="15.5"/>
    <x v="1"/>
    <n v="8.6"/>
    <s v="Normal"/>
    <n v="4"/>
    <s v="Normal"/>
    <n v="1"/>
    <s v="Toma ECA"/>
    <n v="0"/>
    <s v="No toma ARB"/>
    <n v="0"/>
    <x v="1"/>
    <n v="1"/>
    <x v="0"/>
    <n v="0"/>
    <x v="0"/>
    <n v="1"/>
    <x v="0"/>
  </r>
  <r>
    <s v="P0338"/>
    <x v="50"/>
    <s v="Adulto"/>
    <x v="1"/>
    <n v="18.600000000000001"/>
    <x v="0"/>
    <n v="0"/>
    <s v="No tiene herencia"/>
    <n v="116"/>
    <n v="76"/>
    <n v="65"/>
    <s v="Normal"/>
    <n v="68"/>
    <s v="Normal"/>
    <n v="1"/>
    <x v="2"/>
    <n v="0"/>
    <x v="0"/>
    <n v="0"/>
    <x v="0"/>
    <n v="0"/>
    <x v="1"/>
    <x v="13"/>
    <x v="0"/>
    <n v="20"/>
    <x v="0"/>
    <n v="118"/>
    <x v="0"/>
    <n v="29"/>
    <x v="0"/>
    <n v="20"/>
    <s v="Normal"/>
    <n v="2047"/>
    <x v="0"/>
    <n v="0"/>
    <x v="0"/>
    <n v="116"/>
    <x v="2"/>
    <n v="5.6"/>
    <x v="0"/>
    <n v="187"/>
    <x v="0"/>
    <n v="120"/>
    <x v="0"/>
    <n v="67"/>
    <x v="1"/>
    <n v="160"/>
    <s v="Alto"/>
    <n v="141"/>
    <s v="Normal"/>
    <n v="3.7"/>
    <s v="Normal"/>
    <n v="12.6"/>
    <x v="1"/>
    <n v="9.4"/>
    <s v="Normal"/>
    <n v="3.3"/>
    <s v="Normal"/>
    <n v="0"/>
    <s v="No Toma ECA"/>
    <n v="1"/>
    <s v="Toma ARB"/>
    <n v="1"/>
    <x v="0"/>
    <n v="1"/>
    <x v="0"/>
    <n v="0"/>
    <x v="0"/>
    <n v="1"/>
    <x v="0"/>
  </r>
  <r>
    <s v="P0339"/>
    <x v="10"/>
    <s v="Adulto Mayor"/>
    <x v="0"/>
    <n v="28.4"/>
    <x v="3"/>
    <n v="0"/>
    <s v="No tiene herencia"/>
    <n v="147"/>
    <n v="108"/>
    <n v="92"/>
    <s v="Normal"/>
    <n v="37"/>
    <s v="Reducida"/>
    <n v="2"/>
    <x v="0"/>
    <n v="1"/>
    <x v="1"/>
    <n v="0"/>
    <x v="0"/>
    <n v="1"/>
    <x v="0"/>
    <x v="16"/>
    <x v="1"/>
    <n v="93"/>
    <x v="1"/>
    <n v="39"/>
    <x v="1"/>
    <n v="2250"/>
    <x v="1"/>
    <n v="1800"/>
    <s v="Macroalbuminuria"/>
    <n v="391"/>
    <x v="1"/>
    <n v="1"/>
    <x v="1"/>
    <n v="144"/>
    <x v="1"/>
    <n v="8.8000000000000007"/>
    <x v="1"/>
    <n v="309"/>
    <x v="1"/>
    <n v="136"/>
    <x v="4"/>
    <n v="37"/>
    <x v="0"/>
    <n v="198"/>
    <s v="Alto"/>
    <n v="127"/>
    <s v="Bajo"/>
    <n v="6.4"/>
    <s v="Alto"/>
    <n v="10.199999999999999"/>
    <x v="0"/>
    <n v="8.6"/>
    <s v="Normal"/>
    <n v="6.3"/>
    <s v="Alto"/>
    <n v="0"/>
    <s v="No Toma ECA"/>
    <n v="0"/>
    <s v="No toma ARB"/>
    <n v="0"/>
    <x v="1"/>
    <n v="1"/>
    <x v="0"/>
    <n v="1"/>
    <x v="1"/>
    <n v="1"/>
    <x v="0"/>
  </r>
  <r>
    <s v="P0340"/>
    <x v="17"/>
    <s v="Adulto"/>
    <x v="1"/>
    <n v="22.3"/>
    <x v="0"/>
    <n v="0"/>
    <s v="No tiene herencia"/>
    <n v="105"/>
    <n v="71"/>
    <n v="64"/>
    <s v="Normal"/>
    <n v="70"/>
    <s v="Normal"/>
    <n v="2"/>
    <x v="0"/>
    <n v="0"/>
    <x v="0"/>
    <n v="0"/>
    <x v="0"/>
    <n v="0"/>
    <x v="1"/>
    <x v="10"/>
    <x v="0"/>
    <n v="15"/>
    <x v="2"/>
    <n v="63"/>
    <x v="2"/>
    <n v="23"/>
    <x v="0"/>
    <n v="18"/>
    <s v="Normal"/>
    <n v="1299"/>
    <x v="0"/>
    <n v="1"/>
    <x v="1"/>
    <n v="106"/>
    <x v="2"/>
    <n v="5"/>
    <x v="0"/>
    <n v="201"/>
    <x v="2"/>
    <n v="87"/>
    <x v="3"/>
    <n v="50"/>
    <x v="0"/>
    <n v="159"/>
    <s v="Alto"/>
    <n v="143"/>
    <s v="Normal"/>
    <n v="3.7"/>
    <s v="Normal"/>
    <n v="14.3"/>
    <x v="1"/>
    <n v="9"/>
    <s v="Normal"/>
    <n v="3"/>
    <s v="Normal"/>
    <n v="0"/>
    <s v="No Toma ECA"/>
    <n v="1"/>
    <s v="Toma ARB"/>
    <n v="1"/>
    <x v="0"/>
    <n v="1"/>
    <x v="0"/>
    <n v="0"/>
    <x v="0"/>
    <n v="1"/>
    <x v="0"/>
  </r>
  <r>
    <s v="P0341"/>
    <x v="8"/>
    <s v="Adulto"/>
    <x v="0"/>
    <n v="25"/>
    <x v="3"/>
    <n v="1"/>
    <s v="Tiene herencia"/>
    <n v="150"/>
    <n v="110"/>
    <n v="82"/>
    <s v="Normal"/>
    <n v="49"/>
    <s v="Intermedia"/>
    <n v="3"/>
    <x v="3"/>
    <n v="0"/>
    <x v="0"/>
    <n v="0"/>
    <x v="0"/>
    <n v="1"/>
    <x v="0"/>
    <x v="29"/>
    <x v="1"/>
    <n v="106"/>
    <x v="3"/>
    <n v="36"/>
    <x v="1"/>
    <n v="2080"/>
    <x v="1"/>
    <n v="1664"/>
    <s v="Macroalbuminuria"/>
    <n v="856"/>
    <x v="0"/>
    <n v="1"/>
    <x v="1"/>
    <n v="180"/>
    <x v="1"/>
    <n v="9.3000000000000007"/>
    <x v="1"/>
    <n v="296"/>
    <x v="1"/>
    <n v="175"/>
    <x v="1"/>
    <n v="38"/>
    <x v="0"/>
    <n v="315"/>
    <s v="Alto"/>
    <n v="140"/>
    <s v="Normal"/>
    <n v="5.2"/>
    <s v="Alto"/>
    <n v="10.1"/>
    <x v="0"/>
    <n v="8.5"/>
    <s v="Normal"/>
    <n v="4.8"/>
    <s v="Alto"/>
    <n v="0"/>
    <s v="No Toma ECA"/>
    <n v="0"/>
    <s v="No toma ARB"/>
    <n v="0"/>
    <x v="1"/>
    <n v="1"/>
    <x v="0"/>
    <n v="1"/>
    <x v="1"/>
    <n v="1"/>
    <x v="0"/>
  </r>
  <r>
    <s v="P0342"/>
    <x v="19"/>
    <s v="Adulto"/>
    <x v="1"/>
    <n v="25.7"/>
    <x v="3"/>
    <n v="1"/>
    <s v="Tiene herencia"/>
    <n v="132"/>
    <n v="80"/>
    <n v="67"/>
    <s v="Normal"/>
    <n v="62"/>
    <s v="Normal"/>
    <n v="1"/>
    <x v="2"/>
    <n v="0"/>
    <x v="0"/>
    <n v="0"/>
    <x v="0"/>
    <n v="1"/>
    <x v="0"/>
    <x v="3"/>
    <x v="0"/>
    <n v="37"/>
    <x v="0"/>
    <n v="73"/>
    <x v="2"/>
    <n v="25"/>
    <x v="0"/>
    <n v="20"/>
    <s v="Normal"/>
    <n v="1308"/>
    <x v="0"/>
    <n v="1"/>
    <x v="1"/>
    <n v="95"/>
    <x v="0"/>
    <n v="6.3"/>
    <x v="2"/>
    <n v="204"/>
    <x v="2"/>
    <n v="112"/>
    <x v="0"/>
    <n v="51"/>
    <x v="0"/>
    <n v="97"/>
    <s v="Normal"/>
    <n v="138"/>
    <s v="Normal"/>
    <n v="3.8"/>
    <s v="Normal"/>
    <n v="15.5"/>
    <x v="1"/>
    <n v="9.9"/>
    <s v="Normal"/>
    <n v="2.7"/>
    <s v="Normal"/>
    <n v="0"/>
    <s v="No Toma ECA"/>
    <n v="1"/>
    <s v="Toma ARB"/>
    <n v="0"/>
    <x v="1"/>
    <n v="0"/>
    <x v="1"/>
    <n v="0"/>
    <x v="0"/>
    <n v="1"/>
    <x v="0"/>
  </r>
  <r>
    <s v="P0343"/>
    <x v="18"/>
    <s v="Adulto"/>
    <x v="1"/>
    <n v="23.9"/>
    <x v="0"/>
    <n v="0"/>
    <s v="No tiene herencia"/>
    <n v="114"/>
    <n v="68"/>
    <n v="72"/>
    <s v="Normal"/>
    <n v="61"/>
    <s v="Normal"/>
    <n v="1"/>
    <x v="2"/>
    <n v="0"/>
    <x v="0"/>
    <n v="0"/>
    <x v="0"/>
    <n v="0"/>
    <x v="1"/>
    <x v="4"/>
    <x v="1"/>
    <n v="23"/>
    <x v="0"/>
    <n v="73"/>
    <x v="2"/>
    <n v="30"/>
    <x v="2"/>
    <n v="27"/>
    <s v="Normal"/>
    <n v="2187"/>
    <x v="0"/>
    <n v="0"/>
    <x v="0"/>
    <n v="119"/>
    <x v="2"/>
    <n v="6.3"/>
    <x v="2"/>
    <n v="176"/>
    <x v="0"/>
    <n v="80"/>
    <x v="3"/>
    <n v="59"/>
    <x v="0"/>
    <n v="113"/>
    <s v="Normal"/>
    <n v="138"/>
    <s v="Normal"/>
    <n v="4.0999999999999996"/>
    <s v="Normal"/>
    <n v="12.6"/>
    <x v="1"/>
    <n v="8.5"/>
    <s v="Normal"/>
    <n v="4.2"/>
    <s v="Normal"/>
    <n v="0"/>
    <s v="No Toma ECA"/>
    <n v="0"/>
    <s v="No toma ARB"/>
    <n v="1"/>
    <x v="0"/>
    <n v="1"/>
    <x v="0"/>
    <n v="0"/>
    <x v="0"/>
    <n v="0"/>
    <x v="1"/>
  </r>
  <r>
    <s v="P0344"/>
    <x v="28"/>
    <s v="Adulto Mayor"/>
    <x v="0"/>
    <n v="35.4"/>
    <x v="1"/>
    <n v="1"/>
    <s v="Tiene herencia"/>
    <n v="156"/>
    <n v="110"/>
    <n v="102"/>
    <s v="Taquicardia"/>
    <n v="46"/>
    <s v="Intermedia"/>
    <n v="2"/>
    <x v="0"/>
    <n v="0"/>
    <x v="0"/>
    <n v="0"/>
    <x v="0"/>
    <n v="1"/>
    <x v="0"/>
    <x v="31"/>
    <x v="1"/>
    <n v="55"/>
    <x v="0"/>
    <n v="16"/>
    <x v="4"/>
    <n v="1493"/>
    <x v="1"/>
    <n v="1194"/>
    <s v="Macroalbuminuria"/>
    <n v="338"/>
    <x v="1"/>
    <n v="1"/>
    <x v="1"/>
    <n v="176"/>
    <x v="1"/>
    <n v="8.8000000000000007"/>
    <x v="1"/>
    <n v="298"/>
    <x v="1"/>
    <n v="149"/>
    <x v="4"/>
    <n v="39"/>
    <x v="0"/>
    <n v="358"/>
    <s v="Alto"/>
    <n v="136"/>
    <s v="Normal"/>
    <n v="5.8"/>
    <s v="Alto"/>
    <n v="7.6"/>
    <x v="0"/>
    <n v="8.1"/>
    <s v="Bajo"/>
    <n v="6.1"/>
    <s v="Alto"/>
    <n v="1"/>
    <s v="Toma ECA"/>
    <n v="0"/>
    <s v="No toma ARB"/>
    <n v="1"/>
    <x v="0"/>
    <n v="0"/>
    <x v="1"/>
    <n v="1"/>
    <x v="1"/>
    <n v="1"/>
    <x v="0"/>
  </r>
  <r>
    <s v="P0345"/>
    <x v="8"/>
    <s v="Adulto"/>
    <x v="0"/>
    <n v="28.9"/>
    <x v="3"/>
    <n v="0"/>
    <s v="No tiene herencia"/>
    <n v="127"/>
    <n v="78"/>
    <n v="63"/>
    <s v="Normal"/>
    <n v="70"/>
    <s v="Normal"/>
    <n v="2"/>
    <x v="0"/>
    <n v="0"/>
    <x v="0"/>
    <n v="0"/>
    <x v="0"/>
    <n v="1"/>
    <x v="0"/>
    <x v="4"/>
    <x v="0"/>
    <n v="38"/>
    <x v="0"/>
    <n v="79"/>
    <x v="2"/>
    <n v="9"/>
    <x v="0"/>
    <n v="8"/>
    <s v="Normal"/>
    <n v="1485"/>
    <x v="0"/>
    <n v="1"/>
    <x v="1"/>
    <n v="119"/>
    <x v="2"/>
    <n v="5.4"/>
    <x v="0"/>
    <n v="187"/>
    <x v="0"/>
    <n v="95"/>
    <x v="3"/>
    <n v="59"/>
    <x v="0"/>
    <n v="94"/>
    <s v="Normal"/>
    <n v="141"/>
    <s v="Normal"/>
    <n v="4.0999999999999996"/>
    <s v="Normal"/>
    <n v="12.4"/>
    <x v="0"/>
    <n v="10.3"/>
    <s v="Normal"/>
    <n v="2.7"/>
    <s v="Normal"/>
    <n v="1"/>
    <s v="Toma ECA"/>
    <n v="0"/>
    <s v="No toma ARB"/>
    <n v="0"/>
    <x v="1"/>
    <n v="0"/>
    <x v="1"/>
    <n v="0"/>
    <x v="0"/>
    <n v="1"/>
    <x v="0"/>
  </r>
  <r>
    <s v="P0346"/>
    <x v="22"/>
    <s v="Adulto Mayor"/>
    <x v="1"/>
    <n v="26"/>
    <x v="3"/>
    <n v="0"/>
    <s v="No tiene herencia"/>
    <n v="166"/>
    <n v="98"/>
    <n v="95"/>
    <s v="Normal"/>
    <n v="44"/>
    <s v="Intermedia"/>
    <n v="4"/>
    <x v="1"/>
    <n v="0"/>
    <x v="0"/>
    <n v="0"/>
    <x v="0"/>
    <n v="1"/>
    <x v="0"/>
    <x v="27"/>
    <x v="1"/>
    <n v="96"/>
    <x v="1"/>
    <n v="52"/>
    <x v="1"/>
    <n v="946"/>
    <x v="1"/>
    <n v="851"/>
    <s v="Macroalbuminuria"/>
    <n v="559"/>
    <x v="0"/>
    <n v="0"/>
    <x v="0"/>
    <n v="211"/>
    <x v="1"/>
    <n v="8.5"/>
    <x v="1"/>
    <n v="317"/>
    <x v="1"/>
    <n v="133"/>
    <x v="4"/>
    <n v="26"/>
    <x v="0"/>
    <n v="374"/>
    <s v="Alto"/>
    <n v="126"/>
    <s v="Bajo"/>
    <n v="5.0999999999999996"/>
    <s v="Alto"/>
    <n v="9.6999999999999993"/>
    <x v="0"/>
    <n v="7.8"/>
    <s v="Bajo"/>
    <n v="5.5"/>
    <s v="Alto"/>
    <n v="1"/>
    <s v="Toma ECA"/>
    <n v="1"/>
    <s v="Toma ARB"/>
    <n v="0"/>
    <x v="1"/>
    <n v="0"/>
    <x v="1"/>
    <n v="1"/>
    <x v="1"/>
    <n v="1"/>
    <x v="0"/>
  </r>
  <r>
    <s v="P0347"/>
    <x v="10"/>
    <s v="Adulto Mayor"/>
    <x v="0"/>
    <n v="23.6"/>
    <x v="0"/>
    <n v="1"/>
    <s v="Tiene herencia"/>
    <n v="122"/>
    <n v="66"/>
    <n v="68"/>
    <s v="Normal"/>
    <n v="58"/>
    <s v="Normal"/>
    <n v="1"/>
    <x v="2"/>
    <n v="0"/>
    <x v="0"/>
    <n v="0"/>
    <x v="0"/>
    <n v="0"/>
    <x v="1"/>
    <x v="0"/>
    <x v="0"/>
    <n v="33"/>
    <x v="0"/>
    <n v="87"/>
    <x v="2"/>
    <n v="7"/>
    <x v="0"/>
    <n v="5"/>
    <s v="Normal"/>
    <n v="1613"/>
    <x v="0"/>
    <n v="1"/>
    <x v="1"/>
    <n v="124"/>
    <x v="2"/>
    <n v="6"/>
    <x v="2"/>
    <n v="186"/>
    <x v="0"/>
    <n v="80"/>
    <x v="3"/>
    <n v="48"/>
    <x v="0"/>
    <n v="96"/>
    <s v="Normal"/>
    <n v="140"/>
    <s v="Normal"/>
    <n v="4.0999999999999996"/>
    <s v="Normal"/>
    <n v="12"/>
    <x v="0"/>
    <n v="9.5"/>
    <s v="Normal"/>
    <n v="4"/>
    <s v="Normal"/>
    <n v="1"/>
    <s v="Toma ECA"/>
    <n v="1"/>
    <s v="Toma ARB"/>
    <n v="0"/>
    <x v="1"/>
    <n v="1"/>
    <x v="0"/>
    <n v="0"/>
    <x v="0"/>
    <n v="1"/>
    <x v="0"/>
  </r>
  <r>
    <s v="P0348"/>
    <x v="48"/>
    <s v="Adulto"/>
    <x v="0"/>
    <n v="38.200000000000003"/>
    <x v="1"/>
    <n v="0"/>
    <s v="No tiene herencia"/>
    <n v="140"/>
    <n v="91"/>
    <n v="100"/>
    <s v="Normal"/>
    <n v="43"/>
    <s v="Intermedia"/>
    <n v="3"/>
    <x v="3"/>
    <n v="1"/>
    <x v="1"/>
    <n v="1"/>
    <x v="1"/>
    <n v="1"/>
    <x v="0"/>
    <x v="2"/>
    <x v="1"/>
    <n v="70"/>
    <x v="1"/>
    <n v="36"/>
    <x v="1"/>
    <n v="570"/>
    <x v="1"/>
    <n v="399"/>
    <s v="Macroalbuminuria"/>
    <n v="800"/>
    <x v="0"/>
    <n v="0"/>
    <x v="0"/>
    <n v="211"/>
    <x v="1"/>
    <n v="8.9"/>
    <x v="1"/>
    <n v="314"/>
    <x v="1"/>
    <n v="147"/>
    <x v="4"/>
    <n v="44"/>
    <x v="0"/>
    <n v="239"/>
    <s v="Alto"/>
    <n v="126"/>
    <s v="Bajo"/>
    <n v="6.6"/>
    <s v="Alto"/>
    <n v="8.4"/>
    <x v="0"/>
    <n v="7.9"/>
    <s v="Bajo"/>
    <n v="5.8"/>
    <s v="Alto"/>
    <n v="1"/>
    <s v="Toma ECA"/>
    <n v="0"/>
    <s v="No toma ARB"/>
    <n v="1"/>
    <x v="0"/>
    <n v="1"/>
    <x v="0"/>
    <n v="1"/>
    <x v="1"/>
    <n v="0"/>
    <x v="1"/>
  </r>
  <r>
    <s v="P0349"/>
    <x v="43"/>
    <s v="Adulto Mayor"/>
    <x v="0"/>
    <n v="22.9"/>
    <x v="0"/>
    <n v="0"/>
    <s v="No tiene herencia"/>
    <n v="102"/>
    <n v="83"/>
    <n v="69"/>
    <s v="Normal"/>
    <n v="64"/>
    <s v="Normal"/>
    <n v="1"/>
    <x v="2"/>
    <n v="0"/>
    <x v="0"/>
    <n v="0"/>
    <x v="0"/>
    <n v="0"/>
    <x v="1"/>
    <x v="3"/>
    <x v="0"/>
    <n v="38"/>
    <x v="0"/>
    <n v="72"/>
    <x v="2"/>
    <n v="9"/>
    <x v="0"/>
    <n v="7"/>
    <s v="Normal"/>
    <n v="1131"/>
    <x v="0"/>
    <n v="0"/>
    <x v="0"/>
    <n v="113"/>
    <x v="2"/>
    <n v="5.3"/>
    <x v="0"/>
    <n v="197"/>
    <x v="0"/>
    <n v="86"/>
    <x v="3"/>
    <n v="40"/>
    <x v="0"/>
    <n v="139"/>
    <s v="Normal"/>
    <n v="144"/>
    <s v="Normal"/>
    <n v="3.8"/>
    <s v="Normal"/>
    <n v="12.8"/>
    <x v="0"/>
    <n v="9.3000000000000007"/>
    <s v="Normal"/>
    <n v="3"/>
    <s v="Normal"/>
    <n v="1"/>
    <s v="Toma ECA"/>
    <n v="1"/>
    <s v="Toma ARB"/>
    <n v="0"/>
    <x v="1"/>
    <n v="0"/>
    <x v="1"/>
    <n v="0"/>
    <x v="0"/>
    <n v="0"/>
    <x v="1"/>
  </r>
  <r>
    <s v="P0350"/>
    <x v="17"/>
    <s v="Adulto"/>
    <x v="1"/>
    <n v="19.899999999999999"/>
    <x v="0"/>
    <n v="0"/>
    <s v="No tiene herencia"/>
    <n v="134"/>
    <n v="83"/>
    <n v="65"/>
    <s v="Normal"/>
    <n v="68"/>
    <s v="Normal"/>
    <n v="1"/>
    <x v="2"/>
    <n v="0"/>
    <x v="0"/>
    <n v="0"/>
    <x v="0"/>
    <n v="0"/>
    <x v="1"/>
    <x v="13"/>
    <x v="0"/>
    <n v="22"/>
    <x v="0"/>
    <n v="73"/>
    <x v="2"/>
    <n v="14"/>
    <x v="0"/>
    <n v="11"/>
    <s v="Normal"/>
    <n v="1962"/>
    <x v="0"/>
    <n v="1"/>
    <x v="1"/>
    <n v="102"/>
    <x v="2"/>
    <n v="5.2"/>
    <x v="0"/>
    <n v="195"/>
    <x v="0"/>
    <n v="98"/>
    <x v="3"/>
    <n v="67"/>
    <x v="1"/>
    <n v="105"/>
    <s v="Normal"/>
    <n v="144"/>
    <s v="Normal"/>
    <n v="4.3"/>
    <s v="Normal"/>
    <n v="14.2"/>
    <x v="1"/>
    <n v="8.6"/>
    <s v="Normal"/>
    <n v="2.8"/>
    <s v="Normal"/>
    <n v="0"/>
    <s v="No Toma ECA"/>
    <n v="1"/>
    <s v="Toma ARB"/>
    <n v="1"/>
    <x v="0"/>
    <n v="1"/>
    <x v="0"/>
    <n v="0"/>
    <x v="0"/>
    <n v="1"/>
    <x v="0"/>
  </r>
  <r>
    <s v="P0351"/>
    <x v="12"/>
    <s v="Adulto"/>
    <x v="0"/>
    <n v="19.7"/>
    <x v="0"/>
    <n v="0"/>
    <s v="No tiene herencia"/>
    <n v="110"/>
    <n v="80"/>
    <n v="74"/>
    <s v="Normal"/>
    <n v="66"/>
    <s v="Normal"/>
    <n v="2"/>
    <x v="0"/>
    <n v="0"/>
    <x v="0"/>
    <n v="0"/>
    <x v="0"/>
    <n v="1"/>
    <x v="0"/>
    <x v="0"/>
    <x v="0"/>
    <n v="18"/>
    <x v="0"/>
    <n v="81"/>
    <x v="2"/>
    <n v="26"/>
    <x v="0"/>
    <n v="20"/>
    <s v="Normal"/>
    <n v="1100"/>
    <x v="0"/>
    <n v="0"/>
    <x v="0"/>
    <n v="123"/>
    <x v="2"/>
    <n v="4.8"/>
    <x v="0"/>
    <n v="161"/>
    <x v="0"/>
    <n v="81"/>
    <x v="3"/>
    <n v="66"/>
    <x v="1"/>
    <n v="107"/>
    <s v="Normal"/>
    <n v="144"/>
    <s v="Normal"/>
    <n v="3.5"/>
    <s v="Normal"/>
    <n v="13.5"/>
    <x v="1"/>
    <n v="8.6"/>
    <s v="Normal"/>
    <n v="4.3"/>
    <s v="Normal"/>
    <n v="1"/>
    <s v="Toma ECA"/>
    <n v="0"/>
    <s v="No toma ARB"/>
    <n v="0"/>
    <x v="1"/>
    <n v="1"/>
    <x v="0"/>
    <n v="0"/>
    <x v="0"/>
    <n v="1"/>
    <x v="0"/>
  </r>
  <r>
    <s v="P0352"/>
    <x v="18"/>
    <s v="Adulto"/>
    <x v="0"/>
    <n v="21.9"/>
    <x v="0"/>
    <n v="0"/>
    <s v="No tiene herencia"/>
    <n v="121"/>
    <n v="76"/>
    <n v="64"/>
    <s v="Normal"/>
    <n v="62"/>
    <s v="Normal"/>
    <n v="1"/>
    <x v="2"/>
    <n v="0"/>
    <x v="0"/>
    <n v="0"/>
    <x v="0"/>
    <n v="1"/>
    <x v="0"/>
    <x v="13"/>
    <x v="0"/>
    <n v="25"/>
    <x v="0"/>
    <n v="99"/>
    <x v="0"/>
    <n v="9"/>
    <x v="0"/>
    <n v="7"/>
    <s v="Normal"/>
    <n v="1363"/>
    <x v="0"/>
    <n v="0"/>
    <x v="0"/>
    <n v="114"/>
    <x v="2"/>
    <n v="6.2"/>
    <x v="2"/>
    <n v="182"/>
    <x v="0"/>
    <n v="123"/>
    <x v="0"/>
    <n v="68"/>
    <x v="1"/>
    <n v="116"/>
    <s v="Normal"/>
    <n v="143"/>
    <s v="Normal"/>
    <n v="4.7"/>
    <s v="Normal"/>
    <n v="14.7"/>
    <x v="1"/>
    <n v="9.9"/>
    <s v="Normal"/>
    <n v="4"/>
    <s v="Normal"/>
    <n v="1"/>
    <s v="Toma ECA"/>
    <n v="1"/>
    <s v="Toma ARB"/>
    <n v="1"/>
    <x v="0"/>
    <n v="0"/>
    <x v="1"/>
    <n v="0"/>
    <x v="0"/>
    <n v="1"/>
    <x v="0"/>
  </r>
  <r>
    <s v="P0353"/>
    <x v="25"/>
    <s v="Adulto"/>
    <x v="0"/>
    <n v="22.3"/>
    <x v="0"/>
    <n v="1"/>
    <s v="Tiene herencia"/>
    <n v="126"/>
    <n v="72"/>
    <n v="69"/>
    <s v="Normal"/>
    <n v="57"/>
    <s v="Normal"/>
    <n v="2"/>
    <x v="0"/>
    <n v="0"/>
    <x v="0"/>
    <n v="0"/>
    <x v="0"/>
    <n v="1"/>
    <x v="0"/>
    <x v="3"/>
    <x v="0"/>
    <n v="21"/>
    <x v="0"/>
    <n v="73"/>
    <x v="2"/>
    <n v="6"/>
    <x v="0"/>
    <n v="4"/>
    <s v="Normal"/>
    <n v="1888"/>
    <x v="0"/>
    <n v="0"/>
    <x v="0"/>
    <n v="100"/>
    <x v="2"/>
    <n v="5.3"/>
    <x v="0"/>
    <n v="184"/>
    <x v="0"/>
    <n v="102"/>
    <x v="0"/>
    <n v="53"/>
    <x v="0"/>
    <n v="94"/>
    <s v="Normal"/>
    <n v="136"/>
    <s v="Normal"/>
    <n v="4.5999999999999996"/>
    <s v="Normal"/>
    <n v="12.1"/>
    <x v="0"/>
    <n v="9.6999999999999993"/>
    <s v="Normal"/>
    <n v="4"/>
    <s v="Normal"/>
    <n v="0"/>
    <s v="No Toma ECA"/>
    <n v="0"/>
    <s v="No toma ARB"/>
    <n v="0"/>
    <x v="1"/>
    <n v="0"/>
    <x v="1"/>
    <n v="0"/>
    <x v="0"/>
    <n v="1"/>
    <x v="0"/>
  </r>
  <r>
    <s v="P0354"/>
    <x v="39"/>
    <s v="Adulto Mayor"/>
    <x v="1"/>
    <n v="20.399999999999999"/>
    <x v="0"/>
    <n v="0"/>
    <s v="No tiene herencia"/>
    <n v="127"/>
    <n v="74"/>
    <n v="62"/>
    <s v="Normal"/>
    <n v="53"/>
    <s v="Normal"/>
    <n v="2"/>
    <x v="0"/>
    <n v="0"/>
    <x v="0"/>
    <n v="0"/>
    <x v="0"/>
    <n v="1"/>
    <x v="0"/>
    <x v="0"/>
    <x v="0"/>
    <n v="36"/>
    <x v="0"/>
    <n v="107"/>
    <x v="0"/>
    <n v="11"/>
    <x v="0"/>
    <n v="7"/>
    <s v="Normal"/>
    <n v="1558"/>
    <x v="0"/>
    <n v="0"/>
    <x v="0"/>
    <n v="107"/>
    <x v="2"/>
    <n v="5.2"/>
    <x v="0"/>
    <n v="175"/>
    <x v="0"/>
    <n v="122"/>
    <x v="0"/>
    <n v="61"/>
    <x v="1"/>
    <n v="100"/>
    <s v="Normal"/>
    <n v="135"/>
    <s v="Normal"/>
    <n v="3.5"/>
    <s v="Normal"/>
    <n v="13"/>
    <x v="1"/>
    <n v="9.6"/>
    <s v="Normal"/>
    <n v="4.3"/>
    <s v="Normal"/>
    <n v="0"/>
    <s v="No Toma ECA"/>
    <n v="0"/>
    <s v="No toma ARB"/>
    <n v="1"/>
    <x v="0"/>
    <n v="1"/>
    <x v="0"/>
    <n v="0"/>
    <x v="0"/>
    <n v="1"/>
    <x v="0"/>
  </r>
  <r>
    <s v="P0355"/>
    <x v="17"/>
    <s v="Adulto"/>
    <x v="0"/>
    <n v="26.9"/>
    <x v="3"/>
    <n v="1"/>
    <s v="Tiene herencia"/>
    <n v="148"/>
    <n v="103"/>
    <n v="82"/>
    <s v="Normal"/>
    <n v="38"/>
    <s v="Reducida"/>
    <n v="4"/>
    <x v="1"/>
    <n v="1"/>
    <x v="1"/>
    <n v="1"/>
    <x v="1"/>
    <n v="1"/>
    <x v="0"/>
    <x v="9"/>
    <x v="1"/>
    <n v="70"/>
    <x v="1"/>
    <n v="54"/>
    <x v="1"/>
    <n v="840"/>
    <x v="1"/>
    <n v="672"/>
    <s v="Macroalbuminuria"/>
    <n v="318"/>
    <x v="1"/>
    <n v="0"/>
    <x v="0"/>
    <n v="154"/>
    <x v="1"/>
    <n v="7.6"/>
    <x v="1"/>
    <n v="298"/>
    <x v="1"/>
    <n v="187"/>
    <x v="1"/>
    <n v="29"/>
    <x v="0"/>
    <n v="195"/>
    <s v="Alto"/>
    <n v="125"/>
    <s v="Bajo"/>
    <n v="6"/>
    <s v="Alto"/>
    <n v="9.5"/>
    <x v="0"/>
    <n v="8"/>
    <s v="Bajo"/>
    <n v="5.5"/>
    <s v="Alto"/>
    <n v="1"/>
    <s v="Toma ECA"/>
    <n v="1"/>
    <s v="Toma ARB"/>
    <n v="0"/>
    <x v="1"/>
    <n v="1"/>
    <x v="0"/>
    <n v="1"/>
    <x v="1"/>
    <n v="1"/>
    <x v="0"/>
  </r>
  <r>
    <s v="P0356"/>
    <x v="0"/>
    <s v="Adulto"/>
    <x v="1"/>
    <n v="27.2"/>
    <x v="3"/>
    <n v="0"/>
    <s v="No tiene herencia"/>
    <n v="107"/>
    <n v="84"/>
    <n v="81"/>
    <s v="Normal"/>
    <n v="63"/>
    <s v="Normal"/>
    <n v="1"/>
    <x v="2"/>
    <n v="0"/>
    <x v="0"/>
    <n v="0"/>
    <x v="0"/>
    <n v="0"/>
    <x v="1"/>
    <x v="10"/>
    <x v="0"/>
    <n v="30"/>
    <x v="0"/>
    <n v="104"/>
    <x v="0"/>
    <n v="11"/>
    <x v="0"/>
    <n v="7"/>
    <s v="Normal"/>
    <n v="1591"/>
    <x v="0"/>
    <n v="0"/>
    <x v="0"/>
    <n v="93"/>
    <x v="0"/>
    <n v="5.8"/>
    <x v="2"/>
    <n v="182"/>
    <x v="0"/>
    <n v="123"/>
    <x v="0"/>
    <n v="59"/>
    <x v="0"/>
    <n v="115"/>
    <s v="Normal"/>
    <n v="141"/>
    <s v="Normal"/>
    <n v="4.4000000000000004"/>
    <s v="Normal"/>
    <n v="13.4"/>
    <x v="1"/>
    <n v="8.6999999999999993"/>
    <s v="Normal"/>
    <n v="4.5"/>
    <s v="Normal"/>
    <n v="1"/>
    <s v="Toma ECA"/>
    <n v="1"/>
    <s v="Toma ARB"/>
    <n v="1"/>
    <x v="0"/>
    <n v="1"/>
    <x v="0"/>
    <n v="0"/>
    <x v="0"/>
    <n v="1"/>
    <x v="0"/>
  </r>
  <r>
    <s v="P0357"/>
    <x v="22"/>
    <s v="Adulto Mayor"/>
    <x v="0"/>
    <n v="34.799999999999997"/>
    <x v="2"/>
    <n v="1"/>
    <s v="Tiene herencia"/>
    <n v="145"/>
    <n v="90"/>
    <n v="95"/>
    <s v="Normal"/>
    <n v="43"/>
    <s v="Intermedia"/>
    <n v="4"/>
    <x v="1"/>
    <n v="1"/>
    <x v="1"/>
    <n v="1"/>
    <x v="1"/>
    <n v="1"/>
    <x v="0"/>
    <x v="1"/>
    <x v="1"/>
    <n v="108"/>
    <x v="3"/>
    <n v="22"/>
    <x v="4"/>
    <n v="672"/>
    <x v="1"/>
    <n v="470"/>
    <s v="Macroalbuminuria"/>
    <n v="544"/>
    <x v="0"/>
    <n v="1"/>
    <x v="1"/>
    <n v="153"/>
    <x v="1"/>
    <n v="9.1999999999999993"/>
    <x v="1"/>
    <n v="224"/>
    <x v="2"/>
    <n v="195"/>
    <x v="2"/>
    <n v="28"/>
    <x v="0"/>
    <n v="184"/>
    <s v="Alto"/>
    <n v="127"/>
    <s v="Bajo"/>
    <n v="6"/>
    <s v="Alto"/>
    <n v="11"/>
    <x v="0"/>
    <n v="8.5"/>
    <s v="Normal"/>
    <n v="4.7"/>
    <s v="Alto"/>
    <n v="1"/>
    <s v="Toma ECA"/>
    <n v="1"/>
    <s v="Toma ARB"/>
    <n v="1"/>
    <x v="0"/>
    <n v="0"/>
    <x v="1"/>
    <n v="1"/>
    <x v="1"/>
    <n v="1"/>
    <x v="0"/>
  </r>
  <r>
    <s v="P0358"/>
    <x v="25"/>
    <s v="Adulto"/>
    <x v="1"/>
    <n v="23.8"/>
    <x v="0"/>
    <n v="0"/>
    <s v="No tiene herencia"/>
    <n v="118"/>
    <n v="78"/>
    <n v="68"/>
    <s v="Normal"/>
    <n v="56"/>
    <s v="Normal"/>
    <n v="1"/>
    <x v="2"/>
    <n v="0"/>
    <x v="0"/>
    <n v="0"/>
    <x v="0"/>
    <n v="1"/>
    <x v="0"/>
    <x v="4"/>
    <x v="1"/>
    <n v="28"/>
    <x v="0"/>
    <n v="113"/>
    <x v="0"/>
    <n v="18"/>
    <x v="0"/>
    <n v="16"/>
    <s v="Normal"/>
    <n v="1525"/>
    <x v="0"/>
    <n v="1"/>
    <x v="1"/>
    <n v="107"/>
    <x v="2"/>
    <n v="5.8"/>
    <x v="2"/>
    <n v="167"/>
    <x v="0"/>
    <n v="114"/>
    <x v="0"/>
    <n v="70"/>
    <x v="1"/>
    <n v="156"/>
    <s v="Alto"/>
    <n v="136"/>
    <s v="Normal"/>
    <n v="3.5"/>
    <s v="Normal"/>
    <n v="15.7"/>
    <x v="2"/>
    <n v="8.6999999999999993"/>
    <s v="Normal"/>
    <n v="2.7"/>
    <s v="Normal"/>
    <n v="1"/>
    <s v="Toma ECA"/>
    <n v="0"/>
    <s v="No toma ARB"/>
    <n v="1"/>
    <x v="0"/>
    <n v="0"/>
    <x v="1"/>
    <n v="0"/>
    <x v="0"/>
    <n v="0"/>
    <x v="1"/>
  </r>
  <r>
    <s v="P0359"/>
    <x v="8"/>
    <s v="Adulto"/>
    <x v="0"/>
    <n v="18.399999999999999"/>
    <x v="4"/>
    <n v="0"/>
    <s v="No tiene herencia"/>
    <n v="115"/>
    <n v="76"/>
    <n v="85"/>
    <s v="Normal"/>
    <n v="55"/>
    <s v="Normal"/>
    <n v="2"/>
    <x v="0"/>
    <n v="0"/>
    <x v="0"/>
    <n v="0"/>
    <x v="0"/>
    <n v="1"/>
    <x v="0"/>
    <x v="13"/>
    <x v="0"/>
    <n v="18"/>
    <x v="0"/>
    <n v="115"/>
    <x v="0"/>
    <n v="8"/>
    <x v="0"/>
    <n v="5"/>
    <s v="Normal"/>
    <n v="1417"/>
    <x v="0"/>
    <n v="1"/>
    <x v="1"/>
    <n v="88"/>
    <x v="0"/>
    <n v="5.6"/>
    <x v="0"/>
    <n v="182"/>
    <x v="0"/>
    <n v="102"/>
    <x v="0"/>
    <n v="60"/>
    <x v="1"/>
    <n v="134"/>
    <s v="Normal"/>
    <n v="143"/>
    <s v="Normal"/>
    <n v="3.7"/>
    <s v="Normal"/>
    <n v="13.4"/>
    <x v="0"/>
    <n v="8.5"/>
    <s v="Normal"/>
    <n v="3.2"/>
    <s v="Normal"/>
    <n v="1"/>
    <s v="Toma ECA"/>
    <n v="0"/>
    <s v="No toma ARB"/>
    <n v="0"/>
    <x v="1"/>
    <n v="1"/>
    <x v="0"/>
    <n v="0"/>
    <x v="0"/>
    <n v="1"/>
    <x v="0"/>
  </r>
  <r>
    <s v="P0360"/>
    <x v="45"/>
    <s v="Adulto"/>
    <x v="1"/>
    <n v="24.6"/>
    <x v="0"/>
    <n v="0"/>
    <s v="No tiene herencia"/>
    <n v="101"/>
    <n v="72"/>
    <n v="83"/>
    <s v="Normal"/>
    <n v="63"/>
    <s v="Normal"/>
    <n v="2"/>
    <x v="0"/>
    <n v="0"/>
    <x v="0"/>
    <n v="0"/>
    <x v="0"/>
    <n v="1"/>
    <x v="0"/>
    <x v="10"/>
    <x v="0"/>
    <n v="31"/>
    <x v="0"/>
    <n v="84"/>
    <x v="2"/>
    <n v="16"/>
    <x v="0"/>
    <n v="12"/>
    <s v="Normal"/>
    <n v="2264"/>
    <x v="0"/>
    <n v="0"/>
    <x v="0"/>
    <n v="110"/>
    <x v="2"/>
    <n v="6.1"/>
    <x v="2"/>
    <n v="174"/>
    <x v="0"/>
    <n v="95"/>
    <x v="3"/>
    <n v="64"/>
    <x v="1"/>
    <n v="117"/>
    <s v="Normal"/>
    <n v="145"/>
    <s v="Normal"/>
    <n v="4.4000000000000004"/>
    <s v="Normal"/>
    <n v="14.4"/>
    <x v="1"/>
    <n v="8.8000000000000007"/>
    <s v="Normal"/>
    <n v="2.7"/>
    <s v="Normal"/>
    <n v="1"/>
    <s v="Toma ECA"/>
    <n v="0"/>
    <s v="No toma ARB"/>
    <n v="0"/>
    <x v="1"/>
    <n v="1"/>
    <x v="0"/>
    <n v="0"/>
    <x v="0"/>
    <n v="1"/>
    <x v="0"/>
  </r>
  <r>
    <s v="P0361"/>
    <x v="32"/>
    <s v="Adulto"/>
    <x v="1"/>
    <n v="26"/>
    <x v="3"/>
    <n v="0"/>
    <s v="No tiene herencia"/>
    <n v="107"/>
    <n v="72"/>
    <n v="67"/>
    <s v="Normal"/>
    <n v="50"/>
    <s v="Normal"/>
    <n v="2"/>
    <x v="0"/>
    <n v="0"/>
    <x v="0"/>
    <n v="0"/>
    <x v="0"/>
    <n v="1"/>
    <x v="0"/>
    <x v="13"/>
    <x v="0"/>
    <n v="39"/>
    <x v="0"/>
    <n v="94"/>
    <x v="0"/>
    <n v="18"/>
    <x v="0"/>
    <n v="16"/>
    <s v="Normal"/>
    <n v="2045"/>
    <x v="0"/>
    <n v="0"/>
    <x v="0"/>
    <n v="101"/>
    <x v="2"/>
    <n v="6.1"/>
    <x v="2"/>
    <n v="162"/>
    <x v="0"/>
    <n v="107"/>
    <x v="0"/>
    <n v="65"/>
    <x v="1"/>
    <n v="163"/>
    <s v="Alto"/>
    <n v="135"/>
    <s v="Normal"/>
    <n v="3.9"/>
    <s v="Normal"/>
    <n v="15.3"/>
    <x v="1"/>
    <n v="8.5"/>
    <s v="Normal"/>
    <n v="3.6"/>
    <s v="Normal"/>
    <n v="0"/>
    <s v="No Toma ECA"/>
    <n v="0"/>
    <s v="No toma ARB"/>
    <n v="0"/>
    <x v="1"/>
    <n v="1"/>
    <x v="0"/>
    <n v="0"/>
    <x v="0"/>
    <n v="1"/>
    <x v="0"/>
  </r>
  <r>
    <s v="P0362"/>
    <x v="11"/>
    <s v="Adulto Mayor"/>
    <x v="0"/>
    <n v="36.799999999999997"/>
    <x v="1"/>
    <n v="0"/>
    <s v="No tiene herencia"/>
    <n v="148"/>
    <n v="100"/>
    <n v="100"/>
    <s v="Normal"/>
    <n v="45"/>
    <s v="Intermedia"/>
    <n v="2"/>
    <x v="0"/>
    <n v="0"/>
    <x v="0"/>
    <n v="0"/>
    <x v="0"/>
    <n v="1"/>
    <x v="0"/>
    <x v="1"/>
    <x v="1"/>
    <n v="53"/>
    <x v="0"/>
    <n v="57"/>
    <x v="1"/>
    <n v="2497"/>
    <x v="1"/>
    <n v="1747"/>
    <s v="Macroalbuminuria"/>
    <n v="642"/>
    <x v="0"/>
    <n v="1"/>
    <x v="1"/>
    <n v="134"/>
    <x v="1"/>
    <n v="8"/>
    <x v="1"/>
    <n v="229"/>
    <x v="2"/>
    <n v="149"/>
    <x v="4"/>
    <n v="25"/>
    <x v="0"/>
    <n v="279"/>
    <s v="Alto"/>
    <n v="136"/>
    <s v="Normal"/>
    <n v="6.4"/>
    <s v="Alto"/>
    <n v="9.6"/>
    <x v="0"/>
    <n v="8"/>
    <s v="Bajo"/>
    <n v="6.8"/>
    <s v="Alto"/>
    <n v="1"/>
    <s v="Toma ECA"/>
    <n v="1"/>
    <s v="Toma ARB"/>
    <n v="1"/>
    <x v="0"/>
    <n v="0"/>
    <x v="1"/>
    <n v="1"/>
    <x v="1"/>
    <n v="0"/>
    <x v="1"/>
  </r>
  <r>
    <s v="P0363"/>
    <x v="45"/>
    <s v="Adulto"/>
    <x v="0"/>
    <n v="26.4"/>
    <x v="3"/>
    <n v="0"/>
    <s v="No tiene herencia"/>
    <n v="131"/>
    <n v="82"/>
    <n v="80"/>
    <s v="Normal"/>
    <n v="66"/>
    <s v="Normal"/>
    <n v="1"/>
    <x v="2"/>
    <n v="0"/>
    <x v="0"/>
    <n v="0"/>
    <x v="0"/>
    <n v="0"/>
    <x v="1"/>
    <x v="0"/>
    <x v="0"/>
    <n v="18"/>
    <x v="0"/>
    <n v="82"/>
    <x v="2"/>
    <n v="20"/>
    <x v="0"/>
    <n v="16"/>
    <s v="Normal"/>
    <n v="1318"/>
    <x v="0"/>
    <n v="0"/>
    <x v="0"/>
    <n v="124"/>
    <x v="2"/>
    <n v="6.4"/>
    <x v="2"/>
    <n v="162"/>
    <x v="0"/>
    <n v="111"/>
    <x v="0"/>
    <n v="44"/>
    <x v="0"/>
    <n v="158"/>
    <s v="Alto"/>
    <n v="135"/>
    <s v="Normal"/>
    <n v="4.2"/>
    <s v="Normal"/>
    <n v="14.5"/>
    <x v="1"/>
    <n v="9.1999999999999993"/>
    <s v="Normal"/>
    <n v="3.1"/>
    <s v="Normal"/>
    <n v="1"/>
    <s v="Toma ECA"/>
    <n v="0"/>
    <s v="No toma ARB"/>
    <n v="1"/>
    <x v="0"/>
    <n v="0"/>
    <x v="1"/>
    <n v="0"/>
    <x v="0"/>
    <n v="1"/>
    <x v="0"/>
  </r>
  <r>
    <s v="P0364"/>
    <x v="43"/>
    <s v="Adulto Mayor"/>
    <x v="0"/>
    <n v="29.1"/>
    <x v="3"/>
    <n v="0"/>
    <s v="No tiene herencia"/>
    <n v="118"/>
    <n v="65"/>
    <n v="60"/>
    <s v="Normal"/>
    <n v="62"/>
    <s v="Normal"/>
    <n v="2"/>
    <x v="0"/>
    <n v="0"/>
    <x v="0"/>
    <n v="0"/>
    <x v="0"/>
    <n v="0"/>
    <x v="1"/>
    <x v="4"/>
    <x v="0"/>
    <n v="20"/>
    <x v="0"/>
    <n v="92"/>
    <x v="0"/>
    <n v="18"/>
    <x v="0"/>
    <n v="14"/>
    <s v="Normal"/>
    <n v="1406"/>
    <x v="0"/>
    <n v="1"/>
    <x v="1"/>
    <n v="107"/>
    <x v="2"/>
    <n v="5.6"/>
    <x v="0"/>
    <n v="191"/>
    <x v="0"/>
    <n v="106"/>
    <x v="0"/>
    <n v="64"/>
    <x v="1"/>
    <n v="147"/>
    <s v="Normal"/>
    <n v="142"/>
    <s v="Normal"/>
    <n v="3.7"/>
    <s v="Normal"/>
    <n v="16"/>
    <x v="1"/>
    <n v="9.4"/>
    <s v="Normal"/>
    <n v="3.2"/>
    <s v="Normal"/>
    <n v="1"/>
    <s v="Toma ECA"/>
    <n v="1"/>
    <s v="Toma ARB"/>
    <n v="0"/>
    <x v="1"/>
    <n v="0"/>
    <x v="1"/>
    <n v="0"/>
    <x v="0"/>
    <n v="0"/>
    <x v="1"/>
  </r>
  <r>
    <s v="P0365"/>
    <x v="23"/>
    <s v="Adulto"/>
    <x v="1"/>
    <n v="24.2"/>
    <x v="0"/>
    <n v="0"/>
    <s v="No tiene herencia"/>
    <n v="116"/>
    <n v="77"/>
    <n v="71"/>
    <s v="Normal"/>
    <n v="59"/>
    <s v="Normal"/>
    <n v="1"/>
    <x v="2"/>
    <n v="0"/>
    <x v="0"/>
    <n v="0"/>
    <x v="0"/>
    <n v="1"/>
    <x v="0"/>
    <x v="7"/>
    <x v="0"/>
    <n v="35"/>
    <x v="0"/>
    <n v="81"/>
    <x v="2"/>
    <n v="22"/>
    <x v="0"/>
    <n v="17"/>
    <s v="Normal"/>
    <n v="1171"/>
    <x v="0"/>
    <n v="0"/>
    <x v="0"/>
    <n v="105"/>
    <x v="2"/>
    <n v="5.6"/>
    <x v="0"/>
    <n v="175"/>
    <x v="0"/>
    <n v="113"/>
    <x v="0"/>
    <n v="47"/>
    <x v="0"/>
    <n v="89"/>
    <s v="Normal"/>
    <n v="141"/>
    <s v="Normal"/>
    <n v="3.7"/>
    <s v="Normal"/>
    <n v="15.4"/>
    <x v="1"/>
    <n v="10.5"/>
    <s v="Normal"/>
    <n v="3.1"/>
    <s v="Normal"/>
    <n v="0"/>
    <s v="No Toma ECA"/>
    <n v="1"/>
    <s v="Toma ARB"/>
    <n v="0"/>
    <x v="1"/>
    <n v="0"/>
    <x v="1"/>
    <n v="0"/>
    <x v="0"/>
    <n v="0"/>
    <x v="1"/>
  </r>
  <r>
    <s v="P0366"/>
    <x v="11"/>
    <s v="Adulto Mayor"/>
    <x v="0"/>
    <n v="33.700000000000003"/>
    <x v="2"/>
    <n v="0"/>
    <s v="No tiene herencia"/>
    <n v="163"/>
    <n v="105"/>
    <n v="90"/>
    <s v="Normal"/>
    <n v="32"/>
    <s v="Reducida"/>
    <n v="4"/>
    <x v="1"/>
    <n v="1"/>
    <x v="1"/>
    <n v="1"/>
    <x v="1"/>
    <n v="1"/>
    <x v="0"/>
    <x v="17"/>
    <x v="1"/>
    <n v="91"/>
    <x v="1"/>
    <n v="18"/>
    <x v="4"/>
    <n v="746"/>
    <x v="1"/>
    <n v="596"/>
    <s v="Macroalbuminuria"/>
    <n v="589"/>
    <x v="0"/>
    <n v="1"/>
    <x v="1"/>
    <n v="156"/>
    <x v="1"/>
    <n v="7.2"/>
    <x v="1"/>
    <n v="314"/>
    <x v="1"/>
    <n v="193"/>
    <x v="2"/>
    <n v="31"/>
    <x v="0"/>
    <n v="447"/>
    <s v="Alto"/>
    <n v="131"/>
    <s v="Bajo"/>
    <n v="5.0999999999999996"/>
    <s v="Alto"/>
    <n v="10.7"/>
    <x v="0"/>
    <n v="8.6"/>
    <s v="Normal"/>
    <n v="6.7"/>
    <s v="Alto"/>
    <n v="1"/>
    <s v="Toma ECA"/>
    <n v="1"/>
    <s v="Toma ARB"/>
    <n v="0"/>
    <x v="1"/>
    <n v="1"/>
    <x v="0"/>
    <n v="1"/>
    <x v="1"/>
    <n v="1"/>
    <x v="0"/>
  </r>
  <r>
    <s v="P0367"/>
    <x v="46"/>
    <s v="Adulto"/>
    <x v="0"/>
    <n v="25.5"/>
    <x v="3"/>
    <n v="0"/>
    <s v="No tiene herencia"/>
    <n v="131"/>
    <n v="83"/>
    <n v="80"/>
    <s v="Normal"/>
    <n v="67"/>
    <s v="Normal"/>
    <n v="1"/>
    <x v="2"/>
    <n v="0"/>
    <x v="0"/>
    <n v="0"/>
    <x v="0"/>
    <n v="1"/>
    <x v="0"/>
    <x v="0"/>
    <x v="0"/>
    <n v="22"/>
    <x v="0"/>
    <n v="106"/>
    <x v="0"/>
    <n v="25"/>
    <x v="0"/>
    <n v="17"/>
    <s v="Normal"/>
    <n v="2080"/>
    <x v="0"/>
    <n v="1"/>
    <x v="1"/>
    <n v="101"/>
    <x v="2"/>
    <n v="5.4"/>
    <x v="0"/>
    <n v="219"/>
    <x v="2"/>
    <n v="107"/>
    <x v="0"/>
    <n v="70"/>
    <x v="1"/>
    <n v="118"/>
    <s v="Normal"/>
    <n v="144"/>
    <s v="Normal"/>
    <n v="3.8"/>
    <s v="Normal"/>
    <n v="13.4"/>
    <x v="0"/>
    <n v="10.4"/>
    <s v="Normal"/>
    <n v="4.0999999999999996"/>
    <s v="Normal"/>
    <n v="1"/>
    <s v="Toma ECA"/>
    <n v="0"/>
    <s v="No toma ARB"/>
    <n v="0"/>
    <x v="1"/>
    <n v="0"/>
    <x v="1"/>
    <n v="0"/>
    <x v="0"/>
    <n v="1"/>
    <x v="0"/>
  </r>
  <r>
    <s v="P0368"/>
    <x v="28"/>
    <s v="Adulto Mayor"/>
    <x v="0"/>
    <n v="37"/>
    <x v="1"/>
    <n v="0"/>
    <s v="No tiene herencia"/>
    <n v="187"/>
    <n v="90"/>
    <n v="101"/>
    <s v="Taquicardia"/>
    <n v="40"/>
    <s v="Reducida"/>
    <n v="3"/>
    <x v="3"/>
    <n v="1"/>
    <x v="1"/>
    <n v="0"/>
    <x v="0"/>
    <n v="1"/>
    <x v="0"/>
    <x v="5"/>
    <x v="1"/>
    <n v="99"/>
    <x v="1"/>
    <n v="53"/>
    <x v="1"/>
    <n v="552"/>
    <x v="1"/>
    <n v="441"/>
    <s v="Macroalbuminuria"/>
    <n v="777"/>
    <x v="0"/>
    <n v="1"/>
    <x v="1"/>
    <n v="151"/>
    <x v="1"/>
    <n v="8.5"/>
    <x v="1"/>
    <n v="276"/>
    <x v="1"/>
    <n v="140"/>
    <x v="4"/>
    <n v="34"/>
    <x v="0"/>
    <n v="427"/>
    <s v="Alto"/>
    <n v="131"/>
    <s v="Bajo"/>
    <n v="6.9"/>
    <s v="Alto"/>
    <n v="8"/>
    <x v="0"/>
    <n v="8.6"/>
    <s v="Normal"/>
    <n v="6.1"/>
    <s v="Alto"/>
    <n v="1"/>
    <s v="Toma ECA"/>
    <n v="1"/>
    <s v="Toma ARB"/>
    <n v="1"/>
    <x v="0"/>
    <n v="0"/>
    <x v="1"/>
    <n v="1"/>
    <x v="1"/>
    <n v="0"/>
    <x v="1"/>
  </r>
  <r>
    <s v="P0369"/>
    <x v="28"/>
    <s v="Adulto Mayor"/>
    <x v="1"/>
    <n v="30.4"/>
    <x v="2"/>
    <n v="1"/>
    <s v="Tiene herencia"/>
    <n v="181"/>
    <n v="94"/>
    <n v="84"/>
    <s v="Normal"/>
    <n v="42"/>
    <s v="Intermedia"/>
    <n v="2"/>
    <x v="0"/>
    <n v="1"/>
    <x v="1"/>
    <n v="1"/>
    <x v="1"/>
    <n v="1"/>
    <x v="0"/>
    <x v="12"/>
    <x v="1"/>
    <n v="106"/>
    <x v="3"/>
    <n v="50"/>
    <x v="1"/>
    <n v="1552"/>
    <x v="1"/>
    <n v="1396"/>
    <s v="Macroalbuminuria"/>
    <n v="424"/>
    <x v="1"/>
    <n v="0"/>
    <x v="0"/>
    <n v="161"/>
    <x v="1"/>
    <n v="8.9"/>
    <x v="1"/>
    <n v="241"/>
    <x v="1"/>
    <n v="149"/>
    <x v="4"/>
    <n v="25"/>
    <x v="0"/>
    <n v="247"/>
    <s v="Alto"/>
    <n v="137"/>
    <s v="Normal"/>
    <n v="5.6"/>
    <s v="Alto"/>
    <n v="9.6"/>
    <x v="0"/>
    <n v="7.8"/>
    <s v="Bajo"/>
    <n v="5.5"/>
    <s v="Alto"/>
    <n v="1"/>
    <s v="Toma ECA"/>
    <n v="1"/>
    <s v="Toma ARB"/>
    <n v="1"/>
    <x v="0"/>
    <n v="1"/>
    <x v="0"/>
    <n v="1"/>
    <x v="1"/>
    <n v="0"/>
    <x v="1"/>
  </r>
  <r>
    <s v="P0370"/>
    <x v="3"/>
    <s v="Adulto Mayor"/>
    <x v="1"/>
    <n v="30"/>
    <x v="2"/>
    <n v="1"/>
    <s v="Tiene herencia"/>
    <n v="174"/>
    <n v="99"/>
    <n v="91"/>
    <s v="Normal"/>
    <n v="35"/>
    <s v="Reducida"/>
    <n v="2"/>
    <x v="0"/>
    <n v="0"/>
    <x v="0"/>
    <n v="0"/>
    <x v="0"/>
    <n v="1"/>
    <x v="0"/>
    <x v="17"/>
    <x v="1"/>
    <n v="49"/>
    <x v="1"/>
    <n v="33"/>
    <x v="1"/>
    <n v="2887"/>
    <x v="1"/>
    <n v="2020"/>
    <s v="Macroalbuminuria"/>
    <n v="361"/>
    <x v="1"/>
    <n v="1"/>
    <x v="1"/>
    <n v="139"/>
    <x v="1"/>
    <n v="7.6"/>
    <x v="1"/>
    <n v="289"/>
    <x v="1"/>
    <n v="144"/>
    <x v="4"/>
    <n v="43"/>
    <x v="0"/>
    <n v="315"/>
    <s v="Alto"/>
    <n v="137"/>
    <s v="Normal"/>
    <n v="5"/>
    <s v="Normal"/>
    <n v="8.6999999999999993"/>
    <x v="0"/>
    <n v="8.1"/>
    <s v="Bajo"/>
    <n v="4.8"/>
    <s v="Alto"/>
    <n v="1"/>
    <s v="Toma ECA"/>
    <n v="1"/>
    <s v="Toma ARB"/>
    <n v="1"/>
    <x v="0"/>
    <n v="1"/>
    <x v="0"/>
    <n v="1"/>
    <x v="1"/>
    <n v="1"/>
    <x v="0"/>
  </r>
  <r>
    <s v="P0371"/>
    <x v="13"/>
    <s v="Adulto Mayor"/>
    <x v="0"/>
    <n v="25"/>
    <x v="3"/>
    <n v="1"/>
    <s v="Tiene herencia"/>
    <n v="164"/>
    <n v="104"/>
    <n v="78"/>
    <s v="Normal"/>
    <n v="28"/>
    <s v="Reducida"/>
    <n v="4"/>
    <x v="1"/>
    <n v="1"/>
    <x v="1"/>
    <n v="1"/>
    <x v="1"/>
    <n v="1"/>
    <x v="0"/>
    <x v="20"/>
    <x v="1"/>
    <n v="50"/>
    <x v="0"/>
    <n v="36"/>
    <x v="1"/>
    <n v="547"/>
    <x v="1"/>
    <n v="492"/>
    <s v="Macroalbuminuria"/>
    <n v="617"/>
    <x v="0"/>
    <n v="0"/>
    <x v="0"/>
    <n v="165"/>
    <x v="1"/>
    <n v="9.1999999999999993"/>
    <x v="1"/>
    <n v="294"/>
    <x v="1"/>
    <n v="144"/>
    <x v="4"/>
    <n v="31"/>
    <x v="0"/>
    <n v="291"/>
    <s v="Alto"/>
    <n v="138"/>
    <s v="Normal"/>
    <n v="6.9"/>
    <s v="Alto"/>
    <n v="7.3"/>
    <x v="0"/>
    <n v="8.3000000000000007"/>
    <s v="Bajo"/>
    <n v="6.6"/>
    <s v="Alto"/>
    <n v="0"/>
    <s v="No Toma ECA"/>
    <n v="0"/>
    <s v="No toma ARB"/>
    <n v="1"/>
    <x v="0"/>
    <n v="1"/>
    <x v="0"/>
    <n v="1"/>
    <x v="1"/>
    <n v="1"/>
    <x v="0"/>
  </r>
  <r>
    <s v="P0372"/>
    <x v="54"/>
    <s v="Adulto Mayor"/>
    <x v="0"/>
    <n v="26"/>
    <x v="3"/>
    <n v="0"/>
    <s v="No tiene herencia"/>
    <n v="171"/>
    <n v="100"/>
    <n v="90"/>
    <s v="Normal"/>
    <n v="30"/>
    <s v="Reducida"/>
    <n v="4"/>
    <x v="1"/>
    <n v="0"/>
    <x v="0"/>
    <n v="1"/>
    <x v="1"/>
    <n v="1"/>
    <x v="0"/>
    <x v="9"/>
    <x v="1"/>
    <n v="88"/>
    <x v="1"/>
    <n v="51"/>
    <x v="1"/>
    <n v="2702"/>
    <x v="1"/>
    <n v="2161"/>
    <s v="Macroalbuminuria"/>
    <n v="495"/>
    <x v="1"/>
    <n v="1"/>
    <x v="1"/>
    <n v="138"/>
    <x v="1"/>
    <n v="8.9"/>
    <x v="1"/>
    <n v="210"/>
    <x v="2"/>
    <n v="199"/>
    <x v="2"/>
    <n v="36"/>
    <x v="0"/>
    <n v="398"/>
    <s v="Alto"/>
    <n v="133"/>
    <s v="Bajo"/>
    <n v="5.2"/>
    <s v="Alto"/>
    <n v="7.4"/>
    <x v="0"/>
    <n v="8.6"/>
    <s v="Normal"/>
    <n v="5.2"/>
    <s v="Alto"/>
    <n v="0"/>
    <s v="No Toma ECA"/>
    <n v="1"/>
    <s v="Toma ARB"/>
    <n v="0"/>
    <x v="1"/>
    <n v="1"/>
    <x v="0"/>
    <n v="1"/>
    <x v="1"/>
    <n v="0"/>
    <x v="1"/>
  </r>
  <r>
    <s v="P0373"/>
    <x v="36"/>
    <s v="Adulto Mayor"/>
    <x v="1"/>
    <n v="32.4"/>
    <x v="2"/>
    <n v="1"/>
    <s v="Tiene herencia"/>
    <n v="187"/>
    <n v="107"/>
    <n v="87"/>
    <s v="Normal"/>
    <n v="46"/>
    <s v="Intermedia"/>
    <n v="4"/>
    <x v="1"/>
    <n v="0"/>
    <x v="0"/>
    <n v="1"/>
    <x v="1"/>
    <n v="1"/>
    <x v="0"/>
    <x v="25"/>
    <x v="1"/>
    <n v="62"/>
    <x v="1"/>
    <n v="40"/>
    <x v="1"/>
    <n v="1433"/>
    <x v="1"/>
    <n v="1003"/>
    <s v="Macroalbuminuria"/>
    <n v="848"/>
    <x v="0"/>
    <n v="1"/>
    <x v="1"/>
    <n v="210"/>
    <x v="1"/>
    <n v="7"/>
    <x v="1"/>
    <n v="222"/>
    <x v="2"/>
    <n v="158"/>
    <x v="4"/>
    <n v="39"/>
    <x v="0"/>
    <n v="209"/>
    <s v="Alto"/>
    <n v="127"/>
    <s v="Bajo"/>
    <n v="6.5"/>
    <s v="Alto"/>
    <n v="8.4"/>
    <x v="0"/>
    <n v="9"/>
    <s v="Normal"/>
    <n v="5.3"/>
    <s v="Alto"/>
    <n v="0"/>
    <s v="No Toma ECA"/>
    <n v="0"/>
    <s v="No toma ARB"/>
    <n v="0"/>
    <x v="1"/>
    <n v="0"/>
    <x v="1"/>
    <n v="1"/>
    <x v="1"/>
    <n v="0"/>
    <x v="1"/>
  </r>
  <r>
    <s v="P0374"/>
    <x v="19"/>
    <s v="Adulto"/>
    <x v="1"/>
    <n v="20.100000000000001"/>
    <x v="0"/>
    <n v="0"/>
    <s v="No tiene herencia"/>
    <n v="118"/>
    <n v="75"/>
    <n v="75"/>
    <s v="Normal"/>
    <n v="54"/>
    <s v="Normal"/>
    <n v="1"/>
    <x v="2"/>
    <n v="0"/>
    <x v="0"/>
    <n v="0"/>
    <x v="0"/>
    <n v="1"/>
    <x v="0"/>
    <x v="3"/>
    <x v="0"/>
    <n v="32"/>
    <x v="0"/>
    <n v="85"/>
    <x v="2"/>
    <n v="12"/>
    <x v="0"/>
    <n v="10"/>
    <s v="Normal"/>
    <n v="1068"/>
    <x v="0"/>
    <n v="1"/>
    <x v="1"/>
    <n v="93"/>
    <x v="0"/>
    <n v="6"/>
    <x v="2"/>
    <n v="153"/>
    <x v="0"/>
    <n v="115"/>
    <x v="0"/>
    <n v="55"/>
    <x v="0"/>
    <n v="96"/>
    <s v="Normal"/>
    <n v="138"/>
    <s v="Normal"/>
    <n v="3.6"/>
    <s v="Normal"/>
    <n v="13.7"/>
    <x v="1"/>
    <n v="10.4"/>
    <s v="Normal"/>
    <n v="3.9"/>
    <s v="Normal"/>
    <n v="0"/>
    <s v="No Toma ECA"/>
    <n v="1"/>
    <s v="Toma ARB"/>
    <n v="0"/>
    <x v="1"/>
    <n v="0"/>
    <x v="1"/>
    <n v="0"/>
    <x v="0"/>
    <n v="1"/>
    <x v="0"/>
  </r>
  <r>
    <s v="P0375"/>
    <x v="38"/>
    <s v="Adulto Mayor"/>
    <x v="0"/>
    <n v="34.1"/>
    <x v="2"/>
    <n v="1"/>
    <s v="Tiene herencia"/>
    <n v="175"/>
    <n v="107"/>
    <n v="87"/>
    <s v="Normal"/>
    <n v="37"/>
    <s v="Reducida"/>
    <n v="3"/>
    <x v="3"/>
    <n v="0"/>
    <x v="0"/>
    <n v="1"/>
    <x v="1"/>
    <n v="1"/>
    <x v="0"/>
    <x v="30"/>
    <x v="1"/>
    <n v="101"/>
    <x v="3"/>
    <n v="14"/>
    <x v="3"/>
    <n v="625"/>
    <x v="1"/>
    <n v="562"/>
    <s v="Macroalbuminuria"/>
    <n v="366"/>
    <x v="1"/>
    <n v="1"/>
    <x v="1"/>
    <n v="155"/>
    <x v="1"/>
    <n v="10.1"/>
    <x v="1"/>
    <n v="220"/>
    <x v="2"/>
    <n v="156"/>
    <x v="4"/>
    <n v="32"/>
    <x v="0"/>
    <n v="427"/>
    <s v="Alto"/>
    <n v="129"/>
    <s v="Bajo"/>
    <n v="5.4"/>
    <s v="Alto"/>
    <n v="10.1"/>
    <x v="0"/>
    <n v="8.1999999999999993"/>
    <s v="Bajo"/>
    <n v="7.1"/>
    <s v="Alto"/>
    <n v="0"/>
    <s v="No Toma ECA"/>
    <n v="0"/>
    <s v="No toma ARB"/>
    <n v="1"/>
    <x v="0"/>
    <n v="1"/>
    <x v="0"/>
    <n v="1"/>
    <x v="1"/>
    <n v="0"/>
    <x v="1"/>
  </r>
  <r>
    <s v="P0376"/>
    <x v="27"/>
    <s v="Adulto"/>
    <x v="0"/>
    <n v="30.5"/>
    <x v="2"/>
    <n v="1"/>
    <s v="Tiene herencia"/>
    <n v="156"/>
    <n v="97"/>
    <n v="101"/>
    <s v="Taquicardia"/>
    <n v="37"/>
    <s v="Reducida"/>
    <n v="4"/>
    <x v="1"/>
    <n v="1"/>
    <x v="1"/>
    <n v="1"/>
    <x v="1"/>
    <n v="1"/>
    <x v="0"/>
    <x v="19"/>
    <x v="1"/>
    <n v="60"/>
    <x v="1"/>
    <n v="11"/>
    <x v="3"/>
    <n v="1328"/>
    <x v="1"/>
    <n v="1062"/>
    <s v="Macroalbuminuria"/>
    <n v="893"/>
    <x v="0"/>
    <n v="1"/>
    <x v="1"/>
    <n v="200"/>
    <x v="1"/>
    <n v="10.9"/>
    <x v="1"/>
    <n v="314"/>
    <x v="1"/>
    <n v="136"/>
    <x v="4"/>
    <n v="42"/>
    <x v="0"/>
    <n v="321"/>
    <s v="Alto"/>
    <n v="130"/>
    <s v="Bajo"/>
    <n v="6.6"/>
    <s v="Alto"/>
    <n v="9.8000000000000007"/>
    <x v="0"/>
    <n v="8.6"/>
    <s v="Normal"/>
    <n v="5.8"/>
    <s v="Alto"/>
    <n v="1"/>
    <s v="Toma ECA"/>
    <n v="1"/>
    <s v="Toma ARB"/>
    <n v="1"/>
    <x v="0"/>
    <n v="1"/>
    <x v="0"/>
    <n v="1"/>
    <x v="1"/>
    <n v="0"/>
    <x v="1"/>
  </r>
  <r>
    <s v="P0377"/>
    <x v="4"/>
    <s v="Adulto Mayor"/>
    <x v="1"/>
    <n v="20.100000000000001"/>
    <x v="0"/>
    <n v="0"/>
    <s v="No tiene herencia"/>
    <n v="105"/>
    <n v="78"/>
    <n v="70"/>
    <s v="Normal"/>
    <n v="53"/>
    <s v="Normal"/>
    <n v="2"/>
    <x v="0"/>
    <n v="0"/>
    <x v="0"/>
    <n v="0"/>
    <x v="0"/>
    <n v="0"/>
    <x v="1"/>
    <x v="4"/>
    <x v="1"/>
    <n v="23"/>
    <x v="0"/>
    <n v="115"/>
    <x v="0"/>
    <n v="7"/>
    <x v="0"/>
    <n v="5"/>
    <s v="Normal"/>
    <n v="1217"/>
    <x v="0"/>
    <n v="1"/>
    <x v="1"/>
    <n v="115"/>
    <x v="2"/>
    <n v="6.2"/>
    <x v="2"/>
    <n v="206"/>
    <x v="2"/>
    <n v="95"/>
    <x v="3"/>
    <n v="58"/>
    <x v="0"/>
    <n v="154"/>
    <s v="Alto"/>
    <n v="144"/>
    <s v="Normal"/>
    <n v="3.8"/>
    <s v="Normal"/>
    <n v="15.3"/>
    <x v="1"/>
    <n v="9.1"/>
    <s v="Normal"/>
    <n v="3.9"/>
    <s v="Normal"/>
    <n v="0"/>
    <s v="No Toma ECA"/>
    <n v="1"/>
    <s v="Toma ARB"/>
    <n v="1"/>
    <x v="0"/>
    <n v="1"/>
    <x v="0"/>
    <n v="0"/>
    <x v="0"/>
    <n v="0"/>
    <x v="1"/>
  </r>
  <r>
    <s v="P0378"/>
    <x v="53"/>
    <s v="Adulto Mayor"/>
    <x v="1"/>
    <n v="26.7"/>
    <x v="3"/>
    <n v="1"/>
    <s v="Tiene herencia"/>
    <n v="160"/>
    <n v="108"/>
    <n v="92"/>
    <s v="Normal"/>
    <n v="39"/>
    <s v="Reducida"/>
    <n v="3"/>
    <x v="3"/>
    <n v="1"/>
    <x v="1"/>
    <n v="0"/>
    <x v="0"/>
    <n v="1"/>
    <x v="0"/>
    <x v="1"/>
    <x v="1"/>
    <n v="92"/>
    <x v="1"/>
    <n v="48"/>
    <x v="1"/>
    <n v="467"/>
    <x v="1"/>
    <n v="326"/>
    <s v="Macroalbuminuria"/>
    <n v="341"/>
    <x v="1"/>
    <n v="1"/>
    <x v="1"/>
    <n v="195"/>
    <x v="1"/>
    <n v="7.1"/>
    <x v="1"/>
    <n v="225"/>
    <x v="2"/>
    <n v="141"/>
    <x v="4"/>
    <n v="35"/>
    <x v="0"/>
    <n v="289"/>
    <s v="Alto"/>
    <n v="135"/>
    <s v="Normal"/>
    <n v="6.8"/>
    <s v="Alto"/>
    <n v="8.1999999999999993"/>
    <x v="0"/>
    <n v="7.5"/>
    <s v="Bajo"/>
    <n v="5.4"/>
    <s v="Alto"/>
    <n v="0"/>
    <s v="No Toma ECA"/>
    <n v="0"/>
    <s v="No toma ARB"/>
    <n v="1"/>
    <x v="0"/>
    <n v="0"/>
    <x v="1"/>
    <n v="1"/>
    <x v="1"/>
    <n v="1"/>
    <x v="0"/>
  </r>
  <r>
    <s v="P0379"/>
    <x v="40"/>
    <s v="Adulto"/>
    <x v="0"/>
    <n v="38.700000000000003"/>
    <x v="1"/>
    <n v="0"/>
    <s v="No tiene herencia"/>
    <n v="149"/>
    <n v="107"/>
    <n v="81"/>
    <s v="Normal"/>
    <n v="45"/>
    <s v="Intermedia"/>
    <n v="2"/>
    <x v="0"/>
    <n v="1"/>
    <x v="1"/>
    <n v="0"/>
    <x v="0"/>
    <n v="1"/>
    <x v="0"/>
    <x v="26"/>
    <x v="1"/>
    <n v="101"/>
    <x v="3"/>
    <n v="36"/>
    <x v="1"/>
    <n v="2595"/>
    <x v="1"/>
    <n v="2076"/>
    <s v="Macroalbuminuria"/>
    <n v="513"/>
    <x v="0"/>
    <n v="1"/>
    <x v="1"/>
    <n v="146"/>
    <x v="1"/>
    <n v="9.1"/>
    <x v="1"/>
    <n v="203"/>
    <x v="2"/>
    <n v="217"/>
    <x v="2"/>
    <n v="40"/>
    <x v="0"/>
    <n v="390"/>
    <s v="Alto"/>
    <n v="134"/>
    <s v="Bajo"/>
    <n v="5.4"/>
    <s v="Alto"/>
    <n v="10.4"/>
    <x v="0"/>
    <n v="7.5"/>
    <s v="Bajo"/>
    <n v="5.4"/>
    <s v="Alto"/>
    <n v="1"/>
    <s v="Toma ECA"/>
    <n v="1"/>
    <s v="Toma ARB"/>
    <n v="1"/>
    <x v="0"/>
    <n v="1"/>
    <x v="0"/>
    <n v="1"/>
    <x v="1"/>
    <n v="0"/>
    <x v="1"/>
  </r>
  <r>
    <s v="P0380"/>
    <x v="22"/>
    <s v="Adulto Mayor"/>
    <x v="1"/>
    <n v="20.399999999999999"/>
    <x v="0"/>
    <n v="0"/>
    <s v="No tiene herencia"/>
    <n v="124"/>
    <n v="84"/>
    <n v="76"/>
    <s v="Normal"/>
    <n v="66"/>
    <s v="Normal"/>
    <n v="2"/>
    <x v="0"/>
    <n v="0"/>
    <x v="0"/>
    <n v="0"/>
    <x v="0"/>
    <n v="0"/>
    <x v="1"/>
    <x v="13"/>
    <x v="0"/>
    <n v="27"/>
    <x v="0"/>
    <n v="62"/>
    <x v="2"/>
    <n v="6"/>
    <x v="0"/>
    <n v="4"/>
    <s v="Normal"/>
    <n v="1015"/>
    <x v="0"/>
    <n v="0"/>
    <x v="0"/>
    <n v="124"/>
    <x v="2"/>
    <n v="4.8"/>
    <x v="0"/>
    <n v="205"/>
    <x v="2"/>
    <n v="86"/>
    <x v="3"/>
    <n v="41"/>
    <x v="0"/>
    <n v="111"/>
    <s v="Normal"/>
    <n v="135"/>
    <s v="Normal"/>
    <n v="5"/>
    <s v="Normal"/>
    <n v="12.1"/>
    <x v="1"/>
    <n v="10.5"/>
    <s v="Normal"/>
    <n v="3.7"/>
    <s v="Normal"/>
    <n v="1"/>
    <s v="Toma ECA"/>
    <n v="1"/>
    <s v="Toma ARB"/>
    <n v="0"/>
    <x v="1"/>
    <n v="0"/>
    <x v="1"/>
    <n v="0"/>
    <x v="0"/>
    <n v="0"/>
    <x v="1"/>
  </r>
  <r>
    <s v="P0381"/>
    <x v="10"/>
    <s v="Adulto Mayor"/>
    <x v="1"/>
    <n v="40"/>
    <x v="5"/>
    <n v="1"/>
    <s v="Tiene herencia"/>
    <n v="176"/>
    <n v="109"/>
    <n v="90"/>
    <s v="Normal"/>
    <n v="46"/>
    <s v="Intermedia"/>
    <n v="3"/>
    <x v="3"/>
    <n v="1"/>
    <x v="1"/>
    <n v="1"/>
    <x v="1"/>
    <n v="1"/>
    <x v="0"/>
    <x v="23"/>
    <x v="1"/>
    <n v="78"/>
    <x v="1"/>
    <n v="23"/>
    <x v="4"/>
    <n v="1243"/>
    <x v="1"/>
    <n v="1118"/>
    <s v="Macroalbuminuria"/>
    <n v="578"/>
    <x v="0"/>
    <n v="1"/>
    <x v="1"/>
    <n v="166"/>
    <x v="1"/>
    <n v="9.3000000000000007"/>
    <x v="1"/>
    <n v="231"/>
    <x v="2"/>
    <n v="155"/>
    <x v="4"/>
    <n v="42"/>
    <x v="0"/>
    <n v="360"/>
    <s v="Alto"/>
    <n v="138"/>
    <s v="Normal"/>
    <n v="5.6"/>
    <s v="Alto"/>
    <n v="8.8000000000000007"/>
    <x v="0"/>
    <n v="8.4"/>
    <s v="Bajo"/>
    <n v="4.9000000000000004"/>
    <s v="Alto"/>
    <n v="0"/>
    <s v="No Toma ECA"/>
    <n v="1"/>
    <s v="Toma ARB"/>
    <n v="1"/>
    <x v="0"/>
    <n v="1"/>
    <x v="0"/>
    <n v="1"/>
    <x v="1"/>
    <n v="1"/>
    <x v="0"/>
  </r>
  <r>
    <s v="P0382"/>
    <x v="27"/>
    <s v="Adulto"/>
    <x v="0"/>
    <n v="21.7"/>
    <x v="0"/>
    <n v="0"/>
    <s v="No tiene herencia"/>
    <n v="125"/>
    <n v="85"/>
    <n v="63"/>
    <s v="Normal"/>
    <n v="50"/>
    <s v="Normal"/>
    <n v="2"/>
    <x v="0"/>
    <n v="0"/>
    <x v="0"/>
    <n v="0"/>
    <x v="0"/>
    <n v="1"/>
    <x v="0"/>
    <x v="13"/>
    <x v="0"/>
    <n v="31"/>
    <x v="0"/>
    <n v="68"/>
    <x v="2"/>
    <n v="23"/>
    <x v="0"/>
    <n v="20"/>
    <s v="Normal"/>
    <n v="2324"/>
    <x v="0"/>
    <n v="0"/>
    <x v="0"/>
    <n v="124"/>
    <x v="2"/>
    <n v="5.4"/>
    <x v="0"/>
    <n v="171"/>
    <x v="0"/>
    <n v="116"/>
    <x v="0"/>
    <n v="47"/>
    <x v="0"/>
    <n v="127"/>
    <s v="Normal"/>
    <n v="135"/>
    <s v="Normal"/>
    <n v="3.8"/>
    <s v="Normal"/>
    <n v="15.7"/>
    <x v="1"/>
    <n v="10.1"/>
    <s v="Normal"/>
    <n v="4.5"/>
    <s v="Normal"/>
    <n v="0"/>
    <s v="No Toma ECA"/>
    <n v="0"/>
    <s v="No toma ARB"/>
    <n v="0"/>
    <x v="1"/>
    <n v="1"/>
    <x v="0"/>
    <n v="0"/>
    <x v="0"/>
    <n v="0"/>
    <x v="1"/>
  </r>
  <r>
    <s v="P0383"/>
    <x v="26"/>
    <s v="Adulto"/>
    <x v="0"/>
    <n v="21.5"/>
    <x v="0"/>
    <n v="0"/>
    <s v="No tiene herencia"/>
    <n v="112"/>
    <n v="80"/>
    <n v="62"/>
    <s v="Normal"/>
    <n v="64"/>
    <s v="Normal"/>
    <n v="1"/>
    <x v="2"/>
    <n v="0"/>
    <x v="0"/>
    <n v="0"/>
    <x v="0"/>
    <n v="1"/>
    <x v="0"/>
    <x v="7"/>
    <x v="0"/>
    <n v="30"/>
    <x v="0"/>
    <n v="112"/>
    <x v="0"/>
    <n v="12"/>
    <x v="0"/>
    <n v="9"/>
    <s v="Normal"/>
    <n v="1867"/>
    <x v="0"/>
    <n v="1"/>
    <x v="1"/>
    <n v="84"/>
    <x v="0"/>
    <n v="5.0999999999999996"/>
    <x v="0"/>
    <n v="218"/>
    <x v="2"/>
    <n v="128"/>
    <x v="0"/>
    <n v="46"/>
    <x v="0"/>
    <n v="81"/>
    <s v="Normal"/>
    <n v="145"/>
    <s v="Normal"/>
    <n v="4.9000000000000004"/>
    <s v="Normal"/>
    <n v="12.9"/>
    <x v="0"/>
    <n v="9.5"/>
    <s v="Normal"/>
    <n v="4"/>
    <s v="Normal"/>
    <n v="1"/>
    <s v="Toma ECA"/>
    <n v="1"/>
    <s v="Toma ARB"/>
    <n v="0"/>
    <x v="1"/>
    <n v="0"/>
    <x v="1"/>
    <n v="0"/>
    <x v="0"/>
    <n v="1"/>
    <x v="0"/>
  </r>
  <r>
    <s v="P0384"/>
    <x v="30"/>
    <s v="Adulto Mayor"/>
    <x v="0"/>
    <n v="26.3"/>
    <x v="3"/>
    <n v="1"/>
    <s v="Tiene herencia"/>
    <n v="177"/>
    <n v="92"/>
    <n v="79"/>
    <s v="Normal"/>
    <n v="36"/>
    <s v="Reducida"/>
    <n v="4"/>
    <x v="1"/>
    <n v="0"/>
    <x v="0"/>
    <n v="0"/>
    <x v="0"/>
    <n v="1"/>
    <x v="0"/>
    <x v="25"/>
    <x v="1"/>
    <n v="105"/>
    <x v="3"/>
    <n v="20"/>
    <x v="4"/>
    <n v="821"/>
    <x v="1"/>
    <n v="656"/>
    <s v="Macroalbuminuria"/>
    <n v="328"/>
    <x v="1"/>
    <n v="1"/>
    <x v="1"/>
    <n v="181"/>
    <x v="1"/>
    <n v="7.9"/>
    <x v="1"/>
    <n v="212"/>
    <x v="2"/>
    <n v="173"/>
    <x v="1"/>
    <n v="39"/>
    <x v="0"/>
    <n v="270"/>
    <s v="Alto"/>
    <n v="130"/>
    <s v="Bajo"/>
    <n v="5.0999999999999996"/>
    <s v="Alto"/>
    <n v="8.8000000000000007"/>
    <x v="0"/>
    <n v="8.8000000000000007"/>
    <s v="Normal"/>
    <n v="4.8"/>
    <s v="Alto"/>
    <n v="1"/>
    <s v="Toma ECA"/>
    <n v="0"/>
    <s v="No toma ARB"/>
    <n v="1"/>
    <x v="0"/>
    <n v="1"/>
    <x v="0"/>
    <n v="1"/>
    <x v="1"/>
    <n v="1"/>
    <x v="0"/>
  </r>
  <r>
    <s v="P0385"/>
    <x v="0"/>
    <s v="Adulto"/>
    <x v="0"/>
    <n v="28.1"/>
    <x v="3"/>
    <n v="0"/>
    <s v="No tiene herencia"/>
    <n v="110"/>
    <n v="73"/>
    <n v="73"/>
    <s v="Normal"/>
    <n v="58"/>
    <s v="Normal"/>
    <n v="1"/>
    <x v="2"/>
    <n v="0"/>
    <x v="0"/>
    <n v="0"/>
    <x v="0"/>
    <n v="1"/>
    <x v="0"/>
    <x v="0"/>
    <x v="0"/>
    <n v="33"/>
    <x v="0"/>
    <n v="95"/>
    <x v="0"/>
    <n v="11"/>
    <x v="0"/>
    <n v="9"/>
    <s v="Normal"/>
    <n v="1374"/>
    <x v="0"/>
    <n v="0"/>
    <x v="0"/>
    <n v="97"/>
    <x v="0"/>
    <n v="4.9000000000000004"/>
    <x v="0"/>
    <n v="154"/>
    <x v="0"/>
    <n v="102"/>
    <x v="0"/>
    <n v="62"/>
    <x v="1"/>
    <n v="165"/>
    <s v="Alto"/>
    <n v="144"/>
    <s v="Normal"/>
    <n v="4.2"/>
    <s v="Normal"/>
    <n v="15.8"/>
    <x v="1"/>
    <n v="8.6999999999999993"/>
    <s v="Normal"/>
    <n v="4.4000000000000004"/>
    <s v="Normal"/>
    <n v="1"/>
    <s v="Toma ECA"/>
    <n v="1"/>
    <s v="Toma ARB"/>
    <n v="0"/>
    <x v="1"/>
    <n v="1"/>
    <x v="0"/>
    <n v="0"/>
    <x v="0"/>
    <n v="1"/>
    <x v="0"/>
  </r>
  <r>
    <s v="P0386"/>
    <x v="28"/>
    <s v="Adulto Mayor"/>
    <x v="1"/>
    <n v="34.6"/>
    <x v="2"/>
    <n v="1"/>
    <s v="Tiene herencia"/>
    <n v="144"/>
    <n v="107"/>
    <n v="95"/>
    <s v="Normal"/>
    <n v="50"/>
    <s v="Normal"/>
    <n v="4"/>
    <x v="1"/>
    <n v="1"/>
    <x v="1"/>
    <n v="1"/>
    <x v="1"/>
    <n v="1"/>
    <x v="0"/>
    <x v="30"/>
    <x v="1"/>
    <n v="56"/>
    <x v="1"/>
    <n v="30"/>
    <x v="1"/>
    <n v="2185"/>
    <x v="1"/>
    <n v="1748"/>
    <s v="Macroalbuminuria"/>
    <n v="773"/>
    <x v="0"/>
    <n v="1"/>
    <x v="1"/>
    <n v="219"/>
    <x v="1"/>
    <n v="8.9"/>
    <x v="1"/>
    <n v="258"/>
    <x v="1"/>
    <n v="144"/>
    <x v="4"/>
    <n v="42"/>
    <x v="0"/>
    <n v="190"/>
    <s v="Alto"/>
    <n v="131"/>
    <s v="Bajo"/>
    <n v="5.0999999999999996"/>
    <s v="Alto"/>
    <n v="7.2"/>
    <x v="0"/>
    <n v="8.1"/>
    <s v="Bajo"/>
    <n v="5.5"/>
    <s v="Alto"/>
    <n v="1"/>
    <s v="Toma ECA"/>
    <n v="0"/>
    <s v="No toma ARB"/>
    <n v="1"/>
    <x v="0"/>
    <n v="1"/>
    <x v="0"/>
    <n v="1"/>
    <x v="1"/>
    <n v="0"/>
    <x v="1"/>
  </r>
  <r>
    <s v="P0387"/>
    <x v="37"/>
    <s v="Adulto Mayor"/>
    <x v="0"/>
    <n v="31.1"/>
    <x v="2"/>
    <n v="0"/>
    <s v="No tiene herencia"/>
    <n v="182"/>
    <n v="110"/>
    <n v="87"/>
    <s v="Normal"/>
    <n v="42"/>
    <s v="Intermedia"/>
    <n v="3"/>
    <x v="3"/>
    <n v="1"/>
    <x v="1"/>
    <n v="1"/>
    <x v="1"/>
    <n v="1"/>
    <x v="0"/>
    <x v="23"/>
    <x v="1"/>
    <n v="112"/>
    <x v="3"/>
    <n v="31"/>
    <x v="1"/>
    <n v="707"/>
    <x v="1"/>
    <n v="565"/>
    <s v="Macroalbuminuria"/>
    <n v="851"/>
    <x v="0"/>
    <n v="1"/>
    <x v="1"/>
    <n v="159"/>
    <x v="1"/>
    <n v="7.7"/>
    <x v="1"/>
    <n v="217"/>
    <x v="2"/>
    <n v="210"/>
    <x v="2"/>
    <n v="30"/>
    <x v="0"/>
    <n v="416"/>
    <s v="Alto"/>
    <n v="131"/>
    <s v="Bajo"/>
    <n v="5.8"/>
    <s v="Alto"/>
    <n v="9"/>
    <x v="0"/>
    <n v="8"/>
    <s v="Bajo"/>
    <n v="5.2"/>
    <s v="Alto"/>
    <n v="1"/>
    <s v="Toma ECA"/>
    <n v="1"/>
    <s v="Toma ARB"/>
    <n v="1"/>
    <x v="0"/>
    <n v="0"/>
    <x v="1"/>
    <n v="1"/>
    <x v="1"/>
    <n v="0"/>
    <x v="1"/>
  </r>
  <r>
    <s v="P0388"/>
    <x v="2"/>
    <s v="Adulto Mayor"/>
    <x v="0"/>
    <n v="32.4"/>
    <x v="2"/>
    <n v="1"/>
    <s v="Tiene herencia"/>
    <n v="154"/>
    <n v="107"/>
    <n v="78"/>
    <s v="Normal"/>
    <n v="43"/>
    <s v="Intermedia"/>
    <n v="3"/>
    <x v="3"/>
    <n v="0"/>
    <x v="0"/>
    <n v="1"/>
    <x v="1"/>
    <n v="1"/>
    <x v="0"/>
    <x v="9"/>
    <x v="1"/>
    <n v="89"/>
    <x v="1"/>
    <n v="33"/>
    <x v="1"/>
    <n v="2080"/>
    <x v="1"/>
    <n v="1456"/>
    <s v="Macroalbuminuria"/>
    <n v="674"/>
    <x v="0"/>
    <n v="1"/>
    <x v="1"/>
    <n v="153"/>
    <x v="1"/>
    <n v="10.4"/>
    <x v="1"/>
    <n v="261"/>
    <x v="1"/>
    <n v="191"/>
    <x v="2"/>
    <n v="30"/>
    <x v="0"/>
    <n v="300"/>
    <s v="Alto"/>
    <n v="132"/>
    <s v="Bajo"/>
    <n v="5.4"/>
    <s v="Alto"/>
    <n v="8.8000000000000007"/>
    <x v="0"/>
    <n v="7.6"/>
    <s v="Bajo"/>
    <n v="5.7"/>
    <s v="Alto"/>
    <n v="1"/>
    <s v="Toma ECA"/>
    <n v="0"/>
    <s v="No toma ARB"/>
    <n v="0"/>
    <x v="1"/>
    <n v="0"/>
    <x v="1"/>
    <n v="1"/>
    <x v="1"/>
    <n v="0"/>
    <x v="1"/>
  </r>
  <r>
    <s v="P0389"/>
    <x v="18"/>
    <s v="Adulto"/>
    <x v="1"/>
    <n v="20.8"/>
    <x v="0"/>
    <n v="0"/>
    <s v="No tiene herencia"/>
    <n v="118"/>
    <n v="69"/>
    <n v="61"/>
    <s v="Normal"/>
    <n v="64"/>
    <s v="Normal"/>
    <n v="2"/>
    <x v="0"/>
    <n v="0"/>
    <x v="0"/>
    <n v="0"/>
    <x v="0"/>
    <n v="0"/>
    <x v="1"/>
    <x v="4"/>
    <x v="1"/>
    <n v="24"/>
    <x v="0"/>
    <n v="62"/>
    <x v="2"/>
    <n v="9"/>
    <x v="0"/>
    <n v="8"/>
    <s v="Normal"/>
    <n v="2282"/>
    <x v="0"/>
    <n v="0"/>
    <x v="0"/>
    <n v="98"/>
    <x v="0"/>
    <n v="6.1"/>
    <x v="2"/>
    <n v="184"/>
    <x v="0"/>
    <n v="103"/>
    <x v="0"/>
    <n v="63"/>
    <x v="1"/>
    <n v="96"/>
    <s v="Normal"/>
    <n v="142"/>
    <s v="Normal"/>
    <n v="4"/>
    <s v="Normal"/>
    <n v="12.5"/>
    <x v="1"/>
    <n v="9.3000000000000007"/>
    <s v="Normal"/>
    <n v="3.8"/>
    <s v="Normal"/>
    <n v="1"/>
    <s v="Toma ECA"/>
    <n v="0"/>
    <s v="No toma ARB"/>
    <n v="0"/>
    <x v="1"/>
    <n v="0"/>
    <x v="1"/>
    <n v="0"/>
    <x v="0"/>
    <n v="1"/>
    <x v="0"/>
  </r>
  <r>
    <s v="P0390"/>
    <x v="39"/>
    <s v="Adulto Mayor"/>
    <x v="1"/>
    <n v="21.4"/>
    <x v="0"/>
    <n v="0"/>
    <s v="No tiene herencia"/>
    <n v="109"/>
    <n v="79"/>
    <n v="80"/>
    <s v="Normal"/>
    <n v="64"/>
    <s v="Normal"/>
    <n v="2"/>
    <x v="0"/>
    <n v="0"/>
    <x v="0"/>
    <n v="0"/>
    <x v="0"/>
    <n v="0"/>
    <x v="1"/>
    <x v="7"/>
    <x v="0"/>
    <n v="40"/>
    <x v="0"/>
    <n v="62"/>
    <x v="2"/>
    <n v="6"/>
    <x v="0"/>
    <n v="4"/>
    <s v="Normal"/>
    <n v="2044"/>
    <x v="0"/>
    <n v="1"/>
    <x v="1"/>
    <n v="82"/>
    <x v="0"/>
    <n v="4.9000000000000004"/>
    <x v="0"/>
    <n v="191"/>
    <x v="0"/>
    <n v="124"/>
    <x v="0"/>
    <n v="51"/>
    <x v="0"/>
    <n v="170"/>
    <s v="Alto"/>
    <n v="135"/>
    <s v="Normal"/>
    <n v="4.5999999999999996"/>
    <s v="Normal"/>
    <n v="15.1"/>
    <x v="1"/>
    <n v="9.4"/>
    <s v="Normal"/>
    <n v="3.9"/>
    <s v="Normal"/>
    <n v="0"/>
    <s v="No Toma ECA"/>
    <n v="0"/>
    <s v="No toma ARB"/>
    <n v="0"/>
    <x v="1"/>
    <n v="1"/>
    <x v="0"/>
    <n v="0"/>
    <x v="0"/>
    <n v="0"/>
    <x v="1"/>
  </r>
  <r>
    <s v="P0391"/>
    <x v="29"/>
    <s v="Adulto"/>
    <x v="0"/>
    <n v="29.4"/>
    <x v="3"/>
    <n v="0"/>
    <s v="No tiene herencia"/>
    <n v="106"/>
    <n v="84"/>
    <n v="77"/>
    <s v="Normal"/>
    <n v="62"/>
    <s v="Normal"/>
    <n v="1"/>
    <x v="2"/>
    <n v="0"/>
    <x v="0"/>
    <n v="0"/>
    <x v="0"/>
    <n v="1"/>
    <x v="0"/>
    <x v="3"/>
    <x v="0"/>
    <n v="34"/>
    <x v="0"/>
    <n v="119"/>
    <x v="0"/>
    <n v="17"/>
    <x v="0"/>
    <n v="13"/>
    <s v="Normal"/>
    <n v="2026"/>
    <x v="0"/>
    <n v="0"/>
    <x v="0"/>
    <n v="111"/>
    <x v="2"/>
    <n v="5.3"/>
    <x v="0"/>
    <n v="152"/>
    <x v="0"/>
    <n v="80"/>
    <x v="3"/>
    <n v="65"/>
    <x v="1"/>
    <n v="103"/>
    <s v="Normal"/>
    <n v="135"/>
    <s v="Normal"/>
    <n v="3.7"/>
    <s v="Normal"/>
    <n v="14.6"/>
    <x v="1"/>
    <n v="9.1"/>
    <s v="Normal"/>
    <n v="4"/>
    <s v="Normal"/>
    <n v="1"/>
    <s v="Toma ECA"/>
    <n v="0"/>
    <s v="No toma ARB"/>
    <n v="1"/>
    <x v="0"/>
    <n v="1"/>
    <x v="0"/>
    <n v="0"/>
    <x v="0"/>
    <n v="1"/>
    <x v="0"/>
  </r>
  <r>
    <s v="P0392"/>
    <x v="27"/>
    <s v="Adulto"/>
    <x v="0"/>
    <n v="37.1"/>
    <x v="1"/>
    <n v="1"/>
    <s v="Tiene herencia"/>
    <n v="150"/>
    <n v="103"/>
    <n v="96"/>
    <s v="Normal"/>
    <n v="40"/>
    <s v="Reducida"/>
    <n v="3"/>
    <x v="3"/>
    <n v="1"/>
    <x v="1"/>
    <n v="0"/>
    <x v="0"/>
    <n v="1"/>
    <x v="0"/>
    <x v="9"/>
    <x v="1"/>
    <n v="68"/>
    <x v="1"/>
    <n v="55"/>
    <x v="1"/>
    <n v="1853"/>
    <x v="1"/>
    <n v="1667"/>
    <s v="Macroalbuminuria"/>
    <n v="897"/>
    <x v="0"/>
    <n v="1"/>
    <x v="1"/>
    <n v="177"/>
    <x v="1"/>
    <n v="8.8000000000000007"/>
    <x v="1"/>
    <n v="300"/>
    <x v="1"/>
    <n v="135"/>
    <x v="4"/>
    <n v="45"/>
    <x v="0"/>
    <n v="215"/>
    <s v="Alto"/>
    <n v="131"/>
    <s v="Bajo"/>
    <n v="5.3"/>
    <s v="Alto"/>
    <n v="9.9"/>
    <x v="0"/>
    <n v="8.6999999999999993"/>
    <s v="Normal"/>
    <n v="5.9"/>
    <s v="Alto"/>
    <n v="1"/>
    <s v="Toma ECA"/>
    <n v="1"/>
    <s v="Toma ARB"/>
    <n v="1"/>
    <x v="0"/>
    <n v="1"/>
    <x v="0"/>
    <n v="1"/>
    <x v="1"/>
    <n v="1"/>
    <x v="0"/>
  </r>
  <r>
    <s v="P0393"/>
    <x v="25"/>
    <s v="Adulto"/>
    <x v="1"/>
    <n v="24.7"/>
    <x v="0"/>
    <n v="0"/>
    <s v="No tiene herencia"/>
    <n v="115"/>
    <n v="68"/>
    <n v="71"/>
    <s v="Normal"/>
    <n v="60"/>
    <s v="Normal"/>
    <n v="1"/>
    <x v="2"/>
    <n v="0"/>
    <x v="0"/>
    <n v="0"/>
    <x v="0"/>
    <n v="0"/>
    <x v="1"/>
    <x v="13"/>
    <x v="0"/>
    <n v="19"/>
    <x v="0"/>
    <n v="65"/>
    <x v="2"/>
    <n v="23"/>
    <x v="0"/>
    <n v="18"/>
    <s v="Normal"/>
    <n v="1214"/>
    <x v="0"/>
    <n v="0"/>
    <x v="0"/>
    <n v="82"/>
    <x v="0"/>
    <n v="5.8"/>
    <x v="2"/>
    <n v="187"/>
    <x v="0"/>
    <n v="83"/>
    <x v="3"/>
    <n v="51"/>
    <x v="0"/>
    <n v="123"/>
    <s v="Normal"/>
    <n v="143"/>
    <s v="Normal"/>
    <n v="4.7"/>
    <s v="Normal"/>
    <n v="14.6"/>
    <x v="1"/>
    <n v="9.1999999999999993"/>
    <s v="Normal"/>
    <n v="3.8"/>
    <s v="Normal"/>
    <n v="0"/>
    <s v="No Toma ECA"/>
    <n v="0"/>
    <s v="No toma ARB"/>
    <n v="0"/>
    <x v="1"/>
    <n v="0"/>
    <x v="1"/>
    <n v="0"/>
    <x v="0"/>
    <n v="1"/>
    <x v="0"/>
  </r>
  <r>
    <s v="P0394"/>
    <x v="25"/>
    <s v="Adulto"/>
    <x v="1"/>
    <n v="30.1"/>
    <x v="2"/>
    <n v="1"/>
    <s v="Tiene herencia"/>
    <n v="142"/>
    <n v="93"/>
    <n v="80"/>
    <s v="Normal"/>
    <n v="36"/>
    <s v="Reducida"/>
    <n v="4"/>
    <x v="1"/>
    <n v="1"/>
    <x v="1"/>
    <n v="1"/>
    <x v="1"/>
    <n v="1"/>
    <x v="0"/>
    <x v="40"/>
    <x v="1"/>
    <n v="60"/>
    <x v="1"/>
    <n v="18"/>
    <x v="4"/>
    <n v="1524"/>
    <x v="1"/>
    <n v="1066"/>
    <s v="Macroalbuminuria"/>
    <n v="358"/>
    <x v="1"/>
    <n v="0"/>
    <x v="0"/>
    <n v="160"/>
    <x v="1"/>
    <n v="9.9"/>
    <x v="1"/>
    <n v="274"/>
    <x v="1"/>
    <n v="140"/>
    <x v="4"/>
    <n v="32"/>
    <x v="0"/>
    <n v="362"/>
    <s v="Alto"/>
    <n v="140"/>
    <s v="Normal"/>
    <n v="6.5"/>
    <s v="Alto"/>
    <n v="10.9"/>
    <x v="0"/>
    <n v="7.8"/>
    <s v="Bajo"/>
    <n v="6.8"/>
    <s v="Alto"/>
    <n v="0"/>
    <s v="No Toma ECA"/>
    <n v="1"/>
    <s v="Toma ARB"/>
    <n v="1"/>
    <x v="0"/>
    <n v="1"/>
    <x v="0"/>
    <n v="1"/>
    <x v="1"/>
    <n v="0"/>
    <x v="1"/>
  </r>
  <r>
    <s v="P0395"/>
    <x v="12"/>
    <s v="Adulto"/>
    <x v="1"/>
    <n v="24.4"/>
    <x v="0"/>
    <n v="0"/>
    <s v="No tiene herencia"/>
    <n v="113"/>
    <n v="71"/>
    <n v="87"/>
    <s v="Normal"/>
    <n v="70"/>
    <s v="Normal"/>
    <n v="2"/>
    <x v="0"/>
    <n v="0"/>
    <x v="0"/>
    <n v="0"/>
    <x v="0"/>
    <n v="0"/>
    <x v="1"/>
    <x v="7"/>
    <x v="0"/>
    <n v="19"/>
    <x v="0"/>
    <n v="103"/>
    <x v="0"/>
    <n v="13"/>
    <x v="0"/>
    <n v="10"/>
    <s v="Normal"/>
    <n v="1825"/>
    <x v="0"/>
    <n v="0"/>
    <x v="0"/>
    <n v="107"/>
    <x v="2"/>
    <n v="5"/>
    <x v="0"/>
    <n v="185"/>
    <x v="0"/>
    <n v="106"/>
    <x v="0"/>
    <n v="47"/>
    <x v="0"/>
    <n v="111"/>
    <s v="Normal"/>
    <n v="135"/>
    <s v="Normal"/>
    <n v="3.5"/>
    <s v="Normal"/>
    <n v="13"/>
    <x v="1"/>
    <n v="9.5"/>
    <s v="Normal"/>
    <n v="2.5"/>
    <s v="Normal"/>
    <n v="0"/>
    <s v="No Toma ECA"/>
    <n v="0"/>
    <s v="No toma ARB"/>
    <n v="0"/>
    <x v="1"/>
    <n v="1"/>
    <x v="0"/>
    <n v="0"/>
    <x v="0"/>
    <n v="1"/>
    <x v="0"/>
  </r>
  <r>
    <s v="P0396"/>
    <x v="27"/>
    <s v="Adulto"/>
    <x v="0"/>
    <n v="39"/>
    <x v="1"/>
    <n v="1"/>
    <s v="Tiene herencia"/>
    <n v="174"/>
    <n v="93"/>
    <n v="75"/>
    <s v="Normal"/>
    <n v="38"/>
    <s v="Reducida"/>
    <n v="2"/>
    <x v="0"/>
    <n v="1"/>
    <x v="1"/>
    <n v="1"/>
    <x v="1"/>
    <n v="1"/>
    <x v="0"/>
    <x v="36"/>
    <x v="1"/>
    <n v="112"/>
    <x v="3"/>
    <n v="34"/>
    <x v="1"/>
    <n v="1314"/>
    <x v="1"/>
    <n v="1051"/>
    <s v="Macroalbuminuria"/>
    <n v="533"/>
    <x v="0"/>
    <n v="1"/>
    <x v="1"/>
    <n v="162"/>
    <x v="1"/>
    <n v="7.9"/>
    <x v="1"/>
    <n v="319"/>
    <x v="1"/>
    <n v="143"/>
    <x v="4"/>
    <n v="42"/>
    <x v="0"/>
    <n v="251"/>
    <s v="Alto"/>
    <n v="140"/>
    <s v="Normal"/>
    <n v="6.6"/>
    <s v="Alto"/>
    <n v="10.8"/>
    <x v="0"/>
    <n v="8.5"/>
    <s v="Normal"/>
    <n v="6.3"/>
    <s v="Alto"/>
    <n v="0"/>
    <s v="No Toma ECA"/>
    <n v="1"/>
    <s v="Toma ARB"/>
    <n v="1"/>
    <x v="0"/>
    <n v="0"/>
    <x v="1"/>
    <n v="1"/>
    <x v="1"/>
    <n v="1"/>
    <x v="0"/>
  </r>
  <r>
    <s v="P0397"/>
    <x v="48"/>
    <s v="Adulto"/>
    <x v="1"/>
    <n v="37.9"/>
    <x v="1"/>
    <n v="1"/>
    <s v="Tiene herencia"/>
    <n v="186"/>
    <n v="108"/>
    <n v="103"/>
    <s v="Taquicardia"/>
    <n v="44"/>
    <s v="Intermedia"/>
    <n v="4"/>
    <x v="1"/>
    <n v="1"/>
    <x v="1"/>
    <n v="1"/>
    <x v="1"/>
    <n v="1"/>
    <x v="0"/>
    <x v="6"/>
    <x v="1"/>
    <n v="60"/>
    <x v="1"/>
    <n v="10"/>
    <x v="3"/>
    <n v="1379"/>
    <x v="1"/>
    <n v="1241"/>
    <s v="Macroalbuminuria"/>
    <n v="890"/>
    <x v="0"/>
    <n v="1"/>
    <x v="1"/>
    <n v="124"/>
    <x v="2"/>
    <n v="11"/>
    <x v="1"/>
    <n v="316"/>
    <x v="1"/>
    <n v="142"/>
    <x v="4"/>
    <n v="25"/>
    <x v="0"/>
    <n v="265"/>
    <s v="Alto"/>
    <n v="140"/>
    <s v="Normal"/>
    <n v="6.6"/>
    <s v="Alto"/>
    <n v="10.4"/>
    <x v="0"/>
    <n v="9"/>
    <s v="Normal"/>
    <n v="5.4"/>
    <s v="Alto"/>
    <n v="1"/>
    <s v="Toma ECA"/>
    <n v="0"/>
    <s v="No toma ARB"/>
    <n v="1"/>
    <x v="0"/>
    <n v="1"/>
    <x v="0"/>
    <n v="1"/>
    <x v="1"/>
    <n v="0"/>
    <x v="1"/>
  </r>
  <r>
    <s v="P0398"/>
    <x v="15"/>
    <s v="Adulto"/>
    <x v="1"/>
    <n v="25.8"/>
    <x v="3"/>
    <n v="0"/>
    <s v="No tiene herencia"/>
    <n v="111"/>
    <n v="71"/>
    <n v="73"/>
    <s v="Normal"/>
    <n v="64"/>
    <s v="Normal"/>
    <n v="1"/>
    <x v="2"/>
    <n v="0"/>
    <x v="0"/>
    <n v="0"/>
    <x v="0"/>
    <n v="1"/>
    <x v="0"/>
    <x v="4"/>
    <x v="1"/>
    <n v="16"/>
    <x v="2"/>
    <n v="67"/>
    <x v="2"/>
    <n v="17"/>
    <x v="0"/>
    <n v="13"/>
    <s v="Normal"/>
    <n v="1965"/>
    <x v="0"/>
    <n v="0"/>
    <x v="0"/>
    <n v="112"/>
    <x v="2"/>
    <n v="5.7"/>
    <x v="2"/>
    <n v="155"/>
    <x v="0"/>
    <n v="105"/>
    <x v="0"/>
    <n v="69"/>
    <x v="1"/>
    <n v="116"/>
    <s v="Normal"/>
    <n v="139"/>
    <s v="Normal"/>
    <n v="3.8"/>
    <s v="Normal"/>
    <n v="15.6"/>
    <x v="2"/>
    <n v="8.8000000000000007"/>
    <s v="Normal"/>
    <n v="3.1"/>
    <s v="Normal"/>
    <n v="1"/>
    <s v="Toma ECA"/>
    <n v="0"/>
    <s v="No toma ARB"/>
    <n v="1"/>
    <x v="0"/>
    <n v="1"/>
    <x v="0"/>
    <n v="0"/>
    <x v="0"/>
    <n v="0"/>
    <x v="1"/>
  </r>
  <r>
    <s v="P0399"/>
    <x v="18"/>
    <s v="Adulto"/>
    <x v="0"/>
    <n v="28.9"/>
    <x v="3"/>
    <n v="0"/>
    <s v="No tiene herencia"/>
    <n v="167"/>
    <n v="100"/>
    <n v="75"/>
    <s v="Normal"/>
    <n v="48"/>
    <s v="Intermedia"/>
    <n v="3"/>
    <x v="3"/>
    <n v="1"/>
    <x v="1"/>
    <n v="0"/>
    <x v="0"/>
    <n v="1"/>
    <x v="0"/>
    <x v="20"/>
    <x v="1"/>
    <n v="113"/>
    <x v="3"/>
    <n v="57"/>
    <x v="1"/>
    <n v="891"/>
    <x v="1"/>
    <n v="801"/>
    <s v="Macroalbuminuria"/>
    <n v="440"/>
    <x v="1"/>
    <n v="0"/>
    <x v="0"/>
    <n v="182"/>
    <x v="1"/>
    <n v="9.1"/>
    <x v="1"/>
    <n v="247"/>
    <x v="1"/>
    <n v="190"/>
    <x v="2"/>
    <n v="36"/>
    <x v="0"/>
    <n v="259"/>
    <s v="Alto"/>
    <n v="128"/>
    <s v="Bajo"/>
    <n v="5.2"/>
    <s v="Alto"/>
    <n v="9.9"/>
    <x v="0"/>
    <n v="8.5"/>
    <s v="Normal"/>
    <n v="7"/>
    <s v="Alto"/>
    <n v="1"/>
    <s v="Toma ECA"/>
    <n v="0"/>
    <s v="No toma ARB"/>
    <n v="1"/>
    <x v="0"/>
    <n v="0"/>
    <x v="1"/>
    <n v="1"/>
    <x v="1"/>
    <n v="1"/>
    <x v="0"/>
  </r>
  <r>
    <s v="P0400"/>
    <x v="4"/>
    <s v="Adulto Mayor"/>
    <x v="1"/>
    <n v="33.4"/>
    <x v="2"/>
    <n v="1"/>
    <s v="Tiene herencia"/>
    <n v="177"/>
    <n v="92"/>
    <n v="100"/>
    <s v="Normal"/>
    <n v="49"/>
    <s v="Intermedia"/>
    <n v="3"/>
    <x v="3"/>
    <n v="1"/>
    <x v="1"/>
    <n v="1"/>
    <x v="1"/>
    <n v="1"/>
    <x v="0"/>
    <x v="30"/>
    <x v="1"/>
    <n v="100"/>
    <x v="3"/>
    <n v="32"/>
    <x v="1"/>
    <n v="2811"/>
    <x v="1"/>
    <n v="2248"/>
    <s v="Macroalbuminuria"/>
    <n v="755"/>
    <x v="0"/>
    <n v="1"/>
    <x v="1"/>
    <n v="177"/>
    <x v="1"/>
    <n v="10.7"/>
    <x v="1"/>
    <n v="221"/>
    <x v="2"/>
    <n v="146"/>
    <x v="4"/>
    <n v="39"/>
    <x v="0"/>
    <n v="339"/>
    <s v="Alto"/>
    <n v="137"/>
    <s v="Normal"/>
    <n v="6.7"/>
    <s v="Alto"/>
    <n v="9.4"/>
    <x v="0"/>
    <n v="8.4"/>
    <s v="Bajo"/>
    <n v="6.1"/>
    <s v="Alto"/>
    <n v="0"/>
    <s v="No Toma ECA"/>
    <n v="1"/>
    <s v="Toma ARB"/>
    <n v="1"/>
    <x v="0"/>
    <n v="0"/>
    <x v="1"/>
    <n v="1"/>
    <x v="1"/>
    <n v="0"/>
    <x v="1"/>
  </r>
  <r>
    <s v="P0401"/>
    <x v="10"/>
    <s v="Adulto Mayor"/>
    <x v="0"/>
    <n v="21.7"/>
    <x v="0"/>
    <n v="0"/>
    <s v="No tiene herencia"/>
    <n v="117"/>
    <n v="79"/>
    <n v="85"/>
    <s v="Normal"/>
    <n v="62"/>
    <s v="Normal"/>
    <n v="2"/>
    <x v="0"/>
    <n v="0"/>
    <x v="0"/>
    <n v="0"/>
    <x v="0"/>
    <n v="0"/>
    <x v="1"/>
    <x v="4"/>
    <x v="0"/>
    <n v="28"/>
    <x v="0"/>
    <n v="76"/>
    <x v="2"/>
    <n v="16"/>
    <x v="0"/>
    <n v="12"/>
    <s v="Normal"/>
    <n v="2303"/>
    <x v="0"/>
    <n v="1"/>
    <x v="1"/>
    <n v="83"/>
    <x v="0"/>
    <n v="5.2"/>
    <x v="0"/>
    <n v="177"/>
    <x v="0"/>
    <n v="129"/>
    <x v="0"/>
    <n v="41"/>
    <x v="0"/>
    <n v="105"/>
    <s v="Normal"/>
    <n v="137"/>
    <s v="Normal"/>
    <n v="4.0999999999999996"/>
    <s v="Normal"/>
    <n v="13"/>
    <x v="0"/>
    <n v="8.8000000000000007"/>
    <s v="Normal"/>
    <n v="3.2"/>
    <s v="Normal"/>
    <n v="1"/>
    <s v="Toma ECA"/>
    <n v="1"/>
    <s v="Toma ARB"/>
    <n v="0"/>
    <x v="1"/>
    <n v="0"/>
    <x v="1"/>
    <n v="0"/>
    <x v="0"/>
    <n v="0"/>
    <x v="1"/>
  </r>
  <r>
    <s v="P0402"/>
    <x v="12"/>
    <s v="Adulto"/>
    <x v="0"/>
    <n v="25.1"/>
    <x v="3"/>
    <n v="0"/>
    <s v="No tiene herencia"/>
    <n v="105"/>
    <n v="74"/>
    <n v="61"/>
    <s v="Normal"/>
    <n v="55"/>
    <s v="Normal"/>
    <n v="2"/>
    <x v="0"/>
    <n v="0"/>
    <x v="0"/>
    <n v="0"/>
    <x v="0"/>
    <n v="1"/>
    <x v="0"/>
    <x v="0"/>
    <x v="0"/>
    <n v="32"/>
    <x v="0"/>
    <n v="98"/>
    <x v="0"/>
    <n v="6"/>
    <x v="0"/>
    <n v="4"/>
    <s v="Normal"/>
    <n v="1316"/>
    <x v="0"/>
    <n v="0"/>
    <x v="0"/>
    <n v="90"/>
    <x v="0"/>
    <n v="5.7"/>
    <x v="2"/>
    <n v="208"/>
    <x v="2"/>
    <n v="81"/>
    <x v="3"/>
    <n v="54"/>
    <x v="0"/>
    <n v="116"/>
    <s v="Normal"/>
    <n v="141"/>
    <s v="Normal"/>
    <n v="3.8"/>
    <s v="Normal"/>
    <n v="13.9"/>
    <x v="1"/>
    <n v="10.199999999999999"/>
    <s v="Normal"/>
    <n v="4.4000000000000004"/>
    <s v="Normal"/>
    <n v="0"/>
    <s v="No Toma ECA"/>
    <n v="0"/>
    <s v="No toma ARB"/>
    <n v="1"/>
    <x v="0"/>
    <n v="1"/>
    <x v="0"/>
    <n v="0"/>
    <x v="0"/>
    <n v="0"/>
    <x v="1"/>
  </r>
  <r>
    <s v="P0403"/>
    <x v="39"/>
    <s v="Adulto Mayor"/>
    <x v="1"/>
    <n v="38.1"/>
    <x v="1"/>
    <n v="0"/>
    <s v="No tiene herencia"/>
    <n v="186"/>
    <n v="103"/>
    <n v="89"/>
    <s v="Normal"/>
    <n v="38"/>
    <s v="Reducida"/>
    <n v="4"/>
    <x v="1"/>
    <n v="0"/>
    <x v="0"/>
    <n v="0"/>
    <x v="0"/>
    <n v="1"/>
    <x v="0"/>
    <x v="29"/>
    <x v="1"/>
    <n v="86"/>
    <x v="1"/>
    <n v="56"/>
    <x v="1"/>
    <n v="328"/>
    <x v="1"/>
    <n v="295"/>
    <s v="Microalbuminuria"/>
    <n v="313"/>
    <x v="1"/>
    <n v="1"/>
    <x v="1"/>
    <n v="176"/>
    <x v="1"/>
    <n v="8.5"/>
    <x v="1"/>
    <n v="303"/>
    <x v="1"/>
    <n v="168"/>
    <x v="1"/>
    <n v="28"/>
    <x v="0"/>
    <n v="216"/>
    <s v="Alto"/>
    <n v="140"/>
    <s v="Normal"/>
    <n v="6.2"/>
    <s v="Alto"/>
    <n v="8.9"/>
    <x v="0"/>
    <n v="8.8000000000000007"/>
    <s v="Normal"/>
    <n v="4.5999999999999996"/>
    <s v="Alto"/>
    <n v="1"/>
    <s v="Toma ECA"/>
    <n v="0"/>
    <s v="No toma ARB"/>
    <n v="1"/>
    <x v="0"/>
    <n v="0"/>
    <x v="1"/>
    <n v="1"/>
    <x v="1"/>
    <n v="0"/>
    <x v="1"/>
  </r>
  <r>
    <s v="P0404"/>
    <x v="39"/>
    <s v="Adulto Mayor"/>
    <x v="1"/>
    <n v="38.9"/>
    <x v="1"/>
    <n v="0"/>
    <s v="No tiene herencia"/>
    <n v="150"/>
    <n v="100"/>
    <n v="98"/>
    <s v="Normal"/>
    <n v="46"/>
    <s v="Intermedia"/>
    <n v="3"/>
    <x v="3"/>
    <n v="0"/>
    <x v="0"/>
    <n v="0"/>
    <x v="0"/>
    <n v="1"/>
    <x v="0"/>
    <x v="2"/>
    <x v="1"/>
    <n v="54"/>
    <x v="1"/>
    <n v="35"/>
    <x v="1"/>
    <n v="1286"/>
    <x v="1"/>
    <n v="1028"/>
    <s v="Macroalbuminuria"/>
    <n v="307"/>
    <x v="1"/>
    <n v="0"/>
    <x v="0"/>
    <n v="153"/>
    <x v="1"/>
    <n v="6.9"/>
    <x v="1"/>
    <n v="215"/>
    <x v="2"/>
    <n v="142"/>
    <x v="4"/>
    <n v="36"/>
    <x v="0"/>
    <n v="398"/>
    <s v="Alto"/>
    <n v="139"/>
    <s v="Normal"/>
    <n v="6.3"/>
    <s v="Alto"/>
    <n v="7"/>
    <x v="0"/>
    <n v="9"/>
    <s v="Normal"/>
    <n v="7.1"/>
    <s v="Alto"/>
    <n v="1"/>
    <s v="Toma ECA"/>
    <n v="1"/>
    <s v="Toma ARB"/>
    <n v="1"/>
    <x v="0"/>
    <n v="1"/>
    <x v="0"/>
    <n v="1"/>
    <x v="1"/>
    <n v="1"/>
    <x v="0"/>
  </r>
  <r>
    <s v="P0405"/>
    <x v="8"/>
    <s v="Adulto"/>
    <x v="0"/>
    <n v="29.4"/>
    <x v="3"/>
    <n v="1"/>
    <s v="Tiene herencia"/>
    <n v="147"/>
    <n v="95"/>
    <n v="103"/>
    <s v="Taquicardia"/>
    <n v="41"/>
    <s v="Intermedia"/>
    <n v="2"/>
    <x v="0"/>
    <n v="0"/>
    <x v="0"/>
    <n v="1"/>
    <x v="1"/>
    <n v="1"/>
    <x v="0"/>
    <x v="21"/>
    <x v="1"/>
    <n v="116"/>
    <x v="3"/>
    <n v="52"/>
    <x v="1"/>
    <n v="601"/>
    <x v="1"/>
    <n v="480"/>
    <s v="Macroalbuminuria"/>
    <n v="499"/>
    <x v="1"/>
    <n v="0"/>
    <x v="0"/>
    <n v="211"/>
    <x v="1"/>
    <n v="9.5"/>
    <x v="1"/>
    <n v="320"/>
    <x v="1"/>
    <n v="209"/>
    <x v="2"/>
    <n v="37"/>
    <x v="0"/>
    <n v="358"/>
    <s v="Alto"/>
    <n v="129"/>
    <s v="Bajo"/>
    <n v="5.9"/>
    <s v="Alto"/>
    <n v="9"/>
    <x v="0"/>
    <n v="7.7"/>
    <s v="Bajo"/>
    <n v="5.5"/>
    <s v="Alto"/>
    <n v="1"/>
    <s v="Toma ECA"/>
    <n v="1"/>
    <s v="Toma ARB"/>
    <n v="1"/>
    <x v="0"/>
    <n v="1"/>
    <x v="0"/>
    <n v="1"/>
    <x v="1"/>
    <n v="0"/>
    <x v="1"/>
  </r>
  <r>
    <s v="P0406"/>
    <x v="46"/>
    <s v="Adulto"/>
    <x v="0"/>
    <n v="21.1"/>
    <x v="0"/>
    <n v="1"/>
    <s v="Tiene herencia"/>
    <n v="107"/>
    <n v="79"/>
    <n v="72"/>
    <s v="Normal"/>
    <n v="62"/>
    <s v="Normal"/>
    <n v="2"/>
    <x v="0"/>
    <n v="0"/>
    <x v="0"/>
    <n v="0"/>
    <x v="0"/>
    <n v="1"/>
    <x v="0"/>
    <x v="4"/>
    <x v="0"/>
    <n v="34"/>
    <x v="0"/>
    <n v="61"/>
    <x v="2"/>
    <n v="7"/>
    <x v="0"/>
    <n v="6"/>
    <s v="Normal"/>
    <n v="1814"/>
    <x v="0"/>
    <n v="0"/>
    <x v="0"/>
    <n v="116"/>
    <x v="2"/>
    <n v="5.0999999999999996"/>
    <x v="0"/>
    <n v="155"/>
    <x v="0"/>
    <n v="93"/>
    <x v="3"/>
    <n v="43"/>
    <x v="0"/>
    <n v="165"/>
    <s v="Alto"/>
    <n v="137"/>
    <s v="Normal"/>
    <n v="3.9"/>
    <s v="Normal"/>
    <n v="12.8"/>
    <x v="0"/>
    <n v="9.4"/>
    <s v="Normal"/>
    <n v="2.6"/>
    <s v="Normal"/>
    <n v="0"/>
    <s v="No Toma ECA"/>
    <n v="1"/>
    <s v="Toma ARB"/>
    <n v="0"/>
    <x v="1"/>
    <n v="1"/>
    <x v="0"/>
    <n v="0"/>
    <x v="0"/>
    <n v="0"/>
    <x v="1"/>
  </r>
  <r>
    <s v="P0407"/>
    <x v="19"/>
    <s v="Adulto"/>
    <x v="1"/>
    <n v="26.6"/>
    <x v="3"/>
    <n v="1"/>
    <s v="Tiene herencia"/>
    <n v="113"/>
    <n v="70"/>
    <n v="73"/>
    <s v="Normal"/>
    <n v="66"/>
    <s v="Normal"/>
    <n v="2"/>
    <x v="0"/>
    <n v="0"/>
    <x v="0"/>
    <n v="0"/>
    <x v="0"/>
    <n v="1"/>
    <x v="0"/>
    <x v="4"/>
    <x v="1"/>
    <n v="31"/>
    <x v="0"/>
    <n v="75"/>
    <x v="2"/>
    <n v="12"/>
    <x v="0"/>
    <n v="8"/>
    <s v="Normal"/>
    <n v="2062"/>
    <x v="0"/>
    <n v="0"/>
    <x v="0"/>
    <n v="106"/>
    <x v="2"/>
    <n v="6.1"/>
    <x v="2"/>
    <n v="212"/>
    <x v="2"/>
    <n v="89"/>
    <x v="3"/>
    <n v="70"/>
    <x v="1"/>
    <n v="96"/>
    <s v="Normal"/>
    <n v="135"/>
    <s v="Normal"/>
    <n v="3.9"/>
    <s v="Normal"/>
    <n v="12.7"/>
    <x v="1"/>
    <n v="10.4"/>
    <s v="Normal"/>
    <n v="3.7"/>
    <s v="Normal"/>
    <n v="0"/>
    <s v="No Toma ECA"/>
    <n v="0"/>
    <s v="No toma ARB"/>
    <n v="0"/>
    <x v="1"/>
    <n v="1"/>
    <x v="0"/>
    <n v="0"/>
    <x v="0"/>
    <n v="1"/>
    <x v="0"/>
  </r>
  <r>
    <s v="P0408"/>
    <x v="42"/>
    <s v="Adulto Mayor"/>
    <x v="0"/>
    <n v="30.1"/>
    <x v="2"/>
    <n v="0"/>
    <s v="No tiene herencia"/>
    <n v="174"/>
    <n v="92"/>
    <n v="76"/>
    <s v="Normal"/>
    <n v="25"/>
    <s v="Reducida"/>
    <n v="3"/>
    <x v="3"/>
    <n v="0"/>
    <x v="0"/>
    <n v="0"/>
    <x v="0"/>
    <n v="1"/>
    <x v="0"/>
    <x v="41"/>
    <x v="1"/>
    <n v="59"/>
    <x v="1"/>
    <n v="23"/>
    <x v="4"/>
    <n v="1645"/>
    <x v="1"/>
    <n v="1151"/>
    <s v="Macroalbuminuria"/>
    <n v="540"/>
    <x v="0"/>
    <n v="1"/>
    <x v="1"/>
    <n v="178"/>
    <x v="1"/>
    <n v="7.2"/>
    <x v="1"/>
    <n v="239"/>
    <x v="2"/>
    <n v="156"/>
    <x v="4"/>
    <n v="26"/>
    <x v="0"/>
    <n v="418"/>
    <s v="Alto"/>
    <n v="137"/>
    <s v="Normal"/>
    <n v="5.3"/>
    <s v="Alto"/>
    <n v="10.3"/>
    <x v="0"/>
    <n v="7.5"/>
    <s v="Bajo"/>
    <n v="6.4"/>
    <s v="Alto"/>
    <n v="0"/>
    <s v="No Toma ECA"/>
    <n v="1"/>
    <s v="Toma ARB"/>
    <n v="1"/>
    <x v="0"/>
    <n v="0"/>
    <x v="1"/>
    <n v="1"/>
    <x v="1"/>
    <n v="1"/>
    <x v="0"/>
  </r>
  <r>
    <s v="P0409"/>
    <x v="49"/>
    <s v="Adulto Mayor"/>
    <x v="1"/>
    <n v="32.299999999999997"/>
    <x v="2"/>
    <n v="1"/>
    <s v="Tiene herencia"/>
    <n v="163"/>
    <n v="109"/>
    <n v="88"/>
    <s v="Normal"/>
    <n v="48"/>
    <s v="Intermedia"/>
    <n v="4"/>
    <x v="1"/>
    <n v="1"/>
    <x v="1"/>
    <n v="0"/>
    <x v="0"/>
    <n v="1"/>
    <x v="0"/>
    <x v="41"/>
    <x v="1"/>
    <n v="98"/>
    <x v="1"/>
    <n v="17"/>
    <x v="4"/>
    <n v="1506"/>
    <x v="1"/>
    <n v="1204"/>
    <s v="Macroalbuminuria"/>
    <n v="471"/>
    <x v="1"/>
    <n v="1"/>
    <x v="1"/>
    <n v="151"/>
    <x v="1"/>
    <n v="10.1"/>
    <x v="1"/>
    <n v="226"/>
    <x v="2"/>
    <n v="154"/>
    <x v="4"/>
    <n v="44"/>
    <x v="0"/>
    <n v="375"/>
    <s v="Alto"/>
    <n v="129"/>
    <s v="Bajo"/>
    <n v="6.8"/>
    <s v="Alto"/>
    <n v="8"/>
    <x v="0"/>
    <n v="7.9"/>
    <s v="Bajo"/>
    <n v="4.7"/>
    <s v="Alto"/>
    <n v="1"/>
    <s v="Toma ECA"/>
    <n v="1"/>
    <s v="Toma ARB"/>
    <n v="1"/>
    <x v="0"/>
    <n v="0"/>
    <x v="1"/>
    <n v="1"/>
    <x v="1"/>
    <n v="0"/>
    <x v="1"/>
  </r>
  <r>
    <s v="P0410"/>
    <x v="30"/>
    <s v="Adulto Mayor"/>
    <x v="1"/>
    <n v="24.6"/>
    <x v="0"/>
    <n v="1"/>
    <s v="Tiene herencia"/>
    <n v="111"/>
    <n v="83"/>
    <n v="75"/>
    <s v="Normal"/>
    <n v="66"/>
    <s v="Normal"/>
    <n v="2"/>
    <x v="0"/>
    <n v="0"/>
    <x v="0"/>
    <n v="0"/>
    <x v="0"/>
    <n v="0"/>
    <x v="1"/>
    <x v="3"/>
    <x v="0"/>
    <n v="22"/>
    <x v="0"/>
    <n v="81"/>
    <x v="2"/>
    <n v="29"/>
    <x v="0"/>
    <n v="20"/>
    <s v="Normal"/>
    <n v="1449"/>
    <x v="0"/>
    <n v="0"/>
    <x v="0"/>
    <n v="88"/>
    <x v="0"/>
    <n v="5.6"/>
    <x v="0"/>
    <n v="200"/>
    <x v="2"/>
    <n v="94"/>
    <x v="3"/>
    <n v="57"/>
    <x v="0"/>
    <n v="150"/>
    <s v="Normal"/>
    <n v="144"/>
    <s v="Normal"/>
    <n v="4.2"/>
    <s v="Normal"/>
    <n v="13.8"/>
    <x v="1"/>
    <n v="9.4"/>
    <s v="Normal"/>
    <n v="3.3"/>
    <s v="Normal"/>
    <n v="1"/>
    <s v="Toma ECA"/>
    <n v="1"/>
    <s v="Toma ARB"/>
    <n v="0"/>
    <x v="1"/>
    <n v="0"/>
    <x v="1"/>
    <n v="0"/>
    <x v="0"/>
    <n v="0"/>
    <x v="1"/>
  </r>
  <r>
    <s v="P0411"/>
    <x v="25"/>
    <s v="Adulto"/>
    <x v="1"/>
    <n v="27.2"/>
    <x v="3"/>
    <n v="0"/>
    <s v="No tiene herencia"/>
    <n v="170"/>
    <n v="98"/>
    <n v="87"/>
    <s v="Normal"/>
    <n v="42"/>
    <s v="Intermedia"/>
    <n v="2"/>
    <x v="0"/>
    <n v="1"/>
    <x v="1"/>
    <n v="0"/>
    <x v="0"/>
    <n v="1"/>
    <x v="0"/>
    <x v="41"/>
    <x v="1"/>
    <n v="52"/>
    <x v="1"/>
    <n v="57"/>
    <x v="1"/>
    <n v="2176"/>
    <x v="1"/>
    <n v="1740"/>
    <s v="Macroalbuminuria"/>
    <n v="854"/>
    <x v="0"/>
    <n v="1"/>
    <x v="1"/>
    <n v="204"/>
    <x v="1"/>
    <n v="9.6"/>
    <x v="1"/>
    <n v="222"/>
    <x v="2"/>
    <n v="179"/>
    <x v="1"/>
    <n v="43"/>
    <x v="0"/>
    <n v="278"/>
    <s v="Alto"/>
    <n v="132"/>
    <s v="Bajo"/>
    <n v="5.6"/>
    <s v="Alto"/>
    <n v="8.3000000000000007"/>
    <x v="0"/>
    <n v="7.7"/>
    <s v="Bajo"/>
    <n v="5.0999999999999996"/>
    <s v="Alto"/>
    <n v="0"/>
    <s v="No Toma ECA"/>
    <n v="1"/>
    <s v="Toma ARB"/>
    <n v="0"/>
    <x v="1"/>
    <n v="0"/>
    <x v="1"/>
    <n v="1"/>
    <x v="1"/>
    <n v="1"/>
    <x v="0"/>
  </r>
  <r>
    <s v="P0412"/>
    <x v="37"/>
    <s v="Adulto Mayor"/>
    <x v="1"/>
    <n v="32.6"/>
    <x v="2"/>
    <n v="1"/>
    <s v="Tiene herencia"/>
    <n v="186"/>
    <n v="97"/>
    <n v="81"/>
    <s v="Normal"/>
    <n v="26"/>
    <s v="Reducida"/>
    <n v="3"/>
    <x v="3"/>
    <n v="0"/>
    <x v="0"/>
    <n v="1"/>
    <x v="1"/>
    <n v="1"/>
    <x v="0"/>
    <x v="1"/>
    <x v="1"/>
    <n v="82"/>
    <x v="1"/>
    <n v="46"/>
    <x v="1"/>
    <n v="2175"/>
    <x v="1"/>
    <n v="1740"/>
    <s v="Macroalbuminuria"/>
    <n v="460"/>
    <x v="1"/>
    <n v="0"/>
    <x v="0"/>
    <n v="142"/>
    <x v="1"/>
    <n v="8"/>
    <x v="1"/>
    <n v="300"/>
    <x v="1"/>
    <n v="174"/>
    <x v="1"/>
    <n v="32"/>
    <x v="0"/>
    <n v="181"/>
    <s v="Alto"/>
    <n v="133"/>
    <s v="Bajo"/>
    <n v="6.3"/>
    <s v="Alto"/>
    <n v="9.4"/>
    <x v="0"/>
    <n v="8.1"/>
    <s v="Bajo"/>
    <n v="5.6"/>
    <s v="Alto"/>
    <n v="1"/>
    <s v="Toma ECA"/>
    <n v="0"/>
    <s v="No toma ARB"/>
    <n v="0"/>
    <x v="1"/>
    <n v="0"/>
    <x v="1"/>
    <n v="1"/>
    <x v="1"/>
    <n v="0"/>
    <x v="1"/>
  </r>
  <r>
    <s v="P0413"/>
    <x v="32"/>
    <s v="Adulto"/>
    <x v="0"/>
    <n v="29.6"/>
    <x v="3"/>
    <n v="1"/>
    <s v="Tiene herencia"/>
    <n v="117"/>
    <n v="65"/>
    <n v="84"/>
    <s v="Normal"/>
    <n v="56"/>
    <s v="Normal"/>
    <n v="2"/>
    <x v="0"/>
    <n v="0"/>
    <x v="0"/>
    <n v="0"/>
    <x v="0"/>
    <n v="1"/>
    <x v="0"/>
    <x v="7"/>
    <x v="0"/>
    <n v="26"/>
    <x v="0"/>
    <n v="102"/>
    <x v="0"/>
    <n v="8"/>
    <x v="0"/>
    <n v="6"/>
    <s v="Normal"/>
    <n v="1658"/>
    <x v="0"/>
    <n v="1"/>
    <x v="1"/>
    <n v="88"/>
    <x v="0"/>
    <n v="5.0999999999999996"/>
    <x v="0"/>
    <n v="186"/>
    <x v="0"/>
    <n v="106"/>
    <x v="0"/>
    <n v="52"/>
    <x v="0"/>
    <n v="120"/>
    <s v="Normal"/>
    <n v="136"/>
    <s v="Normal"/>
    <n v="4.5"/>
    <s v="Normal"/>
    <n v="13"/>
    <x v="0"/>
    <n v="8.6"/>
    <s v="Normal"/>
    <n v="3.3"/>
    <s v="Normal"/>
    <n v="1"/>
    <s v="Toma ECA"/>
    <n v="0"/>
    <s v="No toma ARB"/>
    <n v="0"/>
    <x v="1"/>
    <n v="0"/>
    <x v="1"/>
    <n v="0"/>
    <x v="0"/>
    <n v="0"/>
    <x v="1"/>
  </r>
  <r>
    <s v="P0414"/>
    <x v="42"/>
    <s v="Adulto Mayor"/>
    <x v="0"/>
    <n v="27.8"/>
    <x v="3"/>
    <n v="0"/>
    <s v="No tiene herencia"/>
    <n v="156"/>
    <n v="93"/>
    <n v="87"/>
    <s v="Normal"/>
    <n v="31"/>
    <s v="Reducida"/>
    <n v="2"/>
    <x v="0"/>
    <n v="0"/>
    <x v="0"/>
    <n v="0"/>
    <x v="0"/>
    <n v="1"/>
    <x v="0"/>
    <x v="39"/>
    <x v="1"/>
    <n v="64"/>
    <x v="1"/>
    <n v="44"/>
    <x v="1"/>
    <n v="1002"/>
    <x v="1"/>
    <n v="701"/>
    <s v="Macroalbuminuria"/>
    <n v="404"/>
    <x v="1"/>
    <n v="1"/>
    <x v="1"/>
    <n v="213"/>
    <x v="1"/>
    <n v="8.4"/>
    <x v="1"/>
    <n v="241"/>
    <x v="1"/>
    <n v="212"/>
    <x v="2"/>
    <n v="29"/>
    <x v="0"/>
    <n v="312"/>
    <s v="Alto"/>
    <n v="133"/>
    <s v="Bajo"/>
    <n v="6.8"/>
    <s v="Alto"/>
    <n v="8.9"/>
    <x v="0"/>
    <n v="8.4"/>
    <s v="Bajo"/>
    <n v="7"/>
    <s v="Alto"/>
    <n v="1"/>
    <s v="Toma ECA"/>
    <n v="1"/>
    <s v="Toma ARB"/>
    <n v="1"/>
    <x v="0"/>
    <n v="1"/>
    <x v="0"/>
    <n v="1"/>
    <x v="1"/>
    <n v="1"/>
    <x v="0"/>
  </r>
  <r>
    <s v="P0415"/>
    <x v="21"/>
    <s v="Adulto"/>
    <x v="0"/>
    <n v="27"/>
    <x v="3"/>
    <n v="0"/>
    <s v="No tiene herencia"/>
    <n v="132"/>
    <n v="72"/>
    <n v="64"/>
    <s v="Normal"/>
    <n v="55"/>
    <s v="Normal"/>
    <n v="1"/>
    <x v="2"/>
    <n v="0"/>
    <x v="0"/>
    <n v="0"/>
    <x v="0"/>
    <n v="1"/>
    <x v="0"/>
    <x v="0"/>
    <x v="0"/>
    <n v="36"/>
    <x v="0"/>
    <n v="82"/>
    <x v="2"/>
    <n v="15"/>
    <x v="0"/>
    <n v="10"/>
    <s v="Normal"/>
    <n v="2438"/>
    <x v="0"/>
    <n v="0"/>
    <x v="0"/>
    <n v="91"/>
    <x v="0"/>
    <n v="5.4"/>
    <x v="0"/>
    <n v="202"/>
    <x v="2"/>
    <n v="114"/>
    <x v="0"/>
    <n v="62"/>
    <x v="1"/>
    <n v="115"/>
    <s v="Normal"/>
    <n v="135"/>
    <s v="Normal"/>
    <n v="4"/>
    <s v="Normal"/>
    <n v="12.2"/>
    <x v="0"/>
    <n v="10.199999999999999"/>
    <s v="Normal"/>
    <n v="4.3"/>
    <s v="Normal"/>
    <n v="1"/>
    <s v="Toma ECA"/>
    <n v="0"/>
    <s v="No toma ARB"/>
    <n v="1"/>
    <x v="0"/>
    <n v="1"/>
    <x v="0"/>
    <n v="0"/>
    <x v="0"/>
    <n v="0"/>
    <x v="1"/>
  </r>
  <r>
    <s v="P0416"/>
    <x v="18"/>
    <s v="Adulto"/>
    <x v="1"/>
    <n v="35.700000000000003"/>
    <x v="1"/>
    <n v="1"/>
    <s v="Tiene herencia"/>
    <n v="190"/>
    <n v="101"/>
    <n v="105"/>
    <s v="Taquicardia"/>
    <n v="37"/>
    <s v="Reducida"/>
    <n v="3"/>
    <x v="3"/>
    <n v="1"/>
    <x v="1"/>
    <n v="1"/>
    <x v="1"/>
    <n v="1"/>
    <x v="0"/>
    <x v="34"/>
    <x v="1"/>
    <n v="92"/>
    <x v="1"/>
    <n v="58"/>
    <x v="1"/>
    <n v="2787"/>
    <x v="1"/>
    <n v="2229"/>
    <s v="Macroalbuminuria"/>
    <n v="851"/>
    <x v="0"/>
    <n v="1"/>
    <x v="1"/>
    <n v="191"/>
    <x v="1"/>
    <n v="7.7"/>
    <x v="1"/>
    <n v="232"/>
    <x v="2"/>
    <n v="152"/>
    <x v="4"/>
    <n v="37"/>
    <x v="0"/>
    <n v="233"/>
    <s v="Alto"/>
    <n v="129"/>
    <s v="Bajo"/>
    <n v="5.5"/>
    <s v="Alto"/>
    <n v="10.8"/>
    <x v="0"/>
    <n v="7.5"/>
    <s v="Bajo"/>
    <n v="5.0999999999999996"/>
    <s v="Alto"/>
    <n v="0"/>
    <s v="No Toma ECA"/>
    <n v="1"/>
    <s v="Toma ARB"/>
    <n v="1"/>
    <x v="0"/>
    <n v="1"/>
    <x v="0"/>
    <n v="1"/>
    <x v="1"/>
    <n v="1"/>
    <x v="0"/>
  </r>
  <r>
    <s v="P0417"/>
    <x v="30"/>
    <s v="Adulto Mayor"/>
    <x v="1"/>
    <n v="33.299999999999997"/>
    <x v="2"/>
    <n v="1"/>
    <s v="Tiene herencia"/>
    <n v="152"/>
    <n v="91"/>
    <n v="93"/>
    <s v="Normal"/>
    <n v="39"/>
    <s v="Reducida"/>
    <n v="4"/>
    <x v="1"/>
    <n v="0"/>
    <x v="0"/>
    <n v="1"/>
    <x v="1"/>
    <n v="1"/>
    <x v="0"/>
    <x v="40"/>
    <x v="1"/>
    <n v="120"/>
    <x v="3"/>
    <n v="29"/>
    <x v="4"/>
    <n v="1609"/>
    <x v="1"/>
    <n v="1287"/>
    <s v="Macroalbuminuria"/>
    <n v="613"/>
    <x v="0"/>
    <n v="1"/>
    <x v="1"/>
    <n v="176"/>
    <x v="1"/>
    <n v="9.8000000000000007"/>
    <x v="1"/>
    <n v="263"/>
    <x v="1"/>
    <n v="145"/>
    <x v="4"/>
    <n v="38"/>
    <x v="0"/>
    <n v="251"/>
    <s v="Alto"/>
    <n v="138"/>
    <s v="Normal"/>
    <n v="6"/>
    <s v="Alto"/>
    <n v="9.1"/>
    <x v="0"/>
    <n v="7.8"/>
    <s v="Bajo"/>
    <n v="5.4"/>
    <s v="Alto"/>
    <n v="1"/>
    <s v="Toma ECA"/>
    <n v="1"/>
    <s v="Toma ARB"/>
    <n v="1"/>
    <x v="0"/>
    <n v="1"/>
    <x v="0"/>
    <n v="1"/>
    <x v="1"/>
    <n v="0"/>
    <x v="1"/>
  </r>
  <r>
    <s v="P0418"/>
    <x v="43"/>
    <s v="Adulto Mayor"/>
    <x v="1"/>
    <n v="25.8"/>
    <x v="3"/>
    <n v="0"/>
    <s v="No tiene herencia"/>
    <n v="103"/>
    <n v="71"/>
    <n v="89"/>
    <s v="Normal"/>
    <n v="68"/>
    <s v="Normal"/>
    <n v="1"/>
    <x v="2"/>
    <n v="0"/>
    <x v="0"/>
    <n v="0"/>
    <x v="0"/>
    <n v="0"/>
    <x v="1"/>
    <x v="4"/>
    <x v="1"/>
    <n v="15"/>
    <x v="2"/>
    <n v="73"/>
    <x v="2"/>
    <n v="10"/>
    <x v="0"/>
    <n v="9"/>
    <s v="Normal"/>
    <n v="2417"/>
    <x v="0"/>
    <n v="0"/>
    <x v="0"/>
    <n v="115"/>
    <x v="2"/>
    <n v="5.8"/>
    <x v="2"/>
    <n v="170"/>
    <x v="0"/>
    <n v="107"/>
    <x v="0"/>
    <n v="70"/>
    <x v="1"/>
    <n v="85"/>
    <s v="Normal"/>
    <n v="143"/>
    <s v="Normal"/>
    <n v="3.8"/>
    <s v="Normal"/>
    <n v="12.5"/>
    <x v="1"/>
    <n v="9.6999999999999993"/>
    <s v="Normal"/>
    <n v="3.8"/>
    <s v="Normal"/>
    <n v="1"/>
    <s v="Toma ECA"/>
    <n v="0"/>
    <s v="No toma ARB"/>
    <n v="0"/>
    <x v="1"/>
    <n v="0"/>
    <x v="1"/>
    <n v="0"/>
    <x v="0"/>
    <n v="0"/>
    <x v="1"/>
  </r>
  <r>
    <s v="P0419"/>
    <x v="39"/>
    <s v="Adulto Mayor"/>
    <x v="1"/>
    <n v="37.799999999999997"/>
    <x v="1"/>
    <n v="1"/>
    <s v="Tiene herencia"/>
    <n v="161"/>
    <n v="98"/>
    <n v="85"/>
    <s v="Normal"/>
    <n v="45"/>
    <s v="Intermedia"/>
    <n v="4"/>
    <x v="1"/>
    <n v="0"/>
    <x v="0"/>
    <n v="1"/>
    <x v="1"/>
    <n v="1"/>
    <x v="0"/>
    <x v="36"/>
    <x v="1"/>
    <n v="104"/>
    <x v="3"/>
    <n v="53"/>
    <x v="1"/>
    <n v="304"/>
    <x v="1"/>
    <n v="243"/>
    <s v="Microalbuminuria"/>
    <n v="530"/>
    <x v="0"/>
    <n v="1"/>
    <x v="1"/>
    <n v="140"/>
    <x v="1"/>
    <n v="9.1"/>
    <x v="1"/>
    <n v="315"/>
    <x v="1"/>
    <n v="203"/>
    <x v="2"/>
    <n v="43"/>
    <x v="0"/>
    <n v="348"/>
    <s v="Alto"/>
    <n v="133"/>
    <s v="Bajo"/>
    <n v="6.3"/>
    <s v="Alto"/>
    <n v="9"/>
    <x v="0"/>
    <n v="8.1999999999999993"/>
    <s v="Bajo"/>
    <n v="5"/>
    <s v="Alto"/>
    <n v="1"/>
    <s v="Toma ECA"/>
    <n v="1"/>
    <s v="Toma ARB"/>
    <n v="0"/>
    <x v="1"/>
    <n v="0"/>
    <x v="1"/>
    <n v="1"/>
    <x v="1"/>
    <n v="1"/>
    <x v="0"/>
  </r>
  <r>
    <s v="P0420"/>
    <x v="24"/>
    <s v="Adulto"/>
    <x v="1"/>
    <n v="19.8"/>
    <x v="0"/>
    <n v="1"/>
    <s v="Tiene herencia"/>
    <n v="121"/>
    <n v="75"/>
    <n v="77"/>
    <s v="Normal"/>
    <n v="57"/>
    <s v="Normal"/>
    <n v="1"/>
    <x v="2"/>
    <n v="0"/>
    <x v="0"/>
    <n v="0"/>
    <x v="0"/>
    <n v="0"/>
    <x v="1"/>
    <x v="4"/>
    <x v="1"/>
    <n v="34"/>
    <x v="0"/>
    <n v="72"/>
    <x v="2"/>
    <n v="17"/>
    <x v="0"/>
    <n v="13"/>
    <s v="Normal"/>
    <n v="2216"/>
    <x v="0"/>
    <n v="0"/>
    <x v="0"/>
    <n v="81"/>
    <x v="0"/>
    <n v="5.4"/>
    <x v="0"/>
    <n v="172"/>
    <x v="0"/>
    <n v="94"/>
    <x v="3"/>
    <n v="43"/>
    <x v="0"/>
    <n v="170"/>
    <s v="Alto"/>
    <n v="140"/>
    <s v="Normal"/>
    <n v="3.8"/>
    <s v="Normal"/>
    <n v="13.8"/>
    <x v="1"/>
    <n v="9.6999999999999993"/>
    <s v="Normal"/>
    <n v="3.2"/>
    <s v="Normal"/>
    <n v="0"/>
    <s v="No Toma ECA"/>
    <n v="1"/>
    <s v="Toma ARB"/>
    <n v="0"/>
    <x v="1"/>
    <n v="0"/>
    <x v="1"/>
    <n v="0"/>
    <x v="0"/>
    <n v="1"/>
    <x v="0"/>
  </r>
  <r>
    <s v="P0421"/>
    <x v="25"/>
    <s v="Adulto"/>
    <x v="0"/>
    <n v="37.6"/>
    <x v="1"/>
    <n v="0"/>
    <s v="No tiene herencia"/>
    <n v="155"/>
    <n v="103"/>
    <n v="85"/>
    <s v="Normal"/>
    <n v="26"/>
    <s v="Reducida"/>
    <n v="3"/>
    <x v="3"/>
    <n v="1"/>
    <x v="1"/>
    <n v="1"/>
    <x v="1"/>
    <n v="1"/>
    <x v="0"/>
    <x v="34"/>
    <x v="1"/>
    <n v="83"/>
    <x v="1"/>
    <n v="35"/>
    <x v="1"/>
    <n v="1238"/>
    <x v="1"/>
    <n v="990"/>
    <s v="Macroalbuminuria"/>
    <n v="529"/>
    <x v="0"/>
    <n v="1"/>
    <x v="1"/>
    <n v="217"/>
    <x v="1"/>
    <n v="7.4"/>
    <x v="1"/>
    <n v="293"/>
    <x v="1"/>
    <n v="156"/>
    <x v="4"/>
    <n v="31"/>
    <x v="0"/>
    <n v="299"/>
    <s v="Alto"/>
    <n v="138"/>
    <s v="Normal"/>
    <n v="6"/>
    <s v="Alto"/>
    <n v="11"/>
    <x v="0"/>
    <n v="8.6"/>
    <s v="Normal"/>
    <n v="7.4"/>
    <s v="Alto"/>
    <n v="1"/>
    <s v="Toma ECA"/>
    <n v="0"/>
    <s v="No toma ARB"/>
    <n v="1"/>
    <x v="0"/>
    <n v="1"/>
    <x v="0"/>
    <n v="1"/>
    <x v="1"/>
    <n v="0"/>
    <x v="1"/>
  </r>
  <r>
    <s v="P0422"/>
    <x v="2"/>
    <s v="Adulto Mayor"/>
    <x v="0"/>
    <n v="29"/>
    <x v="3"/>
    <n v="1"/>
    <s v="Tiene herencia"/>
    <n v="177"/>
    <n v="98"/>
    <n v="87"/>
    <s v="Normal"/>
    <n v="33"/>
    <s v="Reducida"/>
    <n v="4"/>
    <x v="1"/>
    <n v="0"/>
    <x v="0"/>
    <n v="0"/>
    <x v="0"/>
    <n v="1"/>
    <x v="0"/>
    <x v="6"/>
    <x v="1"/>
    <n v="117"/>
    <x v="3"/>
    <n v="17"/>
    <x v="4"/>
    <n v="2515"/>
    <x v="1"/>
    <n v="2012"/>
    <s v="Macroalbuminuria"/>
    <n v="865"/>
    <x v="0"/>
    <n v="0"/>
    <x v="0"/>
    <n v="152"/>
    <x v="1"/>
    <n v="7.2"/>
    <x v="1"/>
    <n v="218"/>
    <x v="2"/>
    <n v="163"/>
    <x v="1"/>
    <n v="38"/>
    <x v="0"/>
    <n v="229"/>
    <s v="Alto"/>
    <n v="138"/>
    <s v="Normal"/>
    <n v="6.7"/>
    <s v="Alto"/>
    <n v="10.199999999999999"/>
    <x v="0"/>
    <n v="7.7"/>
    <s v="Bajo"/>
    <n v="6.6"/>
    <s v="Alto"/>
    <n v="0"/>
    <s v="No Toma ECA"/>
    <n v="1"/>
    <s v="Toma ARB"/>
    <n v="1"/>
    <x v="0"/>
    <n v="1"/>
    <x v="0"/>
    <n v="1"/>
    <x v="1"/>
    <n v="1"/>
    <x v="0"/>
  </r>
  <r>
    <s v="P0423"/>
    <x v="53"/>
    <s v="Adulto Mayor"/>
    <x v="0"/>
    <n v="39.4"/>
    <x v="1"/>
    <n v="1"/>
    <s v="Tiene herencia"/>
    <n v="172"/>
    <n v="108"/>
    <n v="81"/>
    <s v="Normal"/>
    <n v="47"/>
    <s v="Intermedia"/>
    <n v="4"/>
    <x v="1"/>
    <n v="0"/>
    <x v="0"/>
    <n v="1"/>
    <x v="1"/>
    <n v="1"/>
    <x v="0"/>
    <x v="19"/>
    <x v="1"/>
    <n v="102"/>
    <x v="3"/>
    <n v="17"/>
    <x v="4"/>
    <n v="2551"/>
    <x v="1"/>
    <n v="2040"/>
    <s v="Macroalbuminuria"/>
    <n v="853"/>
    <x v="0"/>
    <n v="1"/>
    <x v="1"/>
    <n v="161"/>
    <x v="1"/>
    <n v="6.9"/>
    <x v="1"/>
    <n v="312"/>
    <x v="1"/>
    <n v="213"/>
    <x v="2"/>
    <n v="40"/>
    <x v="0"/>
    <n v="182"/>
    <s v="Alto"/>
    <n v="138"/>
    <s v="Normal"/>
    <n v="5.6"/>
    <s v="Alto"/>
    <n v="9"/>
    <x v="0"/>
    <n v="8.6"/>
    <s v="Normal"/>
    <n v="5.9"/>
    <s v="Alto"/>
    <n v="0"/>
    <s v="No Toma ECA"/>
    <n v="0"/>
    <s v="No toma ARB"/>
    <n v="1"/>
    <x v="0"/>
    <n v="1"/>
    <x v="0"/>
    <n v="1"/>
    <x v="1"/>
    <n v="0"/>
    <x v="1"/>
  </r>
  <r>
    <s v="P0424"/>
    <x v="11"/>
    <s v="Adulto Mayor"/>
    <x v="1"/>
    <n v="25.9"/>
    <x v="3"/>
    <n v="1"/>
    <s v="Tiene herencia"/>
    <n v="160"/>
    <n v="98"/>
    <n v="88"/>
    <s v="Normal"/>
    <n v="47"/>
    <s v="Intermedia"/>
    <n v="2"/>
    <x v="0"/>
    <n v="1"/>
    <x v="1"/>
    <n v="0"/>
    <x v="0"/>
    <n v="1"/>
    <x v="0"/>
    <x v="17"/>
    <x v="1"/>
    <n v="99"/>
    <x v="1"/>
    <n v="34"/>
    <x v="1"/>
    <n v="1861"/>
    <x v="1"/>
    <n v="1488"/>
    <s v="Macroalbuminuria"/>
    <n v="476"/>
    <x v="1"/>
    <n v="1"/>
    <x v="1"/>
    <n v="198"/>
    <x v="1"/>
    <n v="9.5"/>
    <x v="1"/>
    <n v="264"/>
    <x v="1"/>
    <n v="198"/>
    <x v="2"/>
    <n v="33"/>
    <x v="0"/>
    <n v="415"/>
    <s v="Alto"/>
    <n v="130"/>
    <s v="Bajo"/>
    <n v="6.5"/>
    <s v="Alto"/>
    <n v="9.8000000000000007"/>
    <x v="0"/>
    <n v="8.3000000000000007"/>
    <s v="Bajo"/>
    <n v="6.5"/>
    <s v="Alto"/>
    <n v="1"/>
    <s v="Toma ECA"/>
    <n v="1"/>
    <s v="Toma ARB"/>
    <n v="0"/>
    <x v="1"/>
    <n v="1"/>
    <x v="0"/>
    <n v="1"/>
    <x v="1"/>
    <n v="0"/>
    <x v="1"/>
  </r>
  <r>
    <s v="P0425"/>
    <x v="43"/>
    <s v="Adulto Mayor"/>
    <x v="1"/>
    <n v="38"/>
    <x v="1"/>
    <n v="1"/>
    <s v="Tiene herencia"/>
    <n v="166"/>
    <n v="110"/>
    <n v="104"/>
    <s v="Taquicardia"/>
    <n v="45"/>
    <s v="Intermedia"/>
    <n v="3"/>
    <x v="3"/>
    <n v="0"/>
    <x v="0"/>
    <n v="1"/>
    <x v="1"/>
    <n v="1"/>
    <x v="0"/>
    <x v="8"/>
    <x v="1"/>
    <n v="59"/>
    <x v="1"/>
    <n v="27"/>
    <x v="4"/>
    <n v="479"/>
    <x v="1"/>
    <n v="431"/>
    <s v="Macroalbuminuria"/>
    <n v="411"/>
    <x v="1"/>
    <n v="1"/>
    <x v="1"/>
    <n v="136"/>
    <x v="1"/>
    <n v="6.8"/>
    <x v="1"/>
    <n v="217"/>
    <x v="2"/>
    <n v="186"/>
    <x v="1"/>
    <n v="29"/>
    <x v="0"/>
    <n v="345"/>
    <s v="Alto"/>
    <n v="136"/>
    <s v="Normal"/>
    <n v="6.2"/>
    <s v="Alto"/>
    <n v="10"/>
    <x v="0"/>
    <n v="8.6999999999999993"/>
    <s v="Normal"/>
    <n v="7.2"/>
    <s v="Alto"/>
    <n v="0"/>
    <s v="No Toma ECA"/>
    <n v="0"/>
    <s v="No toma ARB"/>
    <n v="0"/>
    <x v="1"/>
    <n v="1"/>
    <x v="0"/>
    <n v="1"/>
    <x v="1"/>
    <n v="1"/>
    <x v="0"/>
  </r>
  <r>
    <s v="P0426"/>
    <x v="12"/>
    <s v="Adulto"/>
    <x v="1"/>
    <n v="19.899999999999999"/>
    <x v="0"/>
    <n v="1"/>
    <s v="Tiene herencia"/>
    <n v="118"/>
    <n v="71"/>
    <n v="63"/>
    <s v="Normal"/>
    <n v="61"/>
    <s v="Normal"/>
    <n v="1"/>
    <x v="2"/>
    <n v="0"/>
    <x v="0"/>
    <n v="0"/>
    <x v="0"/>
    <n v="0"/>
    <x v="1"/>
    <x v="0"/>
    <x v="0"/>
    <n v="15"/>
    <x v="2"/>
    <n v="87"/>
    <x v="2"/>
    <n v="22"/>
    <x v="0"/>
    <n v="15"/>
    <s v="Normal"/>
    <n v="2171"/>
    <x v="0"/>
    <n v="1"/>
    <x v="1"/>
    <n v="110"/>
    <x v="2"/>
    <n v="5.2"/>
    <x v="0"/>
    <n v="194"/>
    <x v="0"/>
    <n v="120"/>
    <x v="0"/>
    <n v="48"/>
    <x v="0"/>
    <n v="88"/>
    <s v="Normal"/>
    <n v="140"/>
    <s v="Normal"/>
    <n v="4.4000000000000004"/>
    <s v="Normal"/>
    <n v="14.5"/>
    <x v="1"/>
    <n v="10.199999999999999"/>
    <s v="Normal"/>
    <n v="3.1"/>
    <s v="Normal"/>
    <n v="1"/>
    <s v="Toma ECA"/>
    <n v="1"/>
    <s v="Toma ARB"/>
    <n v="0"/>
    <x v="1"/>
    <n v="1"/>
    <x v="0"/>
    <n v="0"/>
    <x v="0"/>
    <n v="0"/>
    <x v="1"/>
  </r>
  <r>
    <s v="P0427"/>
    <x v="47"/>
    <s v="Adulto Mayor"/>
    <x v="1"/>
    <n v="38.5"/>
    <x v="1"/>
    <n v="1"/>
    <s v="Tiene herencia"/>
    <n v="170"/>
    <n v="90"/>
    <n v="86"/>
    <s v="Normal"/>
    <n v="31"/>
    <s v="Reducida"/>
    <n v="2"/>
    <x v="0"/>
    <n v="1"/>
    <x v="1"/>
    <n v="0"/>
    <x v="0"/>
    <n v="1"/>
    <x v="0"/>
    <x v="27"/>
    <x v="1"/>
    <n v="81"/>
    <x v="1"/>
    <n v="51"/>
    <x v="1"/>
    <n v="1111"/>
    <x v="1"/>
    <n v="888"/>
    <s v="Macroalbuminuria"/>
    <n v="764"/>
    <x v="0"/>
    <n v="0"/>
    <x v="0"/>
    <n v="213"/>
    <x v="1"/>
    <n v="10.1"/>
    <x v="1"/>
    <n v="250"/>
    <x v="1"/>
    <n v="164"/>
    <x v="1"/>
    <n v="33"/>
    <x v="0"/>
    <n v="192"/>
    <s v="Alto"/>
    <n v="135"/>
    <s v="Normal"/>
    <n v="5.7"/>
    <s v="Alto"/>
    <n v="7.7"/>
    <x v="0"/>
    <n v="8.5"/>
    <s v="Normal"/>
    <n v="4.7"/>
    <s v="Alto"/>
    <n v="1"/>
    <s v="Toma ECA"/>
    <n v="1"/>
    <s v="Toma ARB"/>
    <n v="1"/>
    <x v="0"/>
    <n v="1"/>
    <x v="0"/>
    <n v="1"/>
    <x v="1"/>
    <n v="0"/>
    <x v="1"/>
  </r>
  <r>
    <s v="P0428"/>
    <x v="13"/>
    <s v="Adulto Mayor"/>
    <x v="0"/>
    <n v="29.9"/>
    <x v="3"/>
    <n v="1"/>
    <s v="Tiene herencia"/>
    <n v="170"/>
    <n v="103"/>
    <n v="96"/>
    <s v="Normal"/>
    <n v="39"/>
    <s v="Reducida"/>
    <n v="3"/>
    <x v="3"/>
    <n v="1"/>
    <x v="1"/>
    <n v="0"/>
    <x v="0"/>
    <n v="1"/>
    <x v="0"/>
    <x v="6"/>
    <x v="1"/>
    <n v="107"/>
    <x v="3"/>
    <n v="28"/>
    <x v="4"/>
    <n v="1670"/>
    <x v="1"/>
    <n v="1336"/>
    <s v="Macroalbuminuria"/>
    <n v="336"/>
    <x v="1"/>
    <n v="1"/>
    <x v="1"/>
    <n v="207"/>
    <x v="1"/>
    <n v="7.7"/>
    <x v="1"/>
    <n v="315"/>
    <x v="1"/>
    <n v="193"/>
    <x v="2"/>
    <n v="42"/>
    <x v="0"/>
    <n v="375"/>
    <s v="Alto"/>
    <n v="138"/>
    <s v="Normal"/>
    <n v="5.6"/>
    <s v="Alto"/>
    <n v="9.5"/>
    <x v="0"/>
    <n v="8.9"/>
    <s v="Normal"/>
    <n v="7.4"/>
    <s v="Alto"/>
    <n v="1"/>
    <s v="Toma ECA"/>
    <n v="0"/>
    <s v="No toma ARB"/>
    <n v="1"/>
    <x v="0"/>
    <n v="1"/>
    <x v="0"/>
    <n v="1"/>
    <x v="1"/>
    <n v="0"/>
    <x v="1"/>
  </r>
  <r>
    <s v="P0429"/>
    <x v="4"/>
    <s v="Adulto Mayor"/>
    <x v="0"/>
    <n v="32.9"/>
    <x v="2"/>
    <n v="1"/>
    <s v="Tiene herencia"/>
    <n v="154"/>
    <n v="94"/>
    <n v="90"/>
    <s v="Normal"/>
    <n v="29"/>
    <s v="Reducida"/>
    <n v="3"/>
    <x v="3"/>
    <n v="1"/>
    <x v="1"/>
    <n v="1"/>
    <x v="1"/>
    <n v="1"/>
    <x v="0"/>
    <x v="2"/>
    <x v="1"/>
    <n v="98"/>
    <x v="1"/>
    <n v="36"/>
    <x v="1"/>
    <n v="1610"/>
    <x v="1"/>
    <n v="1449"/>
    <s v="Macroalbuminuria"/>
    <n v="468"/>
    <x v="1"/>
    <n v="0"/>
    <x v="0"/>
    <n v="184"/>
    <x v="1"/>
    <n v="8.6"/>
    <x v="1"/>
    <n v="200"/>
    <x v="2"/>
    <n v="201"/>
    <x v="2"/>
    <n v="40"/>
    <x v="0"/>
    <n v="207"/>
    <s v="Alto"/>
    <n v="130"/>
    <s v="Bajo"/>
    <n v="5.0999999999999996"/>
    <s v="Alto"/>
    <n v="10.6"/>
    <x v="0"/>
    <n v="8.8000000000000007"/>
    <s v="Normal"/>
    <n v="7.5"/>
    <s v="Alto"/>
    <n v="1"/>
    <s v="Toma ECA"/>
    <n v="0"/>
    <s v="No toma ARB"/>
    <n v="1"/>
    <x v="0"/>
    <n v="0"/>
    <x v="1"/>
    <n v="1"/>
    <x v="1"/>
    <n v="1"/>
    <x v="0"/>
  </r>
  <r>
    <s v="P0430"/>
    <x v="34"/>
    <s v="Adulto"/>
    <x v="1"/>
    <n v="24"/>
    <x v="0"/>
    <n v="1"/>
    <s v="Tiene herencia"/>
    <n v="114"/>
    <n v="74"/>
    <n v="83"/>
    <s v="Normal"/>
    <n v="63"/>
    <s v="Normal"/>
    <n v="2"/>
    <x v="0"/>
    <n v="0"/>
    <x v="0"/>
    <n v="0"/>
    <x v="0"/>
    <n v="1"/>
    <x v="0"/>
    <x v="10"/>
    <x v="0"/>
    <n v="35"/>
    <x v="0"/>
    <n v="73"/>
    <x v="2"/>
    <n v="6"/>
    <x v="0"/>
    <n v="4"/>
    <s v="Normal"/>
    <n v="1716"/>
    <x v="0"/>
    <n v="1"/>
    <x v="1"/>
    <n v="89"/>
    <x v="0"/>
    <n v="5.2"/>
    <x v="0"/>
    <n v="158"/>
    <x v="0"/>
    <n v="101"/>
    <x v="0"/>
    <n v="62"/>
    <x v="1"/>
    <n v="150"/>
    <s v="Normal"/>
    <n v="143"/>
    <s v="Normal"/>
    <n v="3.8"/>
    <s v="Normal"/>
    <n v="12.8"/>
    <x v="1"/>
    <n v="8.9"/>
    <s v="Normal"/>
    <n v="2.5"/>
    <s v="Normal"/>
    <n v="0"/>
    <s v="No Toma ECA"/>
    <n v="1"/>
    <s v="Toma ARB"/>
    <n v="1"/>
    <x v="0"/>
    <n v="0"/>
    <x v="1"/>
    <n v="0"/>
    <x v="0"/>
    <n v="1"/>
    <x v="0"/>
  </r>
  <r>
    <s v="P0431"/>
    <x v="40"/>
    <s v="Adulto"/>
    <x v="0"/>
    <n v="34"/>
    <x v="2"/>
    <n v="1"/>
    <s v="Tiene herencia"/>
    <n v="152"/>
    <n v="96"/>
    <n v="82"/>
    <s v="Normal"/>
    <n v="46"/>
    <s v="Intermedia"/>
    <n v="2"/>
    <x v="0"/>
    <n v="0"/>
    <x v="0"/>
    <n v="1"/>
    <x v="1"/>
    <n v="1"/>
    <x v="0"/>
    <x v="34"/>
    <x v="1"/>
    <n v="106"/>
    <x v="3"/>
    <n v="17"/>
    <x v="4"/>
    <n v="2972"/>
    <x v="1"/>
    <n v="2674"/>
    <s v="Macroalbuminuria"/>
    <n v="728"/>
    <x v="0"/>
    <n v="1"/>
    <x v="1"/>
    <n v="179"/>
    <x v="1"/>
    <n v="7.1"/>
    <x v="1"/>
    <n v="265"/>
    <x v="1"/>
    <n v="220"/>
    <x v="2"/>
    <n v="38"/>
    <x v="0"/>
    <n v="282"/>
    <s v="Alto"/>
    <n v="129"/>
    <s v="Bajo"/>
    <n v="6.6"/>
    <s v="Alto"/>
    <n v="10.9"/>
    <x v="0"/>
    <n v="8.1999999999999993"/>
    <s v="Bajo"/>
    <n v="6.7"/>
    <s v="Alto"/>
    <n v="1"/>
    <s v="Toma ECA"/>
    <n v="1"/>
    <s v="Toma ARB"/>
    <n v="1"/>
    <x v="0"/>
    <n v="1"/>
    <x v="0"/>
    <n v="1"/>
    <x v="1"/>
    <n v="1"/>
    <x v="0"/>
  </r>
  <r>
    <s v="P0432"/>
    <x v="21"/>
    <s v="Adulto"/>
    <x v="0"/>
    <n v="29.8"/>
    <x v="3"/>
    <n v="0"/>
    <s v="No tiene herencia"/>
    <n v="118"/>
    <n v="71"/>
    <n v="73"/>
    <s v="Normal"/>
    <n v="51"/>
    <s v="Normal"/>
    <n v="1"/>
    <x v="2"/>
    <n v="0"/>
    <x v="0"/>
    <n v="0"/>
    <x v="0"/>
    <n v="0"/>
    <x v="1"/>
    <x v="7"/>
    <x v="0"/>
    <n v="32"/>
    <x v="0"/>
    <n v="106"/>
    <x v="0"/>
    <n v="11"/>
    <x v="0"/>
    <n v="8"/>
    <s v="Normal"/>
    <n v="1858"/>
    <x v="0"/>
    <n v="0"/>
    <x v="0"/>
    <n v="104"/>
    <x v="2"/>
    <n v="6.4"/>
    <x v="2"/>
    <n v="163"/>
    <x v="0"/>
    <n v="93"/>
    <x v="3"/>
    <n v="64"/>
    <x v="1"/>
    <n v="83"/>
    <s v="Normal"/>
    <n v="136"/>
    <s v="Normal"/>
    <n v="4.5"/>
    <s v="Normal"/>
    <n v="12.9"/>
    <x v="0"/>
    <n v="9.5"/>
    <s v="Normal"/>
    <n v="4.3"/>
    <s v="Normal"/>
    <n v="0"/>
    <s v="No Toma ECA"/>
    <n v="1"/>
    <s v="Toma ARB"/>
    <n v="0"/>
    <x v="1"/>
    <n v="0"/>
    <x v="1"/>
    <n v="0"/>
    <x v="0"/>
    <n v="0"/>
    <x v="1"/>
  </r>
  <r>
    <s v="P0433"/>
    <x v="27"/>
    <s v="Adulto"/>
    <x v="0"/>
    <n v="27.7"/>
    <x v="3"/>
    <n v="0"/>
    <s v="No tiene herencia"/>
    <n v="155"/>
    <n v="94"/>
    <n v="76"/>
    <s v="Normal"/>
    <n v="47"/>
    <s v="Intermedia"/>
    <n v="4"/>
    <x v="1"/>
    <n v="1"/>
    <x v="1"/>
    <n v="0"/>
    <x v="0"/>
    <n v="1"/>
    <x v="0"/>
    <x v="9"/>
    <x v="1"/>
    <n v="57"/>
    <x v="1"/>
    <n v="33"/>
    <x v="1"/>
    <n v="2911"/>
    <x v="1"/>
    <n v="2037"/>
    <s v="Macroalbuminuria"/>
    <n v="828"/>
    <x v="0"/>
    <n v="1"/>
    <x v="1"/>
    <n v="210"/>
    <x v="1"/>
    <n v="10.1"/>
    <x v="1"/>
    <n v="305"/>
    <x v="1"/>
    <n v="137"/>
    <x v="4"/>
    <n v="32"/>
    <x v="0"/>
    <n v="377"/>
    <s v="Alto"/>
    <n v="136"/>
    <s v="Normal"/>
    <n v="6.7"/>
    <s v="Alto"/>
    <n v="7.7"/>
    <x v="0"/>
    <n v="8.3000000000000007"/>
    <s v="Bajo"/>
    <n v="5.3"/>
    <s v="Alto"/>
    <n v="1"/>
    <s v="Toma ECA"/>
    <n v="1"/>
    <s v="Toma ARB"/>
    <n v="1"/>
    <x v="0"/>
    <n v="1"/>
    <x v="0"/>
    <n v="1"/>
    <x v="1"/>
    <n v="0"/>
    <x v="1"/>
  </r>
  <r>
    <s v="P0434"/>
    <x v="22"/>
    <s v="Adulto Mayor"/>
    <x v="1"/>
    <n v="27.3"/>
    <x v="3"/>
    <n v="1"/>
    <s v="Tiene herencia"/>
    <n v="185"/>
    <n v="108"/>
    <n v="95"/>
    <s v="Normal"/>
    <n v="45"/>
    <s v="Intermedia"/>
    <n v="2"/>
    <x v="0"/>
    <n v="1"/>
    <x v="1"/>
    <n v="1"/>
    <x v="1"/>
    <n v="1"/>
    <x v="0"/>
    <x v="28"/>
    <x v="1"/>
    <n v="108"/>
    <x v="3"/>
    <n v="54"/>
    <x v="1"/>
    <n v="1703"/>
    <x v="1"/>
    <n v="1362"/>
    <s v="Macroalbuminuria"/>
    <n v="380"/>
    <x v="1"/>
    <n v="1"/>
    <x v="1"/>
    <n v="189"/>
    <x v="1"/>
    <n v="8.8000000000000007"/>
    <x v="1"/>
    <n v="258"/>
    <x v="1"/>
    <n v="134"/>
    <x v="4"/>
    <n v="29"/>
    <x v="0"/>
    <n v="383"/>
    <s v="Alto"/>
    <n v="127"/>
    <s v="Bajo"/>
    <n v="5.4"/>
    <s v="Alto"/>
    <n v="7"/>
    <x v="0"/>
    <n v="8"/>
    <s v="Bajo"/>
    <n v="6.7"/>
    <s v="Alto"/>
    <n v="1"/>
    <s v="Toma ECA"/>
    <n v="1"/>
    <s v="Toma ARB"/>
    <n v="1"/>
    <x v="0"/>
    <n v="1"/>
    <x v="0"/>
    <n v="1"/>
    <x v="1"/>
    <n v="0"/>
    <x v="1"/>
  </r>
  <r>
    <s v="P0435"/>
    <x v="0"/>
    <s v="Adulto"/>
    <x v="0"/>
    <n v="29"/>
    <x v="3"/>
    <n v="1"/>
    <s v="Tiene herencia"/>
    <n v="124"/>
    <n v="74"/>
    <n v="85"/>
    <s v="Normal"/>
    <n v="63"/>
    <s v="Normal"/>
    <n v="1"/>
    <x v="2"/>
    <n v="0"/>
    <x v="0"/>
    <n v="0"/>
    <x v="0"/>
    <n v="1"/>
    <x v="0"/>
    <x v="4"/>
    <x v="0"/>
    <n v="24"/>
    <x v="0"/>
    <n v="81"/>
    <x v="2"/>
    <n v="13"/>
    <x v="0"/>
    <n v="11"/>
    <s v="Normal"/>
    <n v="1575"/>
    <x v="0"/>
    <n v="1"/>
    <x v="1"/>
    <n v="80"/>
    <x v="0"/>
    <n v="5.0999999999999996"/>
    <x v="0"/>
    <n v="214"/>
    <x v="2"/>
    <n v="118"/>
    <x v="0"/>
    <n v="67"/>
    <x v="1"/>
    <n v="125"/>
    <s v="Normal"/>
    <n v="139"/>
    <s v="Normal"/>
    <n v="3.6"/>
    <s v="Normal"/>
    <n v="13.4"/>
    <x v="0"/>
    <n v="10.199999999999999"/>
    <s v="Normal"/>
    <n v="2.6"/>
    <s v="Normal"/>
    <n v="1"/>
    <s v="Toma ECA"/>
    <n v="0"/>
    <s v="No toma ARB"/>
    <n v="1"/>
    <x v="0"/>
    <n v="0"/>
    <x v="1"/>
    <n v="0"/>
    <x v="0"/>
    <n v="1"/>
    <x v="0"/>
  </r>
  <r>
    <s v="P0436"/>
    <x v="4"/>
    <s v="Adulto Mayor"/>
    <x v="0"/>
    <n v="27.5"/>
    <x v="3"/>
    <n v="1"/>
    <s v="Tiene herencia"/>
    <n v="141"/>
    <n v="109"/>
    <n v="79"/>
    <s v="Normal"/>
    <n v="35"/>
    <s v="Reducida"/>
    <n v="3"/>
    <x v="3"/>
    <n v="0"/>
    <x v="0"/>
    <n v="0"/>
    <x v="0"/>
    <n v="1"/>
    <x v="0"/>
    <x v="17"/>
    <x v="1"/>
    <n v="81"/>
    <x v="1"/>
    <n v="31"/>
    <x v="1"/>
    <n v="907"/>
    <x v="1"/>
    <n v="634"/>
    <s v="Macroalbuminuria"/>
    <n v="782"/>
    <x v="0"/>
    <n v="1"/>
    <x v="1"/>
    <n v="191"/>
    <x v="1"/>
    <n v="9.8000000000000007"/>
    <x v="1"/>
    <n v="305"/>
    <x v="1"/>
    <n v="133"/>
    <x v="4"/>
    <n v="42"/>
    <x v="0"/>
    <n v="199"/>
    <s v="Alto"/>
    <n v="134"/>
    <s v="Bajo"/>
    <n v="6.6"/>
    <s v="Alto"/>
    <n v="9.6"/>
    <x v="0"/>
    <n v="8.3000000000000007"/>
    <s v="Bajo"/>
    <n v="5.5"/>
    <s v="Alto"/>
    <n v="1"/>
    <s v="Toma ECA"/>
    <n v="0"/>
    <s v="No toma ARB"/>
    <n v="1"/>
    <x v="0"/>
    <n v="1"/>
    <x v="0"/>
    <n v="1"/>
    <x v="1"/>
    <n v="0"/>
    <x v="1"/>
  </r>
  <r>
    <s v="P0437"/>
    <x v="27"/>
    <s v="Adulto"/>
    <x v="0"/>
    <n v="18.7"/>
    <x v="0"/>
    <n v="0"/>
    <s v="No tiene herencia"/>
    <n v="115"/>
    <n v="78"/>
    <n v="68"/>
    <s v="Normal"/>
    <n v="64"/>
    <s v="Normal"/>
    <n v="1"/>
    <x v="2"/>
    <n v="0"/>
    <x v="0"/>
    <n v="0"/>
    <x v="0"/>
    <n v="1"/>
    <x v="0"/>
    <x v="3"/>
    <x v="0"/>
    <n v="29"/>
    <x v="0"/>
    <n v="111"/>
    <x v="0"/>
    <n v="12"/>
    <x v="0"/>
    <n v="9"/>
    <s v="Normal"/>
    <n v="1359"/>
    <x v="0"/>
    <n v="0"/>
    <x v="0"/>
    <n v="84"/>
    <x v="0"/>
    <n v="5"/>
    <x v="0"/>
    <n v="169"/>
    <x v="0"/>
    <n v="95"/>
    <x v="3"/>
    <n v="46"/>
    <x v="0"/>
    <n v="86"/>
    <s v="Normal"/>
    <n v="136"/>
    <s v="Normal"/>
    <n v="4.5"/>
    <s v="Normal"/>
    <n v="15.9"/>
    <x v="1"/>
    <n v="9.9"/>
    <s v="Normal"/>
    <n v="3.5"/>
    <s v="Normal"/>
    <n v="1"/>
    <s v="Toma ECA"/>
    <n v="0"/>
    <s v="No toma ARB"/>
    <n v="1"/>
    <x v="0"/>
    <n v="1"/>
    <x v="0"/>
    <n v="0"/>
    <x v="0"/>
    <n v="1"/>
    <x v="0"/>
  </r>
  <r>
    <s v="P0438"/>
    <x v="0"/>
    <s v="Adulto"/>
    <x v="1"/>
    <n v="24.7"/>
    <x v="0"/>
    <n v="0"/>
    <s v="No tiene herencia"/>
    <n v="131"/>
    <n v="68"/>
    <n v="74"/>
    <s v="Normal"/>
    <n v="68"/>
    <s v="Normal"/>
    <n v="2"/>
    <x v="0"/>
    <n v="0"/>
    <x v="0"/>
    <n v="0"/>
    <x v="0"/>
    <n v="1"/>
    <x v="0"/>
    <x v="18"/>
    <x v="1"/>
    <n v="31"/>
    <x v="0"/>
    <n v="71"/>
    <x v="2"/>
    <n v="29"/>
    <x v="0"/>
    <n v="23"/>
    <s v="Normal"/>
    <n v="1016"/>
    <x v="0"/>
    <n v="1"/>
    <x v="1"/>
    <n v="97"/>
    <x v="0"/>
    <n v="4.9000000000000004"/>
    <x v="0"/>
    <n v="194"/>
    <x v="0"/>
    <n v="111"/>
    <x v="0"/>
    <n v="53"/>
    <x v="0"/>
    <n v="135"/>
    <s v="Normal"/>
    <n v="136"/>
    <s v="Normal"/>
    <n v="3.6"/>
    <s v="Normal"/>
    <n v="14.5"/>
    <x v="1"/>
    <n v="9.6999999999999993"/>
    <s v="Normal"/>
    <n v="3.1"/>
    <s v="Normal"/>
    <n v="1"/>
    <s v="Toma ECA"/>
    <n v="0"/>
    <s v="No toma ARB"/>
    <n v="0"/>
    <x v="1"/>
    <n v="0"/>
    <x v="1"/>
    <n v="0"/>
    <x v="0"/>
    <n v="1"/>
    <x v="0"/>
  </r>
  <r>
    <s v="P0439"/>
    <x v="30"/>
    <s v="Adulto Mayor"/>
    <x v="0"/>
    <n v="19.2"/>
    <x v="0"/>
    <n v="0"/>
    <s v="No tiene herencia"/>
    <n v="117"/>
    <n v="67"/>
    <n v="79"/>
    <s v="Normal"/>
    <n v="55"/>
    <s v="Normal"/>
    <n v="2"/>
    <x v="0"/>
    <n v="0"/>
    <x v="0"/>
    <n v="0"/>
    <x v="0"/>
    <n v="1"/>
    <x v="0"/>
    <x v="13"/>
    <x v="0"/>
    <n v="26"/>
    <x v="0"/>
    <n v="110"/>
    <x v="0"/>
    <n v="23"/>
    <x v="0"/>
    <n v="18"/>
    <s v="Normal"/>
    <n v="2143"/>
    <x v="0"/>
    <n v="0"/>
    <x v="0"/>
    <n v="92"/>
    <x v="0"/>
    <n v="4.9000000000000004"/>
    <x v="0"/>
    <n v="210"/>
    <x v="2"/>
    <n v="124"/>
    <x v="0"/>
    <n v="69"/>
    <x v="1"/>
    <n v="109"/>
    <s v="Normal"/>
    <n v="137"/>
    <s v="Normal"/>
    <n v="4"/>
    <s v="Normal"/>
    <n v="14.4"/>
    <x v="1"/>
    <n v="8.8000000000000007"/>
    <s v="Normal"/>
    <n v="2.6"/>
    <s v="Normal"/>
    <n v="1"/>
    <s v="Toma ECA"/>
    <n v="1"/>
    <s v="Toma ARB"/>
    <n v="1"/>
    <x v="0"/>
    <n v="0"/>
    <x v="1"/>
    <n v="0"/>
    <x v="0"/>
    <n v="0"/>
    <x v="1"/>
  </r>
  <r>
    <s v="P0440"/>
    <x v="25"/>
    <s v="Adulto"/>
    <x v="0"/>
    <n v="26"/>
    <x v="3"/>
    <n v="0"/>
    <s v="No tiene herencia"/>
    <n v="103"/>
    <n v="70"/>
    <n v="63"/>
    <s v="Normal"/>
    <n v="54"/>
    <s v="Normal"/>
    <n v="1"/>
    <x v="2"/>
    <n v="0"/>
    <x v="0"/>
    <n v="0"/>
    <x v="0"/>
    <n v="1"/>
    <x v="0"/>
    <x v="0"/>
    <x v="0"/>
    <n v="35"/>
    <x v="0"/>
    <n v="96"/>
    <x v="0"/>
    <n v="15"/>
    <x v="0"/>
    <n v="10"/>
    <s v="Normal"/>
    <n v="1438"/>
    <x v="0"/>
    <n v="0"/>
    <x v="0"/>
    <n v="87"/>
    <x v="0"/>
    <n v="5.3"/>
    <x v="0"/>
    <n v="193"/>
    <x v="0"/>
    <n v="123"/>
    <x v="0"/>
    <n v="57"/>
    <x v="0"/>
    <n v="89"/>
    <s v="Normal"/>
    <n v="141"/>
    <s v="Normal"/>
    <n v="3.6"/>
    <s v="Normal"/>
    <n v="14.6"/>
    <x v="1"/>
    <n v="9.4"/>
    <s v="Normal"/>
    <n v="4.4000000000000004"/>
    <s v="Normal"/>
    <n v="1"/>
    <s v="Toma ECA"/>
    <n v="1"/>
    <s v="Toma ARB"/>
    <n v="1"/>
    <x v="0"/>
    <n v="1"/>
    <x v="0"/>
    <n v="0"/>
    <x v="0"/>
    <n v="0"/>
    <x v="1"/>
  </r>
  <r>
    <s v="P0441"/>
    <x v="33"/>
    <s v="Adulto Mayor"/>
    <x v="0"/>
    <n v="28.2"/>
    <x v="3"/>
    <n v="0"/>
    <s v="No tiene herencia"/>
    <n v="181"/>
    <n v="90"/>
    <n v="80"/>
    <s v="Normal"/>
    <n v="27"/>
    <s v="Reducida"/>
    <n v="4"/>
    <x v="1"/>
    <n v="1"/>
    <x v="1"/>
    <n v="0"/>
    <x v="0"/>
    <n v="1"/>
    <x v="0"/>
    <x v="41"/>
    <x v="1"/>
    <n v="111"/>
    <x v="3"/>
    <n v="17"/>
    <x v="4"/>
    <n v="2771"/>
    <x v="1"/>
    <n v="2216"/>
    <s v="Macroalbuminuria"/>
    <n v="614"/>
    <x v="0"/>
    <n v="1"/>
    <x v="1"/>
    <n v="126"/>
    <x v="1"/>
    <n v="7"/>
    <x v="1"/>
    <n v="205"/>
    <x v="2"/>
    <n v="165"/>
    <x v="1"/>
    <n v="37"/>
    <x v="0"/>
    <n v="188"/>
    <s v="Alto"/>
    <n v="135"/>
    <s v="Normal"/>
    <n v="6.9"/>
    <s v="Alto"/>
    <n v="10.6"/>
    <x v="0"/>
    <n v="8.9"/>
    <s v="Normal"/>
    <n v="7"/>
    <s v="Alto"/>
    <n v="0"/>
    <s v="No Toma ECA"/>
    <n v="0"/>
    <s v="No toma ARB"/>
    <n v="1"/>
    <x v="0"/>
    <n v="0"/>
    <x v="1"/>
    <n v="1"/>
    <x v="1"/>
    <n v="0"/>
    <x v="1"/>
  </r>
  <r>
    <s v="P0442"/>
    <x v="10"/>
    <s v="Adulto Mayor"/>
    <x v="1"/>
    <n v="20.100000000000001"/>
    <x v="0"/>
    <n v="0"/>
    <s v="No tiene herencia"/>
    <n v="127"/>
    <n v="75"/>
    <n v="78"/>
    <s v="Normal"/>
    <n v="50"/>
    <s v="Normal"/>
    <n v="1"/>
    <x v="2"/>
    <n v="0"/>
    <x v="0"/>
    <n v="0"/>
    <x v="0"/>
    <n v="0"/>
    <x v="1"/>
    <x v="0"/>
    <x v="0"/>
    <n v="28"/>
    <x v="0"/>
    <n v="93"/>
    <x v="0"/>
    <n v="8"/>
    <x v="0"/>
    <n v="6"/>
    <s v="Normal"/>
    <n v="1193"/>
    <x v="0"/>
    <n v="1"/>
    <x v="1"/>
    <n v="84"/>
    <x v="0"/>
    <n v="5.6"/>
    <x v="0"/>
    <n v="211"/>
    <x v="2"/>
    <n v="109"/>
    <x v="0"/>
    <n v="65"/>
    <x v="1"/>
    <n v="129"/>
    <s v="Normal"/>
    <n v="140"/>
    <s v="Normal"/>
    <n v="4.5"/>
    <s v="Normal"/>
    <n v="12.8"/>
    <x v="1"/>
    <n v="9.3000000000000007"/>
    <s v="Normal"/>
    <n v="4.4000000000000004"/>
    <s v="Normal"/>
    <n v="0"/>
    <s v="No Toma ECA"/>
    <n v="0"/>
    <s v="No toma ARB"/>
    <n v="0"/>
    <x v="1"/>
    <n v="1"/>
    <x v="0"/>
    <n v="0"/>
    <x v="0"/>
    <n v="0"/>
    <x v="1"/>
  </r>
  <r>
    <s v="P0443"/>
    <x v="49"/>
    <s v="Adulto Mayor"/>
    <x v="1"/>
    <n v="31.9"/>
    <x v="2"/>
    <n v="1"/>
    <s v="Tiene herencia"/>
    <n v="145"/>
    <n v="98"/>
    <n v="95"/>
    <s v="Normal"/>
    <n v="36"/>
    <s v="Reducida"/>
    <n v="2"/>
    <x v="0"/>
    <n v="1"/>
    <x v="1"/>
    <n v="1"/>
    <x v="1"/>
    <n v="1"/>
    <x v="0"/>
    <x v="27"/>
    <x v="1"/>
    <n v="100"/>
    <x v="3"/>
    <n v="13"/>
    <x v="3"/>
    <n v="1990"/>
    <x v="1"/>
    <n v="1791"/>
    <s v="Macroalbuminuria"/>
    <n v="485"/>
    <x v="1"/>
    <n v="1"/>
    <x v="1"/>
    <n v="189"/>
    <x v="1"/>
    <n v="9.6"/>
    <x v="1"/>
    <n v="290"/>
    <x v="1"/>
    <n v="137"/>
    <x v="4"/>
    <n v="33"/>
    <x v="0"/>
    <n v="450"/>
    <s v="Alto"/>
    <n v="128"/>
    <s v="Bajo"/>
    <n v="6.2"/>
    <s v="Alto"/>
    <n v="10.3"/>
    <x v="0"/>
    <n v="8.6"/>
    <s v="Normal"/>
    <n v="6.8"/>
    <s v="Alto"/>
    <n v="1"/>
    <s v="Toma ECA"/>
    <n v="0"/>
    <s v="No toma ARB"/>
    <n v="0"/>
    <x v="1"/>
    <n v="1"/>
    <x v="0"/>
    <n v="1"/>
    <x v="1"/>
    <n v="1"/>
    <x v="0"/>
  </r>
  <r>
    <s v="P0444"/>
    <x v="15"/>
    <s v="Adulto"/>
    <x v="0"/>
    <n v="24.6"/>
    <x v="0"/>
    <n v="1"/>
    <s v="Tiene herencia"/>
    <n v="130"/>
    <n v="75"/>
    <n v="74"/>
    <s v="Normal"/>
    <n v="59"/>
    <s v="Normal"/>
    <n v="1"/>
    <x v="2"/>
    <n v="0"/>
    <x v="0"/>
    <n v="0"/>
    <x v="0"/>
    <n v="0"/>
    <x v="1"/>
    <x v="4"/>
    <x v="0"/>
    <n v="17"/>
    <x v="2"/>
    <n v="77"/>
    <x v="2"/>
    <n v="29"/>
    <x v="0"/>
    <n v="23"/>
    <s v="Normal"/>
    <n v="1618"/>
    <x v="0"/>
    <n v="0"/>
    <x v="0"/>
    <n v="101"/>
    <x v="2"/>
    <n v="6.3"/>
    <x v="2"/>
    <n v="159"/>
    <x v="0"/>
    <n v="100"/>
    <x v="0"/>
    <n v="62"/>
    <x v="1"/>
    <n v="108"/>
    <s v="Normal"/>
    <n v="144"/>
    <s v="Normal"/>
    <n v="3.5"/>
    <s v="Normal"/>
    <n v="15.6"/>
    <x v="1"/>
    <n v="8.6"/>
    <s v="Normal"/>
    <n v="3.8"/>
    <s v="Normal"/>
    <n v="0"/>
    <s v="No Toma ECA"/>
    <n v="1"/>
    <s v="Toma ARB"/>
    <n v="1"/>
    <x v="0"/>
    <n v="0"/>
    <x v="1"/>
    <n v="0"/>
    <x v="0"/>
    <n v="0"/>
    <x v="1"/>
  </r>
  <r>
    <s v="P0445"/>
    <x v="52"/>
    <s v="Adulto"/>
    <x v="0"/>
    <n v="19.8"/>
    <x v="0"/>
    <n v="0"/>
    <s v="No tiene herencia"/>
    <n v="105"/>
    <n v="71"/>
    <n v="78"/>
    <s v="Normal"/>
    <n v="61"/>
    <s v="Normal"/>
    <n v="1"/>
    <x v="2"/>
    <n v="0"/>
    <x v="0"/>
    <n v="0"/>
    <x v="0"/>
    <n v="0"/>
    <x v="1"/>
    <x v="10"/>
    <x v="2"/>
    <n v="27"/>
    <x v="0"/>
    <n v="85"/>
    <x v="2"/>
    <n v="16"/>
    <x v="0"/>
    <n v="14"/>
    <s v="Normal"/>
    <n v="2035"/>
    <x v="0"/>
    <n v="0"/>
    <x v="0"/>
    <n v="101"/>
    <x v="2"/>
    <n v="5.8"/>
    <x v="2"/>
    <n v="193"/>
    <x v="0"/>
    <n v="99"/>
    <x v="3"/>
    <n v="51"/>
    <x v="0"/>
    <n v="170"/>
    <s v="Alto"/>
    <n v="140"/>
    <s v="Normal"/>
    <n v="4.4000000000000004"/>
    <s v="Normal"/>
    <n v="14.8"/>
    <x v="1"/>
    <n v="10.3"/>
    <s v="Normal"/>
    <n v="3.9"/>
    <s v="Normal"/>
    <n v="1"/>
    <s v="Toma ECA"/>
    <n v="0"/>
    <s v="No toma ARB"/>
    <n v="0"/>
    <x v="1"/>
    <n v="0"/>
    <x v="1"/>
    <n v="0"/>
    <x v="0"/>
    <n v="1"/>
    <x v="0"/>
  </r>
  <r>
    <s v="P0446"/>
    <x v="27"/>
    <s v="Adulto"/>
    <x v="1"/>
    <n v="36.6"/>
    <x v="1"/>
    <n v="1"/>
    <s v="Tiene herencia"/>
    <n v="184"/>
    <n v="90"/>
    <n v="79"/>
    <s v="Normal"/>
    <n v="42"/>
    <s v="Intermedia"/>
    <n v="4"/>
    <x v="1"/>
    <n v="1"/>
    <x v="1"/>
    <n v="1"/>
    <x v="1"/>
    <n v="1"/>
    <x v="0"/>
    <x v="24"/>
    <x v="1"/>
    <n v="67"/>
    <x v="1"/>
    <n v="49"/>
    <x v="1"/>
    <n v="304"/>
    <x v="1"/>
    <n v="243"/>
    <s v="Microalbuminuria"/>
    <n v="333"/>
    <x v="1"/>
    <n v="0"/>
    <x v="0"/>
    <n v="190"/>
    <x v="1"/>
    <n v="7.2"/>
    <x v="1"/>
    <n v="301"/>
    <x v="1"/>
    <n v="151"/>
    <x v="4"/>
    <n v="39"/>
    <x v="0"/>
    <n v="194"/>
    <s v="Alto"/>
    <n v="126"/>
    <s v="Bajo"/>
    <n v="5.4"/>
    <s v="Alto"/>
    <n v="7.3"/>
    <x v="0"/>
    <n v="8"/>
    <s v="Bajo"/>
    <n v="5.2"/>
    <s v="Alto"/>
    <n v="1"/>
    <s v="Toma ECA"/>
    <n v="1"/>
    <s v="Toma ARB"/>
    <n v="1"/>
    <x v="0"/>
    <n v="0"/>
    <x v="1"/>
    <n v="1"/>
    <x v="1"/>
    <n v="0"/>
    <x v="1"/>
  </r>
  <r>
    <s v="P0447"/>
    <x v="2"/>
    <s v="Adulto Mayor"/>
    <x v="1"/>
    <n v="29.5"/>
    <x v="3"/>
    <n v="1"/>
    <s v="Tiene herencia"/>
    <n v="158"/>
    <n v="98"/>
    <n v="81"/>
    <s v="Normal"/>
    <n v="37"/>
    <s v="Reducida"/>
    <n v="4"/>
    <x v="1"/>
    <n v="0"/>
    <x v="0"/>
    <n v="1"/>
    <x v="1"/>
    <n v="1"/>
    <x v="0"/>
    <x v="25"/>
    <x v="1"/>
    <n v="90"/>
    <x v="1"/>
    <n v="18"/>
    <x v="4"/>
    <n v="2306"/>
    <x v="1"/>
    <n v="1844"/>
    <s v="Macroalbuminuria"/>
    <n v="335"/>
    <x v="1"/>
    <n v="0"/>
    <x v="0"/>
    <n v="217"/>
    <x v="1"/>
    <n v="7.2"/>
    <x v="1"/>
    <n v="222"/>
    <x v="2"/>
    <n v="136"/>
    <x v="4"/>
    <n v="33"/>
    <x v="0"/>
    <n v="383"/>
    <s v="Alto"/>
    <n v="137"/>
    <s v="Normal"/>
    <n v="5.9"/>
    <s v="Alto"/>
    <n v="7.8"/>
    <x v="0"/>
    <n v="8.3000000000000007"/>
    <s v="Bajo"/>
    <n v="7.4"/>
    <s v="Alto"/>
    <n v="1"/>
    <s v="Toma ECA"/>
    <n v="1"/>
    <s v="Toma ARB"/>
    <n v="1"/>
    <x v="0"/>
    <n v="1"/>
    <x v="0"/>
    <n v="1"/>
    <x v="1"/>
    <n v="1"/>
    <x v="0"/>
  </r>
  <r>
    <s v="P0448"/>
    <x v="52"/>
    <s v="Adulto"/>
    <x v="0"/>
    <n v="21.3"/>
    <x v="0"/>
    <n v="0"/>
    <s v="No tiene herencia"/>
    <n v="130"/>
    <n v="70"/>
    <n v="62"/>
    <s v="Normal"/>
    <n v="64"/>
    <s v="Normal"/>
    <n v="1"/>
    <x v="2"/>
    <n v="0"/>
    <x v="0"/>
    <n v="0"/>
    <x v="0"/>
    <n v="0"/>
    <x v="1"/>
    <x v="0"/>
    <x v="0"/>
    <n v="24"/>
    <x v="0"/>
    <n v="109"/>
    <x v="0"/>
    <n v="5"/>
    <x v="0"/>
    <n v="4"/>
    <s v="Normal"/>
    <n v="2359"/>
    <x v="0"/>
    <n v="0"/>
    <x v="0"/>
    <n v="115"/>
    <x v="2"/>
    <n v="6.3"/>
    <x v="2"/>
    <n v="161"/>
    <x v="0"/>
    <n v="123"/>
    <x v="0"/>
    <n v="52"/>
    <x v="0"/>
    <n v="103"/>
    <s v="Normal"/>
    <n v="143"/>
    <s v="Normal"/>
    <n v="4.3"/>
    <s v="Normal"/>
    <n v="15"/>
    <x v="1"/>
    <n v="9.4"/>
    <s v="Normal"/>
    <n v="4"/>
    <s v="Normal"/>
    <n v="0"/>
    <s v="No Toma ECA"/>
    <n v="1"/>
    <s v="Toma ARB"/>
    <n v="1"/>
    <x v="0"/>
    <n v="0"/>
    <x v="1"/>
    <n v="0"/>
    <x v="0"/>
    <n v="0"/>
    <x v="1"/>
  </r>
  <r>
    <s v="P0449"/>
    <x v="37"/>
    <s v="Adulto Mayor"/>
    <x v="1"/>
    <n v="38.299999999999997"/>
    <x v="1"/>
    <n v="1"/>
    <s v="Tiene herencia"/>
    <n v="148"/>
    <n v="90"/>
    <n v="86"/>
    <s v="Normal"/>
    <n v="50"/>
    <s v="Normal"/>
    <n v="3"/>
    <x v="3"/>
    <n v="1"/>
    <x v="1"/>
    <n v="0"/>
    <x v="0"/>
    <n v="1"/>
    <x v="0"/>
    <x v="8"/>
    <x v="1"/>
    <n v="100"/>
    <x v="3"/>
    <n v="20"/>
    <x v="4"/>
    <n v="2606"/>
    <x v="1"/>
    <n v="2084"/>
    <s v="Macroalbuminuria"/>
    <n v="725"/>
    <x v="0"/>
    <n v="1"/>
    <x v="1"/>
    <n v="182"/>
    <x v="1"/>
    <n v="7.5"/>
    <x v="1"/>
    <n v="201"/>
    <x v="2"/>
    <n v="219"/>
    <x v="2"/>
    <n v="34"/>
    <x v="0"/>
    <n v="266"/>
    <s v="Alto"/>
    <n v="134"/>
    <s v="Bajo"/>
    <n v="5.2"/>
    <s v="Alto"/>
    <n v="7.5"/>
    <x v="0"/>
    <n v="7.8"/>
    <s v="Bajo"/>
    <n v="4.8"/>
    <s v="Alto"/>
    <n v="0"/>
    <s v="No Toma ECA"/>
    <n v="1"/>
    <s v="Toma ARB"/>
    <n v="1"/>
    <x v="0"/>
    <n v="1"/>
    <x v="0"/>
    <n v="1"/>
    <x v="1"/>
    <n v="0"/>
    <x v="1"/>
  </r>
  <r>
    <s v="P0450"/>
    <x v="18"/>
    <s v="Adulto"/>
    <x v="0"/>
    <n v="27.4"/>
    <x v="3"/>
    <n v="0"/>
    <s v="No tiene herencia"/>
    <n v="115"/>
    <n v="84"/>
    <n v="70"/>
    <s v="Normal"/>
    <n v="61"/>
    <s v="Normal"/>
    <n v="1"/>
    <x v="2"/>
    <n v="0"/>
    <x v="0"/>
    <n v="0"/>
    <x v="0"/>
    <n v="1"/>
    <x v="0"/>
    <x v="7"/>
    <x v="0"/>
    <n v="29"/>
    <x v="0"/>
    <n v="64"/>
    <x v="2"/>
    <n v="15"/>
    <x v="0"/>
    <n v="10"/>
    <s v="Normal"/>
    <n v="1924"/>
    <x v="0"/>
    <n v="0"/>
    <x v="0"/>
    <n v="115"/>
    <x v="2"/>
    <n v="5.2"/>
    <x v="0"/>
    <n v="164"/>
    <x v="0"/>
    <n v="125"/>
    <x v="0"/>
    <n v="51"/>
    <x v="0"/>
    <n v="146"/>
    <s v="Normal"/>
    <n v="144"/>
    <s v="Normal"/>
    <n v="4"/>
    <s v="Normal"/>
    <n v="14.1"/>
    <x v="1"/>
    <n v="8.6"/>
    <s v="Normal"/>
    <n v="2.9"/>
    <s v="Normal"/>
    <n v="1"/>
    <s v="Toma ECA"/>
    <n v="0"/>
    <s v="No toma ARB"/>
    <n v="0"/>
    <x v="1"/>
    <n v="0"/>
    <x v="1"/>
    <n v="0"/>
    <x v="0"/>
    <n v="1"/>
    <x v="0"/>
  </r>
  <r>
    <s v="P0451"/>
    <x v="45"/>
    <s v="Adulto"/>
    <x v="1"/>
    <n v="26.3"/>
    <x v="3"/>
    <n v="0"/>
    <s v="No tiene herencia"/>
    <n v="130"/>
    <n v="75"/>
    <n v="81"/>
    <s v="Normal"/>
    <n v="65"/>
    <s v="Normal"/>
    <n v="1"/>
    <x v="2"/>
    <n v="0"/>
    <x v="0"/>
    <n v="0"/>
    <x v="0"/>
    <n v="0"/>
    <x v="1"/>
    <x v="10"/>
    <x v="0"/>
    <n v="33"/>
    <x v="0"/>
    <n v="90"/>
    <x v="2"/>
    <n v="13"/>
    <x v="0"/>
    <n v="11"/>
    <s v="Normal"/>
    <n v="1483"/>
    <x v="0"/>
    <n v="0"/>
    <x v="0"/>
    <n v="105"/>
    <x v="2"/>
    <n v="5.9"/>
    <x v="2"/>
    <n v="157"/>
    <x v="0"/>
    <n v="98"/>
    <x v="3"/>
    <n v="54"/>
    <x v="0"/>
    <n v="127"/>
    <s v="Normal"/>
    <n v="144"/>
    <s v="Normal"/>
    <n v="3.9"/>
    <s v="Normal"/>
    <n v="14.6"/>
    <x v="1"/>
    <n v="9.6999999999999993"/>
    <s v="Normal"/>
    <n v="2.8"/>
    <s v="Normal"/>
    <n v="1"/>
    <s v="Toma ECA"/>
    <n v="1"/>
    <s v="Toma ARB"/>
    <n v="0"/>
    <x v="1"/>
    <n v="1"/>
    <x v="0"/>
    <n v="0"/>
    <x v="0"/>
    <n v="1"/>
    <x v="0"/>
  </r>
  <r>
    <s v="P0452"/>
    <x v="32"/>
    <s v="Adulto"/>
    <x v="0"/>
    <n v="24.8"/>
    <x v="0"/>
    <n v="0"/>
    <s v="No tiene herencia"/>
    <n v="104"/>
    <n v="82"/>
    <n v="83"/>
    <s v="Normal"/>
    <n v="64"/>
    <s v="Normal"/>
    <n v="2"/>
    <x v="0"/>
    <n v="0"/>
    <x v="0"/>
    <n v="0"/>
    <x v="0"/>
    <n v="1"/>
    <x v="0"/>
    <x v="0"/>
    <x v="0"/>
    <n v="19"/>
    <x v="0"/>
    <n v="89"/>
    <x v="2"/>
    <n v="5"/>
    <x v="0"/>
    <n v="4"/>
    <s v="Normal"/>
    <n v="2109"/>
    <x v="0"/>
    <n v="0"/>
    <x v="0"/>
    <n v="110"/>
    <x v="2"/>
    <n v="5.5"/>
    <x v="0"/>
    <n v="205"/>
    <x v="2"/>
    <n v="104"/>
    <x v="0"/>
    <n v="68"/>
    <x v="1"/>
    <n v="107"/>
    <s v="Normal"/>
    <n v="140"/>
    <s v="Normal"/>
    <n v="3.7"/>
    <s v="Normal"/>
    <n v="14.8"/>
    <x v="1"/>
    <n v="9.8000000000000007"/>
    <s v="Normal"/>
    <n v="2.6"/>
    <s v="Normal"/>
    <n v="0"/>
    <s v="No Toma ECA"/>
    <n v="0"/>
    <s v="No toma ARB"/>
    <n v="1"/>
    <x v="0"/>
    <n v="0"/>
    <x v="1"/>
    <n v="0"/>
    <x v="0"/>
    <n v="1"/>
    <x v="0"/>
  </r>
  <r>
    <s v="P0453"/>
    <x v="27"/>
    <s v="Adulto"/>
    <x v="0"/>
    <n v="23.1"/>
    <x v="0"/>
    <n v="0"/>
    <s v="No tiene herencia"/>
    <n v="102"/>
    <n v="81"/>
    <n v="88"/>
    <s v="Normal"/>
    <n v="67"/>
    <s v="Normal"/>
    <n v="2"/>
    <x v="0"/>
    <n v="0"/>
    <x v="0"/>
    <n v="0"/>
    <x v="0"/>
    <n v="1"/>
    <x v="0"/>
    <x v="13"/>
    <x v="0"/>
    <n v="22"/>
    <x v="0"/>
    <n v="114"/>
    <x v="0"/>
    <n v="30"/>
    <x v="2"/>
    <n v="27"/>
    <s v="Normal"/>
    <n v="2223"/>
    <x v="0"/>
    <n v="0"/>
    <x v="0"/>
    <n v="102"/>
    <x v="2"/>
    <n v="5.5"/>
    <x v="0"/>
    <n v="159"/>
    <x v="0"/>
    <n v="106"/>
    <x v="0"/>
    <n v="56"/>
    <x v="0"/>
    <n v="144"/>
    <s v="Normal"/>
    <n v="141"/>
    <s v="Normal"/>
    <n v="4.8"/>
    <s v="Normal"/>
    <n v="14.2"/>
    <x v="1"/>
    <n v="8.6"/>
    <s v="Normal"/>
    <n v="3.4"/>
    <s v="Normal"/>
    <n v="1"/>
    <s v="Toma ECA"/>
    <n v="0"/>
    <s v="No toma ARB"/>
    <n v="0"/>
    <x v="1"/>
    <n v="1"/>
    <x v="0"/>
    <n v="0"/>
    <x v="0"/>
    <n v="1"/>
    <x v="0"/>
  </r>
  <r>
    <s v="P0454"/>
    <x v="17"/>
    <s v="Adulto"/>
    <x v="0"/>
    <n v="28.5"/>
    <x v="3"/>
    <n v="1"/>
    <s v="Tiene herencia"/>
    <n v="167"/>
    <n v="108"/>
    <n v="102"/>
    <s v="Taquicardia"/>
    <n v="37"/>
    <s v="Reducida"/>
    <n v="2"/>
    <x v="0"/>
    <n v="1"/>
    <x v="1"/>
    <n v="0"/>
    <x v="0"/>
    <n v="1"/>
    <x v="0"/>
    <x v="2"/>
    <x v="1"/>
    <n v="106"/>
    <x v="3"/>
    <n v="55"/>
    <x v="1"/>
    <n v="1777"/>
    <x v="1"/>
    <n v="1599"/>
    <s v="Macroalbuminuria"/>
    <n v="604"/>
    <x v="0"/>
    <n v="1"/>
    <x v="1"/>
    <n v="200"/>
    <x v="1"/>
    <n v="10.6"/>
    <x v="1"/>
    <n v="270"/>
    <x v="1"/>
    <n v="159"/>
    <x v="4"/>
    <n v="45"/>
    <x v="0"/>
    <n v="180"/>
    <s v="Alto"/>
    <n v="133"/>
    <s v="Bajo"/>
    <n v="5.8"/>
    <s v="Alto"/>
    <n v="10.6"/>
    <x v="0"/>
    <n v="7.9"/>
    <s v="Bajo"/>
    <n v="5.3"/>
    <s v="Alto"/>
    <n v="1"/>
    <s v="Toma ECA"/>
    <n v="0"/>
    <s v="No toma ARB"/>
    <n v="0"/>
    <x v="1"/>
    <n v="0"/>
    <x v="1"/>
    <n v="1"/>
    <x v="1"/>
    <n v="0"/>
    <x v="1"/>
  </r>
  <r>
    <s v="P0455"/>
    <x v="49"/>
    <s v="Adulto Mayor"/>
    <x v="0"/>
    <n v="38.4"/>
    <x v="1"/>
    <n v="0"/>
    <s v="No tiene herencia"/>
    <n v="153"/>
    <n v="94"/>
    <n v="96"/>
    <s v="Normal"/>
    <n v="40"/>
    <s v="Reducida"/>
    <n v="3"/>
    <x v="3"/>
    <n v="0"/>
    <x v="0"/>
    <n v="0"/>
    <x v="0"/>
    <n v="1"/>
    <x v="0"/>
    <x v="8"/>
    <x v="1"/>
    <n v="60"/>
    <x v="1"/>
    <n v="53"/>
    <x v="1"/>
    <n v="2802"/>
    <x v="1"/>
    <n v="1961"/>
    <s v="Macroalbuminuria"/>
    <n v="667"/>
    <x v="0"/>
    <n v="0"/>
    <x v="0"/>
    <n v="164"/>
    <x v="1"/>
    <n v="8.6"/>
    <x v="1"/>
    <n v="234"/>
    <x v="2"/>
    <n v="208"/>
    <x v="2"/>
    <n v="27"/>
    <x v="0"/>
    <n v="186"/>
    <s v="Alto"/>
    <n v="138"/>
    <s v="Normal"/>
    <n v="5.0999999999999996"/>
    <s v="Alto"/>
    <n v="7.6"/>
    <x v="0"/>
    <n v="8.5"/>
    <s v="Normal"/>
    <n v="7.2"/>
    <s v="Alto"/>
    <n v="1"/>
    <s v="Toma ECA"/>
    <n v="1"/>
    <s v="Toma ARB"/>
    <n v="1"/>
    <x v="0"/>
    <n v="1"/>
    <x v="0"/>
    <n v="1"/>
    <x v="1"/>
    <n v="0"/>
    <x v="1"/>
  </r>
  <r>
    <s v="P0456"/>
    <x v="41"/>
    <s v="Adulto"/>
    <x v="0"/>
    <n v="18.600000000000001"/>
    <x v="0"/>
    <n v="0"/>
    <s v="No tiene herencia"/>
    <n v="121"/>
    <n v="85"/>
    <n v="80"/>
    <s v="Normal"/>
    <n v="51"/>
    <s v="Normal"/>
    <n v="2"/>
    <x v="0"/>
    <n v="0"/>
    <x v="0"/>
    <n v="0"/>
    <x v="0"/>
    <n v="0"/>
    <x v="1"/>
    <x v="0"/>
    <x v="0"/>
    <n v="37"/>
    <x v="0"/>
    <n v="72"/>
    <x v="2"/>
    <n v="13"/>
    <x v="0"/>
    <n v="9"/>
    <s v="Normal"/>
    <n v="2160"/>
    <x v="0"/>
    <n v="0"/>
    <x v="0"/>
    <n v="80"/>
    <x v="0"/>
    <n v="5.4"/>
    <x v="0"/>
    <n v="181"/>
    <x v="0"/>
    <n v="115"/>
    <x v="0"/>
    <n v="41"/>
    <x v="0"/>
    <n v="143"/>
    <s v="Normal"/>
    <n v="138"/>
    <s v="Normal"/>
    <n v="3.9"/>
    <s v="Normal"/>
    <n v="15.8"/>
    <x v="1"/>
    <n v="10.5"/>
    <s v="Normal"/>
    <n v="3.4"/>
    <s v="Normal"/>
    <n v="0"/>
    <s v="No Toma ECA"/>
    <n v="1"/>
    <s v="Toma ARB"/>
    <n v="1"/>
    <x v="0"/>
    <n v="0"/>
    <x v="1"/>
    <n v="0"/>
    <x v="0"/>
    <n v="1"/>
    <x v="0"/>
  </r>
  <r>
    <s v="P0457"/>
    <x v="53"/>
    <s v="Adulto Mayor"/>
    <x v="0"/>
    <n v="39.200000000000003"/>
    <x v="1"/>
    <n v="1"/>
    <s v="Tiene herencia"/>
    <n v="188"/>
    <n v="109"/>
    <n v="89"/>
    <s v="Normal"/>
    <n v="45"/>
    <s v="Intermedia"/>
    <n v="4"/>
    <x v="1"/>
    <n v="0"/>
    <x v="0"/>
    <n v="1"/>
    <x v="1"/>
    <n v="1"/>
    <x v="0"/>
    <x v="30"/>
    <x v="1"/>
    <n v="75"/>
    <x v="1"/>
    <n v="46"/>
    <x v="1"/>
    <n v="1684"/>
    <x v="1"/>
    <n v="1347"/>
    <s v="Macroalbuminuria"/>
    <n v="532"/>
    <x v="0"/>
    <n v="0"/>
    <x v="0"/>
    <n v="174"/>
    <x v="1"/>
    <n v="7.4"/>
    <x v="1"/>
    <n v="216"/>
    <x v="2"/>
    <n v="207"/>
    <x v="2"/>
    <n v="38"/>
    <x v="0"/>
    <n v="345"/>
    <s v="Alto"/>
    <n v="127"/>
    <s v="Bajo"/>
    <n v="5.5"/>
    <s v="Alto"/>
    <n v="9.8000000000000007"/>
    <x v="0"/>
    <n v="8.9"/>
    <s v="Normal"/>
    <n v="5.5"/>
    <s v="Alto"/>
    <n v="1"/>
    <s v="Toma ECA"/>
    <n v="1"/>
    <s v="Toma ARB"/>
    <n v="1"/>
    <x v="0"/>
    <n v="0"/>
    <x v="1"/>
    <n v="1"/>
    <x v="1"/>
    <n v="1"/>
    <x v="0"/>
  </r>
  <r>
    <s v="P0458"/>
    <x v="53"/>
    <s v="Adulto Mayor"/>
    <x v="1"/>
    <n v="38.799999999999997"/>
    <x v="1"/>
    <n v="1"/>
    <s v="Tiene herencia"/>
    <n v="151"/>
    <n v="105"/>
    <n v="86"/>
    <s v="Normal"/>
    <n v="35"/>
    <s v="Reducida"/>
    <n v="4"/>
    <x v="1"/>
    <n v="0"/>
    <x v="0"/>
    <n v="0"/>
    <x v="0"/>
    <n v="1"/>
    <x v="0"/>
    <x v="28"/>
    <x v="1"/>
    <n v="74"/>
    <x v="1"/>
    <n v="18"/>
    <x v="4"/>
    <n v="1632"/>
    <x v="1"/>
    <n v="1468"/>
    <s v="Macroalbuminuria"/>
    <n v="744"/>
    <x v="0"/>
    <n v="1"/>
    <x v="1"/>
    <n v="161"/>
    <x v="1"/>
    <n v="6.8"/>
    <x v="1"/>
    <n v="263"/>
    <x v="1"/>
    <n v="208"/>
    <x v="2"/>
    <n v="43"/>
    <x v="0"/>
    <n v="270"/>
    <s v="Alto"/>
    <n v="132"/>
    <s v="Bajo"/>
    <n v="5"/>
    <s v="Normal"/>
    <n v="7.5"/>
    <x v="0"/>
    <n v="8.6999999999999993"/>
    <s v="Normal"/>
    <n v="7.4"/>
    <s v="Alto"/>
    <n v="1"/>
    <s v="Toma ECA"/>
    <n v="1"/>
    <s v="Toma ARB"/>
    <n v="0"/>
    <x v="1"/>
    <n v="1"/>
    <x v="0"/>
    <n v="1"/>
    <x v="1"/>
    <n v="0"/>
    <x v="1"/>
  </r>
  <r>
    <s v="P0459"/>
    <x v="42"/>
    <s v="Adulto Mayor"/>
    <x v="0"/>
    <n v="36.299999999999997"/>
    <x v="1"/>
    <n v="0"/>
    <s v="No tiene herencia"/>
    <n v="177"/>
    <n v="90"/>
    <n v="88"/>
    <s v="Normal"/>
    <n v="40"/>
    <s v="Reducida"/>
    <n v="2"/>
    <x v="0"/>
    <n v="0"/>
    <x v="0"/>
    <n v="0"/>
    <x v="0"/>
    <n v="1"/>
    <x v="0"/>
    <x v="39"/>
    <x v="1"/>
    <n v="94"/>
    <x v="1"/>
    <n v="25"/>
    <x v="4"/>
    <n v="1105"/>
    <x v="1"/>
    <n v="884"/>
    <s v="Macroalbuminuria"/>
    <n v="597"/>
    <x v="0"/>
    <n v="1"/>
    <x v="1"/>
    <n v="133"/>
    <x v="1"/>
    <n v="9.9"/>
    <x v="1"/>
    <n v="228"/>
    <x v="2"/>
    <n v="141"/>
    <x v="4"/>
    <n v="44"/>
    <x v="0"/>
    <n v="261"/>
    <s v="Alto"/>
    <n v="136"/>
    <s v="Normal"/>
    <n v="5.8"/>
    <s v="Alto"/>
    <n v="8.3000000000000007"/>
    <x v="0"/>
    <n v="8.1"/>
    <s v="Bajo"/>
    <n v="4.5999999999999996"/>
    <s v="Alto"/>
    <n v="1"/>
    <s v="Toma ECA"/>
    <n v="0"/>
    <s v="No toma ARB"/>
    <n v="1"/>
    <x v="0"/>
    <n v="1"/>
    <x v="0"/>
    <n v="1"/>
    <x v="1"/>
    <n v="1"/>
    <x v="0"/>
  </r>
  <r>
    <s v="P0460"/>
    <x v="49"/>
    <s v="Adulto Mayor"/>
    <x v="0"/>
    <n v="31.5"/>
    <x v="2"/>
    <n v="0"/>
    <s v="No tiene herencia"/>
    <n v="141"/>
    <n v="108"/>
    <n v="95"/>
    <s v="Normal"/>
    <n v="36"/>
    <s v="Reducida"/>
    <n v="3"/>
    <x v="3"/>
    <n v="0"/>
    <x v="0"/>
    <n v="0"/>
    <x v="0"/>
    <n v="1"/>
    <x v="0"/>
    <x v="19"/>
    <x v="1"/>
    <n v="66"/>
    <x v="1"/>
    <n v="32"/>
    <x v="1"/>
    <n v="1538"/>
    <x v="1"/>
    <n v="1230"/>
    <s v="Macroalbuminuria"/>
    <n v="698"/>
    <x v="0"/>
    <n v="0"/>
    <x v="0"/>
    <n v="139"/>
    <x v="1"/>
    <n v="8.6999999999999993"/>
    <x v="1"/>
    <n v="239"/>
    <x v="2"/>
    <n v="168"/>
    <x v="1"/>
    <n v="32"/>
    <x v="0"/>
    <n v="197"/>
    <s v="Alto"/>
    <n v="133"/>
    <s v="Bajo"/>
    <n v="5.8"/>
    <s v="Alto"/>
    <n v="10.4"/>
    <x v="0"/>
    <n v="8.4"/>
    <s v="Bajo"/>
    <n v="5.0999999999999996"/>
    <s v="Alto"/>
    <n v="1"/>
    <s v="Toma ECA"/>
    <n v="0"/>
    <s v="No toma ARB"/>
    <n v="0"/>
    <x v="1"/>
    <n v="1"/>
    <x v="0"/>
    <n v="1"/>
    <x v="1"/>
    <n v="0"/>
    <x v="1"/>
  </r>
  <r>
    <s v="P0461"/>
    <x v="6"/>
    <s v="Adulto Mayor"/>
    <x v="0"/>
    <n v="31.3"/>
    <x v="2"/>
    <n v="1"/>
    <s v="Tiene herencia"/>
    <n v="140"/>
    <n v="106"/>
    <n v="87"/>
    <s v="Normal"/>
    <n v="48"/>
    <s v="Intermedia"/>
    <n v="4"/>
    <x v="1"/>
    <n v="0"/>
    <x v="0"/>
    <n v="0"/>
    <x v="0"/>
    <n v="1"/>
    <x v="0"/>
    <x v="14"/>
    <x v="1"/>
    <n v="56"/>
    <x v="1"/>
    <n v="30"/>
    <x v="1"/>
    <n v="2606"/>
    <x v="1"/>
    <n v="2345"/>
    <s v="Macroalbuminuria"/>
    <n v="634"/>
    <x v="0"/>
    <n v="1"/>
    <x v="1"/>
    <n v="165"/>
    <x v="1"/>
    <n v="8.6999999999999993"/>
    <x v="1"/>
    <n v="205"/>
    <x v="2"/>
    <n v="131"/>
    <x v="4"/>
    <n v="32"/>
    <x v="0"/>
    <n v="368"/>
    <s v="Alto"/>
    <n v="128"/>
    <s v="Bajo"/>
    <n v="6.4"/>
    <s v="Alto"/>
    <n v="8.5"/>
    <x v="0"/>
    <n v="8.1999999999999993"/>
    <s v="Bajo"/>
    <n v="5.5"/>
    <s v="Alto"/>
    <n v="1"/>
    <s v="Toma ECA"/>
    <n v="0"/>
    <s v="No toma ARB"/>
    <n v="1"/>
    <x v="0"/>
    <n v="1"/>
    <x v="0"/>
    <n v="1"/>
    <x v="1"/>
    <n v="1"/>
    <x v="0"/>
  </r>
  <r>
    <s v="P0462"/>
    <x v="16"/>
    <s v="Adulto"/>
    <x v="0"/>
    <n v="24.1"/>
    <x v="0"/>
    <n v="1"/>
    <s v="Tiene herencia"/>
    <n v="133"/>
    <n v="80"/>
    <n v="79"/>
    <s v="Normal"/>
    <n v="54"/>
    <s v="Normal"/>
    <n v="2"/>
    <x v="0"/>
    <n v="0"/>
    <x v="0"/>
    <n v="0"/>
    <x v="0"/>
    <n v="0"/>
    <x v="1"/>
    <x v="7"/>
    <x v="0"/>
    <n v="19"/>
    <x v="0"/>
    <n v="93"/>
    <x v="0"/>
    <n v="11"/>
    <x v="0"/>
    <n v="8"/>
    <s v="Normal"/>
    <n v="1208"/>
    <x v="0"/>
    <n v="1"/>
    <x v="1"/>
    <n v="124"/>
    <x v="2"/>
    <n v="5.5"/>
    <x v="0"/>
    <n v="216"/>
    <x v="2"/>
    <n v="94"/>
    <x v="3"/>
    <n v="68"/>
    <x v="1"/>
    <n v="129"/>
    <s v="Normal"/>
    <n v="144"/>
    <s v="Normal"/>
    <n v="4.4000000000000004"/>
    <s v="Normal"/>
    <n v="12.1"/>
    <x v="0"/>
    <n v="9.3000000000000007"/>
    <s v="Normal"/>
    <n v="4.5"/>
    <s v="Normal"/>
    <n v="1"/>
    <s v="Toma ECA"/>
    <n v="1"/>
    <s v="Toma ARB"/>
    <n v="0"/>
    <x v="1"/>
    <n v="1"/>
    <x v="0"/>
    <n v="0"/>
    <x v="0"/>
    <n v="0"/>
    <x v="1"/>
  </r>
  <r>
    <s v="P0463"/>
    <x v="51"/>
    <s v="Adulto Mayor"/>
    <x v="1"/>
    <n v="27.1"/>
    <x v="3"/>
    <n v="0"/>
    <s v="No tiene herencia"/>
    <n v="164"/>
    <n v="98"/>
    <n v="102"/>
    <s v="Taquicardia"/>
    <n v="50"/>
    <s v="Normal"/>
    <n v="4"/>
    <x v="1"/>
    <n v="0"/>
    <x v="0"/>
    <n v="0"/>
    <x v="0"/>
    <n v="1"/>
    <x v="0"/>
    <x v="25"/>
    <x v="1"/>
    <n v="99"/>
    <x v="1"/>
    <n v="19"/>
    <x v="4"/>
    <n v="2993"/>
    <x v="1"/>
    <n v="2394"/>
    <s v="Macroalbuminuria"/>
    <n v="731"/>
    <x v="0"/>
    <n v="0"/>
    <x v="0"/>
    <n v="211"/>
    <x v="1"/>
    <n v="11"/>
    <x v="1"/>
    <n v="278"/>
    <x v="1"/>
    <n v="189"/>
    <x v="1"/>
    <n v="37"/>
    <x v="0"/>
    <n v="427"/>
    <s v="Alto"/>
    <n v="137"/>
    <s v="Normal"/>
    <n v="7"/>
    <s v="Alto"/>
    <n v="10.1"/>
    <x v="0"/>
    <n v="8.4"/>
    <s v="Bajo"/>
    <n v="4.8"/>
    <s v="Alto"/>
    <n v="0"/>
    <s v="No Toma ECA"/>
    <n v="1"/>
    <s v="Toma ARB"/>
    <n v="1"/>
    <x v="0"/>
    <n v="0"/>
    <x v="1"/>
    <n v="1"/>
    <x v="1"/>
    <n v="0"/>
    <x v="1"/>
  </r>
  <r>
    <s v="P0464"/>
    <x v="25"/>
    <s v="Adulto"/>
    <x v="1"/>
    <n v="31"/>
    <x v="2"/>
    <n v="0"/>
    <s v="No tiene herencia"/>
    <n v="169"/>
    <n v="102"/>
    <n v="94"/>
    <s v="Normal"/>
    <n v="50"/>
    <s v="Normal"/>
    <n v="2"/>
    <x v="0"/>
    <n v="0"/>
    <x v="0"/>
    <n v="0"/>
    <x v="0"/>
    <n v="1"/>
    <x v="0"/>
    <x v="2"/>
    <x v="1"/>
    <n v="65"/>
    <x v="1"/>
    <n v="57"/>
    <x v="1"/>
    <n v="982"/>
    <x v="1"/>
    <n v="785"/>
    <s v="Macroalbuminuria"/>
    <n v="437"/>
    <x v="1"/>
    <n v="1"/>
    <x v="1"/>
    <n v="170"/>
    <x v="1"/>
    <n v="8.5"/>
    <x v="1"/>
    <n v="277"/>
    <x v="1"/>
    <n v="151"/>
    <x v="4"/>
    <n v="45"/>
    <x v="0"/>
    <n v="322"/>
    <s v="Alto"/>
    <n v="128"/>
    <s v="Bajo"/>
    <n v="6.8"/>
    <s v="Alto"/>
    <n v="8.4"/>
    <x v="0"/>
    <n v="7.7"/>
    <s v="Bajo"/>
    <n v="7.3"/>
    <s v="Alto"/>
    <n v="1"/>
    <s v="Toma ECA"/>
    <n v="0"/>
    <s v="No toma ARB"/>
    <n v="0"/>
    <x v="1"/>
    <n v="0"/>
    <x v="1"/>
    <n v="1"/>
    <x v="1"/>
    <n v="0"/>
    <x v="1"/>
  </r>
  <r>
    <s v="P0465"/>
    <x v="29"/>
    <s v="Adulto"/>
    <x v="0"/>
    <n v="29.2"/>
    <x v="3"/>
    <n v="1"/>
    <s v="Tiene herencia"/>
    <n v="128"/>
    <n v="84"/>
    <n v="73"/>
    <s v="Normal"/>
    <n v="52"/>
    <s v="Normal"/>
    <n v="1"/>
    <x v="2"/>
    <n v="0"/>
    <x v="0"/>
    <n v="0"/>
    <x v="0"/>
    <n v="0"/>
    <x v="1"/>
    <x v="7"/>
    <x v="0"/>
    <n v="37"/>
    <x v="0"/>
    <n v="96"/>
    <x v="0"/>
    <n v="21"/>
    <x v="0"/>
    <n v="16"/>
    <s v="Normal"/>
    <n v="2017"/>
    <x v="0"/>
    <n v="0"/>
    <x v="0"/>
    <n v="95"/>
    <x v="0"/>
    <n v="5.0999999999999996"/>
    <x v="0"/>
    <n v="183"/>
    <x v="0"/>
    <n v="129"/>
    <x v="0"/>
    <n v="40"/>
    <x v="0"/>
    <n v="161"/>
    <s v="Alto"/>
    <n v="144"/>
    <s v="Normal"/>
    <n v="4"/>
    <s v="Normal"/>
    <n v="13"/>
    <x v="0"/>
    <n v="9.6999999999999993"/>
    <s v="Normal"/>
    <n v="4.4000000000000004"/>
    <s v="Normal"/>
    <n v="0"/>
    <s v="No Toma ECA"/>
    <n v="1"/>
    <s v="Toma ARB"/>
    <n v="0"/>
    <x v="1"/>
    <n v="1"/>
    <x v="0"/>
    <n v="0"/>
    <x v="0"/>
    <n v="0"/>
    <x v="1"/>
  </r>
  <r>
    <s v="P0466"/>
    <x v="2"/>
    <s v="Adulto Mayor"/>
    <x v="1"/>
    <n v="30.3"/>
    <x v="2"/>
    <n v="0"/>
    <s v="No tiene herencia"/>
    <n v="181"/>
    <n v="93"/>
    <n v="86"/>
    <s v="Normal"/>
    <n v="42"/>
    <s v="Intermedia"/>
    <n v="4"/>
    <x v="1"/>
    <n v="1"/>
    <x v="1"/>
    <n v="1"/>
    <x v="1"/>
    <n v="1"/>
    <x v="0"/>
    <x v="26"/>
    <x v="1"/>
    <n v="70"/>
    <x v="1"/>
    <n v="34"/>
    <x v="1"/>
    <n v="2674"/>
    <x v="1"/>
    <n v="2139"/>
    <s v="Macroalbuminuria"/>
    <n v="485"/>
    <x v="1"/>
    <n v="1"/>
    <x v="1"/>
    <n v="169"/>
    <x v="1"/>
    <n v="9.4"/>
    <x v="1"/>
    <n v="204"/>
    <x v="2"/>
    <n v="212"/>
    <x v="2"/>
    <n v="28"/>
    <x v="0"/>
    <n v="441"/>
    <s v="Alto"/>
    <n v="134"/>
    <s v="Bajo"/>
    <n v="6.9"/>
    <s v="Alto"/>
    <n v="7.7"/>
    <x v="0"/>
    <n v="8.6"/>
    <s v="Normal"/>
    <n v="6.9"/>
    <s v="Alto"/>
    <n v="1"/>
    <s v="Toma ECA"/>
    <n v="1"/>
    <s v="Toma ARB"/>
    <n v="0"/>
    <x v="1"/>
    <n v="1"/>
    <x v="0"/>
    <n v="1"/>
    <x v="1"/>
    <n v="1"/>
    <x v="0"/>
  </r>
  <r>
    <s v="P0467"/>
    <x v="23"/>
    <s v="Adulto"/>
    <x v="0"/>
    <n v="19.5"/>
    <x v="0"/>
    <n v="1"/>
    <s v="Tiene herencia"/>
    <n v="118"/>
    <n v="70"/>
    <n v="63"/>
    <s v="Normal"/>
    <n v="60"/>
    <s v="Normal"/>
    <n v="1"/>
    <x v="2"/>
    <n v="0"/>
    <x v="0"/>
    <n v="0"/>
    <x v="0"/>
    <n v="1"/>
    <x v="0"/>
    <x v="10"/>
    <x v="2"/>
    <n v="26"/>
    <x v="0"/>
    <n v="114"/>
    <x v="0"/>
    <n v="19"/>
    <x v="0"/>
    <n v="17"/>
    <s v="Normal"/>
    <n v="2070"/>
    <x v="0"/>
    <n v="0"/>
    <x v="0"/>
    <n v="110"/>
    <x v="2"/>
    <n v="5.5"/>
    <x v="0"/>
    <n v="188"/>
    <x v="0"/>
    <n v="82"/>
    <x v="3"/>
    <n v="69"/>
    <x v="1"/>
    <n v="114"/>
    <s v="Normal"/>
    <n v="144"/>
    <s v="Normal"/>
    <n v="4.5"/>
    <s v="Normal"/>
    <n v="15.7"/>
    <x v="1"/>
    <n v="9.9"/>
    <s v="Normal"/>
    <n v="4.0999999999999996"/>
    <s v="Normal"/>
    <n v="1"/>
    <s v="Toma ECA"/>
    <n v="1"/>
    <s v="Toma ARB"/>
    <n v="0"/>
    <x v="1"/>
    <n v="1"/>
    <x v="0"/>
    <n v="0"/>
    <x v="0"/>
    <n v="0"/>
    <x v="1"/>
  </r>
  <r>
    <s v="P0468"/>
    <x v="10"/>
    <s v="Adulto Mayor"/>
    <x v="0"/>
    <n v="26.9"/>
    <x v="3"/>
    <n v="0"/>
    <s v="No tiene herencia"/>
    <n v="113"/>
    <n v="68"/>
    <n v="86"/>
    <s v="Normal"/>
    <n v="57"/>
    <s v="Normal"/>
    <n v="1"/>
    <x v="2"/>
    <n v="0"/>
    <x v="0"/>
    <n v="0"/>
    <x v="0"/>
    <n v="0"/>
    <x v="1"/>
    <x v="4"/>
    <x v="0"/>
    <n v="22"/>
    <x v="0"/>
    <n v="74"/>
    <x v="2"/>
    <n v="21"/>
    <x v="0"/>
    <n v="18"/>
    <s v="Normal"/>
    <n v="2139"/>
    <x v="0"/>
    <n v="1"/>
    <x v="1"/>
    <n v="97"/>
    <x v="0"/>
    <n v="5"/>
    <x v="0"/>
    <n v="179"/>
    <x v="0"/>
    <n v="94"/>
    <x v="3"/>
    <n v="45"/>
    <x v="0"/>
    <n v="134"/>
    <s v="Normal"/>
    <n v="139"/>
    <s v="Normal"/>
    <n v="4.0999999999999996"/>
    <s v="Normal"/>
    <n v="15.3"/>
    <x v="1"/>
    <n v="10.4"/>
    <s v="Normal"/>
    <n v="4.0999999999999996"/>
    <s v="Normal"/>
    <n v="0"/>
    <s v="No Toma ECA"/>
    <n v="1"/>
    <s v="Toma ARB"/>
    <n v="1"/>
    <x v="0"/>
    <n v="0"/>
    <x v="1"/>
    <n v="0"/>
    <x v="0"/>
    <n v="0"/>
    <x v="1"/>
  </r>
  <r>
    <s v="P0469"/>
    <x v="18"/>
    <s v="Adulto"/>
    <x v="0"/>
    <n v="19.5"/>
    <x v="0"/>
    <n v="0"/>
    <s v="No tiene herencia"/>
    <n v="134"/>
    <n v="70"/>
    <n v="87"/>
    <s v="Normal"/>
    <n v="59"/>
    <s v="Normal"/>
    <n v="1"/>
    <x v="2"/>
    <n v="0"/>
    <x v="0"/>
    <n v="0"/>
    <x v="0"/>
    <n v="1"/>
    <x v="0"/>
    <x v="18"/>
    <x v="0"/>
    <n v="17"/>
    <x v="2"/>
    <n v="81"/>
    <x v="2"/>
    <n v="28"/>
    <x v="0"/>
    <n v="22"/>
    <s v="Normal"/>
    <n v="1422"/>
    <x v="0"/>
    <n v="0"/>
    <x v="0"/>
    <n v="111"/>
    <x v="2"/>
    <n v="5"/>
    <x v="0"/>
    <n v="189"/>
    <x v="0"/>
    <n v="112"/>
    <x v="0"/>
    <n v="70"/>
    <x v="1"/>
    <n v="104"/>
    <s v="Normal"/>
    <n v="138"/>
    <s v="Normal"/>
    <n v="4.7"/>
    <s v="Normal"/>
    <n v="14.4"/>
    <x v="1"/>
    <n v="9.6"/>
    <s v="Normal"/>
    <n v="3.4"/>
    <s v="Normal"/>
    <n v="1"/>
    <s v="Toma ECA"/>
    <n v="1"/>
    <s v="Toma ARB"/>
    <n v="0"/>
    <x v="1"/>
    <n v="1"/>
    <x v="0"/>
    <n v="0"/>
    <x v="0"/>
    <n v="0"/>
    <x v="1"/>
  </r>
  <r>
    <s v="P0470"/>
    <x v="22"/>
    <s v="Adulto Mayor"/>
    <x v="1"/>
    <n v="38.9"/>
    <x v="1"/>
    <n v="1"/>
    <s v="Tiene herencia"/>
    <n v="150"/>
    <n v="95"/>
    <n v="75"/>
    <s v="Normal"/>
    <n v="36"/>
    <s v="Reducida"/>
    <n v="2"/>
    <x v="0"/>
    <n v="1"/>
    <x v="1"/>
    <n v="1"/>
    <x v="1"/>
    <n v="1"/>
    <x v="0"/>
    <x v="11"/>
    <x v="1"/>
    <n v="45"/>
    <x v="1"/>
    <n v="41"/>
    <x v="1"/>
    <n v="2227"/>
    <x v="1"/>
    <n v="1781"/>
    <s v="Macroalbuminuria"/>
    <n v="417"/>
    <x v="1"/>
    <n v="0"/>
    <x v="0"/>
    <n v="207"/>
    <x v="1"/>
    <n v="6.9"/>
    <x v="1"/>
    <n v="302"/>
    <x v="1"/>
    <n v="203"/>
    <x v="2"/>
    <n v="28"/>
    <x v="0"/>
    <n v="431"/>
    <s v="Alto"/>
    <n v="126"/>
    <s v="Bajo"/>
    <n v="6.6"/>
    <s v="Alto"/>
    <n v="8.4"/>
    <x v="0"/>
    <n v="8.4"/>
    <s v="Bajo"/>
    <n v="4.7"/>
    <s v="Alto"/>
    <n v="1"/>
    <s v="Toma ECA"/>
    <n v="0"/>
    <s v="No toma ARB"/>
    <n v="1"/>
    <x v="0"/>
    <n v="1"/>
    <x v="0"/>
    <n v="1"/>
    <x v="1"/>
    <n v="1"/>
    <x v="0"/>
  </r>
  <r>
    <s v="P0471"/>
    <x v="21"/>
    <s v="Adulto"/>
    <x v="0"/>
    <n v="30"/>
    <x v="2"/>
    <n v="0"/>
    <s v="No tiene herencia"/>
    <n v="114"/>
    <n v="76"/>
    <n v="90"/>
    <s v="Normal"/>
    <n v="70"/>
    <s v="Normal"/>
    <n v="2"/>
    <x v="0"/>
    <n v="0"/>
    <x v="0"/>
    <n v="0"/>
    <x v="0"/>
    <n v="0"/>
    <x v="1"/>
    <x v="4"/>
    <x v="0"/>
    <n v="28"/>
    <x v="0"/>
    <n v="104"/>
    <x v="0"/>
    <n v="30"/>
    <x v="2"/>
    <n v="24"/>
    <s v="Normal"/>
    <n v="1613"/>
    <x v="0"/>
    <n v="0"/>
    <x v="0"/>
    <n v="82"/>
    <x v="0"/>
    <n v="4.8"/>
    <x v="0"/>
    <n v="198"/>
    <x v="0"/>
    <n v="92"/>
    <x v="3"/>
    <n v="48"/>
    <x v="0"/>
    <n v="170"/>
    <s v="Alto"/>
    <n v="135"/>
    <s v="Normal"/>
    <n v="5"/>
    <s v="Normal"/>
    <n v="13.6"/>
    <x v="1"/>
    <n v="9.3000000000000007"/>
    <s v="Normal"/>
    <n v="2.8"/>
    <s v="Normal"/>
    <n v="0"/>
    <s v="No Toma ECA"/>
    <n v="0"/>
    <s v="No toma ARB"/>
    <n v="1"/>
    <x v="0"/>
    <n v="1"/>
    <x v="0"/>
    <n v="0"/>
    <x v="0"/>
    <n v="0"/>
    <x v="1"/>
  </r>
  <r>
    <s v="P0472"/>
    <x v="18"/>
    <s v="Adulto"/>
    <x v="0"/>
    <n v="38.299999999999997"/>
    <x v="1"/>
    <n v="0"/>
    <s v="No tiene herencia"/>
    <n v="169"/>
    <n v="109"/>
    <n v="95"/>
    <s v="Normal"/>
    <n v="49"/>
    <s v="Intermedia"/>
    <n v="3"/>
    <x v="3"/>
    <n v="1"/>
    <x v="1"/>
    <n v="1"/>
    <x v="1"/>
    <n v="1"/>
    <x v="0"/>
    <x v="38"/>
    <x v="1"/>
    <n v="106"/>
    <x v="3"/>
    <n v="53"/>
    <x v="1"/>
    <n v="1733"/>
    <x v="1"/>
    <n v="1386"/>
    <s v="Macroalbuminuria"/>
    <n v="848"/>
    <x v="0"/>
    <n v="1"/>
    <x v="1"/>
    <n v="139"/>
    <x v="1"/>
    <n v="7.9"/>
    <x v="1"/>
    <n v="302"/>
    <x v="1"/>
    <n v="158"/>
    <x v="4"/>
    <n v="43"/>
    <x v="0"/>
    <n v="327"/>
    <s v="Alto"/>
    <n v="131"/>
    <s v="Bajo"/>
    <n v="6.8"/>
    <s v="Alto"/>
    <n v="7.4"/>
    <x v="0"/>
    <n v="7.7"/>
    <s v="Bajo"/>
    <n v="6"/>
    <s v="Alto"/>
    <n v="1"/>
    <s v="Toma ECA"/>
    <n v="1"/>
    <s v="Toma ARB"/>
    <n v="0"/>
    <x v="1"/>
    <n v="0"/>
    <x v="1"/>
    <n v="1"/>
    <x v="1"/>
    <n v="0"/>
    <x v="1"/>
  </r>
  <r>
    <s v="P0473"/>
    <x v="38"/>
    <s v="Adulto Mayor"/>
    <x v="1"/>
    <n v="22.6"/>
    <x v="0"/>
    <n v="0"/>
    <s v="No tiene herencia"/>
    <n v="122"/>
    <n v="65"/>
    <n v="61"/>
    <s v="Normal"/>
    <n v="51"/>
    <s v="Normal"/>
    <n v="2"/>
    <x v="0"/>
    <n v="0"/>
    <x v="0"/>
    <n v="0"/>
    <x v="0"/>
    <n v="0"/>
    <x v="1"/>
    <x v="7"/>
    <x v="0"/>
    <n v="28"/>
    <x v="0"/>
    <n v="93"/>
    <x v="0"/>
    <n v="20"/>
    <x v="0"/>
    <n v="16"/>
    <s v="Normal"/>
    <n v="1716"/>
    <x v="0"/>
    <n v="1"/>
    <x v="1"/>
    <n v="81"/>
    <x v="0"/>
    <n v="5.9"/>
    <x v="2"/>
    <n v="186"/>
    <x v="0"/>
    <n v="83"/>
    <x v="3"/>
    <n v="51"/>
    <x v="0"/>
    <n v="105"/>
    <s v="Normal"/>
    <n v="144"/>
    <s v="Normal"/>
    <n v="4.8"/>
    <s v="Normal"/>
    <n v="14"/>
    <x v="1"/>
    <n v="9.6"/>
    <s v="Normal"/>
    <n v="3.6"/>
    <s v="Normal"/>
    <n v="0"/>
    <s v="No Toma ECA"/>
    <n v="0"/>
    <s v="No toma ARB"/>
    <n v="0"/>
    <x v="1"/>
    <n v="0"/>
    <x v="1"/>
    <n v="0"/>
    <x v="0"/>
    <n v="1"/>
    <x v="0"/>
  </r>
  <r>
    <s v="P0474"/>
    <x v="16"/>
    <s v="Adulto"/>
    <x v="0"/>
    <n v="19.2"/>
    <x v="0"/>
    <n v="0"/>
    <s v="No tiene herencia"/>
    <n v="119"/>
    <n v="85"/>
    <n v="80"/>
    <s v="Normal"/>
    <n v="70"/>
    <s v="Normal"/>
    <n v="2"/>
    <x v="0"/>
    <n v="0"/>
    <x v="0"/>
    <n v="0"/>
    <x v="0"/>
    <n v="0"/>
    <x v="1"/>
    <x v="4"/>
    <x v="0"/>
    <n v="27"/>
    <x v="0"/>
    <n v="77"/>
    <x v="2"/>
    <n v="24"/>
    <x v="0"/>
    <n v="21"/>
    <s v="Normal"/>
    <n v="2436"/>
    <x v="0"/>
    <n v="0"/>
    <x v="0"/>
    <n v="106"/>
    <x v="2"/>
    <n v="6"/>
    <x v="2"/>
    <n v="198"/>
    <x v="0"/>
    <n v="80"/>
    <x v="3"/>
    <n v="45"/>
    <x v="0"/>
    <n v="162"/>
    <s v="Alto"/>
    <n v="138"/>
    <s v="Normal"/>
    <n v="4.7"/>
    <s v="Normal"/>
    <n v="12.7"/>
    <x v="0"/>
    <n v="8.5"/>
    <s v="Normal"/>
    <n v="2.6"/>
    <s v="Normal"/>
    <n v="1"/>
    <s v="Toma ECA"/>
    <n v="0"/>
    <s v="No toma ARB"/>
    <n v="0"/>
    <x v="1"/>
    <n v="1"/>
    <x v="0"/>
    <n v="0"/>
    <x v="0"/>
    <n v="0"/>
    <x v="1"/>
  </r>
  <r>
    <s v="P0475"/>
    <x v="36"/>
    <s v="Adulto Mayor"/>
    <x v="0"/>
    <n v="36.1"/>
    <x v="1"/>
    <n v="1"/>
    <s v="Tiene herencia"/>
    <n v="146"/>
    <n v="98"/>
    <n v="75"/>
    <s v="Normal"/>
    <n v="40"/>
    <s v="Reducida"/>
    <n v="3"/>
    <x v="3"/>
    <n v="1"/>
    <x v="1"/>
    <n v="0"/>
    <x v="0"/>
    <n v="1"/>
    <x v="0"/>
    <x v="15"/>
    <x v="1"/>
    <n v="110"/>
    <x v="3"/>
    <n v="18"/>
    <x v="4"/>
    <n v="2287"/>
    <x v="1"/>
    <n v="1600"/>
    <s v="Macroalbuminuria"/>
    <n v="664"/>
    <x v="0"/>
    <n v="0"/>
    <x v="0"/>
    <n v="162"/>
    <x v="1"/>
    <n v="7.8"/>
    <x v="1"/>
    <n v="302"/>
    <x v="1"/>
    <n v="154"/>
    <x v="4"/>
    <n v="40"/>
    <x v="0"/>
    <n v="324"/>
    <s v="Alto"/>
    <n v="126"/>
    <s v="Bajo"/>
    <n v="5.0999999999999996"/>
    <s v="Alto"/>
    <n v="7"/>
    <x v="0"/>
    <n v="7.5"/>
    <s v="Bajo"/>
    <n v="4.5"/>
    <s v="Normal"/>
    <n v="0"/>
    <s v="No Toma ECA"/>
    <n v="1"/>
    <s v="Toma ARB"/>
    <n v="1"/>
    <x v="0"/>
    <n v="1"/>
    <x v="0"/>
    <n v="1"/>
    <x v="1"/>
    <n v="0"/>
    <x v="1"/>
  </r>
  <r>
    <s v="P0476"/>
    <x v="15"/>
    <s v="Adulto"/>
    <x v="0"/>
    <n v="38"/>
    <x v="1"/>
    <n v="1"/>
    <s v="Tiene herencia"/>
    <n v="187"/>
    <n v="110"/>
    <n v="100"/>
    <s v="Normal"/>
    <n v="46"/>
    <s v="Intermedia"/>
    <n v="4"/>
    <x v="1"/>
    <n v="1"/>
    <x v="1"/>
    <n v="0"/>
    <x v="0"/>
    <n v="1"/>
    <x v="0"/>
    <x v="21"/>
    <x v="1"/>
    <n v="64"/>
    <x v="1"/>
    <n v="37"/>
    <x v="1"/>
    <n v="919"/>
    <x v="1"/>
    <n v="827"/>
    <s v="Macroalbuminuria"/>
    <n v="528"/>
    <x v="0"/>
    <n v="1"/>
    <x v="1"/>
    <n v="139"/>
    <x v="1"/>
    <n v="9.1999999999999993"/>
    <x v="1"/>
    <n v="263"/>
    <x v="1"/>
    <n v="159"/>
    <x v="4"/>
    <n v="36"/>
    <x v="0"/>
    <n v="420"/>
    <s v="Alto"/>
    <n v="125"/>
    <s v="Bajo"/>
    <n v="6.3"/>
    <s v="Alto"/>
    <n v="9.9"/>
    <x v="0"/>
    <n v="8.4"/>
    <s v="Bajo"/>
    <n v="5.8"/>
    <s v="Alto"/>
    <n v="0"/>
    <s v="No Toma ECA"/>
    <n v="0"/>
    <s v="No toma ARB"/>
    <n v="1"/>
    <x v="0"/>
    <n v="1"/>
    <x v="0"/>
    <n v="1"/>
    <x v="1"/>
    <n v="0"/>
    <x v="1"/>
  </r>
  <r>
    <s v="P0477"/>
    <x v="25"/>
    <s v="Adulto"/>
    <x v="1"/>
    <n v="36.700000000000003"/>
    <x v="1"/>
    <n v="1"/>
    <s v="Tiene herencia"/>
    <n v="162"/>
    <n v="103"/>
    <n v="98"/>
    <s v="Normal"/>
    <n v="28"/>
    <s v="Reducida"/>
    <n v="3"/>
    <x v="3"/>
    <n v="0"/>
    <x v="0"/>
    <n v="0"/>
    <x v="0"/>
    <n v="1"/>
    <x v="0"/>
    <x v="38"/>
    <x v="1"/>
    <n v="73"/>
    <x v="1"/>
    <n v="45"/>
    <x v="1"/>
    <n v="2254"/>
    <x v="1"/>
    <n v="2028"/>
    <s v="Macroalbuminuria"/>
    <n v="671"/>
    <x v="0"/>
    <n v="0"/>
    <x v="0"/>
    <n v="165"/>
    <x v="1"/>
    <n v="7.6"/>
    <x v="1"/>
    <n v="247"/>
    <x v="1"/>
    <n v="181"/>
    <x v="1"/>
    <n v="32"/>
    <x v="0"/>
    <n v="362"/>
    <s v="Alto"/>
    <n v="126"/>
    <s v="Bajo"/>
    <n v="5.4"/>
    <s v="Alto"/>
    <n v="8.4"/>
    <x v="0"/>
    <n v="8.6999999999999993"/>
    <s v="Normal"/>
    <n v="6.2"/>
    <s v="Alto"/>
    <n v="1"/>
    <s v="Toma ECA"/>
    <n v="1"/>
    <s v="Toma ARB"/>
    <n v="1"/>
    <x v="0"/>
    <n v="0"/>
    <x v="1"/>
    <n v="1"/>
    <x v="1"/>
    <n v="0"/>
    <x v="1"/>
  </r>
  <r>
    <s v="P0478"/>
    <x v="11"/>
    <s v="Adulto Mayor"/>
    <x v="0"/>
    <n v="27.8"/>
    <x v="3"/>
    <n v="1"/>
    <s v="Tiene herencia"/>
    <n v="186"/>
    <n v="97"/>
    <n v="81"/>
    <s v="Normal"/>
    <n v="38"/>
    <s v="Reducida"/>
    <n v="4"/>
    <x v="1"/>
    <n v="1"/>
    <x v="1"/>
    <n v="0"/>
    <x v="0"/>
    <n v="1"/>
    <x v="0"/>
    <x v="37"/>
    <x v="1"/>
    <n v="74"/>
    <x v="1"/>
    <n v="27"/>
    <x v="4"/>
    <n v="1321"/>
    <x v="1"/>
    <n v="1188"/>
    <s v="Macroalbuminuria"/>
    <n v="701"/>
    <x v="0"/>
    <n v="0"/>
    <x v="0"/>
    <n v="213"/>
    <x v="1"/>
    <n v="7.2"/>
    <x v="1"/>
    <n v="206"/>
    <x v="2"/>
    <n v="198"/>
    <x v="2"/>
    <n v="25"/>
    <x v="0"/>
    <n v="225"/>
    <s v="Alto"/>
    <n v="126"/>
    <s v="Bajo"/>
    <n v="5.5"/>
    <s v="Alto"/>
    <n v="7.4"/>
    <x v="0"/>
    <n v="8.4"/>
    <s v="Bajo"/>
    <n v="5.8"/>
    <s v="Alto"/>
    <n v="0"/>
    <s v="No Toma ECA"/>
    <n v="0"/>
    <s v="No toma ARB"/>
    <n v="1"/>
    <x v="0"/>
    <n v="0"/>
    <x v="1"/>
    <n v="1"/>
    <x v="1"/>
    <n v="1"/>
    <x v="0"/>
  </r>
  <r>
    <s v="P0479"/>
    <x v="33"/>
    <s v="Adulto Mayor"/>
    <x v="1"/>
    <n v="25.5"/>
    <x v="3"/>
    <n v="1"/>
    <s v="Tiene herencia"/>
    <n v="147"/>
    <n v="105"/>
    <n v="89"/>
    <s v="Normal"/>
    <n v="37"/>
    <s v="Reducida"/>
    <n v="3"/>
    <x v="3"/>
    <n v="1"/>
    <x v="1"/>
    <n v="0"/>
    <x v="0"/>
    <n v="1"/>
    <x v="0"/>
    <x v="1"/>
    <x v="1"/>
    <n v="68"/>
    <x v="1"/>
    <n v="49"/>
    <x v="1"/>
    <n v="2617"/>
    <x v="1"/>
    <n v="2093"/>
    <s v="Macroalbuminuria"/>
    <n v="369"/>
    <x v="1"/>
    <n v="1"/>
    <x v="1"/>
    <n v="180"/>
    <x v="1"/>
    <n v="10.3"/>
    <x v="1"/>
    <n v="265"/>
    <x v="1"/>
    <n v="161"/>
    <x v="1"/>
    <n v="37"/>
    <x v="0"/>
    <n v="340"/>
    <s v="Alto"/>
    <n v="140"/>
    <s v="Normal"/>
    <n v="7"/>
    <s v="Alto"/>
    <n v="9.4"/>
    <x v="0"/>
    <n v="8.6999999999999993"/>
    <s v="Normal"/>
    <n v="6.7"/>
    <s v="Alto"/>
    <n v="1"/>
    <s v="Toma ECA"/>
    <n v="1"/>
    <s v="Toma ARB"/>
    <n v="1"/>
    <x v="0"/>
    <n v="0"/>
    <x v="1"/>
    <n v="1"/>
    <x v="1"/>
    <n v="0"/>
    <x v="1"/>
  </r>
  <r>
    <s v="P0480"/>
    <x v="33"/>
    <s v="Adulto Mayor"/>
    <x v="1"/>
    <n v="18.399999999999999"/>
    <x v="4"/>
    <n v="1"/>
    <s v="Tiene herencia"/>
    <n v="100"/>
    <n v="65"/>
    <n v="74"/>
    <s v="Normal"/>
    <n v="66"/>
    <s v="Normal"/>
    <n v="2"/>
    <x v="0"/>
    <n v="0"/>
    <x v="0"/>
    <n v="0"/>
    <x v="0"/>
    <n v="0"/>
    <x v="1"/>
    <x v="7"/>
    <x v="0"/>
    <n v="23"/>
    <x v="0"/>
    <n v="103"/>
    <x v="0"/>
    <n v="8"/>
    <x v="0"/>
    <n v="7"/>
    <s v="Normal"/>
    <n v="1506"/>
    <x v="0"/>
    <n v="0"/>
    <x v="0"/>
    <n v="112"/>
    <x v="2"/>
    <n v="6.3"/>
    <x v="2"/>
    <n v="214"/>
    <x v="2"/>
    <n v="121"/>
    <x v="0"/>
    <n v="41"/>
    <x v="0"/>
    <n v="170"/>
    <s v="Alto"/>
    <n v="139"/>
    <s v="Normal"/>
    <n v="4"/>
    <s v="Normal"/>
    <n v="13.8"/>
    <x v="1"/>
    <n v="8.6"/>
    <s v="Normal"/>
    <n v="4.0999999999999996"/>
    <s v="Normal"/>
    <n v="0"/>
    <s v="No Toma ECA"/>
    <n v="1"/>
    <s v="Toma ARB"/>
    <n v="0"/>
    <x v="1"/>
    <n v="0"/>
    <x v="1"/>
    <n v="0"/>
    <x v="0"/>
    <n v="0"/>
    <x v="1"/>
  </r>
  <r>
    <s v="P0481"/>
    <x v="47"/>
    <s v="Adulto Mayor"/>
    <x v="1"/>
    <n v="37.299999999999997"/>
    <x v="1"/>
    <n v="0"/>
    <s v="No tiene herencia"/>
    <n v="182"/>
    <n v="99"/>
    <n v="79"/>
    <s v="Normal"/>
    <n v="37"/>
    <s v="Reducida"/>
    <n v="2"/>
    <x v="0"/>
    <n v="1"/>
    <x v="1"/>
    <n v="1"/>
    <x v="1"/>
    <n v="1"/>
    <x v="0"/>
    <x v="26"/>
    <x v="1"/>
    <n v="95"/>
    <x v="1"/>
    <n v="28"/>
    <x v="4"/>
    <n v="2935"/>
    <x v="1"/>
    <n v="2348"/>
    <s v="Macroalbuminuria"/>
    <n v="607"/>
    <x v="0"/>
    <n v="1"/>
    <x v="1"/>
    <n v="149"/>
    <x v="1"/>
    <n v="8.5"/>
    <x v="1"/>
    <n v="292"/>
    <x v="1"/>
    <n v="150"/>
    <x v="4"/>
    <n v="35"/>
    <x v="0"/>
    <n v="408"/>
    <s v="Alto"/>
    <n v="140"/>
    <s v="Normal"/>
    <n v="6.2"/>
    <s v="Alto"/>
    <n v="7.5"/>
    <x v="0"/>
    <n v="7.7"/>
    <s v="Bajo"/>
    <n v="4.5999999999999996"/>
    <s v="Alto"/>
    <n v="0"/>
    <s v="No Toma ECA"/>
    <n v="1"/>
    <s v="Toma ARB"/>
    <n v="0"/>
    <x v="1"/>
    <n v="1"/>
    <x v="0"/>
    <n v="1"/>
    <x v="1"/>
    <n v="1"/>
    <x v="0"/>
  </r>
  <r>
    <s v="P0482"/>
    <x v="11"/>
    <s v="Adulto Mayor"/>
    <x v="1"/>
    <n v="29.8"/>
    <x v="3"/>
    <n v="1"/>
    <s v="Tiene herencia"/>
    <n v="169"/>
    <n v="102"/>
    <n v="84"/>
    <s v="Normal"/>
    <n v="41"/>
    <s v="Intermedia"/>
    <n v="3"/>
    <x v="3"/>
    <n v="1"/>
    <x v="1"/>
    <n v="0"/>
    <x v="0"/>
    <n v="1"/>
    <x v="0"/>
    <x v="11"/>
    <x v="1"/>
    <n v="62"/>
    <x v="1"/>
    <n v="44"/>
    <x v="1"/>
    <n v="2564"/>
    <x v="1"/>
    <n v="1794"/>
    <s v="Macroalbuminuria"/>
    <n v="707"/>
    <x v="0"/>
    <n v="1"/>
    <x v="1"/>
    <n v="210"/>
    <x v="1"/>
    <n v="7.6"/>
    <x v="1"/>
    <n v="299"/>
    <x v="1"/>
    <n v="219"/>
    <x v="2"/>
    <n v="34"/>
    <x v="0"/>
    <n v="338"/>
    <s v="Alto"/>
    <n v="134"/>
    <s v="Bajo"/>
    <n v="6"/>
    <s v="Alto"/>
    <n v="7.4"/>
    <x v="0"/>
    <n v="7.7"/>
    <s v="Bajo"/>
    <n v="5.2"/>
    <s v="Alto"/>
    <n v="1"/>
    <s v="Toma ECA"/>
    <n v="1"/>
    <s v="Toma ARB"/>
    <n v="0"/>
    <x v="1"/>
    <n v="1"/>
    <x v="0"/>
    <n v="1"/>
    <x v="1"/>
    <n v="0"/>
    <x v="1"/>
  </r>
  <r>
    <s v="P0483"/>
    <x v="13"/>
    <s v="Adulto Mayor"/>
    <x v="1"/>
    <n v="29.9"/>
    <x v="3"/>
    <n v="1"/>
    <s v="Tiene herencia"/>
    <n v="157"/>
    <n v="105"/>
    <n v="103"/>
    <s v="Taquicardia"/>
    <n v="35"/>
    <s v="Reducida"/>
    <n v="3"/>
    <x v="3"/>
    <n v="0"/>
    <x v="0"/>
    <n v="0"/>
    <x v="0"/>
    <n v="1"/>
    <x v="0"/>
    <x v="20"/>
    <x v="1"/>
    <n v="112"/>
    <x v="3"/>
    <n v="14"/>
    <x v="3"/>
    <n v="1973"/>
    <x v="1"/>
    <n v="1578"/>
    <s v="Macroalbuminuria"/>
    <n v="607"/>
    <x v="0"/>
    <n v="0"/>
    <x v="0"/>
    <n v="185"/>
    <x v="1"/>
    <n v="7"/>
    <x v="1"/>
    <n v="268"/>
    <x v="1"/>
    <n v="166"/>
    <x v="1"/>
    <n v="25"/>
    <x v="0"/>
    <n v="247"/>
    <s v="Alto"/>
    <n v="135"/>
    <s v="Normal"/>
    <n v="6.1"/>
    <s v="Alto"/>
    <n v="8.8000000000000007"/>
    <x v="0"/>
    <n v="8.8000000000000007"/>
    <s v="Normal"/>
    <n v="4.8"/>
    <s v="Alto"/>
    <n v="1"/>
    <s v="Toma ECA"/>
    <n v="0"/>
    <s v="No toma ARB"/>
    <n v="1"/>
    <x v="0"/>
    <n v="1"/>
    <x v="0"/>
    <n v="1"/>
    <x v="1"/>
    <n v="0"/>
    <x v="1"/>
  </r>
  <r>
    <s v="P0484"/>
    <x v="29"/>
    <s v="Adulto"/>
    <x v="1"/>
    <n v="28.5"/>
    <x v="3"/>
    <n v="0"/>
    <s v="No tiene herencia"/>
    <n v="110"/>
    <n v="81"/>
    <n v="71"/>
    <s v="Normal"/>
    <n v="51"/>
    <s v="Normal"/>
    <n v="2"/>
    <x v="0"/>
    <n v="0"/>
    <x v="0"/>
    <n v="0"/>
    <x v="0"/>
    <n v="0"/>
    <x v="1"/>
    <x v="18"/>
    <x v="1"/>
    <n v="35"/>
    <x v="0"/>
    <n v="68"/>
    <x v="2"/>
    <n v="27"/>
    <x v="0"/>
    <n v="18"/>
    <s v="Normal"/>
    <n v="1071"/>
    <x v="0"/>
    <n v="1"/>
    <x v="1"/>
    <n v="87"/>
    <x v="0"/>
    <n v="5.4"/>
    <x v="0"/>
    <n v="210"/>
    <x v="2"/>
    <n v="107"/>
    <x v="0"/>
    <n v="62"/>
    <x v="1"/>
    <n v="149"/>
    <s v="Normal"/>
    <n v="137"/>
    <s v="Normal"/>
    <n v="3.8"/>
    <s v="Normal"/>
    <n v="15.1"/>
    <x v="1"/>
    <n v="10.4"/>
    <s v="Normal"/>
    <n v="2.7"/>
    <s v="Normal"/>
    <n v="0"/>
    <s v="No Toma ECA"/>
    <n v="0"/>
    <s v="No toma ARB"/>
    <n v="0"/>
    <x v="1"/>
    <n v="0"/>
    <x v="1"/>
    <n v="0"/>
    <x v="0"/>
    <n v="1"/>
    <x v="0"/>
  </r>
  <r>
    <s v="P0485"/>
    <x v="40"/>
    <s v="Adulto"/>
    <x v="1"/>
    <n v="25.1"/>
    <x v="3"/>
    <n v="0"/>
    <s v="No tiene herencia"/>
    <n v="169"/>
    <n v="109"/>
    <n v="81"/>
    <s v="Normal"/>
    <n v="27"/>
    <s v="Reducida"/>
    <n v="2"/>
    <x v="0"/>
    <n v="0"/>
    <x v="0"/>
    <n v="0"/>
    <x v="0"/>
    <n v="1"/>
    <x v="0"/>
    <x v="15"/>
    <x v="1"/>
    <n v="84"/>
    <x v="1"/>
    <n v="50"/>
    <x v="1"/>
    <n v="2074"/>
    <x v="1"/>
    <n v="1866"/>
    <s v="Macroalbuminuria"/>
    <n v="661"/>
    <x v="0"/>
    <n v="1"/>
    <x v="1"/>
    <n v="214"/>
    <x v="1"/>
    <n v="10.9"/>
    <x v="1"/>
    <n v="242"/>
    <x v="1"/>
    <n v="130"/>
    <x v="4"/>
    <n v="39"/>
    <x v="0"/>
    <n v="333"/>
    <s v="Alto"/>
    <n v="126"/>
    <s v="Bajo"/>
    <n v="6.7"/>
    <s v="Alto"/>
    <n v="8.1"/>
    <x v="0"/>
    <n v="7.8"/>
    <s v="Bajo"/>
    <n v="5.3"/>
    <s v="Alto"/>
    <n v="1"/>
    <s v="Toma ECA"/>
    <n v="1"/>
    <s v="Toma ARB"/>
    <n v="1"/>
    <x v="0"/>
    <n v="1"/>
    <x v="0"/>
    <n v="1"/>
    <x v="1"/>
    <n v="1"/>
    <x v="0"/>
  </r>
  <r>
    <s v="P0486"/>
    <x v="43"/>
    <s v="Adulto Mayor"/>
    <x v="0"/>
    <n v="35.1"/>
    <x v="1"/>
    <n v="1"/>
    <s v="Tiene herencia"/>
    <n v="183"/>
    <n v="100"/>
    <n v="80"/>
    <s v="Normal"/>
    <n v="27"/>
    <s v="Reducida"/>
    <n v="3"/>
    <x v="3"/>
    <n v="1"/>
    <x v="1"/>
    <n v="1"/>
    <x v="1"/>
    <n v="1"/>
    <x v="0"/>
    <x v="21"/>
    <x v="1"/>
    <n v="119"/>
    <x v="3"/>
    <n v="31"/>
    <x v="1"/>
    <n v="925"/>
    <x v="1"/>
    <n v="832"/>
    <s v="Macroalbuminuria"/>
    <n v="458"/>
    <x v="1"/>
    <n v="1"/>
    <x v="1"/>
    <n v="163"/>
    <x v="1"/>
    <n v="9.1"/>
    <x v="1"/>
    <n v="226"/>
    <x v="2"/>
    <n v="177"/>
    <x v="1"/>
    <n v="36"/>
    <x v="0"/>
    <n v="191"/>
    <s v="Alto"/>
    <n v="127"/>
    <s v="Bajo"/>
    <n v="6.5"/>
    <s v="Alto"/>
    <n v="7.8"/>
    <x v="0"/>
    <n v="7.8"/>
    <s v="Bajo"/>
    <n v="6.4"/>
    <s v="Alto"/>
    <n v="0"/>
    <s v="No Toma ECA"/>
    <n v="1"/>
    <s v="Toma ARB"/>
    <n v="0"/>
    <x v="1"/>
    <n v="0"/>
    <x v="1"/>
    <n v="1"/>
    <x v="1"/>
    <n v="1"/>
    <x v="0"/>
  </r>
  <r>
    <s v="P0487"/>
    <x v="36"/>
    <s v="Adulto Mayor"/>
    <x v="1"/>
    <n v="36"/>
    <x v="1"/>
    <n v="1"/>
    <s v="Tiene herencia"/>
    <n v="142"/>
    <n v="99"/>
    <n v="95"/>
    <s v="Normal"/>
    <n v="39"/>
    <s v="Reducida"/>
    <n v="3"/>
    <x v="3"/>
    <n v="0"/>
    <x v="0"/>
    <n v="0"/>
    <x v="0"/>
    <n v="1"/>
    <x v="0"/>
    <x v="39"/>
    <x v="1"/>
    <n v="96"/>
    <x v="1"/>
    <n v="18"/>
    <x v="4"/>
    <n v="1241"/>
    <x v="1"/>
    <n v="992"/>
    <s v="Macroalbuminuria"/>
    <n v="743"/>
    <x v="0"/>
    <n v="1"/>
    <x v="1"/>
    <n v="146"/>
    <x v="1"/>
    <n v="9.1999999999999993"/>
    <x v="1"/>
    <n v="225"/>
    <x v="2"/>
    <n v="215"/>
    <x v="2"/>
    <n v="29"/>
    <x v="0"/>
    <n v="252"/>
    <s v="Alto"/>
    <n v="127"/>
    <s v="Bajo"/>
    <n v="6.9"/>
    <s v="Alto"/>
    <n v="8.6999999999999993"/>
    <x v="0"/>
    <n v="8"/>
    <s v="Bajo"/>
    <n v="7.4"/>
    <s v="Alto"/>
    <n v="1"/>
    <s v="Toma ECA"/>
    <n v="0"/>
    <s v="No toma ARB"/>
    <n v="1"/>
    <x v="0"/>
    <n v="1"/>
    <x v="0"/>
    <n v="1"/>
    <x v="1"/>
    <n v="0"/>
    <x v="1"/>
  </r>
  <r>
    <s v="P0488"/>
    <x v="42"/>
    <s v="Adulto Mayor"/>
    <x v="0"/>
    <n v="27.2"/>
    <x v="3"/>
    <n v="0"/>
    <s v="No tiene herencia"/>
    <n v="174"/>
    <n v="101"/>
    <n v="94"/>
    <s v="Normal"/>
    <n v="48"/>
    <s v="Intermedia"/>
    <n v="3"/>
    <x v="3"/>
    <n v="1"/>
    <x v="1"/>
    <n v="1"/>
    <x v="1"/>
    <n v="1"/>
    <x v="0"/>
    <x v="41"/>
    <x v="1"/>
    <n v="84"/>
    <x v="1"/>
    <n v="51"/>
    <x v="1"/>
    <n v="1202"/>
    <x v="1"/>
    <n v="841"/>
    <s v="Macroalbuminuria"/>
    <n v="572"/>
    <x v="0"/>
    <n v="1"/>
    <x v="1"/>
    <n v="143"/>
    <x v="1"/>
    <n v="7.1"/>
    <x v="1"/>
    <n v="291"/>
    <x v="1"/>
    <n v="212"/>
    <x v="2"/>
    <n v="25"/>
    <x v="0"/>
    <n v="328"/>
    <s v="Alto"/>
    <n v="129"/>
    <s v="Bajo"/>
    <n v="6.2"/>
    <s v="Alto"/>
    <n v="9.1999999999999993"/>
    <x v="0"/>
    <n v="7.9"/>
    <s v="Bajo"/>
    <n v="5.2"/>
    <s v="Alto"/>
    <n v="1"/>
    <s v="Toma ECA"/>
    <n v="1"/>
    <s v="Toma ARB"/>
    <n v="0"/>
    <x v="1"/>
    <n v="0"/>
    <x v="1"/>
    <n v="1"/>
    <x v="1"/>
    <n v="0"/>
    <x v="1"/>
  </r>
  <r>
    <s v="P0489"/>
    <x v="3"/>
    <s v="Adulto Mayor"/>
    <x v="1"/>
    <n v="30.2"/>
    <x v="2"/>
    <n v="0"/>
    <s v="No tiene herencia"/>
    <n v="156"/>
    <n v="93"/>
    <n v="100"/>
    <s v="Normal"/>
    <n v="45"/>
    <s v="Intermedia"/>
    <n v="3"/>
    <x v="3"/>
    <n v="1"/>
    <x v="1"/>
    <n v="1"/>
    <x v="1"/>
    <n v="1"/>
    <x v="0"/>
    <x v="2"/>
    <x v="1"/>
    <n v="52"/>
    <x v="1"/>
    <n v="11"/>
    <x v="3"/>
    <n v="2142"/>
    <x v="1"/>
    <n v="1927"/>
    <s v="Macroalbuminuria"/>
    <n v="890"/>
    <x v="0"/>
    <n v="1"/>
    <x v="1"/>
    <n v="120"/>
    <x v="2"/>
    <n v="8.6"/>
    <x v="1"/>
    <n v="241"/>
    <x v="1"/>
    <n v="130"/>
    <x v="4"/>
    <n v="44"/>
    <x v="0"/>
    <n v="233"/>
    <s v="Alto"/>
    <n v="139"/>
    <s v="Normal"/>
    <n v="6.9"/>
    <s v="Alto"/>
    <n v="9.8000000000000007"/>
    <x v="0"/>
    <n v="8.8000000000000007"/>
    <s v="Normal"/>
    <n v="5.2"/>
    <s v="Alto"/>
    <n v="1"/>
    <s v="Toma ECA"/>
    <n v="1"/>
    <s v="Toma ARB"/>
    <n v="0"/>
    <x v="1"/>
    <n v="1"/>
    <x v="0"/>
    <n v="1"/>
    <x v="1"/>
    <n v="0"/>
    <x v="1"/>
  </r>
  <r>
    <s v="P0490"/>
    <x v="10"/>
    <s v="Adulto Mayor"/>
    <x v="0"/>
    <n v="31.8"/>
    <x v="2"/>
    <n v="1"/>
    <s v="Tiene herencia"/>
    <n v="158"/>
    <n v="96"/>
    <n v="98"/>
    <s v="Normal"/>
    <n v="42"/>
    <s v="Intermedia"/>
    <n v="4"/>
    <x v="1"/>
    <n v="1"/>
    <x v="1"/>
    <n v="1"/>
    <x v="1"/>
    <n v="1"/>
    <x v="0"/>
    <x v="30"/>
    <x v="1"/>
    <n v="97"/>
    <x v="1"/>
    <n v="33"/>
    <x v="1"/>
    <n v="355"/>
    <x v="1"/>
    <n v="284"/>
    <s v="Microalbuminuria"/>
    <n v="321"/>
    <x v="1"/>
    <n v="1"/>
    <x v="1"/>
    <n v="185"/>
    <x v="1"/>
    <n v="7.3"/>
    <x v="1"/>
    <n v="237"/>
    <x v="2"/>
    <n v="191"/>
    <x v="2"/>
    <n v="34"/>
    <x v="0"/>
    <n v="246"/>
    <s v="Alto"/>
    <n v="133"/>
    <s v="Bajo"/>
    <n v="6.2"/>
    <s v="Alto"/>
    <n v="10.8"/>
    <x v="0"/>
    <n v="8.5"/>
    <s v="Normal"/>
    <n v="5"/>
    <s v="Alto"/>
    <n v="1"/>
    <s v="Toma ECA"/>
    <n v="0"/>
    <s v="No toma ARB"/>
    <n v="1"/>
    <x v="0"/>
    <n v="1"/>
    <x v="0"/>
    <n v="1"/>
    <x v="1"/>
    <n v="1"/>
    <x v="0"/>
  </r>
  <r>
    <s v="P0491"/>
    <x v="15"/>
    <s v="Adulto"/>
    <x v="0"/>
    <n v="26.9"/>
    <x v="3"/>
    <n v="1"/>
    <s v="Tiene herencia"/>
    <n v="179"/>
    <n v="110"/>
    <n v="81"/>
    <s v="Normal"/>
    <n v="31"/>
    <s v="Reducida"/>
    <n v="4"/>
    <x v="1"/>
    <n v="0"/>
    <x v="0"/>
    <n v="1"/>
    <x v="1"/>
    <n v="1"/>
    <x v="0"/>
    <x v="30"/>
    <x v="1"/>
    <n v="117"/>
    <x v="3"/>
    <n v="37"/>
    <x v="1"/>
    <n v="2042"/>
    <x v="1"/>
    <n v="1429"/>
    <s v="Macroalbuminuria"/>
    <n v="493"/>
    <x v="1"/>
    <n v="1"/>
    <x v="1"/>
    <n v="205"/>
    <x v="1"/>
    <n v="7.4"/>
    <x v="1"/>
    <n v="317"/>
    <x v="1"/>
    <n v="162"/>
    <x v="1"/>
    <n v="31"/>
    <x v="0"/>
    <n v="310"/>
    <s v="Alto"/>
    <n v="138"/>
    <s v="Normal"/>
    <n v="5.5"/>
    <s v="Alto"/>
    <n v="8.4"/>
    <x v="0"/>
    <n v="8.4"/>
    <s v="Bajo"/>
    <n v="7.1"/>
    <s v="Alto"/>
    <n v="1"/>
    <s v="Toma ECA"/>
    <n v="1"/>
    <s v="Toma ARB"/>
    <n v="1"/>
    <x v="0"/>
    <n v="1"/>
    <x v="0"/>
    <n v="1"/>
    <x v="1"/>
    <n v="1"/>
    <x v="0"/>
  </r>
  <r>
    <s v="P0492"/>
    <x v="6"/>
    <s v="Adulto Mayor"/>
    <x v="1"/>
    <n v="27.8"/>
    <x v="3"/>
    <n v="0"/>
    <s v="No tiene herencia"/>
    <n v="140"/>
    <n v="97"/>
    <n v="105"/>
    <s v="Taquicardia"/>
    <n v="28"/>
    <s v="Reducida"/>
    <n v="2"/>
    <x v="0"/>
    <n v="1"/>
    <x v="1"/>
    <n v="1"/>
    <x v="1"/>
    <n v="1"/>
    <x v="0"/>
    <x v="21"/>
    <x v="1"/>
    <n v="102"/>
    <x v="3"/>
    <n v="46"/>
    <x v="1"/>
    <n v="1390"/>
    <x v="1"/>
    <n v="1112"/>
    <s v="Macroalbuminuria"/>
    <n v="428"/>
    <x v="1"/>
    <n v="1"/>
    <x v="1"/>
    <n v="171"/>
    <x v="1"/>
    <n v="7"/>
    <x v="1"/>
    <n v="204"/>
    <x v="2"/>
    <n v="200"/>
    <x v="2"/>
    <n v="30"/>
    <x v="0"/>
    <n v="356"/>
    <s v="Alto"/>
    <n v="130"/>
    <s v="Bajo"/>
    <n v="6.2"/>
    <s v="Alto"/>
    <n v="8.1999999999999993"/>
    <x v="0"/>
    <n v="8.1999999999999993"/>
    <s v="Bajo"/>
    <n v="6.9"/>
    <s v="Alto"/>
    <n v="0"/>
    <s v="No Toma ECA"/>
    <n v="0"/>
    <s v="No toma ARB"/>
    <n v="1"/>
    <x v="0"/>
    <n v="1"/>
    <x v="0"/>
    <n v="1"/>
    <x v="1"/>
    <n v="1"/>
    <x v="0"/>
  </r>
  <r>
    <s v="P0493"/>
    <x v="33"/>
    <s v="Adulto Mayor"/>
    <x v="0"/>
    <n v="27.5"/>
    <x v="3"/>
    <n v="0"/>
    <s v="No tiene herencia"/>
    <n v="127"/>
    <n v="85"/>
    <n v="67"/>
    <s v="Normal"/>
    <n v="66"/>
    <s v="Normal"/>
    <n v="1"/>
    <x v="2"/>
    <n v="0"/>
    <x v="0"/>
    <n v="0"/>
    <x v="0"/>
    <n v="0"/>
    <x v="1"/>
    <x v="4"/>
    <x v="0"/>
    <n v="16"/>
    <x v="2"/>
    <n v="91"/>
    <x v="0"/>
    <n v="23"/>
    <x v="0"/>
    <n v="18"/>
    <s v="Normal"/>
    <n v="1627"/>
    <x v="0"/>
    <n v="1"/>
    <x v="1"/>
    <n v="109"/>
    <x v="2"/>
    <n v="5.8"/>
    <x v="2"/>
    <n v="200"/>
    <x v="2"/>
    <n v="130"/>
    <x v="4"/>
    <n v="63"/>
    <x v="1"/>
    <n v="152"/>
    <s v="Alto"/>
    <n v="144"/>
    <s v="Normal"/>
    <n v="4.2"/>
    <s v="Normal"/>
    <n v="14"/>
    <x v="1"/>
    <n v="9.9"/>
    <s v="Normal"/>
    <n v="2.7"/>
    <s v="Normal"/>
    <n v="0"/>
    <s v="No Toma ECA"/>
    <n v="1"/>
    <s v="Toma ARB"/>
    <n v="0"/>
    <x v="1"/>
    <n v="0"/>
    <x v="1"/>
    <n v="0"/>
    <x v="0"/>
    <n v="1"/>
    <x v="0"/>
  </r>
  <r>
    <s v="P0494"/>
    <x v="41"/>
    <s v="Adulto"/>
    <x v="0"/>
    <n v="19.2"/>
    <x v="0"/>
    <n v="1"/>
    <s v="Tiene herencia"/>
    <n v="107"/>
    <n v="81"/>
    <n v="67"/>
    <s v="Normal"/>
    <n v="66"/>
    <s v="Normal"/>
    <n v="1"/>
    <x v="2"/>
    <n v="0"/>
    <x v="0"/>
    <n v="0"/>
    <x v="0"/>
    <n v="1"/>
    <x v="0"/>
    <x v="3"/>
    <x v="0"/>
    <n v="39"/>
    <x v="0"/>
    <n v="110"/>
    <x v="0"/>
    <n v="8"/>
    <x v="0"/>
    <n v="5"/>
    <s v="Normal"/>
    <n v="1437"/>
    <x v="0"/>
    <n v="1"/>
    <x v="1"/>
    <n v="83"/>
    <x v="0"/>
    <n v="6"/>
    <x v="2"/>
    <n v="187"/>
    <x v="0"/>
    <n v="96"/>
    <x v="3"/>
    <n v="41"/>
    <x v="0"/>
    <n v="151"/>
    <s v="Alto"/>
    <n v="138"/>
    <s v="Normal"/>
    <n v="3.7"/>
    <s v="Normal"/>
    <n v="12.2"/>
    <x v="0"/>
    <n v="10.199999999999999"/>
    <s v="Normal"/>
    <n v="4.4000000000000004"/>
    <s v="Normal"/>
    <n v="1"/>
    <s v="Toma ECA"/>
    <n v="0"/>
    <s v="No toma ARB"/>
    <n v="1"/>
    <x v="0"/>
    <n v="1"/>
    <x v="0"/>
    <n v="0"/>
    <x v="0"/>
    <n v="1"/>
    <x v="0"/>
  </r>
  <r>
    <s v="P0495"/>
    <x v="27"/>
    <s v="Adulto"/>
    <x v="0"/>
    <n v="25.1"/>
    <x v="3"/>
    <n v="0"/>
    <s v="No tiene herencia"/>
    <n v="142"/>
    <n v="90"/>
    <n v="75"/>
    <s v="Normal"/>
    <n v="31"/>
    <s v="Reducida"/>
    <n v="2"/>
    <x v="0"/>
    <n v="0"/>
    <x v="0"/>
    <n v="1"/>
    <x v="1"/>
    <n v="1"/>
    <x v="0"/>
    <x v="1"/>
    <x v="1"/>
    <n v="92"/>
    <x v="1"/>
    <n v="31"/>
    <x v="1"/>
    <n v="2313"/>
    <x v="1"/>
    <n v="2081"/>
    <s v="Macroalbuminuria"/>
    <n v="665"/>
    <x v="0"/>
    <n v="0"/>
    <x v="0"/>
    <n v="163"/>
    <x v="1"/>
    <n v="11"/>
    <x v="1"/>
    <n v="280"/>
    <x v="1"/>
    <n v="208"/>
    <x v="2"/>
    <n v="34"/>
    <x v="0"/>
    <n v="406"/>
    <s v="Alto"/>
    <n v="131"/>
    <s v="Bajo"/>
    <n v="6.5"/>
    <s v="Alto"/>
    <n v="8.8000000000000007"/>
    <x v="0"/>
    <n v="7.6"/>
    <s v="Bajo"/>
    <n v="5"/>
    <s v="Alto"/>
    <n v="0"/>
    <s v="No Toma ECA"/>
    <n v="1"/>
    <s v="Toma ARB"/>
    <n v="1"/>
    <x v="0"/>
    <n v="1"/>
    <x v="0"/>
    <n v="1"/>
    <x v="1"/>
    <n v="0"/>
    <x v="1"/>
  </r>
  <r>
    <s v="P0496"/>
    <x v="6"/>
    <s v="Adulto Mayor"/>
    <x v="1"/>
    <n v="37.6"/>
    <x v="1"/>
    <n v="0"/>
    <s v="No tiene herencia"/>
    <n v="182"/>
    <n v="95"/>
    <n v="98"/>
    <s v="Normal"/>
    <n v="38"/>
    <s v="Reducida"/>
    <n v="2"/>
    <x v="0"/>
    <n v="0"/>
    <x v="0"/>
    <n v="1"/>
    <x v="1"/>
    <n v="1"/>
    <x v="0"/>
    <x v="19"/>
    <x v="1"/>
    <n v="95"/>
    <x v="1"/>
    <n v="11"/>
    <x v="3"/>
    <n v="1466"/>
    <x v="1"/>
    <n v="1026"/>
    <s v="Macroalbuminuria"/>
    <n v="718"/>
    <x v="0"/>
    <n v="1"/>
    <x v="1"/>
    <n v="211"/>
    <x v="1"/>
    <n v="8"/>
    <x v="1"/>
    <n v="203"/>
    <x v="2"/>
    <n v="193"/>
    <x v="2"/>
    <n v="34"/>
    <x v="0"/>
    <n v="441"/>
    <s v="Alto"/>
    <n v="133"/>
    <s v="Bajo"/>
    <n v="5.7"/>
    <s v="Alto"/>
    <n v="8.5"/>
    <x v="0"/>
    <n v="8.8000000000000007"/>
    <s v="Normal"/>
    <n v="5.7"/>
    <s v="Alto"/>
    <n v="1"/>
    <s v="Toma ECA"/>
    <n v="0"/>
    <s v="No toma ARB"/>
    <n v="1"/>
    <x v="0"/>
    <n v="1"/>
    <x v="0"/>
    <n v="1"/>
    <x v="1"/>
    <n v="1"/>
    <x v="0"/>
  </r>
  <r>
    <s v="P0497"/>
    <x v="17"/>
    <s v="Adulto"/>
    <x v="1"/>
    <n v="26.4"/>
    <x v="3"/>
    <n v="1"/>
    <s v="Tiene herencia"/>
    <n v="118"/>
    <n v="76"/>
    <n v="83"/>
    <s v="Normal"/>
    <n v="54"/>
    <s v="Normal"/>
    <n v="2"/>
    <x v="0"/>
    <n v="0"/>
    <x v="0"/>
    <n v="0"/>
    <x v="0"/>
    <n v="0"/>
    <x v="1"/>
    <x v="0"/>
    <x v="0"/>
    <n v="29"/>
    <x v="0"/>
    <n v="106"/>
    <x v="0"/>
    <n v="10"/>
    <x v="0"/>
    <n v="9"/>
    <s v="Normal"/>
    <n v="1894"/>
    <x v="0"/>
    <n v="1"/>
    <x v="1"/>
    <n v="99"/>
    <x v="0"/>
    <n v="5.3"/>
    <x v="0"/>
    <n v="217"/>
    <x v="2"/>
    <n v="84"/>
    <x v="3"/>
    <n v="60"/>
    <x v="1"/>
    <n v="87"/>
    <s v="Normal"/>
    <n v="140"/>
    <s v="Normal"/>
    <n v="4.5"/>
    <s v="Normal"/>
    <n v="13.4"/>
    <x v="1"/>
    <n v="9.1"/>
    <s v="Normal"/>
    <n v="3.9"/>
    <s v="Normal"/>
    <n v="0"/>
    <s v="No Toma ECA"/>
    <n v="0"/>
    <s v="No toma ARB"/>
    <n v="1"/>
    <x v="0"/>
    <n v="0"/>
    <x v="1"/>
    <n v="0"/>
    <x v="0"/>
    <n v="1"/>
    <x v="0"/>
  </r>
  <r>
    <s v="P0498"/>
    <x v="46"/>
    <s v="Adulto"/>
    <x v="0"/>
    <n v="28.9"/>
    <x v="3"/>
    <n v="0"/>
    <s v="No tiene herencia"/>
    <n v="107"/>
    <n v="85"/>
    <n v="61"/>
    <s v="Normal"/>
    <n v="57"/>
    <s v="Normal"/>
    <n v="1"/>
    <x v="2"/>
    <n v="0"/>
    <x v="0"/>
    <n v="0"/>
    <x v="0"/>
    <n v="1"/>
    <x v="0"/>
    <x v="10"/>
    <x v="2"/>
    <n v="33"/>
    <x v="0"/>
    <n v="82"/>
    <x v="2"/>
    <n v="22"/>
    <x v="0"/>
    <n v="15"/>
    <s v="Normal"/>
    <n v="2366"/>
    <x v="0"/>
    <n v="1"/>
    <x v="1"/>
    <n v="97"/>
    <x v="0"/>
    <n v="4.9000000000000004"/>
    <x v="0"/>
    <n v="156"/>
    <x v="0"/>
    <n v="130"/>
    <x v="4"/>
    <n v="67"/>
    <x v="1"/>
    <n v="80"/>
    <s v="Normal"/>
    <n v="142"/>
    <s v="Normal"/>
    <n v="4.3"/>
    <s v="Normal"/>
    <n v="15.2"/>
    <x v="1"/>
    <n v="8.8000000000000007"/>
    <s v="Normal"/>
    <n v="3.8"/>
    <s v="Normal"/>
    <n v="0"/>
    <s v="No Toma ECA"/>
    <n v="0"/>
    <s v="No toma ARB"/>
    <n v="1"/>
    <x v="0"/>
    <n v="0"/>
    <x v="1"/>
    <n v="0"/>
    <x v="0"/>
    <n v="1"/>
    <x v="0"/>
  </r>
  <r>
    <s v="P0499"/>
    <x v="13"/>
    <s v="Adulto Mayor"/>
    <x v="0"/>
    <n v="19.899999999999999"/>
    <x v="0"/>
    <n v="0"/>
    <s v="No tiene herencia"/>
    <n v="111"/>
    <n v="73"/>
    <n v="77"/>
    <s v="Normal"/>
    <n v="60"/>
    <s v="Normal"/>
    <n v="1"/>
    <x v="2"/>
    <n v="0"/>
    <x v="0"/>
    <n v="0"/>
    <x v="0"/>
    <n v="0"/>
    <x v="1"/>
    <x v="3"/>
    <x v="0"/>
    <n v="24"/>
    <x v="0"/>
    <n v="93"/>
    <x v="0"/>
    <n v="11"/>
    <x v="0"/>
    <n v="7"/>
    <s v="Normal"/>
    <n v="1542"/>
    <x v="0"/>
    <n v="1"/>
    <x v="1"/>
    <n v="117"/>
    <x v="2"/>
    <n v="6"/>
    <x v="2"/>
    <n v="157"/>
    <x v="0"/>
    <n v="105"/>
    <x v="0"/>
    <n v="69"/>
    <x v="1"/>
    <n v="154"/>
    <s v="Alto"/>
    <n v="143"/>
    <s v="Normal"/>
    <n v="3.9"/>
    <s v="Normal"/>
    <n v="13.3"/>
    <x v="0"/>
    <n v="8.6999999999999993"/>
    <s v="Normal"/>
    <n v="3.5"/>
    <s v="Normal"/>
    <n v="1"/>
    <s v="Toma ECA"/>
    <n v="1"/>
    <s v="Toma ARB"/>
    <n v="0"/>
    <x v="1"/>
    <n v="0"/>
    <x v="1"/>
    <n v="0"/>
    <x v="0"/>
    <n v="0"/>
    <x v="1"/>
  </r>
  <r>
    <s v="P0500"/>
    <x v="33"/>
    <s v="Adulto Mayor"/>
    <x v="0"/>
    <n v="29.5"/>
    <x v="3"/>
    <n v="0"/>
    <s v="No tiene herencia"/>
    <n v="134"/>
    <n v="85"/>
    <n v="63"/>
    <s v="Normal"/>
    <n v="66"/>
    <s v="Normal"/>
    <n v="2"/>
    <x v="0"/>
    <n v="0"/>
    <x v="0"/>
    <n v="0"/>
    <x v="0"/>
    <n v="1"/>
    <x v="0"/>
    <x v="18"/>
    <x v="0"/>
    <n v="40"/>
    <x v="0"/>
    <n v="111"/>
    <x v="0"/>
    <n v="7"/>
    <x v="0"/>
    <n v="5"/>
    <s v="Normal"/>
    <n v="1864"/>
    <x v="0"/>
    <n v="1"/>
    <x v="1"/>
    <n v="118"/>
    <x v="2"/>
    <n v="6"/>
    <x v="2"/>
    <n v="164"/>
    <x v="0"/>
    <n v="85"/>
    <x v="3"/>
    <n v="41"/>
    <x v="0"/>
    <n v="167"/>
    <s v="Alto"/>
    <n v="142"/>
    <s v="Normal"/>
    <n v="3.8"/>
    <s v="Normal"/>
    <n v="15"/>
    <x v="1"/>
    <n v="9.4"/>
    <s v="Normal"/>
    <n v="4.4000000000000004"/>
    <s v="Normal"/>
    <n v="1"/>
    <s v="Toma ECA"/>
    <n v="0"/>
    <s v="No toma ARB"/>
    <n v="0"/>
    <x v="1"/>
    <n v="0"/>
    <x v="1"/>
    <n v="0"/>
    <x v="0"/>
    <n v="0"/>
    <x v="1"/>
  </r>
  <r>
    <s v="P0501"/>
    <x v="8"/>
    <s v="Adulto"/>
    <x v="0"/>
    <n v="26.9"/>
    <x v="3"/>
    <n v="0"/>
    <s v="No tiene herencia"/>
    <n v="111"/>
    <n v="79"/>
    <n v="67"/>
    <s v="Normal"/>
    <n v="66"/>
    <s v="Normal"/>
    <n v="1"/>
    <x v="2"/>
    <n v="0"/>
    <x v="0"/>
    <n v="0"/>
    <x v="0"/>
    <n v="0"/>
    <x v="1"/>
    <x v="3"/>
    <x v="0"/>
    <n v="30"/>
    <x v="0"/>
    <n v="120"/>
    <x v="0"/>
    <n v="21"/>
    <x v="0"/>
    <n v="16"/>
    <s v="Normal"/>
    <n v="2142"/>
    <x v="0"/>
    <n v="0"/>
    <x v="0"/>
    <n v="115"/>
    <x v="2"/>
    <n v="5.0999999999999996"/>
    <x v="0"/>
    <n v="168"/>
    <x v="0"/>
    <n v="130"/>
    <x v="4"/>
    <n v="49"/>
    <x v="0"/>
    <n v="148"/>
    <s v="Normal"/>
    <n v="137"/>
    <s v="Normal"/>
    <n v="5"/>
    <s v="Normal"/>
    <n v="15.9"/>
    <x v="1"/>
    <n v="9.8000000000000007"/>
    <s v="Normal"/>
    <n v="4.3"/>
    <s v="Normal"/>
    <n v="1"/>
    <s v="Toma ECA"/>
    <n v="1"/>
    <s v="Toma ARB"/>
    <n v="1"/>
    <x v="0"/>
    <n v="1"/>
    <x v="0"/>
    <n v="0"/>
    <x v="0"/>
    <n v="0"/>
    <x v="1"/>
  </r>
  <r>
    <s v="P0502"/>
    <x v="2"/>
    <s v="Adulto Mayor"/>
    <x v="1"/>
    <n v="33.6"/>
    <x v="2"/>
    <n v="1"/>
    <s v="Tiene herencia"/>
    <n v="168"/>
    <n v="102"/>
    <n v="79"/>
    <s v="Normal"/>
    <n v="49"/>
    <s v="Intermedia"/>
    <n v="2"/>
    <x v="0"/>
    <n v="1"/>
    <x v="1"/>
    <n v="0"/>
    <x v="0"/>
    <n v="1"/>
    <x v="0"/>
    <x v="21"/>
    <x v="1"/>
    <n v="54"/>
    <x v="1"/>
    <n v="46"/>
    <x v="1"/>
    <n v="1317"/>
    <x v="1"/>
    <n v="1053"/>
    <s v="Macroalbuminuria"/>
    <n v="566"/>
    <x v="0"/>
    <n v="0"/>
    <x v="0"/>
    <n v="140"/>
    <x v="1"/>
    <n v="10.5"/>
    <x v="1"/>
    <n v="209"/>
    <x v="2"/>
    <n v="218"/>
    <x v="2"/>
    <n v="39"/>
    <x v="0"/>
    <n v="419"/>
    <s v="Alto"/>
    <n v="139"/>
    <s v="Normal"/>
    <n v="6"/>
    <s v="Alto"/>
    <n v="8.3000000000000007"/>
    <x v="0"/>
    <n v="7.8"/>
    <s v="Bajo"/>
    <n v="5.2"/>
    <s v="Alto"/>
    <n v="1"/>
    <s v="Toma ECA"/>
    <n v="1"/>
    <s v="Toma ARB"/>
    <n v="1"/>
    <x v="0"/>
    <n v="0"/>
    <x v="1"/>
    <n v="1"/>
    <x v="1"/>
    <n v="0"/>
    <x v="1"/>
  </r>
  <r>
    <s v="P0503"/>
    <x v="10"/>
    <s v="Adulto Mayor"/>
    <x v="1"/>
    <n v="19.5"/>
    <x v="0"/>
    <n v="0"/>
    <s v="No tiene herencia"/>
    <n v="100"/>
    <n v="79"/>
    <n v="71"/>
    <s v="Normal"/>
    <n v="54"/>
    <s v="Normal"/>
    <n v="1"/>
    <x v="2"/>
    <n v="0"/>
    <x v="0"/>
    <n v="0"/>
    <x v="0"/>
    <n v="1"/>
    <x v="0"/>
    <x v="3"/>
    <x v="0"/>
    <n v="16"/>
    <x v="2"/>
    <n v="95"/>
    <x v="0"/>
    <n v="19"/>
    <x v="0"/>
    <n v="13"/>
    <s v="Normal"/>
    <n v="1421"/>
    <x v="0"/>
    <n v="0"/>
    <x v="0"/>
    <n v="111"/>
    <x v="2"/>
    <n v="5.7"/>
    <x v="2"/>
    <n v="185"/>
    <x v="0"/>
    <n v="112"/>
    <x v="0"/>
    <n v="54"/>
    <x v="0"/>
    <n v="141"/>
    <s v="Normal"/>
    <n v="136"/>
    <s v="Normal"/>
    <n v="4.8"/>
    <s v="Normal"/>
    <n v="15.9"/>
    <x v="2"/>
    <n v="10.4"/>
    <s v="Normal"/>
    <n v="4.0999999999999996"/>
    <s v="Normal"/>
    <n v="0"/>
    <s v="No Toma ECA"/>
    <n v="1"/>
    <s v="Toma ARB"/>
    <n v="1"/>
    <x v="0"/>
    <n v="1"/>
    <x v="0"/>
    <n v="0"/>
    <x v="0"/>
    <n v="0"/>
    <x v="1"/>
  </r>
  <r>
    <s v="P0504"/>
    <x v="17"/>
    <s v="Adulto"/>
    <x v="0"/>
    <n v="20.6"/>
    <x v="0"/>
    <n v="1"/>
    <s v="Tiene herencia"/>
    <n v="135"/>
    <n v="76"/>
    <n v="79"/>
    <s v="Normal"/>
    <n v="67"/>
    <s v="Normal"/>
    <n v="1"/>
    <x v="2"/>
    <n v="0"/>
    <x v="0"/>
    <n v="0"/>
    <x v="0"/>
    <n v="0"/>
    <x v="1"/>
    <x v="13"/>
    <x v="0"/>
    <n v="15"/>
    <x v="2"/>
    <n v="100"/>
    <x v="0"/>
    <n v="19"/>
    <x v="0"/>
    <n v="15"/>
    <s v="Normal"/>
    <n v="1693"/>
    <x v="0"/>
    <n v="1"/>
    <x v="1"/>
    <n v="94"/>
    <x v="0"/>
    <n v="6.1"/>
    <x v="2"/>
    <n v="171"/>
    <x v="0"/>
    <n v="97"/>
    <x v="3"/>
    <n v="55"/>
    <x v="0"/>
    <n v="81"/>
    <s v="Normal"/>
    <n v="138"/>
    <s v="Normal"/>
    <n v="4.2"/>
    <s v="Normal"/>
    <n v="12.1"/>
    <x v="0"/>
    <n v="9.6"/>
    <s v="Normal"/>
    <n v="3.5"/>
    <s v="Normal"/>
    <n v="1"/>
    <s v="Toma ECA"/>
    <n v="0"/>
    <s v="No toma ARB"/>
    <n v="0"/>
    <x v="1"/>
    <n v="0"/>
    <x v="1"/>
    <n v="0"/>
    <x v="0"/>
    <n v="1"/>
    <x v="0"/>
  </r>
  <r>
    <s v="P0505"/>
    <x v="33"/>
    <s v="Adulto Mayor"/>
    <x v="1"/>
    <n v="35.5"/>
    <x v="1"/>
    <n v="1"/>
    <s v="Tiene herencia"/>
    <n v="159"/>
    <n v="107"/>
    <n v="99"/>
    <s v="Normal"/>
    <n v="44"/>
    <s v="Intermedia"/>
    <n v="2"/>
    <x v="0"/>
    <n v="0"/>
    <x v="0"/>
    <n v="1"/>
    <x v="1"/>
    <n v="1"/>
    <x v="0"/>
    <x v="8"/>
    <x v="1"/>
    <n v="87"/>
    <x v="1"/>
    <n v="52"/>
    <x v="1"/>
    <n v="2551"/>
    <x v="1"/>
    <n v="2040"/>
    <s v="Macroalbuminuria"/>
    <n v="411"/>
    <x v="1"/>
    <n v="1"/>
    <x v="1"/>
    <n v="173"/>
    <x v="1"/>
    <n v="10.7"/>
    <x v="1"/>
    <n v="293"/>
    <x v="1"/>
    <n v="172"/>
    <x v="1"/>
    <n v="30"/>
    <x v="0"/>
    <n v="337"/>
    <s v="Alto"/>
    <n v="129"/>
    <s v="Bajo"/>
    <n v="5.3"/>
    <s v="Alto"/>
    <n v="9.1"/>
    <x v="0"/>
    <n v="8.6999999999999993"/>
    <s v="Normal"/>
    <n v="5.8"/>
    <s v="Alto"/>
    <n v="1"/>
    <s v="Toma ECA"/>
    <n v="1"/>
    <s v="Toma ARB"/>
    <n v="1"/>
    <x v="0"/>
    <n v="1"/>
    <x v="0"/>
    <n v="1"/>
    <x v="1"/>
    <n v="0"/>
    <x v="1"/>
  </r>
  <r>
    <s v="P0506"/>
    <x v="52"/>
    <s v="Adulto"/>
    <x v="0"/>
    <n v="28.7"/>
    <x v="3"/>
    <n v="0"/>
    <s v="No tiene herencia"/>
    <n v="113"/>
    <n v="83"/>
    <n v="86"/>
    <s v="Normal"/>
    <n v="54"/>
    <s v="Normal"/>
    <n v="2"/>
    <x v="0"/>
    <n v="0"/>
    <x v="0"/>
    <n v="0"/>
    <x v="0"/>
    <n v="0"/>
    <x v="1"/>
    <x v="4"/>
    <x v="0"/>
    <n v="26"/>
    <x v="0"/>
    <n v="90"/>
    <x v="2"/>
    <n v="27"/>
    <x v="0"/>
    <n v="21"/>
    <s v="Normal"/>
    <n v="1349"/>
    <x v="0"/>
    <n v="0"/>
    <x v="0"/>
    <n v="120"/>
    <x v="2"/>
    <n v="5.0999999999999996"/>
    <x v="0"/>
    <n v="190"/>
    <x v="0"/>
    <n v="124"/>
    <x v="0"/>
    <n v="49"/>
    <x v="0"/>
    <n v="170"/>
    <s v="Alto"/>
    <n v="138"/>
    <s v="Normal"/>
    <n v="4.4000000000000004"/>
    <s v="Normal"/>
    <n v="14.6"/>
    <x v="1"/>
    <n v="9.9"/>
    <s v="Normal"/>
    <n v="3"/>
    <s v="Normal"/>
    <n v="1"/>
    <s v="Toma ECA"/>
    <n v="0"/>
    <s v="No toma ARB"/>
    <n v="1"/>
    <x v="0"/>
    <n v="0"/>
    <x v="1"/>
    <n v="0"/>
    <x v="0"/>
    <n v="0"/>
    <x v="1"/>
  </r>
  <r>
    <s v="P0507"/>
    <x v="4"/>
    <s v="Adulto Mayor"/>
    <x v="0"/>
    <n v="21.6"/>
    <x v="0"/>
    <n v="0"/>
    <s v="No tiene herencia"/>
    <n v="112"/>
    <n v="69"/>
    <n v="84"/>
    <s v="Normal"/>
    <n v="62"/>
    <s v="Normal"/>
    <n v="2"/>
    <x v="0"/>
    <n v="0"/>
    <x v="0"/>
    <n v="0"/>
    <x v="0"/>
    <n v="0"/>
    <x v="1"/>
    <x v="4"/>
    <x v="0"/>
    <n v="22"/>
    <x v="0"/>
    <n v="119"/>
    <x v="0"/>
    <n v="13"/>
    <x v="0"/>
    <n v="10"/>
    <s v="Normal"/>
    <n v="1404"/>
    <x v="0"/>
    <n v="0"/>
    <x v="0"/>
    <n v="99"/>
    <x v="0"/>
    <n v="5.8"/>
    <x v="2"/>
    <n v="203"/>
    <x v="2"/>
    <n v="121"/>
    <x v="0"/>
    <n v="50"/>
    <x v="0"/>
    <n v="116"/>
    <s v="Normal"/>
    <n v="143"/>
    <s v="Normal"/>
    <n v="4.7"/>
    <s v="Normal"/>
    <n v="13.2"/>
    <x v="0"/>
    <n v="10"/>
    <s v="Normal"/>
    <n v="3.3"/>
    <s v="Normal"/>
    <n v="0"/>
    <s v="No Toma ECA"/>
    <n v="0"/>
    <s v="No toma ARB"/>
    <n v="0"/>
    <x v="1"/>
    <n v="0"/>
    <x v="1"/>
    <n v="0"/>
    <x v="0"/>
    <n v="1"/>
    <x v="0"/>
  </r>
  <r>
    <s v="P0508"/>
    <x v="14"/>
    <s v="Adulto"/>
    <x v="1"/>
    <n v="27.3"/>
    <x v="3"/>
    <n v="0"/>
    <s v="No tiene herencia"/>
    <n v="104"/>
    <n v="81"/>
    <n v="74"/>
    <s v="Normal"/>
    <n v="55"/>
    <s v="Normal"/>
    <n v="2"/>
    <x v="0"/>
    <n v="0"/>
    <x v="0"/>
    <n v="0"/>
    <x v="0"/>
    <n v="1"/>
    <x v="0"/>
    <x v="18"/>
    <x v="1"/>
    <n v="31"/>
    <x v="0"/>
    <n v="67"/>
    <x v="2"/>
    <n v="12"/>
    <x v="0"/>
    <n v="9"/>
    <s v="Normal"/>
    <n v="1914"/>
    <x v="0"/>
    <n v="0"/>
    <x v="0"/>
    <n v="120"/>
    <x v="2"/>
    <n v="5.4"/>
    <x v="0"/>
    <n v="162"/>
    <x v="0"/>
    <n v="106"/>
    <x v="0"/>
    <n v="63"/>
    <x v="1"/>
    <n v="98"/>
    <s v="Normal"/>
    <n v="144"/>
    <s v="Normal"/>
    <n v="3.7"/>
    <s v="Normal"/>
    <n v="15.2"/>
    <x v="1"/>
    <n v="10.3"/>
    <s v="Normal"/>
    <n v="4"/>
    <s v="Normal"/>
    <n v="1"/>
    <s v="Toma ECA"/>
    <n v="1"/>
    <s v="Toma ARB"/>
    <n v="1"/>
    <x v="0"/>
    <n v="0"/>
    <x v="1"/>
    <n v="0"/>
    <x v="0"/>
    <n v="1"/>
    <x v="0"/>
  </r>
  <r>
    <s v="P0509"/>
    <x v="15"/>
    <s v="Adulto"/>
    <x v="1"/>
    <n v="35.299999999999997"/>
    <x v="1"/>
    <n v="0"/>
    <s v="No tiene herencia"/>
    <n v="152"/>
    <n v="100"/>
    <n v="103"/>
    <s v="Taquicardia"/>
    <n v="32"/>
    <s v="Reducida"/>
    <n v="4"/>
    <x v="1"/>
    <n v="1"/>
    <x v="1"/>
    <n v="0"/>
    <x v="0"/>
    <n v="1"/>
    <x v="0"/>
    <x v="14"/>
    <x v="1"/>
    <n v="70"/>
    <x v="1"/>
    <n v="27"/>
    <x v="4"/>
    <n v="1317"/>
    <x v="1"/>
    <n v="921"/>
    <s v="Macroalbuminuria"/>
    <n v="381"/>
    <x v="1"/>
    <n v="1"/>
    <x v="1"/>
    <n v="167"/>
    <x v="1"/>
    <n v="10.1"/>
    <x v="1"/>
    <n v="319"/>
    <x v="1"/>
    <n v="189"/>
    <x v="1"/>
    <n v="25"/>
    <x v="0"/>
    <n v="294"/>
    <s v="Alto"/>
    <n v="140"/>
    <s v="Normal"/>
    <n v="6.2"/>
    <s v="Alto"/>
    <n v="8.5"/>
    <x v="0"/>
    <n v="7.7"/>
    <s v="Bajo"/>
    <n v="5.7"/>
    <s v="Alto"/>
    <n v="0"/>
    <s v="No Toma ECA"/>
    <n v="0"/>
    <s v="No toma ARB"/>
    <n v="1"/>
    <x v="0"/>
    <n v="1"/>
    <x v="0"/>
    <n v="1"/>
    <x v="1"/>
    <n v="0"/>
    <x v="1"/>
  </r>
  <r>
    <s v="P0510"/>
    <x v="42"/>
    <s v="Adulto Mayor"/>
    <x v="0"/>
    <n v="38.4"/>
    <x v="1"/>
    <n v="0"/>
    <s v="No tiene herencia"/>
    <n v="163"/>
    <n v="97"/>
    <n v="96"/>
    <s v="Normal"/>
    <n v="49"/>
    <s v="Intermedia"/>
    <n v="3"/>
    <x v="3"/>
    <n v="0"/>
    <x v="0"/>
    <n v="0"/>
    <x v="0"/>
    <n v="1"/>
    <x v="0"/>
    <x v="6"/>
    <x v="1"/>
    <n v="109"/>
    <x v="3"/>
    <n v="30"/>
    <x v="1"/>
    <n v="1298"/>
    <x v="1"/>
    <n v="1038"/>
    <s v="Macroalbuminuria"/>
    <n v="707"/>
    <x v="0"/>
    <n v="1"/>
    <x v="1"/>
    <n v="145"/>
    <x v="1"/>
    <n v="9.1999999999999993"/>
    <x v="1"/>
    <n v="255"/>
    <x v="1"/>
    <n v="165"/>
    <x v="1"/>
    <n v="34"/>
    <x v="0"/>
    <n v="215"/>
    <s v="Alto"/>
    <n v="130"/>
    <s v="Bajo"/>
    <n v="5.0999999999999996"/>
    <s v="Alto"/>
    <n v="8.9"/>
    <x v="0"/>
    <n v="8.4"/>
    <s v="Bajo"/>
    <n v="4.7"/>
    <s v="Alto"/>
    <n v="0"/>
    <s v="No Toma ECA"/>
    <n v="1"/>
    <s v="Toma ARB"/>
    <n v="1"/>
    <x v="0"/>
    <n v="0"/>
    <x v="1"/>
    <n v="1"/>
    <x v="1"/>
    <n v="1"/>
    <x v="0"/>
  </r>
  <r>
    <s v="P0511"/>
    <x v="33"/>
    <s v="Adulto Mayor"/>
    <x v="1"/>
    <n v="33.1"/>
    <x v="2"/>
    <n v="1"/>
    <s v="Tiene herencia"/>
    <n v="149"/>
    <n v="96"/>
    <n v="95"/>
    <s v="Normal"/>
    <n v="33"/>
    <s v="Reducida"/>
    <n v="2"/>
    <x v="0"/>
    <n v="1"/>
    <x v="1"/>
    <n v="1"/>
    <x v="1"/>
    <n v="1"/>
    <x v="0"/>
    <x v="27"/>
    <x v="1"/>
    <n v="52"/>
    <x v="1"/>
    <n v="41"/>
    <x v="1"/>
    <n v="2152"/>
    <x v="1"/>
    <n v="1721"/>
    <s v="Macroalbuminuria"/>
    <n v="825"/>
    <x v="0"/>
    <n v="0"/>
    <x v="0"/>
    <n v="140"/>
    <x v="1"/>
    <n v="7.5"/>
    <x v="1"/>
    <n v="281"/>
    <x v="1"/>
    <n v="174"/>
    <x v="1"/>
    <n v="32"/>
    <x v="0"/>
    <n v="339"/>
    <s v="Alto"/>
    <n v="136"/>
    <s v="Normal"/>
    <n v="5.4"/>
    <s v="Alto"/>
    <n v="8.1"/>
    <x v="0"/>
    <n v="8.1999999999999993"/>
    <s v="Bajo"/>
    <n v="5.4"/>
    <s v="Alto"/>
    <n v="0"/>
    <s v="No Toma ECA"/>
    <n v="1"/>
    <s v="Toma ARB"/>
    <n v="0"/>
    <x v="1"/>
    <n v="1"/>
    <x v="0"/>
    <n v="1"/>
    <x v="1"/>
    <n v="0"/>
    <x v="1"/>
  </r>
  <r>
    <s v="P0512"/>
    <x v="55"/>
    <s v="Adulto"/>
    <x v="0"/>
    <n v="21"/>
    <x v="0"/>
    <n v="0"/>
    <s v="No tiene herencia"/>
    <n v="102"/>
    <n v="78"/>
    <n v="66"/>
    <s v="Normal"/>
    <n v="57"/>
    <s v="Normal"/>
    <n v="1"/>
    <x v="2"/>
    <n v="0"/>
    <x v="0"/>
    <n v="0"/>
    <x v="0"/>
    <n v="1"/>
    <x v="0"/>
    <x v="13"/>
    <x v="0"/>
    <n v="36"/>
    <x v="0"/>
    <n v="79"/>
    <x v="2"/>
    <n v="10"/>
    <x v="0"/>
    <n v="9"/>
    <s v="Normal"/>
    <n v="2066"/>
    <x v="0"/>
    <n v="0"/>
    <x v="0"/>
    <n v="96"/>
    <x v="0"/>
    <n v="5.0999999999999996"/>
    <x v="0"/>
    <n v="183"/>
    <x v="0"/>
    <n v="117"/>
    <x v="0"/>
    <n v="64"/>
    <x v="1"/>
    <n v="83"/>
    <s v="Normal"/>
    <n v="136"/>
    <s v="Normal"/>
    <n v="4.5999999999999996"/>
    <s v="Normal"/>
    <n v="13.2"/>
    <x v="0"/>
    <n v="10"/>
    <s v="Normal"/>
    <n v="4"/>
    <s v="Normal"/>
    <n v="1"/>
    <s v="Toma ECA"/>
    <n v="1"/>
    <s v="Toma ARB"/>
    <n v="0"/>
    <x v="1"/>
    <n v="0"/>
    <x v="1"/>
    <n v="0"/>
    <x v="0"/>
    <n v="0"/>
    <x v="1"/>
  </r>
  <r>
    <s v="P0513"/>
    <x v="40"/>
    <s v="Adulto"/>
    <x v="0"/>
    <n v="38.299999999999997"/>
    <x v="1"/>
    <n v="1"/>
    <s v="Tiene herencia"/>
    <n v="156"/>
    <n v="93"/>
    <n v="96"/>
    <s v="Normal"/>
    <n v="46"/>
    <s v="Intermedia"/>
    <n v="4"/>
    <x v="1"/>
    <n v="1"/>
    <x v="1"/>
    <n v="0"/>
    <x v="0"/>
    <n v="1"/>
    <x v="0"/>
    <x v="24"/>
    <x v="1"/>
    <n v="53"/>
    <x v="0"/>
    <n v="43"/>
    <x v="1"/>
    <n v="527"/>
    <x v="1"/>
    <n v="421"/>
    <s v="Macroalbuminuria"/>
    <n v="884"/>
    <x v="0"/>
    <n v="1"/>
    <x v="1"/>
    <n v="203"/>
    <x v="1"/>
    <n v="8.4"/>
    <x v="1"/>
    <n v="291"/>
    <x v="1"/>
    <n v="148"/>
    <x v="4"/>
    <n v="40"/>
    <x v="0"/>
    <n v="254"/>
    <s v="Alto"/>
    <n v="134"/>
    <s v="Bajo"/>
    <n v="6.5"/>
    <s v="Alto"/>
    <n v="9.9"/>
    <x v="0"/>
    <n v="7.7"/>
    <s v="Bajo"/>
    <n v="7.1"/>
    <s v="Alto"/>
    <n v="1"/>
    <s v="Toma ECA"/>
    <n v="0"/>
    <s v="No toma ARB"/>
    <n v="0"/>
    <x v="1"/>
    <n v="0"/>
    <x v="1"/>
    <n v="1"/>
    <x v="1"/>
    <n v="0"/>
    <x v="1"/>
  </r>
  <r>
    <s v="P0514"/>
    <x v="17"/>
    <s v="Adulto"/>
    <x v="1"/>
    <n v="29.7"/>
    <x v="3"/>
    <n v="0"/>
    <s v="No tiene herencia"/>
    <n v="154"/>
    <n v="99"/>
    <n v="96"/>
    <s v="Normal"/>
    <n v="41"/>
    <s v="Intermedia"/>
    <n v="4"/>
    <x v="1"/>
    <n v="0"/>
    <x v="0"/>
    <n v="0"/>
    <x v="0"/>
    <n v="1"/>
    <x v="0"/>
    <x v="38"/>
    <x v="1"/>
    <n v="59"/>
    <x v="1"/>
    <n v="35"/>
    <x v="1"/>
    <n v="503"/>
    <x v="1"/>
    <n v="402"/>
    <s v="Macroalbuminuria"/>
    <n v="324"/>
    <x v="1"/>
    <n v="1"/>
    <x v="1"/>
    <n v="123"/>
    <x v="2"/>
    <n v="6.9"/>
    <x v="1"/>
    <n v="304"/>
    <x v="1"/>
    <n v="186"/>
    <x v="1"/>
    <n v="27"/>
    <x v="0"/>
    <n v="296"/>
    <s v="Alto"/>
    <n v="127"/>
    <s v="Bajo"/>
    <n v="5.2"/>
    <s v="Alto"/>
    <n v="7.9"/>
    <x v="0"/>
    <n v="8"/>
    <s v="Bajo"/>
    <n v="5.2"/>
    <s v="Alto"/>
    <n v="0"/>
    <s v="No Toma ECA"/>
    <n v="0"/>
    <s v="No toma ARB"/>
    <n v="0"/>
    <x v="1"/>
    <n v="1"/>
    <x v="0"/>
    <n v="1"/>
    <x v="1"/>
    <n v="1"/>
    <x v="0"/>
  </r>
  <r>
    <s v="P0515"/>
    <x v="29"/>
    <s v="Adulto"/>
    <x v="0"/>
    <n v="23.6"/>
    <x v="0"/>
    <n v="0"/>
    <s v="No tiene herencia"/>
    <n v="120"/>
    <n v="67"/>
    <n v="64"/>
    <s v="Normal"/>
    <n v="60"/>
    <s v="Normal"/>
    <n v="1"/>
    <x v="2"/>
    <n v="0"/>
    <x v="0"/>
    <n v="0"/>
    <x v="0"/>
    <n v="1"/>
    <x v="0"/>
    <x v="10"/>
    <x v="2"/>
    <n v="28"/>
    <x v="0"/>
    <n v="120"/>
    <x v="0"/>
    <n v="5"/>
    <x v="0"/>
    <n v="3"/>
    <s v="Normal"/>
    <n v="1877"/>
    <x v="0"/>
    <n v="0"/>
    <x v="0"/>
    <n v="86"/>
    <x v="0"/>
    <n v="5.0999999999999996"/>
    <x v="0"/>
    <n v="150"/>
    <x v="0"/>
    <n v="94"/>
    <x v="3"/>
    <n v="70"/>
    <x v="1"/>
    <n v="168"/>
    <s v="Alto"/>
    <n v="135"/>
    <s v="Normal"/>
    <n v="3.8"/>
    <s v="Normal"/>
    <n v="12.2"/>
    <x v="0"/>
    <n v="9.8000000000000007"/>
    <s v="Normal"/>
    <n v="4.2"/>
    <s v="Normal"/>
    <n v="1"/>
    <s v="Toma ECA"/>
    <n v="1"/>
    <s v="Toma ARB"/>
    <n v="0"/>
    <x v="1"/>
    <n v="0"/>
    <x v="1"/>
    <n v="0"/>
    <x v="0"/>
    <n v="0"/>
    <x v="1"/>
  </r>
  <r>
    <s v="P0516"/>
    <x v="27"/>
    <s v="Adulto"/>
    <x v="0"/>
    <n v="27.3"/>
    <x v="3"/>
    <n v="0"/>
    <s v="No tiene herencia"/>
    <n v="168"/>
    <n v="94"/>
    <n v="95"/>
    <s v="Normal"/>
    <n v="44"/>
    <s v="Intermedia"/>
    <n v="4"/>
    <x v="1"/>
    <n v="1"/>
    <x v="1"/>
    <n v="1"/>
    <x v="1"/>
    <n v="1"/>
    <x v="0"/>
    <x v="28"/>
    <x v="1"/>
    <n v="61"/>
    <x v="1"/>
    <n v="43"/>
    <x v="1"/>
    <n v="2418"/>
    <x v="1"/>
    <n v="1934"/>
    <s v="Macroalbuminuria"/>
    <n v="572"/>
    <x v="0"/>
    <n v="1"/>
    <x v="1"/>
    <n v="141"/>
    <x v="1"/>
    <n v="8.4"/>
    <x v="1"/>
    <n v="306"/>
    <x v="1"/>
    <n v="179"/>
    <x v="1"/>
    <n v="34"/>
    <x v="0"/>
    <n v="337"/>
    <s v="Alto"/>
    <n v="131"/>
    <s v="Bajo"/>
    <n v="5.4"/>
    <s v="Alto"/>
    <n v="7.6"/>
    <x v="0"/>
    <n v="7.7"/>
    <s v="Bajo"/>
    <n v="6.4"/>
    <s v="Alto"/>
    <n v="0"/>
    <s v="No Toma ECA"/>
    <n v="1"/>
    <s v="Toma ARB"/>
    <n v="1"/>
    <x v="0"/>
    <n v="1"/>
    <x v="0"/>
    <n v="1"/>
    <x v="1"/>
    <n v="1"/>
    <x v="0"/>
  </r>
  <r>
    <s v="P0517"/>
    <x v="21"/>
    <s v="Adulto"/>
    <x v="0"/>
    <n v="18.399999999999999"/>
    <x v="4"/>
    <n v="0"/>
    <s v="No tiene herencia"/>
    <n v="118"/>
    <n v="82"/>
    <n v="87"/>
    <s v="Normal"/>
    <n v="51"/>
    <s v="Normal"/>
    <n v="2"/>
    <x v="0"/>
    <n v="0"/>
    <x v="0"/>
    <n v="0"/>
    <x v="0"/>
    <n v="0"/>
    <x v="1"/>
    <x v="7"/>
    <x v="0"/>
    <n v="35"/>
    <x v="0"/>
    <n v="113"/>
    <x v="0"/>
    <n v="9"/>
    <x v="0"/>
    <n v="7"/>
    <s v="Normal"/>
    <n v="1774"/>
    <x v="0"/>
    <n v="1"/>
    <x v="1"/>
    <n v="80"/>
    <x v="0"/>
    <n v="5.2"/>
    <x v="0"/>
    <n v="176"/>
    <x v="0"/>
    <n v="86"/>
    <x v="3"/>
    <n v="59"/>
    <x v="0"/>
    <n v="82"/>
    <s v="Normal"/>
    <n v="144"/>
    <s v="Normal"/>
    <n v="4.3"/>
    <s v="Normal"/>
    <n v="12.2"/>
    <x v="0"/>
    <n v="9.9"/>
    <s v="Normal"/>
    <n v="2.6"/>
    <s v="Normal"/>
    <n v="1"/>
    <s v="Toma ECA"/>
    <n v="1"/>
    <s v="Toma ARB"/>
    <n v="1"/>
    <x v="0"/>
    <n v="0"/>
    <x v="1"/>
    <n v="0"/>
    <x v="0"/>
    <n v="0"/>
    <x v="1"/>
  </r>
  <r>
    <s v="P0518"/>
    <x v="53"/>
    <s v="Adulto Mayor"/>
    <x v="1"/>
    <n v="33.9"/>
    <x v="2"/>
    <n v="1"/>
    <s v="Tiene herencia"/>
    <n v="162"/>
    <n v="93"/>
    <n v="91"/>
    <s v="Normal"/>
    <n v="29"/>
    <s v="Reducida"/>
    <n v="4"/>
    <x v="1"/>
    <n v="1"/>
    <x v="1"/>
    <n v="0"/>
    <x v="0"/>
    <n v="1"/>
    <x v="0"/>
    <x v="1"/>
    <x v="1"/>
    <n v="96"/>
    <x v="1"/>
    <n v="58"/>
    <x v="1"/>
    <n v="1329"/>
    <x v="1"/>
    <n v="1063"/>
    <s v="Macroalbuminuria"/>
    <n v="678"/>
    <x v="0"/>
    <n v="0"/>
    <x v="0"/>
    <n v="136"/>
    <x v="1"/>
    <n v="8"/>
    <x v="1"/>
    <n v="243"/>
    <x v="1"/>
    <n v="170"/>
    <x v="1"/>
    <n v="39"/>
    <x v="0"/>
    <n v="351"/>
    <s v="Alto"/>
    <n v="138"/>
    <s v="Normal"/>
    <n v="6.5"/>
    <s v="Alto"/>
    <n v="7.1"/>
    <x v="0"/>
    <n v="8.1"/>
    <s v="Bajo"/>
    <n v="4.8"/>
    <s v="Alto"/>
    <n v="0"/>
    <s v="No Toma ECA"/>
    <n v="1"/>
    <s v="Toma ARB"/>
    <n v="1"/>
    <x v="0"/>
    <n v="0"/>
    <x v="1"/>
    <n v="1"/>
    <x v="1"/>
    <n v="0"/>
    <x v="1"/>
  </r>
  <r>
    <s v="P0519"/>
    <x v="51"/>
    <s v="Adulto Mayor"/>
    <x v="1"/>
    <n v="31.4"/>
    <x v="2"/>
    <n v="0"/>
    <s v="No tiene herencia"/>
    <n v="142"/>
    <n v="103"/>
    <n v="92"/>
    <s v="Normal"/>
    <n v="43"/>
    <s v="Intermedia"/>
    <n v="2"/>
    <x v="0"/>
    <n v="1"/>
    <x v="1"/>
    <n v="1"/>
    <x v="1"/>
    <n v="1"/>
    <x v="0"/>
    <x v="9"/>
    <x v="1"/>
    <n v="59"/>
    <x v="1"/>
    <n v="28"/>
    <x v="4"/>
    <n v="2932"/>
    <x v="1"/>
    <n v="2345"/>
    <s v="Macroalbuminuria"/>
    <n v="478"/>
    <x v="1"/>
    <n v="1"/>
    <x v="1"/>
    <n v="120"/>
    <x v="2"/>
    <n v="7.4"/>
    <x v="1"/>
    <n v="230"/>
    <x v="2"/>
    <n v="147"/>
    <x v="4"/>
    <n v="36"/>
    <x v="0"/>
    <n v="209"/>
    <s v="Alto"/>
    <n v="125"/>
    <s v="Bajo"/>
    <n v="6.6"/>
    <s v="Alto"/>
    <n v="9.6999999999999993"/>
    <x v="0"/>
    <n v="7.7"/>
    <s v="Bajo"/>
    <n v="5.5"/>
    <s v="Alto"/>
    <n v="1"/>
    <s v="Toma ECA"/>
    <n v="0"/>
    <s v="No toma ARB"/>
    <n v="1"/>
    <x v="0"/>
    <n v="0"/>
    <x v="1"/>
    <n v="1"/>
    <x v="1"/>
    <n v="0"/>
    <x v="1"/>
  </r>
  <r>
    <s v="P0520"/>
    <x v="48"/>
    <s v="Adulto"/>
    <x v="1"/>
    <n v="23.6"/>
    <x v="0"/>
    <n v="1"/>
    <s v="Tiene herencia"/>
    <n v="121"/>
    <n v="85"/>
    <n v="85"/>
    <s v="Normal"/>
    <n v="68"/>
    <s v="Normal"/>
    <n v="1"/>
    <x v="2"/>
    <n v="0"/>
    <x v="0"/>
    <n v="0"/>
    <x v="0"/>
    <n v="1"/>
    <x v="0"/>
    <x v="4"/>
    <x v="1"/>
    <n v="22"/>
    <x v="0"/>
    <n v="80"/>
    <x v="2"/>
    <n v="15"/>
    <x v="0"/>
    <n v="12"/>
    <s v="Normal"/>
    <n v="1030"/>
    <x v="0"/>
    <n v="0"/>
    <x v="0"/>
    <n v="106"/>
    <x v="2"/>
    <n v="6.2"/>
    <x v="2"/>
    <n v="182"/>
    <x v="0"/>
    <n v="105"/>
    <x v="0"/>
    <n v="67"/>
    <x v="1"/>
    <n v="123"/>
    <s v="Normal"/>
    <n v="145"/>
    <s v="Normal"/>
    <n v="4.2"/>
    <s v="Normal"/>
    <n v="14.5"/>
    <x v="1"/>
    <n v="9.8000000000000007"/>
    <s v="Normal"/>
    <n v="3.6"/>
    <s v="Normal"/>
    <n v="1"/>
    <s v="Toma ECA"/>
    <n v="1"/>
    <s v="Toma ARB"/>
    <n v="0"/>
    <x v="1"/>
    <n v="1"/>
    <x v="0"/>
    <n v="0"/>
    <x v="0"/>
    <n v="0"/>
    <x v="1"/>
  </r>
  <r>
    <s v="P0521"/>
    <x v="15"/>
    <s v="Adulto"/>
    <x v="1"/>
    <n v="29.6"/>
    <x v="3"/>
    <n v="0"/>
    <s v="No tiene herencia"/>
    <n v="109"/>
    <n v="73"/>
    <n v="90"/>
    <s v="Normal"/>
    <n v="51"/>
    <s v="Normal"/>
    <n v="2"/>
    <x v="0"/>
    <n v="0"/>
    <x v="0"/>
    <n v="0"/>
    <x v="0"/>
    <n v="1"/>
    <x v="0"/>
    <x v="4"/>
    <x v="1"/>
    <n v="25"/>
    <x v="0"/>
    <n v="108"/>
    <x v="0"/>
    <n v="14"/>
    <x v="0"/>
    <n v="11"/>
    <s v="Normal"/>
    <n v="1310"/>
    <x v="0"/>
    <n v="1"/>
    <x v="1"/>
    <n v="80"/>
    <x v="0"/>
    <n v="6.2"/>
    <x v="2"/>
    <n v="201"/>
    <x v="2"/>
    <n v="89"/>
    <x v="3"/>
    <n v="60"/>
    <x v="1"/>
    <n v="116"/>
    <s v="Normal"/>
    <n v="141"/>
    <s v="Normal"/>
    <n v="4.8"/>
    <s v="Normal"/>
    <n v="12.6"/>
    <x v="1"/>
    <n v="10.3"/>
    <s v="Normal"/>
    <n v="3.1"/>
    <s v="Normal"/>
    <n v="0"/>
    <s v="No Toma ECA"/>
    <n v="1"/>
    <s v="Toma ARB"/>
    <n v="0"/>
    <x v="1"/>
    <n v="0"/>
    <x v="1"/>
    <n v="0"/>
    <x v="0"/>
    <n v="0"/>
    <x v="1"/>
  </r>
  <r>
    <s v="P0522"/>
    <x v="15"/>
    <s v="Adulto"/>
    <x v="1"/>
    <n v="38.4"/>
    <x v="1"/>
    <n v="1"/>
    <s v="Tiene herencia"/>
    <n v="151"/>
    <n v="98"/>
    <n v="84"/>
    <s v="Normal"/>
    <n v="40"/>
    <s v="Reducida"/>
    <n v="3"/>
    <x v="3"/>
    <n v="0"/>
    <x v="0"/>
    <n v="1"/>
    <x v="1"/>
    <n v="1"/>
    <x v="0"/>
    <x v="35"/>
    <x v="1"/>
    <n v="104"/>
    <x v="3"/>
    <n v="40"/>
    <x v="1"/>
    <n v="2966"/>
    <x v="1"/>
    <n v="2669"/>
    <s v="Macroalbuminuria"/>
    <n v="849"/>
    <x v="0"/>
    <n v="1"/>
    <x v="1"/>
    <n v="166"/>
    <x v="1"/>
    <n v="9.5"/>
    <x v="1"/>
    <n v="204"/>
    <x v="2"/>
    <n v="207"/>
    <x v="2"/>
    <n v="45"/>
    <x v="0"/>
    <n v="241"/>
    <s v="Alto"/>
    <n v="131"/>
    <s v="Bajo"/>
    <n v="6.2"/>
    <s v="Alto"/>
    <n v="8.6"/>
    <x v="0"/>
    <n v="7.5"/>
    <s v="Bajo"/>
    <n v="4.9000000000000004"/>
    <s v="Alto"/>
    <n v="1"/>
    <s v="Toma ECA"/>
    <n v="0"/>
    <s v="No toma ARB"/>
    <n v="1"/>
    <x v="0"/>
    <n v="0"/>
    <x v="1"/>
    <n v="1"/>
    <x v="1"/>
    <n v="1"/>
    <x v="0"/>
  </r>
  <r>
    <s v="P0523"/>
    <x v="15"/>
    <s v="Adulto"/>
    <x v="0"/>
    <n v="26.6"/>
    <x v="3"/>
    <n v="1"/>
    <s v="Tiene herencia"/>
    <n v="107"/>
    <n v="70"/>
    <n v="87"/>
    <s v="Normal"/>
    <n v="64"/>
    <s v="Normal"/>
    <n v="2"/>
    <x v="0"/>
    <n v="0"/>
    <x v="0"/>
    <n v="0"/>
    <x v="0"/>
    <n v="0"/>
    <x v="1"/>
    <x v="0"/>
    <x v="0"/>
    <n v="26"/>
    <x v="0"/>
    <n v="74"/>
    <x v="2"/>
    <n v="16"/>
    <x v="0"/>
    <n v="12"/>
    <s v="Normal"/>
    <n v="1050"/>
    <x v="0"/>
    <n v="0"/>
    <x v="0"/>
    <n v="92"/>
    <x v="0"/>
    <n v="5.0999999999999996"/>
    <x v="0"/>
    <n v="219"/>
    <x v="2"/>
    <n v="117"/>
    <x v="0"/>
    <n v="60"/>
    <x v="1"/>
    <n v="86"/>
    <s v="Normal"/>
    <n v="144"/>
    <s v="Normal"/>
    <n v="3.7"/>
    <s v="Normal"/>
    <n v="14.9"/>
    <x v="1"/>
    <n v="9.6"/>
    <s v="Normal"/>
    <n v="3.6"/>
    <s v="Normal"/>
    <n v="0"/>
    <s v="No Toma ECA"/>
    <n v="1"/>
    <s v="Toma ARB"/>
    <n v="0"/>
    <x v="1"/>
    <n v="1"/>
    <x v="0"/>
    <n v="0"/>
    <x v="0"/>
    <n v="1"/>
    <x v="0"/>
  </r>
  <r>
    <s v="P0524"/>
    <x v="43"/>
    <s v="Adulto Mayor"/>
    <x v="0"/>
    <n v="34.700000000000003"/>
    <x v="2"/>
    <n v="1"/>
    <s v="Tiene herencia"/>
    <n v="162"/>
    <n v="92"/>
    <n v="88"/>
    <s v="Normal"/>
    <n v="31"/>
    <s v="Reducida"/>
    <n v="4"/>
    <x v="1"/>
    <n v="0"/>
    <x v="0"/>
    <n v="0"/>
    <x v="0"/>
    <n v="1"/>
    <x v="0"/>
    <x v="36"/>
    <x v="1"/>
    <n v="58"/>
    <x v="1"/>
    <n v="57"/>
    <x v="1"/>
    <n v="519"/>
    <x v="1"/>
    <n v="415"/>
    <s v="Macroalbuminuria"/>
    <n v="472"/>
    <x v="1"/>
    <n v="1"/>
    <x v="1"/>
    <n v="184"/>
    <x v="1"/>
    <n v="9.5"/>
    <x v="1"/>
    <n v="203"/>
    <x v="2"/>
    <n v="132"/>
    <x v="4"/>
    <n v="41"/>
    <x v="0"/>
    <n v="390"/>
    <s v="Alto"/>
    <n v="128"/>
    <s v="Bajo"/>
    <n v="5.0999999999999996"/>
    <s v="Alto"/>
    <n v="8.8000000000000007"/>
    <x v="0"/>
    <n v="8.8000000000000007"/>
    <s v="Normal"/>
    <n v="4.7"/>
    <s v="Alto"/>
    <n v="0"/>
    <s v="No Toma ECA"/>
    <n v="1"/>
    <s v="Toma ARB"/>
    <n v="1"/>
    <x v="0"/>
    <n v="1"/>
    <x v="0"/>
    <n v="1"/>
    <x v="1"/>
    <n v="1"/>
    <x v="0"/>
  </r>
  <r>
    <s v="P0525"/>
    <x v="30"/>
    <s v="Adulto Mayor"/>
    <x v="1"/>
    <n v="28.9"/>
    <x v="3"/>
    <n v="1"/>
    <s v="Tiene herencia"/>
    <n v="113"/>
    <n v="67"/>
    <n v="60"/>
    <s v="Normal"/>
    <n v="69"/>
    <s v="Normal"/>
    <n v="1"/>
    <x v="2"/>
    <n v="0"/>
    <x v="0"/>
    <n v="0"/>
    <x v="0"/>
    <n v="1"/>
    <x v="0"/>
    <x v="7"/>
    <x v="0"/>
    <n v="24"/>
    <x v="0"/>
    <n v="63"/>
    <x v="2"/>
    <n v="8"/>
    <x v="0"/>
    <n v="6"/>
    <s v="Normal"/>
    <n v="1588"/>
    <x v="0"/>
    <n v="0"/>
    <x v="0"/>
    <n v="118"/>
    <x v="2"/>
    <n v="5.8"/>
    <x v="2"/>
    <n v="216"/>
    <x v="2"/>
    <n v="99"/>
    <x v="3"/>
    <n v="49"/>
    <x v="0"/>
    <n v="141"/>
    <s v="Normal"/>
    <n v="144"/>
    <s v="Normal"/>
    <n v="4.8"/>
    <s v="Normal"/>
    <n v="15.3"/>
    <x v="1"/>
    <n v="9.6999999999999993"/>
    <s v="Normal"/>
    <n v="4.5"/>
    <s v="Normal"/>
    <n v="0"/>
    <s v="No Toma ECA"/>
    <n v="0"/>
    <s v="No toma ARB"/>
    <n v="0"/>
    <x v="1"/>
    <n v="0"/>
    <x v="1"/>
    <n v="0"/>
    <x v="0"/>
    <n v="0"/>
    <x v="1"/>
  </r>
  <r>
    <s v="P0526"/>
    <x v="13"/>
    <s v="Adulto Mayor"/>
    <x v="0"/>
    <n v="25.5"/>
    <x v="3"/>
    <n v="1"/>
    <s v="Tiene herencia"/>
    <n v="185"/>
    <n v="108"/>
    <n v="81"/>
    <s v="Normal"/>
    <n v="40"/>
    <s v="Reducida"/>
    <n v="3"/>
    <x v="3"/>
    <n v="0"/>
    <x v="0"/>
    <n v="1"/>
    <x v="1"/>
    <n v="1"/>
    <x v="0"/>
    <x v="2"/>
    <x v="1"/>
    <n v="75"/>
    <x v="1"/>
    <n v="19"/>
    <x v="4"/>
    <n v="2454"/>
    <x v="1"/>
    <n v="1963"/>
    <s v="Macroalbuminuria"/>
    <n v="575"/>
    <x v="0"/>
    <n v="1"/>
    <x v="1"/>
    <n v="163"/>
    <x v="1"/>
    <n v="7.9"/>
    <x v="1"/>
    <n v="233"/>
    <x v="2"/>
    <n v="216"/>
    <x v="2"/>
    <n v="25"/>
    <x v="0"/>
    <n v="234"/>
    <s v="Alto"/>
    <n v="134"/>
    <s v="Bajo"/>
    <n v="5.5"/>
    <s v="Alto"/>
    <n v="8.9"/>
    <x v="0"/>
    <n v="7.9"/>
    <s v="Bajo"/>
    <n v="5.5"/>
    <s v="Alto"/>
    <n v="0"/>
    <s v="No Toma ECA"/>
    <n v="0"/>
    <s v="No toma ARB"/>
    <n v="0"/>
    <x v="1"/>
    <n v="1"/>
    <x v="0"/>
    <n v="1"/>
    <x v="1"/>
    <n v="1"/>
    <x v="0"/>
  </r>
  <r>
    <s v="P0527"/>
    <x v="54"/>
    <s v="Adulto Mayor"/>
    <x v="1"/>
    <n v="33.200000000000003"/>
    <x v="2"/>
    <n v="0"/>
    <s v="No tiene herencia"/>
    <n v="148"/>
    <n v="97"/>
    <n v="82"/>
    <s v="Normal"/>
    <n v="29"/>
    <s v="Reducida"/>
    <n v="4"/>
    <x v="1"/>
    <n v="0"/>
    <x v="0"/>
    <n v="0"/>
    <x v="0"/>
    <n v="1"/>
    <x v="0"/>
    <x v="20"/>
    <x v="1"/>
    <n v="82"/>
    <x v="1"/>
    <n v="51"/>
    <x v="1"/>
    <n v="2475"/>
    <x v="1"/>
    <n v="1732"/>
    <s v="Macroalbuminuria"/>
    <n v="473"/>
    <x v="1"/>
    <n v="1"/>
    <x v="1"/>
    <n v="186"/>
    <x v="1"/>
    <n v="9.1999999999999993"/>
    <x v="1"/>
    <n v="225"/>
    <x v="2"/>
    <n v="212"/>
    <x v="2"/>
    <n v="36"/>
    <x v="0"/>
    <n v="239"/>
    <s v="Alto"/>
    <n v="131"/>
    <s v="Bajo"/>
    <n v="5.5"/>
    <s v="Alto"/>
    <n v="9.3000000000000007"/>
    <x v="0"/>
    <n v="8.1"/>
    <s v="Bajo"/>
    <n v="5"/>
    <s v="Alto"/>
    <n v="1"/>
    <s v="Toma ECA"/>
    <n v="1"/>
    <s v="Toma ARB"/>
    <n v="1"/>
    <x v="0"/>
    <n v="1"/>
    <x v="0"/>
    <n v="1"/>
    <x v="1"/>
    <n v="1"/>
    <x v="0"/>
  </r>
  <r>
    <s v="P0528"/>
    <x v="19"/>
    <s v="Adulto"/>
    <x v="0"/>
    <n v="25.3"/>
    <x v="3"/>
    <n v="1"/>
    <s v="Tiene herencia"/>
    <n v="127"/>
    <n v="72"/>
    <n v="88"/>
    <s v="Normal"/>
    <n v="70"/>
    <s v="Normal"/>
    <n v="1"/>
    <x v="2"/>
    <n v="0"/>
    <x v="0"/>
    <n v="0"/>
    <x v="0"/>
    <n v="1"/>
    <x v="0"/>
    <x v="4"/>
    <x v="0"/>
    <n v="38"/>
    <x v="0"/>
    <n v="117"/>
    <x v="0"/>
    <n v="22"/>
    <x v="0"/>
    <n v="17"/>
    <s v="Normal"/>
    <n v="2251"/>
    <x v="0"/>
    <n v="1"/>
    <x v="1"/>
    <n v="113"/>
    <x v="2"/>
    <n v="5.2"/>
    <x v="0"/>
    <n v="216"/>
    <x v="2"/>
    <n v="109"/>
    <x v="0"/>
    <n v="47"/>
    <x v="0"/>
    <n v="131"/>
    <s v="Normal"/>
    <n v="141"/>
    <s v="Normal"/>
    <n v="3.9"/>
    <s v="Normal"/>
    <n v="12.7"/>
    <x v="0"/>
    <n v="9.5"/>
    <s v="Normal"/>
    <n v="3.9"/>
    <s v="Normal"/>
    <n v="1"/>
    <s v="Toma ECA"/>
    <n v="0"/>
    <s v="No toma ARB"/>
    <n v="1"/>
    <x v="0"/>
    <n v="1"/>
    <x v="0"/>
    <n v="0"/>
    <x v="0"/>
    <n v="1"/>
    <x v="0"/>
  </r>
  <r>
    <s v="P0529"/>
    <x v="0"/>
    <s v="Adulto"/>
    <x v="0"/>
    <n v="27.1"/>
    <x v="3"/>
    <n v="0"/>
    <s v="No tiene herencia"/>
    <n v="122"/>
    <n v="78"/>
    <n v="73"/>
    <s v="Normal"/>
    <n v="69"/>
    <s v="Normal"/>
    <n v="1"/>
    <x v="2"/>
    <n v="0"/>
    <x v="0"/>
    <n v="0"/>
    <x v="0"/>
    <n v="0"/>
    <x v="1"/>
    <x v="7"/>
    <x v="0"/>
    <n v="27"/>
    <x v="0"/>
    <n v="120"/>
    <x v="0"/>
    <n v="28"/>
    <x v="0"/>
    <n v="19"/>
    <s v="Normal"/>
    <n v="2025"/>
    <x v="0"/>
    <n v="0"/>
    <x v="0"/>
    <n v="82"/>
    <x v="0"/>
    <n v="5.4"/>
    <x v="0"/>
    <n v="215"/>
    <x v="2"/>
    <n v="99"/>
    <x v="3"/>
    <n v="61"/>
    <x v="1"/>
    <n v="132"/>
    <s v="Normal"/>
    <n v="135"/>
    <s v="Normal"/>
    <n v="4.5999999999999996"/>
    <s v="Normal"/>
    <n v="14.5"/>
    <x v="1"/>
    <n v="9.3000000000000007"/>
    <s v="Normal"/>
    <n v="4.3"/>
    <s v="Normal"/>
    <n v="0"/>
    <s v="No Toma ECA"/>
    <n v="0"/>
    <s v="No toma ARB"/>
    <n v="0"/>
    <x v="1"/>
    <n v="0"/>
    <x v="1"/>
    <n v="0"/>
    <x v="0"/>
    <n v="1"/>
    <x v="0"/>
  </r>
  <r>
    <s v="P0530"/>
    <x v="0"/>
    <s v="Adulto"/>
    <x v="1"/>
    <n v="22.1"/>
    <x v="0"/>
    <n v="0"/>
    <s v="No tiene herencia"/>
    <n v="100"/>
    <n v="80"/>
    <n v="69"/>
    <s v="Normal"/>
    <n v="62"/>
    <s v="Normal"/>
    <n v="2"/>
    <x v="0"/>
    <n v="0"/>
    <x v="0"/>
    <n v="0"/>
    <x v="0"/>
    <n v="0"/>
    <x v="1"/>
    <x v="7"/>
    <x v="0"/>
    <n v="24"/>
    <x v="0"/>
    <n v="99"/>
    <x v="0"/>
    <n v="27"/>
    <x v="0"/>
    <n v="18"/>
    <s v="Normal"/>
    <n v="1838"/>
    <x v="0"/>
    <n v="0"/>
    <x v="0"/>
    <n v="94"/>
    <x v="0"/>
    <n v="5.7"/>
    <x v="2"/>
    <n v="201"/>
    <x v="2"/>
    <n v="97"/>
    <x v="3"/>
    <n v="54"/>
    <x v="0"/>
    <n v="97"/>
    <s v="Normal"/>
    <n v="142"/>
    <s v="Normal"/>
    <n v="4.5999999999999996"/>
    <s v="Normal"/>
    <n v="12.8"/>
    <x v="1"/>
    <n v="9.8000000000000007"/>
    <s v="Normal"/>
    <n v="2.9"/>
    <s v="Normal"/>
    <n v="1"/>
    <s v="Toma ECA"/>
    <n v="1"/>
    <s v="Toma ARB"/>
    <n v="0"/>
    <x v="1"/>
    <n v="0"/>
    <x v="1"/>
    <n v="0"/>
    <x v="0"/>
    <n v="1"/>
    <x v="0"/>
  </r>
  <r>
    <s v="P0531"/>
    <x v="52"/>
    <s v="Adulto"/>
    <x v="0"/>
    <n v="29.3"/>
    <x v="3"/>
    <n v="0"/>
    <s v="No tiene herencia"/>
    <n v="107"/>
    <n v="71"/>
    <n v="72"/>
    <s v="Normal"/>
    <n v="50"/>
    <s v="Normal"/>
    <n v="2"/>
    <x v="0"/>
    <n v="0"/>
    <x v="0"/>
    <n v="0"/>
    <x v="0"/>
    <n v="0"/>
    <x v="1"/>
    <x v="18"/>
    <x v="0"/>
    <n v="29"/>
    <x v="0"/>
    <n v="111"/>
    <x v="0"/>
    <n v="6"/>
    <x v="0"/>
    <n v="4"/>
    <s v="Normal"/>
    <n v="1511"/>
    <x v="0"/>
    <n v="1"/>
    <x v="1"/>
    <n v="103"/>
    <x v="2"/>
    <n v="5.2"/>
    <x v="0"/>
    <n v="217"/>
    <x v="2"/>
    <n v="123"/>
    <x v="0"/>
    <n v="44"/>
    <x v="0"/>
    <n v="96"/>
    <s v="Normal"/>
    <n v="140"/>
    <s v="Normal"/>
    <n v="3.9"/>
    <s v="Normal"/>
    <n v="12.2"/>
    <x v="0"/>
    <n v="8.9"/>
    <s v="Normal"/>
    <n v="2.7"/>
    <s v="Normal"/>
    <n v="1"/>
    <s v="Toma ECA"/>
    <n v="0"/>
    <s v="No toma ARB"/>
    <n v="0"/>
    <x v="1"/>
    <n v="1"/>
    <x v="0"/>
    <n v="0"/>
    <x v="0"/>
    <n v="0"/>
    <x v="1"/>
  </r>
  <r>
    <s v="P0532"/>
    <x v="40"/>
    <s v="Adulto"/>
    <x v="0"/>
    <n v="28.1"/>
    <x v="3"/>
    <n v="1"/>
    <s v="Tiene herencia"/>
    <n v="184"/>
    <n v="104"/>
    <n v="100"/>
    <s v="Normal"/>
    <n v="50"/>
    <s v="Normal"/>
    <n v="4"/>
    <x v="1"/>
    <n v="1"/>
    <x v="1"/>
    <n v="1"/>
    <x v="1"/>
    <n v="1"/>
    <x v="0"/>
    <x v="30"/>
    <x v="1"/>
    <n v="62"/>
    <x v="1"/>
    <n v="39"/>
    <x v="1"/>
    <n v="2978"/>
    <x v="1"/>
    <n v="2382"/>
    <s v="Macroalbuminuria"/>
    <n v="414"/>
    <x v="1"/>
    <n v="1"/>
    <x v="1"/>
    <n v="148"/>
    <x v="1"/>
    <n v="9.9"/>
    <x v="1"/>
    <n v="204"/>
    <x v="2"/>
    <n v="164"/>
    <x v="1"/>
    <n v="43"/>
    <x v="0"/>
    <n v="362"/>
    <s v="Alto"/>
    <n v="137"/>
    <s v="Normal"/>
    <n v="6.9"/>
    <s v="Alto"/>
    <n v="7.7"/>
    <x v="0"/>
    <n v="8"/>
    <s v="Bajo"/>
    <n v="6.2"/>
    <s v="Alto"/>
    <n v="1"/>
    <s v="Toma ECA"/>
    <n v="0"/>
    <s v="No toma ARB"/>
    <n v="1"/>
    <x v="0"/>
    <n v="1"/>
    <x v="0"/>
    <n v="1"/>
    <x v="1"/>
    <n v="1"/>
    <x v="0"/>
  </r>
  <r>
    <s v="P0533"/>
    <x v="18"/>
    <s v="Adulto"/>
    <x v="1"/>
    <n v="23.1"/>
    <x v="0"/>
    <n v="0"/>
    <s v="No tiene herencia"/>
    <n v="113"/>
    <n v="75"/>
    <n v="70"/>
    <s v="Normal"/>
    <n v="58"/>
    <s v="Normal"/>
    <n v="2"/>
    <x v="0"/>
    <n v="0"/>
    <x v="0"/>
    <n v="0"/>
    <x v="0"/>
    <n v="1"/>
    <x v="0"/>
    <x v="3"/>
    <x v="0"/>
    <n v="20"/>
    <x v="0"/>
    <n v="60"/>
    <x v="2"/>
    <n v="29"/>
    <x v="0"/>
    <n v="26"/>
    <s v="Normal"/>
    <n v="1783"/>
    <x v="0"/>
    <n v="0"/>
    <x v="0"/>
    <n v="96"/>
    <x v="0"/>
    <n v="5.4"/>
    <x v="0"/>
    <n v="186"/>
    <x v="0"/>
    <n v="96"/>
    <x v="3"/>
    <n v="62"/>
    <x v="1"/>
    <n v="117"/>
    <s v="Normal"/>
    <n v="135"/>
    <s v="Normal"/>
    <n v="4.3"/>
    <s v="Normal"/>
    <n v="12.9"/>
    <x v="1"/>
    <n v="9.6"/>
    <s v="Normal"/>
    <n v="2.9"/>
    <s v="Normal"/>
    <n v="0"/>
    <s v="No Toma ECA"/>
    <n v="0"/>
    <s v="No toma ARB"/>
    <n v="0"/>
    <x v="1"/>
    <n v="0"/>
    <x v="1"/>
    <n v="0"/>
    <x v="0"/>
    <n v="1"/>
    <x v="0"/>
  </r>
  <r>
    <s v="P0534"/>
    <x v="53"/>
    <s v="Adulto Mayor"/>
    <x v="1"/>
    <n v="27.6"/>
    <x v="3"/>
    <n v="1"/>
    <s v="Tiene herencia"/>
    <n v="151"/>
    <n v="99"/>
    <n v="80"/>
    <s v="Normal"/>
    <n v="42"/>
    <s v="Intermedia"/>
    <n v="3"/>
    <x v="3"/>
    <n v="0"/>
    <x v="0"/>
    <n v="1"/>
    <x v="1"/>
    <n v="1"/>
    <x v="0"/>
    <x v="37"/>
    <x v="1"/>
    <n v="50"/>
    <x v="1"/>
    <n v="11"/>
    <x v="3"/>
    <n v="1082"/>
    <x v="1"/>
    <n v="865"/>
    <s v="Macroalbuminuria"/>
    <n v="700"/>
    <x v="0"/>
    <n v="1"/>
    <x v="1"/>
    <n v="191"/>
    <x v="1"/>
    <n v="7.3"/>
    <x v="1"/>
    <n v="313"/>
    <x v="1"/>
    <n v="139"/>
    <x v="4"/>
    <n v="33"/>
    <x v="0"/>
    <n v="335"/>
    <s v="Alto"/>
    <n v="132"/>
    <s v="Bajo"/>
    <n v="5.5"/>
    <s v="Alto"/>
    <n v="8.6"/>
    <x v="0"/>
    <n v="8.6"/>
    <s v="Normal"/>
    <n v="4.8"/>
    <s v="Alto"/>
    <n v="0"/>
    <s v="No Toma ECA"/>
    <n v="1"/>
    <s v="Toma ARB"/>
    <n v="1"/>
    <x v="0"/>
    <n v="1"/>
    <x v="0"/>
    <n v="1"/>
    <x v="1"/>
    <n v="1"/>
    <x v="0"/>
  </r>
  <r>
    <s v="P0535"/>
    <x v="18"/>
    <s v="Adulto"/>
    <x v="1"/>
    <n v="35.9"/>
    <x v="1"/>
    <n v="0"/>
    <s v="No tiene herencia"/>
    <n v="173"/>
    <n v="97"/>
    <n v="98"/>
    <s v="Normal"/>
    <n v="41"/>
    <s v="Intermedia"/>
    <n v="2"/>
    <x v="0"/>
    <n v="0"/>
    <x v="0"/>
    <n v="1"/>
    <x v="1"/>
    <n v="1"/>
    <x v="0"/>
    <x v="2"/>
    <x v="1"/>
    <n v="93"/>
    <x v="1"/>
    <n v="18"/>
    <x v="4"/>
    <n v="1625"/>
    <x v="1"/>
    <n v="1300"/>
    <s v="Macroalbuminuria"/>
    <n v="345"/>
    <x v="1"/>
    <n v="1"/>
    <x v="1"/>
    <n v="124"/>
    <x v="2"/>
    <n v="9.6"/>
    <x v="1"/>
    <n v="253"/>
    <x v="1"/>
    <n v="145"/>
    <x v="4"/>
    <n v="41"/>
    <x v="0"/>
    <n v="425"/>
    <s v="Alto"/>
    <n v="135"/>
    <s v="Normal"/>
    <n v="6"/>
    <s v="Alto"/>
    <n v="8.3000000000000007"/>
    <x v="0"/>
    <n v="9"/>
    <s v="Normal"/>
    <n v="5.8"/>
    <s v="Alto"/>
    <n v="1"/>
    <s v="Toma ECA"/>
    <n v="1"/>
    <s v="Toma ARB"/>
    <n v="1"/>
    <x v="0"/>
    <n v="0"/>
    <x v="1"/>
    <n v="1"/>
    <x v="1"/>
    <n v="1"/>
    <x v="0"/>
  </r>
  <r>
    <s v="P0536"/>
    <x v="51"/>
    <s v="Adulto Mayor"/>
    <x v="0"/>
    <n v="27.8"/>
    <x v="3"/>
    <n v="1"/>
    <s v="Tiene herencia"/>
    <n v="190"/>
    <n v="97"/>
    <n v="76"/>
    <s v="Normal"/>
    <n v="49"/>
    <s v="Intermedia"/>
    <n v="4"/>
    <x v="1"/>
    <n v="1"/>
    <x v="1"/>
    <n v="0"/>
    <x v="0"/>
    <n v="1"/>
    <x v="0"/>
    <x v="27"/>
    <x v="1"/>
    <n v="87"/>
    <x v="1"/>
    <n v="38"/>
    <x v="1"/>
    <n v="2999"/>
    <x v="1"/>
    <n v="2099"/>
    <s v="Macroalbuminuria"/>
    <n v="649"/>
    <x v="0"/>
    <n v="1"/>
    <x v="1"/>
    <n v="166"/>
    <x v="1"/>
    <n v="9.3000000000000007"/>
    <x v="1"/>
    <n v="225"/>
    <x v="2"/>
    <n v="132"/>
    <x v="4"/>
    <n v="35"/>
    <x v="0"/>
    <n v="253"/>
    <s v="Alto"/>
    <n v="126"/>
    <s v="Bajo"/>
    <n v="6.4"/>
    <s v="Alto"/>
    <n v="8.6999999999999993"/>
    <x v="0"/>
    <n v="8.8000000000000007"/>
    <s v="Normal"/>
    <n v="6.8"/>
    <s v="Alto"/>
    <n v="1"/>
    <s v="Toma ECA"/>
    <n v="0"/>
    <s v="No toma ARB"/>
    <n v="1"/>
    <x v="0"/>
    <n v="1"/>
    <x v="0"/>
    <n v="1"/>
    <x v="1"/>
    <n v="0"/>
    <x v="1"/>
  </r>
  <r>
    <s v="P0537"/>
    <x v="38"/>
    <s v="Adulto Mayor"/>
    <x v="1"/>
    <n v="35.799999999999997"/>
    <x v="1"/>
    <n v="1"/>
    <s v="Tiene herencia"/>
    <n v="154"/>
    <n v="108"/>
    <n v="75"/>
    <s v="Normal"/>
    <n v="46"/>
    <s v="Intermedia"/>
    <n v="3"/>
    <x v="3"/>
    <n v="1"/>
    <x v="1"/>
    <n v="0"/>
    <x v="0"/>
    <n v="1"/>
    <x v="0"/>
    <x v="36"/>
    <x v="1"/>
    <n v="102"/>
    <x v="3"/>
    <n v="50"/>
    <x v="1"/>
    <n v="2291"/>
    <x v="1"/>
    <n v="1832"/>
    <s v="Macroalbuminuria"/>
    <n v="610"/>
    <x v="0"/>
    <n v="1"/>
    <x v="1"/>
    <n v="140"/>
    <x v="1"/>
    <n v="9.1999999999999993"/>
    <x v="1"/>
    <n v="224"/>
    <x v="2"/>
    <n v="185"/>
    <x v="1"/>
    <n v="30"/>
    <x v="0"/>
    <n v="265"/>
    <s v="Alto"/>
    <n v="125"/>
    <s v="Bajo"/>
    <n v="6.7"/>
    <s v="Alto"/>
    <n v="9.5"/>
    <x v="0"/>
    <n v="8.5"/>
    <s v="Normal"/>
    <n v="6.1"/>
    <s v="Alto"/>
    <n v="1"/>
    <s v="Toma ECA"/>
    <n v="0"/>
    <s v="No toma ARB"/>
    <n v="0"/>
    <x v="1"/>
    <n v="1"/>
    <x v="0"/>
    <n v="1"/>
    <x v="1"/>
    <n v="1"/>
    <x v="0"/>
  </r>
  <r>
    <s v="P0538"/>
    <x v="37"/>
    <s v="Adulto Mayor"/>
    <x v="1"/>
    <n v="27.8"/>
    <x v="3"/>
    <n v="1"/>
    <s v="Tiene herencia"/>
    <n v="165"/>
    <n v="108"/>
    <n v="76"/>
    <s v="Normal"/>
    <n v="33"/>
    <s v="Reducida"/>
    <n v="4"/>
    <x v="1"/>
    <n v="0"/>
    <x v="0"/>
    <n v="0"/>
    <x v="0"/>
    <n v="1"/>
    <x v="0"/>
    <x v="38"/>
    <x v="1"/>
    <n v="92"/>
    <x v="1"/>
    <n v="51"/>
    <x v="1"/>
    <n v="1108"/>
    <x v="1"/>
    <n v="997"/>
    <s v="Macroalbuminuria"/>
    <n v="388"/>
    <x v="1"/>
    <n v="1"/>
    <x v="1"/>
    <n v="219"/>
    <x v="1"/>
    <n v="8.1999999999999993"/>
    <x v="1"/>
    <n v="237"/>
    <x v="2"/>
    <n v="196"/>
    <x v="2"/>
    <n v="33"/>
    <x v="0"/>
    <n v="278"/>
    <s v="Alto"/>
    <n v="126"/>
    <s v="Bajo"/>
    <n v="6.7"/>
    <s v="Alto"/>
    <n v="8.8000000000000007"/>
    <x v="0"/>
    <n v="8.5"/>
    <s v="Normal"/>
    <n v="6.5"/>
    <s v="Alto"/>
    <n v="1"/>
    <s v="Toma ECA"/>
    <n v="0"/>
    <s v="No toma ARB"/>
    <n v="1"/>
    <x v="0"/>
    <n v="1"/>
    <x v="0"/>
    <n v="1"/>
    <x v="1"/>
    <n v="0"/>
    <x v="1"/>
  </r>
  <r>
    <s v="P0539"/>
    <x v="5"/>
    <s v="Adulto"/>
    <x v="0"/>
    <n v="28.3"/>
    <x v="3"/>
    <n v="0"/>
    <s v="No tiene herencia"/>
    <n v="105"/>
    <n v="69"/>
    <n v="61"/>
    <s v="Normal"/>
    <n v="60"/>
    <s v="Normal"/>
    <n v="1"/>
    <x v="2"/>
    <n v="0"/>
    <x v="0"/>
    <n v="0"/>
    <x v="0"/>
    <n v="1"/>
    <x v="0"/>
    <x v="10"/>
    <x v="2"/>
    <n v="23"/>
    <x v="0"/>
    <n v="67"/>
    <x v="2"/>
    <n v="16"/>
    <x v="0"/>
    <n v="12"/>
    <s v="Normal"/>
    <n v="2383"/>
    <x v="0"/>
    <n v="1"/>
    <x v="1"/>
    <n v="113"/>
    <x v="2"/>
    <n v="5.0999999999999996"/>
    <x v="0"/>
    <n v="179"/>
    <x v="0"/>
    <n v="81"/>
    <x v="3"/>
    <n v="52"/>
    <x v="0"/>
    <n v="170"/>
    <s v="Alto"/>
    <n v="145"/>
    <s v="Normal"/>
    <n v="4.8"/>
    <s v="Normal"/>
    <n v="12.4"/>
    <x v="0"/>
    <n v="8.8000000000000007"/>
    <s v="Normal"/>
    <n v="3.9"/>
    <s v="Normal"/>
    <n v="0"/>
    <s v="No Toma ECA"/>
    <n v="0"/>
    <s v="No toma ARB"/>
    <n v="0"/>
    <x v="1"/>
    <n v="1"/>
    <x v="0"/>
    <n v="0"/>
    <x v="0"/>
    <n v="1"/>
    <x v="0"/>
  </r>
  <r>
    <s v="P0540"/>
    <x v="40"/>
    <s v="Adulto"/>
    <x v="1"/>
    <n v="23.7"/>
    <x v="0"/>
    <n v="0"/>
    <s v="No tiene herencia"/>
    <n v="101"/>
    <n v="84"/>
    <n v="63"/>
    <s v="Normal"/>
    <n v="62"/>
    <s v="Normal"/>
    <n v="2"/>
    <x v="0"/>
    <n v="0"/>
    <x v="0"/>
    <n v="0"/>
    <x v="0"/>
    <n v="0"/>
    <x v="1"/>
    <x v="0"/>
    <x v="0"/>
    <n v="40"/>
    <x v="0"/>
    <n v="99"/>
    <x v="0"/>
    <n v="20"/>
    <x v="0"/>
    <n v="16"/>
    <s v="Normal"/>
    <n v="2452"/>
    <x v="0"/>
    <n v="0"/>
    <x v="0"/>
    <n v="115"/>
    <x v="2"/>
    <n v="6.1"/>
    <x v="2"/>
    <n v="167"/>
    <x v="0"/>
    <n v="128"/>
    <x v="0"/>
    <n v="47"/>
    <x v="0"/>
    <n v="137"/>
    <s v="Normal"/>
    <n v="143"/>
    <s v="Normal"/>
    <n v="4.8"/>
    <s v="Normal"/>
    <n v="15.9"/>
    <x v="2"/>
    <n v="9.8000000000000007"/>
    <s v="Normal"/>
    <n v="4"/>
    <s v="Normal"/>
    <n v="1"/>
    <s v="Toma ECA"/>
    <n v="1"/>
    <s v="Toma ARB"/>
    <n v="0"/>
    <x v="1"/>
    <n v="1"/>
    <x v="0"/>
    <n v="0"/>
    <x v="0"/>
    <n v="1"/>
    <x v="0"/>
  </r>
  <r>
    <s v="P0541"/>
    <x v="39"/>
    <s v="Adulto Mayor"/>
    <x v="0"/>
    <n v="29.6"/>
    <x v="3"/>
    <n v="1"/>
    <s v="Tiene herencia"/>
    <n v="141"/>
    <n v="91"/>
    <n v="105"/>
    <s v="Taquicardia"/>
    <n v="47"/>
    <s v="Intermedia"/>
    <n v="4"/>
    <x v="1"/>
    <n v="1"/>
    <x v="1"/>
    <n v="1"/>
    <x v="1"/>
    <n v="1"/>
    <x v="0"/>
    <x v="31"/>
    <x v="1"/>
    <n v="120"/>
    <x v="3"/>
    <n v="28"/>
    <x v="4"/>
    <n v="692"/>
    <x v="1"/>
    <n v="553"/>
    <s v="Macroalbuminuria"/>
    <n v="700"/>
    <x v="0"/>
    <n v="0"/>
    <x v="0"/>
    <n v="160"/>
    <x v="1"/>
    <n v="6.8"/>
    <x v="1"/>
    <n v="278"/>
    <x v="1"/>
    <n v="144"/>
    <x v="4"/>
    <n v="28"/>
    <x v="0"/>
    <n v="429"/>
    <s v="Alto"/>
    <n v="136"/>
    <s v="Normal"/>
    <n v="5.7"/>
    <s v="Alto"/>
    <n v="9.6"/>
    <x v="0"/>
    <n v="8.8000000000000007"/>
    <s v="Normal"/>
    <n v="5.0999999999999996"/>
    <s v="Alto"/>
    <n v="1"/>
    <s v="Toma ECA"/>
    <n v="1"/>
    <s v="Toma ARB"/>
    <n v="1"/>
    <x v="0"/>
    <n v="1"/>
    <x v="0"/>
    <n v="1"/>
    <x v="1"/>
    <n v="1"/>
    <x v="0"/>
  </r>
  <r>
    <s v="P0542"/>
    <x v="8"/>
    <s v="Adulto"/>
    <x v="1"/>
    <n v="35.5"/>
    <x v="1"/>
    <n v="1"/>
    <s v="Tiene herencia"/>
    <n v="176"/>
    <n v="91"/>
    <n v="99"/>
    <s v="Normal"/>
    <n v="45"/>
    <s v="Intermedia"/>
    <n v="4"/>
    <x v="1"/>
    <n v="0"/>
    <x v="0"/>
    <n v="0"/>
    <x v="0"/>
    <n v="1"/>
    <x v="0"/>
    <x v="31"/>
    <x v="1"/>
    <n v="95"/>
    <x v="1"/>
    <n v="56"/>
    <x v="1"/>
    <n v="2039"/>
    <x v="1"/>
    <n v="1631"/>
    <s v="Macroalbuminuria"/>
    <n v="365"/>
    <x v="1"/>
    <n v="0"/>
    <x v="0"/>
    <n v="210"/>
    <x v="1"/>
    <n v="8.4"/>
    <x v="1"/>
    <n v="209"/>
    <x v="2"/>
    <n v="142"/>
    <x v="4"/>
    <n v="36"/>
    <x v="0"/>
    <n v="397"/>
    <s v="Alto"/>
    <n v="139"/>
    <s v="Normal"/>
    <n v="6.4"/>
    <s v="Alto"/>
    <n v="9.1999999999999993"/>
    <x v="0"/>
    <n v="7.8"/>
    <s v="Bajo"/>
    <n v="7.2"/>
    <s v="Alto"/>
    <n v="1"/>
    <s v="Toma ECA"/>
    <n v="0"/>
    <s v="No toma ARB"/>
    <n v="1"/>
    <x v="0"/>
    <n v="1"/>
    <x v="0"/>
    <n v="1"/>
    <x v="1"/>
    <n v="1"/>
    <x v="0"/>
  </r>
  <r>
    <s v="P0543"/>
    <x v="40"/>
    <s v="Adulto"/>
    <x v="1"/>
    <n v="23.9"/>
    <x v="0"/>
    <n v="0"/>
    <s v="No tiene herencia"/>
    <n v="108"/>
    <n v="77"/>
    <n v="62"/>
    <s v="Normal"/>
    <n v="67"/>
    <s v="Normal"/>
    <n v="2"/>
    <x v="0"/>
    <n v="0"/>
    <x v="0"/>
    <n v="0"/>
    <x v="0"/>
    <n v="0"/>
    <x v="1"/>
    <x v="4"/>
    <x v="1"/>
    <n v="20"/>
    <x v="0"/>
    <n v="91"/>
    <x v="0"/>
    <n v="12"/>
    <x v="0"/>
    <n v="9"/>
    <s v="Normal"/>
    <n v="1759"/>
    <x v="0"/>
    <n v="0"/>
    <x v="0"/>
    <n v="93"/>
    <x v="0"/>
    <n v="5.5"/>
    <x v="0"/>
    <n v="175"/>
    <x v="0"/>
    <n v="123"/>
    <x v="0"/>
    <n v="46"/>
    <x v="0"/>
    <n v="107"/>
    <s v="Normal"/>
    <n v="141"/>
    <s v="Normal"/>
    <n v="4.2"/>
    <s v="Normal"/>
    <n v="14.5"/>
    <x v="1"/>
    <n v="8.6"/>
    <s v="Normal"/>
    <n v="3.9"/>
    <s v="Normal"/>
    <n v="0"/>
    <s v="No Toma ECA"/>
    <n v="1"/>
    <s v="Toma ARB"/>
    <n v="0"/>
    <x v="1"/>
    <n v="1"/>
    <x v="0"/>
    <n v="0"/>
    <x v="0"/>
    <n v="0"/>
    <x v="1"/>
  </r>
  <r>
    <s v="P0544"/>
    <x v="31"/>
    <s v="Adulto Mayor"/>
    <x v="0"/>
    <n v="27.7"/>
    <x v="3"/>
    <n v="0"/>
    <s v="No tiene herencia"/>
    <n v="153"/>
    <n v="110"/>
    <n v="89"/>
    <s v="Normal"/>
    <n v="48"/>
    <s v="Intermedia"/>
    <n v="2"/>
    <x v="0"/>
    <n v="1"/>
    <x v="1"/>
    <n v="1"/>
    <x v="1"/>
    <n v="1"/>
    <x v="0"/>
    <x v="24"/>
    <x v="1"/>
    <n v="48"/>
    <x v="0"/>
    <n v="34"/>
    <x v="1"/>
    <n v="1927"/>
    <x v="1"/>
    <n v="1541"/>
    <s v="Macroalbuminuria"/>
    <n v="473"/>
    <x v="1"/>
    <n v="0"/>
    <x v="0"/>
    <n v="144"/>
    <x v="1"/>
    <n v="8.1999999999999993"/>
    <x v="1"/>
    <n v="223"/>
    <x v="2"/>
    <n v="194"/>
    <x v="2"/>
    <n v="45"/>
    <x v="0"/>
    <n v="332"/>
    <s v="Alto"/>
    <n v="136"/>
    <s v="Normal"/>
    <n v="6.4"/>
    <s v="Alto"/>
    <n v="8.6999999999999993"/>
    <x v="0"/>
    <n v="8.8000000000000007"/>
    <s v="Normal"/>
    <n v="6.6"/>
    <s v="Alto"/>
    <n v="0"/>
    <s v="No Toma ECA"/>
    <n v="1"/>
    <s v="Toma ARB"/>
    <n v="1"/>
    <x v="0"/>
    <n v="1"/>
    <x v="0"/>
    <n v="1"/>
    <x v="1"/>
    <n v="0"/>
    <x v="1"/>
  </r>
  <r>
    <s v="P0545"/>
    <x v="16"/>
    <s v="Adulto"/>
    <x v="0"/>
    <n v="29.9"/>
    <x v="3"/>
    <n v="1"/>
    <s v="Tiene herencia"/>
    <n v="118"/>
    <n v="83"/>
    <n v="68"/>
    <s v="Normal"/>
    <n v="56"/>
    <s v="Normal"/>
    <n v="2"/>
    <x v="0"/>
    <n v="0"/>
    <x v="0"/>
    <n v="0"/>
    <x v="0"/>
    <n v="0"/>
    <x v="1"/>
    <x v="0"/>
    <x v="0"/>
    <n v="23"/>
    <x v="0"/>
    <n v="112"/>
    <x v="0"/>
    <n v="11"/>
    <x v="0"/>
    <n v="7"/>
    <s v="Normal"/>
    <n v="1392"/>
    <x v="0"/>
    <n v="0"/>
    <x v="0"/>
    <n v="91"/>
    <x v="0"/>
    <n v="6.1"/>
    <x v="2"/>
    <n v="170"/>
    <x v="0"/>
    <n v="94"/>
    <x v="3"/>
    <n v="42"/>
    <x v="0"/>
    <n v="145"/>
    <s v="Normal"/>
    <n v="142"/>
    <s v="Normal"/>
    <n v="4.5"/>
    <s v="Normal"/>
    <n v="12.7"/>
    <x v="0"/>
    <n v="8.6"/>
    <s v="Normal"/>
    <n v="2.7"/>
    <s v="Normal"/>
    <n v="0"/>
    <s v="No Toma ECA"/>
    <n v="1"/>
    <s v="Toma ARB"/>
    <n v="0"/>
    <x v="1"/>
    <n v="1"/>
    <x v="0"/>
    <n v="0"/>
    <x v="0"/>
    <n v="1"/>
    <x v="0"/>
  </r>
  <r>
    <s v="P0546"/>
    <x v="3"/>
    <s v="Adulto Mayor"/>
    <x v="1"/>
    <n v="25.1"/>
    <x v="3"/>
    <n v="0"/>
    <s v="No tiene herencia"/>
    <n v="118"/>
    <n v="77"/>
    <n v="79"/>
    <s v="Normal"/>
    <n v="70"/>
    <s v="Normal"/>
    <n v="1"/>
    <x v="2"/>
    <n v="0"/>
    <x v="0"/>
    <n v="0"/>
    <x v="0"/>
    <n v="1"/>
    <x v="0"/>
    <x v="13"/>
    <x v="0"/>
    <n v="16"/>
    <x v="2"/>
    <n v="67"/>
    <x v="2"/>
    <n v="23"/>
    <x v="0"/>
    <n v="20"/>
    <s v="Normal"/>
    <n v="1537"/>
    <x v="0"/>
    <n v="1"/>
    <x v="1"/>
    <n v="95"/>
    <x v="0"/>
    <n v="5.2"/>
    <x v="0"/>
    <n v="197"/>
    <x v="0"/>
    <n v="89"/>
    <x v="3"/>
    <n v="52"/>
    <x v="0"/>
    <n v="152"/>
    <s v="Alto"/>
    <n v="141"/>
    <s v="Normal"/>
    <n v="4.8"/>
    <s v="Normal"/>
    <n v="15.3"/>
    <x v="1"/>
    <n v="9.1"/>
    <s v="Normal"/>
    <n v="3.6"/>
    <s v="Normal"/>
    <n v="1"/>
    <s v="Toma ECA"/>
    <n v="1"/>
    <s v="Toma ARB"/>
    <n v="0"/>
    <x v="1"/>
    <n v="0"/>
    <x v="1"/>
    <n v="0"/>
    <x v="0"/>
    <n v="1"/>
    <x v="0"/>
  </r>
  <r>
    <s v="P0547"/>
    <x v="47"/>
    <s v="Adulto Mayor"/>
    <x v="0"/>
    <n v="39.5"/>
    <x v="1"/>
    <n v="1"/>
    <s v="Tiene herencia"/>
    <n v="169"/>
    <n v="94"/>
    <n v="91"/>
    <s v="Normal"/>
    <n v="42"/>
    <s v="Intermedia"/>
    <n v="4"/>
    <x v="1"/>
    <n v="0"/>
    <x v="0"/>
    <n v="0"/>
    <x v="0"/>
    <n v="1"/>
    <x v="0"/>
    <x v="20"/>
    <x v="1"/>
    <n v="94"/>
    <x v="1"/>
    <n v="15"/>
    <x v="4"/>
    <n v="2141"/>
    <x v="1"/>
    <n v="1926"/>
    <s v="Macroalbuminuria"/>
    <n v="670"/>
    <x v="0"/>
    <n v="1"/>
    <x v="1"/>
    <n v="177"/>
    <x v="1"/>
    <n v="9.6"/>
    <x v="1"/>
    <n v="236"/>
    <x v="2"/>
    <n v="177"/>
    <x v="1"/>
    <n v="25"/>
    <x v="0"/>
    <n v="198"/>
    <s v="Alto"/>
    <n v="138"/>
    <s v="Normal"/>
    <n v="5.2"/>
    <s v="Alto"/>
    <n v="8.4"/>
    <x v="0"/>
    <n v="8.3000000000000007"/>
    <s v="Bajo"/>
    <n v="6.9"/>
    <s v="Alto"/>
    <n v="0"/>
    <s v="No Toma ECA"/>
    <n v="1"/>
    <s v="Toma ARB"/>
    <n v="1"/>
    <x v="0"/>
    <n v="0"/>
    <x v="1"/>
    <n v="1"/>
    <x v="1"/>
    <n v="0"/>
    <x v="1"/>
  </r>
  <r>
    <s v="P0548"/>
    <x v="4"/>
    <s v="Adulto Mayor"/>
    <x v="1"/>
    <n v="25.2"/>
    <x v="3"/>
    <n v="1"/>
    <s v="Tiene herencia"/>
    <n v="127"/>
    <n v="74"/>
    <n v="79"/>
    <s v="Normal"/>
    <n v="70"/>
    <s v="Normal"/>
    <n v="2"/>
    <x v="0"/>
    <n v="0"/>
    <x v="0"/>
    <n v="0"/>
    <x v="0"/>
    <n v="1"/>
    <x v="0"/>
    <x v="3"/>
    <x v="0"/>
    <n v="26"/>
    <x v="0"/>
    <n v="70"/>
    <x v="2"/>
    <n v="27"/>
    <x v="0"/>
    <n v="18"/>
    <s v="Normal"/>
    <n v="1465"/>
    <x v="0"/>
    <n v="0"/>
    <x v="0"/>
    <n v="90"/>
    <x v="0"/>
    <n v="5.4"/>
    <x v="0"/>
    <n v="165"/>
    <x v="0"/>
    <n v="130"/>
    <x v="4"/>
    <n v="62"/>
    <x v="1"/>
    <n v="106"/>
    <s v="Normal"/>
    <n v="137"/>
    <s v="Normal"/>
    <n v="4.3"/>
    <s v="Normal"/>
    <n v="14.2"/>
    <x v="1"/>
    <n v="10.1"/>
    <s v="Normal"/>
    <n v="3.1"/>
    <s v="Normal"/>
    <n v="0"/>
    <s v="No Toma ECA"/>
    <n v="1"/>
    <s v="Toma ARB"/>
    <n v="0"/>
    <x v="1"/>
    <n v="1"/>
    <x v="0"/>
    <n v="0"/>
    <x v="0"/>
    <n v="0"/>
    <x v="1"/>
  </r>
  <r>
    <s v="P0549"/>
    <x v="28"/>
    <s v="Adulto Mayor"/>
    <x v="1"/>
    <n v="27"/>
    <x v="3"/>
    <n v="1"/>
    <s v="Tiene herencia"/>
    <n v="157"/>
    <n v="103"/>
    <n v="92"/>
    <s v="Normal"/>
    <n v="26"/>
    <s v="Reducida"/>
    <n v="2"/>
    <x v="0"/>
    <n v="1"/>
    <x v="1"/>
    <n v="1"/>
    <x v="1"/>
    <n v="1"/>
    <x v="0"/>
    <x v="39"/>
    <x v="1"/>
    <n v="119"/>
    <x v="3"/>
    <n v="36"/>
    <x v="1"/>
    <n v="2370"/>
    <x v="1"/>
    <n v="2133"/>
    <s v="Macroalbuminuria"/>
    <n v="471"/>
    <x v="1"/>
    <n v="1"/>
    <x v="1"/>
    <n v="214"/>
    <x v="1"/>
    <n v="10.5"/>
    <x v="1"/>
    <n v="240"/>
    <x v="1"/>
    <n v="149"/>
    <x v="4"/>
    <n v="30"/>
    <x v="0"/>
    <n v="311"/>
    <s v="Alto"/>
    <n v="137"/>
    <s v="Normal"/>
    <n v="5.0999999999999996"/>
    <s v="Alto"/>
    <n v="10.8"/>
    <x v="0"/>
    <n v="7.8"/>
    <s v="Bajo"/>
    <n v="5.0999999999999996"/>
    <s v="Alto"/>
    <n v="1"/>
    <s v="Toma ECA"/>
    <n v="1"/>
    <s v="Toma ARB"/>
    <n v="1"/>
    <x v="0"/>
    <n v="0"/>
    <x v="1"/>
    <n v="1"/>
    <x v="1"/>
    <n v="1"/>
    <x v="0"/>
  </r>
  <r>
    <s v="P0550"/>
    <x v="19"/>
    <s v="Adulto"/>
    <x v="0"/>
    <n v="28.6"/>
    <x v="3"/>
    <n v="0"/>
    <s v="No tiene herencia"/>
    <n v="101"/>
    <n v="67"/>
    <n v="68"/>
    <s v="Normal"/>
    <n v="65"/>
    <s v="Normal"/>
    <n v="2"/>
    <x v="0"/>
    <n v="0"/>
    <x v="0"/>
    <n v="0"/>
    <x v="0"/>
    <n v="0"/>
    <x v="1"/>
    <x v="0"/>
    <x v="0"/>
    <n v="32"/>
    <x v="0"/>
    <n v="80"/>
    <x v="2"/>
    <n v="16"/>
    <x v="0"/>
    <n v="12"/>
    <s v="Normal"/>
    <n v="1475"/>
    <x v="0"/>
    <n v="0"/>
    <x v="0"/>
    <n v="99"/>
    <x v="0"/>
    <n v="6.4"/>
    <x v="2"/>
    <n v="170"/>
    <x v="0"/>
    <n v="118"/>
    <x v="0"/>
    <n v="48"/>
    <x v="0"/>
    <n v="128"/>
    <s v="Normal"/>
    <n v="145"/>
    <s v="Normal"/>
    <n v="4.8"/>
    <s v="Normal"/>
    <n v="14.4"/>
    <x v="1"/>
    <n v="10.199999999999999"/>
    <s v="Normal"/>
    <n v="4.0999999999999996"/>
    <s v="Normal"/>
    <n v="1"/>
    <s v="Toma ECA"/>
    <n v="1"/>
    <s v="Toma ARB"/>
    <n v="1"/>
    <x v="0"/>
    <n v="1"/>
    <x v="0"/>
    <n v="0"/>
    <x v="0"/>
    <n v="0"/>
    <x v="1"/>
  </r>
  <r>
    <s v="P0551"/>
    <x v="1"/>
    <s v="Adulto"/>
    <x v="1"/>
    <n v="25.3"/>
    <x v="3"/>
    <n v="0"/>
    <s v="No tiene herencia"/>
    <n v="186"/>
    <n v="93"/>
    <n v="94"/>
    <s v="Normal"/>
    <n v="40"/>
    <s v="Reducida"/>
    <n v="3"/>
    <x v="3"/>
    <n v="0"/>
    <x v="0"/>
    <n v="1"/>
    <x v="1"/>
    <n v="1"/>
    <x v="0"/>
    <x v="35"/>
    <x v="1"/>
    <n v="55"/>
    <x v="1"/>
    <n v="38"/>
    <x v="1"/>
    <n v="1146"/>
    <x v="1"/>
    <n v="916"/>
    <s v="Macroalbuminuria"/>
    <n v="369"/>
    <x v="1"/>
    <n v="0"/>
    <x v="0"/>
    <n v="203"/>
    <x v="1"/>
    <n v="9.5"/>
    <x v="1"/>
    <n v="261"/>
    <x v="1"/>
    <n v="131"/>
    <x v="4"/>
    <n v="36"/>
    <x v="0"/>
    <n v="198"/>
    <s v="Alto"/>
    <n v="126"/>
    <s v="Bajo"/>
    <n v="6.3"/>
    <s v="Alto"/>
    <n v="10.9"/>
    <x v="0"/>
    <n v="7.7"/>
    <s v="Bajo"/>
    <n v="7.1"/>
    <s v="Alto"/>
    <n v="1"/>
    <s v="Toma ECA"/>
    <n v="0"/>
    <s v="No toma ARB"/>
    <n v="1"/>
    <x v="0"/>
    <n v="1"/>
    <x v="0"/>
    <n v="1"/>
    <x v="1"/>
    <n v="0"/>
    <x v="1"/>
  </r>
  <r>
    <s v="P0552"/>
    <x v="11"/>
    <s v="Adulto Mayor"/>
    <x v="0"/>
    <n v="26.1"/>
    <x v="3"/>
    <n v="0"/>
    <s v="No tiene herencia"/>
    <n v="188"/>
    <n v="102"/>
    <n v="78"/>
    <s v="Normal"/>
    <n v="38"/>
    <s v="Reducida"/>
    <n v="3"/>
    <x v="3"/>
    <n v="1"/>
    <x v="1"/>
    <n v="1"/>
    <x v="1"/>
    <n v="1"/>
    <x v="0"/>
    <x v="31"/>
    <x v="1"/>
    <n v="70"/>
    <x v="1"/>
    <n v="32"/>
    <x v="1"/>
    <n v="1832"/>
    <x v="1"/>
    <n v="1648"/>
    <s v="Macroalbuminuria"/>
    <n v="819"/>
    <x v="0"/>
    <n v="0"/>
    <x v="0"/>
    <n v="126"/>
    <x v="1"/>
    <n v="10.6"/>
    <x v="1"/>
    <n v="277"/>
    <x v="1"/>
    <n v="146"/>
    <x v="4"/>
    <n v="42"/>
    <x v="0"/>
    <n v="351"/>
    <s v="Alto"/>
    <n v="130"/>
    <s v="Bajo"/>
    <n v="6.1"/>
    <s v="Alto"/>
    <n v="8.5"/>
    <x v="0"/>
    <n v="8.8000000000000007"/>
    <s v="Normal"/>
    <n v="5.9"/>
    <s v="Alto"/>
    <n v="1"/>
    <s v="Toma ECA"/>
    <n v="1"/>
    <s v="Toma ARB"/>
    <n v="0"/>
    <x v="1"/>
    <n v="1"/>
    <x v="0"/>
    <n v="1"/>
    <x v="1"/>
    <n v="0"/>
    <x v="1"/>
  </r>
  <r>
    <s v="P0553"/>
    <x v="3"/>
    <s v="Adulto Mayor"/>
    <x v="0"/>
    <n v="33"/>
    <x v="2"/>
    <n v="1"/>
    <s v="Tiene herencia"/>
    <n v="189"/>
    <n v="105"/>
    <n v="89"/>
    <s v="Normal"/>
    <n v="32"/>
    <s v="Reducida"/>
    <n v="3"/>
    <x v="3"/>
    <n v="0"/>
    <x v="0"/>
    <n v="0"/>
    <x v="0"/>
    <n v="1"/>
    <x v="0"/>
    <x v="24"/>
    <x v="1"/>
    <n v="106"/>
    <x v="3"/>
    <n v="56"/>
    <x v="1"/>
    <n v="2585"/>
    <x v="1"/>
    <n v="2068"/>
    <s v="Macroalbuminuria"/>
    <n v="633"/>
    <x v="0"/>
    <n v="0"/>
    <x v="0"/>
    <n v="150"/>
    <x v="1"/>
    <n v="10.8"/>
    <x v="1"/>
    <n v="248"/>
    <x v="1"/>
    <n v="134"/>
    <x v="4"/>
    <n v="29"/>
    <x v="0"/>
    <n v="322"/>
    <s v="Alto"/>
    <n v="128"/>
    <s v="Bajo"/>
    <n v="5.0999999999999996"/>
    <s v="Alto"/>
    <n v="10.5"/>
    <x v="0"/>
    <n v="8.1"/>
    <s v="Bajo"/>
    <n v="6.2"/>
    <s v="Alto"/>
    <n v="0"/>
    <s v="No Toma ECA"/>
    <n v="1"/>
    <s v="Toma ARB"/>
    <n v="0"/>
    <x v="1"/>
    <n v="0"/>
    <x v="1"/>
    <n v="1"/>
    <x v="1"/>
    <n v="1"/>
    <x v="0"/>
  </r>
  <r>
    <s v="P0554"/>
    <x v="35"/>
    <s v="Adulto"/>
    <x v="1"/>
    <n v="23.9"/>
    <x v="0"/>
    <n v="0"/>
    <s v="No tiene herencia"/>
    <n v="129"/>
    <n v="77"/>
    <n v="68"/>
    <s v="Normal"/>
    <n v="50"/>
    <s v="Normal"/>
    <n v="1"/>
    <x v="2"/>
    <n v="0"/>
    <x v="0"/>
    <n v="0"/>
    <x v="0"/>
    <n v="1"/>
    <x v="0"/>
    <x v="3"/>
    <x v="0"/>
    <n v="34"/>
    <x v="0"/>
    <n v="77"/>
    <x v="2"/>
    <n v="22"/>
    <x v="0"/>
    <n v="17"/>
    <s v="Normal"/>
    <n v="2375"/>
    <x v="0"/>
    <n v="0"/>
    <x v="0"/>
    <n v="124"/>
    <x v="2"/>
    <n v="5.2"/>
    <x v="0"/>
    <n v="195"/>
    <x v="0"/>
    <n v="111"/>
    <x v="0"/>
    <n v="70"/>
    <x v="1"/>
    <n v="116"/>
    <s v="Normal"/>
    <n v="143"/>
    <s v="Normal"/>
    <n v="4"/>
    <s v="Normal"/>
    <n v="13.3"/>
    <x v="1"/>
    <n v="10.4"/>
    <s v="Normal"/>
    <n v="4.0999999999999996"/>
    <s v="Normal"/>
    <n v="1"/>
    <s v="Toma ECA"/>
    <n v="1"/>
    <s v="Toma ARB"/>
    <n v="0"/>
    <x v="1"/>
    <n v="1"/>
    <x v="0"/>
    <n v="0"/>
    <x v="0"/>
    <n v="1"/>
    <x v="0"/>
  </r>
  <r>
    <s v="P0555"/>
    <x v="30"/>
    <s v="Adulto Mayor"/>
    <x v="0"/>
    <n v="27.5"/>
    <x v="3"/>
    <n v="1"/>
    <s v="Tiene herencia"/>
    <n v="173"/>
    <n v="94"/>
    <n v="87"/>
    <s v="Normal"/>
    <n v="25"/>
    <s v="Reducida"/>
    <n v="4"/>
    <x v="1"/>
    <n v="1"/>
    <x v="1"/>
    <n v="0"/>
    <x v="0"/>
    <n v="1"/>
    <x v="0"/>
    <x v="29"/>
    <x v="1"/>
    <n v="96"/>
    <x v="1"/>
    <n v="53"/>
    <x v="1"/>
    <n v="696"/>
    <x v="1"/>
    <n v="487"/>
    <s v="Macroalbuminuria"/>
    <n v="515"/>
    <x v="0"/>
    <n v="0"/>
    <x v="0"/>
    <n v="201"/>
    <x v="1"/>
    <n v="9.1999999999999993"/>
    <x v="1"/>
    <n v="297"/>
    <x v="1"/>
    <n v="130"/>
    <x v="4"/>
    <n v="35"/>
    <x v="0"/>
    <n v="421"/>
    <s v="Alto"/>
    <n v="134"/>
    <s v="Bajo"/>
    <n v="6.1"/>
    <s v="Alto"/>
    <n v="8.3000000000000007"/>
    <x v="0"/>
    <n v="8.6999999999999993"/>
    <s v="Normal"/>
    <n v="5.0999999999999996"/>
    <s v="Alto"/>
    <n v="0"/>
    <s v="No Toma ECA"/>
    <n v="0"/>
    <s v="No toma ARB"/>
    <n v="1"/>
    <x v="0"/>
    <n v="1"/>
    <x v="0"/>
    <n v="1"/>
    <x v="1"/>
    <n v="0"/>
    <x v="1"/>
  </r>
  <r>
    <s v="P0556"/>
    <x v="37"/>
    <s v="Adulto Mayor"/>
    <x v="1"/>
    <n v="19.7"/>
    <x v="0"/>
    <n v="0"/>
    <s v="No tiene herencia"/>
    <n v="105"/>
    <n v="69"/>
    <n v="67"/>
    <s v="Normal"/>
    <n v="57"/>
    <s v="Normal"/>
    <n v="2"/>
    <x v="0"/>
    <n v="0"/>
    <x v="0"/>
    <n v="0"/>
    <x v="0"/>
    <n v="0"/>
    <x v="1"/>
    <x v="0"/>
    <x v="0"/>
    <n v="27"/>
    <x v="0"/>
    <n v="72"/>
    <x v="2"/>
    <n v="21"/>
    <x v="0"/>
    <n v="18"/>
    <s v="Normal"/>
    <n v="1003"/>
    <x v="0"/>
    <n v="1"/>
    <x v="1"/>
    <n v="91"/>
    <x v="0"/>
    <n v="5.2"/>
    <x v="0"/>
    <n v="199"/>
    <x v="0"/>
    <n v="92"/>
    <x v="3"/>
    <n v="56"/>
    <x v="0"/>
    <n v="151"/>
    <s v="Alto"/>
    <n v="138"/>
    <s v="Normal"/>
    <n v="4.7"/>
    <s v="Normal"/>
    <n v="14.8"/>
    <x v="1"/>
    <n v="10.5"/>
    <s v="Normal"/>
    <n v="2.5"/>
    <s v="Normal"/>
    <n v="1"/>
    <s v="Toma ECA"/>
    <n v="1"/>
    <s v="Toma ARB"/>
    <n v="0"/>
    <x v="1"/>
    <n v="1"/>
    <x v="0"/>
    <n v="0"/>
    <x v="0"/>
    <n v="0"/>
    <x v="1"/>
  </r>
  <r>
    <s v="P0557"/>
    <x v="54"/>
    <s v="Adulto Mayor"/>
    <x v="0"/>
    <n v="37.299999999999997"/>
    <x v="1"/>
    <n v="1"/>
    <s v="Tiene herencia"/>
    <n v="166"/>
    <n v="90"/>
    <n v="95"/>
    <s v="Normal"/>
    <n v="41"/>
    <s v="Intermedia"/>
    <n v="3"/>
    <x v="3"/>
    <n v="0"/>
    <x v="0"/>
    <n v="1"/>
    <x v="1"/>
    <n v="1"/>
    <x v="0"/>
    <x v="28"/>
    <x v="1"/>
    <n v="101"/>
    <x v="3"/>
    <n v="11"/>
    <x v="3"/>
    <n v="2722"/>
    <x v="1"/>
    <n v="2177"/>
    <s v="Macroalbuminuria"/>
    <n v="411"/>
    <x v="1"/>
    <n v="1"/>
    <x v="1"/>
    <n v="133"/>
    <x v="1"/>
    <n v="10.9"/>
    <x v="1"/>
    <n v="233"/>
    <x v="2"/>
    <n v="154"/>
    <x v="4"/>
    <n v="40"/>
    <x v="0"/>
    <n v="434"/>
    <s v="Alto"/>
    <n v="139"/>
    <s v="Normal"/>
    <n v="6.2"/>
    <s v="Alto"/>
    <n v="8.6"/>
    <x v="0"/>
    <n v="8.8000000000000007"/>
    <s v="Normal"/>
    <n v="5.4"/>
    <s v="Alto"/>
    <n v="0"/>
    <s v="No Toma ECA"/>
    <n v="1"/>
    <s v="Toma ARB"/>
    <n v="1"/>
    <x v="0"/>
    <n v="0"/>
    <x v="1"/>
    <n v="1"/>
    <x v="1"/>
    <n v="0"/>
    <x v="1"/>
  </r>
  <r>
    <s v="P0558"/>
    <x v="3"/>
    <s v="Adulto Mayor"/>
    <x v="1"/>
    <n v="27.6"/>
    <x v="3"/>
    <n v="0"/>
    <s v="No tiene herencia"/>
    <n v="167"/>
    <n v="93"/>
    <n v="84"/>
    <s v="Normal"/>
    <n v="43"/>
    <s v="Intermedia"/>
    <n v="2"/>
    <x v="0"/>
    <n v="1"/>
    <x v="1"/>
    <n v="0"/>
    <x v="0"/>
    <n v="1"/>
    <x v="0"/>
    <x v="9"/>
    <x v="1"/>
    <n v="80"/>
    <x v="1"/>
    <n v="18"/>
    <x v="4"/>
    <n v="719"/>
    <x v="1"/>
    <n v="647"/>
    <s v="Macroalbuminuria"/>
    <n v="328"/>
    <x v="1"/>
    <n v="1"/>
    <x v="1"/>
    <n v="183"/>
    <x v="1"/>
    <n v="7"/>
    <x v="1"/>
    <n v="265"/>
    <x v="1"/>
    <n v="188"/>
    <x v="1"/>
    <n v="38"/>
    <x v="0"/>
    <n v="406"/>
    <s v="Alto"/>
    <n v="130"/>
    <s v="Bajo"/>
    <n v="6.8"/>
    <s v="Alto"/>
    <n v="7"/>
    <x v="0"/>
    <n v="8.6999999999999993"/>
    <s v="Normal"/>
    <n v="6.1"/>
    <s v="Alto"/>
    <n v="1"/>
    <s v="Toma ECA"/>
    <n v="0"/>
    <s v="No toma ARB"/>
    <n v="1"/>
    <x v="0"/>
    <n v="1"/>
    <x v="0"/>
    <n v="1"/>
    <x v="1"/>
    <n v="1"/>
    <x v="0"/>
  </r>
  <r>
    <s v="P0559"/>
    <x v="1"/>
    <s v="Adulto"/>
    <x v="1"/>
    <n v="29.6"/>
    <x v="3"/>
    <n v="0"/>
    <s v="No tiene herencia"/>
    <n v="118"/>
    <n v="67"/>
    <n v="87"/>
    <s v="Normal"/>
    <n v="61"/>
    <s v="Normal"/>
    <n v="1"/>
    <x v="2"/>
    <n v="0"/>
    <x v="0"/>
    <n v="0"/>
    <x v="0"/>
    <n v="0"/>
    <x v="1"/>
    <x v="3"/>
    <x v="0"/>
    <n v="21"/>
    <x v="0"/>
    <n v="78"/>
    <x v="2"/>
    <n v="11"/>
    <x v="0"/>
    <n v="9"/>
    <s v="Normal"/>
    <n v="1895"/>
    <x v="0"/>
    <n v="0"/>
    <x v="0"/>
    <n v="86"/>
    <x v="0"/>
    <n v="6.1"/>
    <x v="2"/>
    <n v="204"/>
    <x v="2"/>
    <n v="120"/>
    <x v="0"/>
    <n v="40"/>
    <x v="0"/>
    <n v="99"/>
    <s v="Normal"/>
    <n v="135"/>
    <s v="Normal"/>
    <n v="3.9"/>
    <s v="Normal"/>
    <n v="14"/>
    <x v="1"/>
    <n v="9.5"/>
    <s v="Normal"/>
    <n v="4.0999999999999996"/>
    <s v="Normal"/>
    <n v="0"/>
    <s v="No Toma ECA"/>
    <n v="0"/>
    <s v="No toma ARB"/>
    <n v="0"/>
    <x v="1"/>
    <n v="1"/>
    <x v="0"/>
    <n v="0"/>
    <x v="0"/>
    <n v="1"/>
    <x v="0"/>
  </r>
  <r>
    <s v="P0560"/>
    <x v="13"/>
    <s v="Adulto Mayor"/>
    <x v="1"/>
    <n v="32.5"/>
    <x v="2"/>
    <n v="1"/>
    <s v="Tiene herencia"/>
    <n v="151"/>
    <n v="102"/>
    <n v="96"/>
    <s v="Normal"/>
    <n v="32"/>
    <s v="Reducida"/>
    <n v="4"/>
    <x v="1"/>
    <n v="0"/>
    <x v="0"/>
    <n v="0"/>
    <x v="0"/>
    <n v="1"/>
    <x v="0"/>
    <x v="5"/>
    <x v="1"/>
    <n v="97"/>
    <x v="1"/>
    <n v="10"/>
    <x v="3"/>
    <n v="2358"/>
    <x v="1"/>
    <n v="1886"/>
    <s v="Macroalbuminuria"/>
    <n v="513"/>
    <x v="0"/>
    <n v="0"/>
    <x v="0"/>
    <n v="163"/>
    <x v="1"/>
    <n v="8.9"/>
    <x v="1"/>
    <n v="230"/>
    <x v="2"/>
    <n v="137"/>
    <x v="4"/>
    <n v="29"/>
    <x v="0"/>
    <n v="361"/>
    <s v="Alto"/>
    <n v="140"/>
    <s v="Normal"/>
    <n v="6.3"/>
    <s v="Alto"/>
    <n v="7.1"/>
    <x v="0"/>
    <n v="7.8"/>
    <s v="Bajo"/>
    <n v="6.5"/>
    <s v="Alto"/>
    <n v="1"/>
    <s v="Toma ECA"/>
    <n v="0"/>
    <s v="No toma ARB"/>
    <n v="1"/>
    <x v="0"/>
    <n v="1"/>
    <x v="0"/>
    <n v="1"/>
    <x v="1"/>
    <n v="1"/>
    <x v="0"/>
  </r>
  <r>
    <s v="P0561"/>
    <x v="50"/>
    <s v="Adulto"/>
    <x v="0"/>
    <n v="28.7"/>
    <x v="3"/>
    <n v="0"/>
    <s v="No tiene herencia"/>
    <n v="122"/>
    <n v="75"/>
    <n v="75"/>
    <s v="Normal"/>
    <n v="67"/>
    <s v="Normal"/>
    <n v="1"/>
    <x v="2"/>
    <n v="0"/>
    <x v="0"/>
    <n v="0"/>
    <x v="0"/>
    <n v="0"/>
    <x v="1"/>
    <x v="3"/>
    <x v="0"/>
    <n v="32"/>
    <x v="0"/>
    <n v="64"/>
    <x v="2"/>
    <n v="28"/>
    <x v="0"/>
    <n v="22"/>
    <s v="Normal"/>
    <n v="1412"/>
    <x v="0"/>
    <n v="0"/>
    <x v="0"/>
    <n v="119"/>
    <x v="2"/>
    <n v="5.6"/>
    <x v="0"/>
    <n v="174"/>
    <x v="0"/>
    <n v="98"/>
    <x v="3"/>
    <n v="47"/>
    <x v="0"/>
    <n v="81"/>
    <s v="Normal"/>
    <n v="137"/>
    <s v="Normal"/>
    <n v="4.5999999999999996"/>
    <s v="Normal"/>
    <n v="14.3"/>
    <x v="1"/>
    <n v="8.9"/>
    <s v="Normal"/>
    <n v="2.6"/>
    <s v="Normal"/>
    <n v="0"/>
    <s v="No Toma ECA"/>
    <n v="0"/>
    <s v="No toma ARB"/>
    <n v="0"/>
    <x v="1"/>
    <n v="0"/>
    <x v="1"/>
    <n v="0"/>
    <x v="0"/>
    <n v="0"/>
    <x v="1"/>
  </r>
  <r>
    <s v="P0562"/>
    <x v="39"/>
    <s v="Adulto Mayor"/>
    <x v="0"/>
    <n v="36"/>
    <x v="1"/>
    <n v="1"/>
    <s v="Tiene herencia"/>
    <n v="187"/>
    <n v="105"/>
    <n v="96"/>
    <s v="Normal"/>
    <n v="35"/>
    <s v="Reducida"/>
    <n v="3"/>
    <x v="3"/>
    <n v="0"/>
    <x v="0"/>
    <n v="0"/>
    <x v="0"/>
    <n v="1"/>
    <x v="0"/>
    <x v="25"/>
    <x v="1"/>
    <n v="54"/>
    <x v="0"/>
    <n v="47"/>
    <x v="1"/>
    <n v="1291"/>
    <x v="1"/>
    <n v="903"/>
    <s v="Macroalbuminuria"/>
    <n v="736"/>
    <x v="0"/>
    <n v="1"/>
    <x v="1"/>
    <n v="147"/>
    <x v="1"/>
    <n v="9.9"/>
    <x v="1"/>
    <n v="213"/>
    <x v="2"/>
    <n v="216"/>
    <x v="2"/>
    <n v="40"/>
    <x v="0"/>
    <n v="204"/>
    <s v="Alto"/>
    <n v="131"/>
    <s v="Bajo"/>
    <n v="6.4"/>
    <s v="Alto"/>
    <n v="8.1999999999999993"/>
    <x v="0"/>
    <n v="8.8000000000000007"/>
    <s v="Normal"/>
    <n v="5.5"/>
    <s v="Alto"/>
    <n v="1"/>
    <s v="Toma ECA"/>
    <n v="1"/>
    <s v="Toma ARB"/>
    <n v="1"/>
    <x v="0"/>
    <n v="1"/>
    <x v="0"/>
    <n v="1"/>
    <x v="1"/>
    <n v="1"/>
    <x v="0"/>
  </r>
  <r>
    <s v="P0563"/>
    <x v="39"/>
    <s v="Adulto Mayor"/>
    <x v="0"/>
    <n v="21.3"/>
    <x v="0"/>
    <n v="1"/>
    <s v="Tiene herencia"/>
    <n v="112"/>
    <n v="69"/>
    <n v="77"/>
    <s v="Normal"/>
    <n v="63"/>
    <s v="Normal"/>
    <n v="1"/>
    <x v="2"/>
    <n v="0"/>
    <x v="0"/>
    <n v="0"/>
    <x v="0"/>
    <n v="1"/>
    <x v="0"/>
    <x v="18"/>
    <x v="0"/>
    <n v="32"/>
    <x v="0"/>
    <n v="66"/>
    <x v="2"/>
    <n v="24"/>
    <x v="0"/>
    <n v="21"/>
    <s v="Normal"/>
    <n v="2103"/>
    <x v="0"/>
    <n v="1"/>
    <x v="1"/>
    <n v="106"/>
    <x v="2"/>
    <n v="6.4"/>
    <x v="2"/>
    <n v="202"/>
    <x v="2"/>
    <n v="108"/>
    <x v="0"/>
    <n v="47"/>
    <x v="0"/>
    <n v="112"/>
    <s v="Normal"/>
    <n v="143"/>
    <s v="Normal"/>
    <n v="4.5999999999999996"/>
    <s v="Normal"/>
    <n v="13.3"/>
    <x v="0"/>
    <n v="9.1999999999999993"/>
    <s v="Normal"/>
    <n v="3.5"/>
    <s v="Normal"/>
    <n v="0"/>
    <s v="No Toma ECA"/>
    <n v="0"/>
    <s v="No toma ARB"/>
    <n v="0"/>
    <x v="1"/>
    <n v="1"/>
    <x v="0"/>
    <n v="0"/>
    <x v="0"/>
    <n v="0"/>
    <x v="1"/>
  </r>
  <r>
    <s v="P0564"/>
    <x v="4"/>
    <s v="Adulto Mayor"/>
    <x v="1"/>
    <n v="31.7"/>
    <x v="2"/>
    <n v="1"/>
    <s v="Tiene herencia"/>
    <n v="154"/>
    <n v="108"/>
    <n v="80"/>
    <s v="Normal"/>
    <n v="29"/>
    <s v="Reducida"/>
    <n v="2"/>
    <x v="0"/>
    <n v="1"/>
    <x v="1"/>
    <n v="1"/>
    <x v="1"/>
    <n v="1"/>
    <x v="0"/>
    <x v="39"/>
    <x v="1"/>
    <n v="78"/>
    <x v="1"/>
    <n v="13"/>
    <x v="3"/>
    <n v="1469"/>
    <x v="1"/>
    <n v="1175"/>
    <s v="Macroalbuminuria"/>
    <n v="532"/>
    <x v="0"/>
    <n v="1"/>
    <x v="1"/>
    <n v="205"/>
    <x v="1"/>
    <n v="9.4"/>
    <x v="1"/>
    <n v="260"/>
    <x v="1"/>
    <n v="207"/>
    <x v="2"/>
    <n v="34"/>
    <x v="0"/>
    <n v="395"/>
    <s v="Alto"/>
    <n v="129"/>
    <s v="Bajo"/>
    <n v="5.5"/>
    <s v="Alto"/>
    <n v="8.1"/>
    <x v="0"/>
    <n v="8.9"/>
    <s v="Normal"/>
    <n v="5.6"/>
    <s v="Alto"/>
    <n v="0"/>
    <s v="No Toma ECA"/>
    <n v="0"/>
    <s v="No toma ARB"/>
    <n v="0"/>
    <x v="1"/>
    <n v="1"/>
    <x v="0"/>
    <n v="1"/>
    <x v="1"/>
    <n v="1"/>
    <x v="0"/>
  </r>
  <r>
    <s v="P0565"/>
    <x v="5"/>
    <s v="Adulto"/>
    <x v="0"/>
    <n v="18.899999999999999"/>
    <x v="0"/>
    <n v="0"/>
    <s v="No tiene herencia"/>
    <n v="114"/>
    <n v="68"/>
    <n v="80"/>
    <s v="Normal"/>
    <n v="52"/>
    <s v="Normal"/>
    <n v="2"/>
    <x v="0"/>
    <n v="0"/>
    <x v="0"/>
    <n v="0"/>
    <x v="0"/>
    <n v="1"/>
    <x v="0"/>
    <x v="4"/>
    <x v="0"/>
    <n v="40"/>
    <x v="0"/>
    <n v="84"/>
    <x v="2"/>
    <n v="14"/>
    <x v="0"/>
    <n v="12"/>
    <s v="Normal"/>
    <n v="1263"/>
    <x v="0"/>
    <n v="0"/>
    <x v="0"/>
    <n v="82"/>
    <x v="0"/>
    <n v="5.8"/>
    <x v="2"/>
    <n v="172"/>
    <x v="0"/>
    <n v="119"/>
    <x v="0"/>
    <n v="65"/>
    <x v="1"/>
    <n v="157"/>
    <s v="Alto"/>
    <n v="140"/>
    <s v="Normal"/>
    <n v="4.9000000000000004"/>
    <s v="Normal"/>
    <n v="14.9"/>
    <x v="1"/>
    <n v="10.1"/>
    <s v="Normal"/>
    <n v="4.5"/>
    <s v="Normal"/>
    <n v="0"/>
    <s v="No Toma ECA"/>
    <n v="0"/>
    <s v="No toma ARB"/>
    <n v="0"/>
    <x v="1"/>
    <n v="0"/>
    <x v="1"/>
    <n v="0"/>
    <x v="0"/>
    <n v="0"/>
    <x v="1"/>
  </r>
  <r>
    <s v="P0566"/>
    <x v="37"/>
    <s v="Adulto Mayor"/>
    <x v="0"/>
    <n v="21.2"/>
    <x v="0"/>
    <n v="0"/>
    <s v="No tiene herencia"/>
    <n v="113"/>
    <n v="75"/>
    <n v="66"/>
    <s v="Normal"/>
    <n v="51"/>
    <s v="Normal"/>
    <n v="2"/>
    <x v="0"/>
    <n v="0"/>
    <x v="0"/>
    <n v="0"/>
    <x v="0"/>
    <n v="1"/>
    <x v="0"/>
    <x v="3"/>
    <x v="0"/>
    <n v="33"/>
    <x v="0"/>
    <n v="110"/>
    <x v="0"/>
    <n v="10"/>
    <x v="0"/>
    <n v="8"/>
    <s v="Normal"/>
    <n v="1572"/>
    <x v="0"/>
    <n v="0"/>
    <x v="0"/>
    <n v="109"/>
    <x v="2"/>
    <n v="4.9000000000000004"/>
    <x v="0"/>
    <n v="182"/>
    <x v="0"/>
    <n v="121"/>
    <x v="0"/>
    <n v="42"/>
    <x v="0"/>
    <n v="148"/>
    <s v="Normal"/>
    <n v="143"/>
    <s v="Normal"/>
    <n v="3.6"/>
    <s v="Normal"/>
    <n v="12.8"/>
    <x v="0"/>
    <n v="9.1"/>
    <s v="Normal"/>
    <n v="3.3"/>
    <s v="Normal"/>
    <n v="0"/>
    <s v="No Toma ECA"/>
    <n v="1"/>
    <s v="Toma ARB"/>
    <n v="0"/>
    <x v="1"/>
    <n v="0"/>
    <x v="1"/>
    <n v="0"/>
    <x v="0"/>
    <n v="1"/>
    <x v="0"/>
  </r>
  <r>
    <s v="P0567"/>
    <x v="2"/>
    <s v="Adulto Mayor"/>
    <x v="1"/>
    <n v="27"/>
    <x v="3"/>
    <n v="1"/>
    <s v="Tiene herencia"/>
    <n v="168"/>
    <n v="98"/>
    <n v="104"/>
    <s v="Taquicardia"/>
    <n v="27"/>
    <s v="Reducida"/>
    <n v="4"/>
    <x v="1"/>
    <n v="1"/>
    <x v="1"/>
    <n v="0"/>
    <x v="0"/>
    <n v="1"/>
    <x v="0"/>
    <x v="36"/>
    <x v="1"/>
    <n v="67"/>
    <x v="1"/>
    <n v="46"/>
    <x v="1"/>
    <n v="2793"/>
    <x v="1"/>
    <n v="2234"/>
    <s v="Macroalbuminuria"/>
    <n v="435"/>
    <x v="1"/>
    <n v="1"/>
    <x v="1"/>
    <n v="216"/>
    <x v="1"/>
    <n v="9.3000000000000007"/>
    <x v="1"/>
    <n v="221"/>
    <x v="2"/>
    <n v="134"/>
    <x v="4"/>
    <n v="38"/>
    <x v="0"/>
    <n v="194"/>
    <s v="Alto"/>
    <n v="129"/>
    <s v="Bajo"/>
    <n v="6.6"/>
    <s v="Alto"/>
    <n v="8.6"/>
    <x v="0"/>
    <n v="9"/>
    <s v="Normal"/>
    <n v="6.8"/>
    <s v="Alto"/>
    <n v="1"/>
    <s v="Toma ECA"/>
    <n v="1"/>
    <s v="Toma ARB"/>
    <n v="1"/>
    <x v="0"/>
    <n v="0"/>
    <x v="1"/>
    <n v="1"/>
    <x v="1"/>
    <n v="1"/>
    <x v="0"/>
  </r>
  <r>
    <s v="P0568"/>
    <x v="44"/>
    <s v="Adulto Mayor"/>
    <x v="1"/>
    <n v="27.7"/>
    <x v="3"/>
    <n v="0"/>
    <s v="No tiene herencia"/>
    <n v="140"/>
    <n v="97"/>
    <n v="95"/>
    <s v="Normal"/>
    <n v="36"/>
    <s v="Reducida"/>
    <n v="4"/>
    <x v="1"/>
    <n v="1"/>
    <x v="1"/>
    <n v="0"/>
    <x v="0"/>
    <n v="1"/>
    <x v="0"/>
    <x v="28"/>
    <x v="1"/>
    <n v="94"/>
    <x v="1"/>
    <n v="26"/>
    <x v="4"/>
    <n v="1946"/>
    <x v="1"/>
    <n v="1556"/>
    <s v="Macroalbuminuria"/>
    <n v="799"/>
    <x v="0"/>
    <n v="0"/>
    <x v="0"/>
    <n v="137"/>
    <x v="1"/>
    <n v="9.1999999999999993"/>
    <x v="1"/>
    <n v="303"/>
    <x v="1"/>
    <n v="194"/>
    <x v="2"/>
    <n v="39"/>
    <x v="0"/>
    <n v="390"/>
    <s v="Alto"/>
    <n v="138"/>
    <s v="Normal"/>
    <n v="6.5"/>
    <s v="Alto"/>
    <n v="8"/>
    <x v="0"/>
    <n v="8.6"/>
    <s v="Normal"/>
    <n v="6.2"/>
    <s v="Alto"/>
    <n v="1"/>
    <s v="Toma ECA"/>
    <n v="0"/>
    <s v="No toma ARB"/>
    <n v="1"/>
    <x v="0"/>
    <n v="1"/>
    <x v="0"/>
    <n v="1"/>
    <x v="1"/>
    <n v="0"/>
    <x v="1"/>
  </r>
  <r>
    <s v="P0569"/>
    <x v="25"/>
    <s v="Adulto"/>
    <x v="1"/>
    <n v="24.6"/>
    <x v="0"/>
    <n v="1"/>
    <s v="Tiene herencia"/>
    <n v="110"/>
    <n v="76"/>
    <n v="72"/>
    <s v="Normal"/>
    <n v="57"/>
    <s v="Normal"/>
    <n v="1"/>
    <x v="2"/>
    <n v="0"/>
    <x v="0"/>
    <n v="0"/>
    <x v="0"/>
    <n v="0"/>
    <x v="1"/>
    <x v="4"/>
    <x v="1"/>
    <n v="28"/>
    <x v="0"/>
    <n v="72"/>
    <x v="2"/>
    <n v="20"/>
    <x v="0"/>
    <n v="16"/>
    <s v="Normal"/>
    <n v="1257"/>
    <x v="0"/>
    <n v="0"/>
    <x v="0"/>
    <n v="82"/>
    <x v="0"/>
    <n v="6"/>
    <x v="2"/>
    <n v="154"/>
    <x v="0"/>
    <n v="129"/>
    <x v="0"/>
    <n v="42"/>
    <x v="0"/>
    <n v="89"/>
    <s v="Normal"/>
    <n v="145"/>
    <s v="Normal"/>
    <n v="3.8"/>
    <s v="Normal"/>
    <n v="13.2"/>
    <x v="1"/>
    <n v="9.5"/>
    <s v="Normal"/>
    <n v="3.3"/>
    <s v="Normal"/>
    <n v="1"/>
    <s v="Toma ECA"/>
    <n v="1"/>
    <s v="Toma ARB"/>
    <n v="0"/>
    <x v="1"/>
    <n v="0"/>
    <x v="1"/>
    <n v="0"/>
    <x v="0"/>
    <n v="1"/>
    <x v="0"/>
  </r>
  <r>
    <s v="P0570"/>
    <x v="48"/>
    <s v="Adulto"/>
    <x v="1"/>
    <n v="25.9"/>
    <x v="3"/>
    <n v="1"/>
    <s v="Tiene herencia"/>
    <n v="141"/>
    <n v="90"/>
    <n v="85"/>
    <s v="Normal"/>
    <n v="40"/>
    <s v="Reducida"/>
    <n v="4"/>
    <x v="1"/>
    <n v="0"/>
    <x v="0"/>
    <n v="0"/>
    <x v="0"/>
    <n v="1"/>
    <x v="0"/>
    <x v="33"/>
    <x v="1"/>
    <n v="67"/>
    <x v="1"/>
    <n v="45"/>
    <x v="1"/>
    <n v="786"/>
    <x v="1"/>
    <n v="550"/>
    <s v="Macroalbuminuria"/>
    <n v="388"/>
    <x v="1"/>
    <n v="1"/>
    <x v="1"/>
    <n v="123"/>
    <x v="2"/>
    <n v="10"/>
    <x v="1"/>
    <n v="221"/>
    <x v="2"/>
    <n v="210"/>
    <x v="2"/>
    <n v="38"/>
    <x v="0"/>
    <n v="257"/>
    <s v="Alto"/>
    <n v="125"/>
    <s v="Bajo"/>
    <n v="5.9"/>
    <s v="Alto"/>
    <n v="9.8000000000000007"/>
    <x v="0"/>
    <n v="8"/>
    <s v="Bajo"/>
    <n v="5.4"/>
    <s v="Alto"/>
    <n v="1"/>
    <s v="Toma ECA"/>
    <n v="1"/>
    <s v="Toma ARB"/>
    <n v="0"/>
    <x v="1"/>
    <n v="1"/>
    <x v="0"/>
    <n v="1"/>
    <x v="1"/>
    <n v="0"/>
    <x v="1"/>
  </r>
  <r>
    <s v="P0571"/>
    <x v="17"/>
    <s v="Adulto"/>
    <x v="0"/>
    <n v="33.1"/>
    <x v="2"/>
    <n v="0"/>
    <s v="No tiene herencia"/>
    <n v="150"/>
    <n v="95"/>
    <n v="104"/>
    <s v="Taquicardia"/>
    <n v="40"/>
    <s v="Reducida"/>
    <n v="4"/>
    <x v="1"/>
    <n v="0"/>
    <x v="0"/>
    <n v="0"/>
    <x v="0"/>
    <n v="1"/>
    <x v="0"/>
    <x v="2"/>
    <x v="1"/>
    <n v="100"/>
    <x v="3"/>
    <n v="50"/>
    <x v="1"/>
    <n v="2558"/>
    <x v="1"/>
    <n v="2046"/>
    <s v="Macroalbuminuria"/>
    <n v="478"/>
    <x v="1"/>
    <n v="1"/>
    <x v="1"/>
    <n v="206"/>
    <x v="1"/>
    <n v="10"/>
    <x v="1"/>
    <n v="262"/>
    <x v="1"/>
    <n v="202"/>
    <x v="2"/>
    <n v="43"/>
    <x v="0"/>
    <n v="450"/>
    <s v="Alto"/>
    <n v="127"/>
    <s v="Bajo"/>
    <n v="6.3"/>
    <s v="Alto"/>
    <n v="9.6999999999999993"/>
    <x v="0"/>
    <n v="8.6"/>
    <s v="Normal"/>
    <n v="6.5"/>
    <s v="Alto"/>
    <n v="1"/>
    <s v="Toma ECA"/>
    <n v="1"/>
    <s v="Toma ARB"/>
    <n v="0"/>
    <x v="1"/>
    <n v="1"/>
    <x v="0"/>
    <n v="1"/>
    <x v="1"/>
    <n v="1"/>
    <x v="0"/>
  </r>
  <r>
    <s v="P0572"/>
    <x v="18"/>
    <s v="Adulto"/>
    <x v="0"/>
    <n v="32.1"/>
    <x v="2"/>
    <n v="0"/>
    <s v="No tiene herencia"/>
    <n v="149"/>
    <n v="94"/>
    <n v="90"/>
    <s v="Normal"/>
    <n v="48"/>
    <s v="Intermedia"/>
    <n v="2"/>
    <x v="0"/>
    <n v="1"/>
    <x v="1"/>
    <n v="0"/>
    <x v="0"/>
    <n v="1"/>
    <x v="0"/>
    <x v="20"/>
    <x v="1"/>
    <n v="75"/>
    <x v="1"/>
    <n v="47"/>
    <x v="1"/>
    <n v="542"/>
    <x v="1"/>
    <n v="487"/>
    <s v="Macroalbuminuria"/>
    <n v="500"/>
    <x v="0"/>
    <n v="0"/>
    <x v="0"/>
    <n v="135"/>
    <x v="1"/>
    <n v="8.1"/>
    <x v="1"/>
    <n v="293"/>
    <x v="1"/>
    <n v="182"/>
    <x v="1"/>
    <n v="31"/>
    <x v="0"/>
    <n v="364"/>
    <s v="Alto"/>
    <n v="131"/>
    <s v="Bajo"/>
    <n v="5.2"/>
    <s v="Alto"/>
    <n v="8.3000000000000007"/>
    <x v="0"/>
    <n v="8.8000000000000007"/>
    <s v="Normal"/>
    <n v="5.5"/>
    <s v="Alto"/>
    <n v="1"/>
    <s v="Toma ECA"/>
    <n v="0"/>
    <s v="No toma ARB"/>
    <n v="0"/>
    <x v="1"/>
    <n v="0"/>
    <x v="1"/>
    <n v="1"/>
    <x v="1"/>
    <n v="0"/>
    <x v="1"/>
  </r>
  <r>
    <s v="P0573"/>
    <x v="49"/>
    <s v="Adulto Mayor"/>
    <x v="1"/>
    <n v="29.4"/>
    <x v="3"/>
    <n v="1"/>
    <s v="Tiene herencia"/>
    <n v="178"/>
    <n v="106"/>
    <n v="100"/>
    <s v="Normal"/>
    <n v="50"/>
    <s v="Normal"/>
    <n v="4"/>
    <x v="1"/>
    <n v="1"/>
    <x v="1"/>
    <n v="0"/>
    <x v="0"/>
    <n v="1"/>
    <x v="0"/>
    <x v="15"/>
    <x v="1"/>
    <n v="120"/>
    <x v="3"/>
    <n v="42"/>
    <x v="1"/>
    <n v="2809"/>
    <x v="1"/>
    <n v="2247"/>
    <s v="Macroalbuminuria"/>
    <n v="472"/>
    <x v="1"/>
    <n v="0"/>
    <x v="0"/>
    <n v="214"/>
    <x v="1"/>
    <n v="10.5"/>
    <x v="1"/>
    <n v="221"/>
    <x v="2"/>
    <n v="152"/>
    <x v="4"/>
    <n v="38"/>
    <x v="0"/>
    <n v="319"/>
    <s v="Alto"/>
    <n v="126"/>
    <s v="Bajo"/>
    <n v="5.9"/>
    <s v="Alto"/>
    <n v="10.5"/>
    <x v="0"/>
    <n v="8.9"/>
    <s v="Normal"/>
    <n v="4.5999999999999996"/>
    <s v="Alto"/>
    <n v="0"/>
    <s v="No Toma ECA"/>
    <n v="1"/>
    <s v="Toma ARB"/>
    <n v="0"/>
    <x v="1"/>
    <n v="1"/>
    <x v="0"/>
    <n v="1"/>
    <x v="1"/>
    <n v="0"/>
    <x v="1"/>
  </r>
  <r>
    <s v="P0574"/>
    <x v="12"/>
    <s v="Adulto"/>
    <x v="1"/>
    <n v="22.7"/>
    <x v="0"/>
    <n v="1"/>
    <s v="Tiene herencia"/>
    <n v="102"/>
    <n v="83"/>
    <n v="79"/>
    <s v="Normal"/>
    <n v="60"/>
    <s v="Normal"/>
    <n v="1"/>
    <x v="2"/>
    <n v="0"/>
    <x v="0"/>
    <n v="0"/>
    <x v="0"/>
    <n v="1"/>
    <x v="0"/>
    <x v="0"/>
    <x v="0"/>
    <n v="31"/>
    <x v="0"/>
    <n v="114"/>
    <x v="0"/>
    <n v="7"/>
    <x v="0"/>
    <n v="5"/>
    <s v="Normal"/>
    <n v="1973"/>
    <x v="0"/>
    <n v="0"/>
    <x v="0"/>
    <n v="98"/>
    <x v="0"/>
    <n v="5.6"/>
    <x v="0"/>
    <n v="190"/>
    <x v="0"/>
    <n v="101"/>
    <x v="0"/>
    <n v="45"/>
    <x v="0"/>
    <n v="106"/>
    <s v="Normal"/>
    <n v="139"/>
    <s v="Normal"/>
    <n v="4.5999999999999996"/>
    <s v="Normal"/>
    <n v="12.8"/>
    <x v="1"/>
    <n v="10.3"/>
    <s v="Normal"/>
    <n v="4.4000000000000004"/>
    <s v="Normal"/>
    <n v="0"/>
    <s v="No Toma ECA"/>
    <n v="1"/>
    <s v="Toma ARB"/>
    <n v="0"/>
    <x v="1"/>
    <n v="0"/>
    <x v="1"/>
    <n v="0"/>
    <x v="0"/>
    <n v="1"/>
    <x v="0"/>
  </r>
  <r>
    <s v="P0575"/>
    <x v="40"/>
    <s v="Adulto"/>
    <x v="1"/>
    <n v="28.1"/>
    <x v="3"/>
    <n v="1"/>
    <s v="Tiene herencia"/>
    <n v="148"/>
    <n v="92"/>
    <n v="82"/>
    <s v="Normal"/>
    <n v="31"/>
    <s v="Reducida"/>
    <n v="3"/>
    <x v="3"/>
    <n v="0"/>
    <x v="0"/>
    <n v="0"/>
    <x v="0"/>
    <n v="1"/>
    <x v="0"/>
    <x v="23"/>
    <x v="1"/>
    <n v="54"/>
    <x v="1"/>
    <n v="34"/>
    <x v="1"/>
    <n v="2263"/>
    <x v="1"/>
    <n v="2036"/>
    <s v="Macroalbuminuria"/>
    <n v="526"/>
    <x v="0"/>
    <n v="1"/>
    <x v="1"/>
    <n v="212"/>
    <x v="1"/>
    <n v="10.3"/>
    <x v="1"/>
    <n v="314"/>
    <x v="1"/>
    <n v="169"/>
    <x v="1"/>
    <n v="36"/>
    <x v="0"/>
    <n v="431"/>
    <s v="Alto"/>
    <n v="134"/>
    <s v="Bajo"/>
    <n v="5.3"/>
    <s v="Alto"/>
    <n v="7.3"/>
    <x v="0"/>
    <n v="8.1"/>
    <s v="Bajo"/>
    <n v="7"/>
    <s v="Alto"/>
    <n v="0"/>
    <s v="No Toma ECA"/>
    <n v="1"/>
    <s v="Toma ARB"/>
    <n v="1"/>
    <x v="0"/>
    <n v="0"/>
    <x v="1"/>
    <n v="1"/>
    <x v="1"/>
    <n v="1"/>
    <x v="0"/>
  </r>
  <r>
    <s v="P0576"/>
    <x v="34"/>
    <s v="Adulto"/>
    <x v="0"/>
    <n v="18.7"/>
    <x v="0"/>
    <n v="1"/>
    <s v="Tiene herencia"/>
    <n v="131"/>
    <n v="77"/>
    <n v="88"/>
    <s v="Normal"/>
    <n v="61"/>
    <s v="Normal"/>
    <n v="1"/>
    <x v="2"/>
    <n v="0"/>
    <x v="0"/>
    <n v="0"/>
    <x v="0"/>
    <n v="0"/>
    <x v="1"/>
    <x v="7"/>
    <x v="0"/>
    <n v="37"/>
    <x v="0"/>
    <n v="73"/>
    <x v="2"/>
    <n v="19"/>
    <x v="0"/>
    <n v="17"/>
    <s v="Normal"/>
    <n v="2322"/>
    <x v="0"/>
    <n v="0"/>
    <x v="0"/>
    <n v="96"/>
    <x v="0"/>
    <n v="6.2"/>
    <x v="2"/>
    <n v="188"/>
    <x v="0"/>
    <n v="80"/>
    <x v="3"/>
    <n v="48"/>
    <x v="0"/>
    <n v="124"/>
    <s v="Normal"/>
    <n v="142"/>
    <s v="Normal"/>
    <n v="4.2"/>
    <s v="Normal"/>
    <n v="14.8"/>
    <x v="1"/>
    <n v="8.6"/>
    <s v="Normal"/>
    <n v="4.2"/>
    <s v="Normal"/>
    <n v="0"/>
    <s v="No Toma ECA"/>
    <n v="0"/>
    <s v="No toma ARB"/>
    <n v="1"/>
    <x v="0"/>
    <n v="0"/>
    <x v="1"/>
    <n v="0"/>
    <x v="0"/>
    <n v="0"/>
    <x v="1"/>
  </r>
  <r>
    <s v="P0577"/>
    <x v="3"/>
    <s v="Adulto Mayor"/>
    <x v="1"/>
    <n v="22.5"/>
    <x v="0"/>
    <n v="0"/>
    <s v="No tiene herencia"/>
    <n v="131"/>
    <n v="83"/>
    <n v="75"/>
    <s v="Normal"/>
    <n v="59"/>
    <s v="Normal"/>
    <n v="1"/>
    <x v="2"/>
    <n v="0"/>
    <x v="0"/>
    <n v="0"/>
    <x v="0"/>
    <n v="0"/>
    <x v="1"/>
    <x v="0"/>
    <x v="0"/>
    <n v="32"/>
    <x v="0"/>
    <n v="117"/>
    <x v="0"/>
    <n v="25"/>
    <x v="0"/>
    <n v="20"/>
    <s v="Normal"/>
    <n v="1114"/>
    <x v="0"/>
    <n v="0"/>
    <x v="0"/>
    <n v="97"/>
    <x v="0"/>
    <n v="5.0999999999999996"/>
    <x v="0"/>
    <n v="162"/>
    <x v="0"/>
    <n v="124"/>
    <x v="0"/>
    <n v="55"/>
    <x v="0"/>
    <n v="151"/>
    <s v="Alto"/>
    <n v="145"/>
    <s v="Normal"/>
    <n v="3.8"/>
    <s v="Normal"/>
    <n v="12.8"/>
    <x v="1"/>
    <n v="9"/>
    <s v="Normal"/>
    <n v="3"/>
    <s v="Normal"/>
    <n v="0"/>
    <s v="No Toma ECA"/>
    <n v="0"/>
    <s v="No toma ARB"/>
    <n v="0"/>
    <x v="1"/>
    <n v="1"/>
    <x v="0"/>
    <n v="0"/>
    <x v="0"/>
    <n v="1"/>
    <x v="0"/>
  </r>
  <r>
    <s v="P0578"/>
    <x v="11"/>
    <s v="Adulto Mayor"/>
    <x v="1"/>
    <n v="35.799999999999997"/>
    <x v="1"/>
    <n v="0"/>
    <s v="No tiene herencia"/>
    <n v="165"/>
    <n v="99"/>
    <n v="98"/>
    <s v="Normal"/>
    <n v="37"/>
    <s v="Reducida"/>
    <n v="2"/>
    <x v="0"/>
    <n v="1"/>
    <x v="1"/>
    <n v="1"/>
    <x v="1"/>
    <n v="1"/>
    <x v="0"/>
    <x v="2"/>
    <x v="1"/>
    <n v="73"/>
    <x v="1"/>
    <n v="45"/>
    <x v="1"/>
    <n v="2334"/>
    <x v="1"/>
    <n v="2100"/>
    <s v="Macroalbuminuria"/>
    <n v="521"/>
    <x v="0"/>
    <n v="1"/>
    <x v="1"/>
    <n v="143"/>
    <x v="1"/>
    <n v="8"/>
    <x v="1"/>
    <n v="294"/>
    <x v="1"/>
    <n v="220"/>
    <x v="2"/>
    <n v="42"/>
    <x v="0"/>
    <n v="264"/>
    <s v="Alto"/>
    <n v="136"/>
    <s v="Normal"/>
    <n v="5.2"/>
    <s v="Alto"/>
    <n v="8"/>
    <x v="0"/>
    <n v="8"/>
    <s v="Bajo"/>
    <n v="7.4"/>
    <s v="Alto"/>
    <n v="0"/>
    <s v="No Toma ECA"/>
    <n v="1"/>
    <s v="Toma ARB"/>
    <n v="1"/>
    <x v="0"/>
    <n v="1"/>
    <x v="0"/>
    <n v="1"/>
    <x v="1"/>
    <n v="1"/>
    <x v="0"/>
  </r>
  <r>
    <s v="P0579"/>
    <x v="30"/>
    <s v="Adulto Mayor"/>
    <x v="1"/>
    <n v="29.9"/>
    <x v="3"/>
    <n v="0"/>
    <s v="No tiene herencia"/>
    <n v="158"/>
    <n v="90"/>
    <n v="78"/>
    <s v="Normal"/>
    <n v="48"/>
    <s v="Intermedia"/>
    <n v="3"/>
    <x v="3"/>
    <n v="1"/>
    <x v="1"/>
    <n v="1"/>
    <x v="1"/>
    <n v="1"/>
    <x v="0"/>
    <x v="12"/>
    <x v="1"/>
    <n v="105"/>
    <x v="3"/>
    <n v="45"/>
    <x v="1"/>
    <n v="1658"/>
    <x v="1"/>
    <n v="1326"/>
    <s v="Macroalbuminuria"/>
    <n v="317"/>
    <x v="1"/>
    <n v="1"/>
    <x v="1"/>
    <n v="151"/>
    <x v="1"/>
    <n v="8.3000000000000007"/>
    <x v="1"/>
    <n v="239"/>
    <x v="2"/>
    <n v="194"/>
    <x v="2"/>
    <n v="27"/>
    <x v="0"/>
    <n v="447"/>
    <s v="Alto"/>
    <n v="136"/>
    <s v="Normal"/>
    <n v="6.8"/>
    <s v="Alto"/>
    <n v="10.4"/>
    <x v="0"/>
    <n v="8.9"/>
    <s v="Normal"/>
    <n v="6.9"/>
    <s v="Alto"/>
    <n v="1"/>
    <s v="Toma ECA"/>
    <n v="1"/>
    <s v="Toma ARB"/>
    <n v="0"/>
    <x v="1"/>
    <n v="1"/>
    <x v="0"/>
    <n v="1"/>
    <x v="1"/>
    <n v="1"/>
    <x v="0"/>
  </r>
  <r>
    <s v="P0580"/>
    <x v="30"/>
    <s v="Adulto Mayor"/>
    <x v="0"/>
    <n v="27.3"/>
    <x v="3"/>
    <n v="0"/>
    <s v="No tiene herencia"/>
    <n v="131"/>
    <n v="69"/>
    <n v="70"/>
    <s v="Normal"/>
    <n v="54"/>
    <s v="Normal"/>
    <n v="1"/>
    <x v="2"/>
    <n v="0"/>
    <x v="0"/>
    <n v="0"/>
    <x v="0"/>
    <n v="1"/>
    <x v="0"/>
    <x v="18"/>
    <x v="0"/>
    <n v="27"/>
    <x v="0"/>
    <n v="61"/>
    <x v="2"/>
    <n v="23"/>
    <x v="0"/>
    <n v="18"/>
    <s v="Normal"/>
    <n v="1778"/>
    <x v="0"/>
    <n v="0"/>
    <x v="0"/>
    <n v="88"/>
    <x v="0"/>
    <n v="5.0999999999999996"/>
    <x v="0"/>
    <n v="168"/>
    <x v="0"/>
    <n v="119"/>
    <x v="0"/>
    <n v="46"/>
    <x v="0"/>
    <n v="84"/>
    <s v="Normal"/>
    <n v="144"/>
    <s v="Normal"/>
    <n v="4.7"/>
    <s v="Normal"/>
    <n v="15.3"/>
    <x v="1"/>
    <n v="10.1"/>
    <s v="Normal"/>
    <n v="3.8"/>
    <s v="Normal"/>
    <n v="0"/>
    <s v="No Toma ECA"/>
    <n v="0"/>
    <s v="No toma ARB"/>
    <n v="0"/>
    <x v="1"/>
    <n v="1"/>
    <x v="0"/>
    <n v="0"/>
    <x v="0"/>
    <n v="1"/>
    <x v="0"/>
  </r>
  <r>
    <s v="P0581"/>
    <x v="4"/>
    <s v="Adulto Mayor"/>
    <x v="1"/>
    <n v="24.8"/>
    <x v="0"/>
    <n v="1"/>
    <s v="Tiene herencia"/>
    <n v="124"/>
    <n v="77"/>
    <n v="62"/>
    <s v="Normal"/>
    <n v="61"/>
    <s v="Normal"/>
    <n v="2"/>
    <x v="0"/>
    <n v="0"/>
    <x v="0"/>
    <n v="0"/>
    <x v="0"/>
    <n v="1"/>
    <x v="0"/>
    <x v="10"/>
    <x v="0"/>
    <n v="30"/>
    <x v="0"/>
    <n v="98"/>
    <x v="0"/>
    <n v="8"/>
    <x v="0"/>
    <n v="5"/>
    <s v="Normal"/>
    <n v="2212"/>
    <x v="0"/>
    <n v="0"/>
    <x v="0"/>
    <n v="96"/>
    <x v="0"/>
    <n v="5.7"/>
    <x v="2"/>
    <n v="192"/>
    <x v="0"/>
    <n v="97"/>
    <x v="3"/>
    <n v="47"/>
    <x v="0"/>
    <n v="168"/>
    <s v="Alto"/>
    <n v="141"/>
    <s v="Normal"/>
    <n v="4.7"/>
    <s v="Normal"/>
    <n v="13.8"/>
    <x v="1"/>
    <n v="9.6"/>
    <s v="Normal"/>
    <n v="4.0999999999999996"/>
    <s v="Normal"/>
    <n v="1"/>
    <s v="Toma ECA"/>
    <n v="0"/>
    <s v="No toma ARB"/>
    <n v="1"/>
    <x v="0"/>
    <n v="0"/>
    <x v="1"/>
    <n v="0"/>
    <x v="0"/>
    <n v="1"/>
    <x v="0"/>
  </r>
  <r>
    <s v="P0582"/>
    <x v="6"/>
    <s v="Adulto Mayor"/>
    <x v="1"/>
    <n v="37.4"/>
    <x v="1"/>
    <n v="0"/>
    <s v="No tiene herencia"/>
    <n v="146"/>
    <n v="98"/>
    <n v="99"/>
    <s v="Normal"/>
    <n v="38"/>
    <s v="Reducida"/>
    <n v="4"/>
    <x v="1"/>
    <n v="0"/>
    <x v="0"/>
    <n v="1"/>
    <x v="1"/>
    <n v="1"/>
    <x v="0"/>
    <x v="15"/>
    <x v="1"/>
    <n v="105"/>
    <x v="3"/>
    <n v="53"/>
    <x v="1"/>
    <n v="1384"/>
    <x v="1"/>
    <n v="968"/>
    <s v="Macroalbuminuria"/>
    <n v="823"/>
    <x v="0"/>
    <n v="1"/>
    <x v="1"/>
    <n v="173"/>
    <x v="1"/>
    <n v="8.6999999999999993"/>
    <x v="1"/>
    <n v="238"/>
    <x v="2"/>
    <n v="207"/>
    <x v="2"/>
    <n v="33"/>
    <x v="0"/>
    <n v="421"/>
    <s v="Alto"/>
    <n v="135"/>
    <s v="Normal"/>
    <n v="6.4"/>
    <s v="Alto"/>
    <n v="8.8000000000000007"/>
    <x v="0"/>
    <n v="8.5"/>
    <s v="Normal"/>
    <n v="5.5"/>
    <s v="Alto"/>
    <n v="1"/>
    <s v="Toma ECA"/>
    <n v="0"/>
    <s v="No toma ARB"/>
    <n v="1"/>
    <x v="0"/>
    <n v="0"/>
    <x v="1"/>
    <n v="1"/>
    <x v="1"/>
    <n v="0"/>
    <x v="1"/>
  </r>
  <r>
    <s v="P0583"/>
    <x v="1"/>
    <s v="Adulto"/>
    <x v="0"/>
    <n v="38.4"/>
    <x v="1"/>
    <n v="0"/>
    <s v="No tiene herencia"/>
    <n v="185"/>
    <n v="104"/>
    <n v="91"/>
    <s v="Normal"/>
    <n v="45"/>
    <s v="Intermedia"/>
    <n v="2"/>
    <x v="0"/>
    <n v="1"/>
    <x v="1"/>
    <n v="0"/>
    <x v="0"/>
    <n v="1"/>
    <x v="0"/>
    <x v="2"/>
    <x v="1"/>
    <n v="56"/>
    <x v="1"/>
    <n v="30"/>
    <x v="1"/>
    <n v="365"/>
    <x v="1"/>
    <n v="255"/>
    <s v="Microalbuminuria"/>
    <n v="432"/>
    <x v="1"/>
    <n v="1"/>
    <x v="1"/>
    <n v="201"/>
    <x v="1"/>
    <n v="10"/>
    <x v="1"/>
    <n v="285"/>
    <x v="1"/>
    <n v="201"/>
    <x v="2"/>
    <n v="26"/>
    <x v="0"/>
    <n v="252"/>
    <s v="Alto"/>
    <n v="131"/>
    <s v="Bajo"/>
    <n v="6.7"/>
    <s v="Alto"/>
    <n v="11"/>
    <x v="0"/>
    <n v="8.6999999999999993"/>
    <s v="Normal"/>
    <n v="7.1"/>
    <s v="Alto"/>
    <n v="1"/>
    <s v="Toma ECA"/>
    <n v="0"/>
    <s v="No toma ARB"/>
    <n v="1"/>
    <x v="0"/>
    <n v="0"/>
    <x v="1"/>
    <n v="1"/>
    <x v="1"/>
    <n v="1"/>
    <x v="0"/>
  </r>
  <r>
    <s v="P0584"/>
    <x v="38"/>
    <s v="Adulto Mayor"/>
    <x v="1"/>
    <n v="38.299999999999997"/>
    <x v="1"/>
    <n v="0"/>
    <s v="No tiene herencia"/>
    <n v="181"/>
    <n v="95"/>
    <n v="102"/>
    <s v="Taquicardia"/>
    <n v="50"/>
    <s v="Normal"/>
    <n v="4"/>
    <x v="1"/>
    <n v="1"/>
    <x v="1"/>
    <n v="0"/>
    <x v="0"/>
    <n v="1"/>
    <x v="0"/>
    <x v="39"/>
    <x v="1"/>
    <n v="59"/>
    <x v="1"/>
    <n v="46"/>
    <x v="1"/>
    <n v="1163"/>
    <x v="1"/>
    <n v="814"/>
    <s v="Macroalbuminuria"/>
    <n v="834"/>
    <x v="0"/>
    <n v="0"/>
    <x v="0"/>
    <n v="160"/>
    <x v="1"/>
    <n v="7"/>
    <x v="1"/>
    <n v="296"/>
    <x v="1"/>
    <n v="154"/>
    <x v="4"/>
    <n v="38"/>
    <x v="0"/>
    <n v="216"/>
    <s v="Alto"/>
    <n v="132"/>
    <s v="Bajo"/>
    <n v="5.4"/>
    <s v="Alto"/>
    <n v="8.4"/>
    <x v="0"/>
    <n v="7.9"/>
    <s v="Bajo"/>
    <n v="5.2"/>
    <s v="Alto"/>
    <n v="0"/>
    <s v="No Toma ECA"/>
    <n v="0"/>
    <s v="No toma ARB"/>
    <n v="1"/>
    <x v="0"/>
    <n v="1"/>
    <x v="0"/>
    <n v="1"/>
    <x v="1"/>
    <n v="1"/>
    <x v="0"/>
  </r>
  <r>
    <s v="P0585"/>
    <x v="12"/>
    <s v="Adulto"/>
    <x v="1"/>
    <n v="23.3"/>
    <x v="0"/>
    <n v="1"/>
    <s v="Tiene herencia"/>
    <n v="120"/>
    <n v="65"/>
    <n v="62"/>
    <s v="Normal"/>
    <n v="70"/>
    <s v="Normal"/>
    <n v="2"/>
    <x v="0"/>
    <n v="0"/>
    <x v="0"/>
    <n v="0"/>
    <x v="0"/>
    <n v="0"/>
    <x v="1"/>
    <x v="4"/>
    <x v="1"/>
    <n v="21"/>
    <x v="0"/>
    <n v="67"/>
    <x v="2"/>
    <n v="23"/>
    <x v="0"/>
    <n v="18"/>
    <s v="Normal"/>
    <n v="1912"/>
    <x v="0"/>
    <n v="0"/>
    <x v="0"/>
    <n v="90"/>
    <x v="0"/>
    <n v="5.0999999999999996"/>
    <x v="0"/>
    <n v="211"/>
    <x v="2"/>
    <n v="129"/>
    <x v="0"/>
    <n v="59"/>
    <x v="0"/>
    <n v="145"/>
    <s v="Normal"/>
    <n v="138"/>
    <s v="Normal"/>
    <n v="3.8"/>
    <s v="Normal"/>
    <n v="14"/>
    <x v="1"/>
    <n v="9.4"/>
    <s v="Normal"/>
    <n v="4.4000000000000004"/>
    <s v="Normal"/>
    <n v="1"/>
    <s v="Toma ECA"/>
    <n v="0"/>
    <s v="No toma ARB"/>
    <n v="0"/>
    <x v="1"/>
    <n v="1"/>
    <x v="0"/>
    <n v="0"/>
    <x v="0"/>
    <n v="1"/>
    <x v="0"/>
  </r>
  <r>
    <s v="P0586"/>
    <x v="24"/>
    <s v="Adulto"/>
    <x v="0"/>
    <n v="22.5"/>
    <x v="0"/>
    <n v="0"/>
    <s v="No tiene herencia"/>
    <n v="112"/>
    <n v="84"/>
    <n v="88"/>
    <s v="Normal"/>
    <n v="52"/>
    <s v="Normal"/>
    <n v="1"/>
    <x v="2"/>
    <n v="0"/>
    <x v="0"/>
    <n v="0"/>
    <x v="0"/>
    <n v="1"/>
    <x v="0"/>
    <x v="4"/>
    <x v="0"/>
    <n v="25"/>
    <x v="0"/>
    <n v="80"/>
    <x v="2"/>
    <n v="24"/>
    <x v="0"/>
    <n v="21"/>
    <s v="Normal"/>
    <n v="1340"/>
    <x v="0"/>
    <n v="0"/>
    <x v="0"/>
    <n v="112"/>
    <x v="2"/>
    <n v="5.8"/>
    <x v="2"/>
    <n v="214"/>
    <x v="2"/>
    <n v="113"/>
    <x v="0"/>
    <n v="48"/>
    <x v="0"/>
    <n v="156"/>
    <s v="Alto"/>
    <n v="139"/>
    <s v="Normal"/>
    <n v="4"/>
    <s v="Normal"/>
    <n v="15.7"/>
    <x v="1"/>
    <n v="9.8000000000000007"/>
    <s v="Normal"/>
    <n v="3.1"/>
    <s v="Normal"/>
    <n v="1"/>
    <s v="Toma ECA"/>
    <n v="1"/>
    <s v="Toma ARB"/>
    <n v="1"/>
    <x v="0"/>
    <n v="1"/>
    <x v="0"/>
    <n v="0"/>
    <x v="0"/>
    <n v="1"/>
    <x v="0"/>
  </r>
  <r>
    <s v="P0587"/>
    <x v="49"/>
    <s v="Adulto Mayor"/>
    <x v="1"/>
    <n v="34"/>
    <x v="2"/>
    <n v="1"/>
    <s v="Tiene herencia"/>
    <n v="163"/>
    <n v="92"/>
    <n v="78"/>
    <s v="Normal"/>
    <n v="25"/>
    <s v="Reducida"/>
    <n v="3"/>
    <x v="3"/>
    <n v="0"/>
    <x v="0"/>
    <n v="0"/>
    <x v="0"/>
    <n v="1"/>
    <x v="0"/>
    <x v="9"/>
    <x v="1"/>
    <n v="54"/>
    <x v="1"/>
    <n v="19"/>
    <x v="4"/>
    <n v="343"/>
    <x v="1"/>
    <n v="274"/>
    <s v="Microalbuminuria"/>
    <n v="809"/>
    <x v="0"/>
    <n v="1"/>
    <x v="1"/>
    <n v="207"/>
    <x v="1"/>
    <n v="7"/>
    <x v="1"/>
    <n v="284"/>
    <x v="1"/>
    <n v="187"/>
    <x v="1"/>
    <n v="33"/>
    <x v="0"/>
    <n v="401"/>
    <s v="Alto"/>
    <n v="132"/>
    <s v="Bajo"/>
    <n v="5.3"/>
    <s v="Alto"/>
    <n v="10.9"/>
    <x v="0"/>
    <n v="8.8000000000000007"/>
    <s v="Normal"/>
    <n v="6.8"/>
    <s v="Alto"/>
    <n v="1"/>
    <s v="Toma ECA"/>
    <n v="0"/>
    <s v="No toma ARB"/>
    <n v="1"/>
    <x v="0"/>
    <n v="1"/>
    <x v="0"/>
    <n v="1"/>
    <x v="1"/>
    <n v="1"/>
    <x v="0"/>
  </r>
  <r>
    <s v="P0588"/>
    <x v="47"/>
    <s v="Adulto Mayor"/>
    <x v="1"/>
    <n v="31.5"/>
    <x v="2"/>
    <n v="0"/>
    <s v="No tiene herencia"/>
    <n v="171"/>
    <n v="90"/>
    <n v="87"/>
    <s v="Normal"/>
    <n v="42"/>
    <s v="Intermedia"/>
    <n v="3"/>
    <x v="3"/>
    <n v="0"/>
    <x v="0"/>
    <n v="1"/>
    <x v="1"/>
    <n v="1"/>
    <x v="0"/>
    <x v="41"/>
    <x v="1"/>
    <n v="55"/>
    <x v="1"/>
    <n v="48"/>
    <x v="1"/>
    <n v="1565"/>
    <x v="1"/>
    <n v="1408"/>
    <s v="Macroalbuminuria"/>
    <n v="416"/>
    <x v="1"/>
    <n v="1"/>
    <x v="1"/>
    <n v="170"/>
    <x v="1"/>
    <n v="10.9"/>
    <x v="1"/>
    <n v="305"/>
    <x v="1"/>
    <n v="186"/>
    <x v="1"/>
    <n v="30"/>
    <x v="0"/>
    <n v="293"/>
    <s v="Alto"/>
    <n v="133"/>
    <s v="Bajo"/>
    <n v="6.5"/>
    <s v="Alto"/>
    <n v="11"/>
    <x v="0"/>
    <n v="8.6999999999999993"/>
    <s v="Normal"/>
    <n v="6.2"/>
    <s v="Alto"/>
    <n v="0"/>
    <s v="No Toma ECA"/>
    <n v="0"/>
    <s v="No toma ARB"/>
    <n v="1"/>
    <x v="0"/>
    <n v="0"/>
    <x v="1"/>
    <n v="1"/>
    <x v="1"/>
    <n v="0"/>
    <x v="1"/>
  </r>
  <r>
    <s v="P0589"/>
    <x v="0"/>
    <s v="Adulto"/>
    <x v="0"/>
    <n v="20.2"/>
    <x v="0"/>
    <n v="1"/>
    <s v="Tiene herencia"/>
    <n v="119"/>
    <n v="80"/>
    <n v="68"/>
    <s v="Normal"/>
    <n v="66"/>
    <s v="Normal"/>
    <n v="1"/>
    <x v="2"/>
    <n v="0"/>
    <x v="0"/>
    <n v="0"/>
    <x v="0"/>
    <n v="0"/>
    <x v="1"/>
    <x v="4"/>
    <x v="0"/>
    <n v="30"/>
    <x v="0"/>
    <n v="82"/>
    <x v="2"/>
    <n v="10"/>
    <x v="0"/>
    <n v="8"/>
    <s v="Normal"/>
    <n v="1669"/>
    <x v="0"/>
    <n v="0"/>
    <x v="0"/>
    <n v="125"/>
    <x v="2"/>
    <n v="5.6"/>
    <x v="0"/>
    <n v="161"/>
    <x v="0"/>
    <n v="124"/>
    <x v="0"/>
    <n v="54"/>
    <x v="0"/>
    <n v="106"/>
    <s v="Normal"/>
    <n v="144"/>
    <s v="Normal"/>
    <n v="4.0999999999999996"/>
    <s v="Normal"/>
    <n v="15.1"/>
    <x v="1"/>
    <n v="9.5"/>
    <s v="Normal"/>
    <n v="4.3"/>
    <s v="Normal"/>
    <n v="1"/>
    <s v="Toma ECA"/>
    <n v="0"/>
    <s v="No toma ARB"/>
    <n v="1"/>
    <x v="0"/>
    <n v="0"/>
    <x v="1"/>
    <n v="0"/>
    <x v="0"/>
    <n v="0"/>
    <x v="1"/>
  </r>
  <r>
    <s v="P0590"/>
    <x v="18"/>
    <s v="Adulto"/>
    <x v="0"/>
    <n v="32.700000000000003"/>
    <x v="2"/>
    <n v="1"/>
    <s v="Tiene herencia"/>
    <n v="179"/>
    <n v="110"/>
    <n v="91"/>
    <s v="Normal"/>
    <n v="33"/>
    <s v="Reducida"/>
    <n v="3"/>
    <x v="3"/>
    <n v="1"/>
    <x v="1"/>
    <n v="0"/>
    <x v="0"/>
    <n v="1"/>
    <x v="0"/>
    <x v="23"/>
    <x v="1"/>
    <n v="57"/>
    <x v="1"/>
    <n v="30"/>
    <x v="1"/>
    <n v="2017"/>
    <x v="1"/>
    <n v="1411"/>
    <s v="Macroalbuminuria"/>
    <n v="631"/>
    <x v="0"/>
    <n v="0"/>
    <x v="0"/>
    <n v="142"/>
    <x v="1"/>
    <n v="8.5"/>
    <x v="1"/>
    <n v="306"/>
    <x v="1"/>
    <n v="143"/>
    <x v="4"/>
    <n v="41"/>
    <x v="0"/>
    <n v="424"/>
    <s v="Alto"/>
    <n v="134"/>
    <s v="Bajo"/>
    <n v="5.5"/>
    <s v="Alto"/>
    <n v="8.5"/>
    <x v="0"/>
    <n v="8.8000000000000007"/>
    <s v="Normal"/>
    <n v="7.4"/>
    <s v="Alto"/>
    <n v="1"/>
    <s v="Toma ECA"/>
    <n v="0"/>
    <s v="No toma ARB"/>
    <n v="0"/>
    <x v="1"/>
    <n v="1"/>
    <x v="0"/>
    <n v="1"/>
    <x v="1"/>
    <n v="0"/>
    <x v="1"/>
  </r>
  <r>
    <s v="P0591"/>
    <x v="48"/>
    <s v="Adulto"/>
    <x v="0"/>
    <n v="24.6"/>
    <x v="0"/>
    <n v="1"/>
    <s v="Tiene herencia"/>
    <n v="121"/>
    <n v="76"/>
    <n v="67"/>
    <s v="Normal"/>
    <n v="62"/>
    <s v="Normal"/>
    <n v="1"/>
    <x v="2"/>
    <n v="0"/>
    <x v="0"/>
    <n v="0"/>
    <x v="0"/>
    <n v="1"/>
    <x v="0"/>
    <x v="0"/>
    <x v="0"/>
    <n v="34"/>
    <x v="0"/>
    <n v="103"/>
    <x v="0"/>
    <n v="19"/>
    <x v="0"/>
    <n v="15"/>
    <s v="Normal"/>
    <n v="1759"/>
    <x v="0"/>
    <n v="0"/>
    <x v="0"/>
    <n v="80"/>
    <x v="0"/>
    <n v="6.4"/>
    <x v="2"/>
    <n v="169"/>
    <x v="0"/>
    <n v="124"/>
    <x v="0"/>
    <n v="62"/>
    <x v="1"/>
    <n v="149"/>
    <s v="Normal"/>
    <n v="144"/>
    <s v="Normal"/>
    <n v="4.3"/>
    <s v="Normal"/>
    <n v="12.6"/>
    <x v="0"/>
    <n v="9.6"/>
    <s v="Normal"/>
    <n v="3.8"/>
    <s v="Normal"/>
    <n v="0"/>
    <s v="No Toma ECA"/>
    <n v="1"/>
    <s v="Toma ARB"/>
    <n v="0"/>
    <x v="1"/>
    <n v="1"/>
    <x v="0"/>
    <n v="0"/>
    <x v="0"/>
    <n v="1"/>
    <x v="0"/>
  </r>
  <r>
    <s v="P0592"/>
    <x v="25"/>
    <s v="Adulto"/>
    <x v="1"/>
    <n v="34.4"/>
    <x v="2"/>
    <n v="0"/>
    <s v="No tiene herencia"/>
    <n v="189"/>
    <n v="105"/>
    <n v="87"/>
    <s v="Normal"/>
    <n v="50"/>
    <s v="Normal"/>
    <n v="4"/>
    <x v="1"/>
    <n v="1"/>
    <x v="1"/>
    <n v="1"/>
    <x v="1"/>
    <n v="1"/>
    <x v="0"/>
    <x v="12"/>
    <x v="1"/>
    <n v="83"/>
    <x v="1"/>
    <n v="32"/>
    <x v="1"/>
    <n v="1061"/>
    <x v="1"/>
    <n v="742"/>
    <s v="Macroalbuminuria"/>
    <n v="374"/>
    <x v="1"/>
    <n v="1"/>
    <x v="1"/>
    <n v="197"/>
    <x v="1"/>
    <n v="7.5"/>
    <x v="1"/>
    <n v="242"/>
    <x v="1"/>
    <n v="151"/>
    <x v="4"/>
    <n v="28"/>
    <x v="0"/>
    <n v="358"/>
    <s v="Alto"/>
    <n v="138"/>
    <s v="Normal"/>
    <n v="5.4"/>
    <s v="Alto"/>
    <n v="10.199999999999999"/>
    <x v="0"/>
    <n v="8.5"/>
    <s v="Normal"/>
    <n v="5.0999999999999996"/>
    <s v="Alto"/>
    <n v="1"/>
    <s v="Toma ECA"/>
    <n v="0"/>
    <s v="No toma ARB"/>
    <n v="0"/>
    <x v="1"/>
    <n v="0"/>
    <x v="1"/>
    <n v="1"/>
    <x v="1"/>
    <n v="1"/>
    <x v="0"/>
  </r>
  <r>
    <s v="P0593"/>
    <x v="36"/>
    <s v="Adulto Mayor"/>
    <x v="0"/>
    <n v="27.6"/>
    <x v="3"/>
    <n v="1"/>
    <s v="Tiene herencia"/>
    <n v="153"/>
    <n v="98"/>
    <n v="80"/>
    <s v="Normal"/>
    <n v="29"/>
    <s v="Reducida"/>
    <n v="2"/>
    <x v="0"/>
    <n v="0"/>
    <x v="0"/>
    <n v="0"/>
    <x v="0"/>
    <n v="1"/>
    <x v="0"/>
    <x v="6"/>
    <x v="1"/>
    <n v="119"/>
    <x v="3"/>
    <n v="35"/>
    <x v="1"/>
    <n v="599"/>
    <x v="1"/>
    <n v="539"/>
    <s v="Macroalbuminuria"/>
    <n v="494"/>
    <x v="1"/>
    <n v="0"/>
    <x v="0"/>
    <n v="164"/>
    <x v="1"/>
    <n v="9.1"/>
    <x v="1"/>
    <n v="292"/>
    <x v="1"/>
    <n v="203"/>
    <x v="2"/>
    <n v="26"/>
    <x v="0"/>
    <n v="291"/>
    <s v="Alto"/>
    <n v="125"/>
    <s v="Bajo"/>
    <n v="6.8"/>
    <s v="Alto"/>
    <n v="7.8"/>
    <x v="0"/>
    <n v="8"/>
    <s v="Bajo"/>
    <n v="6.3"/>
    <s v="Alto"/>
    <n v="1"/>
    <s v="Toma ECA"/>
    <n v="1"/>
    <s v="Toma ARB"/>
    <n v="1"/>
    <x v="0"/>
    <n v="1"/>
    <x v="0"/>
    <n v="1"/>
    <x v="1"/>
    <n v="1"/>
    <x v="0"/>
  </r>
  <r>
    <s v="P0594"/>
    <x v="7"/>
    <s v="Adulto Mayor"/>
    <x v="0"/>
    <n v="32.799999999999997"/>
    <x v="2"/>
    <n v="1"/>
    <s v="Tiene herencia"/>
    <n v="169"/>
    <n v="107"/>
    <n v="95"/>
    <s v="Normal"/>
    <n v="26"/>
    <s v="Reducida"/>
    <n v="2"/>
    <x v="0"/>
    <n v="0"/>
    <x v="0"/>
    <n v="0"/>
    <x v="0"/>
    <n v="1"/>
    <x v="0"/>
    <x v="27"/>
    <x v="1"/>
    <n v="83"/>
    <x v="1"/>
    <n v="16"/>
    <x v="4"/>
    <n v="1904"/>
    <x v="1"/>
    <n v="1523"/>
    <s v="Macroalbuminuria"/>
    <n v="435"/>
    <x v="1"/>
    <n v="1"/>
    <x v="1"/>
    <n v="137"/>
    <x v="1"/>
    <n v="7.2"/>
    <x v="1"/>
    <n v="281"/>
    <x v="1"/>
    <n v="178"/>
    <x v="1"/>
    <n v="33"/>
    <x v="0"/>
    <n v="416"/>
    <s v="Alto"/>
    <n v="140"/>
    <s v="Normal"/>
    <n v="6.6"/>
    <s v="Alto"/>
    <n v="8.6999999999999993"/>
    <x v="0"/>
    <n v="7.7"/>
    <s v="Bajo"/>
    <n v="5.8"/>
    <s v="Alto"/>
    <n v="1"/>
    <s v="Toma ECA"/>
    <n v="1"/>
    <s v="Toma ARB"/>
    <n v="0"/>
    <x v="1"/>
    <n v="0"/>
    <x v="1"/>
    <n v="1"/>
    <x v="1"/>
    <n v="0"/>
    <x v="1"/>
  </r>
  <r>
    <s v="P0595"/>
    <x v="33"/>
    <s v="Adulto Mayor"/>
    <x v="1"/>
    <n v="25.1"/>
    <x v="3"/>
    <n v="0"/>
    <s v="No tiene herencia"/>
    <n v="116"/>
    <n v="72"/>
    <n v="71"/>
    <s v="Normal"/>
    <n v="64"/>
    <s v="Normal"/>
    <n v="2"/>
    <x v="0"/>
    <n v="0"/>
    <x v="0"/>
    <n v="0"/>
    <x v="0"/>
    <n v="1"/>
    <x v="0"/>
    <x v="7"/>
    <x v="0"/>
    <n v="30"/>
    <x v="0"/>
    <n v="85"/>
    <x v="2"/>
    <n v="29"/>
    <x v="0"/>
    <n v="23"/>
    <s v="Normal"/>
    <n v="1918"/>
    <x v="0"/>
    <n v="0"/>
    <x v="0"/>
    <n v="106"/>
    <x v="2"/>
    <n v="5.4"/>
    <x v="0"/>
    <n v="188"/>
    <x v="0"/>
    <n v="114"/>
    <x v="0"/>
    <n v="52"/>
    <x v="0"/>
    <n v="157"/>
    <s v="Alto"/>
    <n v="136"/>
    <s v="Normal"/>
    <n v="3.6"/>
    <s v="Normal"/>
    <n v="15.4"/>
    <x v="1"/>
    <n v="10.199999999999999"/>
    <s v="Normal"/>
    <n v="3.4"/>
    <s v="Normal"/>
    <n v="0"/>
    <s v="No Toma ECA"/>
    <n v="1"/>
    <s v="Toma ARB"/>
    <n v="0"/>
    <x v="1"/>
    <n v="0"/>
    <x v="1"/>
    <n v="0"/>
    <x v="0"/>
    <n v="1"/>
    <x v="0"/>
  </r>
  <r>
    <s v="P0596"/>
    <x v="47"/>
    <s v="Adulto Mayor"/>
    <x v="0"/>
    <n v="34.9"/>
    <x v="2"/>
    <n v="1"/>
    <s v="Tiene herencia"/>
    <n v="143"/>
    <n v="102"/>
    <n v="92"/>
    <s v="Normal"/>
    <n v="27"/>
    <s v="Reducida"/>
    <n v="4"/>
    <x v="1"/>
    <n v="0"/>
    <x v="0"/>
    <n v="0"/>
    <x v="0"/>
    <n v="1"/>
    <x v="0"/>
    <x v="14"/>
    <x v="1"/>
    <n v="116"/>
    <x v="3"/>
    <n v="44"/>
    <x v="1"/>
    <n v="1837"/>
    <x v="1"/>
    <n v="1469"/>
    <s v="Macroalbuminuria"/>
    <n v="760"/>
    <x v="0"/>
    <n v="1"/>
    <x v="1"/>
    <n v="162"/>
    <x v="1"/>
    <n v="10.7"/>
    <x v="1"/>
    <n v="258"/>
    <x v="1"/>
    <n v="138"/>
    <x v="4"/>
    <n v="37"/>
    <x v="0"/>
    <n v="367"/>
    <s v="Alto"/>
    <n v="139"/>
    <s v="Normal"/>
    <n v="5.8"/>
    <s v="Alto"/>
    <n v="7.8"/>
    <x v="0"/>
    <n v="8.3000000000000007"/>
    <s v="Bajo"/>
    <n v="5.2"/>
    <s v="Alto"/>
    <n v="1"/>
    <s v="Toma ECA"/>
    <n v="0"/>
    <s v="No toma ARB"/>
    <n v="0"/>
    <x v="1"/>
    <n v="1"/>
    <x v="0"/>
    <n v="1"/>
    <x v="1"/>
    <n v="0"/>
    <x v="1"/>
  </r>
  <r>
    <s v="P0597"/>
    <x v="46"/>
    <s v="Adulto"/>
    <x v="0"/>
    <n v="27.7"/>
    <x v="3"/>
    <n v="0"/>
    <s v="No tiene herencia"/>
    <n v="127"/>
    <n v="82"/>
    <n v="83"/>
    <s v="Normal"/>
    <n v="62"/>
    <s v="Normal"/>
    <n v="1"/>
    <x v="2"/>
    <n v="0"/>
    <x v="0"/>
    <n v="0"/>
    <x v="0"/>
    <n v="1"/>
    <x v="0"/>
    <x v="0"/>
    <x v="0"/>
    <n v="27"/>
    <x v="0"/>
    <n v="81"/>
    <x v="2"/>
    <n v="20"/>
    <x v="0"/>
    <n v="16"/>
    <s v="Normal"/>
    <n v="1727"/>
    <x v="0"/>
    <n v="0"/>
    <x v="0"/>
    <n v="90"/>
    <x v="0"/>
    <n v="5.6"/>
    <x v="0"/>
    <n v="183"/>
    <x v="0"/>
    <n v="119"/>
    <x v="0"/>
    <n v="52"/>
    <x v="0"/>
    <n v="118"/>
    <s v="Normal"/>
    <n v="142"/>
    <s v="Normal"/>
    <n v="4"/>
    <s v="Normal"/>
    <n v="12.1"/>
    <x v="0"/>
    <n v="9.5"/>
    <s v="Normal"/>
    <n v="3.2"/>
    <s v="Normal"/>
    <n v="1"/>
    <s v="Toma ECA"/>
    <n v="1"/>
    <s v="Toma ARB"/>
    <n v="0"/>
    <x v="1"/>
    <n v="1"/>
    <x v="0"/>
    <n v="0"/>
    <x v="0"/>
    <n v="0"/>
    <x v="1"/>
  </r>
  <r>
    <s v="P0598"/>
    <x v="23"/>
    <s v="Adulto"/>
    <x v="1"/>
    <n v="23.8"/>
    <x v="0"/>
    <n v="0"/>
    <s v="No tiene herencia"/>
    <n v="108"/>
    <n v="69"/>
    <n v="76"/>
    <s v="Normal"/>
    <n v="66"/>
    <s v="Normal"/>
    <n v="2"/>
    <x v="0"/>
    <n v="0"/>
    <x v="0"/>
    <n v="0"/>
    <x v="0"/>
    <n v="1"/>
    <x v="0"/>
    <x v="0"/>
    <x v="0"/>
    <n v="21"/>
    <x v="0"/>
    <n v="95"/>
    <x v="0"/>
    <n v="17"/>
    <x v="0"/>
    <n v="13"/>
    <s v="Normal"/>
    <n v="1915"/>
    <x v="0"/>
    <n v="1"/>
    <x v="1"/>
    <n v="110"/>
    <x v="2"/>
    <n v="6"/>
    <x v="2"/>
    <n v="208"/>
    <x v="2"/>
    <n v="81"/>
    <x v="3"/>
    <n v="55"/>
    <x v="0"/>
    <n v="82"/>
    <s v="Normal"/>
    <n v="142"/>
    <s v="Normal"/>
    <n v="4.5"/>
    <s v="Normal"/>
    <n v="14.6"/>
    <x v="1"/>
    <n v="9"/>
    <s v="Normal"/>
    <n v="3.3"/>
    <s v="Normal"/>
    <n v="0"/>
    <s v="No Toma ECA"/>
    <n v="1"/>
    <s v="Toma ARB"/>
    <n v="0"/>
    <x v="1"/>
    <n v="0"/>
    <x v="1"/>
    <n v="0"/>
    <x v="0"/>
    <n v="1"/>
    <x v="0"/>
  </r>
  <r>
    <s v="P0599"/>
    <x v="1"/>
    <s v="Adulto"/>
    <x v="1"/>
    <n v="33.9"/>
    <x v="2"/>
    <n v="0"/>
    <s v="No tiene herencia"/>
    <n v="182"/>
    <n v="108"/>
    <n v="92"/>
    <s v="Normal"/>
    <n v="45"/>
    <s v="Intermedia"/>
    <n v="2"/>
    <x v="0"/>
    <n v="1"/>
    <x v="1"/>
    <n v="1"/>
    <x v="1"/>
    <n v="1"/>
    <x v="0"/>
    <x v="22"/>
    <x v="1"/>
    <n v="49"/>
    <x v="1"/>
    <n v="26"/>
    <x v="4"/>
    <n v="889"/>
    <x v="1"/>
    <n v="711"/>
    <s v="Macroalbuminuria"/>
    <n v="530"/>
    <x v="0"/>
    <n v="0"/>
    <x v="0"/>
    <n v="200"/>
    <x v="1"/>
    <n v="8"/>
    <x v="1"/>
    <n v="221"/>
    <x v="2"/>
    <n v="177"/>
    <x v="1"/>
    <n v="45"/>
    <x v="0"/>
    <n v="189"/>
    <s v="Alto"/>
    <n v="126"/>
    <s v="Bajo"/>
    <n v="5.5"/>
    <s v="Alto"/>
    <n v="10.7"/>
    <x v="0"/>
    <n v="8.6"/>
    <s v="Normal"/>
    <n v="5.4"/>
    <s v="Alto"/>
    <n v="0"/>
    <s v="No Toma ECA"/>
    <n v="1"/>
    <s v="Toma ARB"/>
    <n v="0"/>
    <x v="1"/>
    <n v="1"/>
    <x v="0"/>
    <n v="1"/>
    <x v="1"/>
    <n v="0"/>
    <x v="1"/>
  </r>
  <r>
    <s v="P0600"/>
    <x v="15"/>
    <s v="Adulto"/>
    <x v="1"/>
    <n v="26.9"/>
    <x v="3"/>
    <n v="0"/>
    <s v="No tiene herencia"/>
    <n v="118"/>
    <n v="84"/>
    <n v="79"/>
    <s v="Normal"/>
    <n v="59"/>
    <s v="Normal"/>
    <n v="2"/>
    <x v="0"/>
    <n v="0"/>
    <x v="0"/>
    <n v="0"/>
    <x v="0"/>
    <n v="1"/>
    <x v="0"/>
    <x v="10"/>
    <x v="0"/>
    <n v="38"/>
    <x v="0"/>
    <n v="84"/>
    <x v="2"/>
    <n v="29"/>
    <x v="0"/>
    <n v="23"/>
    <s v="Normal"/>
    <n v="2268"/>
    <x v="0"/>
    <n v="0"/>
    <x v="0"/>
    <n v="94"/>
    <x v="0"/>
    <n v="5.5"/>
    <x v="0"/>
    <n v="220"/>
    <x v="2"/>
    <n v="111"/>
    <x v="0"/>
    <n v="51"/>
    <x v="0"/>
    <n v="131"/>
    <s v="Normal"/>
    <n v="143"/>
    <s v="Normal"/>
    <n v="4.3"/>
    <s v="Normal"/>
    <n v="12.3"/>
    <x v="1"/>
    <n v="9.5"/>
    <s v="Normal"/>
    <n v="4.3"/>
    <s v="Normal"/>
    <n v="1"/>
    <s v="Toma ECA"/>
    <n v="1"/>
    <s v="Toma ARB"/>
    <n v="0"/>
    <x v="1"/>
    <n v="1"/>
    <x v="0"/>
    <n v="0"/>
    <x v="0"/>
    <n v="1"/>
    <x v="0"/>
  </r>
  <r>
    <s v="P0601"/>
    <x v="28"/>
    <s v="Adulto Mayor"/>
    <x v="1"/>
    <n v="38.799999999999997"/>
    <x v="1"/>
    <n v="1"/>
    <s v="Tiene herencia"/>
    <n v="175"/>
    <n v="90"/>
    <n v="85"/>
    <s v="Normal"/>
    <n v="47"/>
    <s v="Intermedia"/>
    <n v="3"/>
    <x v="3"/>
    <n v="1"/>
    <x v="1"/>
    <n v="1"/>
    <x v="1"/>
    <n v="1"/>
    <x v="0"/>
    <x v="21"/>
    <x v="1"/>
    <n v="74"/>
    <x v="1"/>
    <n v="55"/>
    <x v="1"/>
    <n v="1663"/>
    <x v="1"/>
    <n v="1330"/>
    <s v="Macroalbuminuria"/>
    <n v="634"/>
    <x v="0"/>
    <n v="1"/>
    <x v="1"/>
    <n v="148"/>
    <x v="1"/>
    <n v="8.1999999999999993"/>
    <x v="1"/>
    <n v="283"/>
    <x v="1"/>
    <n v="144"/>
    <x v="4"/>
    <n v="25"/>
    <x v="0"/>
    <n v="391"/>
    <s v="Alto"/>
    <n v="137"/>
    <s v="Normal"/>
    <n v="6"/>
    <s v="Alto"/>
    <n v="9.6999999999999993"/>
    <x v="0"/>
    <n v="8.4"/>
    <s v="Bajo"/>
    <n v="6.2"/>
    <s v="Alto"/>
    <n v="0"/>
    <s v="No Toma ECA"/>
    <n v="1"/>
    <s v="Toma ARB"/>
    <n v="0"/>
    <x v="1"/>
    <n v="1"/>
    <x v="0"/>
    <n v="1"/>
    <x v="1"/>
    <n v="0"/>
    <x v="1"/>
  </r>
  <r>
    <s v="P0602"/>
    <x v="48"/>
    <s v="Adulto"/>
    <x v="1"/>
    <n v="31.9"/>
    <x v="2"/>
    <n v="1"/>
    <s v="Tiene herencia"/>
    <n v="155"/>
    <n v="100"/>
    <n v="96"/>
    <s v="Normal"/>
    <n v="49"/>
    <s v="Intermedia"/>
    <n v="3"/>
    <x v="3"/>
    <n v="1"/>
    <x v="1"/>
    <n v="1"/>
    <x v="1"/>
    <n v="1"/>
    <x v="0"/>
    <x v="29"/>
    <x v="1"/>
    <n v="111"/>
    <x v="3"/>
    <n v="39"/>
    <x v="1"/>
    <n v="2401"/>
    <x v="1"/>
    <n v="2160"/>
    <s v="Macroalbuminuria"/>
    <n v="655"/>
    <x v="0"/>
    <n v="0"/>
    <x v="0"/>
    <n v="135"/>
    <x v="1"/>
    <n v="10"/>
    <x v="1"/>
    <n v="314"/>
    <x v="1"/>
    <n v="184"/>
    <x v="1"/>
    <n v="39"/>
    <x v="0"/>
    <n v="243"/>
    <s v="Alto"/>
    <n v="125"/>
    <s v="Bajo"/>
    <n v="6.9"/>
    <s v="Alto"/>
    <n v="9.9"/>
    <x v="0"/>
    <n v="8.8000000000000007"/>
    <s v="Normal"/>
    <n v="7.3"/>
    <s v="Alto"/>
    <n v="1"/>
    <s v="Toma ECA"/>
    <n v="1"/>
    <s v="Toma ARB"/>
    <n v="1"/>
    <x v="0"/>
    <n v="1"/>
    <x v="0"/>
    <n v="1"/>
    <x v="1"/>
    <n v="0"/>
    <x v="1"/>
  </r>
  <r>
    <s v="P0603"/>
    <x v="22"/>
    <s v="Adulto Mayor"/>
    <x v="0"/>
    <n v="18.5"/>
    <x v="0"/>
    <n v="1"/>
    <s v="Tiene herencia"/>
    <n v="120"/>
    <n v="70"/>
    <n v="83"/>
    <s v="Normal"/>
    <n v="64"/>
    <s v="Normal"/>
    <n v="1"/>
    <x v="2"/>
    <n v="0"/>
    <x v="0"/>
    <n v="0"/>
    <x v="0"/>
    <n v="0"/>
    <x v="1"/>
    <x v="4"/>
    <x v="0"/>
    <n v="26"/>
    <x v="0"/>
    <n v="73"/>
    <x v="2"/>
    <n v="22"/>
    <x v="0"/>
    <n v="17"/>
    <s v="Normal"/>
    <n v="2403"/>
    <x v="0"/>
    <n v="1"/>
    <x v="1"/>
    <n v="98"/>
    <x v="0"/>
    <n v="5"/>
    <x v="0"/>
    <n v="190"/>
    <x v="0"/>
    <n v="84"/>
    <x v="3"/>
    <n v="44"/>
    <x v="0"/>
    <n v="85"/>
    <s v="Normal"/>
    <n v="141"/>
    <s v="Normal"/>
    <n v="4.8"/>
    <s v="Normal"/>
    <n v="14.7"/>
    <x v="1"/>
    <n v="10.199999999999999"/>
    <s v="Normal"/>
    <n v="3"/>
    <s v="Normal"/>
    <n v="0"/>
    <s v="No Toma ECA"/>
    <n v="0"/>
    <s v="No toma ARB"/>
    <n v="0"/>
    <x v="1"/>
    <n v="0"/>
    <x v="1"/>
    <n v="0"/>
    <x v="0"/>
    <n v="0"/>
    <x v="1"/>
  </r>
  <r>
    <s v="P0604"/>
    <x v="6"/>
    <s v="Adulto Mayor"/>
    <x v="0"/>
    <n v="38.299999999999997"/>
    <x v="1"/>
    <n v="1"/>
    <s v="Tiene herencia"/>
    <n v="183"/>
    <n v="94"/>
    <n v="87"/>
    <s v="Normal"/>
    <n v="30"/>
    <s v="Reducida"/>
    <n v="2"/>
    <x v="0"/>
    <n v="0"/>
    <x v="0"/>
    <n v="1"/>
    <x v="1"/>
    <n v="1"/>
    <x v="0"/>
    <x v="17"/>
    <x v="1"/>
    <n v="65"/>
    <x v="1"/>
    <n v="39"/>
    <x v="1"/>
    <n v="1804"/>
    <x v="1"/>
    <n v="1262"/>
    <s v="Macroalbuminuria"/>
    <n v="375"/>
    <x v="1"/>
    <n v="0"/>
    <x v="0"/>
    <n v="220"/>
    <x v="1"/>
    <n v="10.5"/>
    <x v="1"/>
    <n v="271"/>
    <x v="1"/>
    <n v="218"/>
    <x v="2"/>
    <n v="25"/>
    <x v="0"/>
    <n v="310"/>
    <s v="Alto"/>
    <n v="132"/>
    <s v="Bajo"/>
    <n v="6.1"/>
    <s v="Alto"/>
    <n v="7.8"/>
    <x v="0"/>
    <n v="8.3000000000000007"/>
    <s v="Bajo"/>
    <n v="7.5"/>
    <s v="Alto"/>
    <n v="1"/>
    <s v="Toma ECA"/>
    <n v="0"/>
    <s v="No toma ARB"/>
    <n v="1"/>
    <x v="0"/>
    <n v="1"/>
    <x v="0"/>
    <n v="1"/>
    <x v="1"/>
    <n v="1"/>
    <x v="0"/>
  </r>
  <r>
    <s v="P0605"/>
    <x v="44"/>
    <s v="Adulto Mayor"/>
    <x v="0"/>
    <n v="27.3"/>
    <x v="3"/>
    <n v="1"/>
    <s v="Tiene herencia"/>
    <n v="155"/>
    <n v="102"/>
    <n v="78"/>
    <s v="Normal"/>
    <n v="28"/>
    <s v="Reducida"/>
    <n v="3"/>
    <x v="3"/>
    <n v="0"/>
    <x v="0"/>
    <n v="0"/>
    <x v="0"/>
    <n v="1"/>
    <x v="0"/>
    <x v="37"/>
    <x v="1"/>
    <n v="111"/>
    <x v="3"/>
    <n v="36"/>
    <x v="1"/>
    <n v="2046"/>
    <x v="1"/>
    <n v="1636"/>
    <s v="Macroalbuminuria"/>
    <n v="513"/>
    <x v="0"/>
    <n v="1"/>
    <x v="1"/>
    <n v="168"/>
    <x v="1"/>
    <n v="7.1"/>
    <x v="1"/>
    <n v="218"/>
    <x v="2"/>
    <n v="165"/>
    <x v="1"/>
    <n v="43"/>
    <x v="0"/>
    <n v="377"/>
    <s v="Alto"/>
    <n v="136"/>
    <s v="Normal"/>
    <n v="5.0999999999999996"/>
    <s v="Alto"/>
    <n v="7.1"/>
    <x v="0"/>
    <n v="8.6"/>
    <s v="Normal"/>
    <n v="7"/>
    <s v="Alto"/>
    <n v="1"/>
    <s v="Toma ECA"/>
    <n v="0"/>
    <s v="No toma ARB"/>
    <n v="1"/>
    <x v="0"/>
    <n v="1"/>
    <x v="0"/>
    <n v="1"/>
    <x v="1"/>
    <n v="1"/>
    <x v="0"/>
  </r>
  <r>
    <s v="P0606"/>
    <x v="28"/>
    <s v="Adulto Mayor"/>
    <x v="1"/>
    <n v="27.7"/>
    <x v="3"/>
    <n v="1"/>
    <s v="Tiene herencia"/>
    <n v="157"/>
    <n v="95"/>
    <n v="94"/>
    <s v="Normal"/>
    <n v="32"/>
    <s v="Reducida"/>
    <n v="2"/>
    <x v="0"/>
    <n v="0"/>
    <x v="0"/>
    <n v="1"/>
    <x v="1"/>
    <n v="1"/>
    <x v="0"/>
    <x v="5"/>
    <x v="1"/>
    <n v="76"/>
    <x v="1"/>
    <n v="19"/>
    <x v="4"/>
    <n v="2160"/>
    <x v="1"/>
    <n v="1728"/>
    <s v="Macroalbuminuria"/>
    <n v="564"/>
    <x v="0"/>
    <n v="0"/>
    <x v="0"/>
    <n v="218"/>
    <x v="1"/>
    <n v="9.9"/>
    <x v="1"/>
    <n v="273"/>
    <x v="1"/>
    <n v="137"/>
    <x v="4"/>
    <n v="41"/>
    <x v="0"/>
    <n v="340"/>
    <s v="Alto"/>
    <n v="133"/>
    <s v="Bajo"/>
    <n v="5.8"/>
    <s v="Alto"/>
    <n v="9.1"/>
    <x v="0"/>
    <n v="7.5"/>
    <s v="Bajo"/>
    <n v="5"/>
    <s v="Alto"/>
    <n v="1"/>
    <s v="Toma ECA"/>
    <n v="0"/>
    <s v="No toma ARB"/>
    <n v="1"/>
    <x v="0"/>
    <n v="0"/>
    <x v="1"/>
    <n v="1"/>
    <x v="1"/>
    <n v="0"/>
    <x v="1"/>
  </r>
  <r>
    <s v="P0607"/>
    <x v="3"/>
    <s v="Adulto Mayor"/>
    <x v="1"/>
    <n v="23.6"/>
    <x v="0"/>
    <n v="1"/>
    <s v="Tiene herencia"/>
    <n v="105"/>
    <n v="68"/>
    <n v="78"/>
    <s v="Normal"/>
    <n v="70"/>
    <s v="Normal"/>
    <n v="1"/>
    <x v="2"/>
    <n v="0"/>
    <x v="0"/>
    <n v="0"/>
    <x v="0"/>
    <n v="1"/>
    <x v="0"/>
    <x v="0"/>
    <x v="0"/>
    <n v="22"/>
    <x v="0"/>
    <n v="109"/>
    <x v="0"/>
    <n v="8"/>
    <x v="0"/>
    <n v="6"/>
    <s v="Normal"/>
    <n v="2130"/>
    <x v="0"/>
    <n v="1"/>
    <x v="1"/>
    <n v="81"/>
    <x v="0"/>
    <n v="5.5"/>
    <x v="0"/>
    <n v="150"/>
    <x v="0"/>
    <n v="117"/>
    <x v="0"/>
    <n v="58"/>
    <x v="0"/>
    <n v="86"/>
    <s v="Normal"/>
    <n v="142"/>
    <s v="Normal"/>
    <n v="4.4000000000000004"/>
    <s v="Normal"/>
    <n v="12.8"/>
    <x v="1"/>
    <n v="10.1"/>
    <s v="Normal"/>
    <n v="4"/>
    <s v="Normal"/>
    <n v="0"/>
    <s v="No Toma ECA"/>
    <n v="1"/>
    <s v="Toma ARB"/>
    <n v="0"/>
    <x v="1"/>
    <n v="0"/>
    <x v="1"/>
    <n v="0"/>
    <x v="0"/>
    <n v="0"/>
    <x v="1"/>
  </r>
  <r>
    <s v="P0608"/>
    <x v="34"/>
    <s v="Adulto"/>
    <x v="0"/>
    <n v="29.2"/>
    <x v="3"/>
    <n v="1"/>
    <s v="Tiene herencia"/>
    <n v="131"/>
    <n v="76"/>
    <n v="75"/>
    <s v="Normal"/>
    <n v="63"/>
    <s v="Normal"/>
    <n v="1"/>
    <x v="2"/>
    <n v="0"/>
    <x v="0"/>
    <n v="0"/>
    <x v="0"/>
    <n v="1"/>
    <x v="0"/>
    <x v="13"/>
    <x v="0"/>
    <n v="18"/>
    <x v="0"/>
    <n v="93"/>
    <x v="0"/>
    <n v="28"/>
    <x v="0"/>
    <n v="19"/>
    <s v="Normal"/>
    <n v="1657"/>
    <x v="0"/>
    <n v="0"/>
    <x v="0"/>
    <n v="120"/>
    <x v="2"/>
    <n v="5.9"/>
    <x v="2"/>
    <n v="157"/>
    <x v="0"/>
    <n v="103"/>
    <x v="0"/>
    <n v="59"/>
    <x v="0"/>
    <n v="163"/>
    <s v="Alto"/>
    <n v="136"/>
    <s v="Normal"/>
    <n v="4.3"/>
    <s v="Normal"/>
    <n v="12.5"/>
    <x v="0"/>
    <n v="9.4"/>
    <s v="Normal"/>
    <n v="3.6"/>
    <s v="Normal"/>
    <n v="1"/>
    <s v="Toma ECA"/>
    <n v="1"/>
    <s v="Toma ARB"/>
    <n v="1"/>
    <x v="0"/>
    <n v="0"/>
    <x v="1"/>
    <n v="0"/>
    <x v="0"/>
    <n v="0"/>
    <x v="1"/>
  </r>
  <r>
    <s v="P0609"/>
    <x v="6"/>
    <s v="Adulto Mayor"/>
    <x v="1"/>
    <n v="31"/>
    <x v="2"/>
    <n v="1"/>
    <s v="Tiene herencia"/>
    <n v="154"/>
    <n v="101"/>
    <n v="79"/>
    <s v="Normal"/>
    <n v="31"/>
    <s v="Reducida"/>
    <n v="3"/>
    <x v="3"/>
    <n v="0"/>
    <x v="0"/>
    <n v="0"/>
    <x v="0"/>
    <n v="1"/>
    <x v="0"/>
    <x v="16"/>
    <x v="1"/>
    <n v="79"/>
    <x v="1"/>
    <n v="35"/>
    <x v="1"/>
    <n v="1858"/>
    <x v="1"/>
    <n v="1672"/>
    <s v="Macroalbuminuria"/>
    <n v="773"/>
    <x v="0"/>
    <n v="1"/>
    <x v="1"/>
    <n v="183"/>
    <x v="1"/>
    <n v="8.6"/>
    <x v="1"/>
    <n v="235"/>
    <x v="2"/>
    <n v="135"/>
    <x v="4"/>
    <n v="35"/>
    <x v="0"/>
    <n v="388"/>
    <s v="Alto"/>
    <n v="127"/>
    <s v="Bajo"/>
    <n v="5.9"/>
    <s v="Alto"/>
    <n v="8"/>
    <x v="0"/>
    <n v="8.9"/>
    <s v="Normal"/>
    <n v="5.8"/>
    <s v="Alto"/>
    <n v="1"/>
    <s v="Toma ECA"/>
    <n v="1"/>
    <s v="Toma ARB"/>
    <n v="1"/>
    <x v="0"/>
    <n v="1"/>
    <x v="0"/>
    <n v="1"/>
    <x v="1"/>
    <n v="1"/>
    <x v="0"/>
  </r>
  <r>
    <s v="P0610"/>
    <x v="27"/>
    <s v="Adulto"/>
    <x v="0"/>
    <n v="24.8"/>
    <x v="0"/>
    <n v="0"/>
    <s v="No tiene herencia"/>
    <n v="103"/>
    <n v="78"/>
    <n v="89"/>
    <s v="Normal"/>
    <n v="66"/>
    <s v="Normal"/>
    <n v="2"/>
    <x v="0"/>
    <n v="0"/>
    <x v="0"/>
    <n v="0"/>
    <x v="0"/>
    <n v="1"/>
    <x v="0"/>
    <x v="18"/>
    <x v="0"/>
    <n v="21"/>
    <x v="0"/>
    <n v="98"/>
    <x v="0"/>
    <n v="5"/>
    <x v="0"/>
    <n v="4"/>
    <s v="Normal"/>
    <n v="2223"/>
    <x v="0"/>
    <n v="0"/>
    <x v="0"/>
    <n v="87"/>
    <x v="0"/>
    <n v="6.2"/>
    <x v="2"/>
    <n v="157"/>
    <x v="0"/>
    <n v="130"/>
    <x v="4"/>
    <n v="49"/>
    <x v="0"/>
    <n v="150"/>
    <s v="Normal"/>
    <n v="140"/>
    <s v="Normal"/>
    <n v="3.5"/>
    <s v="Normal"/>
    <n v="13.1"/>
    <x v="0"/>
    <n v="9"/>
    <s v="Normal"/>
    <n v="4.0999999999999996"/>
    <s v="Normal"/>
    <n v="1"/>
    <s v="Toma ECA"/>
    <n v="0"/>
    <s v="No toma ARB"/>
    <n v="1"/>
    <x v="0"/>
    <n v="0"/>
    <x v="1"/>
    <n v="0"/>
    <x v="0"/>
    <n v="1"/>
    <x v="0"/>
  </r>
  <r>
    <s v="P0611"/>
    <x v="53"/>
    <s v="Adulto Mayor"/>
    <x v="0"/>
    <n v="35.299999999999997"/>
    <x v="1"/>
    <n v="1"/>
    <s v="Tiene herencia"/>
    <n v="151"/>
    <n v="95"/>
    <n v="105"/>
    <s v="Taquicardia"/>
    <n v="42"/>
    <s v="Intermedia"/>
    <n v="3"/>
    <x v="3"/>
    <n v="0"/>
    <x v="0"/>
    <n v="0"/>
    <x v="0"/>
    <n v="1"/>
    <x v="0"/>
    <x v="26"/>
    <x v="1"/>
    <n v="86"/>
    <x v="1"/>
    <n v="58"/>
    <x v="1"/>
    <n v="1064"/>
    <x v="1"/>
    <n v="851"/>
    <s v="Macroalbuminuria"/>
    <n v="645"/>
    <x v="0"/>
    <n v="1"/>
    <x v="1"/>
    <n v="166"/>
    <x v="1"/>
    <n v="8.6"/>
    <x v="1"/>
    <n v="216"/>
    <x v="2"/>
    <n v="184"/>
    <x v="1"/>
    <n v="45"/>
    <x v="0"/>
    <n v="297"/>
    <s v="Alto"/>
    <n v="137"/>
    <s v="Normal"/>
    <n v="5.9"/>
    <s v="Alto"/>
    <n v="9.1"/>
    <x v="0"/>
    <n v="8.1999999999999993"/>
    <s v="Bajo"/>
    <n v="6"/>
    <s v="Alto"/>
    <n v="1"/>
    <s v="Toma ECA"/>
    <n v="0"/>
    <s v="No toma ARB"/>
    <n v="1"/>
    <x v="0"/>
    <n v="0"/>
    <x v="1"/>
    <n v="1"/>
    <x v="1"/>
    <n v="0"/>
    <x v="1"/>
  </r>
  <r>
    <s v="P0612"/>
    <x v="52"/>
    <s v="Adulto"/>
    <x v="1"/>
    <n v="28.4"/>
    <x v="3"/>
    <n v="0"/>
    <s v="No tiene herencia"/>
    <n v="130"/>
    <n v="68"/>
    <n v="63"/>
    <s v="Normal"/>
    <n v="56"/>
    <s v="Normal"/>
    <n v="1"/>
    <x v="2"/>
    <n v="0"/>
    <x v="0"/>
    <n v="0"/>
    <x v="0"/>
    <n v="1"/>
    <x v="0"/>
    <x v="18"/>
    <x v="1"/>
    <n v="37"/>
    <x v="0"/>
    <n v="117"/>
    <x v="0"/>
    <n v="20"/>
    <x v="0"/>
    <n v="16"/>
    <s v="Normal"/>
    <n v="1314"/>
    <x v="0"/>
    <n v="1"/>
    <x v="1"/>
    <n v="102"/>
    <x v="2"/>
    <n v="4.9000000000000004"/>
    <x v="0"/>
    <n v="174"/>
    <x v="0"/>
    <n v="124"/>
    <x v="0"/>
    <n v="67"/>
    <x v="1"/>
    <n v="98"/>
    <s v="Normal"/>
    <n v="141"/>
    <s v="Normal"/>
    <n v="4.3"/>
    <s v="Normal"/>
    <n v="12"/>
    <x v="1"/>
    <n v="9.8000000000000007"/>
    <s v="Normal"/>
    <n v="3.3"/>
    <s v="Normal"/>
    <n v="0"/>
    <s v="No Toma ECA"/>
    <n v="1"/>
    <s v="Toma ARB"/>
    <n v="1"/>
    <x v="0"/>
    <n v="0"/>
    <x v="1"/>
    <n v="0"/>
    <x v="0"/>
    <n v="0"/>
    <x v="1"/>
  </r>
  <r>
    <s v="P0613"/>
    <x v="27"/>
    <s v="Adulto"/>
    <x v="0"/>
    <n v="18.899999999999999"/>
    <x v="0"/>
    <n v="0"/>
    <s v="No tiene herencia"/>
    <n v="121"/>
    <n v="79"/>
    <n v="88"/>
    <s v="Normal"/>
    <n v="52"/>
    <s v="Normal"/>
    <n v="2"/>
    <x v="0"/>
    <n v="0"/>
    <x v="0"/>
    <n v="0"/>
    <x v="0"/>
    <n v="1"/>
    <x v="0"/>
    <x v="4"/>
    <x v="0"/>
    <n v="18"/>
    <x v="0"/>
    <n v="82"/>
    <x v="2"/>
    <n v="26"/>
    <x v="0"/>
    <n v="20"/>
    <s v="Normal"/>
    <n v="1327"/>
    <x v="0"/>
    <n v="0"/>
    <x v="0"/>
    <n v="118"/>
    <x v="2"/>
    <n v="5.5"/>
    <x v="0"/>
    <n v="178"/>
    <x v="0"/>
    <n v="115"/>
    <x v="0"/>
    <n v="52"/>
    <x v="0"/>
    <n v="152"/>
    <s v="Alto"/>
    <n v="141"/>
    <s v="Normal"/>
    <n v="4.5999999999999996"/>
    <s v="Normal"/>
    <n v="12.5"/>
    <x v="0"/>
    <n v="8.6999999999999993"/>
    <s v="Normal"/>
    <n v="4.3"/>
    <s v="Normal"/>
    <n v="1"/>
    <s v="Toma ECA"/>
    <n v="1"/>
    <s v="Toma ARB"/>
    <n v="1"/>
    <x v="0"/>
    <n v="0"/>
    <x v="1"/>
    <n v="0"/>
    <x v="0"/>
    <n v="0"/>
    <x v="1"/>
  </r>
  <r>
    <s v="P0614"/>
    <x v="14"/>
    <s v="Adulto"/>
    <x v="0"/>
    <n v="24.5"/>
    <x v="0"/>
    <n v="0"/>
    <s v="No tiene herencia"/>
    <n v="130"/>
    <n v="68"/>
    <n v="69"/>
    <s v="Normal"/>
    <n v="69"/>
    <s v="Normal"/>
    <n v="1"/>
    <x v="2"/>
    <n v="0"/>
    <x v="0"/>
    <n v="0"/>
    <x v="0"/>
    <n v="1"/>
    <x v="0"/>
    <x v="18"/>
    <x v="0"/>
    <n v="29"/>
    <x v="0"/>
    <n v="68"/>
    <x v="2"/>
    <n v="11"/>
    <x v="0"/>
    <n v="7"/>
    <s v="Normal"/>
    <n v="1601"/>
    <x v="0"/>
    <n v="0"/>
    <x v="0"/>
    <n v="101"/>
    <x v="2"/>
    <n v="4.8"/>
    <x v="0"/>
    <n v="181"/>
    <x v="0"/>
    <n v="98"/>
    <x v="3"/>
    <n v="62"/>
    <x v="1"/>
    <n v="114"/>
    <s v="Normal"/>
    <n v="145"/>
    <s v="Normal"/>
    <n v="4.4000000000000004"/>
    <s v="Normal"/>
    <n v="15.7"/>
    <x v="1"/>
    <n v="9.4"/>
    <s v="Normal"/>
    <n v="2.7"/>
    <s v="Normal"/>
    <n v="1"/>
    <s v="Toma ECA"/>
    <n v="0"/>
    <s v="No toma ARB"/>
    <n v="0"/>
    <x v="1"/>
    <n v="0"/>
    <x v="1"/>
    <n v="0"/>
    <x v="0"/>
    <n v="1"/>
    <x v="0"/>
  </r>
  <r>
    <s v="P0615"/>
    <x v="50"/>
    <s v="Adulto"/>
    <x v="0"/>
    <n v="18.2"/>
    <x v="4"/>
    <n v="0"/>
    <s v="No tiene herencia"/>
    <n v="133"/>
    <n v="70"/>
    <n v="86"/>
    <s v="Normal"/>
    <n v="50"/>
    <s v="Normal"/>
    <n v="1"/>
    <x v="2"/>
    <n v="0"/>
    <x v="0"/>
    <n v="0"/>
    <x v="0"/>
    <n v="0"/>
    <x v="1"/>
    <x v="7"/>
    <x v="0"/>
    <n v="19"/>
    <x v="0"/>
    <n v="111"/>
    <x v="0"/>
    <n v="29"/>
    <x v="0"/>
    <n v="26"/>
    <s v="Normal"/>
    <n v="1857"/>
    <x v="0"/>
    <n v="1"/>
    <x v="1"/>
    <n v="95"/>
    <x v="0"/>
    <n v="5.3"/>
    <x v="0"/>
    <n v="202"/>
    <x v="2"/>
    <n v="102"/>
    <x v="0"/>
    <n v="52"/>
    <x v="0"/>
    <n v="132"/>
    <s v="Normal"/>
    <n v="136"/>
    <s v="Normal"/>
    <n v="4.5"/>
    <s v="Normal"/>
    <n v="13.5"/>
    <x v="1"/>
    <n v="10.4"/>
    <s v="Normal"/>
    <n v="3.6"/>
    <s v="Normal"/>
    <n v="1"/>
    <s v="Toma ECA"/>
    <n v="0"/>
    <s v="No toma ARB"/>
    <n v="0"/>
    <x v="1"/>
    <n v="1"/>
    <x v="0"/>
    <n v="0"/>
    <x v="0"/>
    <n v="1"/>
    <x v="0"/>
  </r>
  <r>
    <s v="P0616"/>
    <x v="8"/>
    <s v="Adulto"/>
    <x v="0"/>
    <n v="32"/>
    <x v="2"/>
    <n v="0"/>
    <s v="No tiene herencia"/>
    <n v="183"/>
    <n v="103"/>
    <n v="96"/>
    <s v="Normal"/>
    <n v="35"/>
    <s v="Reducida"/>
    <n v="3"/>
    <x v="3"/>
    <n v="0"/>
    <x v="0"/>
    <n v="1"/>
    <x v="1"/>
    <n v="1"/>
    <x v="0"/>
    <x v="32"/>
    <x v="1"/>
    <n v="55"/>
    <x v="0"/>
    <n v="43"/>
    <x v="1"/>
    <n v="963"/>
    <x v="1"/>
    <n v="770"/>
    <s v="Macroalbuminuria"/>
    <n v="497"/>
    <x v="1"/>
    <n v="1"/>
    <x v="1"/>
    <n v="214"/>
    <x v="1"/>
    <n v="8.3000000000000007"/>
    <x v="1"/>
    <n v="272"/>
    <x v="1"/>
    <n v="139"/>
    <x v="4"/>
    <n v="45"/>
    <x v="0"/>
    <n v="237"/>
    <s v="Alto"/>
    <n v="126"/>
    <s v="Bajo"/>
    <n v="6.7"/>
    <s v="Alto"/>
    <n v="10.7"/>
    <x v="0"/>
    <n v="8.1999999999999993"/>
    <s v="Bajo"/>
    <n v="6.1"/>
    <s v="Alto"/>
    <n v="1"/>
    <s v="Toma ECA"/>
    <n v="1"/>
    <s v="Toma ARB"/>
    <n v="1"/>
    <x v="0"/>
    <n v="1"/>
    <x v="0"/>
    <n v="1"/>
    <x v="1"/>
    <n v="1"/>
    <x v="0"/>
  </r>
  <r>
    <s v="P0617"/>
    <x v="11"/>
    <s v="Adulto Mayor"/>
    <x v="0"/>
    <n v="39.6"/>
    <x v="1"/>
    <n v="1"/>
    <s v="Tiene herencia"/>
    <n v="161"/>
    <n v="93"/>
    <n v="75"/>
    <s v="Normal"/>
    <n v="43"/>
    <s v="Intermedia"/>
    <n v="3"/>
    <x v="3"/>
    <n v="0"/>
    <x v="0"/>
    <n v="0"/>
    <x v="0"/>
    <n v="1"/>
    <x v="0"/>
    <x v="1"/>
    <x v="1"/>
    <n v="73"/>
    <x v="1"/>
    <n v="55"/>
    <x v="1"/>
    <n v="624"/>
    <x v="1"/>
    <n v="561"/>
    <s v="Macroalbuminuria"/>
    <n v="774"/>
    <x v="0"/>
    <n v="1"/>
    <x v="1"/>
    <n v="160"/>
    <x v="1"/>
    <n v="8.4"/>
    <x v="1"/>
    <n v="304"/>
    <x v="1"/>
    <n v="149"/>
    <x v="4"/>
    <n v="29"/>
    <x v="0"/>
    <n v="419"/>
    <s v="Alto"/>
    <n v="126"/>
    <s v="Bajo"/>
    <n v="5.9"/>
    <s v="Alto"/>
    <n v="8.3000000000000007"/>
    <x v="0"/>
    <n v="8"/>
    <s v="Bajo"/>
    <n v="6.1"/>
    <s v="Alto"/>
    <n v="0"/>
    <s v="No Toma ECA"/>
    <n v="0"/>
    <s v="No toma ARB"/>
    <n v="1"/>
    <x v="0"/>
    <n v="0"/>
    <x v="1"/>
    <n v="1"/>
    <x v="1"/>
    <n v="1"/>
    <x v="0"/>
  </r>
  <r>
    <s v="P0618"/>
    <x v="25"/>
    <s v="Adulto"/>
    <x v="0"/>
    <n v="37.6"/>
    <x v="1"/>
    <n v="0"/>
    <s v="No tiene herencia"/>
    <n v="172"/>
    <n v="103"/>
    <n v="98"/>
    <s v="Normal"/>
    <n v="35"/>
    <s v="Reducida"/>
    <n v="2"/>
    <x v="0"/>
    <n v="1"/>
    <x v="1"/>
    <n v="0"/>
    <x v="0"/>
    <n v="1"/>
    <x v="0"/>
    <x v="27"/>
    <x v="1"/>
    <n v="54"/>
    <x v="0"/>
    <n v="58"/>
    <x v="1"/>
    <n v="2127"/>
    <x v="1"/>
    <n v="1914"/>
    <s v="Macroalbuminuria"/>
    <n v="522"/>
    <x v="0"/>
    <n v="1"/>
    <x v="1"/>
    <n v="125"/>
    <x v="2"/>
    <n v="6.9"/>
    <x v="1"/>
    <n v="301"/>
    <x v="1"/>
    <n v="141"/>
    <x v="4"/>
    <n v="33"/>
    <x v="0"/>
    <n v="370"/>
    <s v="Alto"/>
    <n v="126"/>
    <s v="Bajo"/>
    <n v="6.3"/>
    <s v="Alto"/>
    <n v="7.8"/>
    <x v="0"/>
    <n v="8.9"/>
    <s v="Normal"/>
    <n v="5.9"/>
    <s v="Alto"/>
    <n v="1"/>
    <s v="Toma ECA"/>
    <n v="1"/>
    <s v="Toma ARB"/>
    <n v="1"/>
    <x v="0"/>
    <n v="0"/>
    <x v="1"/>
    <n v="1"/>
    <x v="1"/>
    <n v="0"/>
    <x v="1"/>
  </r>
  <r>
    <s v="P0619"/>
    <x v="44"/>
    <s v="Adulto Mayor"/>
    <x v="1"/>
    <n v="32"/>
    <x v="2"/>
    <n v="0"/>
    <s v="No tiene herencia"/>
    <n v="165"/>
    <n v="95"/>
    <n v="77"/>
    <s v="Normal"/>
    <n v="47"/>
    <s v="Intermedia"/>
    <n v="4"/>
    <x v="1"/>
    <n v="1"/>
    <x v="1"/>
    <n v="1"/>
    <x v="1"/>
    <n v="1"/>
    <x v="0"/>
    <x v="40"/>
    <x v="1"/>
    <n v="91"/>
    <x v="1"/>
    <n v="48"/>
    <x v="1"/>
    <n v="2034"/>
    <x v="1"/>
    <n v="1423"/>
    <s v="Macroalbuminuria"/>
    <n v="341"/>
    <x v="1"/>
    <n v="1"/>
    <x v="1"/>
    <n v="166"/>
    <x v="1"/>
    <n v="6.9"/>
    <x v="1"/>
    <n v="237"/>
    <x v="2"/>
    <n v="142"/>
    <x v="4"/>
    <n v="34"/>
    <x v="0"/>
    <n v="331"/>
    <s v="Alto"/>
    <n v="140"/>
    <s v="Normal"/>
    <n v="7"/>
    <s v="Alto"/>
    <n v="9.1"/>
    <x v="0"/>
    <n v="7.8"/>
    <s v="Bajo"/>
    <n v="6.4"/>
    <s v="Alto"/>
    <n v="1"/>
    <s v="Toma ECA"/>
    <n v="1"/>
    <s v="Toma ARB"/>
    <n v="0"/>
    <x v="1"/>
    <n v="0"/>
    <x v="1"/>
    <n v="1"/>
    <x v="1"/>
    <n v="0"/>
    <x v="1"/>
  </r>
  <r>
    <s v="P0620"/>
    <x v="27"/>
    <s v="Adulto"/>
    <x v="0"/>
    <n v="37.6"/>
    <x v="1"/>
    <n v="1"/>
    <s v="Tiene herencia"/>
    <n v="173"/>
    <n v="104"/>
    <n v="80"/>
    <s v="Normal"/>
    <n v="29"/>
    <s v="Reducida"/>
    <n v="3"/>
    <x v="3"/>
    <n v="0"/>
    <x v="0"/>
    <n v="0"/>
    <x v="0"/>
    <n v="1"/>
    <x v="0"/>
    <x v="25"/>
    <x v="1"/>
    <n v="92"/>
    <x v="1"/>
    <n v="39"/>
    <x v="1"/>
    <n v="416"/>
    <x v="1"/>
    <n v="332"/>
    <s v="Macroalbuminuria"/>
    <n v="506"/>
    <x v="0"/>
    <n v="1"/>
    <x v="1"/>
    <n v="129"/>
    <x v="1"/>
    <n v="8.6"/>
    <x v="1"/>
    <n v="313"/>
    <x v="1"/>
    <n v="196"/>
    <x v="2"/>
    <n v="28"/>
    <x v="0"/>
    <n v="254"/>
    <s v="Alto"/>
    <n v="133"/>
    <s v="Bajo"/>
    <n v="6.4"/>
    <s v="Alto"/>
    <n v="10.7"/>
    <x v="0"/>
    <n v="8.6"/>
    <s v="Normal"/>
    <n v="6.3"/>
    <s v="Alto"/>
    <n v="1"/>
    <s v="Toma ECA"/>
    <n v="0"/>
    <s v="No toma ARB"/>
    <n v="1"/>
    <x v="0"/>
    <n v="0"/>
    <x v="1"/>
    <n v="1"/>
    <x v="1"/>
    <n v="1"/>
    <x v="0"/>
  </r>
  <r>
    <s v="P0621"/>
    <x v="18"/>
    <s v="Adulto"/>
    <x v="0"/>
    <n v="23.6"/>
    <x v="0"/>
    <n v="0"/>
    <s v="No tiene herencia"/>
    <n v="132"/>
    <n v="81"/>
    <n v="83"/>
    <s v="Normal"/>
    <n v="70"/>
    <s v="Normal"/>
    <n v="2"/>
    <x v="0"/>
    <n v="0"/>
    <x v="0"/>
    <n v="0"/>
    <x v="0"/>
    <n v="1"/>
    <x v="0"/>
    <x v="13"/>
    <x v="0"/>
    <n v="34"/>
    <x v="0"/>
    <n v="72"/>
    <x v="2"/>
    <n v="14"/>
    <x v="0"/>
    <n v="12"/>
    <s v="Normal"/>
    <n v="1095"/>
    <x v="0"/>
    <n v="1"/>
    <x v="1"/>
    <n v="101"/>
    <x v="2"/>
    <n v="5.0999999999999996"/>
    <x v="0"/>
    <n v="216"/>
    <x v="2"/>
    <n v="112"/>
    <x v="0"/>
    <n v="41"/>
    <x v="0"/>
    <n v="154"/>
    <s v="Alto"/>
    <n v="144"/>
    <s v="Normal"/>
    <n v="4.5"/>
    <s v="Normal"/>
    <n v="12.9"/>
    <x v="0"/>
    <n v="9.4"/>
    <s v="Normal"/>
    <n v="4.2"/>
    <s v="Normal"/>
    <n v="0"/>
    <s v="No Toma ECA"/>
    <n v="1"/>
    <s v="Toma ARB"/>
    <n v="0"/>
    <x v="1"/>
    <n v="0"/>
    <x v="1"/>
    <n v="0"/>
    <x v="0"/>
    <n v="1"/>
    <x v="0"/>
  </r>
  <r>
    <s v="P0622"/>
    <x v="40"/>
    <s v="Adulto"/>
    <x v="0"/>
    <n v="33.4"/>
    <x v="2"/>
    <n v="1"/>
    <s v="Tiene herencia"/>
    <n v="169"/>
    <n v="97"/>
    <n v="98"/>
    <s v="Normal"/>
    <n v="43"/>
    <s v="Intermedia"/>
    <n v="4"/>
    <x v="1"/>
    <n v="0"/>
    <x v="0"/>
    <n v="0"/>
    <x v="0"/>
    <n v="1"/>
    <x v="0"/>
    <x v="12"/>
    <x v="1"/>
    <n v="86"/>
    <x v="1"/>
    <n v="59"/>
    <x v="1"/>
    <n v="2459"/>
    <x v="1"/>
    <n v="2213"/>
    <s v="Macroalbuminuria"/>
    <n v="445"/>
    <x v="1"/>
    <n v="1"/>
    <x v="1"/>
    <n v="169"/>
    <x v="1"/>
    <n v="8.6999999999999993"/>
    <x v="1"/>
    <n v="238"/>
    <x v="2"/>
    <n v="141"/>
    <x v="4"/>
    <n v="26"/>
    <x v="0"/>
    <n v="238"/>
    <s v="Alto"/>
    <n v="136"/>
    <s v="Normal"/>
    <n v="5.2"/>
    <s v="Alto"/>
    <n v="9.6999999999999993"/>
    <x v="0"/>
    <n v="8.9"/>
    <s v="Normal"/>
    <n v="5.9"/>
    <s v="Alto"/>
    <n v="1"/>
    <s v="Toma ECA"/>
    <n v="0"/>
    <s v="No toma ARB"/>
    <n v="1"/>
    <x v="0"/>
    <n v="0"/>
    <x v="1"/>
    <n v="1"/>
    <x v="1"/>
    <n v="0"/>
    <x v="1"/>
  </r>
  <r>
    <s v="P0623"/>
    <x v="27"/>
    <s v="Adulto"/>
    <x v="1"/>
    <n v="23.3"/>
    <x v="0"/>
    <n v="0"/>
    <s v="No tiene herencia"/>
    <n v="115"/>
    <n v="83"/>
    <n v="83"/>
    <s v="Normal"/>
    <n v="65"/>
    <s v="Normal"/>
    <n v="1"/>
    <x v="2"/>
    <n v="0"/>
    <x v="0"/>
    <n v="0"/>
    <x v="0"/>
    <n v="1"/>
    <x v="0"/>
    <x v="4"/>
    <x v="1"/>
    <n v="28"/>
    <x v="0"/>
    <n v="105"/>
    <x v="0"/>
    <n v="16"/>
    <x v="0"/>
    <n v="12"/>
    <s v="Normal"/>
    <n v="1677"/>
    <x v="0"/>
    <n v="1"/>
    <x v="1"/>
    <n v="120"/>
    <x v="2"/>
    <n v="5.3"/>
    <x v="0"/>
    <n v="208"/>
    <x v="2"/>
    <n v="108"/>
    <x v="0"/>
    <n v="42"/>
    <x v="0"/>
    <n v="153"/>
    <s v="Alto"/>
    <n v="138"/>
    <s v="Normal"/>
    <n v="4"/>
    <s v="Normal"/>
    <n v="14.3"/>
    <x v="1"/>
    <n v="9"/>
    <s v="Normal"/>
    <n v="4.5"/>
    <s v="Normal"/>
    <n v="1"/>
    <s v="Toma ECA"/>
    <n v="0"/>
    <s v="No toma ARB"/>
    <n v="0"/>
    <x v="1"/>
    <n v="0"/>
    <x v="1"/>
    <n v="0"/>
    <x v="0"/>
    <n v="0"/>
    <x v="1"/>
  </r>
  <r>
    <s v="P0624"/>
    <x v="35"/>
    <s v="Adulto"/>
    <x v="1"/>
    <n v="20.3"/>
    <x v="0"/>
    <n v="1"/>
    <s v="Tiene herencia"/>
    <n v="103"/>
    <n v="84"/>
    <n v="87"/>
    <s v="Normal"/>
    <n v="57"/>
    <s v="Normal"/>
    <n v="1"/>
    <x v="2"/>
    <n v="0"/>
    <x v="0"/>
    <n v="0"/>
    <x v="0"/>
    <n v="1"/>
    <x v="0"/>
    <x v="3"/>
    <x v="0"/>
    <n v="37"/>
    <x v="0"/>
    <n v="116"/>
    <x v="0"/>
    <n v="19"/>
    <x v="0"/>
    <n v="17"/>
    <s v="Normal"/>
    <n v="1143"/>
    <x v="0"/>
    <n v="1"/>
    <x v="1"/>
    <n v="80"/>
    <x v="0"/>
    <n v="6"/>
    <x v="2"/>
    <n v="186"/>
    <x v="0"/>
    <n v="89"/>
    <x v="3"/>
    <n v="65"/>
    <x v="1"/>
    <n v="117"/>
    <s v="Normal"/>
    <n v="144"/>
    <s v="Normal"/>
    <n v="4.3"/>
    <s v="Normal"/>
    <n v="12.3"/>
    <x v="1"/>
    <n v="10"/>
    <s v="Normal"/>
    <n v="3.6"/>
    <s v="Normal"/>
    <n v="0"/>
    <s v="No Toma ECA"/>
    <n v="0"/>
    <s v="No toma ARB"/>
    <n v="0"/>
    <x v="1"/>
    <n v="1"/>
    <x v="0"/>
    <n v="0"/>
    <x v="0"/>
    <n v="1"/>
    <x v="0"/>
  </r>
  <r>
    <s v="P0625"/>
    <x v="18"/>
    <s v="Adulto"/>
    <x v="0"/>
    <n v="25.1"/>
    <x v="3"/>
    <n v="0"/>
    <s v="No tiene herencia"/>
    <n v="189"/>
    <n v="97"/>
    <n v="93"/>
    <s v="Normal"/>
    <n v="27"/>
    <s v="Reducida"/>
    <n v="2"/>
    <x v="0"/>
    <n v="0"/>
    <x v="0"/>
    <n v="0"/>
    <x v="0"/>
    <n v="1"/>
    <x v="0"/>
    <x v="33"/>
    <x v="1"/>
    <n v="96"/>
    <x v="1"/>
    <n v="53"/>
    <x v="1"/>
    <n v="2921"/>
    <x v="1"/>
    <n v="2336"/>
    <s v="Macroalbuminuria"/>
    <n v="418"/>
    <x v="1"/>
    <n v="0"/>
    <x v="0"/>
    <n v="214"/>
    <x v="1"/>
    <n v="8.1"/>
    <x v="1"/>
    <n v="244"/>
    <x v="1"/>
    <n v="182"/>
    <x v="1"/>
    <n v="37"/>
    <x v="0"/>
    <n v="274"/>
    <s v="Alto"/>
    <n v="125"/>
    <s v="Bajo"/>
    <n v="5.5"/>
    <s v="Alto"/>
    <n v="7.3"/>
    <x v="0"/>
    <n v="8.4"/>
    <s v="Bajo"/>
    <n v="7.2"/>
    <s v="Alto"/>
    <n v="1"/>
    <s v="Toma ECA"/>
    <n v="0"/>
    <s v="No toma ARB"/>
    <n v="1"/>
    <x v="0"/>
    <n v="1"/>
    <x v="0"/>
    <n v="1"/>
    <x v="1"/>
    <n v="1"/>
    <x v="0"/>
  </r>
  <r>
    <s v="P0626"/>
    <x v="24"/>
    <s v="Adulto"/>
    <x v="0"/>
    <n v="20.2"/>
    <x v="0"/>
    <n v="0"/>
    <s v="No tiene herencia"/>
    <n v="124"/>
    <n v="79"/>
    <n v="68"/>
    <s v="Normal"/>
    <n v="61"/>
    <s v="Normal"/>
    <n v="1"/>
    <x v="2"/>
    <n v="0"/>
    <x v="0"/>
    <n v="0"/>
    <x v="0"/>
    <n v="0"/>
    <x v="1"/>
    <x v="7"/>
    <x v="0"/>
    <n v="22"/>
    <x v="0"/>
    <n v="69"/>
    <x v="2"/>
    <n v="29"/>
    <x v="0"/>
    <n v="23"/>
    <s v="Normal"/>
    <n v="1430"/>
    <x v="0"/>
    <n v="0"/>
    <x v="0"/>
    <n v="122"/>
    <x v="2"/>
    <n v="4.8"/>
    <x v="0"/>
    <n v="209"/>
    <x v="2"/>
    <n v="87"/>
    <x v="3"/>
    <n v="42"/>
    <x v="0"/>
    <n v="132"/>
    <s v="Normal"/>
    <n v="136"/>
    <s v="Normal"/>
    <n v="4.9000000000000004"/>
    <s v="Normal"/>
    <n v="15.2"/>
    <x v="1"/>
    <n v="9"/>
    <s v="Normal"/>
    <n v="3.3"/>
    <s v="Normal"/>
    <n v="0"/>
    <s v="No Toma ECA"/>
    <n v="0"/>
    <s v="No toma ARB"/>
    <n v="0"/>
    <x v="1"/>
    <n v="1"/>
    <x v="0"/>
    <n v="0"/>
    <x v="0"/>
    <n v="1"/>
    <x v="0"/>
  </r>
  <r>
    <s v="P0627"/>
    <x v="35"/>
    <s v="Adulto"/>
    <x v="1"/>
    <n v="23.5"/>
    <x v="0"/>
    <n v="1"/>
    <s v="Tiene herencia"/>
    <n v="121"/>
    <n v="80"/>
    <n v="63"/>
    <s v="Normal"/>
    <n v="54"/>
    <s v="Normal"/>
    <n v="2"/>
    <x v="0"/>
    <n v="0"/>
    <x v="0"/>
    <n v="0"/>
    <x v="0"/>
    <n v="0"/>
    <x v="1"/>
    <x v="13"/>
    <x v="0"/>
    <n v="36"/>
    <x v="0"/>
    <n v="69"/>
    <x v="2"/>
    <n v="18"/>
    <x v="0"/>
    <n v="14"/>
    <s v="Normal"/>
    <n v="2191"/>
    <x v="0"/>
    <n v="0"/>
    <x v="0"/>
    <n v="99"/>
    <x v="0"/>
    <n v="6"/>
    <x v="2"/>
    <n v="184"/>
    <x v="0"/>
    <n v="80"/>
    <x v="3"/>
    <n v="68"/>
    <x v="1"/>
    <n v="88"/>
    <s v="Normal"/>
    <n v="143"/>
    <s v="Normal"/>
    <n v="4.5999999999999996"/>
    <s v="Normal"/>
    <n v="15"/>
    <x v="1"/>
    <n v="9"/>
    <s v="Normal"/>
    <n v="2.8"/>
    <s v="Normal"/>
    <n v="0"/>
    <s v="No Toma ECA"/>
    <n v="0"/>
    <s v="No toma ARB"/>
    <n v="0"/>
    <x v="1"/>
    <n v="0"/>
    <x v="1"/>
    <n v="0"/>
    <x v="0"/>
    <n v="0"/>
    <x v="1"/>
  </r>
  <r>
    <s v="P0628"/>
    <x v="55"/>
    <s v="Adulto"/>
    <x v="0"/>
    <n v="22.2"/>
    <x v="0"/>
    <n v="1"/>
    <s v="Tiene herencia"/>
    <n v="116"/>
    <n v="68"/>
    <n v="88"/>
    <s v="Normal"/>
    <n v="56"/>
    <s v="Normal"/>
    <n v="2"/>
    <x v="0"/>
    <n v="0"/>
    <x v="0"/>
    <n v="0"/>
    <x v="0"/>
    <n v="0"/>
    <x v="1"/>
    <x v="13"/>
    <x v="0"/>
    <n v="20"/>
    <x v="0"/>
    <n v="93"/>
    <x v="0"/>
    <n v="25"/>
    <x v="0"/>
    <n v="17"/>
    <s v="Normal"/>
    <n v="2286"/>
    <x v="0"/>
    <n v="0"/>
    <x v="0"/>
    <n v="107"/>
    <x v="2"/>
    <n v="5.2"/>
    <x v="0"/>
    <n v="153"/>
    <x v="0"/>
    <n v="82"/>
    <x v="3"/>
    <n v="64"/>
    <x v="1"/>
    <n v="166"/>
    <s v="Alto"/>
    <n v="145"/>
    <s v="Normal"/>
    <n v="4.5999999999999996"/>
    <s v="Normal"/>
    <n v="14.9"/>
    <x v="1"/>
    <n v="8.6"/>
    <s v="Normal"/>
    <n v="4.3"/>
    <s v="Normal"/>
    <n v="0"/>
    <s v="No Toma ECA"/>
    <n v="0"/>
    <s v="No toma ARB"/>
    <n v="0"/>
    <x v="1"/>
    <n v="1"/>
    <x v="0"/>
    <n v="0"/>
    <x v="0"/>
    <n v="0"/>
    <x v="1"/>
  </r>
  <r>
    <s v="P0629"/>
    <x v="4"/>
    <s v="Adulto Mayor"/>
    <x v="1"/>
    <n v="31.9"/>
    <x v="2"/>
    <n v="1"/>
    <s v="Tiene herencia"/>
    <n v="153"/>
    <n v="107"/>
    <n v="84"/>
    <s v="Normal"/>
    <n v="33"/>
    <s v="Reducida"/>
    <n v="3"/>
    <x v="3"/>
    <n v="0"/>
    <x v="0"/>
    <n v="0"/>
    <x v="0"/>
    <n v="1"/>
    <x v="0"/>
    <x v="5"/>
    <x v="1"/>
    <n v="98"/>
    <x v="1"/>
    <n v="32"/>
    <x v="1"/>
    <n v="1743"/>
    <x v="1"/>
    <n v="1394"/>
    <s v="Macroalbuminuria"/>
    <n v="653"/>
    <x v="0"/>
    <n v="1"/>
    <x v="1"/>
    <n v="129"/>
    <x v="1"/>
    <n v="6.9"/>
    <x v="1"/>
    <n v="201"/>
    <x v="2"/>
    <n v="143"/>
    <x v="4"/>
    <n v="39"/>
    <x v="0"/>
    <n v="348"/>
    <s v="Alto"/>
    <n v="126"/>
    <s v="Bajo"/>
    <n v="5.9"/>
    <s v="Alto"/>
    <n v="7.5"/>
    <x v="0"/>
    <n v="7.9"/>
    <s v="Bajo"/>
    <n v="6.2"/>
    <s v="Alto"/>
    <n v="0"/>
    <s v="No Toma ECA"/>
    <n v="1"/>
    <s v="Toma ARB"/>
    <n v="1"/>
    <x v="0"/>
    <n v="1"/>
    <x v="0"/>
    <n v="1"/>
    <x v="1"/>
    <n v="0"/>
    <x v="1"/>
  </r>
  <r>
    <s v="P0630"/>
    <x v="12"/>
    <s v="Adulto"/>
    <x v="1"/>
    <n v="25.1"/>
    <x v="3"/>
    <n v="0"/>
    <s v="No tiene herencia"/>
    <n v="107"/>
    <n v="82"/>
    <n v="90"/>
    <s v="Normal"/>
    <n v="62"/>
    <s v="Normal"/>
    <n v="1"/>
    <x v="2"/>
    <n v="0"/>
    <x v="0"/>
    <n v="0"/>
    <x v="0"/>
    <n v="0"/>
    <x v="1"/>
    <x v="13"/>
    <x v="0"/>
    <n v="35"/>
    <x v="0"/>
    <n v="114"/>
    <x v="0"/>
    <n v="28"/>
    <x v="0"/>
    <n v="22"/>
    <s v="Normal"/>
    <n v="2080"/>
    <x v="0"/>
    <n v="0"/>
    <x v="0"/>
    <n v="108"/>
    <x v="2"/>
    <n v="6.2"/>
    <x v="2"/>
    <n v="198"/>
    <x v="0"/>
    <n v="123"/>
    <x v="0"/>
    <n v="42"/>
    <x v="0"/>
    <n v="170"/>
    <s v="Alto"/>
    <n v="139"/>
    <s v="Normal"/>
    <n v="4.2"/>
    <s v="Normal"/>
    <n v="13.7"/>
    <x v="1"/>
    <n v="9.6"/>
    <s v="Normal"/>
    <n v="3"/>
    <s v="Normal"/>
    <n v="1"/>
    <s v="Toma ECA"/>
    <n v="1"/>
    <s v="Toma ARB"/>
    <n v="1"/>
    <x v="0"/>
    <n v="0"/>
    <x v="1"/>
    <n v="0"/>
    <x v="0"/>
    <n v="1"/>
    <x v="0"/>
  </r>
  <r>
    <s v="P0631"/>
    <x v="23"/>
    <s v="Adulto"/>
    <x v="0"/>
    <n v="26.6"/>
    <x v="3"/>
    <n v="0"/>
    <s v="No tiene herencia"/>
    <n v="118"/>
    <n v="70"/>
    <n v="83"/>
    <s v="Normal"/>
    <n v="62"/>
    <s v="Normal"/>
    <n v="2"/>
    <x v="0"/>
    <n v="0"/>
    <x v="0"/>
    <n v="0"/>
    <x v="0"/>
    <n v="1"/>
    <x v="0"/>
    <x v="13"/>
    <x v="0"/>
    <n v="19"/>
    <x v="0"/>
    <n v="78"/>
    <x v="2"/>
    <n v="9"/>
    <x v="0"/>
    <n v="7"/>
    <s v="Normal"/>
    <n v="2012"/>
    <x v="0"/>
    <n v="0"/>
    <x v="0"/>
    <n v="98"/>
    <x v="0"/>
    <n v="6.1"/>
    <x v="2"/>
    <n v="172"/>
    <x v="0"/>
    <n v="107"/>
    <x v="0"/>
    <n v="55"/>
    <x v="0"/>
    <n v="83"/>
    <s v="Normal"/>
    <n v="143"/>
    <s v="Normal"/>
    <n v="3.8"/>
    <s v="Normal"/>
    <n v="13.7"/>
    <x v="1"/>
    <n v="9.6"/>
    <s v="Normal"/>
    <n v="3.7"/>
    <s v="Normal"/>
    <n v="0"/>
    <s v="No Toma ECA"/>
    <n v="1"/>
    <s v="Toma ARB"/>
    <n v="0"/>
    <x v="1"/>
    <n v="0"/>
    <x v="1"/>
    <n v="0"/>
    <x v="0"/>
    <n v="0"/>
    <x v="1"/>
  </r>
  <r>
    <s v="P0632"/>
    <x v="8"/>
    <s v="Adulto"/>
    <x v="0"/>
    <n v="18.3"/>
    <x v="4"/>
    <n v="0"/>
    <s v="No tiene herencia"/>
    <n v="107"/>
    <n v="71"/>
    <n v="74"/>
    <s v="Normal"/>
    <n v="60"/>
    <s v="Normal"/>
    <n v="2"/>
    <x v="0"/>
    <n v="0"/>
    <x v="0"/>
    <n v="0"/>
    <x v="0"/>
    <n v="1"/>
    <x v="0"/>
    <x v="3"/>
    <x v="0"/>
    <n v="19"/>
    <x v="0"/>
    <n v="114"/>
    <x v="0"/>
    <n v="8"/>
    <x v="0"/>
    <n v="6"/>
    <s v="Normal"/>
    <n v="1860"/>
    <x v="0"/>
    <n v="0"/>
    <x v="0"/>
    <n v="80"/>
    <x v="0"/>
    <n v="5"/>
    <x v="0"/>
    <n v="205"/>
    <x v="2"/>
    <n v="97"/>
    <x v="3"/>
    <n v="64"/>
    <x v="1"/>
    <n v="127"/>
    <s v="Normal"/>
    <n v="138"/>
    <s v="Normal"/>
    <n v="4.7"/>
    <s v="Normal"/>
    <n v="14.2"/>
    <x v="1"/>
    <n v="8.6"/>
    <s v="Normal"/>
    <n v="3.7"/>
    <s v="Normal"/>
    <n v="0"/>
    <s v="No Toma ECA"/>
    <n v="1"/>
    <s v="Toma ARB"/>
    <n v="1"/>
    <x v="0"/>
    <n v="1"/>
    <x v="0"/>
    <n v="0"/>
    <x v="0"/>
    <n v="1"/>
    <x v="0"/>
  </r>
  <r>
    <s v="P0633"/>
    <x v="21"/>
    <s v="Adulto"/>
    <x v="1"/>
    <n v="24.3"/>
    <x v="0"/>
    <n v="0"/>
    <s v="No tiene herencia"/>
    <n v="110"/>
    <n v="72"/>
    <n v="84"/>
    <s v="Normal"/>
    <n v="63"/>
    <s v="Normal"/>
    <n v="2"/>
    <x v="0"/>
    <n v="0"/>
    <x v="0"/>
    <n v="0"/>
    <x v="0"/>
    <n v="1"/>
    <x v="0"/>
    <x v="3"/>
    <x v="0"/>
    <n v="30"/>
    <x v="0"/>
    <n v="75"/>
    <x v="2"/>
    <n v="23"/>
    <x v="0"/>
    <n v="16"/>
    <s v="Normal"/>
    <n v="1954"/>
    <x v="0"/>
    <n v="0"/>
    <x v="0"/>
    <n v="85"/>
    <x v="0"/>
    <n v="6"/>
    <x v="2"/>
    <n v="197"/>
    <x v="0"/>
    <n v="92"/>
    <x v="3"/>
    <n v="66"/>
    <x v="1"/>
    <n v="146"/>
    <s v="Normal"/>
    <n v="142"/>
    <s v="Normal"/>
    <n v="3.9"/>
    <s v="Normal"/>
    <n v="14.5"/>
    <x v="1"/>
    <n v="9.6"/>
    <s v="Normal"/>
    <n v="4.0999999999999996"/>
    <s v="Normal"/>
    <n v="1"/>
    <s v="Toma ECA"/>
    <n v="1"/>
    <s v="Toma ARB"/>
    <n v="0"/>
    <x v="1"/>
    <n v="1"/>
    <x v="0"/>
    <n v="0"/>
    <x v="0"/>
    <n v="0"/>
    <x v="1"/>
  </r>
  <r>
    <s v="P0634"/>
    <x v="40"/>
    <s v="Adulto"/>
    <x v="0"/>
    <n v="25.3"/>
    <x v="3"/>
    <n v="0"/>
    <s v="No tiene herencia"/>
    <n v="120"/>
    <n v="83"/>
    <n v="61"/>
    <s v="Normal"/>
    <n v="50"/>
    <s v="Normal"/>
    <n v="2"/>
    <x v="0"/>
    <n v="0"/>
    <x v="0"/>
    <n v="0"/>
    <x v="0"/>
    <n v="0"/>
    <x v="1"/>
    <x v="13"/>
    <x v="0"/>
    <n v="32"/>
    <x v="0"/>
    <n v="62"/>
    <x v="2"/>
    <n v="28"/>
    <x v="0"/>
    <n v="25"/>
    <s v="Normal"/>
    <n v="2408"/>
    <x v="0"/>
    <n v="0"/>
    <x v="0"/>
    <n v="122"/>
    <x v="2"/>
    <n v="5.7"/>
    <x v="2"/>
    <n v="218"/>
    <x v="2"/>
    <n v="88"/>
    <x v="3"/>
    <n v="54"/>
    <x v="0"/>
    <n v="164"/>
    <s v="Alto"/>
    <n v="138"/>
    <s v="Normal"/>
    <n v="3.5"/>
    <s v="Normal"/>
    <n v="15.5"/>
    <x v="1"/>
    <n v="8.5"/>
    <s v="Normal"/>
    <n v="4"/>
    <s v="Normal"/>
    <n v="1"/>
    <s v="Toma ECA"/>
    <n v="1"/>
    <s v="Toma ARB"/>
    <n v="0"/>
    <x v="1"/>
    <n v="0"/>
    <x v="1"/>
    <n v="0"/>
    <x v="0"/>
    <n v="1"/>
    <x v="0"/>
  </r>
  <r>
    <s v="P0635"/>
    <x v="9"/>
    <s v="Adulto Mayor"/>
    <x v="0"/>
    <n v="28.5"/>
    <x v="3"/>
    <n v="0"/>
    <s v="No tiene herencia"/>
    <n v="185"/>
    <n v="100"/>
    <n v="83"/>
    <s v="Normal"/>
    <n v="31"/>
    <s v="Reducida"/>
    <n v="4"/>
    <x v="1"/>
    <n v="1"/>
    <x v="1"/>
    <n v="0"/>
    <x v="0"/>
    <n v="1"/>
    <x v="0"/>
    <x v="30"/>
    <x v="1"/>
    <n v="90"/>
    <x v="1"/>
    <n v="49"/>
    <x v="1"/>
    <n v="1231"/>
    <x v="1"/>
    <n v="861"/>
    <s v="Macroalbuminuria"/>
    <n v="581"/>
    <x v="0"/>
    <n v="1"/>
    <x v="1"/>
    <n v="127"/>
    <x v="1"/>
    <n v="8.4"/>
    <x v="1"/>
    <n v="209"/>
    <x v="2"/>
    <n v="186"/>
    <x v="1"/>
    <n v="42"/>
    <x v="0"/>
    <n v="258"/>
    <s v="Alto"/>
    <n v="129"/>
    <s v="Bajo"/>
    <n v="5.5"/>
    <s v="Alto"/>
    <n v="10"/>
    <x v="0"/>
    <n v="8"/>
    <s v="Bajo"/>
    <n v="5.8"/>
    <s v="Alto"/>
    <n v="1"/>
    <s v="Toma ECA"/>
    <n v="1"/>
    <s v="Toma ARB"/>
    <n v="1"/>
    <x v="0"/>
    <n v="1"/>
    <x v="0"/>
    <n v="1"/>
    <x v="1"/>
    <n v="1"/>
    <x v="0"/>
  </r>
  <r>
    <s v="P0636"/>
    <x v="30"/>
    <s v="Adulto Mayor"/>
    <x v="0"/>
    <n v="32.1"/>
    <x v="2"/>
    <n v="1"/>
    <s v="Tiene herencia"/>
    <n v="160"/>
    <n v="98"/>
    <n v="94"/>
    <s v="Normal"/>
    <n v="27"/>
    <s v="Reducida"/>
    <n v="3"/>
    <x v="3"/>
    <n v="0"/>
    <x v="0"/>
    <n v="1"/>
    <x v="1"/>
    <n v="1"/>
    <x v="0"/>
    <x v="15"/>
    <x v="1"/>
    <n v="60"/>
    <x v="1"/>
    <n v="45"/>
    <x v="1"/>
    <n v="2340"/>
    <x v="1"/>
    <n v="1872"/>
    <s v="Macroalbuminuria"/>
    <n v="691"/>
    <x v="0"/>
    <n v="1"/>
    <x v="1"/>
    <n v="186"/>
    <x v="1"/>
    <n v="10.9"/>
    <x v="1"/>
    <n v="259"/>
    <x v="1"/>
    <n v="165"/>
    <x v="1"/>
    <n v="35"/>
    <x v="0"/>
    <n v="230"/>
    <s v="Alto"/>
    <n v="138"/>
    <s v="Normal"/>
    <n v="5"/>
    <s v="Normal"/>
    <n v="7.4"/>
    <x v="0"/>
    <n v="7.9"/>
    <s v="Bajo"/>
    <n v="6.2"/>
    <s v="Alto"/>
    <n v="1"/>
    <s v="Toma ECA"/>
    <n v="1"/>
    <s v="Toma ARB"/>
    <n v="0"/>
    <x v="1"/>
    <n v="1"/>
    <x v="0"/>
    <n v="1"/>
    <x v="1"/>
    <n v="0"/>
    <x v="1"/>
  </r>
  <r>
    <s v="P0637"/>
    <x v="46"/>
    <s v="Adulto"/>
    <x v="0"/>
    <n v="24.6"/>
    <x v="0"/>
    <n v="0"/>
    <s v="No tiene herencia"/>
    <n v="114"/>
    <n v="65"/>
    <n v="84"/>
    <s v="Normal"/>
    <n v="58"/>
    <s v="Normal"/>
    <n v="1"/>
    <x v="2"/>
    <n v="0"/>
    <x v="0"/>
    <n v="0"/>
    <x v="0"/>
    <n v="1"/>
    <x v="0"/>
    <x v="7"/>
    <x v="0"/>
    <n v="21"/>
    <x v="0"/>
    <n v="81"/>
    <x v="2"/>
    <n v="18"/>
    <x v="0"/>
    <n v="14"/>
    <s v="Normal"/>
    <n v="2327"/>
    <x v="0"/>
    <n v="0"/>
    <x v="0"/>
    <n v="89"/>
    <x v="0"/>
    <n v="6"/>
    <x v="2"/>
    <n v="176"/>
    <x v="0"/>
    <n v="94"/>
    <x v="3"/>
    <n v="67"/>
    <x v="1"/>
    <n v="88"/>
    <s v="Normal"/>
    <n v="141"/>
    <s v="Normal"/>
    <n v="4.7"/>
    <s v="Normal"/>
    <n v="13.4"/>
    <x v="0"/>
    <n v="9"/>
    <s v="Normal"/>
    <n v="4.3"/>
    <s v="Normal"/>
    <n v="1"/>
    <s v="Toma ECA"/>
    <n v="0"/>
    <s v="No toma ARB"/>
    <n v="0"/>
    <x v="1"/>
    <n v="1"/>
    <x v="0"/>
    <n v="0"/>
    <x v="0"/>
    <n v="1"/>
    <x v="0"/>
  </r>
  <r>
    <s v="P0638"/>
    <x v="36"/>
    <s v="Adulto Mayor"/>
    <x v="1"/>
    <n v="28.3"/>
    <x v="3"/>
    <n v="0"/>
    <s v="No tiene herencia"/>
    <n v="170"/>
    <n v="108"/>
    <n v="91"/>
    <s v="Normal"/>
    <n v="29"/>
    <s v="Reducida"/>
    <n v="2"/>
    <x v="0"/>
    <n v="0"/>
    <x v="0"/>
    <n v="1"/>
    <x v="1"/>
    <n v="1"/>
    <x v="0"/>
    <x v="20"/>
    <x v="1"/>
    <n v="50"/>
    <x v="1"/>
    <n v="52"/>
    <x v="1"/>
    <n v="1354"/>
    <x v="1"/>
    <n v="1218"/>
    <s v="Macroalbuminuria"/>
    <n v="567"/>
    <x v="0"/>
    <n v="1"/>
    <x v="1"/>
    <n v="141"/>
    <x v="1"/>
    <n v="7.8"/>
    <x v="1"/>
    <n v="275"/>
    <x v="1"/>
    <n v="147"/>
    <x v="4"/>
    <n v="37"/>
    <x v="0"/>
    <n v="290"/>
    <s v="Alto"/>
    <n v="140"/>
    <s v="Normal"/>
    <n v="6.4"/>
    <s v="Alto"/>
    <n v="8.5"/>
    <x v="0"/>
    <n v="8.5"/>
    <s v="Normal"/>
    <n v="6.6"/>
    <s v="Alto"/>
    <n v="1"/>
    <s v="Toma ECA"/>
    <n v="0"/>
    <s v="No toma ARB"/>
    <n v="1"/>
    <x v="0"/>
    <n v="0"/>
    <x v="1"/>
    <n v="1"/>
    <x v="1"/>
    <n v="0"/>
    <x v="1"/>
  </r>
  <r>
    <s v="P0639"/>
    <x v="7"/>
    <s v="Adulto Mayor"/>
    <x v="1"/>
    <n v="38"/>
    <x v="1"/>
    <n v="1"/>
    <s v="Tiene herencia"/>
    <n v="162"/>
    <n v="94"/>
    <n v="86"/>
    <s v="Normal"/>
    <n v="28"/>
    <s v="Reducida"/>
    <n v="3"/>
    <x v="3"/>
    <n v="1"/>
    <x v="1"/>
    <n v="1"/>
    <x v="1"/>
    <n v="1"/>
    <x v="0"/>
    <x v="8"/>
    <x v="1"/>
    <n v="114"/>
    <x v="3"/>
    <n v="54"/>
    <x v="1"/>
    <n v="1967"/>
    <x v="1"/>
    <n v="1573"/>
    <s v="Macroalbuminuria"/>
    <n v="629"/>
    <x v="0"/>
    <n v="1"/>
    <x v="1"/>
    <n v="159"/>
    <x v="1"/>
    <n v="9.6999999999999993"/>
    <x v="1"/>
    <n v="266"/>
    <x v="1"/>
    <n v="160"/>
    <x v="1"/>
    <n v="41"/>
    <x v="0"/>
    <n v="266"/>
    <s v="Alto"/>
    <n v="137"/>
    <s v="Normal"/>
    <n v="6.5"/>
    <s v="Alto"/>
    <n v="7.3"/>
    <x v="0"/>
    <n v="7.8"/>
    <s v="Bajo"/>
    <n v="5.9"/>
    <s v="Alto"/>
    <n v="1"/>
    <s v="Toma ECA"/>
    <n v="0"/>
    <s v="No toma ARB"/>
    <n v="1"/>
    <x v="0"/>
    <n v="0"/>
    <x v="1"/>
    <n v="1"/>
    <x v="1"/>
    <n v="1"/>
    <x v="0"/>
  </r>
  <r>
    <s v="P0640"/>
    <x v="55"/>
    <s v="Adulto"/>
    <x v="0"/>
    <n v="21.3"/>
    <x v="0"/>
    <n v="0"/>
    <s v="No tiene herencia"/>
    <n v="113"/>
    <n v="65"/>
    <n v="61"/>
    <s v="Normal"/>
    <n v="51"/>
    <s v="Normal"/>
    <n v="1"/>
    <x v="2"/>
    <n v="0"/>
    <x v="0"/>
    <n v="0"/>
    <x v="0"/>
    <n v="0"/>
    <x v="1"/>
    <x v="4"/>
    <x v="0"/>
    <n v="18"/>
    <x v="0"/>
    <n v="93"/>
    <x v="0"/>
    <n v="23"/>
    <x v="0"/>
    <n v="20"/>
    <s v="Normal"/>
    <n v="1249"/>
    <x v="0"/>
    <n v="0"/>
    <x v="0"/>
    <n v="123"/>
    <x v="2"/>
    <n v="5.3"/>
    <x v="0"/>
    <n v="190"/>
    <x v="0"/>
    <n v="89"/>
    <x v="3"/>
    <n v="58"/>
    <x v="0"/>
    <n v="121"/>
    <s v="Normal"/>
    <n v="142"/>
    <s v="Normal"/>
    <n v="3.9"/>
    <s v="Normal"/>
    <n v="14.3"/>
    <x v="1"/>
    <n v="8.6999999999999993"/>
    <s v="Normal"/>
    <n v="4.0999999999999996"/>
    <s v="Normal"/>
    <n v="0"/>
    <s v="No Toma ECA"/>
    <n v="0"/>
    <s v="No toma ARB"/>
    <n v="0"/>
    <x v="1"/>
    <n v="1"/>
    <x v="0"/>
    <n v="0"/>
    <x v="0"/>
    <n v="1"/>
    <x v="0"/>
  </r>
  <r>
    <s v="P0641"/>
    <x v="38"/>
    <s v="Adulto Mayor"/>
    <x v="1"/>
    <n v="38.1"/>
    <x v="1"/>
    <n v="1"/>
    <s v="Tiene herencia"/>
    <n v="166"/>
    <n v="101"/>
    <n v="82"/>
    <s v="Normal"/>
    <n v="34"/>
    <s v="Reducida"/>
    <n v="3"/>
    <x v="3"/>
    <n v="1"/>
    <x v="1"/>
    <n v="0"/>
    <x v="0"/>
    <n v="1"/>
    <x v="0"/>
    <x v="19"/>
    <x v="1"/>
    <n v="63"/>
    <x v="1"/>
    <n v="26"/>
    <x v="4"/>
    <n v="1170"/>
    <x v="1"/>
    <n v="819"/>
    <s v="Macroalbuminuria"/>
    <n v="748"/>
    <x v="0"/>
    <n v="1"/>
    <x v="1"/>
    <n v="133"/>
    <x v="1"/>
    <n v="7.7"/>
    <x v="1"/>
    <n v="292"/>
    <x v="1"/>
    <n v="220"/>
    <x v="2"/>
    <n v="38"/>
    <x v="0"/>
    <n v="212"/>
    <s v="Alto"/>
    <n v="137"/>
    <s v="Normal"/>
    <n v="5.7"/>
    <s v="Alto"/>
    <n v="9.1999999999999993"/>
    <x v="0"/>
    <n v="8.4"/>
    <s v="Bajo"/>
    <n v="6"/>
    <s v="Alto"/>
    <n v="1"/>
    <s v="Toma ECA"/>
    <n v="0"/>
    <s v="No toma ARB"/>
    <n v="1"/>
    <x v="0"/>
    <n v="1"/>
    <x v="0"/>
    <n v="1"/>
    <x v="1"/>
    <n v="0"/>
    <x v="1"/>
  </r>
  <r>
    <s v="P0642"/>
    <x v="9"/>
    <s v="Adulto Mayor"/>
    <x v="0"/>
    <n v="33"/>
    <x v="2"/>
    <n v="1"/>
    <s v="Tiene herencia"/>
    <n v="167"/>
    <n v="99"/>
    <n v="100"/>
    <s v="Normal"/>
    <n v="42"/>
    <s v="Intermedia"/>
    <n v="3"/>
    <x v="3"/>
    <n v="1"/>
    <x v="1"/>
    <n v="1"/>
    <x v="1"/>
    <n v="1"/>
    <x v="0"/>
    <x v="25"/>
    <x v="1"/>
    <n v="93"/>
    <x v="1"/>
    <n v="57"/>
    <x v="1"/>
    <n v="2813"/>
    <x v="1"/>
    <n v="1969"/>
    <s v="Macroalbuminuria"/>
    <n v="876"/>
    <x v="0"/>
    <n v="1"/>
    <x v="1"/>
    <n v="123"/>
    <x v="2"/>
    <n v="8.6999999999999993"/>
    <x v="1"/>
    <n v="316"/>
    <x v="1"/>
    <n v="165"/>
    <x v="1"/>
    <n v="30"/>
    <x v="0"/>
    <n v="335"/>
    <s v="Alto"/>
    <n v="127"/>
    <s v="Bajo"/>
    <n v="5.0999999999999996"/>
    <s v="Alto"/>
    <n v="8.8000000000000007"/>
    <x v="0"/>
    <n v="7.7"/>
    <s v="Bajo"/>
    <n v="6.4"/>
    <s v="Alto"/>
    <n v="1"/>
    <s v="Toma ECA"/>
    <n v="1"/>
    <s v="Toma ARB"/>
    <n v="1"/>
    <x v="0"/>
    <n v="1"/>
    <x v="0"/>
    <n v="1"/>
    <x v="1"/>
    <n v="0"/>
    <x v="1"/>
  </r>
  <r>
    <s v="P0643"/>
    <x v="25"/>
    <s v="Adulto"/>
    <x v="0"/>
    <n v="23.1"/>
    <x v="0"/>
    <n v="1"/>
    <s v="Tiene herencia"/>
    <n v="131"/>
    <n v="74"/>
    <n v="62"/>
    <s v="Normal"/>
    <n v="62"/>
    <s v="Normal"/>
    <n v="2"/>
    <x v="0"/>
    <n v="0"/>
    <x v="0"/>
    <n v="0"/>
    <x v="0"/>
    <n v="0"/>
    <x v="1"/>
    <x v="3"/>
    <x v="0"/>
    <n v="24"/>
    <x v="0"/>
    <n v="85"/>
    <x v="2"/>
    <n v="7"/>
    <x v="0"/>
    <n v="5"/>
    <s v="Normal"/>
    <n v="1656"/>
    <x v="0"/>
    <n v="0"/>
    <x v="0"/>
    <n v="97"/>
    <x v="0"/>
    <n v="5.4"/>
    <x v="0"/>
    <n v="206"/>
    <x v="2"/>
    <n v="120"/>
    <x v="0"/>
    <n v="41"/>
    <x v="0"/>
    <n v="107"/>
    <s v="Normal"/>
    <n v="137"/>
    <s v="Normal"/>
    <n v="3.9"/>
    <s v="Normal"/>
    <n v="14.4"/>
    <x v="1"/>
    <n v="8.8000000000000007"/>
    <s v="Normal"/>
    <n v="3"/>
    <s v="Normal"/>
    <n v="1"/>
    <s v="Toma ECA"/>
    <n v="1"/>
    <s v="Toma ARB"/>
    <n v="0"/>
    <x v="1"/>
    <n v="1"/>
    <x v="0"/>
    <n v="0"/>
    <x v="0"/>
    <n v="1"/>
    <x v="0"/>
  </r>
  <r>
    <s v="P0644"/>
    <x v="13"/>
    <s v="Adulto Mayor"/>
    <x v="0"/>
    <n v="36.6"/>
    <x v="1"/>
    <n v="0"/>
    <s v="No tiene herencia"/>
    <n v="186"/>
    <n v="101"/>
    <n v="95"/>
    <s v="Normal"/>
    <n v="25"/>
    <s v="Reducida"/>
    <n v="2"/>
    <x v="0"/>
    <n v="0"/>
    <x v="0"/>
    <n v="1"/>
    <x v="1"/>
    <n v="1"/>
    <x v="0"/>
    <x v="15"/>
    <x v="1"/>
    <n v="84"/>
    <x v="1"/>
    <n v="11"/>
    <x v="3"/>
    <n v="2415"/>
    <x v="1"/>
    <n v="2173"/>
    <s v="Macroalbuminuria"/>
    <n v="413"/>
    <x v="1"/>
    <n v="1"/>
    <x v="1"/>
    <n v="209"/>
    <x v="1"/>
    <n v="9.8000000000000007"/>
    <x v="1"/>
    <n v="201"/>
    <x v="2"/>
    <n v="171"/>
    <x v="1"/>
    <n v="26"/>
    <x v="0"/>
    <n v="273"/>
    <s v="Alto"/>
    <n v="137"/>
    <s v="Normal"/>
    <n v="6.3"/>
    <s v="Alto"/>
    <n v="8.4"/>
    <x v="0"/>
    <n v="8.3000000000000007"/>
    <s v="Bajo"/>
    <n v="6"/>
    <s v="Alto"/>
    <n v="0"/>
    <s v="No Toma ECA"/>
    <n v="1"/>
    <s v="Toma ARB"/>
    <n v="0"/>
    <x v="1"/>
    <n v="1"/>
    <x v="0"/>
    <n v="1"/>
    <x v="1"/>
    <n v="1"/>
    <x v="0"/>
  </r>
  <r>
    <s v="P0645"/>
    <x v="33"/>
    <s v="Adulto Mayor"/>
    <x v="0"/>
    <n v="30.8"/>
    <x v="2"/>
    <n v="1"/>
    <s v="Tiene herencia"/>
    <n v="183"/>
    <n v="99"/>
    <n v="79"/>
    <s v="Normal"/>
    <n v="32"/>
    <s v="Reducida"/>
    <n v="3"/>
    <x v="3"/>
    <n v="0"/>
    <x v="0"/>
    <n v="1"/>
    <x v="1"/>
    <n v="1"/>
    <x v="0"/>
    <x v="16"/>
    <x v="1"/>
    <n v="76"/>
    <x v="1"/>
    <n v="26"/>
    <x v="4"/>
    <n v="2236"/>
    <x v="1"/>
    <n v="1565"/>
    <s v="Macroalbuminuria"/>
    <n v="592"/>
    <x v="0"/>
    <n v="1"/>
    <x v="1"/>
    <n v="168"/>
    <x v="1"/>
    <n v="9.9"/>
    <x v="1"/>
    <n v="231"/>
    <x v="2"/>
    <n v="215"/>
    <x v="2"/>
    <n v="31"/>
    <x v="0"/>
    <n v="264"/>
    <s v="Alto"/>
    <n v="130"/>
    <s v="Bajo"/>
    <n v="6"/>
    <s v="Alto"/>
    <n v="9.1"/>
    <x v="0"/>
    <n v="7.6"/>
    <s v="Bajo"/>
    <n v="6"/>
    <s v="Alto"/>
    <n v="1"/>
    <s v="Toma ECA"/>
    <n v="1"/>
    <s v="Toma ARB"/>
    <n v="1"/>
    <x v="0"/>
    <n v="1"/>
    <x v="0"/>
    <n v="1"/>
    <x v="1"/>
    <n v="1"/>
    <x v="0"/>
  </r>
  <r>
    <s v="P0646"/>
    <x v="1"/>
    <s v="Adulto"/>
    <x v="0"/>
    <n v="33.5"/>
    <x v="2"/>
    <n v="1"/>
    <s v="Tiene herencia"/>
    <n v="146"/>
    <n v="92"/>
    <n v="78"/>
    <s v="Normal"/>
    <n v="41"/>
    <s v="Intermedia"/>
    <n v="4"/>
    <x v="1"/>
    <n v="0"/>
    <x v="0"/>
    <n v="1"/>
    <x v="1"/>
    <n v="1"/>
    <x v="0"/>
    <x v="11"/>
    <x v="1"/>
    <n v="108"/>
    <x v="3"/>
    <n v="40"/>
    <x v="1"/>
    <n v="1184"/>
    <x v="1"/>
    <n v="947"/>
    <s v="Macroalbuminuria"/>
    <n v="490"/>
    <x v="1"/>
    <n v="0"/>
    <x v="0"/>
    <n v="141"/>
    <x v="1"/>
    <n v="8.1999999999999993"/>
    <x v="1"/>
    <n v="293"/>
    <x v="1"/>
    <n v="212"/>
    <x v="2"/>
    <n v="38"/>
    <x v="0"/>
    <n v="268"/>
    <s v="Alto"/>
    <n v="134"/>
    <s v="Bajo"/>
    <n v="5.6"/>
    <s v="Alto"/>
    <n v="8.8000000000000007"/>
    <x v="0"/>
    <n v="8.1"/>
    <s v="Bajo"/>
    <n v="5.2"/>
    <s v="Alto"/>
    <n v="1"/>
    <s v="Toma ECA"/>
    <n v="0"/>
    <s v="No toma ARB"/>
    <n v="1"/>
    <x v="0"/>
    <n v="1"/>
    <x v="0"/>
    <n v="1"/>
    <x v="1"/>
    <n v="0"/>
    <x v="1"/>
  </r>
  <r>
    <s v="P0647"/>
    <x v="43"/>
    <s v="Adulto Mayor"/>
    <x v="1"/>
    <n v="23.9"/>
    <x v="0"/>
    <n v="0"/>
    <s v="No tiene herencia"/>
    <n v="105"/>
    <n v="67"/>
    <n v="77"/>
    <s v="Normal"/>
    <n v="67"/>
    <s v="Normal"/>
    <n v="2"/>
    <x v="0"/>
    <n v="0"/>
    <x v="0"/>
    <n v="0"/>
    <x v="0"/>
    <n v="0"/>
    <x v="1"/>
    <x v="0"/>
    <x v="0"/>
    <n v="17"/>
    <x v="0"/>
    <n v="107"/>
    <x v="0"/>
    <n v="9"/>
    <x v="0"/>
    <n v="7"/>
    <s v="Normal"/>
    <n v="2431"/>
    <x v="0"/>
    <n v="1"/>
    <x v="1"/>
    <n v="118"/>
    <x v="2"/>
    <n v="5.5"/>
    <x v="0"/>
    <n v="197"/>
    <x v="0"/>
    <n v="128"/>
    <x v="0"/>
    <n v="41"/>
    <x v="0"/>
    <n v="159"/>
    <s v="Alto"/>
    <n v="138"/>
    <s v="Normal"/>
    <n v="4.7"/>
    <s v="Normal"/>
    <n v="14.3"/>
    <x v="1"/>
    <n v="9.3000000000000007"/>
    <s v="Normal"/>
    <n v="2.7"/>
    <s v="Normal"/>
    <n v="0"/>
    <s v="No Toma ECA"/>
    <n v="0"/>
    <s v="No toma ARB"/>
    <n v="1"/>
    <x v="0"/>
    <n v="1"/>
    <x v="0"/>
    <n v="0"/>
    <x v="0"/>
    <n v="0"/>
    <x v="1"/>
  </r>
  <r>
    <s v="P0648"/>
    <x v="7"/>
    <s v="Adulto Mayor"/>
    <x v="0"/>
    <n v="25.6"/>
    <x v="3"/>
    <n v="0"/>
    <s v="No tiene herencia"/>
    <n v="158"/>
    <n v="100"/>
    <n v="94"/>
    <s v="Normal"/>
    <n v="47"/>
    <s v="Intermedia"/>
    <n v="3"/>
    <x v="3"/>
    <n v="1"/>
    <x v="1"/>
    <n v="1"/>
    <x v="1"/>
    <n v="1"/>
    <x v="0"/>
    <x v="6"/>
    <x v="1"/>
    <n v="45"/>
    <x v="0"/>
    <n v="49"/>
    <x v="1"/>
    <n v="1900"/>
    <x v="1"/>
    <n v="1710"/>
    <s v="Macroalbuminuria"/>
    <n v="300"/>
    <x v="1"/>
    <n v="1"/>
    <x v="1"/>
    <n v="179"/>
    <x v="1"/>
    <n v="11"/>
    <x v="1"/>
    <n v="209"/>
    <x v="2"/>
    <n v="179"/>
    <x v="1"/>
    <n v="36"/>
    <x v="0"/>
    <n v="420"/>
    <s v="Alto"/>
    <n v="140"/>
    <s v="Normal"/>
    <n v="5.3"/>
    <s v="Alto"/>
    <n v="7.5"/>
    <x v="0"/>
    <n v="7.9"/>
    <s v="Bajo"/>
    <n v="4.7"/>
    <s v="Alto"/>
    <n v="1"/>
    <s v="Toma ECA"/>
    <n v="1"/>
    <s v="Toma ARB"/>
    <n v="0"/>
    <x v="1"/>
    <n v="1"/>
    <x v="0"/>
    <n v="1"/>
    <x v="1"/>
    <n v="0"/>
    <x v="1"/>
  </r>
  <r>
    <s v="P0649"/>
    <x v="11"/>
    <s v="Adulto Mayor"/>
    <x v="1"/>
    <n v="34.200000000000003"/>
    <x v="2"/>
    <n v="0"/>
    <s v="No tiene herencia"/>
    <n v="154"/>
    <n v="108"/>
    <n v="86"/>
    <s v="Normal"/>
    <n v="42"/>
    <s v="Intermedia"/>
    <n v="3"/>
    <x v="3"/>
    <n v="0"/>
    <x v="0"/>
    <n v="1"/>
    <x v="1"/>
    <n v="1"/>
    <x v="0"/>
    <x v="33"/>
    <x v="1"/>
    <n v="103"/>
    <x v="3"/>
    <n v="47"/>
    <x v="1"/>
    <n v="1220"/>
    <x v="1"/>
    <n v="854"/>
    <s v="Macroalbuminuria"/>
    <n v="832"/>
    <x v="0"/>
    <n v="1"/>
    <x v="1"/>
    <n v="131"/>
    <x v="1"/>
    <n v="7.8"/>
    <x v="1"/>
    <n v="309"/>
    <x v="1"/>
    <n v="134"/>
    <x v="4"/>
    <n v="25"/>
    <x v="0"/>
    <n v="248"/>
    <s v="Alto"/>
    <n v="140"/>
    <s v="Normal"/>
    <n v="5.6"/>
    <s v="Alto"/>
    <n v="7.6"/>
    <x v="0"/>
    <n v="8.1999999999999993"/>
    <s v="Bajo"/>
    <n v="6.6"/>
    <s v="Alto"/>
    <n v="1"/>
    <s v="Toma ECA"/>
    <n v="1"/>
    <s v="Toma ARB"/>
    <n v="1"/>
    <x v="0"/>
    <n v="0"/>
    <x v="1"/>
    <n v="1"/>
    <x v="1"/>
    <n v="0"/>
    <x v="1"/>
  </r>
  <r>
    <s v="P0650"/>
    <x v="24"/>
    <s v="Adulto"/>
    <x v="0"/>
    <n v="21.9"/>
    <x v="0"/>
    <n v="1"/>
    <s v="Tiene herencia"/>
    <n v="126"/>
    <n v="84"/>
    <n v="62"/>
    <s v="Normal"/>
    <n v="65"/>
    <s v="Normal"/>
    <n v="1"/>
    <x v="2"/>
    <n v="0"/>
    <x v="0"/>
    <n v="0"/>
    <x v="0"/>
    <n v="1"/>
    <x v="0"/>
    <x v="13"/>
    <x v="0"/>
    <n v="22"/>
    <x v="0"/>
    <n v="114"/>
    <x v="0"/>
    <n v="21"/>
    <x v="0"/>
    <n v="16"/>
    <s v="Normal"/>
    <n v="1028"/>
    <x v="0"/>
    <n v="0"/>
    <x v="0"/>
    <n v="119"/>
    <x v="2"/>
    <n v="6.2"/>
    <x v="2"/>
    <n v="159"/>
    <x v="0"/>
    <n v="106"/>
    <x v="0"/>
    <n v="58"/>
    <x v="0"/>
    <n v="87"/>
    <s v="Normal"/>
    <n v="137"/>
    <s v="Normal"/>
    <n v="4.0999999999999996"/>
    <s v="Normal"/>
    <n v="12.9"/>
    <x v="0"/>
    <n v="9.1999999999999993"/>
    <s v="Normal"/>
    <n v="4.5"/>
    <s v="Normal"/>
    <n v="0"/>
    <s v="No Toma ECA"/>
    <n v="1"/>
    <s v="Toma ARB"/>
    <n v="0"/>
    <x v="1"/>
    <n v="1"/>
    <x v="0"/>
    <n v="0"/>
    <x v="0"/>
    <n v="1"/>
    <x v="0"/>
  </r>
  <r>
    <s v="P0651"/>
    <x v="39"/>
    <s v="Adulto Mayor"/>
    <x v="0"/>
    <n v="29.5"/>
    <x v="3"/>
    <n v="1"/>
    <s v="Tiene herencia"/>
    <n v="170"/>
    <n v="95"/>
    <n v="77"/>
    <s v="Normal"/>
    <n v="44"/>
    <s v="Intermedia"/>
    <n v="4"/>
    <x v="1"/>
    <n v="1"/>
    <x v="1"/>
    <n v="1"/>
    <x v="1"/>
    <n v="1"/>
    <x v="0"/>
    <x v="31"/>
    <x v="1"/>
    <n v="98"/>
    <x v="1"/>
    <n v="10"/>
    <x v="3"/>
    <n v="2328"/>
    <x v="1"/>
    <n v="1862"/>
    <s v="Macroalbuminuria"/>
    <n v="389"/>
    <x v="1"/>
    <n v="1"/>
    <x v="1"/>
    <n v="142"/>
    <x v="1"/>
    <n v="10.7"/>
    <x v="1"/>
    <n v="223"/>
    <x v="2"/>
    <n v="142"/>
    <x v="4"/>
    <n v="38"/>
    <x v="0"/>
    <n v="338"/>
    <s v="Alto"/>
    <n v="131"/>
    <s v="Bajo"/>
    <n v="5.3"/>
    <s v="Alto"/>
    <n v="8.6999999999999993"/>
    <x v="0"/>
    <n v="8.9"/>
    <s v="Normal"/>
    <n v="5.7"/>
    <s v="Alto"/>
    <n v="1"/>
    <s v="Toma ECA"/>
    <n v="1"/>
    <s v="Toma ARB"/>
    <n v="0"/>
    <x v="1"/>
    <n v="1"/>
    <x v="0"/>
    <n v="1"/>
    <x v="1"/>
    <n v="0"/>
    <x v="1"/>
  </r>
  <r>
    <s v="P0652"/>
    <x v="4"/>
    <s v="Adulto Mayor"/>
    <x v="0"/>
    <n v="19.2"/>
    <x v="0"/>
    <n v="0"/>
    <s v="No tiene herencia"/>
    <n v="131"/>
    <n v="75"/>
    <n v="81"/>
    <s v="Normal"/>
    <n v="51"/>
    <s v="Normal"/>
    <n v="1"/>
    <x v="2"/>
    <n v="0"/>
    <x v="0"/>
    <n v="0"/>
    <x v="0"/>
    <n v="1"/>
    <x v="0"/>
    <x v="13"/>
    <x v="0"/>
    <n v="32"/>
    <x v="0"/>
    <n v="96"/>
    <x v="0"/>
    <n v="22"/>
    <x v="0"/>
    <n v="17"/>
    <s v="Normal"/>
    <n v="1523"/>
    <x v="0"/>
    <n v="1"/>
    <x v="1"/>
    <n v="106"/>
    <x v="2"/>
    <n v="5.3"/>
    <x v="0"/>
    <n v="155"/>
    <x v="0"/>
    <n v="92"/>
    <x v="3"/>
    <n v="62"/>
    <x v="1"/>
    <n v="135"/>
    <s v="Normal"/>
    <n v="143"/>
    <s v="Normal"/>
    <n v="4.3"/>
    <s v="Normal"/>
    <n v="14.4"/>
    <x v="1"/>
    <n v="9.6999999999999993"/>
    <s v="Normal"/>
    <n v="3.3"/>
    <s v="Normal"/>
    <n v="1"/>
    <s v="Toma ECA"/>
    <n v="0"/>
    <s v="No toma ARB"/>
    <n v="0"/>
    <x v="1"/>
    <n v="0"/>
    <x v="1"/>
    <n v="0"/>
    <x v="0"/>
    <n v="1"/>
    <x v="0"/>
  </r>
  <r>
    <s v="P0653"/>
    <x v="53"/>
    <s v="Adulto Mayor"/>
    <x v="1"/>
    <n v="31.3"/>
    <x v="2"/>
    <n v="1"/>
    <s v="Tiene herencia"/>
    <n v="160"/>
    <n v="110"/>
    <n v="82"/>
    <s v="Normal"/>
    <n v="25"/>
    <s v="Reducida"/>
    <n v="3"/>
    <x v="3"/>
    <n v="1"/>
    <x v="1"/>
    <n v="0"/>
    <x v="0"/>
    <n v="1"/>
    <x v="0"/>
    <x v="40"/>
    <x v="1"/>
    <n v="50"/>
    <x v="1"/>
    <n v="56"/>
    <x v="1"/>
    <n v="1282"/>
    <x v="1"/>
    <n v="1153"/>
    <s v="Macroalbuminuria"/>
    <n v="527"/>
    <x v="0"/>
    <n v="1"/>
    <x v="1"/>
    <n v="192"/>
    <x v="1"/>
    <n v="7.6"/>
    <x v="1"/>
    <n v="314"/>
    <x v="1"/>
    <n v="181"/>
    <x v="1"/>
    <n v="36"/>
    <x v="0"/>
    <n v="249"/>
    <s v="Alto"/>
    <n v="136"/>
    <s v="Normal"/>
    <n v="5.3"/>
    <s v="Alto"/>
    <n v="9.6999999999999993"/>
    <x v="0"/>
    <n v="8"/>
    <s v="Bajo"/>
    <n v="7.2"/>
    <s v="Alto"/>
    <n v="0"/>
    <s v="No Toma ECA"/>
    <n v="0"/>
    <s v="No toma ARB"/>
    <n v="1"/>
    <x v="0"/>
    <n v="0"/>
    <x v="1"/>
    <n v="1"/>
    <x v="1"/>
    <n v="0"/>
    <x v="1"/>
  </r>
  <r>
    <s v="P0654"/>
    <x v="14"/>
    <s v="Adulto"/>
    <x v="1"/>
    <n v="29.2"/>
    <x v="3"/>
    <n v="0"/>
    <s v="No tiene herencia"/>
    <n v="103"/>
    <n v="66"/>
    <n v="78"/>
    <s v="Normal"/>
    <n v="50"/>
    <s v="Normal"/>
    <n v="1"/>
    <x v="2"/>
    <n v="0"/>
    <x v="0"/>
    <n v="0"/>
    <x v="0"/>
    <n v="0"/>
    <x v="1"/>
    <x v="10"/>
    <x v="0"/>
    <n v="15"/>
    <x v="2"/>
    <n v="105"/>
    <x v="0"/>
    <n v="15"/>
    <x v="0"/>
    <n v="13"/>
    <s v="Normal"/>
    <n v="1767"/>
    <x v="0"/>
    <n v="1"/>
    <x v="1"/>
    <n v="87"/>
    <x v="0"/>
    <n v="6.4"/>
    <x v="2"/>
    <n v="196"/>
    <x v="0"/>
    <n v="105"/>
    <x v="0"/>
    <n v="47"/>
    <x v="0"/>
    <n v="121"/>
    <s v="Normal"/>
    <n v="137"/>
    <s v="Normal"/>
    <n v="3.8"/>
    <s v="Normal"/>
    <n v="13.6"/>
    <x v="1"/>
    <n v="9.6999999999999993"/>
    <s v="Normal"/>
    <n v="3.6"/>
    <s v="Normal"/>
    <n v="1"/>
    <s v="Toma ECA"/>
    <n v="1"/>
    <s v="Toma ARB"/>
    <n v="1"/>
    <x v="0"/>
    <n v="1"/>
    <x v="0"/>
    <n v="0"/>
    <x v="0"/>
    <n v="0"/>
    <x v="1"/>
  </r>
  <r>
    <s v="P0655"/>
    <x v="48"/>
    <s v="Adulto"/>
    <x v="1"/>
    <n v="34.700000000000003"/>
    <x v="2"/>
    <n v="1"/>
    <s v="Tiene herencia"/>
    <n v="180"/>
    <n v="94"/>
    <n v="95"/>
    <s v="Normal"/>
    <n v="48"/>
    <s v="Intermedia"/>
    <n v="3"/>
    <x v="3"/>
    <n v="0"/>
    <x v="0"/>
    <n v="0"/>
    <x v="0"/>
    <n v="1"/>
    <x v="0"/>
    <x v="23"/>
    <x v="1"/>
    <n v="68"/>
    <x v="1"/>
    <n v="31"/>
    <x v="1"/>
    <n v="1029"/>
    <x v="1"/>
    <n v="823"/>
    <s v="Macroalbuminuria"/>
    <n v="510"/>
    <x v="0"/>
    <n v="0"/>
    <x v="0"/>
    <n v="121"/>
    <x v="2"/>
    <n v="10.1"/>
    <x v="1"/>
    <n v="221"/>
    <x v="2"/>
    <n v="200"/>
    <x v="2"/>
    <n v="28"/>
    <x v="0"/>
    <n v="217"/>
    <s v="Alto"/>
    <n v="131"/>
    <s v="Bajo"/>
    <n v="6.7"/>
    <s v="Alto"/>
    <n v="8.1999999999999993"/>
    <x v="0"/>
    <n v="7.7"/>
    <s v="Bajo"/>
    <n v="6.6"/>
    <s v="Alto"/>
    <n v="1"/>
    <s v="Toma ECA"/>
    <n v="1"/>
    <s v="Toma ARB"/>
    <n v="1"/>
    <x v="0"/>
    <n v="0"/>
    <x v="1"/>
    <n v="1"/>
    <x v="1"/>
    <n v="1"/>
    <x v="0"/>
  </r>
  <r>
    <s v="P0656"/>
    <x v="30"/>
    <s v="Adulto Mayor"/>
    <x v="0"/>
    <n v="25.9"/>
    <x v="3"/>
    <n v="1"/>
    <s v="Tiene herencia"/>
    <n v="176"/>
    <n v="97"/>
    <n v="96"/>
    <s v="Normal"/>
    <n v="46"/>
    <s v="Intermedia"/>
    <n v="3"/>
    <x v="3"/>
    <n v="1"/>
    <x v="1"/>
    <n v="0"/>
    <x v="0"/>
    <n v="1"/>
    <x v="0"/>
    <x v="27"/>
    <x v="1"/>
    <n v="89"/>
    <x v="1"/>
    <n v="37"/>
    <x v="1"/>
    <n v="1510"/>
    <x v="1"/>
    <n v="1208"/>
    <s v="Macroalbuminuria"/>
    <n v="469"/>
    <x v="1"/>
    <n v="1"/>
    <x v="1"/>
    <n v="136"/>
    <x v="1"/>
    <n v="9.6999999999999993"/>
    <x v="1"/>
    <n v="206"/>
    <x v="2"/>
    <n v="218"/>
    <x v="2"/>
    <n v="29"/>
    <x v="0"/>
    <n v="219"/>
    <s v="Alto"/>
    <n v="132"/>
    <s v="Bajo"/>
    <n v="5"/>
    <s v="Normal"/>
    <n v="9.9"/>
    <x v="0"/>
    <n v="8.1999999999999993"/>
    <s v="Bajo"/>
    <n v="6.9"/>
    <s v="Alto"/>
    <n v="0"/>
    <s v="No Toma ECA"/>
    <n v="0"/>
    <s v="No toma ARB"/>
    <n v="0"/>
    <x v="1"/>
    <n v="1"/>
    <x v="0"/>
    <n v="1"/>
    <x v="1"/>
    <n v="1"/>
    <x v="0"/>
  </r>
  <r>
    <s v="P0657"/>
    <x v="9"/>
    <s v="Adulto Mayor"/>
    <x v="1"/>
    <n v="33.5"/>
    <x v="2"/>
    <n v="0"/>
    <s v="No tiene herencia"/>
    <n v="176"/>
    <n v="95"/>
    <n v="76"/>
    <s v="Normal"/>
    <n v="48"/>
    <s v="Intermedia"/>
    <n v="2"/>
    <x v="0"/>
    <n v="0"/>
    <x v="0"/>
    <n v="0"/>
    <x v="0"/>
    <n v="1"/>
    <x v="0"/>
    <x v="17"/>
    <x v="1"/>
    <n v="110"/>
    <x v="3"/>
    <n v="14"/>
    <x v="3"/>
    <n v="2307"/>
    <x v="1"/>
    <n v="1845"/>
    <s v="Macroalbuminuria"/>
    <n v="761"/>
    <x v="0"/>
    <n v="0"/>
    <x v="0"/>
    <n v="163"/>
    <x v="1"/>
    <n v="9.8000000000000007"/>
    <x v="1"/>
    <n v="318"/>
    <x v="1"/>
    <n v="198"/>
    <x v="2"/>
    <n v="30"/>
    <x v="0"/>
    <n v="437"/>
    <s v="Alto"/>
    <n v="132"/>
    <s v="Bajo"/>
    <n v="6.3"/>
    <s v="Alto"/>
    <n v="11"/>
    <x v="0"/>
    <n v="8.4"/>
    <s v="Bajo"/>
    <n v="4.5999999999999996"/>
    <s v="Alto"/>
    <n v="1"/>
    <s v="Toma ECA"/>
    <n v="1"/>
    <s v="Toma ARB"/>
    <n v="1"/>
    <x v="0"/>
    <n v="1"/>
    <x v="0"/>
    <n v="1"/>
    <x v="1"/>
    <n v="0"/>
    <x v="1"/>
  </r>
  <r>
    <s v="P0658"/>
    <x v="4"/>
    <s v="Adulto Mayor"/>
    <x v="1"/>
    <n v="28.1"/>
    <x v="3"/>
    <n v="0"/>
    <s v="No tiene herencia"/>
    <n v="116"/>
    <n v="68"/>
    <n v="69"/>
    <s v="Normal"/>
    <n v="50"/>
    <s v="Normal"/>
    <n v="1"/>
    <x v="2"/>
    <n v="0"/>
    <x v="0"/>
    <n v="0"/>
    <x v="0"/>
    <n v="1"/>
    <x v="0"/>
    <x v="13"/>
    <x v="0"/>
    <n v="16"/>
    <x v="2"/>
    <n v="98"/>
    <x v="0"/>
    <n v="23"/>
    <x v="0"/>
    <n v="18"/>
    <s v="Normal"/>
    <n v="2245"/>
    <x v="0"/>
    <n v="1"/>
    <x v="1"/>
    <n v="102"/>
    <x v="2"/>
    <n v="5.0999999999999996"/>
    <x v="0"/>
    <n v="184"/>
    <x v="0"/>
    <n v="102"/>
    <x v="0"/>
    <n v="61"/>
    <x v="1"/>
    <n v="137"/>
    <s v="Normal"/>
    <n v="141"/>
    <s v="Normal"/>
    <n v="4.0999999999999996"/>
    <s v="Normal"/>
    <n v="13.7"/>
    <x v="1"/>
    <n v="9.8000000000000007"/>
    <s v="Normal"/>
    <n v="4.3"/>
    <s v="Normal"/>
    <n v="1"/>
    <s v="Toma ECA"/>
    <n v="0"/>
    <s v="No toma ARB"/>
    <n v="0"/>
    <x v="1"/>
    <n v="1"/>
    <x v="0"/>
    <n v="0"/>
    <x v="0"/>
    <n v="0"/>
    <x v="1"/>
  </r>
  <r>
    <s v="P0659"/>
    <x v="37"/>
    <s v="Adulto Mayor"/>
    <x v="0"/>
    <n v="29.8"/>
    <x v="3"/>
    <n v="1"/>
    <s v="Tiene herencia"/>
    <n v="189"/>
    <n v="108"/>
    <n v="102"/>
    <s v="Taquicardia"/>
    <n v="28"/>
    <s v="Reducida"/>
    <n v="3"/>
    <x v="3"/>
    <n v="0"/>
    <x v="0"/>
    <n v="0"/>
    <x v="0"/>
    <n v="1"/>
    <x v="0"/>
    <x v="2"/>
    <x v="1"/>
    <n v="117"/>
    <x v="3"/>
    <n v="17"/>
    <x v="4"/>
    <n v="1005"/>
    <x v="1"/>
    <n v="703"/>
    <s v="Macroalbuminuria"/>
    <n v="520"/>
    <x v="0"/>
    <n v="0"/>
    <x v="0"/>
    <n v="162"/>
    <x v="1"/>
    <n v="6.8"/>
    <x v="1"/>
    <n v="309"/>
    <x v="1"/>
    <n v="150"/>
    <x v="4"/>
    <n v="33"/>
    <x v="0"/>
    <n v="341"/>
    <s v="Alto"/>
    <n v="135"/>
    <s v="Normal"/>
    <n v="6.3"/>
    <s v="Alto"/>
    <n v="10"/>
    <x v="0"/>
    <n v="8.9"/>
    <s v="Normal"/>
    <n v="6.4"/>
    <s v="Alto"/>
    <n v="1"/>
    <s v="Toma ECA"/>
    <n v="1"/>
    <s v="Toma ARB"/>
    <n v="1"/>
    <x v="0"/>
    <n v="1"/>
    <x v="0"/>
    <n v="1"/>
    <x v="1"/>
    <n v="1"/>
    <x v="0"/>
  </r>
  <r>
    <s v="P0660"/>
    <x v="42"/>
    <s v="Adulto Mayor"/>
    <x v="1"/>
    <n v="25.2"/>
    <x v="3"/>
    <n v="0"/>
    <s v="No tiene herencia"/>
    <n v="163"/>
    <n v="93"/>
    <n v="105"/>
    <s v="Taquicardia"/>
    <n v="42"/>
    <s v="Intermedia"/>
    <n v="2"/>
    <x v="0"/>
    <n v="0"/>
    <x v="0"/>
    <n v="1"/>
    <x v="1"/>
    <n v="1"/>
    <x v="0"/>
    <x v="38"/>
    <x v="1"/>
    <n v="118"/>
    <x v="3"/>
    <n v="10"/>
    <x v="3"/>
    <n v="1965"/>
    <x v="1"/>
    <n v="1768"/>
    <s v="Macroalbuminuria"/>
    <n v="462"/>
    <x v="1"/>
    <n v="1"/>
    <x v="1"/>
    <n v="149"/>
    <x v="1"/>
    <n v="7"/>
    <x v="1"/>
    <n v="270"/>
    <x v="1"/>
    <n v="179"/>
    <x v="1"/>
    <n v="30"/>
    <x v="0"/>
    <n v="292"/>
    <s v="Alto"/>
    <n v="138"/>
    <s v="Normal"/>
    <n v="6.7"/>
    <s v="Alto"/>
    <n v="8.5"/>
    <x v="0"/>
    <n v="7.5"/>
    <s v="Bajo"/>
    <n v="5.7"/>
    <s v="Alto"/>
    <n v="1"/>
    <s v="Toma ECA"/>
    <n v="0"/>
    <s v="No toma ARB"/>
    <n v="1"/>
    <x v="0"/>
    <n v="1"/>
    <x v="0"/>
    <n v="1"/>
    <x v="1"/>
    <n v="1"/>
    <x v="0"/>
  </r>
  <r>
    <s v="P0661"/>
    <x v="13"/>
    <s v="Adulto Mayor"/>
    <x v="1"/>
    <n v="25.1"/>
    <x v="3"/>
    <n v="1"/>
    <s v="Tiene herencia"/>
    <n v="132"/>
    <n v="69"/>
    <n v="89"/>
    <s v="Normal"/>
    <n v="50"/>
    <s v="Normal"/>
    <n v="1"/>
    <x v="2"/>
    <n v="0"/>
    <x v="0"/>
    <n v="0"/>
    <x v="0"/>
    <n v="0"/>
    <x v="1"/>
    <x v="4"/>
    <x v="1"/>
    <n v="16"/>
    <x v="2"/>
    <n v="72"/>
    <x v="2"/>
    <n v="22"/>
    <x v="0"/>
    <n v="17"/>
    <s v="Normal"/>
    <n v="2497"/>
    <x v="0"/>
    <n v="0"/>
    <x v="0"/>
    <n v="84"/>
    <x v="0"/>
    <n v="5.6"/>
    <x v="0"/>
    <n v="201"/>
    <x v="2"/>
    <n v="81"/>
    <x v="3"/>
    <n v="43"/>
    <x v="0"/>
    <n v="91"/>
    <s v="Normal"/>
    <n v="145"/>
    <s v="Normal"/>
    <n v="4.5"/>
    <s v="Normal"/>
    <n v="13.4"/>
    <x v="1"/>
    <n v="8.5"/>
    <s v="Normal"/>
    <n v="3"/>
    <s v="Normal"/>
    <n v="0"/>
    <s v="No Toma ECA"/>
    <n v="1"/>
    <s v="Toma ARB"/>
    <n v="0"/>
    <x v="1"/>
    <n v="1"/>
    <x v="0"/>
    <n v="0"/>
    <x v="0"/>
    <n v="1"/>
    <x v="0"/>
  </r>
  <r>
    <s v="P0662"/>
    <x v="27"/>
    <s v="Adulto"/>
    <x v="0"/>
    <n v="19.5"/>
    <x v="0"/>
    <n v="0"/>
    <s v="No tiene herencia"/>
    <n v="135"/>
    <n v="78"/>
    <n v="79"/>
    <s v="Normal"/>
    <n v="69"/>
    <s v="Normal"/>
    <n v="2"/>
    <x v="0"/>
    <n v="0"/>
    <x v="0"/>
    <n v="0"/>
    <x v="0"/>
    <n v="1"/>
    <x v="0"/>
    <x v="4"/>
    <x v="0"/>
    <n v="33"/>
    <x v="0"/>
    <n v="99"/>
    <x v="0"/>
    <n v="17"/>
    <x v="0"/>
    <n v="13"/>
    <s v="Normal"/>
    <n v="2041"/>
    <x v="0"/>
    <n v="0"/>
    <x v="0"/>
    <n v="117"/>
    <x v="2"/>
    <n v="5"/>
    <x v="0"/>
    <n v="164"/>
    <x v="0"/>
    <n v="92"/>
    <x v="3"/>
    <n v="65"/>
    <x v="1"/>
    <n v="169"/>
    <s v="Alto"/>
    <n v="136"/>
    <s v="Normal"/>
    <n v="4.7"/>
    <s v="Normal"/>
    <n v="14.3"/>
    <x v="1"/>
    <n v="9.3000000000000007"/>
    <s v="Normal"/>
    <n v="4.4000000000000004"/>
    <s v="Normal"/>
    <n v="0"/>
    <s v="No Toma ECA"/>
    <n v="1"/>
    <s v="Toma ARB"/>
    <n v="0"/>
    <x v="1"/>
    <n v="0"/>
    <x v="1"/>
    <n v="0"/>
    <x v="0"/>
    <n v="0"/>
    <x v="1"/>
  </r>
  <r>
    <s v="P0663"/>
    <x v="32"/>
    <s v="Adulto"/>
    <x v="1"/>
    <n v="24"/>
    <x v="0"/>
    <n v="0"/>
    <s v="No tiene herencia"/>
    <n v="130"/>
    <n v="68"/>
    <n v="68"/>
    <s v="Normal"/>
    <n v="63"/>
    <s v="Normal"/>
    <n v="1"/>
    <x v="2"/>
    <n v="0"/>
    <x v="0"/>
    <n v="0"/>
    <x v="0"/>
    <n v="0"/>
    <x v="1"/>
    <x v="0"/>
    <x v="0"/>
    <n v="25"/>
    <x v="0"/>
    <n v="60"/>
    <x v="2"/>
    <n v="16"/>
    <x v="0"/>
    <n v="12"/>
    <s v="Normal"/>
    <n v="2080"/>
    <x v="0"/>
    <n v="1"/>
    <x v="1"/>
    <n v="88"/>
    <x v="0"/>
    <n v="5.5"/>
    <x v="0"/>
    <n v="173"/>
    <x v="0"/>
    <n v="124"/>
    <x v="0"/>
    <n v="66"/>
    <x v="1"/>
    <n v="153"/>
    <s v="Alto"/>
    <n v="144"/>
    <s v="Normal"/>
    <n v="4.5999999999999996"/>
    <s v="Normal"/>
    <n v="15.7"/>
    <x v="2"/>
    <n v="8.9"/>
    <s v="Normal"/>
    <n v="3.1"/>
    <s v="Normal"/>
    <n v="0"/>
    <s v="No Toma ECA"/>
    <n v="1"/>
    <s v="Toma ARB"/>
    <n v="0"/>
    <x v="1"/>
    <n v="1"/>
    <x v="0"/>
    <n v="0"/>
    <x v="0"/>
    <n v="0"/>
    <x v="1"/>
  </r>
  <r>
    <s v="P0664"/>
    <x v="47"/>
    <s v="Adulto Mayor"/>
    <x v="1"/>
    <n v="39.1"/>
    <x v="1"/>
    <n v="1"/>
    <s v="Tiene herencia"/>
    <n v="151"/>
    <n v="108"/>
    <n v="85"/>
    <s v="Normal"/>
    <n v="30"/>
    <s v="Reducida"/>
    <n v="2"/>
    <x v="0"/>
    <n v="1"/>
    <x v="1"/>
    <n v="0"/>
    <x v="0"/>
    <n v="1"/>
    <x v="0"/>
    <x v="41"/>
    <x v="1"/>
    <n v="113"/>
    <x v="3"/>
    <n v="24"/>
    <x v="4"/>
    <n v="1269"/>
    <x v="1"/>
    <n v="1015"/>
    <s v="Macroalbuminuria"/>
    <n v="828"/>
    <x v="0"/>
    <n v="1"/>
    <x v="1"/>
    <n v="149"/>
    <x v="1"/>
    <n v="9.6"/>
    <x v="1"/>
    <n v="259"/>
    <x v="1"/>
    <n v="132"/>
    <x v="4"/>
    <n v="32"/>
    <x v="0"/>
    <n v="184"/>
    <s v="Alto"/>
    <n v="136"/>
    <s v="Normal"/>
    <n v="6.4"/>
    <s v="Alto"/>
    <n v="7.9"/>
    <x v="0"/>
    <n v="7.6"/>
    <s v="Bajo"/>
    <n v="5.9"/>
    <s v="Alto"/>
    <n v="0"/>
    <s v="No Toma ECA"/>
    <n v="0"/>
    <s v="No toma ARB"/>
    <n v="0"/>
    <x v="1"/>
    <n v="1"/>
    <x v="0"/>
    <n v="1"/>
    <x v="1"/>
    <n v="0"/>
    <x v="1"/>
  </r>
  <r>
    <s v="P0665"/>
    <x v="40"/>
    <s v="Adulto"/>
    <x v="1"/>
    <n v="29.3"/>
    <x v="3"/>
    <n v="1"/>
    <s v="Tiene herencia"/>
    <n v="190"/>
    <n v="93"/>
    <n v="97"/>
    <s v="Normal"/>
    <n v="27"/>
    <s v="Reducida"/>
    <n v="2"/>
    <x v="0"/>
    <n v="1"/>
    <x v="1"/>
    <n v="0"/>
    <x v="0"/>
    <n v="1"/>
    <x v="0"/>
    <x v="12"/>
    <x v="1"/>
    <n v="50"/>
    <x v="1"/>
    <n v="35"/>
    <x v="1"/>
    <n v="1431"/>
    <x v="1"/>
    <n v="1001"/>
    <s v="Macroalbuminuria"/>
    <n v="849"/>
    <x v="0"/>
    <n v="1"/>
    <x v="1"/>
    <n v="139"/>
    <x v="1"/>
    <n v="8.4"/>
    <x v="1"/>
    <n v="247"/>
    <x v="1"/>
    <n v="220"/>
    <x v="2"/>
    <n v="42"/>
    <x v="0"/>
    <n v="193"/>
    <s v="Alto"/>
    <n v="128"/>
    <s v="Bajo"/>
    <n v="6"/>
    <s v="Alto"/>
    <n v="7.8"/>
    <x v="0"/>
    <n v="7.6"/>
    <s v="Bajo"/>
    <n v="6.4"/>
    <s v="Alto"/>
    <n v="1"/>
    <s v="Toma ECA"/>
    <n v="0"/>
    <s v="No toma ARB"/>
    <n v="0"/>
    <x v="1"/>
    <n v="1"/>
    <x v="0"/>
    <n v="1"/>
    <x v="1"/>
    <n v="0"/>
    <x v="1"/>
  </r>
  <r>
    <s v="P0666"/>
    <x v="0"/>
    <s v="Adulto"/>
    <x v="0"/>
    <n v="25.8"/>
    <x v="3"/>
    <n v="0"/>
    <s v="No tiene herencia"/>
    <n v="107"/>
    <n v="78"/>
    <n v="85"/>
    <s v="Normal"/>
    <n v="56"/>
    <s v="Normal"/>
    <n v="2"/>
    <x v="0"/>
    <n v="0"/>
    <x v="0"/>
    <n v="0"/>
    <x v="0"/>
    <n v="1"/>
    <x v="0"/>
    <x v="13"/>
    <x v="0"/>
    <n v="20"/>
    <x v="0"/>
    <n v="79"/>
    <x v="2"/>
    <n v="25"/>
    <x v="0"/>
    <n v="17"/>
    <s v="Normal"/>
    <n v="1884"/>
    <x v="0"/>
    <n v="1"/>
    <x v="1"/>
    <n v="99"/>
    <x v="0"/>
    <n v="6.3"/>
    <x v="2"/>
    <n v="214"/>
    <x v="2"/>
    <n v="123"/>
    <x v="0"/>
    <n v="57"/>
    <x v="0"/>
    <n v="118"/>
    <s v="Normal"/>
    <n v="135"/>
    <s v="Normal"/>
    <n v="4.4000000000000004"/>
    <s v="Normal"/>
    <n v="12.9"/>
    <x v="0"/>
    <n v="9.4"/>
    <s v="Normal"/>
    <n v="3.4"/>
    <s v="Normal"/>
    <n v="0"/>
    <s v="No Toma ECA"/>
    <n v="1"/>
    <s v="Toma ARB"/>
    <n v="1"/>
    <x v="0"/>
    <n v="0"/>
    <x v="1"/>
    <n v="0"/>
    <x v="0"/>
    <n v="1"/>
    <x v="0"/>
  </r>
  <r>
    <s v="P0667"/>
    <x v="42"/>
    <s v="Adulto Mayor"/>
    <x v="0"/>
    <n v="31.7"/>
    <x v="2"/>
    <n v="1"/>
    <s v="Tiene herencia"/>
    <n v="163"/>
    <n v="110"/>
    <n v="87"/>
    <s v="Normal"/>
    <n v="35"/>
    <s v="Reducida"/>
    <n v="4"/>
    <x v="1"/>
    <n v="1"/>
    <x v="1"/>
    <n v="1"/>
    <x v="1"/>
    <n v="1"/>
    <x v="0"/>
    <x v="2"/>
    <x v="1"/>
    <n v="98"/>
    <x v="1"/>
    <n v="53"/>
    <x v="1"/>
    <n v="2225"/>
    <x v="1"/>
    <n v="1557"/>
    <s v="Macroalbuminuria"/>
    <n v="313"/>
    <x v="1"/>
    <n v="0"/>
    <x v="0"/>
    <n v="177"/>
    <x v="1"/>
    <n v="10"/>
    <x v="1"/>
    <n v="300"/>
    <x v="1"/>
    <n v="170"/>
    <x v="1"/>
    <n v="27"/>
    <x v="0"/>
    <n v="425"/>
    <s v="Alto"/>
    <n v="134"/>
    <s v="Bajo"/>
    <n v="5.8"/>
    <s v="Alto"/>
    <n v="9.6"/>
    <x v="0"/>
    <n v="8.5"/>
    <s v="Normal"/>
    <n v="5.6"/>
    <s v="Alto"/>
    <n v="0"/>
    <s v="No Toma ECA"/>
    <n v="0"/>
    <s v="No toma ARB"/>
    <n v="0"/>
    <x v="1"/>
    <n v="1"/>
    <x v="0"/>
    <n v="1"/>
    <x v="1"/>
    <n v="1"/>
    <x v="0"/>
  </r>
  <r>
    <s v="P0668"/>
    <x v="48"/>
    <s v="Adulto"/>
    <x v="1"/>
    <n v="22.4"/>
    <x v="0"/>
    <n v="0"/>
    <s v="No tiene herencia"/>
    <n v="124"/>
    <n v="69"/>
    <n v="77"/>
    <s v="Normal"/>
    <n v="58"/>
    <s v="Normal"/>
    <n v="2"/>
    <x v="0"/>
    <n v="0"/>
    <x v="0"/>
    <n v="0"/>
    <x v="0"/>
    <n v="1"/>
    <x v="0"/>
    <x v="7"/>
    <x v="0"/>
    <n v="39"/>
    <x v="0"/>
    <n v="101"/>
    <x v="0"/>
    <n v="9"/>
    <x v="0"/>
    <n v="8"/>
    <s v="Normal"/>
    <n v="1902"/>
    <x v="0"/>
    <n v="1"/>
    <x v="1"/>
    <n v="121"/>
    <x v="2"/>
    <n v="5.8"/>
    <x v="2"/>
    <n v="160"/>
    <x v="0"/>
    <n v="101"/>
    <x v="0"/>
    <n v="41"/>
    <x v="0"/>
    <n v="156"/>
    <s v="Alto"/>
    <n v="145"/>
    <s v="Normal"/>
    <n v="3.7"/>
    <s v="Normal"/>
    <n v="12"/>
    <x v="1"/>
    <n v="9.4"/>
    <s v="Normal"/>
    <n v="2.8"/>
    <s v="Normal"/>
    <n v="1"/>
    <s v="Toma ECA"/>
    <n v="1"/>
    <s v="Toma ARB"/>
    <n v="1"/>
    <x v="0"/>
    <n v="1"/>
    <x v="0"/>
    <n v="0"/>
    <x v="0"/>
    <n v="0"/>
    <x v="1"/>
  </r>
  <r>
    <s v="P0669"/>
    <x v="38"/>
    <s v="Adulto Mayor"/>
    <x v="0"/>
    <n v="29.5"/>
    <x v="3"/>
    <n v="1"/>
    <s v="Tiene herencia"/>
    <n v="185"/>
    <n v="99"/>
    <n v="80"/>
    <s v="Normal"/>
    <n v="33"/>
    <s v="Reducida"/>
    <n v="4"/>
    <x v="1"/>
    <n v="0"/>
    <x v="0"/>
    <n v="1"/>
    <x v="1"/>
    <n v="1"/>
    <x v="0"/>
    <x v="34"/>
    <x v="1"/>
    <n v="85"/>
    <x v="1"/>
    <n v="16"/>
    <x v="4"/>
    <n v="1241"/>
    <x v="1"/>
    <n v="992"/>
    <s v="Macroalbuminuria"/>
    <n v="539"/>
    <x v="0"/>
    <n v="0"/>
    <x v="0"/>
    <n v="158"/>
    <x v="1"/>
    <n v="9.6"/>
    <x v="1"/>
    <n v="269"/>
    <x v="1"/>
    <n v="194"/>
    <x v="2"/>
    <n v="26"/>
    <x v="0"/>
    <n v="385"/>
    <s v="Alto"/>
    <n v="128"/>
    <s v="Bajo"/>
    <n v="5.9"/>
    <s v="Alto"/>
    <n v="10.4"/>
    <x v="0"/>
    <n v="8.4"/>
    <s v="Bajo"/>
    <n v="6.4"/>
    <s v="Alto"/>
    <n v="1"/>
    <s v="Toma ECA"/>
    <n v="1"/>
    <s v="Toma ARB"/>
    <n v="1"/>
    <x v="0"/>
    <n v="0"/>
    <x v="1"/>
    <n v="1"/>
    <x v="1"/>
    <n v="0"/>
    <x v="1"/>
  </r>
  <r>
    <s v="P0670"/>
    <x v="50"/>
    <s v="Adulto"/>
    <x v="0"/>
    <n v="25.3"/>
    <x v="3"/>
    <n v="1"/>
    <s v="Tiene herencia"/>
    <n v="118"/>
    <n v="85"/>
    <n v="85"/>
    <s v="Normal"/>
    <n v="50"/>
    <s v="Normal"/>
    <n v="1"/>
    <x v="2"/>
    <n v="0"/>
    <x v="0"/>
    <n v="0"/>
    <x v="0"/>
    <n v="0"/>
    <x v="1"/>
    <x v="0"/>
    <x v="0"/>
    <n v="36"/>
    <x v="0"/>
    <n v="62"/>
    <x v="2"/>
    <n v="7"/>
    <x v="0"/>
    <n v="5"/>
    <s v="Normal"/>
    <n v="1152"/>
    <x v="0"/>
    <n v="0"/>
    <x v="0"/>
    <n v="107"/>
    <x v="2"/>
    <n v="5.0999999999999996"/>
    <x v="0"/>
    <n v="188"/>
    <x v="0"/>
    <n v="103"/>
    <x v="0"/>
    <n v="45"/>
    <x v="0"/>
    <n v="167"/>
    <s v="Alto"/>
    <n v="135"/>
    <s v="Normal"/>
    <n v="4.0999999999999996"/>
    <s v="Normal"/>
    <n v="14.3"/>
    <x v="1"/>
    <n v="9"/>
    <s v="Normal"/>
    <n v="3.2"/>
    <s v="Normal"/>
    <n v="1"/>
    <s v="Toma ECA"/>
    <n v="0"/>
    <s v="No toma ARB"/>
    <n v="0"/>
    <x v="1"/>
    <n v="1"/>
    <x v="0"/>
    <n v="0"/>
    <x v="0"/>
    <n v="1"/>
    <x v="0"/>
  </r>
  <r>
    <s v="P0671"/>
    <x v="7"/>
    <s v="Adulto Mayor"/>
    <x v="0"/>
    <n v="33.700000000000003"/>
    <x v="2"/>
    <n v="1"/>
    <s v="Tiene herencia"/>
    <n v="190"/>
    <n v="92"/>
    <n v="86"/>
    <s v="Normal"/>
    <n v="43"/>
    <s v="Intermedia"/>
    <n v="3"/>
    <x v="3"/>
    <n v="1"/>
    <x v="1"/>
    <n v="0"/>
    <x v="0"/>
    <n v="1"/>
    <x v="0"/>
    <x v="22"/>
    <x v="1"/>
    <n v="82"/>
    <x v="1"/>
    <n v="45"/>
    <x v="1"/>
    <n v="719"/>
    <x v="1"/>
    <n v="575"/>
    <s v="Macroalbuminuria"/>
    <n v="766"/>
    <x v="0"/>
    <n v="1"/>
    <x v="1"/>
    <n v="200"/>
    <x v="1"/>
    <n v="8.3000000000000007"/>
    <x v="1"/>
    <n v="209"/>
    <x v="2"/>
    <n v="190"/>
    <x v="2"/>
    <n v="44"/>
    <x v="0"/>
    <n v="233"/>
    <s v="Alto"/>
    <n v="125"/>
    <s v="Bajo"/>
    <n v="5.3"/>
    <s v="Alto"/>
    <n v="10.199999999999999"/>
    <x v="0"/>
    <n v="8.8000000000000007"/>
    <s v="Normal"/>
    <n v="6.6"/>
    <s v="Alto"/>
    <n v="0"/>
    <s v="No Toma ECA"/>
    <n v="1"/>
    <s v="Toma ARB"/>
    <n v="1"/>
    <x v="0"/>
    <n v="1"/>
    <x v="0"/>
    <n v="1"/>
    <x v="1"/>
    <n v="0"/>
    <x v="1"/>
  </r>
  <r>
    <s v="P0672"/>
    <x v="39"/>
    <s v="Adulto Mayor"/>
    <x v="1"/>
    <n v="33.9"/>
    <x v="2"/>
    <n v="1"/>
    <s v="Tiene herencia"/>
    <n v="151"/>
    <n v="105"/>
    <n v="79"/>
    <s v="Normal"/>
    <n v="40"/>
    <s v="Reducida"/>
    <n v="2"/>
    <x v="0"/>
    <n v="0"/>
    <x v="0"/>
    <n v="0"/>
    <x v="0"/>
    <n v="1"/>
    <x v="0"/>
    <x v="41"/>
    <x v="1"/>
    <n v="84"/>
    <x v="1"/>
    <n v="36"/>
    <x v="1"/>
    <n v="1901"/>
    <x v="1"/>
    <n v="1520"/>
    <s v="Macroalbuminuria"/>
    <n v="565"/>
    <x v="0"/>
    <n v="0"/>
    <x v="0"/>
    <n v="219"/>
    <x v="1"/>
    <n v="6.9"/>
    <x v="1"/>
    <n v="242"/>
    <x v="1"/>
    <n v="196"/>
    <x v="2"/>
    <n v="42"/>
    <x v="0"/>
    <n v="429"/>
    <s v="Alto"/>
    <n v="127"/>
    <s v="Bajo"/>
    <n v="6.3"/>
    <s v="Alto"/>
    <n v="7.9"/>
    <x v="0"/>
    <n v="7.7"/>
    <s v="Bajo"/>
    <n v="6.4"/>
    <s v="Alto"/>
    <n v="1"/>
    <s v="Toma ECA"/>
    <n v="1"/>
    <s v="Toma ARB"/>
    <n v="0"/>
    <x v="1"/>
    <n v="0"/>
    <x v="1"/>
    <n v="1"/>
    <x v="1"/>
    <n v="0"/>
    <x v="1"/>
  </r>
  <r>
    <s v="P0673"/>
    <x v="39"/>
    <s v="Adulto Mayor"/>
    <x v="0"/>
    <n v="35.5"/>
    <x v="1"/>
    <n v="1"/>
    <s v="Tiene herencia"/>
    <n v="151"/>
    <n v="105"/>
    <n v="97"/>
    <s v="Normal"/>
    <n v="30"/>
    <s v="Reducida"/>
    <n v="3"/>
    <x v="3"/>
    <n v="1"/>
    <x v="1"/>
    <n v="1"/>
    <x v="1"/>
    <n v="1"/>
    <x v="0"/>
    <x v="41"/>
    <x v="1"/>
    <n v="115"/>
    <x v="3"/>
    <n v="42"/>
    <x v="1"/>
    <n v="2671"/>
    <x v="1"/>
    <n v="2403"/>
    <s v="Macroalbuminuria"/>
    <n v="470"/>
    <x v="1"/>
    <n v="0"/>
    <x v="0"/>
    <n v="137"/>
    <x v="1"/>
    <n v="7.2"/>
    <x v="1"/>
    <n v="260"/>
    <x v="1"/>
    <n v="204"/>
    <x v="2"/>
    <n v="35"/>
    <x v="0"/>
    <n v="327"/>
    <s v="Alto"/>
    <n v="135"/>
    <s v="Normal"/>
    <n v="6.1"/>
    <s v="Alto"/>
    <n v="9"/>
    <x v="0"/>
    <n v="8.6"/>
    <s v="Normal"/>
    <n v="5.4"/>
    <s v="Alto"/>
    <n v="1"/>
    <s v="Toma ECA"/>
    <n v="1"/>
    <s v="Toma ARB"/>
    <n v="0"/>
    <x v="1"/>
    <n v="0"/>
    <x v="1"/>
    <n v="1"/>
    <x v="1"/>
    <n v="1"/>
    <x v="0"/>
  </r>
  <r>
    <s v="P0674"/>
    <x v="44"/>
    <s v="Adulto Mayor"/>
    <x v="1"/>
    <n v="32.200000000000003"/>
    <x v="2"/>
    <n v="1"/>
    <s v="Tiene herencia"/>
    <n v="140"/>
    <n v="103"/>
    <n v="99"/>
    <s v="Normal"/>
    <n v="28"/>
    <s v="Reducida"/>
    <n v="2"/>
    <x v="0"/>
    <n v="0"/>
    <x v="0"/>
    <n v="0"/>
    <x v="0"/>
    <n v="1"/>
    <x v="0"/>
    <x v="37"/>
    <x v="1"/>
    <n v="63"/>
    <x v="1"/>
    <n v="42"/>
    <x v="1"/>
    <n v="1941"/>
    <x v="1"/>
    <n v="1552"/>
    <s v="Macroalbuminuria"/>
    <n v="865"/>
    <x v="0"/>
    <n v="1"/>
    <x v="1"/>
    <n v="217"/>
    <x v="1"/>
    <n v="8.9"/>
    <x v="1"/>
    <n v="245"/>
    <x v="1"/>
    <n v="158"/>
    <x v="4"/>
    <n v="39"/>
    <x v="0"/>
    <n v="227"/>
    <s v="Alto"/>
    <n v="135"/>
    <s v="Normal"/>
    <n v="6"/>
    <s v="Alto"/>
    <n v="10.7"/>
    <x v="0"/>
    <n v="8.9"/>
    <s v="Normal"/>
    <n v="7.3"/>
    <s v="Alto"/>
    <n v="0"/>
    <s v="No Toma ECA"/>
    <n v="1"/>
    <s v="Toma ARB"/>
    <n v="1"/>
    <x v="0"/>
    <n v="0"/>
    <x v="1"/>
    <n v="1"/>
    <x v="1"/>
    <n v="1"/>
    <x v="0"/>
  </r>
  <r>
    <s v="P0675"/>
    <x v="50"/>
    <s v="Adulto"/>
    <x v="0"/>
    <n v="28.2"/>
    <x v="3"/>
    <n v="0"/>
    <s v="No tiene herencia"/>
    <n v="125"/>
    <n v="69"/>
    <n v="81"/>
    <s v="Normal"/>
    <n v="55"/>
    <s v="Normal"/>
    <n v="2"/>
    <x v="0"/>
    <n v="0"/>
    <x v="0"/>
    <n v="0"/>
    <x v="0"/>
    <n v="0"/>
    <x v="1"/>
    <x v="4"/>
    <x v="0"/>
    <n v="26"/>
    <x v="0"/>
    <n v="81"/>
    <x v="2"/>
    <n v="13"/>
    <x v="0"/>
    <n v="11"/>
    <s v="Normal"/>
    <n v="2308"/>
    <x v="0"/>
    <n v="0"/>
    <x v="0"/>
    <n v="106"/>
    <x v="2"/>
    <n v="5.5"/>
    <x v="0"/>
    <n v="154"/>
    <x v="0"/>
    <n v="124"/>
    <x v="0"/>
    <n v="68"/>
    <x v="1"/>
    <n v="92"/>
    <s v="Normal"/>
    <n v="144"/>
    <s v="Normal"/>
    <n v="4.7"/>
    <s v="Normal"/>
    <n v="14.2"/>
    <x v="1"/>
    <n v="9.5"/>
    <s v="Normal"/>
    <n v="4.3"/>
    <s v="Normal"/>
    <n v="0"/>
    <s v="No Toma ECA"/>
    <n v="1"/>
    <s v="Toma ARB"/>
    <n v="1"/>
    <x v="0"/>
    <n v="1"/>
    <x v="0"/>
    <n v="0"/>
    <x v="0"/>
    <n v="1"/>
    <x v="0"/>
  </r>
  <r>
    <s v="P0676"/>
    <x v="24"/>
    <s v="Adulto"/>
    <x v="1"/>
    <n v="23.3"/>
    <x v="0"/>
    <n v="0"/>
    <s v="No tiene herencia"/>
    <n v="112"/>
    <n v="73"/>
    <n v="86"/>
    <s v="Normal"/>
    <n v="70"/>
    <s v="Normal"/>
    <n v="1"/>
    <x v="2"/>
    <n v="0"/>
    <x v="0"/>
    <n v="0"/>
    <x v="0"/>
    <n v="1"/>
    <x v="0"/>
    <x v="7"/>
    <x v="0"/>
    <n v="33"/>
    <x v="0"/>
    <n v="118"/>
    <x v="0"/>
    <n v="15"/>
    <x v="0"/>
    <n v="12"/>
    <s v="Normal"/>
    <n v="2353"/>
    <x v="0"/>
    <n v="0"/>
    <x v="0"/>
    <n v="102"/>
    <x v="2"/>
    <n v="5.2"/>
    <x v="0"/>
    <n v="183"/>
    <x v="0"/>
    <n v="95"/>
    <x v="3"/>
    <n v="70"/>
    <x v="1"/>
    <n v="130"/>
    <s v="Normal"/>
    <n v="143"/>
    <s v="Normal"/>
    <n v="4.2"/>
    <s v="Normal"/>
    <n v="15"/>
    <x v="1"/>
    <n v="9.8000000000000007"/>
    <s v="Normal"/>
    <n v="3.4"/>
    <s v="Normal"/>
    <n v="1"/>
    <s v="Toma ECA"/>
    <n v="0"/>
    <s v="No toma ARB"/>
    <n v="0"/>
    <x v="1"/>
    <n v="1"/>
    <x v="0"/>
    <n v="0"/>
    <x v="0"/>
    <n v="0"/>
    <x v="1"/>
  </r>
  <r>
    <s v="P0677"/>
    <x v="13"/>
    <s v="Adulto Mayor"/>
    <x v="0"/>
    <n v="28.6"/>
    <x v="3"/>
    <n v="1"/>
    <s v="Tiene herencia"/>
    <n v="189"/>
    <n v="108"/>
    <n v="76"/>
    <s v="Normal"/>
    <n v="28"/>
    <s v="Reducida"/>
    <n v="4"/>
    <x v="1"/>
    <n v="0"/>
    <x v="0"/>
    <n v="0"/>
    <x v="0"/>
    <n v="1"/>
    <x v="0"/>
    <x v="38"/>
    <x v="1"/>
    <n v="78"/>
    <x v="1"/>
    <n v="48"/>
    <x v="1"/>
    <n v="1574"/>
    <x v="1"/>
    <n v="1416"/>
    <s v="Macroalbuminuria"/>
    <n v="638"/>
    <x v="0"/>
    <n v="1"/>
    <x v="1"/>
    <n v="219"/>
    <x v="1"/>
    <n v="8.5"/>
    <x v="1"/>
    <n v="202"/>
    <x v="2"/>
    <n v="152"/>
    <x v="4"/>
    <n v="41"/>
    <x v="0"/>
    <n v="333"/>
    <s v="Alto"/>
    <n v="135"/>
    <s v="Normal"/>
    <n v="5.7"/>
    <s v="Alto"/>
    <n v="8.1999999999999993"/>
    <x v="0"/>
    <n v="8.4"/>
    <s v="Bajo"/>
    <n v="5"/>
    <s v="Alto"/>
    <n v="1"/>
    <s v="Toma ECA"/>
    <n v="0"/>
    <s v="No toma ARB"/>
    <n v="1"/>
    <x v="0"/>
    <n v="0"/>
    <x v="1"/>
    <n v="1"/>
    <x v="1"/>
    <n v="1"/>
    <x v="0"/>
  </r>
  <r>
    <s v="P0678"/>
    <x v="44"/>
    <s v="Adulto Mayor"/>
    <x v="0"/>
    <n v="35.6"/>
    <x v="1"/>
    <n v="1"/>
    <s v="Tiene herencia"/>
    <n v="178"/>
    <n v="99"/>
    <n v="81"/>
    <s v="Normal"/>
    <n v="47"/>
    <s v="Intermedia"/>
    <n v="3"/>
    <x v="3"/>
    <n v="0"/>
    <x v="0"/>
    <n v="1"/>
    <x v="1"/>
    <n v="1"/>
    <x v="0"/>
    <x v="6"/>
    <x v="1"/>
    <n v="119"/>
    <x v="3"/>
    <n v="10"/>
    <x v="3"/>
    <n v="2191"/>
    <x v="1"/>
    <n v="1971"/>
    <s v="Macroalbuminuria"/>
    <n v="857"/>
    <x v="0"/>
    <n v="1"/>
    <x v="1"/>
    <n v="179"/>
    <x v="1"/>
    <n v="8.6"/>
    <x v="1"/>
    <n v="296"/>
    <x v="1"/>
    <n v="132"/>
    <x v="4"/>
    <n v="43"/>
    <x v="0"/>
    <n v="315"/>
    <s v="Alto"/>
    <n v="126"/>
    <s v="Bajo"/>
    <n v="6.9"/>
    <s v="Alto"/>
    <n v="9.1"/>
    <x v="0"/>
    <n v="8.6999999999999993"/>
    <s v="Normal"/>
    <n v="6.8"/>
    <s v="Alto"/>
    <n v="1"/>
    <s v="Toma ECA"/>
    <n v="0"/>
    <s v="No toma ARB"/>
    <n v="1"/>
    <x v="0"/>
    <n v="0"/>
    <x v="1"/>
    <n v="1"/>
    <x v="1"/>
    <n v="1"/>
    <x v="0"/>
  </r>
  <r>
    <s v="P0679"/>
    <x v="4"/>
    <s v="Adulto Mayor"/>
    <x v="1"/>
    <n v="26.5"/>
    <x v="3"/>
    <n v="0"/>
    <s v="No tiene herencia"/>
    <n v="115"/>
    <n v="85"/>
    <n v="71"/>
    <s v="Normal"/>
    <n v="51"/>
    <s v="Normal"/>
    <n v="2"/>
    <x v="0"/>
    <n v="0"/>
    <x v="0"/>
    <n v="0"/>
    <x v="0"/>
    <n v="1"/>
    <x v="0"/>
    <x v="10"/>
    <x v="0"/>
    <n v="22"/>
    <x v="0"/>
    <n v="87"/>
    <x v="2"/>
    <n v="20"/>
    <x v="0"/>
    <n v="14"/>
    <s v="Normal"/>
    <n v="2289"/>
    <x v="0"/>
    <n v="0"/>
    <x v="0"/>
    <n v="94"/>
    <x v="0"/>
    <n v="4.8"/>
    <x v="0"/>
    <n v="211"/>
    <x v="2"/>
    <n v="122"/>
    <x v="0"/>
    <n v="70"/>
    <x v="1"/>
    <n v="83"/>
    <s v="Normal"/>
    <n v="143"/>
    <s v="Normal"/>
    <n v="3.7"/>
    <s v="Normal"/>
    <n v="14.4"/>
    <x v="1"/>
    <n v="9.8000000000000007"/>
    <s v="Normal"/>
    <n v="2.6"/>
    <s v="Normal"/>
    <n v="1"/>
    <s v="Toma ECA"/>
    <n v="0"/>
    <s v="No toma ARB"/>
    <n v="0"/>
    <x v="1"/>
    <n v="0"/>
    <x v="1"/>
    <n v="0"/>
    <x v="0"/>
    <n v="1"/>
    <x v="0"/>
  </r>
  <r>
    <s v="P0680"/>
    <x v="8"/>
    <s v="Adulto"/>
    <x v="1"/>
    <n v="26.1"/>
    <x v="3"/>
    <n v="0"/>
    <s v="No tiene herencia"/>
    <n v="185"/>
    <n v="102"/>
    <n v="90"/>
    <s v="Normal"/>
    <n v="32"/>
    <s v="Reducida"/>
    <n v="3"/>
    <x v="3"/>
    <n v="0"/>
    <x v="0"/>
    <n v="1"/>
    <x v="1"/>
    <n v="1"/>
    <x v="0"/>
    <x v="28"/>
    <x v="1"/>
    <n v="109"/>
    <x v="3"/>
    <n v="58"/>
    <x v="1"/>
    <n v="357"/>
    <x v="1"/>
    <n v="321"/>
    <s v="Macroalbuminuria"/>
    <n v="604"/>
    <x v="0"/>
    <n v="1"/>
    <x v="1"/>
    <n v="133"/>
    <x v="1"/>
    <n v="10.5"/>
    <x v="1"/>
    <n v="314"/>
    <x v="1"/>
    <n v="146"/>
    <x v="4"/>
    <n v="34"/>
    <x v="0"/>
    <n v="282"/>
    <s v="Alto"/>
    <n v="133"/>
    <s v="Bajo"/>
    <n v="5.6"/>
    <s v="Alto"/>
    <n v="8.1"/>
    <x v="0"/>
    <n v="8.1"/>
    <s v="Bajo"/>
    <n v="5.6"/>
    <s v="Alto"/>
    <n v="1"/>
    <s v="Toma ECA"/>
    <n v="1"/>
    <s v="Toma ARB"/>
    <n v="0"/>
    <x v="1"/>
    <n v="1"/>
    <x v="0"/>
    <n v="1"/>
    <x v="1"/>
    <n v="1"/>
    <x v="0"/>
  </r>
  <r>
    <s v="P0681"/>
    <x v="3"/>
    <s v="Adulto Mayor"/>
    <x v="0"/>
    <n v="24.7"/>
    <x v="0"/>
    <n v="1"/>
    <s v="Tiene herencia"/>
    <n v="114"/>
    <n v="75"/>
    <n v="61"/>
    <s v="Normal"/>
    <n v="52"/>
    <s v="Normal"/>
    <n v="1"/>
    <x v="2"/>
    <n v="0"/>
    <x v="0"/>
    <n v="0"/>
    <x v="0"/>
    <n v="1"/>
    <x v="0"/>
    <x v="4"/>
    <x v="0"/>
    <n v="39"/>
    <x v="0"/>
    <n v="117"/>
    <x v="0"/>
    <n v="19"/>
    <x v="0"/>
    <n v="15"/>
    <s v="Normal"/>
    <n v="2423"/>
    <x v="0"/>
    <n v="1"/>
    <x v="1"/>
    <n v="91"/>
    <x v="0"/>
    <n v="6.4"/>
    <x v="2"/>
    <n v="192"/>
    <x v="0"/>
    <n v="99"/>
    <x v="3"/>
    <n v="68"/>
    <x v="1"/>
    <n v="128"/>
    <s v="Normal"/>
    <n v="137"/>
    <s v="Normal"/>
    <n v="3.9"/>
    <s v="Normal"/>
    <n v="13.1"/>
    <x v="0"/>
    <n v="9.8000000000000007"/>
    <s v="Normal"/>
    <n v="4.2"/>
    <s v="Normal"/>
    <n v="0"/>
    <s v="No Toma ECA"/>
    <n v="1"/>
    <s v="Toma ARB"/>
    <n v="0"/>
    <x v="1"/>
    <n v="0"/>
    <x v="1"/>
    <n v="0"/>
    <x v="0"/>
    <n v="0"/>
    <x v="1"/>
  </r>
  <r>
    <s v="P0682"/>
    <x v="4"/>
    <s v="Adulto Mayor"/>
    <x v="0"/>
    <n v="18.100000000000001"/>
    <x v="4"/>
    <n v="0"/>
    <s v="No tiene herencia"/>
    <n v="119"/>
    <n v="84"/>
    <n v="70"/>
    <s v="Normal"/>
    <n v="57"/>
    <s v="Normal"/>
    <n v="1"/>
    <x v="2"/>
    <n v="0"/>
    <x v="0"/>
    <n v="0"/>
    <x v="0"/>
    <n v="1"/>
    <x v="0"/>
    <x v="3"/>
    <x v="0"/>
    <n v="20"/>
    <x v="0"/>
    <n v="112"/>
    <x v="0"/>
    <n v="17"/>
    <x v="0"/>
    <n v="11"/>
    <s v="Normal"/>
    <n v="1508"/>
    <x v="0"/>
    <n v="1"/>
    <x v="1"/>
    <n v="124"/>
    <x v="2"/>
    <n v="5.4"/>
    <x v="0"/>
    <n v="198"/>
    <x v="0"/>
    <n v="101"/>
    <x v="0"/>
    <n v="52"/>
    <x v="0"/>
    <n v="140"/>
    <s v="Normal"/>
    <n v="137"/>
    <s v="Normal"/>
    <n v="3.6"/>
    <s v="Normal"/>
    <n v="15.6"/>
    <x v="1"/>
    <n v="8.6"/>
    <s v="Normal"/>
    <n v="4.4000000000000004"/>
    <s v="Normal"/>
    <n v="1"/>
    <s v="Toma ECA"/>
    <n v="1"/>
    <s v="Toma ARB"/>
    <n v="1"/>
    <x v="0"/>
    <n v="1"/>
    <x v="0"/>
    <n v="0"/>
    <x v="0"/>
    <n v="1"/>
    <x v="0"/>
  </r>
  <r>
    <s v="P0683"/>
    <x v="4"/>
    <s v="Adulto Mayor"/>
    <x v="1"/>
    <n v="18.600000000000001"/>
    <x v="0"/>
    <n v="0"/>
    <s v="No tiene herencia"/>
    <n v="104"/>
    <n v="80"/>
    <n v="70"/>
    <s v="Normal"/>
    <n v="52"/>
    <s v="Normal"/>
    <n v="2"/>
    <x v="0"/>
    <n v="0"/>
    <x v="0"/>
    <n v="0"/>
    <x v="0"/>
    <n v="0"/>
    <x v="1"/>
    <x v="7"/>
    <x v="0"/>
    <n v="37"/>
    <x v="0"/>
    <n v="93"/>
    <x v="0"/>
    <n v="20"/>
    <x v="0"/>
    <n v="16"/>
    <s v="Normal"/>
    <n v="2360"/>
    <x v="0"/>
    <n v="1"/>
    <x v="1"/>
    <n v="105"/>
    <x v="2"/>
    <n v="5.2"/>
    <x v="0"/>
    <n v="152"/>
    <x v="0"/>
    <n v="117"/>
    <x v="0"/>
    <n v="41"/>
    <x v="0"/>
    <n v="96"/>
    <s v="Normal"/>
    <n v="143"/>
    <s v="Normal"/>
    <n v="3.7"/>
    <s v="Normal"/>
    <n v="12.2"/>
    <x v="1"/>
    <n v="8.8000000000000007"/>
    <s v="Normal"/>
    <n v="3.4"/>
    <s v="Normal"/>
    <n v="1"/>
    <s v="Toma ECA"/>
    <n v="1"/>
    <s v="Toma ARB"/>
    <n v="1"/>
    <x v="0"/>
    <n v="1"/>
    <x v="0"/>
    <n v="0"/>
    <x v="0"/>
    <n v="1"/>
    <x v="0"/>
  </r>
  <r>
    <s v="P0684"/>
    <x v="40"/>
    <s v="Adulto"/>
    <x v="1"/>
    <n v="19.7"/>
    <x v="0"/>
    <n v="0"/>
    <s v="No tiene herencia"/>
    <n v="113"/>
    <n v="66"/>
    <n v="82"/>
    <s v="Normal"/>
    <n v="61"/>
    <s v="Normal"/>
    <n v="2"/>
    <x v="0"/>
    <n v="0"/>
    <x v="0"/>
    <n v="0"/>
    <x v="0"/>
    <n v="0"/>
    <x v="1"/>
    <x v="4"/>
    <x v="1"/>
    <n v="37"/>
    <x v="0"/>
    <n v="107"/>
    <x v="0"/>
    <n v="19"/>
    <x v="0"/>
    <n v="17"/>
    <s v="Normal"/>
    <n v="2256"/>
    <x v="0"/>
    <n v="1"/>
    <x v="1"/>
    <n v="86"/>
    <x v="0"/>
    <n v="6.2"/>
    <x v="2"/>
    <n v="199"/>
    <x v="0"/>
    <n v="119"/>
    <x v="0"/>
    <n v="51"/>
    <x v="0"/>
    <n v="158"/>
    <s v="Alto"/>
    <n v="135"/>
    <s v="Normal"/>
    <n v="4.8"/>
    <s v="Normal"/>
    <n v="13.9"/>
    <x v="1"/>
    <n v="9.6999999999999993"/>
    <s v="Normal"/>
    <n v="2.7"/>
    <s v="Normal"/>
    <n v="0"/>
    <s v="No Toma ECA"/>
    <n v="1"/>
    <s v="Toma ARB"/>
    <n v="1"/>
    <x v="0"/>
    <n v="0"/>
    <x v="1"/>
    <n v="0"/>
    <x v="0"/>
    <n v="1"/>
    <x v="0"/>
  </r>
  <r>
    <s v="P0685"/>
    <x v="55"/>
    <s v="Adulto"/>
    <x v="1"/>
    <n v="27.9"/>
    <x v="3"/>
    <n v="0"/>
    <s v="No tiene herencia"/>
    <n v="131"/>
    <n v="83"/>
    <n v="78"/>
    <s v="Normal"/>
    <n v="70"/>
    <s v="Normal"/>
    <n v="1"/>
    <x v="2"/>
    <n v="0"/>
    <x v="0"/>
    <n v="0"/>
    <x v="0"/>
    <n v="1"/>
    <x v="0"/>
    <x v="7"/>
    <x v="0"/>
    <n v="16"/>
    <x v="2"/>
    <n v="83"/>
    <x v="2"/>
    <n v="17"/>
    <x v="0"/>
    <n v="11"/>
    <s v="Normal"/>
    <n v="1570"/>
    <x v="0"/>
    <n v="0"/>
    <x v="0"/>
    <n v="92"/>
    <x v="0"/>
    <n v="5.6"/>
    <x v="0"/>
    <n v="163"/>
    <x v="0"/>
    <n v="130"/>
    <x v="4"/>
    <n v="50"/>
    <x v="0"/>
    <n v="157"/>
    <s v="Alto"/>
    <n v="144"/>
    <s v="Normal"/>
    <n v="3.8"/>
    <s v="Normal"/>
    <n v="12.6"/>
    <x v="1"/>
    <n v="8.9"/>
    <s v="Normal"/>
    <n v="3.8"/>
    <s v="Normal"/>
    <n v="0"/>
    <s v="No Toma ECA"/>
    <n v="1"/>
    <s v="Toma ARB"/>
    <n v="0"/>
    <x v="1"/>
    <n v="1"/>
    <x v="0"/>
    <n v="0"/>
    <x v="0"/>
    <n v="0"/>
    <x v="1"/>
  </r>
  <r>
    <s v="P0686"/>
    <x v="2"/>
    <s v="Adulto Mayor"/>
    <x v="0"/>
    <n v="34.299999999999997"/>
    <x v="2"/>
    <n v="1"/>
    <s v="Tiene herencia"/>
    <n v="172"/>
    <n v="92"/>
    <n v="94"/>
    <s v="Normal"/>
    <n v="42"/>
    <s v="Intermedia"/>
    <n v="4"/>
    <x v="1"/>
    <n v="0"/>
    <x v="0"/>
    <n v="0"/>
    <x v="0"/>
    <n v="1"/>
    <x v="0"/>
    <x v="14"/>
    <x v="1"/>
    <n v="88"/>
    <x v="1"/>
    <n v="25"/>
    <x v="4"/>
    <n v="437"/>
    <x v="1"/>
    <n v="305"/>
    <s v="Macroalbuminuria"/>
    <n v="735"/>
    <x v="0"/>
    <n v="0"/>
    <x v="0"/>
    <n v="162"/>
    <x v="1"/>
    <n v="9.6"/>
    <x v="1"/>
    <n v="232"/>
    <x v="2"/>
    <n v="191"/>
    <x v="2"/>
    <n v="31"/>
    <x v="0"/>
    <n v="210"/>
    <s v="Alto"/>
    <n v="134"/>
    <s v="Bajo"/>
    <n v="5.8"/>
    <s v="Alto"/>
    <n v="10.7"/>
    <x v="0"/>
    <n v="8.6"/>
    <s v="Normal"/>
    <n v="7.3"/>
    <s v="Alto"/>
    <n v="0"/>
    <s v="No Toma ECA"/>
    <n v="0"/>
    <s v="No toma ARB"/>
    <n v="1"/>
    <x v="0"/>
    <n v="0"/>
    <x v="1"/>
    <n v="1"/>
    <x v="1"/>
    <n v="0"/>
    <x v="1"/>
  </r>
  <r>
    <s v="P0687"/>
    <x v="48"/>
    <s v="Adulto"/>
    <x v="1"/>
    <n v="35.1"/>
    <x v="1"/>
    <n v="1"/>
    <s v="Tiene herencia"/>
    <n v="143"/>
    <n v="93"/>
    <n v="101"/>
    <s v="Taquicardia"/>
    <n v="46"/>
    <s v="Intermedia"/>
    <n v="3"/>
    <x v="3"/>
    <n v="0"/>
    <x v="0"/>
    <n v="0"/>
    <x v="0"/>
    <n v="1"/>
    <x v="0"/>
    <x v="11"/>
    <x v="1"/>
    <n v="114"/>
    <x v="3"/>
    <n v="42"/>
    <x v="1"/>
    <n v="1693"/>
    <x v="1"/>
    <n v="1523"/>
    <s v="Macroalbuminuria"/>
    <n v="480"/>
    <x v="1"/>
    <n v="1"/>
    <x v="1"/>
    <n v="166"/>
    <x v="1"/>
    <n v="8.1999999999999993"/>
    <x v="1"/>
    <n v="206"/>
    <x v="2"/>
    <n v="141"/>
    <x v="4"/>
    <n v="35"/>
    <x v="0"/>
    <n v="256"/>
    <s v="Alto"/>
    <n v="139"/>
    <s v="Normal"/>
    <n v="5"/>
    <s v="Normal"/>
    <n v="8"/>
    <x v="0"/>
    <n v="8.3000000000000007"/>
    <s v="Bajo"/>
    <n v="6.7"/>
    <s v="Alto"/>
    <n v="1"/>
    <s v="Toma ECA"/>
    <n v="1"/>
    <s v="Toma ARB"/>
    <n v="1"/>
    <x v="0"/>
    <n v="1"/>
    <x v="0"/>
    <n v="1"/>
    <x v="1"/>
    <n v="0"/>
    <x v="1"/>
  </r>
  <r>
    <s v="P0688"/>
    <x v="18"/>
    <s v="Adulto"/>
    <x v="1"/>
    <n v="20.6"/>
    <x v="0"/>
    <n v="0"/>
    <s v="No tiene herencia"/>
    <n v="103"/>
    <n v="83"/>
    <n v="72"/>
    <s v="Normal"/>
    <n v="50"/>
    <s v="Normal"/>
    <n v="1"/>
    <x v="2"/>
    <n v="0"/>
    <x v="0"/>
    <n v="0"/>
    <x v="0"/>
    <n v="1"/>
    <x v="0"/>
    <x v="3"/>
    <x v="0"/>
    <n v="38"/>
    <x v="0"/>
    <n v="103"/>
    <x v="0"/>
    <n v="22"/>
    <x v="0"/>
    <n v="15"/>
    <s v="Normal"/>
    <n v="2320"/>
    <x v="0"/>
    <n v="0"/>
    <x v="0"/>
    <n v="125"/>
    <x v="2"/>
    <n v="5.7"/>
    <x v="2"/>
    <n v="201"/>
    <x v="2"/>
    <n v="111"/>
    <x v="0"/>
    <n v="64"/>
    <x v="1"/>
    <n v="140"/>
    <s v="Normal"/>
    <n v="135"/>
    <s v="Normal"/>
    <n v="3.5"/>
    <s v="Normal"/>
    <n v="16"/>
    <x v="2"/>
    <n v="9.6"/>
    <s v="Normal"/>
    <n v="2.6"/>
    <s v="Normal"/>
    <n v="1"/>
    <s v="Toma ECA"/>
    <n v="0"/>
    <s v="No toma ARB"/>
    <n v="0"/>
    <x v="1"/>
    <n v="0"/>
    <x v="1"/>
    <n v="0"/>
    <x v="0"/>
    <n v="0"/>
    <x v="1"/>
  </r>
  <r>
    <s v="P0689"/>
    <x v="48"/>
    <s v="Adulto"/>
    <x v="1"/>
    <n v="37.200000000000003"/>
    <x v="1"/>
    <n v="0"/>
    <s v="No tiene herencia"/>
    <n v="150"/>
    <n v="103"/>
    <n v="96"/>
    <s v="Normal"/>
    <n v="44"/>
    <s v="Intermedia"/>
    <n v="2"/>
    <x v="0"/>
    <n v="1"/>
    <x v="1"/>
    <n v="0"/>
    <x v="0"/>
    <n v="1"/>
    <x v="0"/>
    <x v="21"/>
    <x v="1"/>
    <n v="106"/>
    <x v="3"/>
    <n v="44"/>
    <x v="1"/>
    <n v="2344"/>
    <x v="1"/>
    <n v="1640"/>
    <s v="Macroalbuminuria"/>
    <n v="392"/>
    <x v="1"/>
    <n v="1"/>
    <x v="1"/>
    <n v="195"/>
    <x v="1"/>
    <n v="8.4"/>
    <x v="1"/>
    <n v="283"/>
    <x v="1"/>
    <n v="166"/>
    <x v="1"/>
    <n v="25"/>
    <x v="0"/>
    <n v="209"/>
    <s v="Alto"/>
    <n v="133"/>
    <s v="Bajo"/>
    <n v="6.9"/>
    <s v="Alto"/>
    <n v="9.5"/>
    <x v="0"/>
    <n v="8.6"/>
    <s v="Normal"/>
    <n v="6.5"/>
    <s v="Alto"/>
    <n v="1"/>
    <s v="Toma ECA"/>
    <n v="1"/>
    <s v="Toma ARB"/>
    <n v="1"/>
    <x v="0"/>
    <n v="1"/>
    <x v="0"/>
    <n v="1"/>
    <x v="1"/>
    <n v="1"/>
    <x v="0"/>
  </r>
  <r>
    <s v="P0690"/>
    <x v="13"/>
    <s v="Adulto Mayor"/>
    <x v="1"/>
    <n v="25.7"/>
    <x v="3"/>
    <n v="1"/>
    <s v="Tiene herencia"/>
    <n v="158"/>
    <n v="108"/>
    <n v="91"/>
    <s v="Normal"/>
    <n v="42"/>
    <s v="Intermedia"/>
    <n v="3"/>
    <x v="3"/>
    <n v="0"/>
    <x v="0"/>
    <n v="0"/>
    <x v="0"/>
    <n v="1"/>
    <x v="0"/>
    <x v="11"/>
    <x v="1"/>
    <n v="117"/>
    <x v="3"/>
    <n v="38"/>
    <x v="1"/>
    <n v="1246"/>
    <x v="1"/>
    <n v="996"/>
    <s v="Macroalbuminuria"/>
    <n v="853"/>
    <x v="0"/>
    <n v="1"/>
    <x v="1"/>
    <n v="150"/>
    <x v="1"/>
    <n v="8"/>
    <x v="1"/>
    <n v="311"/>
    <x v="1"/>
    <n v="181"/>
    <x v="1"/>
    <n v="31"/>
    <x v="0"/>
    <n v="239"/>
    <s v="Alto"/>
    <n v="138"/>
    <s v="Normal"/>
    <n v="6.5"/>
    <s v="Alto"/>
    <n v="10.7"/>
    <x v="0"/>
    <n v="8.6"/>
    <s v="Normal"/>
    <n v="7"/>
    <s v="Alto"/>
    <n v="1"/>
    <s v="Toma ECA"/>
    <n v="0"/>
    <s v="No toma ARB"/>
    <n v="0"/>
    <x v="1"/>
    <n v="1"/>
    <x v="0"/>
    <n v="1"/>
    <x v="1"/>
    <n v="0"/>
    <x v="1"/>
  </r>
  <r>
    <s v="P0691"/>
    <x v="0"/>
    <s v="Adulto"/>
    <x v="1"/>
    <n v="35.799999999999997"/>
    <x v="1"/>
    <n v="1"/>
    <s v="Tiene herencia"/>
    <n v="169"/>
    <n v="92"/>
    <n v="77"/>
    <s v="Normal"/>
    <n v="48"/>
    <s v="Intermedia"/>
    <n v="2"/>
    <x v="0"/>
    <n v="0"/>
    <x v="0"/>
    <n v="1"/>
    <x v="1"/>
    <n v="1"/>
    <x v="0"/>
    <x v="40"/>
    <x v="1"/>
    <n v="96"/>
    <x v="1"/>
    <n v="33"/>
    <x v="1"/>
    <n v="657"/>
    <x v="1"/>
    <n v="525"/>
    <s v="Macroalbuminuria"/>
    <n v="551"/>
    <x v="0"/>
    <n v="0"/>
    <x v="0"/>
    <n v="155"/>
    <x v="1"/>
    <n v="9.1999999999999993"/>
    <x v="1"/>
    <n v="279"/>
    <x v="1"/>
    <n v="192"/>
    <x v="2"/>
    <n v="29"/>
    <x v="0"/>
    <n v="209"/>
    <s v="Alto"/>
    <n v="138"/>
    <s v="Normal"/>
    <n v="5.7"/>
    <s v="Alto"/>
    <n v="7.8"/>
    <x v="0"/>
    <n v="8.9"/>
    <s v="Normal"/>
    <n v="6.6"/>
    <s v="Alto"/>
    <n v="1"/>
    <s v="Toma ECA"/>
    <n v="0"/>
    <s v="No toma ARB"/>
    <n v="1"/>
    <x v="0"/>
    <n v="1"/>
    <x v="0"/>
    <n v="1"/>
    <x v="1"/>
    <n v="0"/>
    <x v="1"/>
  </r>
  <r>
    <s v="P0692"/>
    <x v="40"/>
    <s v="Adulto"/>
    <x v="1"/>
    <n v="28.9"/>
    <x v="3"/>
    <n v="0"/>
    <s v="No tiene herencia"/>
    <n v="105"/>
    <n v="80"/>
    <n v="87"/>
    <s v="Normal"/>
    <n v="65"/>
    <s v="Normal"/>
    <n v="1"/>
    <x v="2"/>
    <n v="0"/>
    <x v="0"/>
    <n v="0"/>
    <x v="0"/>
    <n v="0"/>
    <x v="1"/>
    <x v="3"/>
    <x v="0"/>
    <n v="35"/>
    <x v="0"/>
    <n v="97"/>
    <x v="0"/>
    <n v="10"/>
    <x v="0"/>
    <n v="8"/>
    <s v="Normal"/>
    <n v="1797"/>
    <x v="0"/>
    <n v="1"/>
    <x v="1"/>
    <n v="99"/>
    <x v="0"/>
    <n v="6.4"/>
    <x v="2"/>
    <n v="151"/>
    <x v="0"/>
    <n v="119"/>
    <x v="0"/>
    <n v="46"/>
    <x v="0"/>
    <n v="170"/>
    <s v="Alto"/>
    <n v="142"/>
    <s v="Normal"/>
    <n v="3.8"/>
    <s v="Normal"/>
    <n v="12.4"/>
    <x v="1"/>
    <n v="10"/>
    <s v="Normal"/>
    <n v="2.9"/>
    <s v="Normal"/>
    <n v="0"/>
    <s v="No Toma ECA"/>
    <n v="1"/>
    <s v="Toma ARB"/>
    <n v="0"/>
    <x v="1"/>
    <n v="1"/>
    <x v="0"/>
    <n v="0"/>
    <x v="0"/>
    <n v="0"/>
    <x v="1"/>
  </r>
  <r>
    <s v="P0693"/>
    <x v="43"/>
    <s v="Adulto Mayor"/>
    <x v="1"/>
    <n v="38.700000000000003"/>
    <x v="1"/>
    <n v="1"/>
    <s v="Tiene herencia"/>
    <n v="149"/>
    <n v="91"/>
    <n v="80"/>
    <s v="Normal"/>
    <n v="27"/>
    <s v="Reducida"/>
    <n v="4"/>
    <x v="1"/>
    <n v="0"/>
    <x v="0"/>
    <n v="0"/>
    <x v="0"/>
    <n v="1"/>
    <x v="0"/>
    <x v="21"/>
    <x v="1"/>
    <n v="54"/>
    <x v="1"/>
    <n v="42"/>
    <x v="1"/>
    <n v="482"/>
    <x v="1"/>
    <n v="337"/>
    <s v="Macroalbuminuria"/>
    <n v="754"/>
    <x v="0"/>
    <n v="1"/>
    <x v="1"/>
    <n v="167"/>
    <x v="1"/>
    <n v="9.8000000000000007"/>
    <x v="1"/>
    <n v="282"/>
    <x v="1"/>
    <n v="180"/>
    <x v="1"/>
    <n v="43"/>
    <x v="0"/>
    <n v="307"/>
    <s v="Alto"/>
    <n v="130"/>
    <s v="Bajo"/>
    <n v="7"/>
    <s v="Alto"/>
    <n v="9.6"/>
    <x v="0"/>
    <n v="8.1999999999999993"/>
    <s v="Bajo"/>
    <n v="5.4"/>
    <s v="Alto"/>
    <n v="1"/>
    <s v="Toma ECA"/>
    <n v="1"/>
    <s v="Toma ARB"/>
    <n v="0"/>
    <x v="1"/>
    <n v="0"/>
    <x v="1"/>
    <n v="1"/>
    <x v="1"/>
    <n v="0"/>
    <x v="1"/>
  </r>
  <r>
    <s v="P0694"/>
    <x v="44"/>
    <s v="Adulto Mayor"/>
    <x v="0"/>
    <n v="26"/>
    <x v="3"/>
    <n v="1"/>
    <s v="Tiene herencia"/>
    <n v="175"/>
    <n v="96"/>
    <n v="79"/>
    <s v="Normal"/>
    <n v="50"/>
    <s v="Normal"/>
    <n v="4"/>
    <x v="1"/>
    <n v="0"/>
    <x v="0"/>
    <n v="1"/>
    <x v="1"/>
    <n v="1"/>
    <x v="0"/>
    <x v="36"/>
    <x v="1"/>
    <n v="96"/>
    <x v="1"/>
    <n v="11"/>
    <x v="3"/>
    <n v="2564"/>
    <x v="1"/>
    <n v="2307"/>
    <s v="Macroalbuminuria"/>
    <n v="778"/>
    <x v="0"/>
    <n v="1"/>
    <x v="1"/>
    <n v="137"/>
    <x v="1"/>
    <n v="8.6"/>
    <x v="1"/>
    <n v="291"/>
    <x v="1"/>
    <n v="205"/>
    <x v="2"/>
    <n v="27"/>
    <x v="0"/>
    <n v="265"/>
    <s v="Alto"/>
    <n v="131"/>
    <s v="Bajo"/>
    <n v="5.8"/>
    <s v="Alto"/>
    <n v="9.5"/>
    <x v="0"/>
    <n v="8.8000000000000007"/>
    <s v="Normal"/>
    <n v="5.8"/>
    <s v="Alto"/>
    <n v="1"/>
    <s v="Toma ECA"/>
    <n v="0"/>
    <s v="No toma ARB"/>
    <n v="1"/>
    <x v="0"/>
    <n v="0"/>
    <x v="1"/>
    <n v="1"/>
    <x v="1"/>
    <n v="0"/>
    <x v="1"/>
  </r>
  <r>
    <s v="P0695"/>
    <x v="34"/>
    <s v="Adulto"/>
    <x v="0"/>
    <n v="27"/>
    <x v="3"/>
    <n v="1"/>
    <s v="Tiene herencia"/>
    <n v="125"/>
    <n v="68"/>
    <n v="89"/>
    <s v="Normal"/>
    <n v="52"/>
    <s v="Normal"/>
    <n v="2"/>
    <x v="0"/>
    <n v="0"/>
    <x v="0"/>
    <n v="0"/>
    <x v="0"/>
    <n v="0"/>
    <x v="1"/>
    <x v="10"/>
    <x v="2"/>
    <n v="31"/>
    <x v="0"/>
    <n v="97"/>
    <x v="0"/>
    <n v="19"/>
    <x v="0"/>
    <n v="15"/>
    <s v="Normal"/>
    <n v="1541"/>
    <x v="0"/>
    <n v="0"/>
    <x v="0"/>
    <n v="116"/>
    <x v="2"/>
    <n v="5"/>
    <x v="0"/>
    <n v="211"/>
    <x v="2"/>
    <n v="90"/>
    <x v="3"/>
    <n v="70"/>
    <x v="1"/>
    <n v="158"/>
    <s v="Alto"/>
    <n v="136"/>
    <s v="Normal"/>
    <n v="3.6"/>
    <s v="Normal"/>
    <n v="14.3"/>
    <x v="1"/>
    <n v="9.6999999999999993"/>
    <s v="Normal"/>
    <n v="4"/>
    <s v="Normal"/>
    <n v="0"/>
    <s v="No Toma ECA"/>
    <n v="0"/>
    <s v="No toma ARB"/>
    <n v="1"/>
    <x v="0"/>
    <n v="1"/>
    <x v="0"/>
    <n v="0"/>
    <x v="0"/>
    <n v="1"/>
    <x v="0"/>
  </r>
  <r>
    <s v="P0696"/>
    <x v="18"/>
    <s v="Adulto"/>
    <x v="1"/>
    <n v="22.9"/>
    <x v="0"/>
    <n v="1"/>
    <s v="Tiene herencia"/>
    <n v="109"/>
    <n v="81"/>
    <n v="89"/>
    <s v="Normal"/>
    <n v="62"/>
    <s v="Normal"/>
    <n v="2"/>
    <x v="0"/>
    <n v="0"/>
    <x v="0"/>
    <n v="0"/>
    <x v="0"/>
    <n v="0"/>
    <x v="1"/>
    <x v="7"/>
    <x v="0"/>
    <n v="21"/>
    <x v="0"/>
    <n v="69"/>
    <x v="2"/>
    <n v="7"/>
    <x v="0"/>
    <n v="5"/>
    <s v="Normal"/>
    <n v="1961"/>
    <x v="0"/>
    <n v="1"/>
    <x v="1"/>
    <n v="116"/>
    <x v="2"/>
    <n v="5.6"/>
    <x v="0"/>
    <n v="183"/>
    <x v="0"/>
    <n v="101"/>
    <x v="0"/>
    <n v="45"/>
    <x v="0"/>
    <n v="93"/>
    <s v="Normal"/>
    <n v="141"/>
    <s v="Normal"/>
    <n v="4.3"/>
    <s v="Normal"/>
    <n v="14.9"/>
    <x v="1"/>
    <n v="8.9"/>
    <s v="Normal"/>
    <n v="2.9"/>
    <s v="Normal"/>
    <n v="1"/>
    <s v="Toma ECA"/>
    <n v="1"/>
    <s v="Toma ARB"/>
    <n v="1"/>
    <x v="0"/>
    <n v="1"/>
    <x v="0"/>
    <n v="0"/>
    <x v="0"/>
    <n v="0"/>
    <x v="1"/>
  </r>
  <r>
    <s v="P0697"/>
    <x v="19"/>
    <s v="Adulto"/>
    <x v="0"/>
    <n v="22.7"/>
    <x v="0"/>
    <n v="0"/>
    <s v="No tiene herencia"/>
    <n v="122"/>
    <n v="79"/>
    <n v="62"/>
    <s v="Normal"/>
    <n v="56"/>
    <s v="Normal"/>
    <n v="1"/>
    <x v="2"/>
    <n v="0"/>
    <x v="0"/>
    <n v="0"/>
    <x v="0"/>
    <n v="0"/>
    <x v="1"/>
    <x v="3"/>
    <x v="0"/>
    <n v="38"/>
    <x v="0"/>
    <n v="75"/>
    <x v="2"/>
    <n v="20"/>
    <x v="0"/>
    <n v="18"/>
    <s v="Normal"/>
    <n v="1103"/>
    <x v="0"/>
    <n v="1"/>
    <x v="1"/>
    <n v="112"/>
    <x v="2"/>
    <n v="5.4"/>
    <x v="0"/>
    <n v="188"/>
    <x v="0"/>
    <n v="125"/>
    <x v="0"/>
    <n v="55"/>
    <x v="0"/>
    <n v="106"/>
    <s v="Normal"/>
    <n v="141"/>
    <s v="Normal"/>
    <n v="3.7"/>
    <s v="Normal"/>
    <n v="12.9"/>
    <x v="0"/>
    <n v="9.3000000000000007"/>
    <s v="Normal"/>
    <n v="3.2"/>
    <s v="Normal"/>
    <n v="1"/>
    <s v="Toma ECA"/>
    <n v="1"/>
    <s v="Toma ARB"/>
    <n v="1"/>
    <x v="0"/>
    <n v="1"/>
    <x v="0"/>
    <n v="0"/>
    <x v="0"/>
    <n v="0"/>
    <x v="1"/>
  </r>
  <r>
    <s v="P0698"/>
    <x v="53"/>
    <s v="Adulto Mayor"/>
    <x v="1"/>
    <n v="31.5"/>
    <x v="2"/>
    <n v="0"/>
    <s v="No tiene herencia"/>
    <n v="179"/>
    <n v="97"/>
    <n v="76"/>
    <s v="Normal"/>
    <n v="38"/>
    <s v="Reducida"/>
    <n v="3"/>
    <x v="3"/>
    <n v="1"/>
    <x v="1"/>
    <n v="1"/>
    <x v="1"/>
    <n v="1"/>
    <x v="0"/>
    <x v="11"/>
    <x v="1"/>
    <n v="96"/>
    <x v="1"/>
    <n v="14"/>
    <x v="3"/>
    <n v="970"/>
    <x v="1"/>
    <n v="679"/>
    <s v="Macroalbuminuria"/>
    <n v="639"/>
    <x v="0"/>
    <n v="1"/>
    <x v="1"/>
    <n v="200"/>
    <x v="1"/>
    <n v="7.3"/>
    <x v="1"/>
    <n v="312"/>
    <x v="1"/>
    <n v="179"/>
    <x v="1"/>
    <n v="37"/>
    <x v="0"/>
    <n v="388"/>
    <s v="Alto"/>
    <n v="136"/>
    <s v="Normal"/>
    <n v="5.0999999999999996"/>
    <s v="Alto"/>
    <n v="7.4"/>
    <x v="0"/>
    <n v="8.6999999999999993"/>
    <s v="Normal"/>
    <n v="4.7"/>
    <s v="Alto"/>
    <n v="0"/>
    <s v="No Toma ECA"/>
    <n v="1"/>
    <s v="Toma ARB"/>
    <n v="1"/>
    <x v="0"/>
    <n v="0"/>
    <x v="1"/>
    <n v="1"/>
    <x v="1"/>
    <n v="1"/>
    <x v="0"/>
  </r>
  <r>
    <s v="P0699"/>
    <x v="17"/>
    <s v="Adulto"/>
    <x v="1"/>
    <n v="33.799999999999997"/>
    <x v="2"/>
    <n v="0"/>
    <s v="No tiene herencia"/>
    <n v="183"/>
    <n v="101"/>
    <n v="81"/>
    <s v="Normal"/>
    <n v="26"/>
    <s v="Reducida"/>
    <n v="2"/>
    <x v="0"/>
    <n v="1"/>
    <x v="1"/>
    <n v="0"/>
    <x v="0"/>
    <n v="1"/>
    <x v="0"/>
    <x v="22"/>
    <x v="1"/>
    <n v="51"/>
    <x v="1"/>
    <n v="12"/>
    <x v="3"/>
    <n v="1894"/>
    <x v="1"/>
    <n v="1325"/>
    <s v="Macroalbuminuria"/>
    <n v="534"/>
    <x v="0"/>
    <n v="1"/>
    <x v="1"/>
    <n v="127"/>
    <x v="1"/>
    <n v="10.4"/>
    <x v="1"/>
    <n v="254"/>
    <x v="1"/>
    <n v="135"/>
    <x v="4"/>
    <n v="25"/>
    <x v="0"/>
    <n v="235"/>
    <s v="Alto"/>
    <n v="125"/>
    <s v="Bajo"/>
    <n v="6.6"/>
    <s v="Alto"/>
    <n v="8.1"/>
    <x v="0"/>
    <n v="8.6"/>
    <s v="Normal"/>
    <n v="6.3"/>
    <s v="Alto"/>
    <n v="1"/>
    <s v="Toma ECA"/>
    <n v="1"/>
    <s v="Toma ARB"/>
    <n v="0"/>
    <x v="1"/>
    <n v="1"/>
    <x v="0"/>
    <n v="1"/>
    <x v="1"/>
    <n v="0"/>
    <x v="1"/>
  </r>
  <r>
    <s v="P0700"/>
    <x v="27"/>
    <s v="Adulto"/>
    <x v="0"/>
    <n v="28.7"/>
    <x v="3"/>
    <n v="1"/>
    <s v="Tiene herencia"/>
    <n v="185"/>
    <n v="110"/>
    <n v="77"/>
    <s v="Normal"/>
    <n v="30"/>
    <s v="Reducida"/>
    <n v="2"/>
    <x v="0"/>
    <n v="0"/>
    <x v="0"/>
    <n v="0"/>
    <x v="0"/>
    <n v="1"/>
    <x v="0"/>
    <x v="27"/>
    <x v="1"/>
    <n v="113"/>
    <x v="3"/>
    <n v="18"/>
    <x v="4"/>
    <n v="2911"/>
    <x v="1"/>
    <n v="2328"/>
    <s v="Macroalbuminuria"/>
    <n v="564"/>
    <x v="0"/>
    <n v="1"/>
    <x v="1"/>
    <n v="129"/>
    <x v="1"/>
    <n v="10.1"/>
    <x v="1"/>
    <n v="299"/>
    <x v="1"/>
    <n v="187"/>
    <x v="1"/>
    <n v="29"/>
    <x v="0"/>
    <n v="231"/>
    <s v="Alto"/>
    <n v="140"/>
    <s v="Normal"/>
    <n v="5.9"/>
    <s v="Alto"/>
    <n v="8.9"/>
    <x v="0"/>
    <n v="8.8000000000000007"/>
    <s v="Normal"/>
    <n v="7"/>
    <s v="Alto"/>
    <n v="0"/>
    <s v="No Toma ECA"/>
    <n v="0"/>
    <s v="No toma ARB"/>
    <n v="1"/>
    <x v="0"/>
    <n v="1"/>
    <x v="0"/>
    <n v="1"/>
    <x v="1"/>
    <n v="0"/>
    <x v="1"/>
  </r>
  <r>
    <s v="P0701"/>
    <x v="54"/>
    <s v="Adulto Mayor"/>
    <x v="0"/>
    <n v="38.799999999999997"/>
    <x v="1"/>
    <n v="1"/>
    <s v="Tiene herencia"/>
    <n v="166"/>
    <n v="92"/>
    <n v="102"/>
    <s v="Taquicardia"/>
    <n v="26"/>
    <s v="Reducida"/>
    <n v="2"/>
    <x v="0"/>
    <n v="0"/>
    <x v="0"/>
    <n v="1"/>
    <x v="1"/>
    <n v="1"/>
    <x v="0"/>
    <x v="5"/>
    <x v="1"/>
    <n v="86"/>
    <x v="1"/>
    <n v="10"/>
    <x v="3"/>
    <n v="1255"/>
    <x v="1"/>
    <n v="1004"/>
    <s v="Macroalbuminuria"/>
    <n v="773"/>
    <x v="0"/>
    <n v="1"/>
    <x v="1"/>
    <n v="123"/>
    <x v="2"/>
    <n v="9.6999999999999993"/>
    <x v="1"/>
    <n v="309"/>
    <x v="1"/>
    <n v="147"/>
    <x v="4"/>
    <n v="26"/>
    <x v="0"/>
    <n v="436"/>
    <s v="Alto"/>
    <n v="129"/>
    <s v="Bajo"/>
    <n v="5.2"/>
    <s v="Alto"/>
    <n v="7.4"/>
    <x v="0"/>
    <n v="8"/>
    <s v="Bajo"/>
    <n v="4.9000000000000004"/>
    <s v="Alto"/>
    <n v="0"/>
    <s v="No Toma ECA"/>
    <n v="1"/>
    <s v="Toma ARB"/>
    <n v="1"/>
    <x v="0"/>
    <n v="1"/>
    <x v="0"/>
    <n v="1"/>
    <x v="1"/>
    <n v="0"/>
    <x v="1"/>
  </r>
  <r>
    <s v="P0702"/>
    <x v="40"/>
    <s v="Adulto"/>
    <x v="1"/>
    <n v="36.4"/>
    <x v="1"/>
    <n v="0"/>
    <s v="No tiene herencia"/>
    <n v="183"/>
    <n v="91"/>
    <n v="81"/>
    <s v="Normal"/>
    <n v="41"/>
    <s v="Intermedia"/>
    <n v="4"/>
    <x v="1"/>
    <n v="1"/>
    <x v="1"/>
    <n v="0"/>
    <x v="0"/>
    <n v="1"/>
    <x v="0"/>
    <x v="30"/>
    <x v="1"/>
    <n v="46"/>
    <x v="1"/>
    <n v="30"/>
    <x v="1"/>
    <n v="2031"/>
    <x v="1"/>
    <n v="1421"/>
    <s v="Macroalbuminuria"/>
    <n v="615"/>
    <x v="0"/>
    <n v="1"/>
    <x v="1"/>
    <n v="168"/>
    <x v="1"/>
    <n v="8.4"/>
    <x v="1"/>
    <n v="282"/>
    <x v="1"/>
    <n v="217"/>
    <x v="2"/>
    <n v="44"/>
    <x v="0"/>
    <n v="409"/>
    <s v="Alto"/>
    <n v="136"/>
    <s v="Normal"/>
    <n v="6.4"/>
    <s v="Alto"/>
    <n v="10"/>
    <x v="0"/>
    <n v="7.6"/>
    <s v="Bajo"/>
    <n v="6.8"/>
    <s v="Alto"/>
    <n v="1"/>
    <s v="Toma ECA"/>
    <n v="0"/>
    <s v="No toma ARB"/>
    <n v="1"/>
    <x v="0"/>
    <n v="1"/>
    <x v="0"/>
    <n v="1"/>
    <x v="1"/>
    <n v="1"/>
    <x v="0"/>
  </r>
  <r>
    <s v="P0703"/>
    <x v="7"/>
    <s v="Adulto Mayor"/>
    <x v="1"/>
    <n v="26.7"/>
    <x v="3"/>
    <n v="1"/>
    <s v="Tiene herencia"/>
    <n v="183"/>
    <n v="97"/>
    <n v="79"/>
    <s v="Normal"/>
    <n v="35"/>
    <s v="Reducida"/>
    <n v="3"/>
    <x v="3"/>
    <n v="0"/>
    <x v="0"/>
    <n v="0"/>
    <x v="0"/>
    <n v="1"/>
    <x v="0"/>
    <x v="21"/>
    <x v="1"/>
    <n v="63"/>
    <x v="1"/>
    <n v="57"/>
    <x v="1"/>
    <n v="738"/>
    <x v="1"/>
    <n v="590"/>
    <s v="Macroalbuminuria"/>
    <n v="488"/>
    <x v="1"/>
    <n v="1"/>
    <x v="1"/>
    <n v="193"/>
    <x v="1"/>
    <n v="7.1"/>
    <x v="1"/>
    <n v="211"/>
    <x v="2"/>
    <n v="201"/>
    <x v="2"/>
    <n v="25"/>
    <x v="0"/>
    <n v="225"/>
    <s v="Alto"/>
    <n v="131"/>
    <s v="Bajo"/>
    <n v="6"/>
    <s v="Alto"/>
    <n v="7.5"/>
    <x v="0"/>
    <n v="8.6"/>
    <s v="Normal"/>
    <n v="4.7"/>
    <s v="Alto"/>
    <n v="0"/>
    <s v="No Toma ECA"/>
    <n v="0"/>
    <s v="No toma ARB"/>
    <n v="0"/>
    <x v="1"/>
    <n v="1"/>
    <x v="0"/>
    <n v="1"/>
    <x v="1"/>
    <n v="0"/>
    <x v="1"/>
  </r>
  <r>
    <s v="P0704"/>
    <x v="17"/>
    <s v="Adulto"/>
    <x v="1"/>
    <n v="18.399999999999999"/>
    <x v="4"/>
    <n v="1"/>
    <s v="Tiene herencia"/>
    <n v="119"/>
    <n v="70"/>
    <n v="67"/>
    <s v="Normal"/>
    <n v="68"/>
    <s v="Normal"/>
    <n v="2"/>
    <x v="0"/>
    <n v="0"/>
    <x v="0"/>
    <n v="0"/>
    <x v="0"/>
    <n v="1"/>
    <x v="0"/>
    <x v="18"/>
    <x v="1"/>
    <n v="38"/>
    <x v="0"/>
    <n v="115"/>
    <x v="0"/>
    <n v="21"/>
    <x v="0"/>
    <n v="18"/>
    <s v="Normal"/>
    <n v="1119"/>
    <x v="0"/>
    <n v="0"/>
    <x v="0"/>
    <n v="102"/>
    <x v="2"/>
    <n v="5.2"/>
    <x v="0"/>
    <n v="213"/>
    <x v="2"/>
    <n v="95"/>
    <x v="3"/>
    <n v="55"/>
    <x v="0"/>
    <n v="102"/>
    <s v="Normal"/>
    <n v="140"/>
    <s v="Normal"/>
    <n v="4.0999999999999996"/>
    <s v="Normal"/>
    <n v="12.3"/>
    <x v="1"/>
    <n v="8.5"/>
    <s v="Normal"/>
    <n v="3.6"/>
    <s v="Normal"/>
    <n v="0"/>
    <s v="No Toma ECA"/>
    <n v="1"/>
    <s v="Toma ARB"/>
    <n v="0"/>
    <x v="1"/>
    <n v="0"/>
    <x v="1"/>
    <n v="0"/>
    <x v="0"/>
    <n v="0"/>
    <x v="1"/>
  </r>
  <r>
    <s v="P0705"/>
    <x v="27"/>
    <s v="Adulto"/>
    <x v="0"/>
    <n v="39.200000000000003"/>
    <x v="1"/>
    <n v="1"/>
    <s v="Tiene herencia"/>
    <n v="185"/>
    <n v="103"/>
    <n v="84"/>
    <s v="Normal"/>
    <n v="43"/>
    <s v="Intermedia"/>
    <n v="2"/>
    <x v="0"/>
    <n v="0"/>
    <x v="0"/>
    <n v="1"/>
    <x v="1"/>
    <n v="1"/>
    <x v="0"/>
    <x v="25"/>
    <x v="1"/>
    <n v="92"/>
    <x v="1"/>
    <n v="29"/>
    <x v="4"/>
    <n v="2678"/>
    <x v="1"/>
    <n v="2142"/>
    <s v="Macroalbuminuria"/>
    <n v="793"/>
    <x v="0"/>
    <n v="1"/>
    <x v="1"/>
    <n v="175"/>
    <x v="1"/>
    <n v="8.1999999999999993"/>
    <x v="1"/>
    <n v="245"/>
    <x v="1"/>
    <n v="209"/>
    <x v="2"/>
    <n v="37"/>
    <x v="0"/>
    <n v="382"/>
    <s v="Alto"/>
    <n v="133"/>
    <s v="Bajo"/>
    <n v="5.3"/>
    <s v="Alto"/>
    <n v="7.8"/>
    <x v="0"/>
    <n v="8"/>
    <s v="Bajo"/>
    <n v="6.3"/>
    <s v="Alto"/>
    <n v="1"/>
    <s v="Toma ECA"/>
    <n v="0"/>
    <s v="No toma ARB"/>
    <n v="1"/>
    <x v="0"/>
    <n v="0"/>
    <x v="1"/>
    <n v="1"/>
    <x v="1"/>
    <n v="1"/>
    <x v="0"/>
  </r>
  <r>
    <s v="P0706"/>
    <x v="19"/>
    <s v="Adulto"/>
    <x v="1"/>
    <n v="26.4"/>
    <x v="3"/>
    <n v="0"/>
    <s v="No tiene herencia"/>
    <n v="132"/>
    <n v="73"/>
    <n v="62"/>
    <s v="Normal"/>
    <n v="51"/>
    <s v="Normal"/>
    <n v="2"/>
    <x v="0"/>
    <n v="0"/>
    <x v="0"/>
    <n v="0"/>
    <x v="0"/>
    <n v="1"/>
    <x v="0"/>
    <x v="13"/>
    <x v="0"/>
    <n v="23"/>
    <x v="0"/>
    <n v="116"/>
    <x v="0"/>
    <n v="12"/>
    <x v="0"/>
    <n v="10"/>
    <s v="Normal"/>
    <n v="1997"/>
    <x v="0"/>
    <n v="1"/>
    <x v="1"/>
    <n v="115"/>
    <x v="2"/>
    <n v="5.2"/>
    <x v="0"/>
    <n v="172"/>
    <x v="0"/>
    <n v="122"/>
    <x v="0"/>
    <n v="42"/>
    <x v="0"/>
    <n v="109"/>
    <s v="Normal"/>
    <n v="135"/>
    <s v="Normal"/>
    <n v="3.9"/>
    <s v="Normal"/>
    <n v="15.7"/>
    <x v="2"/>
    <n v="8.6999999999999993"/>
    <s v="Normal"/>
    <n v="3.7"/>
    <s v="Normal"/>
    <n v="1"/>
    <s v="Toma ECA"/>
    <n v="1"/>
    <s v="Toma ARB"/>
    <n v="1"/>
    <x v="0"/>
    <n v="1"/>
    <x v="0"/>
    <n v="0"/>
    <x v="0"/>
    <n v="0"/>
    <x v="1"/>
  </r>
  <r>
    <s v="P0707"/>
    <x v="22"/>
    <s v="Adulto Mayor"/>
    <x v="1"/>
    <n v="37.799999999999997"/>
    <x v="1"/>
    <n v="1"/>
    <s v="Tiene herencia"/>
    <n v="168"/>
    <n v="105"/>
    <n v="79"/>
    <s v="Normal"/>
    <n v="29"/>
    <s v="Reducida"/>
    <n v="3"/>
    <x v="3"/>
    <n v="0"/>
    <x v="0"/>
    <n v="1"/>
    <x v="1"/>
    <n v="1"/>
    <x v="0"/>
    <x v="12"/>
    <x v="1"/>
    <n v="57"/>
    <x v="1"/>
    <n v="44"/>
    <x v="1"/>
    <n v="2692"/>
    <x v="1"/>
    <n v="2153"/>
    <s v="Macroalbuminuria"/>
    <n v="861"/>
    <x v="0"/>
    <n v="1"/>
    <x v="1"/>
    <n v="209"/>
    <x v="1"/>
    <n v="7"/>
    <x v="1"/>
    <n v="283"/>
    <x v="1"/>
    <n v="163"/>
    <x v="1"/>
    <n v="31"/>
    <x v="0"/>
    <n v="354"/>
    <s v="Alto"/>
    <n v="136"/>
    <s v="Normal"/>
    <n v="6.1"/>
    <s v="Alto"/>
    <n v="9.9"/>
    <x v="0"/>
    <n v="8.9"/>
    <s v="Normal"/>
    <n v="7.2"/>
    <s v="Alto"/>
    <n v="1"/>
    <s v="Toma ECA"/>
    <n v="0"/>
    <s v="No toma ARB"/>
    <n v="1"/>
    <x v="0"/>
    <n v="0"/>
    <x v="1"/>
    <n v="1"/>
    <x v="1"/>
    <n v="1"/>
    <x v="0"/>
  </r>
  <r>
    <s v="P0708"/>
    <x v="39"/>
    <s v="Adulto Mayor"/>
    <x v="1"/>
    <n v="38.6"/>
    <x v="1"/>
    <n v="1"/>
    <s v="Tiene herencia"/>
    <n v="162"/>
    <n v="104"/>
    <n v="75"/>
    <s v="Normal"/>
    <n v="43"/>
    <s v="Intermedia"/>
    <n v="2"/>
    <x v="0"/>
    <n v="0"/>
    <x v="0"/>
    <n v="0"/>
    <x v="0"/>
    <n v="1"/>
    <x v="0"/>
    <x v="35"/>
    <x v="1"/>
    <n v="104"/>
    <x v="3"/>
    <n v="54"/>
    <x v="1"/>
    <n v="2955"/>
    <x v="1"/>
    <n v="2364"/>
    <s v="Macroalbuminuria"/>
    <n v="459"/>
    <x v="1"/>
    <n v="1"/>
    <x v="1"/>
    <n v="200"/>
    <x v="1"/>
    <n v="7.1"/>
    <x v="1"/>
    <n v="248"/>
    <x v="1"/>
    <n v="220"/>
    <x v="2"/>
    <n v="29"/>
    <x v="0"/>
    <n v="250"/>
    <s v="Alto"/>
    <n v="140"/>
    <s v="Normal"/>
    <n v="5.2"/>
    <s v="Alto"/>
    <n v="8.6"/>
    <x v="0"/>
    <n v="8.6"/>
    <s v="Normal"/>
    <n v="7.3"/>
    <s v="Alto"/>
    <n v="0"/>
    <s v="No Toma ECA"/>
    <n v="1"/>
    <s v="Toma ARB"/>
    <n v="1"/>
    <x v="0"/>
    <n v="1"/>
    <x v="0"/>
    <n v="1"/>
    <x v="1"/>
    <n v="0"/>
    <x v="1"/>
  </r>
  <r>
    <s v="P0709"/>
    <x v="33"/>
    <s v="Adulto Mayor"/>
    <x v="1"/>
    <n v="34.6"/>
    <x v="2"/>
    <n v="1"/>
    <s v="Tiene herencia"/>
    <n v="144"/>
    <n v="103"/>
    <n v="98"/>
    <s v="Normal"/>
    <n v="43"/>
    <s v="Intermedia"/>
    <n v="4"/>
    <x v="1"/>
    <n v="1"/>
    <x v="1"/>
    <n v="0"/>
    <x v="0"/>
    <n v="1"/>
    <x v="0"/>
    <x v="1"/>
    <x v="1"/>
    <n v="53"/>
    <x v="1"/>
    <n v="27"/>
    <x v="4"/>
    <n v="2959"/>
    <x v="1"/>
    <n v="2663"/>
    <s v="Macroalbuminuria"/>
    <n v="894"/>
    <x v="0"/>
    <n v="1"/>
    <x v="1"/>
    <n v="216"/>
    <x v="1"/>
    <n v="9.4"/>
    <x v="1"/>
    <n v="314"/>
    <x v="1"/>
    <n v="164"/>
    <x v="1"/>
    <n v="34"/>
    <x v="0"/>
    <n v="319"/>
    <s v="Alto"/>
    <n v="126"/>
    <s v="Bajo"/>
    <n v="5.0999999999999996"/>
    <s v="Alto"/>
    <n v="7.2"/>
    <x v="0"/>
    <n v="7.6"/>
    <s v="Bajo"/>
    <n v="6.7"/>
    <s v="Alto"/>
    <n v="1"/>
    <s v="Toma ECA"/>
    <n v="0"/>
    <s v="No toma ARB"/>
    <n v="1"/>
    <x v="0"/>
    <n v="1"/>
    <x v="0"/>
    <n v="1"/>
    <x v="1"/>
    <n v="1"/>
    <x v="0"/>
  </r>
  <r>
    <s v="P0710"/>
    <x v="30"/>
    <s v="Adulto Mayor"/>
    <x v="1"/>
    <n v="29.8"/>
    <x v="3"/>
    <n v="1"/>
    <s v="Tiene herencia"/>
    <n v="146"/>
    <n v="105"/>
    <n v="81"/>
    <s v="Normal"/>
    <n v="49"/>
    <s v="Intermedia"/>
    <n v="3"/>
    <x v="3"/>
    <n v="1"/>
    <x v="1"/>
    <n v="0"/>
    <x v="0"/>
    <n v="1"/>
    <x v="0"/>
    <x v="17"/>
    <x v="1"/>
    <n v="88"/>
    <x v="1"/>
    <n v="22"/>
    <x v="4"/>
    <n v="2309"/>
    <x v="1"/>
    <n v="1847"/>
    <s v="Macroalbuminuria"/>
    <n v="884"/>
    <x v="0"/>
    <n v="1"/>
    <x v="1"/>
    <n v="123"/>
    <x v="2"/>
    <n v="6.9"/>
    <x v="1"/>
    <n v="267"/>
    <x v="1"/>
    <n v="145"/>
    <x v="4"/>
    <n v="29"/>
    <x v="0"/>
    <n v="329"/>
    <s v="Alto"/>
    <n v="128"/>
    <s v="Bajo"/>
    <n v="6.6"/>
    <s v="Alto"/>
    <n v="8.3000000000000007"/>
    <x v="0"/>
    <n v="8.5"/>
    <s v="Normal"/>
    <n v="4.9000000000000004"/>
    <s v="Alto"/>
    <n v="1"/>
    <s v="Toma ECA"/>
    <n v="1"/>
    <s v="Toma ARB"/>
    <n v="1"/>
    <x v="0"/>
    <n v="1"/>
    <x v="0"/>
    <n v="1"/>
    <x v="1"/>
    <n v="0"/>
    <x v="1"/>
  </r>
  <r>
    <s v="P0711"/>
    <x v="54"/>
    <s v="Adulto Mayor"/>
    <x v="0"/>
    <n v="32.1"/>
    <x v="2"/>
    <n v="0"/>
    <s v="No tiene herencia"/>
    <n v="174"/>
    <n v="97"/>
    <n v="77"/>
    <s v="Normal"/>
    <n v="41"/>
    <s v="Intermedia"/>
    <n v="2"/>
    <x v="0"/>
    <n v="0"/>
    <x v="0"/>
    <n v="1"/>
    <x v="1"/>
    <n v="1"/>
    <x v="0"/>
    <x v="26"/>
    <x v="1"/>
    <n v="111"/>
    <x v="3"/>
    <n v="54"/>
    <x v="1"/>
    <n v="2961"/>
    <x v="1"/>
    <n v="2368"/>
    <s v="Macroalbuminuria"/>
    <n v="341"/>
    <x v="1"/>
    <n v="1"/>
    <x v="1"/>
    <n v="196"/>
    <x v="1"/>
    <n v="9.4"/>
    <x v="1"/>
    <n v="273"/>
    <x v="1"/>
    <n v="135"/>
    <x v="4"/>
    <n v="31"/>
    <x v="0"/>
    <n v="190"/>
    <s v="Alto"/>
    <n v="140"/>
    <s v="Normal"/>
    <n v="6.4"/>
    <s v="Alto"/>
    <n v="10.8"/>
    <x v="0"/>
    <n v="8.6"/>
    <s v="Normal"/>
    <n v="5.8"/>
    <s v="Alto"/>
    <n v="0"/>
    <s v="No Toma ECA"/>
    <n v="0"/>
    <s v="No toma ARB"/>
    <n v="1"/>
    <x v="0"/>
    <n v="1"/>
    <x v="0"/>
    <n v="1"/>
    <x v="1"/>
    <n v="0"/>
    <x v="1"/>
  </r>
  <r>
    <s v="P0712"/>
    <x v="11"/>
    <s v="Adulto Mayor"/>
    <x v="1"/>
    <n v="27"/>
    <x v="3"/>
    <n v="0"/>
    <s v="No tiene herencia"/>
    <n v="141"/>
    <n v="99"/>
    <n v="86"/>
    <s v="Normal"/>
    <n v="38"/>
    <s v="Reducida"/>
    <n v="3"/>
    <x v="3"/>
    <n v="0"/>
    <x v="0"/>
    <n v="1"/>
    <x v="1"/>
    <n v="1"/>
    <x v="0"/>
    <x v="30"/>
    <x v="1"/>
    <n v="89"/>
    <x v="1"/>
    <n v="43"/>
    <x v="1"/>
    <n v="2989"/>
    <x v="1"/>
    <n v="2092"/>
    <s v="Macroalbuminuria"/>
    <n v="343"/>
    <x v="1"/>
    <n v="0"/>
    <x v="0"/>
    <n v="167"/>
    <x v="1"/>
    <n v="7.1"/>
    <x v="1"/>
    <n v="226"/>
    <x v="2"/>
    <n v="214"/>
    <x v="2"/>
    <n v="31"/>
    <x v="0"/>
    <n v="291"/>
    <s v="Alto"/>
    <n v="133"/>
    <s v="Bajo"/>
    <n v="6.1"/>
    <s v="Alto"/>
    <n v="10.3"/>
    <x v="0"/>
    <n v="7.8"/>
    <s v="Bajo"/>
    <n v="6.6"/>
    <s v="Alto"/>
    <n v="1"/>
    <s v="Toma ECA"/>
    <n v="1"/>
    <s v="Toma ARB"/>
    <n v="1"/>
    <x v="0"/>
    <n v="1"/>
    <x v="0"/>
    <n v="1"/>
    <x v="1"/>
    <n v="0"/>
    <x v="1"/>
  </r>
  <r>
    <s v="P0713"/>
    <x v="31"/>
    <s v="Adulto Mayor"/>
    <x v="0"/>
    <n v="38.6"/>
    <x v="1"/>
    <n v="1"/>
    <s v="Tiene herencia"/>
    <n v="164"/>
    <n v="90"/>
    <n v="92"/>
    <s v="Normal"/>
    <n v="39"/>
    <s v="Reducida"/>
    <n v="2"/>
    <x v="0"/>
    <n v="1"/>
    <x v="1"/>
    <n v="0"/>
    <x v="0"/>
    <n v="1"/>
    <x v="0"/>
    <x v="22"/>
    <x v="1"/>
    <n v="101"/>
    <x v="3"/>
    <n v="20"/>
    <x v="4"/>
    <n v="1016"/>
    <x v="1"/>
    <n v="812"/>
    <s v="Macroalbuminuria"/>
    <n v="452"/>
    <x v="1"/>
    <n v="1"/>
    <x v="1"/>
    <n v="150"/>
    <x v="1"/>
    <n v="9.5"/>
    <x v="1"/>
    <n v="251"/>
    <x v="1"/>
    <n v="209"/>
    <x v="2"/>
    <n v="40"/>
    <x v="0"/>
    <n v="271"/>
    <s v="Alto"/>
    <n v="129"/>
    <s v="Bajo"/>
    <n v="6.4"/>
    <s v="Alto"/>
    <n v="7.3"/>
    <x v="0"/>
    <n v="8.4"/>
    <s v="Bajo"/>
    <n v="5.3"/>
    <s v="Alto"/>
    <n v="1"/>
    <s v="Toma ECA"/>
    <n v="0"/>
    <s v="No toma ARB"/>
    <n v="0"/>
    <x v="1"/>
    <n v="1"/>
    <x v="0"/>
    <n v="1"/>
    <x v="1"/>
    <n v="1"/>
    <x v="0"/>
  </r>
  <r>
    <s v="P0714"/>
    <x v="4"/>
    <s v="Adulto Mayor"/>
    <x v="1"/>
    <n v="28.6"/>
    <x v="3"/>
    <n v="1"/>
    <s v="Tiene herencia"/>
    <n v="127"/>
    <n v="77"/>
    <n v="85"/>
    <s v="Normal"/>
    <n v="65"/>
    <s v="Normal"/>
    <n v="1"/>
    <x v="2"/>
    <n v="0"/>
    <x v="0"/>
    <n v="0"/>
    <x v="0"/>
    <n v="1"/>
    <x v="0"/>
    <x v="4"/>
    <x v="1"/>
    <n v="20"/>
    <x v="0"/>
    <n v="79"/>
    <x v="2"/>
    <n v="26"/>
    <x v="0"/>
    <n v="23"/>
    <s v="Normal"/>
    <n v="2177"/>
    <x v="0"/>
    <n v="0"/>
    <x v="0"/>
    <n v="103"/>
    <x v="2"/>
    <n v="6.2"/>
    <x v="2"/>
    <n v="161"/>
    <x v="0"/>
    <n v="115"/>
    <x v="0"/>
    <n v="49"/>
    <x v="0"/>
    <n v="85"/>
    <s v="Normal"/>
    <n v="141"/>
    <s v="Normal"/>
    <n v="4.9000000000000004"/>
    <s v="Normal"/>
    <n v="13.4"/>
    <x v="1"/>
    <n v="8.8000000000000007"/>
    <s v="Normal"/>
    <n v="3.7"/>
    <s v="Normal"/>
    <n v="0"/>
    <s v="No Toma ECA"/>
    <n v="0"/>
    <s v="No toma ARB"/>
    <n v="0"/>
    <x v="1"/>
    <n v="1"/>
    <x v="0"/>
    <n v="0"/>
    <x v="0"/>
    <n v="1"/>
    <x v="0"/>
  </r>
  <r>
    <s v="P0715"/>
    <x v="40"/>
    <s v="Adulto"/>
    <x v="0"/>
    <n v="36"/>
    <x v="1"/>
    <n v="1"/>
    <s v="Tiene herencia"/>
    <n v="169"/>
    <n v="103"/>
    <n v="94"/>
    <s v="Normal"/>
    <n v="28"/>
    <s v="Reducida"/>
    <n v="4"/>
    <x v="1"/>
    <n v="0"/>
    <x v="0"/>
    <n v="0"/>
    <x v="0"/>
    <n v="1"/>
    <x v="0"/>
    <x v="31"/>
    <x v="1"/>
    <n v="116"/>
    <x v="3"/>
    <n v="35"/>
    <x v="1"/>
    <n v="621"/>
    <x v="1"/>
    <n v="496"/>
    <s v="Macroalbuminuria"/>
    <n v="539"/>
    <x v="0"/>
    <n v="1"/>
    <x v="1"/>
    <n v="169"/>
    <x v="1"/>
    <n v="10.3"/>
    <x v="1"/>
    <n v="262"/>
    <x v="1"/>
    <n v="190"/>
    <x v="2"/>
    <n v="31"/>
    <x v="0"/>
    <n v="271"/>
    <s v="Alto"/>
    <n v="130"/>
    <s v="Bajo"/>
    <n v="5.3"/>
    <s v="Alto"/>
    <n v="9.1999999999999993"/>
    <x v="0"/>
    <n v="8.4"/>
    <s v="Bajo"/>
    <n v="5.9"/>
    <s v="Alto"/>
    <n v="0"/>
    <s v="No Toma ECA"/>
    <n v="0"/>
    <s v="No toma ARB"/>
    <n v="0"/>
    <x v="1"/>
    <n v="1"/>
    <x v="0"/>
    <n v="1"/>
    <x v="1"/>
    <n v="0"/>
    <x v="1"/>
  </r>
  <r>
    <s v="P0716"/>
    <x v="14"/>
    <s v="Adulto"/>
    <x v="1"/>
    <n v="22.1"/>
    <x v="0"/>
    <n v="0"/>
    <s v="No tiene herencia"/>
    <n v="107"/>
    <n v="68"/>
    <n v="79"/>
    <s v="Normal"/>
    <n v="69"/>
    <s v="Normal"/>
    <n v="2"/>
    <x v="0"/>
    <n v="0"/>
    <x v="0"/>
    <n v="0"/>
    <x v="0"/>
    <n v="0"/>
    <x v="1"/>
    <x v="10"/>
    <x v="0"/>
    <n v="20"/>
    <x v="0"/>
    <n v="89"/>
    <x v="2"/>
    <n v="18"/>
    <x v="0"/>
    <n v="14"/>
    <s v="Normal"/>
    <n v="1490"/>
    <x v="0"/>
    <n v="0"/>
    <x v="0"/>
    <n v="86"/>
    <x v="0"/>
    <n v="6"/>
    <x v="2"/>
    <n v="166"/>
    <x v="0"/>
    <n v="119"/>
    <x v="0"/>
    <n v="67"/>
    <x v="1"/>
    <n v="127"/>
    <s v="Normal"/>
    <n v="139"/>
    <s v="Normal"/>
    <n v="4.4000000000000004"/>
    <s v="Normal"/>
    <n v="13.7"/>
    <x v="1"/>
    <n v="8.6999999999999993"/>
    <s v="Normal"/>
    <n v="3.2"/>
    <s v="Normal"/>
    <n v="0"/>
    <s v="No Toma ECA"/>
    <n v="0"/>
    <s v="No toma ARB"/>
    <n v="0"/>
    <x v="1"/>
    <n v="0"/>
    <x v="1"/>
    <n v="0"/>
    <x v="0"/>
    <n v="0"/>
    <x v="1"/>
  </r>
  <r>
    <s v="P0717"/>
    <x v="50"/>
    <s v="Adulto"/>
    <x v="0"/>
    <n v="27.2"/>
    <x v="3"/>
    <n v="0"/>
    <s v="No tiene herencia"/>
    <n v="118"/>
    <n v="76"/>
    <n v="63"/>
    <s v="Normal"/>
    <n v="59"/>
    <s v="Normal"/>
    <n v="2"/>
    <x v="0"/>
    <n v="0"/>
    <x v="0"/>
    <n v="0"/>
    <x v="0"/>
    <n v="1"/>
    <x v="0"/>
    <x v="4"/>
    <x v="0"/>
    <n v="22"/>
    <x v="0"/>
    <n v="65"/>
    <x v="2"/>
    <n v="8"/>
    <x v="0"/>
    <n v="5"/>
    <s v="Normal"/>
    <n v="1925"/>
    <x v="0"/>
    <n v="0"/>
    <x v="0"/>
    <n v="106"/>
    <x v="2"/>
    <n v="5.2"/>
    <x v="0"/>
    <n v="186"/>
    <x v="0"/>
    <n v="88"/>
    <x v="3"/>
    <n v="68"/>
    <x v="1"/>
    <n v="114"/>
    <s v="Normal"/>
    <n v="144"/>
    <s v="Normal"/>
    <n v="3.8"/>
    <s v="Normal"/>
    <n v="15.9"/>
    <x v="1"/>
    <n v="9.9"/>
    <s v="Normal"/>
    <n v="4.2"/>
    <s v="Normal"/>
    <n v="0"/>
    <s v="No Toma ECA"/>
    <n v="0"/>
    <s v="No toma ARB"/>
    <n v="0"/>
    <x v="1"/>
    <n v="0"/>
    <x v="1"/>
    <n v="0"/>
    <x v="0"/>
    <n v="0"/>
    <x v="1"/>
  </r>
  <r>
    <s v="P0718"/>
    <x v="4"/>
    <s v="Adulto Mayor"/>
    <x v="1"/>
    <n v="26"/>
    <x v="3"/>
    <n v="0"/>
    <s v="No tiene herencia"/>
    <n v="134"/>
    <n v="83"/>
    <n v="80"/>
    <s v="Normal"/>
    <n v="69"/>
    <s v="Normal"/>
    <n v="2"/>
    <x v="0"/>
    <n v="0"/>
    <x v="0"/>
    <n v="0"/>
    <x v="0"/>
    <n v="1"/>
    <x v="0"/>
    <x v="7"/>
    <x v="0"/>
    <n v="29"/>
    <x v="0"/>
    <n v="102"/>
    <x v="0"/>
    <n v="24"/>
    <x v="0"/>
    <n v="19"/>
    <s v="Normal"/>
    <n v="1604"/>
    <x v="0"/>
    <n v="0"/>
    <x v="0"/>
    <n v="86"/>
    <x v="0"/>
    <n v="5.0999999999999996"/>
    <x v="0"/>
    <n v="185"/>
    <x v="0"/>
    <n v="101"/>
    <x v="0"/>
    <n v="47"/>
    <x v="0"/>
    <n v="133"/>
    <s v="Normal"/>
    <n v="137"/>
    <s v="Normal"/>
    <n v="3.5"/>
    <s v="Normal"/>
    <n v="13.8"/>
    <x v="1"/>
    <n v="9.6999999999999993"/>
    <s v="Normal"/>
    <n v="3.1"/>
    <s v="Normal"/>
    <n v="1"/>
    <s v="Toma ECA"/>
    <n v="1"/>
    <s v="Toma ARB"/>
    <n v="1"/>
    <x v="0"/>
    <n v="0"/>
    <x v="1"/>
    <n v="0"/>
    <x v="0"/>
    <n v="0"/>
    <x v="1"/>
  </r>
  <r>
    <s v="P0719"/>
    <x v="17"/>
    <s v="Adulto"/>
    <x v="1"/>
    <n v="26.8"/>
    <x v="3"/>
    <n v="1"/>
    <s v="Tiene herencia"/>
    <n v="156"/>
    <n v="97"/>
    <n v="100"/>
    <s v="Normal"/>
    <n v="40"/>
    <s v="Reducida"/>
    <n v="3"/>
    <x v="3"/>
    <n v="1"/>
    <x v="1"/>
    <n v="0"/>
    <x v="0"/>
    <n v="1"/>
    <x v="0"/>
    <x v="34"/>
    <x v="1"/>
    <n v="106"/>
    <x v="3"/>
    <n v="21"/>
    <x v="4"/>
    <n v="425"/>
    <x v="1"/>
    <n v="297"/>
    <s v="Microalbuminuria"/>
    <n v="348"/>
    <x v="1"/>
    <n v="1"/>
    <x v="1"/>
    <n v="170"/>
    <x v="1"/>
    <n v="9.3000000000000007"/>
    <x v="1"/>
    <n v="231"/>
    <x v="2"/>
    <n v="178"/>
    <x v="1"/>
    <n v="25"/>
    <x v="0"/>
    <n v="239"/>
    <s v="Alto"/>
    <n v="138"/>
    <s v="Normal"/>
    <n v="6.7"/>
    <s v="Alto"/>
    <n v="7.9"/>
    <x v="0"/>
    <n v="8.6999999999999993"/>
    <s v="Normal"/>
    <n v="5.2"/>
    <s v="Alto"/>
    <n v="1"/>
    <s v="Toma ECA"/>
    <n v="0"/>
    <s v="No toma ARB"/>
    <n v="0"/>
    <x v="1"/>
    <n v="1"/>
    <x v="0"/>
    <n v="1"/>
    <x v="1"/>
    <n v="1"/>
    <x v="0"/>
  </r>
  <r>
    <s v="P0720"/>
    <x v="22"/>
    <s v="Adulto Mayor"/>
    <x v="1"/>
    <n v="20.100000000000001"/>
    <x v="0"/>
    <n v="0"/>
    <s v="No tiene herencia"/>
    <n v="104"/>
    <n v="80"/>
    <n v="67"/>
    <s v="Normal"/>
    <n v="57"/>
    <s v="Normal"/>
    <n v="1"/>
    <x v="2"/>
    <n v="0"/>
    <x v="0"/>
    <n v="0"/>
    <x v="0"/>
    <n v="1"/>
    <x v="0"/>
    <x v="18"/>
    <x v="1"/>
    <n v="25"/>
    <x v="0"/>
    <n v="97"/>
    <x v="0"/>
    <n v="20"/>
    <x v="0"/>
    <n v="16"/>
    <s v="Normal"/>
    <n v="1056"/>
    <x v="0"/>
    <n v="1"/>
    <x v="1"/>
    <n v="95"/>
    <x v="0"/>
    <n v="5.9"/>
    <x v="2"/>
    <n v="178"/>
    <x v="0"/>
    <n v="97"/>
    <x v="3"/>
    <n v="53"/>
    <x v="0"/>
    <n v="81"/>
    <s v="Normal"/>
    <n v="140"/>
    <s v="Normal"/>
    <n v="4"/>
    <s v="Normal"/>
    <n v="16"/>
    <x v="2"/>
    <n v="9"/>
    <s v="Normal"/>
    <n v="3.4"/>
    <s v="Normal"/>
    <n v="1"/>
    <s v="Toma ECA"/>
    <n v="0"/>
    <s v="No toma ARB"/>
    <n v="0"/>
    <x v="1"/>
    <n v="1"/>
    <x v="0"/>
    <n v="0"/>
    <x v="0"/>
    <n v="0"/>
    <x v="1"/>
  </r>
  <r>
    <s v="P0721"/>
    <x v="42"/>
    <s v="Adulto Mayor"/>
    <x v="1"/>
    <n v="37.1"/>
    <x v="1"/>
    <n v="1"/>
    <s v="Tiene herencia"/>
    <n v="163"/>
    <n v="103"/>
    <n v="88"/>
    <s v="Normal"/>
    <n v="38"/>
    <s v="Reducida"/>
    <n v="2"/>
    <x v="0"/>
    <n v="1"/>
    <x v="1"/>
    <n v="1"/>
    <x v="1"/>
    <n v="1"/>
    <x v="0"/>
    <x v="21"/>
    <x v="1"/>
    <n v="91"/>
    <x v="1"/>
    <n v="32"/>
    <x v="1"/>
    <n v="2059"/>
    <x v="1"/>
    <n v="1853"/>
    <s v="Macroalbuminuria"/>
    <n v="798"/>
    <x v="0"/>
    <n v="0"/>
    <x v="0"/>
    <n v="138"/>
    <x v="1"/>
    <n v="7.1"/>
    <x v="1"/>
    <n v="295"/>
    <x v="1"/>
    <n v="158"/>
    <x v="4"/>
    <n v="45"/>
    <x v="0"/>
    <n v="214"/>
    <s v="Alto"/>
    <n v="134"/>
    <s v="Bajo"/>
    <n v="5.8"/>
    <s v="Alto"/>
    <n v="7.2"/>
    <x v="0"/>
    <n v="8.9"/>
    <s v="Normal"/>
    <n v="7.4"/>
    <s v="Alto"/>
    <n v="1"/>
    <s v="Toma ECA"/>
    <n v="1"/>
    <s v="Toma ARB"/>
    <n v="1"/>
    <x v="0"/>
    <n v="0"/>
    <x v="1"/>
    <n v="1"/>
    <x v="1"/>
    <n v="0"/>
    <x v="1"/>
  </r>
  <r>
    <s v="P0722"/>
    <x v="55"/>
    <s v="Adulto"/>
    <x v="0"/>
    <n v="23.5"/>
    <x v="0"/>
    <n v="0"/>
    <s v="No tiene herencia"/>
    <n v="107"/>
    <n v="78"/>
    <n v="83"/>
    <s v="Normal"/>
    <n v="66"/>
    <s v="Normal"/>
    <n v="2"/>
    <x v="0"/>
    <n v="0"/>
    <x v="0"/>
    <n v="0"/>
    <x v="0"/>
    <n v="0"/>
    <x v="1"/>
    <x v="7"/>
    <x v="0"/>
    <n v="20"/>
    <x v="0"/>
    <n v="91"/>
    <x v="0"/>
    <n v="15"/>
    <x v="0"/>
    <n v="12"/>
    <s v="Normal"/>
    <n v="1937"/>
    <x v="0"/>
    <n v="0"/>
    <x v="0"/>
    <n v="107"/>
    <x v="2"/>
    <n v="5.8"/>
    <x v="2"/>
    <n v="177"/>
    <x v="0"/>
    <n v="103"/>
    <x v="0"/>
    <n v="54"/>
    <x v="0"/>
    <n v="112"/>
    <s v="Normal"/>
    <n v="136"/>
    <s v="Normal"/>
    <n v="4.9000000000000004"/>
    <s v="Normal"/>
    <n v="13.6"/>
    <x v="1"/>
    <n v="9.8000000000000007"/>
    <s v="Normal"/>
    <n v="4.3"/>
    <s v="Normal"/>
    <n v="0"/>
    <s v="No Toma ECA"/>
    <n v="1"/>
    <s v="Toma ARB"/>
    <n v="0"/>
    <x v="1"/>
    <n v="1"/>
    <x v="0"/>
    <n v="0"/>
    <x v="0"/>
    <n v="1"/>
    <x v="0"/>
  </r>
  <r>
    <s v="P0723"/>
    <x v="2"/>
    <s v="Adulto Mayor"/>
    <x v="1"/>
    <n v="30.1"/>
    <x v="2"/>
    <n v="1"/>
    <s v="Tiene herencia"/>
    <n v="164"/>
    <n v="110"/>
    <n v="75"/>
    <s v="Normal"/>
    <n v="50"/>
    <s v="Normal"/>
    <n v="2"/>
    <x v="0"/>
    <n v="0"/>
    <x v="0"/>
    <n v="1"/>
    <x v="1"/>
    <n v="1"/>
    <x v="0"/>
    <x v="41"/>
    <x v="1"/>
    <n v="96"/>
    <x v="1"/>
    <n v="32"/>
    <x v="1"/>
    <n v="1472"/>
    <x v="1"/>
    <n v="1177"/>
    <s v="Macroalbuminuria"/>
    <n v="817"/>
    <x v="0"/>
    <n v="1"/>
    <x v="1"/>
    <n v="169"/>
    <x v="1"/>
    <n v="10.199999999999999"/>
    <x v="1"/>
    <n v="315"/>
    <x v="1"/>
    <n v="204"/>
    <x v="2"/>
    <n v="39"/>
    <x v="0"/>
    <n v="284"/>
    <s v="Alto"/>
    <n v="127"/>
    <s v="Bajo"/>
    <n v="6.1"/>
    <s v="Alto"/>
    <n v="9.6"/>
    <x v="0"/>
    <n v="8.1"/>
    <s v="Bajo"/>
    <n v="6.8"/>
    <s v="Alto"/>
    <n v="0"/>
    <s v="No Toma ECA"/>
    <n v="1"/>
    <s v="Toma ARB"/>
    <n v="0"/>
    <x v="1"/>
    <n v="0"/>
    <x v="1"/>
    <n v="1"/>
    <x v="1"/>
    <n v="0"/>
    <x v="1"/>
  </r>
  <r>
    <s v="P0724"/>
    <x v="55"/>
    <s v="Adulto"/>
    <x v="1"/>
    <n v="27.8"/>
    <x v="3"/>
    <n v="0"/>
    <s v="No tiene herencia"/>
    <n v="133"/>
    <n v="83"/>
    <n v="73"/>
    <s v="Normal"/>
    <n v="57"/>
    <s v="Normal"/>
    <n v="1"/>
    <x v="2"/>
    <n v="0"/>
    <x v="0"/>
    <n v="0"/>
    <x v="0"/>
    <n v="0"/>
    <x v="1"/>
    <x v="0"/>
    <x v="0"/>
    <n v="38"/>
    <x v="0"/>
    <n v="106"/>
    <x v="0"/>
    <n v="24"/>
    <x v="0"/>
    <n v="19"/>
    <s v="Normal"/>
    <n v="2399"/>
    <x v="0"/>
    <n v="1"/>
    <x v="1"/>
    <n v="111"/>
    <x v="2"/>
    <n v="5.9"/>
    <x v="2"/>
    <n v="218"/>
    <x v="2"/>
    <n v="90"/>
    <x v="3"/>
    <n v="45"/>
    <x v="0"/>
    <n v="147"/>
    <s v="Normal"/>
    <n v="141"/>
    <s v="Normal"/>
    <n v="4.8"/>
    <s v="Normal"/>
    <n v="14.9"/>
    <x v="1"/>
    <n v="10.1"/>
    <s v="Normal"/>
    <n v="4.5"/>
    <s v="Normal"/>
    <n v="0"/>
    <s v="No Toma ECA"/>
    <n v="1"/>
    <s v="Toma ARB"/>
    <n v="0"/>
    <x v="1"/>
    <n v="1"/>
    <x v="0"/>
    <n v="0"/>
    <x v="0"/>
    <n v="0"/>
    <x v="1"/>
  </r>
  <r>
    <s v="P0725"/>
    <x v="22"/>
    <s v="Adulto Mayor"/>
    <x v="0"/>
    <n v="18.8"/>
    <x v="0"/>
    <n v="0"/>
    <s v="No tiene herencia"/>
    <n v="120"/>
    <n v="84"/>
    <n v="87"/>
    <s v="Normal"/>
    <n v="70"/>
    <s v="Normal"/>
    <n v="2"/>
    <x v="0"/>
    <n v="0"/>
    <x v="0"/>
    <n v="0"/>
    <x v="0"/>
    <n v="0"/>
    <x v="1"/>
    <x v="18"/>
    <x v="0"/>
    <n v="29"/>
    <x v="0"/>
    <n v="66"/>
    <x v="2"/>
    <n v="8"/>
    <x v="0"/>
    <n v="5"/>
    <s v="Normal"/>
    <n v="1811"/>
    <x v="0"/>
    <n v="0"/>
    <x v="0"/>
    <n v="102"/>
    <x v="2"/>
    <n v="6.1"/>
    <x v="2"/>
    <n v="176"/>
    <x v="0"/>
    <n v="130"/>
    <x v="4"/>
    <n v="58"/>
    <x v="0"/>
    <n v="158"/>
    <s v="Alto"/>
    <n v="140"/>
    <s v="Normal"/>
    <n v="4.5"/>
    <s v="Normal"/>
    <n v="13.5"/>
    <x v="1"/>
    <n v="9.4"/>
    <s v="Normal"/>
    <n v="2.8"/>
    <s v="Normal"/>
    <n v="0"/>
    <s v="No Toma ECA"/>
    <n v="0"/>
    <s v="No toma ARB"/>
    <n v="1"/>
    <x v="0"/>
    <n v="0"/>
    <x v="1"/>
    <n v="0"/>
    <x v="0"/>
    <n v="0"/>
    <x v="1"/>
  </r>
  <r>
    <s v="P0726"/>
    <x v="44"/>
    <s v="Adulto Mayor"/>
    <x v="0"/>
    <n v="31.9"/>
    <x v="2"/>
    <n v="0"/>
    <s v="No tiene herencia"/>
    <n v="164"/>
    <n v="109"/>
    <n v="105"/>
    <s v="Taquicardia"/>
    <n v="30"/>
    <s v="Reducida"/>
    <n v="2"/>
    <x v="0"/>
    <n v="0"/>
    <x v="0"/>
    <n v="1"/>
    <x v="1"/>
    <n v="1"/>
    <x v="0"/>
    <x v="9"/>
    <x v="1"/>
    <n v="77"/>
    <x v="1"/>
    <n v="28"/>
    <x v="4"/>
    <n v="1686"/>
    <x v="1"/>
    <n v="1348"/>
    <s v="Macroalbuminuria"/>
    <n v="410"/>
    <x v="1"/>
    <n v="0"/>
    <x v="0"/>
    <n v="130"/>
    <x v="1"/>
    <n v="9.8000000000000007"/>
    <x v="1"/>
    <n v="297"/>
    <x v="1"/>
    <n v="198"/>
    <x v="2"/>
    <n v="32"/>
    <x v="0"/>
    <n v="290"/>
    <s v="Alto"/>
    <n v="140"/>
    <s v="Normal"/>
    <n v="6.6"/>
    <s v="Alto"/>
    <n v="9.6"/>
    <x v="0"/>
    <n v="8.1"/>
    <s v="Bajo"/>
    <n v="5.9"/>
    <s v="Alto"/>
    <n v="1"/>
    <s v="Toma ECA"/>
    <n v="1"/>
    <s v="Toma ARB"/>
    <n v="0"/>
    <x v="1"/>
    <n v="1"/>
    <x v="0"/>
    <n v="1"/>
    <x v="1"/>
    <n v="1"/>
    <x v="0"/>
  </r>
  <r>
    <s v="P0727"/>
    <x v="13"/>
    <s v="Adulto Mayor"/>
    <x v="1"/>
    <n v="30.4"/>
    <x v="2"/>
    <n v="1"/>
    <s v="Tiene herencia"/>
    <n v="153"/>
    <n v="100"/>
    <n v="88"/>
    <s v="Normal"/>
    <n v="27"/>
    <s v="Reducida"/>
    <n v="2"/>
    <x v="0"/>
    <n v="0"/>
    <x v="0"/>
    <n v="1"/>
    <x v="1"/>
    <n v="1"/>
    <x v="0"/>
    <x v="37"/>
    <x v="1"/>
    <n v="51"/>
    <x v="1"/>
    <n v="26"/>
    <x v="4"/>
    <n v="1279"/>
    <x v="1"/>
    <n v="1151"/>
    <s v="Macroalbuminuria"/>
    <n v="481"/>
    <x v="1"/>
    <n v="1"/>
    <x v="1"/>
    <n v="178"/>
    <x v="1"/>
    <n v="7.2"/>
    <x v="1"/>
    <n v="226"/>
    <x v="2"/>
    <n v="212"/>
    <x v="2"/>
    <n v="29"/>
    <x v="0"/>
    <n v="318"/>
    <s v="Alto"/>
    <n v="131"/>
    <s v="Bajo"/>
    <n v="6.8"/>
    <s v="Alto"/>
    <n v="8.8000000000000007"/>
    <x v="0"/>
    <n v="8.6999999999999993"/>
    <s v="Normal"/>
    <n v="7"/>
    <s v="Alto"/>
    <n v="0"/>
    <s v="No Toma ECA"/>
    <n v="1"/>
    <s v="Toma ARB"/>
    <n v="1"/>
    <x v="0"/>
    <n v="1"/>
    <x v="0"/>
    <n v="1"/>
    <x v="1"/>
    <n v="1"/>
    <x v="0"/>
  </r>
  <r>
    <s v="P0728"/>
    <x v="23"/>
    <s v="Adulto"/>
    <x v="0"/>
    <n v="29.4"/>
    <x v="3"/>
    <n v="0"/>
    <s v="No tiene herencia"/>
    <n v="103"/>
    <n v="78"/>
    <n v="85"/>
    <s v="Normal"/>
    <n v="50"/>
    <s v="Normal"/>
    <n v="2"/>
    <x v="0"/>
    <n v="0"/>
    <x v="0"/>
    <n v="0"/>
    <x v="0"/>
    <n v="1"/>
    <x v="0"/>
    <x v="3"/>
    <x v="0"/>
    <n v="33"/>
    <x v="0"/>
    <n v="96"/>
    <x v="0"/>
    <n v="30"/>
    <x v="2"/>
    <n v="21"/>
    <s v="Normal"/>
    <n v="1359"/>
    <x v="0"/>
    <n v="1"/>
    <x v="1"/>
    <n v="99"/>
    <x v="0"/>
    <n v="4.8"/>
    <x v="0"/>
    <n v="210"/>
    <x v="2"/>
    <n v="100"/>
    <x v="0"/>
    <n v="49"/>
    <x v="0"/>
    <n v="109"/>
    <s v="Normal"/>
    <n v="142"/>
    <s v="Normal"/>
    <n v="3.7"/>
    <s v="Normal"/>
    <n v="15.4"/>
    <x v="1"/>
    <n v="10"/>
    <s v="Normal"/>
    <n v="2.6"/>
    <s v="Normal"/>
    <n v="0"/>
    <s v="No Toma ECA"/>
    <n v="0"/>
    <s v="No toma ARB"/>
    <n v="0"/>
    <x v="1"/>
    <n v="0"/>
    <x v="1"/>
    <n v="0"/>
    <x v="0"/>
    <n v="0"/>
    <x v="1"/>
  </r>
  <r>
    <s v="P0729"/>
    <x v="10"/>
    <s v="Adulto Mayor"/>
    <x v="0"/>
    <n v="28.7"/>
    <x v="3"/>
    <n v="1"/>
    <s v="Tiene herencia"/>
    <n v="189"/>
    <n v="97"/>
    <n v="104"/>
    <s v="Taquicardia"/>
    <n v="48"/>
    <s v="Intermedia"/>
    <n v="2"/>
    <x v="0"/>
    <n v="1"/>
    <x v="1"/>
    <n v="1"/>
    <x v="1"/>
    <n v="1"/>
    <x v="0"/>
    <x v="1"/>
    <x v="1"/>
    <n v="45"/>
    <x v="0"/>
    <n v="10"/>
    <x v="3"/>
    <n v="1576"/>
    <x v="1"/>
    <n v="1418"/>
    <s v="Macroalbuminuria"/>
    <n v="543"/>
    <x v="0"/>
    <n v="1"/>
    <x v="1"/>
    <n v="192"/>
    <x v="1"/>
    <n v="7.1"/>
    <x v="1"/>
    <n v="297"/>
    <x v="1"/>
    <n v="133"/>
    <x v="4"/>
    <n v="25"/>
    <x v="0"/>
    <n v="344"/>
    <s v="Alto"/>
    <n v="126"/>
    <s v="Bajo"/>
    <n v="5.0999999999999996"/>
    <s v="Alto"/>
    <n v="9.6999999999999993"/>
    <x v="0"/>
    <n v="8"/>
    <s v="Bajo"/>
    <n v="5.9"/>
    <s v="Alto"/>
    <n v="0"/>
    <s v="No Toma ECA"/>
    <n v="0"/>
    <s v="No toma ARB"/>
    <n v="1"/>
    <x v="0"/>
    <n v="0"/>
    <x v="1"/>
    <n v="1"/>
    <x v="1"/>
    <n v="0"/>
    <x v="1"/>
  </r>
  <r>
    <s v="P0730"/>
    <x v="26"/>
    <s v="Adulto"/>
    <x v="0"/>
    <n v="22.2"/>
    <x v="0"/>
    <n v="1"/>
    <s v="Tiene herencia"/>
    <n v="120"/>
    <n v="69"/>
    <n v="75"/>
    <s v="Normal"/>
    <n v="70"/>
    <s v="Normal"/>
    <n v="2"/>
    <x v="0"/>
    <n v="0"/>
    <x v="0"/>
    <n v="0"/>
    <x v="0"/>
    <n v="1"/>
    <x v="0"/>
    <x v="7"/>
    <x v="0"/>
    <n v="27"/>
    <x v="0"/>
    <n v="63"/>
    <x v="2"/>
    <n v="13"/>
    <x v="0"/>
    <n v="10"/>
    <s v="Normal"/>
    <n v="1367"/>
    <x v="0"/>
    <n v="0"/>
    <x v="0"/>
    <n v="116"/>
    <x v="2"/>
    <n v="5.3"/>
    <x v="0"/>
    <n v="200"/>
    <x v="2"/>
    <n v="120"/>
    <x v="0"/>
    <n v="68"/>
    <x v="1"/>
    <n v="138"/>
    <s v="Normal"/>
    <n v="142"/>
    <s v="Normal"/>
    <n v="4.4000000000000004"/>
    <s v="Normal"/>
    <n v="12.6"/>
    <x v="0"/>
    <n v="8.6"/>
    <s v="Normal"/>
    <n v="3.3"/>
    <s v="Normal"/>
    <n v="1"/>
    <s v="Toma ECA"/>
    <n v="0"/>
    <s v="No toma ARB"/>
    <n v="0"/>
    <x v="1"/>
    <n v="1"/>
    <x v="0"/>
    <n v="0"/>
    <x v="0"/>
    <n v="1"/>
    <x v="0"/>
  </r>
  <r>
    <s v="P0731"/>
    <x v="3"/>
    <s v="Adulto Mayor"/>
    <x v="0"/>
    <n v="27.9"/>
    <x v="3"/>
    <n v="1"/>
    <s v="Tiene herencia"/>
    <n v="173"/>
    <n v="108"/>
    <n v="104"/>
    <s v="Taquicardia"/>
    <n v="40"/>
    <s v="Reducida"/>
    <n v="3"/>
    <x v="3"/>
    <n v="1"/>
    <x v="1"/>
    <n v="1"/>
    <x v="1"/>
    <n v="1"/>
    <x v="0"/>
    <x v="15"/>
    <x v="1"/>
    <n v="50"/>
    <x v="0"/>
    <n v="48"/>
    <x v="1"/>
    <n v="2801"/>
    <x v="1"/>
    <n v="2240"/>
    <s v="Macroalbuminuria"/>
    <n v="742"/>
    <x v="0"/>
    <n v="1"/>
    <x v="1"/>
    <n v="213"/>
    <x v="1"/>
    <n v="9.1999999999999993"/>
    <x v="1"/>
    <n v="284"/>
    <x v="1"/>
    <n v="170"/>
    <x v="1"/>
    <n v="36"/>
    <x v="0"/>
    <n v="409"/>
    <s v="Alto"/>
    <n v="131"/>
    <s v="Bajo"/>
    <n v="5.4"/>
    <s v="Alto"/>
    <n v="9.6999999999999993"/>
    <x v="0"/>
    <n v="9"/>
    <s v="Normal"/>
    <n v="5.9"/>
    <s v="Alto"/>
    <n v="1"/>
    <s v="Toma ECA"/>
    <n v="1"/>
    <s v="Toma ARB"/>
    <n v="1"/>
    <x v="0"/>
    <n v="0"/>
    <x v="1"/>
    <n v="1"/>
    <x v="1"/>
    <n v="0"/>
    <x v="1"/>
  </r>
  <r>
    <s v="P0732"/>
    <x v="16"/>
    <s v="Adulto"/>
    <x v="0"/>
    <n v="23.2"/>
    <x v="0"/>
    <n v="1"/>
    <s v="Tiene herencia"/>
    <n v="129"/>
    <n v="70"/>
    <n v="62"/>
    <s v="Normal"/>
    <n v="51"/>
    <s v="Normal"/>
    <n v="2"/>
    <x v="0"/>
    <n v="0"/>
    <x v="0"/>
    <n v="0"/>
    <x v="0"/>
    <n v="1"/>
    <x v="0"/>
    <x v="7"/>
    <x v="0"/>
    <n v="19"/>
    <x v="0"/>
    <n v="80"/>
    <x v="2"/>
    <n v="17"/>
    <x v="0"/>
    <n v="13"/>
    <s v="Normal"/>
    <n v="2224"/>
    <x v="0"/>
    <n v="0"/>
    <x v="0"/>
    <n v="103"/>
    <x v="2"/>
    <n v="5.3"/>
    <x v="0"/>
    <n v="215"/>
    <x v="2"/>
    <n v="98"/>
    <x v="3"/>
    <n v="69"/>
    <x v="1"/>
    <n v="95"/>
    <s v="Normal"/>
    <n v="142"/>
    <s v="Normal"/>
    <n v="4.8"/>
    <s v="Normal"/>
    <n v="13.7"/>
    <x v="1"/>
    <n v="8.8000000000000007"/>
    <s v="Normal"/>
    <n v="3.1"/>
    <s v="Normal"/>
    <n v="1"/>
    <s v="Toma ECA"/>
    <n v="0"/>
    <s v="No toma ARB"/>
    <n v="0"/>
    <x v="1"/>
    <n v="0"/>
    <x v="1"/>
    <n v="0"/>
    <x v="0"/>
    <n v="0"/>
    <x v="1"/>
  </r>
  <r>
    <s v="P0733"/>
    <x v="5"/>
    <s v="Adulto"/>
    <x v="0"/>
    <n v="27.4"/>
    <x v="3"/>
    <n v="0"/>
    <s v="No tiene herencia"/>
    <n v="128"/>
    <n v="77"/>
    <n v="73"/>
    <s v="Normal"/>
    <n v="56"/>
    <s v="Normal"/>
    <n v="1"/>
    <x v="2"/>
    <n v="0"/>
    <x v="0"/>
    <n v="0"/>
    <x v="0"/>
    <n v="1"/>
    <x v="0"/>
    <x v="0"/>
    <x v="0"/>
    <n v="15"/>
    <x v="2"/>
    <n v="98"/>
    <x v="0"/>
    <n v="24"/>
    <x v="0"/>
    <n v="19"/>
    <s v="Normal"/>
    <n v="2100"/>
    <x v="0"/>
    <n v="1"/>
    <x v="1"/>
    <n v="87"/>
    <x v="0"/>
    <n v="5"/>
    <x v="0"/>
    <n v="185"/>
    <x v="0"/>
    <n v="85"/>
    <x v="3"/>
    <n v="63"/>
    <x v="1"/>
    <n v="165"/>
    <s v="Alto"/>
    <n v="140"/>
    <s v="Normal"/>
    <n v="4.7"/>
    <s v="Normal"/>
    <n v="15.2"/>
    <x v="1"/>
    <n v="10"/>
    <s v="Normal"/>
    <n v="2.7"/>
    <s v="Normal"/>
    <n v="0"/>
    <s v="No Toma ECA"/>
    <n v="1"/>
    <s v="Toma ARB"/>
    <n v="0"/>
    <x v="1"/>
    <n v="0"/>
    <x v="1"/>
    <n v="0"/>
    <x v="0"/>
    <n v="1"/>
    <x v="0"/>
  </r>
  <r>
    <s v="P0734"/>
    <x v="27"/>
    <s v="Adulto"/>
    <x v="1"/>
    <n v="39.799999999999997"/>
    <x v="1"/>
    <n v="0"/>
    <s v="No tiene herencia"/>
    <n v="160"/>
    <n v="90"/>
    <n v="103"/>
    <s v="Taquicardia"/>
    <n v="27"/>
    <s v="Reducida"/>
    <n v="4"/>
    <x v="1"/>
    <n v="0"/>
    <x v="0"/>
    <n v="0"/>
    <x v="0"/>
    <n v="1"/>
    <x v="0"/>
    <x v="11"/>
    <x v="1"/>
    <n v="102"/>
    <x v="3"/>
    <n v="42"/>
    <x v="1"/>
    <n v="1676"/>
    <x v="1"/>
    <n v="1340"/>
    <s v="Macroalbuminuria"/>
    <n v="538"/>
    <x v="0"/>
    <n v="1"/>
    <x v="1"/>
    <n v="148"/>
    <x v="1"/>
    <n v="10"/>
    <x v="1"/>
    <n v="212"/>
    <x v="2"/>
    <n v="180"/>
    <x v="1"/>
    <n v="36"/>
    <x v="0"/>
    <n v="326"/>
    <s v="Alto"/>
    <n v="134"/>
    <s v="Bajo"/>
    <n v="6.8"/>
    <s v="Alto"/>
    <n v="9.5"/>
    <x v="0"/>
    <n v="9"/>
    <s v="Normal"/>
    <n v="7"/>
    <s v="Alto"/>
    <n v="1"/>
    <s v="Toma ECA"/>
    <n v="0"/>
    <s v="No toma ARB"/>
    <n v="0"/>
    <x v="1"/>
    <n v="1"/>
    <x v="0"/>
    <n v="1"/>
    <x v="1"/>
    <n v="0"/>
    <x v="1"/>
  </r>
  <r>
    <s v="P0735"/>
    <x v="45"/>
    <s v="Adulto"/>
    <x v="0"/>
    <n v="20.3"/>
    <x v="0"/>
    <n v="0"/>
    <s v="No tiene herencia"/>
    <n v="111"/>
    <n v="82"/>
    <n v="63"/>
    <s v="Normal"/>
    <n v="59"/>
    <s v="Normal"/>
    <n v="2"/>
    <x v="0"/>
    <n v="0"/>
    <x v="0"/>
    <n v="0"/>
    <x v="0"/>
    <n v="1"/>
    <x v="0"/>
    <x v="7"/>
    <x v="0"/>
    <n v="33"/>
    <x v="0"/>
    <n v="72"/>
    <x v="2"/>
    <n v="29"/>
    <x v="0"/>
    <n v="20"/>
    <s v="Normal"/>
    <n v="2477"/>
    <x v="0"/>
    <n v="0"/>
    <x v="0"/>
    <n v="117"/>
    <x v="2"/>
    <n v="5"/>
    <x v="0"/>
    <n v="200"/>
    <x v="2"/>
    <n v="107"/>
    <x v="0"/>
    <n v="64"/>
    <x v="1"/>
    <n v="164"/>
    <s v="Alto"/>
    <n v="139"/>
    <s v="Normal"/>
    <n v="3.8"/>
    <s v="Normal"/>
    <n v="13.9"/>
    <x v="1"/>
    <n v="10"/>
    <s v="Normal"/>
    <n v="4"/>
    <s v="Normal"/>
    <n v="0"/>
    <s v="No Toma ECA"/>
    <n v="1"/>
    <s v="Toma ARB"/>
    <n v="0"/>
    <x v="1"/>
    <n v="0"/>
    <x v="1"/>
    <n v="0"/>
    <x v="0"/>
    <n v="0"/>
    <x v="1"/>
  </r>
  <r>
    <s v="P0736"/>
    <x v="42"/>
    <s v="Adulto Mayor"/>
    <x v="0"/>
    <n v="39.799999999999997"/>
    <x v="1"/>
    <n v="0"/>
    <s v="No tiene herencia"/>
    <n v="143"/>
    <n v="92"/>
    <n v="103"/>
    <s v="Taquicardia"/>
    <n v="28"/>
    <s v="Reducida"/>
    <n v="2"/>
    <x v="0"/>
    <n v="1"/>
    <x v="1"/>
    <n v="0"/>
    <x v="0"/>
    <n v="1"/>
    <x v="0"/>
    <x v="33"/>
    <x v="1"/>
    <n v="103"/>
    <x v="3"/>
    <n v="38"/>
    <x v="1"/>
    <n v="2378"/>
    <x v="1"/>
    <n v="2140"/>
    <s v="Macroalbuminuria"/>
    <n v="370"/>
    <x v="1"/>
    <n v="1"/>
    <x v="1"/>
    <n v="152"/>
    <x v="1"/>
    <n v="10.199999999999999"/>
    <x v="1"/>
    <n v="217"/>
    <x v="2"/>
    <n v="180"/>
    <x v="1"/>
    <n v="32"/>
    <x v="0"/>
    <n v="383"/>
    <s v="Alto"/>
    <n v="135"/>
    <s v="Normal"/>
    <n v="5.4"/>
    <s v="Alto"/>
    <n v="8.8000000000000007"/>
    <x v="0"/>
    <n v="8.9"/>
    <s v="Normal"/>
    <n v="6.7"/>
    <s v="Alto"/>
    <n v="0"/>
    <s v="No Toma ECA"/>
    <n v="0"/>
    <s v="No toma ARB"/>
    <n v="1"/>
    <x v="0"/>
    <n v="0"/>
    <x v="1"/>
    <n v="1"/>
    <x v="1"/>
    <n v="1"/>
    <x v="0"/>
  </r>
  <r>
    <s v="P0737"/>
    <x v="18"/>
    <s v="Adulto"/>
    <x v="0"/>
    <n v="19.7"/>
    <x v="0"/>
    <n v="0"/>
    <s v="No tiene herencia"/>
    <n v="104"/>
    <n v="71"/>
    <n v="88"/>
    <s v="Normal"/>
    <n v="50"/>
    <s v="Normal"/>
    <n v="2"/>
    <x v="0"/>
    <n v="0"/>
    <x v="0"/>
    <n v="0"/>
    <x v="0"/>
    <n v="0"/>
    <x v="1"/>
    <x v="7"/>
    <x v="0"/>
    <n v="19"/>
    <x v="0"/>
    <n v="97"/>
    <x v="0"/>
    <n v="17"/>
    <x v="0"/>
    <n v="13"/>
    <s v="Normal"/>
    <n v="2183"/>
    <x v="0"/>
    <n v="0"/>
    <x v="0"/>
    <n v="121"/>
    <x v="2"/>
    <n v="5.8"/>
    <x v="2"/>
    <n v="170"/>
    <x v="0"/>
    <n v="94"/>
    <x v="3"/>
    <n v="68"/>
    <x v="1"/>
    <n v="149"/>
    <s v="Normal"/>
    <n v="139"/>
    <s v="Normal"/>
    <n v="4.7"/>
    <s v="Normal"/>
    <n v="12.9"/>
    <x v="0"/>
    <n v="8.6"/>
    <s v="Normal"/>
    <n v="3.6"/>
    <s v="Normal"/>
    <n v="0"/>
    <s v="No Toma ECA"/>
    <n v="0"/>
    <s v="No toma ARB"/>
    <n v="1"/>
    <x v="0"/>
    <n v="1"/>
    <x v="0"/>
    <n v="0"/>
    <x v="0"/>
    <n v="1"/>
    <x v="0"/>
  </r>
  <r>
    <s v="P0738"/>
    <x v="48"/>
    <s v="Adulto"/>
    <x v="1"/>
    <n v="39.299999999999997"/>
    <x v="1"/>
    <n v="1"/>
    <s v="Tiene herencia"/>
    <n v="185"/>
    <n v="91"/>
    <n v="80"/>
    <s v="Normal"/>
    <n v="25"/>
    <s v="Reducida"/>
    <n v="4"/>
    <x v="1"/>
    <n v="1"/>
    <x v="1"/>
    <n v="0"/>
    <x v="0"/>
    <n v="1"/>
    <x v="0"/>
    <x v="20"/>
    <x v="1"/>
    <n v="89"/>
    <x v="1"/>
    <n v="31"/>
    <x v="1"/>
    <n v="790"/>
    <x v="1"/>
    <n v="553"/>
    <s v="Macroalbuminuria"/>
    <n v="879"/>
    <x v="0"/>
    <n v="1"/>
    <x v="1"/>
    <n v="204"/>
    <x v="1"/>
    <n v="7.4"/>
    <x v="1"/>
    <n v="287"/>
    <x v="1"/>
    <n v="169"/>
    <x v="1"/>
    <n v="45"/>
    <x v="0"/>
    <n v="186"/>
    <s v="Alto"/>
    <n v="125"/>
    <s v="Bajo"/>
    <n v="6.9"/>
    <s v="Alto"/>
    <n v="7.6"/>
    <x v="0"/>
    <n v="8.6"/>
    <s v="Normal"/>
    <n v="6.4"/>
    <s v="Alto"/>
    <n v="1"/>
    <s v="Toma ECA"/>
    <n v="1"/>
    <s v="Toma ARB"/>
    <n v="0"/>
    <x v="1"/>
    <n v="0"/>
    <x v="1"/>
    <n v="1"/>
    <x v="1"/>
    <n v="0"/>
    <x v="1"/>
  </r>
  <r>
    <s v="P0739"/>
    <x v="51"/>
    <s v="Adulto Mayor"/>
    <x v="1"/>
    <n v="34.799999999999997"/>
    <x v="2"/>
    <n v="1"/>
    <s v="Tiene herencia"/>
    <n v="165"/>
    <n v="94"/>
    <n v="96"/>
    <s v="Normal"/>
    <n v="28"/>
    <s v="Reducida"/>
    <n v="4"/>
    <x v="1"/>
    <n v="1"/>
    <x v="1"/>
    <n v="0"/>
    <x v="0"/>
    <n v="1"/>
    <x v="0"/>
    <x v="24"/>
    <x v="1"/>
    <n v="55"/>
    <x v="1"/>
    <n v="59"/>
    <x v="1"/>
    <n v="1287"/>
    <x v="1"/>
    <n v="1158"/>
    <s v="Macroalbuminuria"/>
    <n v="423"/>
    <x v="1"/>
    <n v="1"/>
    <x v="1"/>
    <n v="181"/>
    <x v="1"/>
    <n v="11"/>
    <x v="1"/>
    <n v="275"/>
    <x v="1"/>
    <n v="219"/>
    <x v="2"/>
    <n v="30"/>
    <x v="0"/>
    <n v="238"/>
    <s v="Alto"/>
    <n v="139"/>
    <s v="Normal"/>
    <n v="6.2"/>
    <s v="Alto"/>
    <n v="7.7"/>
    <x v="0"/>
    <n v="7.7"/>
    <s v="Bajo"/>
    <n v="6.5"/>
    <s v="Alto"/>
    <n v="1"/>
    <s v="Toma ECA"/>
    <n v="1"/>
    <s v="Toma ARB"/>
    <n v="0"/>
    <x v="1"/>
    <n v="1"/>
    <x v="0"/>
    <n v="1"/>
    <x v="1"/>
    <n v="1"/>
    <x v="0"/>
  </r>
  <r>
    <s v="P0740"/>
    <x v="39"/>
    <s v="Adulto Mayor"/>
    <x v="0"/>
    <n v="30.8"/>
    <x v="2"/>
    <n v="0"/>
    <s v="No tiene herencia"/>
    <n v="178"/>
    <n v="91"/>
    <n v="93"/>
    <s v="Normal"/>
    <n v="26"/>
    <s v="Reducida"/>
    <n v="3"/>
    <x v="3"/>
    <n v="0"/>
    <x v="0"/>
    <n v="0"/>
    <x v="0"/>
    <n v="1"/>
    <x v="0"/>
    <x v="26"/>
    <x v="1"/>
    <n v="75"/>
    <x v="1"/>
    <n v="58"/>
    <x v="1"/>
    <n v="1302"/>
    <x v="1"/>
    <n v="1041"/>
    <s v="Macroalbuminuria"/>
    <n v="564"/>
    <x v="0"/>
    <n v="1"/>
    <x v="1"/>
    <n v="197"/>
    <x v="1"/>
    <n v="8.1"/>
    <x v="1"/>
    <n v="242"/>
    <x v="1"/>
    <n v="151"/>
    <x v="4"/>
    <n v="27"/>
    <x v="0"/>
    <n v="340"/>
    <s v="Alto"/>
    <n v="135"/>
    <s v="Normal"/>
    <n v="5.5"/>
    <s v="Alto"/>
    <n v="7.2"/>
    <x v="0"/>
    <n v="8"/>
    <s v="Bajo"/>
    <n v="5.9"/>
    <s v="Alto"/>
    <n v="0"/>
    <s v="No Toma ECA"/>
    <n v="1"/>
    <s v="Toma ARB"/>
    <n v="0"/>
    <x v="1"/>
    <n v="1"/>
    <x v="0"/>
    <n v="1"/>
    <x v="1"/>
    <n v="1"/>
    <x v="0"/>
  </r>
  <r>
    <s v="P0741"/>
    <x v="5"/>
    <s v="Adulto"/>
    <x v="0"/>
    <n v="23.8"/>
    <x v="0"/>
    <n v="0"/>
    <s v="No tiene herencia"/>
    <n v="116"/>
    <n v="73"/>
    <n v="72"/>
    <s v="Normal"/>
    <n v="62"/>
    <s v="Normal"/>
    <n v="1"/>
    <x v="2"/>
    <n v="0"/>
    <x v="0"/>
    <n v="0"/>
    <x v="0"/>
    <n v="1"/>
    <x v="0"/>
    <x v="4"/>
    <x v="0"/>
    <n v="40"/>
    <x v="0"/>
    <n v="73"/>
    <x v="2"/>
    <n v="29"/>
    <x v="0"/>
    <n v="23"/>
    <s v="Normal"/>
    <n v="1838"/>
    <x v="0"/>
    <n v="0"/>
    <x v="0"/>
    <n v="121"/>
    <x v="2"/>
    <n v="5"/>
    <x v="0"/>
    <n v="193"/>
    <x v="0"/>
    <n v="120"/>
    <x v="0"/>
    <n v="42"/>
    <x v="0"/>
    <n v="169"/>
    <s v="Alto"/>
    <n v="144"/>
    <s v="Normal"/>
    <n v="4.5999999999999996"/>
    <s v="Normal"/>
    <n v="14.1"/>
    <x v="1"/>
    <n v="8.5"/>
    <s v="Normal"/>
    <n v="3.5"/>
    <s v="Normal"/>
    <n v="1"/>
    <s v="Toma ECA"/>
    <n v="1"/>
    <s v="Toma ARB"/>
    <n v="1"/>
    <x v="0"/>
    <n v="1"/>
    <x v="0"/>
    <n v="0"/>
    <x v="0"/>
    <n v="0"/>
    <x v="1"/>
  </r>
  <r>
    <s v="P0742"/>
    <x v="6"/>
    <s v="Adulto Mayor"/>
    <x v="0"/>
    <n v="36.4"/>
    <x v="1"/>
    <n v="1"/>
    <s v="Tiene herencia"/>
    <n v="176"/>
    <n v="107"/>
    <n v="75"/>
    <s v="Normal"/>
    <n v="45"/>
    <s v="Intermedia"/>
    <n v="2"/>
    <x v="0"/>
    <n v="1"/>
    <x v="1"/>
    <n v="1"/>
    <x v="1"/>
    <n v="1"/>
    <x v="0"/>
    <x v="11"/>
    <x v="1"/>
    <n v="72"/>
    <x v="1"/>
    <n v="31"/>
    <x v="1"/>
    <n v="1790"/>
    <x v="1"/>
    <n v="1432"/>
    <s v="Macroalbuminuria"/>
    <n v="428"/>
    <x v="1"/>
    <n v="1"/>
    <x v="1"/>
    <n v="217"/>
    <x v="1"/>
    <n v="6.8"/>
    <x v="1"/>
    <n v="269"/>
    <x v="1"/>
    <n v="132"/>
    <x v="4"/>
    <n v="40"/>
    <x v="0"/>
    <n v="260"/>
    <s v="Alto"/>
    <n v="136"/>
    <s v="Normal"/>
    <n v="6.7"/>
    <s v="Alto"/>
    <n v="9.3000000000000007"/>
    <x v="0"/>
    <n v="8.5"/>
    <s v="Normal"/>
    <n v="5.4"/>
    <s v="Alto"/>
    <n v="0"/>
    <s v="No Toma ECA"/>
    <n v="1"/>
    <s v="Toma ARB"/>
    <n v="0"/>
    <x v="1"/>
    <n v="0"/>
    <x v="1"/>
    <n v="1"/>
    <x v="1"/>
    <n v="0"/>
    <x v="1"/>
  </r>
  <r>
    <s v="P0743"/>
    <x v="25"/>
    <s v="Adulto"/>
    <x v="1"/>
    <n v="26.3"/>
    <x v="3"/>
    <n v="1"/>
    <s v="Tiene herencia"/>
    <n v="171"/>
    <n v="106"/>
    <n v="75"/>
    <s v="Normal"/>
    <n v="25"/>
    <s v="Reducida"/>
    <n v="3"/>
    <x v="3"/>
    <n v="0"/>
    <x v="0"/>
    <n v="1"/>
    <x v="1"/>
    <n v="1"/>
    <x v="0"/>
    <x v="23"/>
    <x v="1"/>
    <n v="76"/>
    <x v="1"/>
    <n v="47"/>
    <x v="1"/>
    <n v="2084"/>
    <x v="1"/>
    <n v="1458"/>
    <s v="Macroalbuminuria"/>
    <n v="485"/>
    <x v="1"/>
    <n v="0"/>
    <x v="0"/>
    <n v="214"/>
    <x v="1"/>
    <n v="10.6"/>
    <x v="1"/>
    <n v="284"/>
    <x v="1"/>
    <n v="219"/>
    <x v="2"/>
    <n v="44"/>
    <x v="0"/>
    <n v="399"/>
    <s v="Alto"/>
    <n v="125"/>
    <s v="Bajo"/>
    <n v="5.3"/>
    <s v="Alto"/>
    <n v="10.8"/>
    <x v="0"/>
    <n v="8.6"/>
    <s v="Normal"/>
    <n v="4.5"/>
    <s v="Normal"/>
    <n v="1"/>
    <s v="Toma ECA"/>
    <n v="0"/>
    <s v="No toma ARB"/>
    <n v="1"/>
    <x v="0"/>
    <n v="0"/>
    <x v="1"/>
    <n v="1"/>
    <x v="1"/>
    <n v="1"/>
    <x v="0"/>
  </r>
  <r>
    <s v="P0744"/>
    <x v="0"/>
    <s v="Adulto"/>
    <x v="0"/>
    <n v="23.6"/>
    <x v="0"/>
    <n v="0"/>
    <s v="No tiene herencia"/>
    <n v="121"/>
    <n v="72"/>
    <n v="66"/>
    <s v="Normal"/>
    <n v="51"/>
    <s v="Normal"/>
    <n v="2"/>
    <x v="0"/>
    <n v="0"/>
    <x v="0"/>
    <n v="0"/>
    <x v="0"/>
    <n v="1"/>
    <x v="0"/>
    <x v="0"/>
    <x v="0"/>
    <n v="25"/>
    <x v="0"/>
    <n v="74"/>
    <x v="2"/>
    <n v="7"/>
    <x v="0"/>
    <n v="5"/>
    <s v="Normal"/>
    <n v="2046"/>
    <x v="0"/>
    <n v="0"/>
    <x v="0"/>
    <n v="107"/>
    <x v="2"/>
    <n v="5.5"/>
    <x v="0"/>
    <n v="187"/>
    <x v="0"/>
    <n v="85"/>
    <x v="3"/>
    <n v="51"/>
    <x v="0"/>
    <n v="147"/>
    <s v="Normal"/>
    <n v="139"/>
    <s v="Normal"/>
    <n v="4.7"/>
    <s v="Normal"/>
    <n v="15"/>
    <x v="1"/>
    <n v="8.6999999999999993"/>
    <s v="Normal"/>
    <n v="4.4000000000000004"/>
    <s v="Normal"/>
    <n v="1"/>
    <s v="Toma ECA"/>
    <n v="0"/>
    <s v="No toma ARB"/>
    <n v="0"/>
    <x v="1"/>
    <n v="0"/>
    <x v="1"/>
    <n v="0"/>
    <x v="0"/>
    <n v="1"/>
    <x v="0"/>
  </r>
  <r>
    <s v="P0745"/>
    <x v="47"/>
    <s v="Adulto Mayor"/>
    <x v="1"/>
    <n v="37.9"/>
    <x v="1"/>
    <n v="1"/>
    <s v="Tiene herencia"/>
    <n v="158"/>
    <n v="110"/>
    <n v="90"/>
    <s v="Normal"/>
    <n v="45"/>
    <s v="Intermedia"/>
    <n v="3"/>
    <x v="3"/>
    <n v="0"/>
    <x v="0"/>
    <n v="1"/>
    <x v="1"/>
    <n v="1"/>
    <x v="0"/>
    <x v="34"/>
    <x v="1"/>
    <n v="78"/>
    <x v="1"/>
    <n v="18"/>
    <x v="4"/>
    <n v="1460"/>
    <x v="1"/>
    <n v="1168"/>
    <s v="Macroalbuminuria"/>
    <n v="692"/>
    <x v="0"/>
    <n v="1"/>
    <x v="1"/>
    <n v="126"/>
    <x v="1"/>
    <n v="9.1999999999999993"/>
    <x v="1"/>
    <n v="237"/>
    <x v="2"/>
    <n v="204"/>
    <x v="2"/>
    <n v="44"/>
    <x v="0"/>
    <n v="260"/>
    <s v="Alto"/>
    <n v="128"/>
    <s v="Bajo"/>
    <n v="5.8"/>
    <s v="Alto"/>
    <n v="11"/>
    <x v="0"/>
    <n v="8.8000000000000007"/>
    <s v="Normal"/>
    <n v="6.7"/>
    <s v="Alto"/>
    <n v="0"/>
    <s v="No Toma ECA"/>
    <n v="1"/>
    <s v="Toma ARB"/>
    <n v="1"/>
    <x v="0"/>
    <n v="1"/>
    <x v="0"/>
    <n v="1"/>
    <x v="1"/>
    <n v="1"/>
    <x v="0"/>
  </r>
  <r>
    <s v="P0746"/>
    <x v="44"/>
    <s v="Adulto Mayor"/>
    <x v="0"/>
    <n v="26.7"/>
    <x v="3"/>
    <n v="1"/>
    <s v="Tiene herencia"/>
    <n v="171"/>
    <n v="107"/>
    <n v="87"/>
    <s v="Normal"/>
    <n v="28"/>
    <s v="Reducida"/>
    <n v="4"/>
    <x v="1"/>
    <n v="1"/>
    <x v="1"/>
    <n v="1"/>
    <x v="1"/>
    <n v="1"/>
    <x v="0"/>
    <x v="6"/>
    <x v="1"/>
    <n v="113"/>
    <x v="3"/>
    <n v="59"/>
    <x v="1"/>
    <n v="2105"/>
    <x v="1"/>
    <n v="1894"/>
    <s v="Macroalbuminuria"/>
    <n v="653"/>
    <x v="0"/>
    <n v="0"/>
    <x v="0"/>
    <n v="190"/>
    <x v="1"/>
    <n v="8.4"/>
    <x v="1"/>
    <n v="299"/>
    <x v="1"/>
    <n v="190"/>
    <x v="2"/>
    <n v="31"/>
    <x v="0"/>
    <n v="298"/>
    <s v="Alto"/>
    <n v="125"/>
    <s v="Bajo"/>
    <n v="5.8"/>
    <s v="Alto"/>
    <n v="10.9"/>
    <x v="0"/>
    <n v="7.7"/>
    <s v="Bajo"/>
    <n v="6.5"/>
    <s v="Alto"/>
    <n v="1"/>
    <s v="Toma ECA"/>
    <n v="0"/>
    <s v="No toma ARB"/>
    <n v="1"/>
    <x v="0"/>
    <n v="0"/>
    <x v="1"/>
    <n v="1"/>
    <x v="1"/>
    <n v="0"/>
    <x v="1"/>
  </r>
  <r>
    <s v="P0747"/>
    <x v="25"/>
    <s v="Adulto"/>
    <x v="1"/>
    <n v="37.299999999999997"/>
    <x v="1"/>
    <n v="0"/>
    <s v="No tiene herencia"/>
    <n v="161"/>
    <n v="102"/>
    <n v="96"/>
    <s v="Normal"/>
    <n v="32"/>
    <s v="Reducida"/>
    <n v="2"/>
    <x v="0"/>
    <n v="0"/>
    <x v="0"/>
    <n v="1"/>
    <x v="1"/>
    <n v="1"/>
    <x v="0"/>
    <x v="16"/>
    <x v="1"/>
    <n v="80"/>
    <x v="1"/>
    <n v="36"/>
    <x v="1"/>
    <n v="1663"/>
    <x v="1"/>
    <n v="1496"/>
    <s v="Macroalbuminuria"/>
    <n v="580"/>
    <x v="0"/>
    <n v="0"/>
    <x v="0"/>
    <n v="166"/>
    <x v="1"/>
    <n v="10.199999999999999"/>
    <x v="1"/>
    <n v="232"/>
    <x v="2"/>
    <n v="196"/>
    <x v="2"/>
    <n v="38"/>
    <x v="0"/>
    <n v="372"/>
    <s v="Alto"/>
    <n v="139"/>
    <s v="Normal"/>
    <n v="5.8"/>
    <s v="Alto"/>
    <n v="10.7"/>
    <x v="0"/>
    <n v="7.8"/>
    <s v="Bajo"/>
    <n v="7"/>
    <s v="Alto"/>
    <n v="0"/>
    <s v="No Toma ECA"/>
    <n v="1"/>
    <s v="Toma ARB"/>
    <n v="0"/>
    <x v="1"/>
    <n v="1"/>
    <x v="0"/>
    <n v="1"/>
    <x v="1"/>
    <n v="1"/>
    <x v="0"/>
  </r>
  <r>
    <s v="P0748"/>
    <x v="9"/>
    <s v="Adulto Mayor"/>
    <x v="1"/>
    <n v="28.5"/>
    <x v="3"/>
    <n v="1"/>
    <s v="Tiene herencia"/>
    <n v="188"/>
    <n v="110"/>
    <n v="81"/>
    <s v="Normal"/>
    <n v="30"/>
    <s v="Reducida"/>
    <n v="3"/>
    <x v="3"/>
    <n v="1"/>
    <x v="1"/>
    <n v="1"/>
    <x v="1"/>
    <n v="1"/>
    <x v="0"/>
    <x v="25"/>
    <x v="1"/>
    <n v="70"/>
    <x v="1"/>
    <n v="48"/>
    <x v="1"/>
    <n v="1966"/>
    <x v="1"/>
    <n v="1572"/>
    <s v="Macroalbuminuria"/>
    <n v="309"/>
    <x v="1"/>
    <n v="1"/>
    <x v="1"/>
    <n v="141"/>
    <x v="1"/>
    <n v="8.3000000000000007"/>
    <x v="1"/>
    <n v="296"/>
    <x v="1"/>
    <n v="148"/>
    <x v="4"/>
    <n v="28"/>
    <x v="0"/>
    <n v="277"/>
    <s v="Alto"/>
    <n v="133"/>
    <s v="Bajo"/>
    <n v="6.4"/>
    <s v="Alto"/>
    <n v="10.7"/>
    <x v="0"/>
    <n v="8.6999999999999993"/>
    <s v="Normal"/>
    <n v="6.4"/>
    <s v="Alto"/>
    <n v="0"/>
    <s v="No Toma ECA"/>
    <n v="1"/>
    <s v="Toma ARB"/>
    <n v="1"/>
    <x v="0"/>
    <n v="1"/>
    <x v="0"/>
    <n v="1"/>
    <x v="1"/>
    <n v="1"/>
    <x v="0"/>
  </r>
  <r>
    <s v="P0749"/>
    <x v="13"/>
    <s v="Adulto Mayor"/>
    <x v="1"/>
    <n v="30.4"/>
    <x v="2"/>
    <n v="1"/>
    <s v="Tiene herencia"/>
    <n v="173"/>
    <n v="96"/>
    <n v="85"/>
    <s v="Normal"/>
    <n v="41"/>
    <s v="Intermedia"/>
    <n v="2"/>
    <x v="0"/>
    <n v="1"/>
    <x v="1"/>
    <n v="1"/>
    <x v="1"/>
    <n v="1"/>
    <x v="0"/>
    <x v="30"/>
    <x v="1"/>
    <n v="91"/>
    <x v="1"/>
    <n v="31"/>
    <x v="1"/>
    <n v="1927"/>
    <x v="1"/>
    <n v="1541"/>
    <s v="Macroalbuminuria"/>
    <n v="708"/>
    <x v="0"/>
    <n v="1"/>
    <x v="1"/>
    <n v="196"/>
    <x v="1"/>
    <n v="7.4"/>
    <x v="1"/>
    <n v="304"/>
    <x v="1"/>
    <n v="147"/>
    <x v="4"/>
    <n v="29"/>
    <x v="0"/>
    <n v="350"/>
    <s v="Alto"/>
    <n v="126"/>
    <s v="Bajo"/>
    <n v="5.6"/>
    <s v="Alto"/>
    <n v="9.6"/>
    <x v="0"/>
    <n v="7.6"/>
    <s v="Bajo"/>
    <n v="5.9"/>
    <s v="Alto"/>
    <n v="0"/>
    <s v="No Toma ECA"/>
    <n v="1"/>
    <s v="Toma ARB"/>
    <n v="0"/>
    <x v="1"/>
    <n v="1"/>
    <x v="0"/>
    <n v="1"/>
    <x v="1"/>
    <n v="0"/>
    <x v="1"/>
  </r>
  <r>
    <s v="P0750"/>
    <x v="30"/>
    <s v="Adulto Mayor"/>
    <x v="0"/>
    <n v="30.5"/>
    <x v="2"/>
    <n v="0"/>
    <s v="No tiene herencia"/>
    <n v="142"/>
    <n v="101"/>
    <n v="82"/>
    <s v="Normal"/>
    <n v="49"/>
    <s v="Intermedia"/>
    <n v="2"/>
    <x v="0"/>
    <n v="1"/>
    <x v="1"/>
    <n v="1"/>
    <x v="1"/>
    <n v="1"/>
    <x v="0"/>
    <x v="26"/>
    <x v="1"/>
    <n v="105"/>
    <x v="3"/>
    <n v="30"/>
    <x v="1"/>
    <n v="2309"/>
    <x v="1"/>
    <n v="1847"/>
    <s v="Macroalbuminuria"/>
    <n v="665"/>
    <x v="0"/>
    <n v="0"/>
    <x v="0"/>
    <n v="188"/>
    <x v="1"/>
    <n v="8.6999999999999993"/>
    <x v="1"/>
    <n v="254"/>
    <x v="1"/>
    <n v="200"/>
    <x v="2"/>
    <n v="39"/>
    <x v="0"/>
    <n v="294"/>
    <s v="Alto"/>
    <n v="135"/>
    <s v="Normal"/>
    <n v="5.4"/>
    <s v="Alto"/>
    <n v="9.4"/>
    <x v="0"/>
    <n v="8.1"/>
    <s v="Bajo"/>
    <n v="6.8"/>
    <s v="Alto"/>
    <n v="1"/>
    <s v="Toma ECA"/>
    <n v="0"/>
    <s v="No toma ARB"/>
    <n v="0"/>
    <x v="1"/>
    <n v="0"/>
    <x v="1"/>
    <n v="1"/>
    <x v="1"/>
    <n v="0"/>
    <x v="1"/>
  </r>
  <r>
    <s v="P0751"/>
    <x v="18"/>
    <s v="Adulto"/>
    <x v="1"/>
    <n v="34.1"/>
    <x v="2"/>
    <n v="1"/>
    <s v="Tiene herencia"/>
    <n v="169"/>
    <n v="96"/>
    <n v="99"/>
    <s v="Normal"/>
    <n v="49"/>
    <s v="Intermedia"/>
    <n v="4"/>
    <x v="1"/>
    <n v="0"/>
    <x v="0"/>
    <n v="0"/>
    <x v="0"/>
    <n v="1"/>
    <x v="0"/>
    <x v="1"/>
    <x v="1"/>
    <n v="74"/>
    <x v="1"/>
    <n v="24"/>
    <x v="4"/>
    <n v="373"/>
    <x v="1"/>
    <n v="335"/>
    <s v="Macroalbuminuria"/>
    <n v="738"/>
    <x v="0"/>
    <n v="1"/>
    <x v="1"/>
    <n v="134"/>
    <x v="1"/>
    <n v="8.6"/>
    <x v="1"/>
    <n v="263"/>
    <x v="1"/>
    <n v="155"/>
    <x v="4"/>
    <n v="43"/>
    <x v="0"/>
    <n v="288"/>
    <s v="Alto"/>
    <n v="138"/>
    <s v="Normal"/>
    <n v="6.3"/>
    <s v="Alto"/>
    <n v="8.9"/>
    <x v="0"/>
    <n v="8.6999999999999993"/>
    <s v="Normal"/>
    <n v="7"/>
    <s v="Alto"/>
    <n v="1"/>
    <s v="Toma ECA"/>
    <n v="0"/>
    <s v="No toma ARB"/>
    <n v="1"/>
    <x v="0"/>
    <n v="0"/>
    <x v="1"/>
    <n v="1"/>
    <x v="1"/>
    <n v="1"/>
    <x v="0"/>
  </r>
  <r>
    <s v="P0752"/>
    <x v="49"/>
    <s v="Adulto Mayor"/>
    <x v="0"/>
    <n v="38.700000000000003"/>
    <x v="1"/>
    <n v="1"/>
    <s v="Tiene herencia"/>
    <n v="179"/>
    <n v="92"/>
    <n v="92"/>
    <s v="Normal"/>
    <n v="31"/>
    <s v="Reducida"/>
    <n v="4"/>
    <x v="1"/>
    <n v="0"/>
    <x v="0"/>
    <n v="0"/>
    <x v="0"/>
    <n v="1"/>
    <x v="0"/>
    <x v="29"/>
    <x v="1"/>
    <n v="47"/>
    <x v="0"/>
    <n v="38"/>
    <x v="1"/>
    <n v="2126"/>
    <x v="1"/>
    <n v="1700"/>
    <s v="Macroalbuminuria"/>
    <n v="832"/>
    <x v="0"/>
    <n v="1"/>
    <x v="1"/>
    <n v="132"/>
    <x v="1"/>
    <n v="9.3000000000000007"/>
    <x v="1"/>
    <n v="247"/>
    <x v="1"/>
    <n v="168"/>
    <x v="1"/>
    <n v="27"/>
    <x v="0"/>
    <n v="237"/>
    <s v="Alto"/>
    <n v="128"/>
    <s v="Bajo"/>
    <n v="5.0999999999999996"/>
    <s v="Alto"/>
    <n v="7.1"/>
    <x v="0"/>
    <n v="8.4"/>
    <s v="Bajo"/>
    <n v="5.5"/>
    <s v="Alto"/>
    <n v="1"/>
    <s v="Toma ECA"/>
    <n v="0"/>
    <s v="No toma ARB"/>
    <n v="1"/>
    <x v="0"/>
    <n v="0"/>
    <x v="1"/>
    <n v="1"/>
    <x v="1"/>
    <n v="1"/>
    <x v="0"/>
  </r>
  <r>
    <s v="P0753"/>
    <x v="2"/>
    <s v="Adulto Mayor"/>
    <x v="0"/>
    <n v="29.6"/>
    <x v="3"/>
    <n v="0"/>
    <s v="No tiene herencia"/>
    <n v="156"/>
    <n v="95"/>
    <n v="93"/>
    <s v="Normal"/>
    <n v="37"/>
    <s v="Reducida"/>
    <n v="4"/>
    <x v="1"/>
    <n v="1"/>
    <x v="1"/>
    <n v="0"/>
    <x v="0"/>
    <n v="1"/>
    <x v="0"/>
    <x v="27"/>
    <x v="1"/>
    <n v="89"/>
    <x v="1"/>
    <n v="54"/>
    <x v="1"/>
    <n v="2156"/>
    <x v="1"/>
    <n v="1940"/>
    <s v="Macroalbuminuria"/>
    <n v="649"/>
    <x v="0"/>
    <n v="0"/>
    <x v="0"/>
    <n v="166"/>
    <x v="1"/>
    <n v="10.9"/>
    <x v="1"/>
    <n v="298"/>
    <x v="1"/>
    <n v="213"/>
    <x v="2"/>
    <n v="28"/>
    <x v="0"/>
    <n v="368"/>
    <s v="Alto"/>
    <n v="131"/>
    <s v="Bajo"/>
    <n v="5.9"/>
    <s v="Alto"/>
    <n v="8.4"/>
    <x v="0"/>
    <n v="8.3000000000000007"/>
    <s v="Bajo"/>
    <n v="6.6"/>
    <s v="Alto"/>
    <n v="0"/>
    <s v="No Toma ECA"/>
    <n v="0"/>
    <s v="No toma ARB"/>
    <n v="1"/>
    <x v="0"/>
    <n v="1"/>
    <x v="0"/>
    <n v="1"/>
    <x v="1"/>
    <n v="0"/>
    <x v="1"/>
  </r>
  <r>
    <s v="P0754"/>
    <x v="22"/>
    <s v="Adulto Mayor"/>
    <x v="1"/>
    <n v="22"/>
    <x v="0"/>
    <n v="1"/>
    <s v="Tiene herencia"/>
    <n v="116"/>
    <n v="65"/>
    <n v="85"/>
    <s v="Normal"/>
    <n v="63"/>
    <s v="Normal"/>
    <n v="2"/>
    <x v="0"/>
    <n v="0"/>
    <x v="0"/>
    <n v="0"/>
    <x v="0"/>
    <n v="1"/>
    <x v="0"/>
    <x v="4"/>
    <x v="1"/>
    <n v="15"/>
    <x v="2"/>
    <n v="85"/>
    <x v="2"/>
    <n v="7"/>
    <x v="0"/>
    <n v="6"/>
    <s v="Normal"/>
    <n v="1920"/>
    <x v="0"/>
    <n v="1"/>
    <x v="1"/>
    <n v="82"/>
    <x v="0"/>
    <n v="6.1"/>
    <x v="2"/>
    <n v="207"/>
    <x v="2"/>
    <n v="113"/>
    <x v="0"/>
    <n v="66"/>
    <x v="1"/>
    <n v="100"/>
    <s v="Normal"/>
    <n v="142"/>
    <s v="Normal"/>
    <n v="4.9000000000000004"/>
    <s v="Normal"/>
    <n v="15.9"/>
    <x v="2"/>
    <n v="8.9"/>
    <s v="Normal"/>
    <n v="2.8"/>
    <s v="Normal"/>
    <n v="1"/>
    <s v="Toma ECA"/>
    <n v="1"/>
    <s v="Toma ARB"/>
    <n v="0"/>
    <x v="1"/>
    <n v="0"/>
    <x v="1"/>
    <n v="0"/>
    <x v="0"/>
    <n v="0"/>
    <x v="1"/>
  </r>
  <r>
    <s v="P0755"/>
    <x v="33"/>
    <s v="Adulto Mayor"/>
    <x v="0"/>
    <n v="27.6"/>
    <x v="3"/>
    <n v="1"/>
    <s v="Tiene herencia"/>
    <n v="118"/>
    <n v="75"/>
    <n v="61"/>
    <s v="Normal"/>
    <n v="66"/>
    <s v="Normal"/>
    <n v="2"/>
    <x v="0"/>
    <n v="0"/>
    <x v="0"/>
    <n v="0"/>
    <x v="0"/>
    <n v="0"/>
    <x v="1"/>
    <x v="7"/>
    <x v="0"/>
    <n v="19"/>
    <x v="0"/>
    <n v="100"/>
    <x v="0"/>
    <n v="29"/>
    <x v="0"/>
    <n v="26"/>
    <s v="Normal"/>
    <n v="1870"/>
    <x v="0"/>
    <n v="1"/>
    <x v="1"/>
    <n v="97"/>
    <x v="0"/>
    <n v="6.3"/>
    <x v="2"/>
    <n v="211"/>
    <x v="2"/>
    <n v="115"/>
    <x v="0"/>
    <n v="67"/>
    <x v="1"/>
    <n v="159"/>
    <s v="Alto"/>
    <n v="140"/>
    <s v="Normal"/>
    <n v="4.9000000000000004"/>
    <s v="Normal"/>
    <n v="13.6"/>
    <x v="1"/>
    <n v="9.5"/>
    <s v="Normal"/>
    <n v="3.2"/>
    <s v="Normal"/>
    <n v="1"/>
    <s v="Toma ECA"/>
    <n v="0"/>
    <s v="No toma ARB"/>
    <n v="0"/>
    <x v="1"/>
    <n v="0"/>
    <x v="1"/>
    <n v="0"/>
    <x v="0"/>
    <n v="0"/>
    <x v="1"/>
  </r>
  <r>
    <s v="P0756"/>
    <x v="26"/>
    <s v="Adulto"/>
    <x v="1"/>
    <n v="23.4"/>
    <x v="0"/>
    <n v="0"/>
    <s v="No tiene herencia"/>
    <n v="102"/>
    <n v="81"/>
    <n v="69"/>
    <s v="Normal"/>
    <n v="61"/>
    <s v="Normal"/>
    <n v="1"/>
    <x v="2"/>
    <n v="0"/>
    <x v="0"/>
    <n v="0"/>
    <x v="0"/>
    <n v="1"/>
    <x v="0"/>
    <x v="3"/>
    <x v="0"/>
    <n v="34"/>
    <x v="0"/>
    <n v="95"/>
    <x v="0"/>
    <n v="19"/>
    <x v="0"/>
    <n v="15"/>
    <s v="Normal"/>
    <n v="1293"/>
    <x v="0"/>
    <n v="1"/>
    <x v="1"/>
    <n v="108"/>
    <x v="2"/>
    <n v="5.7"/>
    <x v="2"/>
    <n v="213"/>
    <x v="2"/>
    <n v="103"/>
    <x v="0"/>
    <n v="52"/>
    <x v="0"/>
    <n v="127"/>
    <s v="Normal"/>
    <n v="135"/>
    <s v="Normal"/>
    <n v="4"/>
    <s v="Normal"/>
    <n v="13.1"/>
    <x v="1"/>
    <n v="10.4"/>
    <s v="Normal"/>
    <n v="2.9"/>
    <s v="Normal"/>
    <n v="1"/>
    <s v="Toma ECA"/>
    <n v="0"/>
    <s v="No toma ARB"/>
    <n v="0"/>
    <x v="1"/>
    <n v="0"/>
    <x v="1"/>
    <n v="0"/>
    <x v="0"/>
    <n v="0"/>
    <x v="1"/>
  </r>
  <r>
    <s v="P0757"/>
    <x v="13"/>
    <s v="Adulto Mayor"/>
    <x v="1"/>
    <n v="25.1"/>
    <x v="3"/>
    <n v="0"/>
    <s v="No tiene herencia"/>
    <n v="103"/>
    <n v="75"/>
    <n v="73"/>
    <s v="Normal"/>
    <n v="62"/>
    <s v="Normal"/>
    <n v="1"/>
    <x v="2"/>
    <n v="0"/>
    <x v="0"/>
    <n v="0"/>
    <x v="0"/>
    <n v="1"/>
    <x v="0"/>
    <x v="13"/>
    <x v="0"/>
    <n v="35"/>
    <x v="0"/>
    <n v="111"/>
    <x v="0"/>
    <n v="19"/>
    <x v="0"/>
    <n v="13"/>
    <s v="Normal"/>
    <n v="2382"/>
    <x v="0"/>
    <n v="0"/>
    <x v="0"/>
    <n v="120"/>
    <x v="2"/>
    <n v="4.8"/>
    <x v="0"/>
    <n v="191"/>
    <x v="0"/>
    <n v="125"/>
    <x v="0"/>
    <n v="55"/>
    <x v="0"/>
    <n v="106"/>
    <s v="Normal"/>
    <n v="142"/>
    <s v="Normal"/>
    <n v="4.9000000000000004"/>
    <s v="Normal"/>
    <n v="16"/>
    <x v="2"/>
    <n v="9.4"/>
    <s v="Normal"/>
    <n v="3.7"/>
    <s v="Normal"/>
    <n v="0"/>
    <s v="No Toma ECA"/>
    <n v="1"/>
    <s v="Toma ARB"/>
    <n v="0"/>
    <x v="1"/>
    <n v="1"/>
    <x v="0"/>
    <n v="0"/>
    <x v="0"/>
    <n v="0"/>
    <x v="1"/>
  </r>
  <r>
    <s v="P0758"/>
    <x v="23"/>
    <s v="Adulto"/>
    <x v="1"/>
    <n v="25"/>
    <x v="3"/>
    <n v="0"/>
    <s v="No tiene herencia"/>
    <n v="117"/>
    <n v="66"/>
    <n v="71"/>
    <s v="Normal"/>
    <n v="59"/>
    <s v="Normal"/>
    <n v="2"/>
    <x v="0"/>
    <n v="0"/>
    <x v="0"/>
    <n v="0"/>
    <x v="0"/>
    <n v="0"/>
    <x v="1"/>
    <x v="4"/>
    <x v="1"/>
    <n v="28"/>
    <x v="0"/>
    <n v="85"/>
    <x v="2"/>
    <n v="19"/>
    <x v="0"/>
    <n v="15"/>
    <s v="Normal"/>
    <n v="2053"/>
    <x v="0"/>
    <n v="0"/>
    <x v="0"/>
    <n v="83"/>
    <x v="0"/>
    <n v="6.4"/>
    <x v="2"/>
    <n v="173"/>
    <x v="0"/>
    <n v="101"/>
    <x v="0"/>
    <n v="42"/>
    <x v="0"/>
    <n v="116"/>
    <s v="Normal"/>
    <n v="144"/>
    <s v="Normal"/>
    <n v="4.4000000000000004"/>
    <s v="Normal"/>
    <n v="15.8"/>
    <x v="2"/>
    <n v="9"/>
    <s v="Normal"/>
    <n v="2.6"/>
    <s v="Normal"/>
    <n v="0"/>
    <s v="No Toma ECA"/>
    <n v="1"/>
    <s v="Toma ARB"/>
    <n v="0"/>
    <x v="1"/>
    <n v="1"/>
    <x v="0"/>
    <n v="0"/>
    <x v="0"/>
    <n v="1"/>
    <x v="0"/>
  </r>
  <r>
    <s v="P0759"/>
    <x v="18"/>
    <s v="Adulto"/>
    <x v="1"/>
    <n v="21.1"/>
    <x v="0"/>
    <n v="0"/>
    <s v="No tiene herencia"/>
    <n v="111"/>
    <n v="80"/>
    <n v="60"/>
    <s v="Normal"/>
    <n v="57"/>
    <s v="Normal"/>
    <n v="1"/>
    <x v="2"/>
    <n v="0"/>
    <x v="0"/>
    <n v="0"/>
    <x v="0"/>
    <n v="1"/>
    <x v="0"/>
    <x v="13"/>
    <x v="0"/>
    <n v="18"/>
    <x v="0"/>
    <n v="73"/>
    <x v="2"/>
    <n v="27"/>
    <x v="0"/>
    <n v="21"/>
    <s v="Normal"/>
    <n v="2116"/>
    <x v="0"/>
    <n v="0"/>
    <x v="0"/>
    <n v="105"/>
    <x v="2"/>
    <n v="5.2"/>
    <x v="0"/>
    <n v="166"/>
    <x v="0"/>
    <n v="120"/>
    <x v="0"/>
    <n v="43"/>
    <x v="0"/>
    <n v="139"/>
    <s v="Normal"/>
    <n v="137"/>
    <s v="Normal"/>
    <n v="4.5999999999999996"/>
    <s v="Normal"/>
    <n v="13.3"/>
    <x v="1"/>
    <n v="9.8000000000000007"/>
    <s v="Normal"/>
    <n v="3"/>
    <s v="Normal"/>
    <n v="0"/>
    <s v="No Toma ECA"/>
    <n v="1"/>
    <s v="Toma ARB"/>
    <n v="1"/>
    <x v="0"/>
    <n v="1"/>
    <x v="0"/>
    <n v="0"/>
    <x v="0"/>
    <n v="1"/>
    <x v="0"/>
  </r>
  <r>
    <s v="P0760"/>
    <x v="24"/>
    <s v="Adulto"/>
    <x v="0"/>
    <n v="29.4"/>
    <x v="3"/>
    <n v="0"/>
    <s v="No tiene herencia"/>
    <n v="112"/>
    <n v="73"/>
    <n v="76"/>
    <s v="Normal"/>
    <n v="67"/>
    <s v="Normal"/>
    <n v="1"/>
    <x v="2"/>
    <n v="0"/>
    <x v="0"/>
    <n v="0"/>
    <x v="0"/>
    <n v="0"/>
    <x v="1"/>
    <x v="13"/>
    <x v="0"/>
    <n v="35"/>
    <x v="0"/>
    <n v="79"/>
    <x v="2"/>
    <n v="24"/>
    <x v="0"/>
    <n v="21"/>
    <s v="Normal"/>
    <n v="2054"/>
    <x v="0"/>
    <n v="1"/>
    <x v="1"/>
    <n v="118"/>
    <x v="2"/>
    <n v="5"/>
    <x v="0"/>
    <n v="164"/>
    <x v="0"/>
    <n v="83"/>
    <x v="3"/>
    <n v="40"/>
    <x v="0"/>
    <n v="111"/>
    <s v="Normal"/>
    <n v="145"/>
    <s v="Normal"/>
    <n v="3.6"/>
    <s v="Normal"/>
    <n v="14.9"/>
    <x v="1"/>
    <n v="9"/>
    <s v="Normal"/>
    <n v="4.4000000000000004"/>
    <s v="Normal"/>
    <n v="0"/>
    <s v="No Toma ECA"/>
    <n v="1"/>
    <s v="Toma ARB"/>
    <n v="0"/>
    <x v="1"/>
    <n v="1"/>
    <x v="0"/>
    <n v="0"/>
    <x v="0"/>
    <n v="1"/>
    <x v="0"/>
  </r>
  <r>
    <s v="P0761"/>
    <x v="18"/>
    <s v="Adulto"/>
    <x v="0"/>
    <n v="27.2"/>
    <x v="3"/>
    <n v="1"/>
    <s v="Tiene herencia"/>
    <n v="143"/>
    <n v="100"/>
    <n v="91"/>
    <s v="Normal"/>
    <n v="32"/>
    <s v="Reducida"/>
    <n v="4"/>
    <x v="1"/>
    <n v="1"/>
    <x v="1"/>
    <n v="1"/>
    <x v="1"/>
    <n v="1"/>
    <x v="0"/>
    <x v="12"/>
    <x v="1"/>
    <n v="114"/>
    <x v="3"/>
    <n v="45"/>
    <x v="1"/>
    <n v="1912"/>
    <x v="1"/>
    <n v="1338"/>
    <s v="Macroalbuminuria"/>
    <n v="794"/>
    <x v="0"/>
    <n v="1"/>
    <x v="1"/>
    <n v="135"/>
    <x v="1"/>
    <n v="9.6"/>
    <x v="1"/>
    <n v="237"/>
    <x v="2"/>
    <n v="172"/>
    <x v="1"/>
    <n v="31"/>
    <x v="0"/>
    <n v="394"/>
    <s v="Alto"/>
    <n v="131"/>
    <s v="Bajo"/>
    <n v="6.3"/>
    <s v="Alto"/>
    <n v="8.3000000000000007"/>
    <x v="0"/>
    <n v="8.8000000000000007"/>
    <s v="Normal"/>
    <n v="6.6"/>
    <s v="Alto"/>
    <n v="1"/>
    <s v="Toma ECA"/>
    <n v="0"/>
    <s v="No toma ARB"/>
    <n v="1"/>
    <x v="0"/>
    <n v="1"/>
    <x v="0"/>
    <n v="1"/>
    <x v="1"/>
    <n v="1"/>
    <x v="0"/>
  </r>
  <r>
    <s v="P0762"/>
    <x v="18"/>
    <s v="Adulto"/>
    <x v="1"/>
    <n v="21.7"/>
    <x v="0"/>
    <n v="1"/>
    <s v="Tiene herencia"/>
    <n v="100"/>
    <n v="78"/>
    <n v="63"/>
    <s v="Normal"/>
    <n v="51"/>
    <s v="Normal"/>
    <n v="1"/>
    <x v="2"/>
    <n v="0"/>
    <x v="0"/>
    <n v="0"/>
    <x v="0"/>
    <n v="1"/>
    <x v="0"/>
    <x v="7"/>
    <x v="0"/>
    <n v="37"/>
    <x v="0"/>
    <n v="105"/>
    <x v="0"/>
    <n v="16"/>
    <x v="0"/>
    <n v="12"/>
    <s v="Normal"/>
    <n v="1978"/>
    <x v="0"/>
    <n v="1"/>
    <x v="1"/>
    <n v="80"/>
    <x v="0"/>
    <n v="4.8"/>
    <x v="0"/>
    <n v="184"/>
    <x v="0"/>
    <n v="94"/>
    <x v="3"/>
    <n v="70"/>
    <x v="1"/>
    <n v="83"/>
    <s v="Normal"/>
    <n v="144"/>
    <s v="Normal"/>
    <n v="3.9"/>
    <s v="Normal"/>
    <n v="13.7"/>
    <x v="1"/>
    <n v="9.8000000000000007"/>
    <s v="Normal"/>
    <n v="2.8"/>
    <s v="Normal"/>
    <n v="0"/>
    <s v="No Toma ECA"/>
    <n v="1"/>
    <s v="Toma ARB"/>
    <n v="0"/>
    <x v="1"/>
    <n v="0"/>
    <x v="1"/>
    <n v="0"/>
    <x v="0"/>
    <n v="1"/>
    <x v="0"/>
  </r>
  <r>
    <s v="P0763"/>
    <x v="40"/>
    <s v="Adulto"/>
    <x v="1"/>
    <n v="19.3"/>
    <x v="0"/>
    <n v="1"/>
    <s v="Tiene herencia"/>
    <n v="122"/>
    <n v="76"/>
    <n v="82"/>
    <s v="Normal"/>
    <n v="58"/>
    <s v="Normal"/>
    <n v="2"/>
    <x v="0"/>
    <n v="0"/>
    <x v="0"/>
    <n v="0"/>
    <x v="0"/>
    <n v="1"/>
    <x v="0"/>
    <x v="3"/>
    <x v="0"/>
    <n v="21"/>
    <x v="0"/>
    <n v="70"/>
    <x v="2"/>
    <n v="14"/>
    <x v="0"/>
    <n v="11"/>
    <s v="Normal"/>
    <n v="2248"/>
    <x v="0"/>
    <n v="1"/>
    <x v="1"/>
    <n v="82"/>
    <x v="0"/>
    <n v="5.8"/>
    <x v="2"/>
    <n v="186"/>
    <x v="0"/>
    <n v="124"/>
    <x v="0"/>
    <n v="55"/>
    <x v="0"/>
    <n v="95"/>
    <s v="Normal"/>
    <n v="136"/>
    <s v="Normal"/>
    <n v="3.8"/>
    <s v="Normal"/>
    <n v="15"/>
    <x v="1"/>
    <n v="9.9"/>
    <s v="Normal"/>
    <n v="4.3"/>
    <s v="Normal"/>
    <n v="1"/>
    <s v="Toma ECA"/>
    <n v="0"/>
    <s v="No toma ARB"/>
    <n v="0"/>
    <x v="1"/>
    <n v="0"/>
    <x v="1"/>
    <n v="0"/>
    <x v="0"/>
    <n v="1"/>
    <x v="0"/>
  </r>
  <r>
    <s v="P0764"/>
    <x v="7"/>
    <s v="Adulto Mayor"/>
    <x v="1"/>
    <n v="31.8"/>
    <x v="2"/>
    <n v="1"/>
    <s v="Tiene herencia"/>
    <n v="177"/>
    <n v="108"/>
    <n v="83"/>
    <s v="Normal"/>
    <n v="28"/>
    <s v="Reducida"/>
    <n v="4"/>
    <x v="1"/>
    <n v="1"/>
    <x v="1"/>
    <n v="0"/>
    <x v="0"/>
    <n v="1"/>
    <x v="0"/>
    <x v="30"/>
    <x v="1"/>
    <n v="110"/>
    <x v="3"/>
    <n v="19"/>
    <x v="4"/>
    <n v="1523"/>
    <x v="1"/>
    <n v="1370"/>
    <s v="Macroalbuminuria"/>
    <n v="634"/>
    <x v="0"/>
    <n v="0"/>
    <x v="0"/>
    <n v="211"/>
    <x v="1"/>
    <n v="7.9"/>
    <x v="1"/>
    <n v="219"/>
    <x v="2"/>
    <n v="162"/>
    <x v="1"/>
    <n v="39"/>
    <x v="0"/>
    <n v="269"/>
    <s v="Alto"/>
    <n v="126"/>
    <s v="Bajo"/>
    <n v="6.8"/>
    <s v="Alto"/>
    <n v="8.4"/>
    <x v="0"/>
    <n v="8.8000000000000007"/>
    <s v="Normal"/>
    <n v="6.6"/>
    <s v="Alto"/>
    <n v="1"/>
    <s v="Toma ECA"/>
    <n v="1"/>
    <s v="Toma ARB"/>
    <n v="1"/>
    <x v="0"/>
    <n v="1"/>
    <x v="0"/>
    <n v="1"/>
    <x v="1"/>
    <n v="1"/>
    <x v="0"/>
  </r>
  <r>
    <s v="P0765"/>
    <x v="39"/>
    <s v="Adulto Mayor"/>
    <x v="1"/>
    <n v="18.3"/>
    <x v="4"/>
    <n v="1"/>
    <s v="Tiene herencia"/>
    <n v="120"/>
    <n v="76"/>
    <n v="79"/>
    <s v="Normal"/>
    <n v="50"/>
    <s v="Normal"/>
    <n v="1"/>
    <x v="2"/>
    <n v="0"/>
    <x v="0"/>
    <n v="0"/>
    <x v="0"/>
    <n v="1"/>
    <x v="0"/>
    <x v="7"/>
    <x v="0"/>
    <n v="29"/>
    <x v="0"/>
    <n v="82"/>
    <x v="2"/>
    <n v="7"/>
    <x v="0"/>
    <n v="6"/>
    <s v="Normal"/>
    <n v="1095"/>
    <x v="0"/>
    <n v="1"/>
    <x v="1"/>
    <n v="117"/>
    <x v="2"/>
    <n v="4.8"/>
    <x v="0"/>
    <n v="177"/>
    <x v="0"/>
    <n v="90"/>
    <x v="3"/>
    <n v="51"/>
    <x v="0"/>
    <n v="143"/>
    <s v="Normal"/>
    <n v="141"/>
    <s v="Normal"/>
    <n v="4"/>
    <s v="Normal"/>
    <n v="13"/>
    <x v="1"/>
    <n v="9.3000000000000007"/>
    <s v="Normal"/>
    <n v="3.8"/>
    <s v="Normal"/>
    <n v="0"/>
    <s v="No Toma ECA"/>
    <n v="1"/>
    <s v="Toma ARB"/>
    <n v="1"/>
    <x v="0"/>
    <n v="0"/>
    <x v="1"/>
    <n v="0"/>
    <x v="0"/>
    <n v="0"/>
    <x v="1"/>
  </r>
  <r>
    <s v="P0766"/>
    <x v="1"/>
    <s v="Adulto"/>
    <x v="0"/>
    <n v="22.7"/>
    <x v="0"/>
    <n v="0"/>
    <s v="No tiene herencia"/>
    <n v="133"/>
    <n v="80"/>
    <n v="88"/>
    <s v="Normal"/>
    <n v="54"/>
    <s v="Normal"/>
    <n v="1"/>
    <x v="2"/>
    <n v="0"/>
    <x v="0"/>
    <n v="0"/>
    <x v="0"/>
    <n v="1"/>
    <x v="0"/>
    <x v="7"/>
    <x v="0"/>
    <n v="26"/>
    <x v="0"/>
    <n v="64"/>
    <x v="2"/>
    <n v="24"/>
    <x v="0"/>
    <n v="21"/>
    <s v="Normal"/>
    <n v="2319"/>
    <x v="0"/>
    <n v="0"/>
    <x v="0"/>
    <n v="121"/>
    <x v="2"/>
    <n v="6"/>
    <x v="2"/>
    <n v="194"/>
    <x v="0"/>
    <n v="128"/>
    <x v="0"/>
    <n v="66"/>
    <x v="1"/>
    <n v="114"/>
    <s v="Normal"/>
    <n v="144"/>
    <s v="Normal"/>
    <n v="4.2"/>
    <s v="Normal"/>
    <n v="14.9"/>
    <x v="1"/>
    <n v="9.9"/>
    <s v="Normal"/>
    <n v="2.8"/>
    <s v="Normal"/>
    <n v="1"/>
    <s v="Toma ECA"/>
    <n v="0"/>
    <s v="No toma ARB"/>
    <n v="0"/>
    <x v="1"/>
    <n v="1"/>
    <x v="0"/>
    <n v="0"/>
    <x v="0"/>
    <n v="1"/>
    <x v="0"/>
  </r>
  <r>
    <s v="P0767"/>
    <x v="48"/>
    <s v="Adulto"/>
    <x v="0"/>
    <n v="34.700000000000003"/>
    <x v="2"/>
    <n v="1"/>
    <s v="Tiene herencia"/>
    <n v="141"/>
    <n v="103"/>
    <n v="98"/>
    <s v="Normal"/>
    <n v="42"/>
    <s v="Intermedia"/>
    <n v="4"/>
    <x v="1"/>
    <n v="1"/>
    <x v="1"/>
    <n v="0"/>
    <x v="0"/>
    <n v="1"/>
    <x v="0"/>
    <x v="12"/>
    <x v="1"/>
    <n v="62"/>
    <x v="1"/>
    <n v="57"/>
    <x v="1"/>
    <n v="2041"/>
    <x v="1"/>
    <n v="1428"/>
    <s v="Macroalbuminuria"/>
    <n v="535"/>
    <x v="0"/>
    <n v="0"/>
    <x v="0"/>
    <n v="123"/>
    <x v="2"/>
    <n v="9.4"/>
    <x v="1"/>
    <n v="266"/>
    <x v="1"/>
    <n v="218"/>
    <x v="2"/>
    <n v="28"/>
    <x v="0"/>
    <n v="369"/>
    <s v="Alto"/>
    <n v="134"/>
    <s v="Bajo"/>
    <n v="6.9"/>
    <s v="Alto"/>
    <n v="8.8000000000000007"/>
    <x v="0"/>
    <n v="8.6"/>
    <s v="Normal"/>
    <n v="6.4"/>
    <s v="Alto"/>
    <n v="1"/>
    <s v="Toma ECA"/>
    <n v="0"/>
    <s v="No toma ARB"/>
    <n v="1"/>
    <x v="0"/>
    <n v="1"/>
    <x v="0"/>
    <n v="1"/>
    <x v="1"/>
    <n v="0"/>
    <x v="1"/>
  </r>
  <r>
    <s v="P0768"/>
    <x v="13"/>
    <s v="Adulto Mayor"/>
    <x v="0"/>
    <n v="18.3"/>
    <x v="4"/>
    <n v="0"/>
    <s v="No tiene herencia"/>
    <n v="118"/>
    <n v="83"/>
    <n v="79"/>
    <s v="Normal"/>
    <n v="61"/>
    <s v="Normal"/>
    <n v="1"/>
    <x v="2"/>
    <n v="0"/>
    <x v="0"/>
    <n v="0"/>
    <x v="0"/>
    <n v="1"/>
    <x v="0"/>
    <x v="7"/>
    <x v="0"/>
    <n v="28"/>
    <x v="0"/>
    <n v="71"/>
    <x v="2"/>
    <n v="17"/>
    <x v="0"/>
    <n v="15"/>
    <s v="Normal"/>
    <n v="2357"/>
    <x v="0"/>
    <n v="0"/>
    <x v="0"/>
    <n v="102"/>
    <x v="2"/>
    <n v="6"/>
    <x v="2"/>
    <n v="208"/>
    <x v="2"/>
    <n v="109"/>
    <x v="0"/>
    <n v="57"/>
    <x v="0"/>
    <n v="131"/>
    <s v="Normal"/>
    <n v="135"/>
    <s v="Normal"/>
    <n v="4.5"/>
    <s v="Normal"/>
    <n v="12.3"/>
    <x v="0"/>
    <n v="8.6999999999999993"/>
    <s v="Normal"/>
    <n v="4.3"/>
    <s v="Normal"/>
    <n v="1"/>
    <s v="Toma ECA"/>
    <n v="1"/>
    <s v="Toma ARB"/>
    <n v="1"/>
    <x v="0"/>
    <n v="0"/>
    <x v="1"/>
    <n v="0"/>
    <x v="0"/>
    <n v="1"/>
    <x v="0"/>
  </r>
  <r>
    <s v="P0769"/>
    <x v="20"/>
    <s v="Adulto"/>
    <x v="0"/>
    <n v="18.600000000000001"/>
    <x v="0"/>
    <n v="0"/>
    <s v="No tiene herencia"/>
    <n v="116"/>
    <n v="66"/>
    <n v="87"/>
    <s v="Normal"/>
    <n v="55"/>
    <s v="Normal"/>
    <n v="2"/>
    <x v="0"/>
    <n v="0"/>
    <x v="0"/>
    <n v="0"/>
    <x v="0"/>
    <n v="0"/>
    <x v="1"/>
    <x v="3"/>
    <x v="0"/>
    <n v="30"/>
    <x v="0"/>
    <n v="61"/>
    <x v="2"/>
    <n v="12"/>
    <x v="0"/>
    <n v="8"/>
    <s v="Normal"/>
    <n v="1398"/>
    <x v="0"/>
    <n v="0"/>
    <x v="0"/>
    <n v="89"/>
    <x v="0"/>
    <n v="5.4"/>
    <x v="0"/>
    <n v="161"/>
    <x v="0"/>
    <n v="94"/>
    <x v="3"/>
    <n v="53"/>
    <x v="0"/>
    <n v="111"/>
    <s v="Normal"/>
    <n v="137"/>
    <s v="Normal"/>
    <n v="3.8"/>
    <s v="Normal"/>
    <n v="15.3"/>
    <x v="1"/>
    <n v="10.3"/>
    <s v="Normal"/>
    <n v="3.8"/>
    <s v="Normal"/>
    <n v="0"/>
    <s v="No Toma ECA"/>
    <n v="1"/>
    <s v="Toma ARB"/>
    <n v="0"/>
    <x v="1"/>
    <n v="1"/>
    <x v="0"/>
    <n v="0"/>
    <x v="0"/>
    <n v="0"/>
    <x v="1"/>
  </r>
  <r>
    <s v="P0770"/>
    <x v="27"/>
    <s v="Adulto"/>
    <x v="0"/>
    <n v="25.6"/>
    <x v="3"/>
    <n v="0"/>
    <s v="No tiene herencia"/>
    <n v="189"/>
    <n v="99"/>
    <n v="90"/>
    <s v="Normal"/>
    <n v="45"/>
    <s v="Intermedia"/>
    <n v="2"/>
    <x v="0"/>
    <n v="1"/>
    <x v="1"/>
    <n v="1"/>
    <x v="1"/>
    <n v="1"/>
    <x v="0"/>
    <x v="5"/>
    <x v="1"/>
    <n v="88"/>
    <x v="1"/>
    <n v="28"/>
    <x v="4"/>
    <n v="602"/>
    <x v="1"/>
    <n v="481"/>
    <s v="Macroalbuminuria"/>
    <n v="891"/>
    <x v="0"/>
    <n v="1"/>
    <x v="1"/>
    <n v="173"/>
    <x v="1"/>
    <n v="8.6"/>
    <x v="1"/>
    <n v="224"/>
    <x v="2"/>
    <n v="189"/>
    <x v="1"/>
    <n v="44"/>
    <x v="0"/>
    <n v="254"/>
    <s v="Alto"/>
    <n v="130"/>
    <s v="Bajo"/>
    <n v="5.6"/>
    <s v="Alto"/>
    <n v="8.4"/>
    <x v="0"/>
    <n v="7.5"/>
    <s v="Bajo"/>
    <n v="7.4"/>
    <s v="Alto"/>
    <n v="0"/>
    <s v="No Toma ECA"/>
    <n v="0"/>
    <s v="No toma ARB"/>
    <n v="1"/>
    <x v="0"/>
    <n v="0"/>
    <x v="1"/>
    <n v="1"/>
    <x v="1"/>
    <n v="1"/>
    <x v="0"/>
  </r>
  <r>
    <s v="P0771"/>
    <x v="51"/>
    <s v="Adulto Mayor"/>
    <x v="1"/>
    <n v="30.4"/>
    <x v="2"/>
    <n v="1"/>
    <s v="Tiene herencia"/>
    <n v="181"/>
    <n v="95"/>
    <n v="98"/>
    <s v="Normal"/>
    <n v="46"/>
    <s v="Intermedia"/>
    <n v="4"/>
    <x v="1"/>
    <n v="1"/>
    <x v="1"/>
    <n v="1"/>
    <x v="1"/>
    <n v="1"/>
    <x v="0"/>
    <x v="20"/>
    <x v="1"/>
    <n v="73"/>
    <x v="1"/>
    <n v="26"/>
    <x v="4"/>
    <n v="989"/>
    <x v="1"/>
    <n v="791"/>
    <s v="Macroalbuminuria"/>
    <n v="605"/>
    <x v="0"/>
    <n v="1"/>
    <x v="1"/>
    <n v="184"/>
    <x v="1"/>
    <n v="7.4"/>
    <x v="1"/>
    <n v="270"/>
    <x v="1"/>
    <n v="140"/>
    <x v="4"/>
    <n v="38"/>
    <x v="0"/>
    <n v="307"/>
    <s v="Alto"/>
    <n v="132"/>
    <s v="Bajo"/>
    <n v="5.8"/>
    <s v="Alto"/>
    <n v="9.5"/>
    <x v="0"/>
    <n v="8"/>
    <s v="Bajo"/>
    <n v="6.4"/>
    <s v="Alto"/>
    <n v="0"/>
    <s v="No Toma ECA"/>
    <n v="0"/>
    <s v="No toma ARB"/>
    <n v="1"/>
    <x v="0"/>
    <n v="1"/>
    <x v="0"/>
    <n v="1"/>
    <x v="1"/>
    <n v="0"/>
    <x v="1"/>
  </r>
  <r>
    <s v="P0772"/>
    <x v="21"/>
    <s v="Adulto"/>
    <x v="0"/>
    <n v="26.6"/>
    <x v="3"/>
    <n v="0"/>
    <s v="No tiene herencia"/>
    <n v="113"/>
    <n v="82"/>
    <n v="82"/>
    <s v="Normal"/>
    <n v="50"/>
    <s v="Normal"/>
    <n v="2"/>
    <x v="0"/>
    <n v="0"/>
    <x v="0"/>
    <n v="0"/>
    <x v="0"/>
    <n v="1"/>
    <x v="0"/>
    <x v="18"/>
    <x v="0"/>
    <n v="25"/>
    <x v="0"/>
    <n v="95"/>
    <x v="0"/>
    <n v="19"/>
    <x v="0"/>
    <n v="15"/>
    <s v="Normal"/>
    <n v="1436"/>
    <x v="0"/>
    <n v="0"/>
    <x v="0"/>
    <n v="94"/>
    <x v="0"/>
    <n v="5.6"/>
    <x v="0"/>
    <n v="192"/>
    <x v="0"/>
    <n v="129"/>
    <x v="0"/>
    <n v="67"/>
    <x v="1"/>
    <n v="138"/>
    <s v="Normal"/>
    <n v="145"/>
    <s v="Normal"/>
    <n v="3.7"/>
    <s v="Normal"/>
    <n v="14.7"/>
    <x v="1"/>
    <n v="8.6"/>
    <s v="Normal"/>
    <n v="3.7"/>
    <s v="Normal"/>
    <n v="0"/>
    <s v="No Toma ECA"/>
    <n v="1"/>
    <s v="Toma ARB"/>
    <n v="1"/>
    <x v="0"/>
    <n v="0"/>
    <x v="1"/>
    <n v="0"/>
    <x v="0"/>
    <n v="1"/>
    <x v="0"/>
  </r>
  <r>
    <s v="P0773"/>
    <x v="25"/>
    <s v="Adulto"/>
    <x v="0"/>
    <n v="37.299999999999997"/>
    <x v="1"/>
    <n v="1"/>
    <s v="Tiene herencia"/>
    <n v="157"/>
    <n v="90"/>
    <n v="88"/>
    <s v="Normal"/>
    <n v="28"/>
    <s v="Reducida"/>
    <n v="3"/>
    <x v="3"/>
    <n v="0"/>
    <x v="0"/>
    <n v="1"/>
    <x v="1"/>
    <n v="1"/>
    <x v="0"/>
    <x v="17"/>
    <x v="1"/>
    <n v="92"/>
    <x v="1"/>
    <n v="46"/>
    <x v="1"/>
    <n v="1895"/>
    <x v="1"/>
    <n v="1516"/>
    <s v="Macroalbuminuria"/>
    <n v="760"/>
    <x v="0"/>
    <n v="0"/>
    <x v="0"/>
    <n v="162"/>
    <x v="1"/>
    <n v="7.9"/>
    <x v="1"/>
    <n v="285"/>
    <x v="1"/>
    <n v="175"/>
    <x v="1"/>
    <n v="26"/>
    <x v="0"/>
    <n v="263"/>
    <s v="Alto"/>
    <n v="129"/>
    <s v="Bajo"/>
    <n v="6.5"/>
    <s v="Alto"/>
    <n v="9.9"/>
    <x v="0"/>
    <n v="7.5"/>
    <s v="Bajo"/>
    <n v="6.6"/>
    <s v="Alto"/>
    <n v="1"/>
    <s v="Toma ECA"/>
    <n v="1"/>
    <s v="Toma ARB"/>
    <n v="0"/>
    <x v="1"/>
    <n v="1"/>
    <x v="0"/>
    <n v="1"/>
    <x v="1"/>
    <n v="0"/>
    <x v="1"/>
  </r>
  <r>
    <s v="P0774"/>
    <x v="14"/>
    <s v="Adulto"/>
    <x v="0"/>
    <n v="24.5"/>
    <x v="0"/>
    <n v="0"/>
    <s v="No tiene herencia"/>
    <n v="121"/>
    <n v="69"/>
    <n v="66"/>
    <s v="Normal"/>
    <n v="59"/>
    <s v="Normal"/>
    <n v="1"/>
    <x v="2"/>
    <n v="0"/>
    <x v="0"/>
    <n v="0"/>
    <x v="0"/>
    <n v="0"/>
    <x v="1"/>
    <x v="3"/>
    <x v="0"/>
    <n v="16"/>
    <x v="2"/>
    <n v="95"/>
    <x v="0"/>
    <n v="7"/>
    <x v="0"/>
    <n v="6"/>
    <s v="Normal"/>
    <n v="1110"/>
    <x v="0"/>
    <n v="0"/>
    <x v="0"/>
    <n v="83"/>
    <x v="0"/>
    <n v="6.2"/>
    <x v="2"/>
    <n v="155"/>
    <x v="0"/>
    <n v="107"/>
    <x v="0"/>
    <n v="69"/>
    <x v="1"/>
    <n v="106"/>
    <s v="Normal"/>
    <n v="139"/>
    <s v="Normal"/>
    <n v="4.3"/>
    <s v="Normal"/>
    <n v="12.2"/>
    <x v="0"/>
    <n v="9.6"/>
    <s v="Normal"/>
    <n v="3.9"/>
    <s v="Normal"/>
    <n v="1"/>
    <s v="Toma ECA"/>
    <n v="1"/>
    <s v="Toma ARB"/>
    <n v="0"/>
    <x v="1"/>
    <n v="0"/>
    <x v="1"/>
    <n v="0"/>
    <x v="0"/>
    <n v="0"/>
    <x v="1"/>
  </r>
  <r>
    <s v="P0775"/>
    <x v="53"/>
    <s v="Adulto Mayor"/>
    <x v="0"/>
    <n v="33"/>
    <x v="2"/>
    <n v="1"/>
    <s v="Tiene herencia"/>
    <n v="187"/>
    <n v="105"/>
    <n v="83"/>
    <s v="Normal"/>
    <n v="42"/>
    <s v="Intermedia"/>
    <n v="2"/>
    <x v="0"/>
    <n v="0"/>
    <x v="0"/>
    <n v="0"/>
    <x v="0"/>
    <n v="1"/>
    <x v="0"/>
    <x v="40"/>
    <x v="1"/>
    <n v="54"/>
    <x v="0"/>
    <n v="15"/>
    <x v="4"/>
    <n v="2811"/>
    <x v="1"/>
    <n v="2248"/>
    <s v="Macroalbuminuria"/>
    <n v="900"/>
    <x v="0"/>
    <n v="1"/>
    <x v="1"/>
    <n v="153"/>
    <x v="1"/>
    <n v="8.9"/>
    <x v="1"/>
    <n v="203"/>
    <x v="2"/>
    <n v="173"/>
    <x v="1"/>
    <n v="26"/>
    <x v="0"/>
    <n v="383"/>
    <s v="Alto"/>
    <n v="139"/>
    <s v="Normal"/>
    <n v="6.5"/>
    <s v="Alto"/>
    <n v="9.9"/>
    <x v="0"/>
    <n v="8.8000000000000007"/>
    <s v="Normal"/>
    <n v="7.3"/>
    <s v="Alto"/>
    <n v="1"/>
    <s v="Toma ECA"/>
    <n v="1"/>
    <s v="Toma ARB"/>
    <n v="0"/>
    <x v="1"/>
    <n v="0"/>
    <x v="1"/>
    <n v="1"/>
    <x v="1"/>
    <n v="1"/>
    <x v="0"/>
  </r>
  <r>
    <s v="P0776"/>
    <x v="39"/>
    <s v="Adulto Mayor"/>
    <x v="1"/>
    <n v="29"/>
    <x v="3"/>
    <n v="1"/>
    <s v="Tiene herencia"/>
    <n v="118"/>
    <n v="81"/>
    <n v="89"/>
    <s v="Normal"/>
    <n v="56"/>
    <s v="Normal"/>
    <n v="2"/>
    <x v="0"/>
    <n v="0"/>
    <x v="0"/>
    <n v="0"/>
    <x v="0"/>
    <n v="0"/>
    <x v="1"/>
    <x v="18"/>
    <x v="1"/>
    <n v="34"/>
    <x v="0"/>
    <n v="103"/>
    <x v="0"/>
    <n v="19"/>
    <x v="0"/>
    <n v="15"/>
    <s v="Normal"/>
    <n v="1587"/>
    <x v="0"/>
    <n v="0"/>
    <x v="0"/>
    <n v="102"/>
    <x v="2"/>
    <n v="5.8"/>
    <x v="2"/>
    <n v="214"/>
    <x v="2"/>
    <n v="89"/>
    <x v="3"/>
    <n v="68"/>
    <x v="1"/>
    <n v="137"/>
    <s v="Normal"/>
    <n v="143"/>
    <s v="Normal"/>
    <n v="4"/>
    <s v="Normal"/>
    <n v="12.2"/>
    <x v="1"/>
    <n v="9.8000000000000007"/>
    <s v="Normal"/>
    <n v="3.9"/>
    <s v="Normal"/>
    <n v="0"/>
    <s v="No Toma ECA"/>
    <n v="0"/>
    <s v="No toma ARB"/>
    <n v="0"/>
    <x v="1"/>
    <n v="0"/>
    <x v="1"/>
    <n v="0"/>
    <x v="0"/>
    <n v="0"/>
    <x v="1"/>
  </r>
  <r>
    <s v="P0777"/>
    <x v="40"/>
    <s v="Adulto"/>
    <x v="1"/>
    <n v="38.700000000000003"/>
    <x v="1"/>
    <n v="1"/>
    <s v="Tiene herencia"/>
    <n v="175"/>
    <n v="108"/>
    <n v="102"/>
    <s v="Taquicardia"/>
    <n v="29"/>
    <s v="Reducida"/>
    <n v="4"/>
    <x v="1"/>
    <n v="0"/>
    <x v="0"/>
    <n v="0"/>
    <x v="0"/>
    <n v="1"/>
    <x v="0"/>
    <x v="40"/>
    <x v="1"/>
    <n v="63"/>
    <x v="1"/>
    <n v="55"/>
    <x v="1"/>
    <n v="1147"/>
    <x v="1"/>
    <n v="917"/>
    <s v="Macroalbuminuria"/>
    <n v="739"/>
    <x v="0"/>
    <n v="0"/>
    <x v="0"/>
    <n v="172"/>
    <x v="1"/>
    <n v="8.5"/>
    <x v="1"/>
    <n v="233"/>
    <x v="2"/>
    <n v="160"/>
    <x v="1"/>
    <n v="35"/>
    <x v="0"/>
    <n v="185"/>
    <s v="Alto"/>
    <n v="135"/>
    <s v="Normal"/>
    <n v="6.2"/>
    <s v="Alto"/>
    <n v="9.5"/>
    <x v="0"/>
    <n v="8.6"/>
    <s v="Normal"/>
    <n v="6.8"/>
    <s v="Alto"/>
    <n v="0"/>
    <s v="No Toma ECA"/>
    <n v="0"/>
    <s v="No toma ARB"/>
    <n v="0"/>
    <x v="1"/>
    <n v="1"/>
    <x v="0"/>
    <n v="1"/>
    <x v="1"/>
    <n v="1"/>
    <x v="0"/>
  </r>
  <r>
    <s v="P0778"/>
    <x v="28"/>
    <s v="Adulto Mayor"/>
    <x v="1"/>
    <n v="39.700000000000003"/>
    <x v="1"/>
    <n v="1"/>
    <s v="Tiene herencia"/>
    <n v="154"/>
    <n v="104"/>
    <n v="101"/>
    <s v="Taquicardia"/>
    <n v="31"/>
    <s v="Reducida"/>
    <n v="4"/>
    <x v="1"/>
    <n v="0"/>
    <x v="0"/>
    <n v="0"/>
    <x v="0"/>
    <n v="1"/>
    <x v="0"/>
    <x v="22"/>
    <x v="1"/>
    <n v="119"/>
    <x v="3"/>
    <n v="19"/>
    <x v="4"/>
    <n v="1100"/>
    <x v="1"/>
    <n v="990"/>
    <s v="Macroalbuminuria"/>
    <n v="761"/>
    <x v="0"/>
    <n v="1"/>
    <x v="1"/>
    <n v="126"/>
    <x v="1"/>
    <n v="8"/>
    <x v="1"/>
    <n v="206"/>
    <x v="2"/>
    <n v="170"/>
    <x v="1"/>
    <n v="28"/>
    <x v="0"/>
    <n v="442"/>
    <s v="Alto"/>
    <n v="128"/>
    <s v="Bajo"/>
    <n v="5.3"/>
    <s v="Alto"/>
    <n v="10.6"/>
    <x v="0"/>
    <n v="8.4"/>
    <s v="Bajo"/>
    <n v="7"/>
    <s v="Alto"/>
    <n v="1"/>
    <s v="Toma ECA"/>
    <n v="0"/>
    <s v="No toma ARB"/>
    <n v="0"/>
    <x v="1"/>
    <n v="1"/>
    <x v="0"/>
    <n v="1"/>
    <x v="1"/>
    <n v="0"/>
    <x v="1"/>
  </r>
  <r>
    <s v="P0779"/>
    <x v="17"/>
    <s v="Adulto"/>
    <x v="1"/>
    <n v="25"/>
    <x v="3"/>
    <n v="0"/>
    <s v="No tiene herencia"/>
    <n v="127"/>
    <n v="74"/>
    <n v="70"/>
    <s v="Normal"/>
    <n v="55"/>
    <s v="Normal"/>
    <n v="2"/>
    <x v="0"/>
    <n v="0"/>
    <x v="0"/>
    <n v="0"/>
    <x v="0"/>
    <n v="1"/>
    <x v="0"/>
    <x v="3"/>
    <x v="0"/>
    <n v="21"/>
    <x v="0"/>
    <n v="88"/>
    <x v="2"/>
    <n v="6"/>
    <x v="0"/>
    <n v="5"/>
    <s v="Normal"/>
    <n v="2286"/>
    <x v="0"/>
    <n v="0"/>
    <x v="0"/>
    <n v="100"/>
    <x v="2"/>
    <n v="5.7"/>
    <x v="2"/>
    <n v="194"/>
    <x v="0"/>
    <n v="126"/>
    <x v="0"/>
    <n v="52"/>
    <x v="0"/>
    <n v="160"/>
    <s v="Alto"/>
    <n v="142"/>
    <s v="Normal"/>
    <n v="3.9"/>
    <s v="Normal"/>
    <n v="14.7"/>
    <x v="1"/>
    <n v="10"/>
    <s v="Normal"/>
    <n v="3"/>
    <s v="Normal"/>
    <n v="0"/>
    <s v="No Toma ECA"/>
    <n v="0"/>
    <s v="No toma ARB"/>
    <n v="0"/>
    <x v="1"/>
    <n v="0"/>
    <x v="1"/>
    <n v="0"/>
    <x v="0"/>
    <n v="1"/>
    <x v="0"/>
  </r>
  <r>
    <s v="P0780"/>
    <x v="16"/>
    <s v="Adulto"/>
    <x v="0"/>
    <n v="23.2"/>
    <x v="0"/>
    <n v="0"/>
    <s v="No tiene herencia"/>
    <n v="134"/>
    <n v="77"/>
    <n v="67"/>
    <s v="Normal"/>
    <n v="65"/>
    <s v="Normal"/>
    <n v="2"/>
    <x v="0"/>
    <n v="0"/>
    <x v="0"/>
    <n v="0"/>
    <x v="0"/>
    <n v="1"/>
    <x v="0"/>
    <x v="18"/>
    <x v="0"/>
    <n v="35"/>
    <x v="0"/>
    <n v="74"/>
    <x v="2"/>
    <n v="28"/>
    <x v="0"/>
    <n v="22"/>
    <s v="Normal"/>
    <n v="1481"/>
    <x v="0"/>
    <n v="1"/>
    <x v="1"/>
    <n v="81"/>
    <x v="0"/>
    <n v="5.0999999999999996"/>
    <x v="0"/>
    <n v="154"/>
    <x v="0"/>
    <n v="106"/>
    <x v="0"/>
    <n v="68"/>
    <x v="1"/>
    <n v="147"/>
    <s v="Normal"/>
    <n v="135"/>
    <s v="Normal"/>
    <n v="4.0999999999999996"/>
    <s v="Normal"/>
    <n v="15.3"/>
    <x v="1"/>
    <n v="10.199999999999999"/>
    <s v="Normal"/>
    <n v="4"/>
    <s v="Normal"/>
    <n v="1"/>
    <s v="Toma ECA"/>
    <n v="0"/>
    <s v="No toma ARB"/>
    <n v="0"/>
    <x v="1"/>
    <n v="0"/>
    <x v="1"/>
    <n v="0"/>
    <x v="0"/>
    <n v="1"/>
    <x v="0"/>
  </r>
  <r>
    <s v="P0781"/>
    <x v="34"/>
    <s v="Adulto"/>
    <x v="1"/>
    <n v="26.8"/>
    <x v="3"/>
    <n v="0"/>
    <s v="No tiene herencia"/>
    <n v="101"/>
    <n v="65"/>
    <n v="84"/>
    <s v="Normal"/>
    <n v="61"/>
    <s v="Normal"/>
    <n v="1"/>
    <x v="2"/>
    <n v="0"/>
    <x v="0"/>
    <n v="0"/>
    <x v="0"/>
    <n v="1"/>
    <x v="0"/>
    <x v="3"/>
    <x v="0"/>
    <n v="17"/>
    <x v="0"/>
    <n v="119"/>
    <x v="0"/>
    <n v="8"/>
    <x v="0"/>
    <n v="5"/>
    <s v="Normal"/>
    <n v="1255"/>
    <x v="0"/>
    <n v="0"/>
    <x v="0"/>
    <n v="120"/>
    <x v="2"/>
    <n v="5.7"/>
    <x v="2"/>
    <n v="187"/>
    <x v="0"/>
    <n v="101"/>
    <x v="0"/>
    <n v="53"/>
    <x v="0"/>
    <n v="158"/>
    <s v="Alto"/>
    <n v="141"/>
    <s v="Normal"/>
    <n v="3.5"/>
    <s v="Normal"/>
    <n v="15"/>
    <x v="1"/>
    <n v="8.6"/>
    <s v="Normal"/>
    <n v="4.4000000000000004"/>
    <s v="Normal"/>
    <n v="1"/>
    <s v="Toma ECA"/>
    <n v="0"/>
    <s v="No toma ARB"/>
    <n v="0"/>
    <x v="1"/>
    <n v="0"/>
    <x v="1"/>
    <n v="0"/>
    <x v="0"/>
    <n v="1"/>
    <x v="0"/>
  </r>
  <r>
    <s v="P0782"/>
    <x v="34"/>
    <s v="Adulto"/>
    <x v="0"/>
    <n v="27.5"/>
    <x v="3"/>
    <n v="0"/>
    <s v="No tiene herencia"/>
    <n v="107"/>
    <n v="81"/>
    <n v="71"/>
    <s v="Normal"/>
    <n v="63"/>
    <s v="Normal"/>
    <n v="1"/>
    <x v="2"/>
    <n v="0"/>
    <x v="0"/>
    <n v="0"/>
    <x v="0"/>
    <n v="1"/>
    <x v="0"/>
    <x v="4"/>
    <x v="0"/>
    <n v="16"/>
    <x v="2"/>
    <n v="71"/>
    <x v="2"/>
    <n v="18"/>
    <x v="0"/>
    <n v="12"/>
    <s v="Normal"/>
    <n v="1646"/>
    <x v="0"/>
    <n v="0"/>
    <x v="0"/>
    <n v="92"/>
    <x v="0"/>
    <n v="5.2"/>
    <x v="0"/>
    <n v="214"/>
    <x v="2"/>
    <n v="128"/>
    <x v="0"/>
    <n v="42"/>
    <x v="0"/>
    <n v="96"/>
    <s v="Normal"/>
    <n v="142"/>
    <s v="Normal"/>
    <n v="3.9"/>
    <s v="Normal"/>
    <n v="14"/>
    <x v="1"/>
    <n v="9.1999999999999993"/>
    <s v="Normal"/>
    <n v="3.6"/>
    <s v="Normal"/>
    <n v="0"/>
    <s v="No Toma ECA"/>
    <n v="1"/>
    <s v="Toma ARB"/>
    <n v="1"/>
    <x v="0"/>
    <n v="1"/>
    <x v="0"/>
    <n v="0"/>
    <x v="0"/>
    <n v="1"/>
    <x v="0"/>
  </r>
  <r>
    <s v="P0783"/>
    <x v="52"/>
    <s v="Adulto"/>
    <x v="1"/>
    <n v="23.1"/>
    <x v="0"/>
    <n v="1"/>
    <s v="Tiene herencia"/>
    <n v="104"/>
    <n v="73"/>
    <n v="79"/>
    <s v="Normal"/>
    <n v="70"/>
    <s v="Normal"/>
    <n v="1"/>
    <x v="2"/>
    <n v="0"/>
    <x v="0"/>
    <n v="0"/>
    <x v="0"/>
    <n v="0"/>
    <x v="1"/>
    <x v="18"/>
    <x v="1"/>
    <n v="32"/>
    <x v="0"/>
    <n v="62"/>
    <x v="2"/>
    <n v="9"/>
    <x v="0"/>
    <n v="8"/>
    <s v="Normal"/>
    <n v="2076"/>
    <x v="0"/>
    <n v="0"/>
    <x v="0"/>
    <n v="98"/>
    <x v="0"/>
    <n v="4.8"/>
    <x v="0"/>
    <n v="203"/>
    <x v="2"/>
    <n v="118"/>
    <x v="0"/>
    <n v="49"/>
    <x v="0"/>
    <n v="147"/>
    <s v="Normal"/>
    <n v="144"/>
    <s v="Normal"/>
    <n v="4.2"/>
    <s v="Normal"/>
    <n v="16"/>
    <x v="2"/>
    <n v="10.4"/>
    <s v="Normal"/>
    <n v="3.7"/>
    <s v="Normal"/>
    <n v="0"/>
    <s v="No Toma ECA"/>
    <n v="0"/>
    <s v="No toma ARB"/>
    <n v="0"/>
    <x v="1"/>
    <n v="0"/>
    <x v="1"/>
    <n v="0"/>
    <x v="0"/>
    <n v="0"/>
    <x v="1"/>
  </r>
  <r>
    <s v="P0784"/>
    <x v="34"/>
    <s v="Adulto"/>
    <x v="0"/>
    <n v="20"/>
    <x v="0"/>
    <n v="0"/>
    <s v="No tiene herencia"/>
    <n v="115"/>
    <n v="72"/>
    <n v="81"/>
    <s v="Normal"/>
    <n v="51"/>
    <s v="Normal"/>
    <n v="2"/>
    <x v="0"/>
    <n v="0"/>
    <x v="0"/>
    <n v="0"/>
    <x v="0"/>
    <n v="1"/>
    <x v="0"/>
    <x v="7"/>
    <x v="0"/>
    <n v="38"/>
    <x v="0"/>
    <n v="106"/>
    <x v="0"/>
    <n v="11"/>
    <x v="0"/>
    <n v="8"/>
    <s v="Normal"/>
    <n v="2139"/>
    <x v="0"/>
    <n v="1"/>
    <x v="1"/>
    <n v="107"/>
    <x v="2"/>
    <n v="5.2"/>
    <x v="0"/>
    <n v="158"/>
    <x v="0"/>
    <n v="85"/>
    <x v="3"/>
    <n v="62"/>
    <x v="1"/>
    <n v="144"/>
    <s v="Normal"/>
    <n v="137"/>
    <s v="Normal"/>
    <n v="4.0999999999999996"/>
    <s v="Normal"/>
    <n v="14.3"/>
    <x v="1"/>
    <n v="9"/>
    <s v="Normal"/>
    <n v="2.7"/>
    <s v="Normal"/>
    <n v="0"/>
    <s v="No Toma ECA"/>
    <n v="0"/>
    <s v="No toma ARB"/>
    <n v="1"/>
    <x v="0"/>
    <n v="0"/>
    <x v="1"/>
    <n v="0"/>
    <x v="0"/>
    <n v="0"/>
    <x v="1"/>
  </r>
  <r>
    <s v="P0785"/>
    <x v="6"/>
    <s v="Adulto Mayor"/>
    <x v="1"/>
    <n v="35.700000000000003"/>
    <x v="1"/>
    <n v="0"/>
    <s v="No tiene herencia"/>
    <n v="175"/>
    <n v="99"/>
    <n v="99"/>
    <s v="Normal"/>
    <n v="25"/>
    <s v="Reducida"/>
    <n v="2"/>
    <x v="0"/>
    <n v="0"/>
    <x v="0"/>
    <n v="0"/>
    <x v="0"/>
    <n v="1"/>
    <x v="0"/>
    <x v="34"/>
    <x v="1"/>
    <n v="89"/>
    <x v="1"/>
    <n v="18"/>
    <x v="4"/>
    <n v="1360"/>
    <x v="1"/>
    <n v="1224"/>
    <s v="Macroalbuminuria"/>
    <n v="898"/>
    <x v="0"/>
    <n v="0"/>
    <x v="0"/>
    <n v="162"/>
    <x v="1"/>
    <n v="6.9"/>
    <x v="1"/>
    <n v="230"/>
    <x v="2"/>
    <n v="198"/>
    <x v="2"/>
    <n v="29"/>
    <x v="0"/>
    <n v="396"/>
    <s v="Alto"/>
    <n v="132"/>
    <s v="Bajo"/>
    <n v="6.5"/>
    <s v="Alto"/>
    <n v="10.9"/>
    <x v="0"/>
    <n v="8.6999999999999993"/>
    <s v="Normal"/>
    <n v="5.4"/>
    <s v="Alto"/>
    <n v="1"/>
    <s v="Toma ECA"/>
    <n v="0"/>
    <s v="No toma ARB"/>
    <n v="1"/>
    <x v="0"/>
    <n v="1"/>
    <x v="0"/>
    <n v="1"/>
    <x v="1"/>
    <n v="1"/>
    <x v="0"/>
  </r>
  <r>
    <s v="P0786"/>
    <x v="31"/>
    <s v="Adulto Mayor"/>
    <x v="1"/>
    <n v="27.9"/>
    <x v="3"/>
    <n v="1"/>
    <s v="Tiene herencia"/>
    <n v="144"/>
    <n v="102"/>
    <n v="102"/>
    <s v="Taquicardia"/>
    <n v="32"/>
    <s v="Reducida"/>
    <n v="4"/>
    <x v="1"/>
    <n v="1"/>
    <x v="1"/>
    <n v="0"/>
    <x v="0"/>
    <n v="1"/>
    <x v="0"/>
    <x v="24"/>
    <x v="1"/>
    <n v="102"/>
    <x v="3"/>
    <n v="57"/>
    <x v="1"/>
    <n v="2220"/>
    <x v="1"/>
    <n v="1776"/>
    <s v="Macroalbuminuria"/>
    <n v="307"/>
    <x v="1"/>
    <n v="1"/>
    <x v="1"/>
    <n v="207"/>
    <x v="1"/>
    <n v="8.1999999999999993"/>
    <x v="1"/>
    <n v="310"/>
    <x v="1"/>
    <n v="207"/>
    <x v="2"/>
    <n v="27"/>
    <x v="0"/>
    <n v="190"/>
    <s v="Alto"/>
    <n v="140"/>
    <s v="Normal"/>
    <n v="5.7"/>
    <s v="Alto"/>
    <n v="8.3000000000000007"/>
    <x v="0"/>
    <n v="8.9"/>
    <s v="Normal"/>
    <n v="7.1"/>
    <s v="Alto"/>
    <n v="1"/>
    <s v="Toma ECA"/>
    <n v="1"/>
    <s v="Toma ARB"/>
    <n v="1"/>
    <x v="0"/>
    <n v="0"/>
    <x v="1"/>
    <n v="1"/>
    <x v="1"/>
    <n v="1"/>
    <x v="0"/>
  </r>
  <r>
    <s v="P0787"/>
    <x v="37"/>
    <s v="Adulto Mayor"/>
    <x v="0"/>
    <n v="19.399999999999999"/>
    <x v="0"/>
    <n v="0"/>
    <s v="No tiene herencia"/>
    <n v="132"/>
    <n v="84"/>
    <n v="89"/>
    <s v="Normal"/>
    <n v="51"/>
    <s v="Normal"/>
    <n v="1"/>
    <x v="2"/>
    <n v="0"/>
    <x v="0"/>
    <n v="0"/>
    <x v="0"/>
    <n v="0"/>
    <x v="1"/>
    <x v="0"/>
    <x v="0"/>
    <n v="18"/>
    <x v="0"/>
    <n v="112"/>
    <x v="0"/>
    <n v="21"/>
    <x v="0"/>
    <n v="18"/>
    <s v="Normal"/>
    <n v="1636"/>
    <x v="0"/>
    <n v="0"/>
    <x v="0"/>
    <n v="114"/>
    <x v="2"/>
    <n v="4.8"/>
    <x v="0"/>
    <n v="201"/>
    <x v="2"/>
    <n v="114"/>
    <x v="0"/>
    <n v="51"/>
    <x v="0"/>
    <n v="94"/>
    <s v="Normal"/>
    <n v="138"/>
    <s v="Normal"/>
    <n v="4.5999999999999996"/>
    <s v="Normal"/>
    <n v="14.4"/>
    <x v="1"/>
    <n v="9.1"/>
    <s v="Normal"/>
    <n v="4.4000000000000004"/>
    <s v="Normal"/>
    <n v="1"/>
    <s v="Toma ECA"/>
    <n v="0"/>
    <s v="No toma ARB"/>
    <n v="1"/>
    <x v="0"/>
    <n v="1"/>
    <x v="0"/>
    <n v="0"/>
    <x v="0"/>
    <n v="1"/>
    <x v="0"/>
  </r>
  <r>
    <s v="P0788"/>
    <x v="9"/>
    <s v="Adulto Mayor"/>
    <x v="1"/>
    <n v="39.799999999999997"/>
    <x v="1"/>
    <n v="0"/>
    <s v="No tiene herencia"/>
    <n v="155"/>
    <n v="92"/>
    <n v="104"/>
    <s v="Taquicardia"/>
    <n v="33"/>
    <s v="Reducida"/>
    <n v="3"/>
    <x v="3"/>
    <n v="0"/>
    <x v="0"/>
    <n v="0"/>
    <x v="0"/>
    <n v="1"/>
    <x v="0"/>
    <x v="24"/>
    <x v="1"/>
    <n v="54"/>
    <x v="1"/>
    <n v="21"/>
    <x v="4"/>
    <n v="371"/>
    <x v="1"/>
    <n v="259"/>
    <s v="Microalbuminuria"/>
    <n v="617"/>
    <x v="0"/>
    <n v="0"/>
    <x v="0"/>
    <n v="130"/>
    <x v="1"/>
    <n v="11"/>
    <x v="1"/>
    <n v="308"/>
    <x v="1"/>
    <n v="152"/>
    <x v="4"/>
    <n v="34"/>
    <x v="0"/>
    <n v="197"/>
    <s v="Alto"/>
    <n v="136"/>
    <s v="Normal"/>
    <n v="5.9"/>
    <s v="Alto"/>
    <n v="9.9"/>
    <x v="0"/>
    <n v="7.7"/>
    <s v="Bajo"/>
    <n v="6.7"/>
    <s v="Alto"/>
    <n v="1"/>
    <s v="Toma ECA"/>
    <n v="1"/>
    <s v="Toma ARB"/>
    <n v="1"/>
    <x v="0"/>
    <n v="1"/>
    <x v="0"/>
    <n v="1"/>
    <x v="1"/>
    <n v="1"/>
    <x v="0"/>
  </r>
  <r>
    <s v="P0789"/>
    <x v="49"/>
    <s v="Adulto Mayor"/>
    <x v="0"/>
    <n v="30.1"/>
    <x v="2"/>
    <n v="0"/>
    <s v="No tiene herencia"/>
    <n v="173"/>
    <n v="96"/>
    <n v="100"/>
    <s v="Normal"/>
    <n v="40"/>
    <s v="Reducida"/>
    <n v="2"/>
    <x v="0"/>
    <n v="1"/>
    <x v="1"/>
    <n v="0"/>
    <x v="0"/>
    <n v="1"/>
    <x v="0"/>
    <x v="17"/>
    <x v="1"/>
    <n v="48"/>
    <x v="0"/>
    <n v="43"/>
    <x v="1"/>
    <n v="1734"/>
    <x v="1"/>
    <n v="1213"/>
    <s v="Macroalbuminuria"/>
    <n v="674"/>
    <x v="0"/>
    <n v="1"/>
    <x v="1"/>
    <n v="188"/>
    <x v="1"/>
    <n v="7.7"/>
    <x v="1"/>
    <n v="203"/>
    <x v="2"/>
    <n v="130"/>
    <x v="4"/>
    <n v="42"/>
    <x v="0"/>
    <n v="199"/>
    <s v="Alto"/>
    <n v="138"/>
    <s v="Normal"/>
    <n v="5.5"/>
    <s v="Alto"/>
    <n v="7.9"/>
    <x v="0"/>
    <n v="7.7"/>
    <s v="Bajo"/>
    <n v="4.7"/>
    <s v="Alto"/>
    <n v="1"/>
    <s v="Toma ECA"/>
    <n v="1"/>
    <s v="Toma ARB"/>
    <n v="1"/>
    <x v="0"/>
    <n v="0"/>
    <x v="1"/>
    <n v="1"/>
    <x v="1"/>
    <n v="0"/>
    <x v="1"/>
  </r>
  <r>
    <s v="P0790"/>
    <x v="7"/>
    <s v="Adulto Mayor"/>
    <x v="0"/>
    <n v="38.299999999999997"/>
    <x v="1"/>
    <n v="1"/>
    <s v="Tiene herencia"/>
    <n v="170"/>
    <n v="105"/>
    <n v="94"/>
    <s v="Normal"/>
    <n v="30"/>
    <s v="Reducida"/>
    <n v="4"/>
    <x v="1"/>
    <n v="0"/>
    <x v="0"/>
    <n v="1"/>
    <x v="1"/>
    <n v="1"/>
    <x v="0"/>
    <x v="38"/>
    <x v="1"/>
    <n v="78"/>
    <x v="1"/>
    <n v="17"/>
    <x v="4"/>
    <n v="574"/>
    <x v="1"/>
    <n v="459"/>
    <s v="Macroalbuminuria"/>
    <n v="793"/>
    <x v="0"/>
    <n v="0"/>
    <x v="0"/>
    <n v="182"/>
    <x v="1"/>
    <n v="7.9"/>
    <x v="1"/>
    <n v="231"/>
    <x v="2"/>
    <n v="166"/>
    <x v="1"/>
    <n v="26"/>
    <x v="0"/>
    <n v="186"/>
    <s v="Alto"/>
    <n v="140"/>
    <s v="Normal"/>
    <n v="5.9"/>
    <s v="Alto"/>
    <n v="10.1"/>
    <x v="0"/>
    <n v="8.9"/>
    <s v="Normal"/>
    <n v="6.5"/>
    <s v="Alto"/>
    <n v="1"/>
    <s v="Toma ECA"/>
    <n v="0"/>
    <s v="No toma ARB"/>
    <n v="1"/>
    <x v="0"/>
    <n v="1"/>
    <x v="0"/>
    <n v="1"/>
    <x v="1"/>
    <n v="1"/>
    <x v="0"/>
  </r>
  <r>
    <s v="P0791"/>
    <x v="52"/>
    <s v="Adulto"/>
    <x v="0"/>
    <n v="26.3"/>
    <x v="3"/>
    <n v="1"/>
    <s v="Tiene herencia"/>
    <n v="128"/>
    <n v="85"/>
    <n v="61"/>
    <s v="Normal"/>
    <n v="55"/>
    <s v="Normal"/>
    <n v="1"/>
    <x v="2"/>
    <n v="0"/>
    <x v="0"/>
    <n v="0"/>
    <x v="0"/>
    <n v="1"/>
    <x v="0"/>
    <x v="0"/>
    <x v="0"/>
    <n v="31"/>
    <x v="0"/>
    <n v="64"/>
    <x v="2"/>
    <n v="6"/>
    <x v="0"/>
    <n v="5"/>
    <s v="Normal"/>
    <n v="1260"/>
    <x v="0"/>
    <n v="0"/>
    <x v="0"/>
    <n v="99"/>
    <x v="0"/>
    <n v="6"/>
    <x v="2"/>
    <n v="205"/>
    <x v="2"/>
    <n v="85"/>
    <x v="3"/>
    <n v="63"/>
    <x v="1"/>
    <n v="133"/>
    <s v="Normal"/>
    <n v="145"/>
    <s v="Normal"/>
    <n v="4.3"/>
    <s v="Normal"/>
    <n v="14.4"/>
    <x v="1"/>
    <n v="9.4"/>
    <s v="Normal"/>
    <n v="2.9"/>
    <s v="Normal"/>
    <n v="1"/>
    <s v="Toma ECA"/>
    <n v="1"/>
    <s v="Toma ARB"/>
    <n v="0"/>
    <x v="1"/>
    <n v="0"/>
    <x v="1"/>
    <n v="0"/>
    <x v="0"/>
    <n v="0"/>
    <x v="1"/>
  </r>
  <r>
    <s v="P0792"/>
    <x v="0"/>
    <s v="Adulto"/>
    <x v="0"/>
    <n v="40"/>
    <x v="5"/>
    <n v="0"/>
    <s v="No tiene herencia"/>
    <n v="151"/>
    <n v="110"/>
    <n v="99"/>
    <s v="Normal"/>
    <n v="35"/>
    <s v="Reducida"/>
    <n v="2"/>
    <x v="0"/>
    <n v="0"/>
    <x v="0"/>
    <n v="1"/>
    <x v="1"/>
    <n v="1"/>
    <x v="0"/>
    <x v="25"/>
    <x v="1"/>
    <n v="77"/>
    <x v="1"/>
    <n v="36"/>
    <x v="1"/>
    <n v="995"/>
    <x v="1"/>
    <n v="895"/>
    <s v="Macroalbuminuria"/>
    <n v="697"/>
    <x v="0"/>
    <n v="1"/>
    <x v="1"/>
    <n v="153"/>
    <x v="1"/>
    <n v="8.8000000000000007"/>
    <x v="1"/>
    <n v="218"/>
    <x v="2"/>
    <n v="159"/>
    <x v="4"/>
    <n v="41"/>
    <x v="0"/>
    <n v="359"/>
    <s v="Alto"/>
    <n v="126"/>
    <s v="Bajo"/>
    <n v="6.6"/>
    <s v="Alto"/>
    <n v="8.6999999999999993"/>
    <x v="0"/>
    <n v="8.6"/>
    <s v="Normal"/>
    <n v="5.8"/>
    <s v="Alto"/>
    <n v="0"/>
    <s v="No Toma ECA"/>
    <n v="0"/>
    <s v="No toma ARB"/>
    <n v="1"/>
    <x v="0"/>
    <n v="0"/>
    <x v="1"/>
    <n v="1"/>
    <x v="1"/>
    <n v="0"/>
    <x v="1"/>
  </r>
  <r>
    <s v="P0793"/>
    <x v="18"/>
    <s v="Adulto"/>
    <x v="0"/>
    <n v="21.1"/>
    <x v="0"/>
    <n v="1"/>
    <s v="Tiene herencia"/>
    <n v="109"/>
    <n v="72"/>
    <n v="75"/>
    <s v="Normal"/>
    <n v="65"/>
    <s v="Normal"/>
    <n v="2"/>
    <x v="0"/>
    <n v="0"/>
    <x v="0"/>
    <n v="0"/>
    <x v="0"/>
    <n v="0"/>
    <x v="1"/>
    <x v="10"/>
    <x v="2"/>
    <n v="37"/>
    <x v="0"/>
    <n v="85"/>
    <x v="2"/>
    <n v="9"/>
    <x v="0"/>
    <n v="7"/>
    <s v="Normal"/>
    <n v="1760"/>
    <x v="0"/>
    <n v="0"/>
    <x v="0"/>
    <n v="91"/>
    <x v="0"/>
    <n v="5.7"/>
    <x v="2"/>
    <n v="183"/>
    <x v="0"/>
    <n v="98"/>
    <x v="3"/>
    <n v="45"/>
    <x v="0"/>
    <n v="161"/>
    <s v="Alto"/>
    <n v="138"/>
    <s v="Normal"/>
    <n v="4.5"/>
    <s v="Normal"/>
    <n v="14.4"/>
    <x v="1"/>
    <n v="8.9"/>
    <s v="Normal"/>
    <n v="3.4"/>
    <s v="Normal"/>
    <n v="1"/>
    <s v="Toma ECA"/>
    <n v="1"/>
    <s v="Toma ARB"/>
    <n v="0"/>
    <x v="1"/>
    <n v="1"/>
    <x v="0"/>
    <n v="0"/>
    <x v="0"/>
    <n v="1"/>
    <x v="0"/>
  </r>
  <r>
    <s v="P0794"/>
    <x v="27"/>
    <s v="Adulto"/>
    <x v="0"/>
    <n v="26.8"/>
    <x v="3"/>
    <n v="1"/>
    <s v="Tiene herencia"/>
    <n v="178"/>
    <n v="105"/>
    <n v="91"/>
    <s v="Normal"/>
    <n v="40"/>
    <s v="Reducida"/>
    <n v="3"/>
    <x v="3"/>
    <n v="1"/>
    <x v="1"/>
    <n v="1"/>
    <x v="1"/>
    <n v="1"/>
    <x v="0"/>
    <x v="11"/>
    <x v="1"/>
    <n v="75"/>
    <x v="1"/>
    <n v="49"/>
    <x v="1"/>
    <n v="1990"/>
    <x v="1"/>
    <n v="1393"/>
    <s v="Macroalbuminuria"/>
    <n v="847"/>
    <x v="0"/>
    <n v="1"/>
    <x v="1"/>
    <n v="188"/>
    <x v="1"/>
    <n v="8.5"/>
    <x v="1"/>
    <n v="277"/>
    <x v="1"/>
    <n v="159"/>
    <x v="4"/>
    <n v="39"/>
    <x v="0"/>
    <n v="428"/>
    <s v="Alto"/>
    <n v="136"/>
    <s v="Normal"/>
    <n v="5.0999999999999996"/>
    <s v="Alto"/>
    <n v="9.6"/>
    <x v="0"/>
    <n v="7.9"/>
    <s v="Bajo"/>
    <n v="4.9000000000000004"/>
    <s v="Alto"/>
    <n v="0"/>
    <s v="No Toma ECA"/>
    <n v="1"/>
    <s v="Toma ARB"/>
    <n v="1"/>
    <x v="0"/>
    <n v="0"/>
    <x v="1"/>
    <n v="1"/>
    <x v="1"/>
    <n v="1"/>
    <x v="0"/>
  </r>
  <r>
    <s v="P0795"/>
    <x v="8"/>
    <s v="Adulto"/>
    <x v="1"/>
    <n v="30.9"/>
    <x v="2"/>
    <n v="1"/>
    <s v="Tiene herencia"/>
    <n v="187"/>
    <n v="109"/>
    <n v="88"/>
    <s v="Normal"/>
    <n v="29"/>
    <s v="Reducida"/>
    <n v="3"/>
    <x v="3"/>
    <n v="1"/>
    <x v="1"/>
    <n v="0"/>
    <x v="0"/>
    <n v="1"/>
    <x v="0"/>
    <x v="14"/>
    <x v="1"/>
    <n v="80"/>
    <x v="1"/>
    <n v="16"/>
    <x v="4"/>
    <n v="2370"/>
    <x v="1"/>
    <n v="1659"/>
    <s v="Macroalbuminuria"/>
    <n v="461"/>
    <x v="1"/>
    <n v="1"/>
    <x v="1"/>
    <n v="215"/>
    <x v="1"/>
    <n v="8"/>
    <x v="1"/>
    <n v="269"/>
    <x v="1"/>
    <n v="209"/>
    <x v="2"/>
    <n v="27"/>
    <x v="0"/>
    <n v="263"/>
    <s v="Alto"/>
    <n v="134"/>
    <s v="Bajo"/>
    <n v="5.3"/>
    <s v="Alto"/>
    <n v="7.2"/>
    <x v="0"/>
    <n v="8.6999999999999993"/>
    <s v="Normal"/>
    <n v="6.5"/>
    <s v="Alto"/>
    <n v="0"/>
    <s v="No Toma ECA"/>
    <n v="0"/>
    <s v="No toma ARB"/>
    <n v="1"/>
    <x v="0"/>
    <n v="1"/>
    <x v="0"/>
    <n v="1"/>
    <x v="1"/>
    <n v="1"/>
    <x v="0"/>
  </r>
  <r>
    <s v="P0796"/>
    <x v="42"/>
    <s v="Adulto Mayor"/>
    <x v="0"/>
    <n v="33.6"/>
    <x v="2"/>
    <n v="0"/>
    <s v="No tiene herencia"/>
    <n v="156"/>
    <n v="90"/>
    <n v="95"/>
    <s v="Normal"/>
    <n v="33"/>
    <s v="Reducida"/>
    <n v="4"/>
    <x v="1"/>
    <n v="0"/>
    <x v="0"/>
    <n v="0"/>
    <x v="0"/>
    <n v="1"/>
    <x v="0"/>
    <x v="12"/>
    <x v="1"/>
    <n v="108"/>
    <x v="3"/>
    <n v="41"/>
    <x v="1"/>
    <n v="1607"/>
    <x v="1"/>
    <n v="1446"/>
    <s v="Macroalbuminuria"/>
    <n v="864"/>
    <x v="0"/>
    <n v="1"/>
    <x v="1"/>
    <n v="206"/>
    <x v="1"/>
    <n v="7.1"/>
    <x v="1"/>
    <n v="311"/>
    <x v="1"/>
    <n v="154"/>
    <x v="4"/>
    <n v="43"/>
    <x v="0"/>
    <n v="416"/>
    <s v="Alto"/>
    <n v="128"/>
    <s v="Bajo"/>
    <n v="5.7"/>
    <s v="Alto"/>
    <n v="8.3000000000000007"/>
    <x v="0"/>
    <n v="7.6"/>
    <s v="Bajo"/>
    <n v="6.3"/>
    <s v="Alto"/>
    <n v="1"/>
    <s v="Toma ECA"/>
    <n v="1"/>
    <s v="Toma ARB"/>
    <n v="1"/>
    <x v="0"/>
    <n v="1"/>
    <x v="0"/>
    <n v="1"/>
    <x v="1"/>
    <n v="0"/>
    <x v="1"/>
  </r>
  <r>
    <s v="P0797"/>
    <x v="27"/>
    <s v="Adulto"/>
    <x v="0"/>
    <n v="23.1"/>
    <x v="0"/>
    <n v="0"/>
    <s v="No tiene herencia"/>
    <n v="120"/>
    <n v="79"/>
    <n v="70"/>
    <s v="Normal"/>
    <n v="59"/>
    <s v="Normal"/>
    <n v="2"/>
    <x v="0"/>
    <n v="0"/>
    <x v="0"/>
    <n v="0"/>
    <x v="0"/>
    <n v="0"/>
    <x v="1"/>
    <x v="3"/>
    <x v="0"/>
    <n v="36"/>
    <x v="0"/>
    <n v="114"/>
    <x v="0"/>
    <n v="28"/>
    <x v="0"/>
    <n v="25"/>
    <s v="Normal"/>
    <n v="1025"/>
    <x v="0"/>
    <n v="1"/>
    <x v="1"/>
    <n v="86"/>
    <x v="0"/>
    <n v="6.2"/>
    <x v="2"/>
    <n v="181"/>
    <x v="0"/>
    <n v="105"/>
    <x v="0"/>
    <n v="62"/>
    <x v="1"/>
    <n v="157"/>
    <s v="Alto"/>
    <n v="143"/>
    <s v="Normal"/>
    <n v="4.5999999999999996"/>
    <s v="Normal"/>
    <n v="14.1"/>
    <x v="1"/>
    <n v="9.3000000000000007"/>
    <s v="Normal"/>
    <n v="3.5"/>
    <s v="Normal"/>
    <n v="0"/>
    <s v="No Toma ECA"/>
    <n v="0"/>
    <s v="No toma ARB"/>
    <n v="0"/>
    <x v="1"/>
    <n v="0"/>
    <x v="1"/>
    <n v="0"/>
    <x v="0"/>
    <n v="1"/>
    <x v="0"/>
  </r>
  <r>
    <s v="P0798"/>
    <x v="4"/>
    <s v="Adulto Mayor"/>
    <x v="1"/>
    <n v="24.9"/>
    <x v="0"/>
    <n v="0"/>
    <s v="No tiene herencia"/>
    <n v="116"/>
    <n v="84"/>
    <n v="89"/>
    <s v="Normal"/>
    <n v="66"/>
    <s v="Normal"/>
    <n v="2"/>
    <x v="0"/>
    <n v="0"/>
    <x v="0"/>
    <n v="0"/>
    <x v="0"/>
    <n v="1"/>
    <x v="0"/>
    <x v="4"/>
    <x v="1"/>
    <n v="21"/>
    <x v="0"/>
    <n v="90"/>
    <x v="2"/>
    <n v="16"/>
    <x v="0"/>
    <n v="11"/>
    <s v="Normal"/>
    <n v="1185"/>
    <x v="0"/>
    <n v="0"/>
    <x v="0"/>
    <n v="97"/>
    <x v="0"/>
    <n v="5.8"/>
    <x v="2"/>
    <n v="152"/>
    <x v="0"/>
    <n v="114"/>
    <x v="0"/>
    <n v="44"/>
    <x v="0"/>
    <n v="114"/>
    <s v="Normal"/>
    <n v="137"/>
    <s v="Normal"/>
    <n v="4.8"/>
    <s v="Normal"/>
    <n v="13.4"/>
    <x v="1"/>
    <n v="10.4"/>
    <s v="Normal"/>
    <n v="2.6"/>
    <s v="Normal"/>
    <n v="1"/>
    <s v="Toma ECA"/>
    <n v="0"/>
    <s v="No toma ARB"/>
    <n v="1"/>
    <x v="0"/>
    <n v="1"/>
    <x v="0"/>
    <n v="0"/>
    <x v="0"/>
    <n v="0"/>
    <x v="1"/>
  </r>
  <r>
    <s v="P0799"/>
    <x v="52"/>
    <s v="Adulto"/>
    <x v="1"/>
    <n v="22.3"/>
    <x v="0"/>
    <n v="0"/>
    <s v="No tiene herencia"/>
    <n v="130"/>
    <n v="69"/>
    <n v="63"/>
    <s v="Normal"/>
    <n v="54"/>
    <s v="Normal"/>
    <n v="2"/>
    <x v="0"/>
    <n v="0"/>
    <x v="0"/>
    <n v="0"/>
    <x v="0"/>
    <n v="1"/>
    <x v="0"/>
    <x v="0"/>
    <x v="0"/>
    <n v="27"/>
    <x v="0"/>
    <n v="90"/>
    <x v="2"/>
    <n v="9"/>
    <x v="0"/>
    <n v="6"/>
    <s v="Normal"/>
    <n v="1210"/>
    <x v="0"/>
    <n v="1"/>
    <x v="1"/>
    <n v="85"/>
    <x v="0"/>
    <n v="5.4"/>
    <x v="0"/>
    <n v="179"/>
    <x v="0"/>
    <n v="80"/>
    <x v="3"/>
    <n v="70"/>
    <x v="1"/>
    <n v="87"/>
    <s v="Normal"/>
    <n v="143"/>
    <s v="Normal"/>
    <n v="4.3"/>
    <s v="Normal"/>
    <n v="13.9"/>
    <x v="1"/>
    <n v="9.8000000000000007"/>
    <s v="Normal"/>
    <n v="3"/>
    <s v="Normal"/>
    <n v="0"/>
    <s v="No Toma ECA"/>
    <n v="1"/>
    <s v="Toma ARB"/>
    <n v="0"/>
    <x v="1"/>
    <n v="1"/>
    <x v="0"/>
    <n v="0"/>
    <x v="0"/>
    <n v="0"/>
    <x v="1"/>
  </r>
  <r>
    <s v="P0800"/>
    <x v="43"/>
    <s v="Adulto Mayor"/>
    <x v="1"/>
    <n v="28.3"/>
    <x v="3"/>
    <n v="0"/>
    <s v="No tiene herencia"/>
    <n v="110"/>
    <n v="69"/>
    <n v="73"/>
    <s v="Normal"/>
    <n v="68"/>
    <s v="Normal"/>
    <n v="2"/>
    <x v="0"/>
    <n v="0"/>
    <x v="0"/>
    <n v="0"/>
    <x v="0"/>
    <n v="0"/>
    <x v="1"/>
    <x v="3"/>
    <x v="0"/>
    <n v="21"/>
    <x v="0"/>
    <n v="115"/>
    <x v="0"/>
    <n v="27"/>
    <x v="0"/>
    <n v="21"/>
    <s v="Normal"/>
    <n v="2282"/>
    <x v="0"/>
    <n v="0"/>
    <x v="0"/>
    <n v="112"/>
    <x v="2"/>
    <n v="6.1"/>
    <x v="2"/>
    <n v="185"/>
    <x v="0"/>
    <n v="95"/>
    <x v="3"/>
    <n v="54"/>
    <x v="0"/>
    <n v="108"/>
    <s v="Normal"/>
    <n v="145"/>
    <s v="Normal"/>
    <n v="3.7"/>
    <s v="Normal"/>
    <n v="12.3"/>
    <x v="1"/>
    <n v="8.5"/>
    <s v="Normal"/>
    <n v="3.1"/>
    <s v="Normal"/>
    <n v="1"/>
    <s v="Toma ECA"/>
    <n v="1"/>
    <s v="Toma ARB"/>
    <n v="1"/>
    <x v="0"/>
    <n v="0"/>
    <x v="1"/>
    <n v="0"/>
    <x v="0"/>
    <n v="0"/>
    <x v="1"/>
  </r>
  <r>
    <s v="P0801"/>
    <x v="34"/>
    <s v="Adulto"/>
    <x v="0"/>
    <n v="20.399999999999999"/>
    <x v="0"/>
    <n v="0"/>
    <s v="No tiene herencia"/>
    <n v="110"/>
    <n v="69"/>
    <n v="61"/>
    <s v="Normal"/>
    <n v="64"/>
    <s v="Normal"/>
    <n v="2"/>
    <x v="0"/>
    <n v="0"/>
    <x v="0"/>
    <n v="0"/>
    <x v="0"/>
    <n v="1"/>
    <x v="0"/>
    <x v="0"/>
    <x v="0"/>
    <n v="34"/>
    <x v="0"/>
    <n v="70"/>
    <x v="2"/>
    <n v="14"/>
    <x v="0"/>
    <n v="9"/>
    <s v="Normal"/>
    <n v="2051"/>
    <x v="0"/>
    <n v="0"/>
    <x v="0"/>
    <n v="84"/>
    <x v="0"/>
    <n v="6"/>
    <x v="2"/>
    <n v="191"/>
    <x v="0"/>
    <n v="87"/>
    <x v="3"/>
    <n v="57"/>
    <x v="0"/>
    <n v="80"/>
    <s v="Normal"/>
    <n v="139"/>
    <s v="Normal"/>
    <n v="3.6"/>
    <s v="Normal"/>
    <n v="15.4"/>
    <x v="1"/>
    <n v="9.4"/>
    <s v="Normal"/>
    <n v="3.4"/>
    <s v="Normal"/>
    <n v="0"/>
    <s v="No Toma ECA"/>
    <n v="0"/>
    <s v="No toma ARB"/>
    <n v="0"/>
    <x v="1"/>
    <n v="0"/>
    <x v="1"/>
    <n v="0"/>
    <x v="0"/>
    <n v="0"/>
    <x v="1"/>
  </r>
  <r>
    <s v="P0802"/>
    <x v="50"/>
    <s v="Adulto"/>
    <x v="1"/>
    <n v="18.100000000000001"/>
    <x v="4"/>
    <n v="1"/>
    <s v="Tiene herencia"/>
    <n v="120"/>
    <n v="75"/>
    <n v="68"/>
    <s v="Normal"/>
    <n v="52"/>
    <s v="Normal"/>
    <n v="2"/>
    <x v="0"/>
    <n v="0"/>
    <x v="0"/>
    <n v="0"/>
    <x v="0"/>
    <n v="1"/>
    <x v="0"/>
    <x v="13"/>
    <x v="0"/>
    <n v="36"/>
    <x v="0"/>
    <n v="109"/>
    <x v="0"/>
    <n v="23"/>
    <x v="0"/>
    <n v="20"/>
    <s v="Normal"/>
    <n v="2486"/>
    <x v="0"/>
    <n v="0"/>
    <x v="0"/>
    <n v="110"/>
    <x v="2"/>
    <n v="5.2"/>
    <x v="0"/>
    <n v="162"/>
    <x v="0"/>
    <n v="93"/>
    <x v="3"/>
    <n v="66"/>
    <x v="1"/>
    <n v="115"/>
    <s v="Normal"/>
    <n v="136"/>
    <s v="Normal"/>
    <n v="3.6"/>
    <s v="Normal"/>
    <n v="12.5"/>
    <x v="1"/>
    <n v="10"/>
    <s v="Normal"/>
    <n v="3"/>
    <s v="Normal"/>
    <n v="0"/>
    <s v="No Toma ECA"/>
    <n v="1"/>
    <s v="Toma ARB"/>
    <n v="0"/>
    <x v="1"/>
    <n v="0"/>
    <x v="1"/>
    <n v="0"/>
    <x v="0"/>
    <n v="0"/>
    <x v="1"/>
  </r>
  <r>
    <s v="P0803"/>
    <x v="27"/>
    <s v="Adulto"/>
    <x v="0"/>
    <n v="26.6"/>
    <x v="3"/>
    <n v="1"/>
    <s v="Tiene herencia"/>
    <n v="148"/>
    <n v="93"/>
    <n v="97"/>
    <s v="Normal"/>
    <n v="48"/>
    <s v="Intermedia"/>
    <n v="3"/>
    <x v="3"/>
    <n v="1"/>
    <x v="1"/>
    <n v="0"/>
    <x v="0"/>
    <n v="1"/>
    <x v="0"/>
    <x v="29"/>
    <x v="1"/>
    <n v="56"/>
    <x v="1"/>
    <n v="28"/>
    <x v="4"/>
    <n v="1731"/>
    <x v="1"/>
    <n v="1384"/>
    <s v="Macroalbuminuria"/>
    <n v="385"/>
    <x v="1"/>
    <n v="0"/>
    <x v="0"/>
    <n v="180"/>
    <x v="1"/>
    <n v="9.8000000000000007"/>
    <x v="1"/>
    <n v="250"/>
    <x v="1"/>
    <n v="193"/>
    <x v="2"/>
    <n v="41"/>
    <x v="0"/>
    <n v="384"/>
    <s v="Alto"/>
    <n v="126"/>
    <s v="Bajo"/>
    <n v="6"/>
    <s v="Alto"/>
    <n v="8.8000000000000007"/>
    <x v="0"/>
    <n v="7.8"/>
    <s v="Bajo"/>
    <n v="5"/>
    <s v="Alto"/>
    <n v="1"/>
    <s v="Toma ECA"/>
    <n v="0"/>
    <s v="No toma ARB"/>
    <n v="1"/>
    <x v="0"/>
    <n v="0"/>
    <x v="1"/>
    <n v="1"/>
    <x v="1"/>
    <n v="0"/>
    <x v="1"/>
  </r>
  <r>
    <s v="P0804"/>
    <x v="12"/>
    <s v="Adulto"/>
    <x v="1"/>
    <n v="22.9"/>
    <x v="0"/>
    <n v="1"/>
    <s v="Tiene herencia"/>
    <n v="103"/>
    <n v="80"/>
    <n v="74"/>
    <s v="Normal"/>
    <n v="54"/>
    <s v="Normal"/>
    <n v="2"/>
    <x v="0"/>
    <n v="0"/>
    <x v="0"/>
    <n v="0"/>
    <x v="0"/>
    <n v="0"/>
    <x v="1"/>
    <x v="3"/>
    <x v="0"/>
    <n v="29"/>
    <x v="0"/>
    <n v="82"/>
    <x v="2"/>
    <n v="21"/>
    <x v="0"/>
    <n v="16"/>
    <s v="Normal"/>
    <n v="2489"/>
    <x v="0"/>
    <n v="0"/>
    <x v="0"/>
    <n v="123"/>
    <x v="2"/>
    <n v="5.9"/>
    <x v="2"/>
    <n v="195"/>
    <x v="0"/>
    <n v="117"/>
    <x v="0"/>
    <n v="49"/>
    <x v="0"/>
    <n v="127"/>
    <s v="Normal"/>
    <n v="136"/>
    <s v="Normal"/>
    <n v="3.9"/>
    <s v="Normal"/>
    <n v="16"/>
    <x v="2"/>
    <n v="9.1999999999999993"/>
    <s v="Normal"/>
    <n v="2.9"/>
    <s v="Normal"/>
    <n v="1"/>
    <s v="Toma ECA"/>
    <n v="1"/>
    <s v="Toma ARB"/>
    <n v="0"/>
    <x v="1"/>
    <n v="1"/>
    <x v="0"/>
    <n v="0"/>
    <x v="0"/>
    <n v="1"/>
    <x v="0"/>
  </r>
  <r>
    <s v="P0805"/>
    <x v="52"/>
    <s v="Adulto"/>
    <x v="1"/>
    <n v="23.8"/>
    <x v="0"/>
    <n v="0"/>
    <s v="No tiene herencia"/>
    <n v="106"/>
    <n v="83"/>
    <n v="70"/>
    <s v="Normal"/>
    <n v="50"/>
    <s v="Normal"/>
    <n v="1"/>
    <x v="2"/>
    <n v="0"/>
    <x v="0"/>
    <n v="0"/>
    <x v="0"/>
    <n v="0"/>
    <x v="1"/>
    <x v="0"/>
    <x v="0"/>
    <n v="15"/>
    <x v="2"/>
    <n v="108"/>
    <x v="0"/>
    <n v="16"/>
    <x v="0"/>
    <n v="14"/>
    <s v="Normal"/>
    <n v="2208"/>
    <x v="0"/>
    <n v="1"/>
    <x v="1"/>
    <n v="92"/>
    <x v="0"/>
    <n v="5.0999999999999996"/>
    <x v="0"/>
    <n v="175"/>
    <x v="0"/>
    <n v="110"/>
    <x v="0"/>
    <n v="61"/>
    <x v="1"/>
    <n v="85"/>
    <s v="Normal"/>
    <n v="138"/>
    <s v="Normal"/>
    <n v="3.7"/>
    <s v="Normal"/>
    <n v="12.3"/>
    <x v="1"/>
    <n v="10"/>
    <s v="Normal"/>
    <n v="3"/>
    <s v="Normal"/>
    <n v="0"/>
    <s v="No Toma ECA"/>
    <n v="1"/>
    <s v="Toma ARB"/>
    <n v="0"/>
    <x v="1"/>
    <n v="0"/>
    <x v="1"/>
    <n v="0"/>
    <x v="0"/>
    <n v="1"/>
    <x v="0"/>
  </r>
  <r>
    <s v="P0806"/>
    <x v="1"/>
    <s v="Adulto"/>
    <x v="0"/>
    <n v="33.200000000000003"/>
    <x v="2"/>
    <n v="0"/>
    <s v="No tiene herencia"/>
    <n v="166"/>
    <n v="106"/>
    <n v="93"/>
    <s v="Normal"/>
    <n v="28"/>
    <s v="Reducida"/>
    <n v="3"/>
    <x v="3"/>
    <n v="0"/>
    <x v="0"/>
    <n v="0"/>
    <x v="0"/>
    <n v="1"/>
    <x v="0"/>
    <x v="15"/>
    <x v="1"/>
    <n v="120"/>
    <x v="3"/>
    <n v="26"/>
    <x v="4"/>
    <n v="916"/>
    <x v="1"/>
    <n v="824"/>
    <s v="Macroalbuminuria"/>
    <n v="325"/>
    <x v="1"/>
    <n v="1"/>
    <x v="1"/>
    <n v="148"/>
    <x v="1"/>
    <n v="10.6"/>
    <x v="1"/>
    <n v="235"/>
    <x v="2"/>
    <n v="133"/>
    <x v="4"/>
    <n v="30"/>
    <x v="0"/>
    <n v="303"/>
    <s v="Alto"/>
    <n v="132"/>
    <s v="Bajo"/>
    <n v="6.1"/>
    <s v="Alto"/>
    <n v="10"/>
    <x v="0"/>
    <n v="7.6"/>
    <s v="Bajo"/>
    <n v="6"/>
    <s v="Alto"/>
    <n v="1"/>
    <s v="Toma ECA"/>
    <n v="0"/>
    <s v="No toma ARB"/>
    <n v="1"/>
    <x v="0"/>
    <n v="1"/>
    <x v="0"/>
    <n v="1"/>
    <x v="1"/>
    <n v="1"/>
    <x v="0"/>
  </r>
  <r>
    <s v="P0807"/>
    <x v="40"/>
    <s v="Adulto"/>
    <x v="1"/>
    <n v="24.3"/>
    <x v="0"/>
    <n v="1"/>
    <s v="Tiene herencia"/>
    <n v="119"/>
    <n v="66"/>
    <n v="63"/>
    <s v="Normal"/>
    <n v="62"/>
    <s v="Normal"/>
    <n v="1"/>
    <x v="2"/>
    <n v="0"/>
    <x v="0"/>
    <n v="0"/>
    <x v="0"/>
    <n v="0"/>
    <x v="1"/>
    <x v="0"/>
    <x v="0"/>
    <n v="36"/>
    <x v="0"/>
    <n v="84"/>
    <x v="2"/>
    <n v="27"/>
    <x v="0"/>
    <n v="21"/>
    <s v="Normal"/>
    <n v="1144"/>
    <x v="0"/>
    <n v="1"/>
    <x v="1"/>
    <n v="95"/>
    <x v="0"/>
    <n v="6"/>
    <x v="2"/>
    <n v="159"/>
    <x v="0"/>
    <n v="113"/>
    <x v="0"/>
    <n v="58"/>
    <x v="0"/>
    <n v="93"/>
    <s v="Normal"/>
    <n v="137"/>
    <s v="Normal"/>
    <n v="4"/>
    <s v="Normal"/>
    <n v="13.4"/>
    <x v="1"/>
    <n v="10.3"/>
    <s v="Normal"/>
    <n v="4"/>
    <s v="Normal"/>
    <n v="0"/>
    <s v="No Toma ECA"/>
    <n v="1"/>
    <s v="Toma ARB"/>
    <n v="0"/>
    <x v="1"/>
    <n v="0"/>
    <x v="1"/>
    <n v="0"/>
    <x v="0"/>
    <n v="0"/>
    <x v="1"/>
  </r>
  <r>
    <s v="P0808"/>
    <x v="0"/>
    <s v="Adulto"/>
    <x v="0"/>
    <n v="21.8"/>
    <x v="0"/>
    <n v="0"/>
    <s v="No tiene herencia"/>
    <n v="101"/>
    <n v="83"/>
    <n v="89"/>
    <s v="Normal"/>
    <n v="58"/>
    <s v="Normal"/>
    <n v="2"/>
    <x v="0"/>
    <n v="0"/>
    <x v="0"/>
    <n v="0"/>
    <x v="0"/>
    <n v="1"/>
    <x v="0"/>
    <x v="7"/>
    <x v="0"/>
    <n v="22"/>
    <x v="0"/>
    <n v="98"/>
    <x v="0"/>
    <n v="26"/>
    <x v="0"/>
    <n v="20"/>
    <s v="Normal"/>
    <n v="1663"/>
    <x v="0"/>
    <n v="0"/>
    <x v="0"/>
    <n v="120"/>
    <x v="2"/>
    <n v="5"/>
    <x v="0"/>
    <n v="151"/>
    <x v="0"/>
    <n v="107"/>
    <x v="0"/>
    <n v="69"/>
    <x v="1"/>
    <n v="162"/>
    <s v="Alto"/>
    <n v="140"/>
    <s v="Normal"/>
    <n v="3.6"/>
    <s v="Normal"/>
    <n v="12.8"/>
    <x v="0"/>
    <n v="10"/>
    <s v="Normal"/>
    <n v="3.9"/>
    <s v="Normal"/>
    <n v="1"/>
    <s v="Toma ECA"/>
    <n v="1"/>
    <s v="Toma ARB"/>
    <n v="0"/>
    <x v="1"/>
    <n v="0"/>
    <x v="1"/>
    <n v="0"/>
    <x v="0"/>
    <n v="0"/>
    <x v="1"/>
  </r>
  <r>
    <s v="P0809"/>
    <x v="42"/>
    <s v="Adulto Mayor"/>
    <x v="0"/>
    <n v="28.9"/>
    <x v="3"/>
    <n v="1"/>
    <s v="Tiene herencia"/>
    <n v="150"/>
    <n v="93"/>
    <n v="81"/>
    <s v="Normal"/>
    <n v="45"/>
    <s v="Intermedia"/>
    <n v="4"/>
    <x v="1"/>
    <n v="1"/>
    <x v="1"/>
    <n v="1"/>
    <x v="1"/>
    <n v="1"/>
    <x v="0"/>
    <x v="21"/>
    <x v="1"/>
    <n v="103"/>
    <x v="3"/>
    <n v="26"/>
    <x v="4"/>
    <n v="1034"/>
    <x v="1"/>
    <n v="930"/>
    <s v="Macroalbuminuria"/>
    <n v="552"/>
    <x v="0"/>
    <n v="0"/>
    <x v="0"/>
    <n v="192"/>
    <x v="1"/>
    <n v="10.9"/>
    <x v="1"/>
    <n v="311"/>
    <x v="1"/>
    <n v="201"/>
    <x v="2"/>
    <n v="45"/>
    <x v="0"/>
    <n v="195"/>
    <s v="Alto"/>
    <n v="127"/>
    <s v="Bajo"/>
    <n v="5.2"/>
    <s v="Alto"/>
    <n v="8.3000000000000007"/>
    <x v="0"/>
    <n v="7.7"/>
    <s v="Bajo"/>
    <n v="7.3"/>
    <s v="Alto"/>
    <n v="1"/>
    <s v="Toma ECA"/>
    <n v="1"/>
    <s v="Toma ARB"/>
    <n v="1"/>
    <x v="0"/>
    <n v="1"/>
    <x v="0"/>
    <n v="1"/>
    <x v="1"/>
    <n v="0"/>
    <x v="1"/>
  </r>
  <r>
    <s v="P0810"/>
    <x v="10"/>
    <s v="Adulto Mayor"/>
    <x v="1"/>
    <n v="31.3"/>
    <x v="2"/>
    <n v="1"/>
    <s v="Tiene herencia"/>
    <n v="171"/>
    <n v="108"/>
    <n v="98"/>
    <s v="Normal"/>
    <n v="29"/>
    <s v="Reducida"/>
    <n v="4"/>
    <x v="1"/>
    <n v="1"/>
    <x v="1"/>
    <n v="1"/>
    <x v="1"/>
    <n v="1"/>
    <x v="0"/>
    <x v="23"/>
    <x v="1"/>
    <n v="116"/>
    <x v="3"/>
    <n v="45"/>
    <x v="1"/>
    <n v="2808"/>
    <x v="1"/>
    <n v="2246"/>
    <s v="Macroalbuminuria"/>
    <n v="614"/>
    <x v="0"/>
    <n v="1"/>
    <x v="1"/>
    <n v="216"/>
    <x v="1"/>
    <n v="10.9"/>
    <x v="1"/>
    <n v="270"/>
    <x v="1"/>
    <n v="152"/>
    <x v="4"/>
    <n v="30"/>
    <x v="0"/>
    <n v="258"/>
    <s v="Alto"/>
    <n v="132"/>
    <s v="Bajo"/>
    <n v="5.4"/>
    <s v="Alto"/>
    <n v="7.1"/>
    <x v="0"/>
    <n v="7.9"/>
    <s v="Bajo"/>
    <n v="5.6"/>
    <s v="Alto"/>
    <n v="0"/>
    <s v="No Toma ECA"/>
    <n v="1"/>
    <s v="Toma ARB"/>
    <n v="1"/>
    <x v="0"/>
    <n v="1"/>
    <x v="0"/>
    <n v="1"/>
    <x v="1"/>
    <n v="0"/>
    <x v="1"/>
  </r>
  <r>
    <s v="P0811"/>
    <x v="47"/>
    <s v="Adulto Mayor"/>
    <x v="0"/>
    <n v="34.200000000000003"/>
    <x v="2"/>
    <n v="1"/>
    <s v="Tiene herencia"/>
    <n v="174"/>
    <n v="104"/>
    <n v="100"/>
    <s v="Normal"/>
    <n v="25"/>
    <s v="Reducida"/>
    <n v="4"/>
    <x v="1"/>
    <n v="0"/>
    <x v="0"/>
    <n v="0"/>
    <x v="0"/>
    <n v="1"/>
    <x v="0"/>
    <x v="37"/>
    <x v="1"/>
    <n v="62"/>
    <x v="1"/>
    <n v="44"/>
    <x v="1"/>
    <n v="2178"/>
    <x v="1"/>
    <n v="1742"/>
    <s v="Macroalbuminuria"/>
    <n v="413"/>
    <x v="1"/>
    <n v="1"/>
    <x v="1"/>
    <n v="157"/>
    <x v="1"/>
    <n v="9.6"/>
    <x v="1"/>
    <n v="225"/>
    <x v="2"/>
    <n v="186"/>
    <x v="1"/>
    <n v="28"/>
    <x v="0"/>
    <n v="318"/>
    <s v="Alto"/>
    <n v="129"/>
    <s v="Bajo"/>
    <n v="5.2"/>
    <s v="Alto"/>
    <n v="9.9"/>
    <x v="0"/>
    <n v="9"/>
    <s v="Normal"/>
    <n v="4.9000000000000004"/>
    <s v="Alto"/>
    <n v="0"/>
    <s v="No Toma ECA"/>
    <n v="1"/>
    <s v="Toma ARB"/>
    <n v="0"/>
    <x v="1"/>
    <n v="0"/>
    <x v="1"/>
    <n v="1"/>
    <x v="1"/>
    <n v="1"/>
    <x v="0"/>
  </r>
  <r>
    <s v="P0812"/>
    <x v="33"/>
    <s v="Adulto Mayor"/>
    <x v="1"/>
    <n v="31.1"/>
    <x v="2"/>
    <n v="1"/>
    <s v="Tiene herencia"/>
    <n v="163"/>
    <n v="94"/>
    <n v="89"/>
    <s v="Normal"/>
    <n v="28"/>
    <s v="Reducida"/>
    <n v="2"/>
    <x v="0"/>
    <n v="0"/>
    <x v="0"/>
    <n v="0"/>
    <x v="0"/>
    <n v="1"/>
    <x v="0"/>
    <x v="6"/>
    <x v="1"/>
    <n v="93"/>
    <x v="1"/>
    <n v="17"/>
    <x v="4"/>
    <n v="830"/>
    <x v="1"/>
    <n v="747"/>
    <s v="Macroalbuminuria"/>
    <n v="372"/>
    <x v="1"/>
    <n v="1"/>
    <x v="1"/>
    <n v="216"/>
    <x v="1"/>
    <n v="10.6"/>
    <x v="1"/>
    <n v="253"/>
    <x v="1"/>
    <n v="185"/>
    <x v="1"/>
    <n v="28"/>
    <x v="0"/>
    <n v="266"/>
    <s v="Alto"/>
    <n v="131"/>
    <s v="Bajo"/>
    <n v="5.6"/>
    <s v="Alto"/>
    <n v="10.199999999999999"/>
    <x v="0"/>
    <n v="7.8"/>
    <s v="Bajo"/>
    <n v="6"/>
    <s v="Alto"/>
    <n v="0"/>
    <s v="No Toma ECA"/>
    <n v="1"/>
    <s v="Toma ARB"/>
    <n v="1"/>
    <x v="0"/>
    <n v="1"/>
    <x v="0"/>
    <n v="1"/>
    <x v="1"/>
    <n v="1"/>
    <x v="0"/>
  </r>
  <r>
    <s v="P0813"/>
    <x v="30"/>
    <s v="Adulto Mayor"/>
    <x v="1"/>
    <n v="26.7"/>
    <x v="3"/>
    <n v="0"/>
    <s v="No tiene herencia"/>
    <n v="184"/>
    <n v="105"/>
    <n v="82"/>
    <s v="Normal"/>
    <n v="27"/>
    <s v="Reducida"/>
    <n v="2"/>
    <x v="0"/>
    <n v="0"/>
    <x v="0"/>
    <n v="1"/>
    <x v="1"/>
    <n v="1"/>
    <x v="0"/>
    <x v="9"/>
    <x v="1"/>
    <n v="88"/>
    <x v="1"/>
    <n v="20"/>
    <x v="4"/>
    <n v="694"/>
    <x v="1"/>
    <n v="485"/>
    <s v="Macroalbuminuria"/>
    <n v="518"/>
    <x v="0"/>
    <n v="1"/>
    <x v="1"/>
    <n v="167"/>
    <x v="1"/>
    <n v="9.4"/>
    <x v="1"/>
    <n v="293"/>
    <x v="1"/>
    <n v="192"/>
    <x v="2"/>
    <n v="43"/>
    <x v="0"/>
    <n v="416"/>
    <s v="Alto"/>
    <n v="125"/>
    <s v="Bajo"/>
    <n v="6.1"/>
    <s v="Alto"/>
    <n v="9.1999999999999993"/>
    <x v="0"/>
    <n v="8.1"/>
    <s v="Bajo"/>
    <n v="5.9"/>
    <s v="Alto"/>
    <n v="1"/>
    <s v="Toma ECA"/>
    <n v="0"/>
    <s v="No toma ARB"/>
    <n v="1"/>
    <x v="0"/>
    <n v="0"/>
    <x v="1"/>
    <n v="1"/>
    <x v="1"/>
    <n v="0"/>
    <x v="1"/>
  </r>
  <r>
    <s v="P0814"/>
    <x v="28"/>
    <s v="Adulto Mayor"/>
    <x v="1"/>
    <n v="25.7"/>
    <x v="3"/>
    <n v="1"/>
    <s v="Tiene herencia"/>
    <n v="157"/>
    <n v="100"/>
    <n v="81"/>
    <s v="Normal"/>
    <n v="39"/>
    <s v="Reducida"/>
    <n v="4"/>
    <x v="1"/>
    <n v="1"/>
    <x v="1"/>
    <n v="1"/>
    <x v="1"/>
    <n v="1"/>
    <x v="0"/>
    <x v="35"/>
    <x v="1"/>
    <n v="52"/>
    <x v="1"/>
    <n v="52"/>
    <x v="1"/>
    <n v="1755"/>
    <x v="1"/>
    <n v="1404"/>
    <s v="Macroalbuminuria"/>
    <n v="429"/>
    <x v="1"/>
    <n v="1"/>
    <x v="1"/>
    <n v="126"/>
    <x v="1"/>
    <n v="10.5"/>
    <x v="1"/>
    <n v="276"/>
    <x v="1"/>
    <n v="131"/>
    <x v="4"/>
    <n v="27"/>
    <x v="0"/>
    <n v="428"/>
    <s v="Alto"/>
    <n v="129"/>
    <s v="Bajo"/>
    <n v="5.0999999999999996"/>
    <s v="Alto"/>
    <n v="7.2"/>
    <x v="0"/>
    <n v="8.4"/>
    <s v="Bajo"/>
    <n v="6.4"/>
    <s v="Alto"/>
    <n v="1"/>
    <s v="Toma ECA"/>
    <n v="0"/>
    <s v="No toma ARB"/>
    <n v="0"/>
    <x v="1"/>
    <n v="0"/>
    <x v="1"/>
    <n v="1"/>
    <x v="1"/>
    <n v="0"/>
    <x v="1"/>
  </r>
  <r>
    <s v="P0815"/>
    <x v="54"/>
    <s v="Adulto Mayor"/>
    <x v="0"/>
    <n v="39.799999999999997"/>
    <x v="1"/>
    <n v="1"/>
    <s v="Tiene herencia"/>
    <n v="158"/>
    <n v="105"/>
    <n v="93"/>
    <s v="Normal"/>
    <n v="30"/>
    <s v="Reducida"/>
    <n v="4"/>
    <x v="1"/>
    <n v="0"/>
    <x v="0"/>
    <n v="1"/>
    <x v="1"/>
    <n v="1"/>
    <x v="0"/>
    <x v="6"/>
    <x v="1"/>
    <n v="69"/>
    <x v="1"/>
    <n v="58"/>
    <x v="1"/>
    <n v="1082"/>
    <x v="1"/>
    <n v="757"/>
    <s v="Macroalbuminuria"/>
    <n v="382"/>
    <x v="1"/>
    <n v="0"/>
    <x v="0"/>
    <n v="204"/>
    <x v="1"/>
    <n v="7"/>
    <x v="1"/>
    <n v="302"/>
    <x v="1"/>
    <n v="136"/>
    <x v="4"/>
    <n v="34"/>
    <x v="0"/>
    <n v="351"/>
    <s v="Alto"/>
    <n v="140"/>
    <s v="Normal"/>
    <n v="5.7"/>
    <s v="Alto"/>
    <n v="10"/>
    <x v="0"/>
    <n v="8.1999999999999993"/>
    <s v="Bajo"/>
    <n v="6.9"/>
    <s v="Alto"/>
    <n v="0"/>
    <s v="No Toma ECA"/>
    <n v="0"/>
    <s v="No toma ARB"/>
    <n v="1"/>
    <x v="0"/>
    <n v="0"/>
    <x v="1"/>
    <n v="1"/>
    <x v="1"/>
    <n v="1"/>
    <x v="0"/>
  </r>
  <r>
    <s v="P0816"/>
    <x v="17"/>
    <s v="Adulto"/>
    <x v="1"/>
    <n v="38.5"/>
    <x v="1"/>
    <n v="1"/>
    <s v="Tiene herencia"/>
    <n v="158"/>
    <n v="98"/>
    <n v="86"/>
    <s v="Normal"/>
    <n v="45"/>
    <s v="Intermedia"/>
    <n v="4"/>
    <x v="1"/>
    <n v="0"/>
    <x v="0"/>
    <n v="0"/>
    <x v="0"/>
    <n v="1"/>
    <x v="0"/>
    <x v="9"/>
    <x v="1"/>
    <n v="74"/>
    <x v="1"/>
    <n v="28"/>
    <x v="4"/>
    <n v="2309"/>
    <x v="1"/>
    <n v="1616"/>
    <s v="Macroalbuminuria"/>
    <n v="683"/>
    <x v="0"/>
    <n v="1"/>
    <x v="1"/>
    <n v="175"/>
    <x v="1"/>
    <n v="10.3"/>
    <x v="1"/>
    <n v="246"/>
    <x v="1"/>
    <n v="205"/>
    <x v="2"/>
    <n v="34"/>
    <x v="0"/>
    <n v="201"/>
    <s v="Alto"/>
    <n v="131"/>
    <s v="Bajo"/>
    <n v="6.6"/>
    <s v="Alto"/>
    <n v="9.4"/>
    <x v="0"/>
    <n v="7.9"/>
    <s v="Bajo"/>
    <n v="6.1"/>
    <s v="Alto"/>
    <n v="0"/>
    <s v="No Toma ECA"/>
    <n v="0"/>
    <s v="No toma ARB"/>
    <n v="1"/>
    <x v="0"/>
    <n v="1"/>
    <x v="0"/>
    <n v="1"/>
    <x v="1"/>
    <n v="1"/>
    <x v="0"/>
  </r>
  <r>
    <s v="P0817"/>
    <x v="7"/>
    <s v="Adulto Mayor"/>
    <x v="0"/>
    <n v="29.6"/>
    <x v="3"/>
    <n v="1"/>
    <s v="Tiene herencia"/>
    <n v="175"/>
    <n v="109"/>
    <n v="98"/>
    <s v="Normal"/>
    <n v="33"/>
    <s v="Reducida"/>
    <n v="2"/>
    <x v="0"/>
    <n v="0"/>
    <x v="0"/>
    <n v="1"/>
    <x v="1"/>
    <n v="1"/>
    <x v="0"/>
    <x v="28"/>
    <x v="1"/>
    <n v="81"/>
    <x v="1"/>
    <n v="46"/>
    <x v="1"/>
    <n v="1513"/>
    <x v="1"/>
    <n v="1210"/>
    <s v="Macroalbuminuria"/>
    <n v="811"/>
    <x v="0"/>
    <n v="1"/>
    <x v="1"/>
    <n v="128"/>
    <x v="1"/>
    <n v="10.7"/>
    <x v="1"/>
    <n v="318"/>
    <x v="1"/>
    <n v="131"/>
    <x v="4"/>
    <n v="38"/>
    <x v="0"/>
    <n v="358"/>
    <s v="Alto"/>
    <n v="134"/>
    <s v="Bajo"/>
    <n v="5.2"/>
    <s v="Alto"/>
    <n v="7.9"/>
    <x v="0"/>
    <n v="8.6"/>
    <s v="Normal"/>
    <n v="6.5"/>
    <s v="Alto"/>
    <n v="1"/>
    <s v="Toma ECA"/>
    <n v="1"/>
    <s v="Toma ARB"/>
    <n v="1"/>
    <x v="0"/>
    <n v="1"/>
    <x v="0"/>
    <n v="1"/>
    <x v="1"/>
    <n v="0"/>
    <x v="1"/>
  </r>
  <r>
    <s v="P0818"/>
    <x v="30"/>
    <s v="Adulto Mayor"/>
    <x v="0"/>
    <n v="29"/>
    <x v="3"/>
    <n v="0"/>
    <s v="No tiene herencia"/>
    <n v="174"/>
    <n v="104"/>
    <n v="90"/>
    <s v="Normal"/>
    <n v="38"/>
    <s v="Reducida"/>
    <n v="2"/>
    <x v="0"/>
    <n v="0"/>
    <x v="0"/>
    <n v="1"/>
    <x v="1"/>
    <n v="1"/>
    <x v="0"/>
    <x v="5"/>
    <x v="1"/>
    <n v="95"/>
    <x v="1"/>
    <n v="10"/>
    <x v="3"/>
    <n v="936"/>
    <x v="1"/>
    <n v="842"/>
    <s v="Macroalbuminuria"/>
    <n v="326"/>
    <x v="1"/>
    <n v="0"/>
    <x v="0"/>
    <n v="208"/>
    <x v="1"/>
    <n v="7.9"/>
    <x v="1"/>
    <n v="213"/>
    <x v="2"/>
    <n v="149"/>
    <x v="4"/>
    <n v="45"/>
    <x v="0"/>
    <n v="266"/>
    <s v="Alto"/>
    <n v="135"/>
    <s v="Normal"/>
    <n v="6"/>
    <s v="Alto"/>
    <n v="10.6"/>
    <x v="0"/>
    <n v="8"/>
    <s v="Bajo"/>
    <n v="5"/>
    <s v="Alto"/>
    <n v="0"/>
    <s v="No Toma ECA"/>
    <n v="0"/>
    <s v="No toma ARB"/>
    <n v="0"/>
    <x v="1"/>
    <n v="1"/>
    <x v="0"/>
    <n v="1"/>
    <x v="1"/>
    <n v="1"/>
    <x v="0"/>
  </r>
  <r>
    <s v="P0819"/>
    <x v="10"/>
    <s v="Adulto Mayor"/>
    <x v="1"/>
    <n v="21.5"/>
    <x v="0"/>
    <n v="0"/>
    <s v="No tiene herencia"/>
    <n v="107"/>
    <n v="76"/>
    <n v="89"/>
    <s v="Normal"/>
    <n v="52"/>
    <s v="Normal"/>
    <n v="1"/>
    <x v="2"/>
    <n v="0"/>
    <x v="0"/>
    <n v="0"/>
    <x v="0"/>
    <n v="0"/>
    <x v="1"/>
    <x v="3"/>
    <x v="0"/>
    <n v="40"/>
    <x v="0"/>
    <n v="87"/>
    <x v="2"/>
    <n v="11"/>
    <x v="0"/>
    <n v="9"/>
    <s v="Normal"/>
    <n v="1144"/>
    <x v="0"/>
    <n v="0"/>
    <x v="0"/>
    <n v="97"/>
    <x v="0"/>
    <n v="5.2"/>
    <x v="0"/>
    <n v="209"/>
    <x v="2"/>
    <n v="82"/>
    <x v="3"/>
    <n v="58"/>
    <x v="0"/>
    <n v="94"/>
    <s v="Normal"/>
    <n v="140"/>
    <s v="Normal"/>
    <n v="4.7"/>
    <s v="Normal"/>
    <n v="14.8"/>
    <x v="1"/>
    <n v="8.8000000000000007"/>
    <s v="Normal"/>
    <n v="4.5"/>
    <s v="Normal"/>
    <n v="0"/>
    <s v="No Toma ECA"/>
    <n v="0"/>
    <s v="No toma ARB"/>
    <n v="0"/>
    <x v="1"/>
    <n v="1"/>
    <x v="0"/>
    <n v="0"/>
    <x v="0"/>
    <n v="0"/>
    <x v="1"/>
  </r>
  <r>
    <s v="P0820"/>
    <x v="3"/>
    <s v="Adulto Mayor"/>
    <x v="1"/>
    <n v="27.9"/>
    <x v="3"/>
    <n v="0"/>
    <s v="No tiene herencia"/>
    <n v="175"/>
    <n v="98"/>
    <n v="88"/>
    <s v="Normal"/>
    <n v="38"/>
    <s v="Reducida"/>
    <n v="2"/>
    <x v="0"/>
    <n v="0"/>
    <x v="0"/>
    <n v="0"/>
    <x v="0"/>
    <n v="1"/>
    <x v="0"/>
    <x v="37"/>
    <x v="1"/>
    <n v="99"/>
    <x v="1"/>
    <n v="28"/>
    <x v="4"/>
    <n v="1770"/>
    <x v="1"/>
    <n v="1416"/>
    <s v="Macroalbuminuria"/>
    <n v="600"/>
    <x v="0"/>
    <n v="1"/>
    <x v="1"/>
    <n v="120"/>
    <x v="2"/>
    <n v="8.1999999999999993"/>
    <x v="1"/>
    <n v="202"/>
    <x v="2"/>
    <n v="220"/>
    <x v="2"/>
    <n v="36"/>
    <x v="0"/>
    <n v="316"/>
    <s v="Alto"/>
    <n v="138"/>
    <s v="Normal"/>
    <n v="7"/>
    <s v="Alto"/>
    <n v="8.1"/>
    <x v="0"/>
    <n v="8.1999999999999993"/>
    <s v="Bajo"/>
    <n v="4.7"/>
    <s v="Alto"/>
    <n v="0"/>
    <s v="No Toma ECA"/>
    <n v="0"/>
    <s v="No toma ARB"/>
    <n v="1"/>
    <x v="0"/>
    <n v="1"/>
    <x v="0"/>
    <n v="1"/>
    <x v="1"/>
    <n v="1"/>
    <x v="0"/>
  </r>
  <r>
    <s v="P0821"/>
    <x v="41"/>
    <s v="Adulto"/>
    <x v="1"/>
    <n v="18"/>
    <x v="4"/>
    <n v="0"/>
    <s v="No tiene herencia"/>
    <n v="105"/>
    <n v="81"/>
    <n v="73"/>
    <s v="Normal"/>
    <n v="62"/>
    <s v="Normal"/>
    <n v="2"/>
    <x v="0"/>
    <n v="0"/>
    <x v="0"/>
    <n v="0"/>
    <x v="0"/>
    <n v="1"/>
    <x v="0"/>
    <x v="4"/>
    <x v="1"/>
    <n v="19"/>
    <x v="0"/>
    <n v="114"/>
    <x v="0"/>
    <n v="8"/>
    <x v="0"/>
    <n v="6"/>
    <s v="Normal"/>
    <n v="2029"/>
    <x v="0"/>
    <n v="0"/>
    <x v="0"/>
    <n v="119"/>
    <x v="2"/>
    <n v="5.3"/>
    <x v="0"/>
    <n v="215"/>
    <x v="2"/>
    <n v="88"/>
    <x v="3"/>
    <n v="50"/>
    <x v="0"/>
    <n v="99"/>
    <s v="Normal"/>
    <n v="138"/>
    <s v="Normal"/>
    <n v="4.8"/>
    <s v="Normal"/>
    <n v="15.7"/>
    <x v="2"/>
    <n v="9.1"/>
    <s v="Normal"/>
    <n v="3.2"/>
    <s v="Normal"/>
    <n v="1"/>
    <s v="Toma ECA"/>
    <n v="0"/>
    <s v="No toma ARB"/>
    <n v="1"/>
    <x v="0"/>
    <n v="1"/>
    <x v="0"/>
    <n v="0"/>
    <x v="0"/>
    <n v="0"/>
    <x v="1"/>
  </r>
  <r>
    <s v="P0822"/>
    <x v="41"/>
    <s v="Adulto"/>
    <x v="0"/>
    <n v="23.4"/>
    <x v="0"/>
    <n v="0"/>
    <s v="No tiene herencia"/>
    <n v="135"/>
    <n v="70"/>
    <n v="76"/>
    <s v="Normal"/>
    <n v="67"/>
    <s v="Normal"/>
    <n v="1"/>
    <x v="2"/>
    <n v="0"/>
    <x v="0"/>
    <n v="0"/>
    <x v="0"/>
    <n v="1"/>
    <x v="0"/>
    <x v="13"/>
    <x v="0"/>
    <n v="26"/>
    <x v="0"/>
    <n v="86"/>
    <x v="2"/>
    <n v="8"/>
    <x v="0"/>
    <n v="6"/>
    <s v="Normal"/>
    <n v="2263"/>
    <x v="0"/>
    <n v="0"/>
    <x v="0"/>
    <n v="89"/>
    <x v="0"/>
    <n v="5.0999999999999996"/>
    <x v="0"/>
    <n v="188"/>
    <x v="0"/>
    <n v="91"/>
    <x v="3"/>
    <n v="50"/>
    <x v="0"/>
    <n v="82"/>
    <s v="Normal"/>
    <n v="137"/>
    <s v="Normal"/>
    <n v="3.5"/>
    <s v="Normal"/>
    <n v="13.1"/>
    <x v="0"/>
    <n v="10.199999999999999"/>
    <s v="Normal"/>
    <n v="2.6"/>
    <s v="Normal"/>
    <n v="1"/>
    <s v="Toma ECA"/>
    <n v="1"/>
    <s v="Toma ARB"/>
    <n v="1"/>
    <x v="0"/>
    <n v="1"/>
    <x v="0"/>
    <n v="0"/>
    <x v="0"/>
    <n v="0"/>
    <x v="1"/>
  </r>
  <r>
    <s v="P0823"/>
    <x v="3"/>
    <s v="Adulto Mayor"/>
    <x v="0"/>
    <n v="34.299999999999997"/>
    <x v="2"/>
    <n v="1"/>
    <s v="Tiene herencia"/>
    <n v="181"/>
    <n v="106"/>
    <n v="89"/>
    <s v="Normal"/>
    <n v="32"/>
    <s v="Reducida"/>
    <n v="3"/>
    <x v="3"/>
    <n v="1"/>
    <x v="1"/>
    <n v="1"/>
    <x v="1"/>
    <n v="1"/>
    <x v="0"/>
    <x v="39"/>
    <x v="1"/>
    <n v="60"/>
    <x v="1"/>
    <n v="50"/>
    <x v="1"/>
    <n v="1467"/>
    <x v="1"/>
    <n v="1173"/>
    <s v="Macroalbuminuria"/>
    <n v="853"/>
    <x v="0"/>
    <n v="1"/>
    <x v="1"/>
    <n v="147"/>
    <x v="1"/>
    <n v="7.8"/>
    <x v="1"/>
    <n v="299"/>
    <x v="1"/>
    <n v="197"/>
    <x v="2"/>
    <n v="30"/>
    <x v="0"/>
    <n v="203"/>
    <s v="Alto"/>
    <n v="127"/>
    <s v="Bajo"/>
    <n v="5.4"/>
    <s v="Alto"/>
    <n v="10.199999999999999"/>
    <x v="0"/>
    <n v="8.9"/>
    <s v="Normal"/>
    <n v="7.2"/>
    <s v="Alto"/>
    <n v="1"/>
    <s v="Toma ECA"/>
    <n v="1"/>
    <s v="Toma ARB"/>
    <n v="1"/>
    <x v="0"/>
    <n v="0"/>
    <x v="1"/>
    <n v="1"/>
    <x v="1"/>
    <n v="1"/>
    <x v="0"/>
  </r>
  <r>
    <s v="P0824"/>
    <x v="4"/>
    <s v="Adulto Mayor"/>
    <x v="1"/>
    <n v="38.9"/>
    <x v="1"/>
    <n v="1"/>
    <s v="Tiene herencia"/>
    <n v="190"/>
    <n v="90"/>
    <n v="87"/>
    <s v="Normal"/>
    <n v="46"/>
    <s v="Intermedia"/>
    <n v="3"/>
    <x v="3"/>
    <n v="1"/>
    <x v="1"/>
    <n v="0"/>
    <x v="0"/>
    <n v="1"/>
    <x v="0"/>
    <x v="39"/>
    <x v="1"/>
    <n v="97"/>
    <x v="1"/>
    <n v="22"/>
    <x v="4"/>
    <n v="1189"/>
    <x v="1"/>
    <n v="1070"/>
    <s v="Macroalbuminuria"/>
    <n v="755"/>
    <x v="0"/>
    <n v="1"/>
    <x v="1"/>
    <n v="183"/>
    <x v="1"/>
    <n v="9.4"/>
    <x v="1"/>
    <n v="257"/>
    <x v="1"/>
    <n v="133"/>
    <x v="4"/>
    <n v="36"/>
    <x v="0"/>
    <n v="352"/>
    <s v="Alto"/>
    <n v="126"/>
    <s v="Bajo"/>
    <n v="6.2"/>
    <s v="Alto"/>
    <n v="9"/>
    <x v="0"/>
    <n v="8"/>
    <s v="Bajo"/>
    <n v="5.0999999999999996"/>
    <s v="Alto"/>
    <n v="1"/>
    <s v="Toma ECA"/>
    <n v="0"/>
    <s v="No toma ARB"/>
    <n v="1"/>
    <x v="0"/>
    <n v="1"/>
    <x v="0"/>
    <n v="1"/>
    <x v="1"/>
    <n v="0"/>
    <x v="1"/>
  </r>
  <r>
    <s v="P0825"/>
    <x v="22"/>
    <s v="Adulto Mayor"/>
    <x v="1"/>
    <n v="24.1"/>
    <x v="0"/>
    <n v="0"/>
    <s v="No tiene herencia"/>
    <n v="133"/>
    <n v="68"/>
    <n v="62"/>
    <s v="Normal"/>
    <n v="64"/>
    <s v="Normal"/>
    <n v="2"/>
    <x v="0"/>
    <n v="0"/>
    <x v="0"/>
    <n v="0"/>
    <x v="0"/>
    <n v="1"/>
    <x v="0"/>
    <x v="18"/>
    <x v="1"/>
    <n v="23"/>
    <x v="0"/>
    <n v="69"/>
    <x v="2"/>
    <n v="25"/>
    <x v="0"/>
    <n v="20"/>
    <s v="Normal"/>
    <n v="2496"/>
    <x v="0"/>
    <n v="0"/>
    <x v="0"/>
    <n v="93"/>
    <x v="0"/>
    <n v="6.2"/>
    <x v="2"/>
    <n v="215"/>
    <x v="2"/>
    <n v="97"/>
    <x v="3"/>
    <n v="68"/>
    <x v="1"/>
    <n v="132"/>
    <s v="Normal"/>
    <n v="139"/>
    <s v="Normal"/>
    <n v="4.9000000000000004"/>
    <s v="Normal"/>
    <n v="14.6"/>
    <x v="1"/>
    <n v="10"/>
    <s v="Normal"/>
    <n v="2.6"/>
    <s v="Normal"/>
    <n v="1"/>
    <s v="Toma ECA"/>
    <n v="1"/>
    <s v="Toma ARB"/>
    <n v="0"/>
    <x v="1"/>
    <n v="0"/>
    <x v="1"/>
    <n v="0"/>
    <x v="0"/>
    <n v="1"/>
    <x v="0"/>
  </r>
  <r>
    <s v="P0826"/>
    <x v="42"/>
    <s v="Adulto Mayor"/>
    <x v="1"/>
    <n v="26.7"/>
    <x v="3"/>
    <n v="1"/>
    <s v="Tiene herencia"/>
    <n v="141"/>
    <n v="102"/>
    <n v="88"/>
    <s v="Normal"/>
    <n v="41"/>
    <s v="Intermedia"/>
    <n v="4"/>
    <x v="1"/>
    <n v="0"/>
    <x v="0"/>
    <n v="0"/>
    <x v="0"/>
    <n v="1"/>
    <x v="0"/>
    <x v="37"/>
    <x v="1"/>
    <n v="118"/>
    <x v="3"/>
    <n v="17"/>
    <x v="4"/>
    <n v="2672"/>
    <x v="1"/>
    <n v="1870"/>
    <s v="Macroalbuminuria"/>
    <n v="450"/>
    <x v="1"/>
    <n v="0"/>
    <x v="0"/>
    <n v="151"/>
    <x v="1"/>
    <n v="8.4"/>
    <x v="1"/>
    <n v="253"/>
    <x v="1"/>
    <n v="157"/>
    <x v="4"/>
    <n v="40"/>
    <x v="0"/>
    <n v="257"/>
    <s v="Alto"/>
    <n v="136"/>
    <s v="Normal"/>
    <n v="6.8"/>
    <s v="Alto"/>
    <n v="10.7"/>
    <x v="0"/>
    <n v="8.8000000000000007"/>
    <s v="Normal"/>
    <n v="7"/>
    <s v="Alto"/>
    <n v="1"/>
    <s v="Toma ECA"/>
    <n v="1"/>
    <s v="Toma ARB"/>
    <n v="0"/>
    <x v="1"/>
    <n v="1"/>
    <x v="0"/>
    <n v="1"/>
    <x v="1"/>
    <n v="0"/>
    <x v="1"/>
  </r>
  <r>
    <s v="P0827"/>
    <x v="28"/>
    <s v="Adulto Mayor"/>
    <x v="0"/>
    <n v="34.9"/>
    <x v="2"/>
    <n v="1"/>
    <s v="Tiene herencia"/>
    <n v="145"/>
    <n v="101"/>
    <n v="94"/>
    <s v="Normal"/>
    <n v="34"/>
    <s v="Reducida"/>
    <n v="2"/>
    <x v="0"/>
    <n v="1"/>
    <x v="1"/>
    <n v="0"/>
    <x v="0"/>
    <n v="1"/>
    <x v="0"/>
    <x v="16"/>
    <x v="1"/>
    <n v="77"/>
    <x v="1"/>
    <n v="57"/>
    <x v="1"/>
    <n v="2754"/>
    <x v="1"/>
    <n v="2478"/>
    <s v="Macroalbuminuria"/>
    <n v="325"/>
    <x v="1"/>
    <n v="1"/>
    <x v="1"/>
    <n v="156"/>
    <x v="1"/>
    <n v="9"/>
    <x v="1"/>
    <n v="212"/>
    <x v="2"/>
    <n v="189"/>
    <x v="1"/>
    <n v="34"/>
    <x v="0"/>
    <n v="305"/>
    <s v="Alto"/>
    <n v="140"/>
    <s v="Normal"/>
    <n v="6.5"/>
    <s v="Alto"/>
    <n v="10.4"/>
    <x v="0"/>
    <n v="7.7"/>
    <s v="Bajo"/>
    <n v="6.6"/>
    <s v="Alto"/>
    <n v="0"/>
    <s v="No Toma ECA"/>
    <n v="0"/>
    <s v="No toma ARB"/>
    <n v="0"/>
    <x v="1"/>
    <n v="0"/>
    <x v="1"/>
    <n v="1"/>
    <x v="1"/>
    <n v="0"/>
    <x v="1"/>
  </r>
  <r>
    <s v="P0828"/>
    <x v="7"/>
    <s v="Adulto Mayor"/>
    <x v="1"/>
    <n v="36.5"/>
    <x v="1"/>
    <n v="0"/>
    <s v="No tiene herencia"/>
    <n v="170"/>
    <n v="97"/>
    <n v="104"/>
    <s v="Taquicardia"/>
    <n v="28"/>
    <s v="Reducida"/>
    <n v="3"/>
    <x v="3"/>
    <n v="1"/>
    <x v="1"/>
    <n v="0"/>
    <x v="0"/>
    <n v="1"/>
    <x v="0"/>
    <x v="34"/>
    <x v="1"/>
    <n v="94"/>
    <x v="1"/>
    <n v="45"/>
    <x v="1"/>
    <n v="807"/>
    <x v="1"/>
    <n v="645"/>
    <s v="Macroalbuminuria"/>
    <n v="320"/>
    <x v="1"/>
    <n v="1"/>
    <x v="1"/>
    <n v="198"/>
    <x v="1"/>
    <n v="8.1999999999999993"/>
    <x v="1"/>
    <n v="249"/>
    <x v="1"/>
    <n v="166"/>
    <x v="1"/>
    <n v="35"/>
    <x v="0"/>
    <n v="299"/>
    <s v="Alto"/>
    <n v="129"/>
    <s v="Bajo"/>
    <n v="6.1"/>
    <s v="Alto"/>
    <n v="8.5"/>
    <x v="0"/>
    <n v="7.5"/>
    <s v="Bajo"/>
    <n v="6.2"/>
    <s v="Alto"/>
    <n v="1"/>
    <s v="Toma ECA"/>
    <n v="0"/>
    <s v="No toma ARB"/>
    <n v="0"/>
    <x v="1"/>
    <n v="0"/>
    <x v="1"/>
    <n v="1"/>
    <x v="1"/>
    <n v="0"/>
    <x v="1"/>
  </r>
  <r>
    <s v="P0829"/>
    <x v="30"/>
    <s v="Adulto Mayor"/>
    <x v="0"/>
    <n v="38.799999999999997"/>
    <x v="1"/>
    <n v="1"/>
    <s v="Tiene herencia"/>
    <n v="181"/>
    <n v="96"/>
    <n v="92"/>
    <s v="Normal"/>
    <n v="36"/>
    <s v="Reducida"/>
    <n v="3"/>
    <x v="3"/>
    <n v="1"/>
    <x v="1"/>
    <n v="0"/>
    <x v="0"/>
    <n v="1"/>
    <x v="0"/>
    <x v="35"/>
    <x v="1"/>
    <n v="56"/>
    <x v="1"/>
    <n v="29"/>
    <x v="4"/>
    <n v="889"/>
    <x v="1"/>
    <n v="622"/>
    <s v="Macroalbuminuria"/>
    <n v="885"/>
    <x v="0"/>
    <n v="1"/>
    <x v="1"/>
    <n v="177"/>
    <x v="1"/>
    <n v="7.4"/>
    <x v="1"/>
    <n v="255"/>
    <x v="1"/>
    <n v="139"/>
    <x v="4"/>
    <n v="43"/>
    <x v="0"/>
    <n v="326"/>
    <s v="Alto"/>
    <n v="136"/>
    <s v="Normal"/>
    <n v="6.1"/>
    <s v="Alto"/>
    <n v="9.6999999999999993"/>
    <x v="0"/>
    <n v="8"/>
    <s v="Bajo"/>
    <n v="5.6"/>
    <s v="Alto"/>
    <n v="1"/>
    <s v="Toma ECA"/>
    <n v="1"/>
    <s v="Toma ARB"/>
    <n v="1"/>
    <x v="0"/>
    <n v="1"/>
    <x v="0"/>
    <n v="1"/>
    <x v="1"/>
    <n v="0"/>
    <x v="1"/>
  </r>
  <r>
    <s v="P0830"/>
    <x v="4"/>
    <s v="Adulto Mayor"/>
    <x v="0"/>
    <n v="32.799999999999997"/>
    <x v="2"/>
    <n v="1"/>
    <s v="Tiene herencia"/>
    <n v="180"/>
    <n v="93"/>
    <n v="76"/>
    <s v="Normal"/>
    <n v="46"/>
    <s v="Intermedia"/>
    <n v="3"/>
    <x v="3"/>
    <n v="0"/>
    <x v="0"/>
    <n v="0"/>
    <x v="0"/>
    <n v="1"/>
    <x v="0"/>
    <x v="26"/>
    <x v="1"/>
    <n v="58"/>
    <x v="1"/>
    <n v="38"/>
    <x v="1"/>
    <n v="590"/>
    <x v="1"/>
    <n v="472"/>
    <s v="Macroalbuminuria"/>
    <n v="733"/>
    <x v="0"/>
    <n v="1"/>
    <x v="1"/>
    <n v="215"/>
    <x v="1"/>
    <n v="10"/>
    <x v="1"/>
    <n v="290"/>
    <x v="1"/>
    <n v="139"/>
    <x v="4"/>
    <n v="41"/>
    <x v="0"/>
    <n v="352"/>
    <s v="Alto"/>
    <n v="125"/>
    <s v="Bajo"/>
    <n v="6"/>
    <s v="Alto"/>
    <n v="10"/>
    <x v="0"/>
    <n v="7.8"/>
    <s v="Bajo"/>
    <n v="6.8"/>
    <s v="Alto"/>
    <n v="1"/>
    <s v="Toma ECA"/>
    <n v="1"/>
    <s v="Toma ARB"/>
    <n v="1"/>
    <x v="0"/>
    <n v="1"/>
    <x v="0"/>
    <n v="1"/>
    <x v="1"/>
    <n v="0"/>
    <x v="1"/>
  </r>
  <r>
    <s v="P0831"/>
    <x v="53"/>
    <s v="Adulto Mayor"/>
    <x v="1"/>
    <n v="38.799999999999997"/>
    <x v="1"/>
    <n v="0"/>
    <s v="No tiene herencia"/>
    <n v="187"/>
    <n v="93"/>
    <n v="88"/>
    <s v="Normal"/>
    <n v="48"/>
    <s v="Intermedia"/>
    <n v="2"/>
    <x v="0"/>
    <n v="0"/>
    <x v="0"/>
    <n v="0"/>
    <x v="0"/>
    <n v="1"/>
    <x v="0"/>
    <x v="2"/>
    <x v="1"/>
    <n v="53"/>
    <x v="1"/>
    <n v="11"/>
    <x v="3"/>
    <n v="2710"/>
    <x v="1"/>
    <n v="1896"/>
    <s v="Macroalbuminuria"/>
    <n v="515"/>
    <x v="0"/>
    <n v="0"/>
    <x v="0"/>
    <n v="197"/>
    <x v="1"/>
    <n v="10.199999999999999"/>
    <x v="1"/>
    <n v="205"/>
    <x v="2"/>
    <n v="211"/>
    <x v="2"/>
    <n v="42"/>
    <x v="0"/>
    <n v="245"/>
    <s v="Alto"/>
    <n v="140"/>
    <s v="Normal"/>
    <n v="5.8"/>
    <s v="Alto"/>
    <n v="7.5"/>
    <x v="0"/>
    <n v="7.9"/>
    <s v="Bajo"/>
    <n v="7.4"/>
    <s v="Alto"/>
    <n v="1"/>
    <s v="Toma ECA"/>
    <n v="0"/>
    <s v="No toma ARB"/>
    <n v="0"/>
    <x v="1"/>
    <n v="0"/>
    <x v="1"/>
    <n v="1"/>
    <x v="1"/>
    <n v="0"/>
    <x v="1"/>
  </r>
  <r>
    <s v="P0832"/>
    <x v="48"/>
    <s v="Adulto"/>
    <x v="1"/>
    <n v="34.1"/>
    <x v="2"/>
    <n v="1"/>
    <s v="Tiene herencia"/>
    <n v="184"/>
    <n v="102"/>
    <n v="91"/>
    <s v="Normal"/>
    <n v="32"/>
    <s v="Reducida"/>
    <n v="4"/>
    <x v="1"/>
    <n v="0"/>
    <x v="0"/>
    <n v="0"/>
    <x v="0"/>
    <n v="1"/>
    <x v="0"/>
    <x v="33"/>
    <x v="1"/>
    <n v="89"/>
    <x v="1"/>
    <n v="46"/>
    <x v="1"/>
    <n v="702"/>
    <x v="1"/>
    <n v="561"/>
    <s v="Macroalbuminuria"/>
    <n v="630"/>
    <x v="0"/>
    <n v="1"/>
    <x v="1"/>
    <n v="146"/>
    <x v="1"/>
    <n v="8"/>
    <x v="1"/>
    <n v="259"/>
    <x v="1"/>
    <n v="141"/>
    <x v="4"/>
    <n v="33"/>
    <x v="0"/>
    <n v="413"/>
    <s v="Alto"/>
    <n v="136"/>
    <s v="Normal"/>
    <n v="6.7"/>
    <s v="Alto"/>
    <n v="7.4"/>
    <x v="0"/>
    <n v="8"/>
    <s v="Bajo"/>
    <n v="5.6"/>
    <s v="Alto"/>
    <n v="1"/>
    <s v="Toma ECA"/>
    <n v="1"/>
    <s v="Toma ARB"/>
    <n v="1"/>
    <x v="0"/>
    <n v="1"/>
    <x v="0"/>
    <n v="1"/>
    <x v="1"/>
    <n v="1"/>
    <x v="0"/>
  </r>
  <r>
    <s v="P0833"/>
    <x v="10"/>
    <s v="Adulto Mayor"/>
    <x v="0"/>
    <n v="18.8"/>
    <x v="0"/>
    <n v="1"/>
    <s v="Tiene herencia"/>
    <n v="131"/>
    <n v="83"/>
    <n v="73"/>
    <s v="Normal"/>
    <n v="65"/>
    <s v="Normal"/>
    <n v="2"/>
    <x v="0"/>
    <n v="0"/>
    <x v="0"/>
    <n v="0"/>
    <x v="0"/>
    <n v="0"/>
    <x v="1"/>
    <x v="3"/>
    <x v="0"/>
    <n v="34"/>
    <x v="0"/>
    <n v="93"/>
    <x v="0"/>
    <n v="13"/>
    <x v="0"/>
    <n v="11"/>
    <s v="Normal"/>
    <n v="1034"/>
    <x v="0"/>
    <n v="0"/>
    <x v="0"/>
    <n v="88"/>
    <x v="0"/>
    <n v="5.0999999999999996"/>
    <x v="0"/>
    <n v="177"/>
    <x v="0"/>
    <n v="95"/>
    <x v="3"/>
    <n v="65"/>
    <x v="1"/>
    <n v="117"/>
    <s v="Normal"/>
    <n v="142"/>
    <s v="Normal"/>
    <n v="3.8"/>
    <s v="Normal"/>
    <n v="14.1"/>
    <x v="1"/>
    <n v="10.5"/>
    <s v="Normal"/>
    <n v="3.7"/>
    <s v="Normal"/>
    <n v="1"/>
    <s v="Toma ECA"/>
    <n v="1"/>
    <s v="Toma ARB"/>
    <n v="0"/>
    <x v="1"/>
    <n v="1"/>
    <x v="0"/>
    <n v="0"/>
    <x v="0"/>
    <n v="1"/>
    <x v="0"/>
  </r>
  <r>
    <s v="P0834"/>
    <x v="38"/>
    <s v="Adulto Mayor"/>
    <x v="0"/>
    <n v="33.9"/>
    <x v="2"/>
    <n v="1"/>
    <s v="Tiene herencia"/>
    <n v="178"/>
    <n v="93"/>
    <n v="75"/>
    <s v="Normal"/>
    <n v="50"/>
    <s v="Normal"/>
    <n v="2"/>
    <x v="0"/>
    <n v="0"/>
    <x v="0"/>
    <n v="0"/>
    <x v="0"/>
    <n v="1"/>
    <x v="0"/>
    <x v="12"/>
    <x v="1"/>
    <n v="115"/>
    <x v="3"/>
    <n v="34"/>
    <x v="1"/>
    <n v="371"/>
    <x v="1"/>
    <n v="296"/>
    <s v="Microalbuminuria"/>
    <n v="781"/>
    <x v="0"/>
    <n v="1"/>
    <x v="1"/>
    <n v="214"/>
    <x v="1"/>
    <n v="8"/>
    <x v="1"/>
    <n v="307"/>
    <x v="1"/>
    <n v="188"/>
    <x v="1"/>
    <n v="45"/>
    <x v="0"/>
    <n v="343"/>
    <s v="Alto"/>
    <n v="137"/>
    <s v="Normal"/>
    <n v="6.3"/>
    <s v="Alto"/>
    <n v="7.7"/>
    <x v="0"/>
    <n v="8"/>
    <s v="Bajo"/>
    <n v="6.7"/>
    <s v="Alto"/>
    <n v="1"/>
    <s v="Toma ECA"/>
    <n v="1"/>
    <s v="Toma ARB"/>
    <n v="0"/>
    <x v="1"/>
    <n v="1"/>
    <x v="0"/>
    <n v="1"/>
    <x v="1"/>
    <n v="1"/>
    <x v="0"/>
  </r>
  <r>
    <s v="P0835"/>
    <x v="13"/>
    <s v="Adulto Mayor"/>
    <x v="0"/>
    <n v="34.9"/>
    <x v="2"/>
    <n v="1"/>
    <s v="Tiene herencia"/>
    <n v="142"/>
    <n v="96"/>
    <n v="75"/>
    <s v="Normal"/>
    <n v="35"/>
    <s v="Reducida"/>
    <n v="3"/>
    <x v="3"/>
    <n v="0"/>
    <x v="0"/>
    <n v="1"/>
    <x v="1"/>
    <n v="1"/>
    <x v="0"/>
    <x v="30"/>
    <x v="1"/>
    <n v="90"/>
    <x v="1"/>
    <n v="22"/>
    <x v="4"/>
    <n v="923"/>
    <x v="1"/>
    <n v="738"/>
    <s v="Macroalbuminuria"/>
    <n v="514"/>
    <x v="0"/>
    <n v="0"/>
    <x v="0"/>
    <n v="154"/>
    <x v="1"/>
    <n v="9.1"/>
    <x v="1"/>
    <n v="276"/>
    <x v="1"/>
    <n v="183"/>
    <x v="1"/>
    <n v="31"/>
    <x v="0"/>
    <n v="376"/>
    <s v="Alto"/>
    <n v="134"/>
    <s v="Bajo"/>
    <n v="5.2"/>
    <s v="Alto"/>
    <n v="10"/>
    <x v="0"/>
    <n v="7.7"/>
    <s v="Bajo"/>
    <n v="5.7"/>
    <s v="Alto"/>
    <n v="0"/>
    <s v="No Toma ECA"/>
    <n v="1"/>
    <s v="Toma ARB"/>
    <n v="1"/>
    <x v="0"/>
    <n v="1"/>
    <x v="0"/>
    <n v="1"/>
    <x v="1"/>
    <n v="1"/>
    <x v="0"/>
  </r>
  <r>
    <s v="P0836"/>
    <x v="48"/>
    <s v="Adulto"/>
    <x v="0"/>
    <n v="29.5"/>
    <x v="3"/>
    <n v="1"/>
    <s v="Tiene herencia"/>
    <n v="102"/>
    <n v="66"/>
    <n v="88"/>
    <s v="Normal"/>
    <n v="60"/>
    <s v="Normal"/>
    <n v="2"/>
    <x v="0"/>
    <n v="0"/>
    <x v="0"/>
    <n v="0"/>
    <x v="0"/>
    <n v="1"/>
    <x v="0"/>
    <x v="4"/>
    <x v="0"/>
    <n v="21"/>
    <x v="0"/>
    <n v="69"/>
    <x v="2"/>
    <n v="8"/>
    <x v="0"/>
    <n v="6"/>
    <s v="Normal"/>
    <n v="2210"/>
    <x v="0"/>
    <n v="0"/>
    <x v="0"/>
    <n v="88"/>
    <x v="0"/>
    <n v="5.6"/>
    <x v="0"/>
    <n v="180"/>
    <x v="0"/>
    <n v="118"/>
    <x v="0"/>
    <n v="57"/>
    <x v="0"/>
    <n v="157"/>
    <s v="Alto"/>
    <n v="140"/>
    <s v="Normal"/>
    <n v="4.8"/>
    <s v="Normal"/>
    <n v="14.4"/>
    <x v="1"/>
    <n v="10"/>
    <s v="Normal"/>
    <n v="4.4000000000000004"/>
    <s v="Normal"/>
    <n v="0"/>
    <s v="No Toma ECA"/>
    <n v="1"/>
    <s v="Toma ARB"/>
    <n v="1"/>
    <x v="0"/>
    <n v="0"/>
    <x v="1"/>
    <n v="0"/>
    <x v="0"/>
    <n v="1"/>
    <x v="0"/>
  </r>
  <r>
    <s v="P0837"/>
    <x v="0"/>
    <s v="Adulto"/>
    <x v="0"/>
    <n v="18.100000000000001"/>
    <x v="4"/>
    <n v="0"/>
    <s v="No tiene herencia"/>
    <n v="112"/>
    <n v="81"/>
    <n v="78"/>
    <s v="Normal"/>
    <n v="62"/>
    <s v="Normal"/>
    <n v="1"/>
    <x v="2"/>
    <n v="0"/>
    <x v="0"/>
    <n v="0"/>
    <x v="0"/>
    <n v="0"/>
    <x v="1"/>
    <x v="0"/>
    <x v="0"/>
    <n v="22"/>
    <x v="0"/>
    <n v="77"/>
    <x v="2"/>
    <n v="8"/>
    <x v="0"/>
    <n v="7"/>
    <s v="Normal"/>
    <n v="1574"/>
    <x v="0"/>
    <n v="0"/>
    <x v="0"/>
    <n v="88"/>
    <x v="0"/>
    <n v="5.4"/>
    <x v="0"/>
    <n v="205"/>
    <x v="2"/>
    <n v="126"/>
    <x v="0"/>
    <n v="42"/>
    <x v="0"/>
    <n v="81"/>
    <s v="Normal"/>
    <n v="140"/>
    <s v="Normal"/>
    <n v="5"/>
    <s v="Normal"/>
    <n v="15.3"/>
    <x v="1"/>
    <n v="9.6"/>
    <s v="Normal"/>
    <n v="3.5"/>
    <s v="Normal"/>
    <n v="0"/>
    <s v="No Toma ECA"/>
    <n v="0"/>
    <s v="No toma ARB"/>
    <n v="0"/>
    <x v="1"/>
    <n v="1"/>
    <x v="0"/>
    <n v="0"/>
    <x v="0"/>
    <n v="1"/>
    <x v="0"/>
  </r>
  <r>
    <s v="P0838"/>
    <x v="4"/>
    <s v="Adulto Mayor"/>
    <x v="1"/>
    <n v="26.7"/>
    <x v="3"/>
    <n v="1"/>
    <s v="Tiene herencia"/>
    <n v="188"/>
    <n v="106"/>
    <n v="102"/>
    <s v="Taquicardia"/>
    <n v="31"/>
    <s v="Reducida"/>
    <n v="4"/>
    <x v="1"/>
    <n v="0"/>
    <x v="0"/>
    <n v="1"/>
    <x v="1"/>
    <n v="1"/>
    <x v="0"/>
    <x v="28"/>
    <x v="1"/>
    <n v="116"/>
    <x v="3"/>
    <n v="19"/>
    <x v="4"/>
    <n v="1978"/>
    <x v="1"/>
    <n v="1384"/>
    <s v="Macroalbuminuria"/>
    <n v="802"/>
    <x v="0"/>
    <n v="1"/>
    <x v="1"/>
    <n v="220"/>
    <x v="1"/>
    <n v="9.6999999999999993"/>
    <x v="1"/>
    <n v="260"/>
    <x v="1"/>
    <n v="172"/>
    <x v="1"/>
    <n v="36"/>
    <x v="0"/>
    <n v="278"/>
    <s v="Alto"/>
    <n v="126"/>
    <s v="Bajo"/>
    <n v="5.2"/>
    <s v="Alto"/>
    <n v="10.6"/>
    <x v="0"/>
    <n v="7.9"/>
    <s v="Bajo"/>
    <n v="5"/>
    <s v="Alto"/>
    <n v="0"/>
    <s v="No Toma ECA"/>
    <n v="0"/>
    <s v="No toma ARB"/>
    <n v="1"/>
    <x v="0"/>
    <n v="1"/>
    <x v="0"/>
    <n v="1"/>
    <x v="1"/>
    <n v="1"/>
    <x v="0"/>
  </r>
  <r>
    <s v="P0839"/>
    <x v="7"/>
    <s v="Adulto Mayor"/>
    <x v="0"/>
    <n v="38.700000000000003"/>
    <x v="1"/>
    <n v="0"/>
    <s v="No tiene herencia"/>
    <n v="176"/>
    <n v="91"/>
    <n v="97"/>
    <s v="Normal"/>
    <n v="40"/>
    <s v="Reducida"/>
    <n v="3"/>
    <x v="3"/>
    <n v="0"/>
    <x v="0"/>
    <n v="0"/>
    <x v="0"/>
    <n v="1"/>
    <x v="0"/>
    <x v="34"/>
    <x v="1"/>
    <n v="57"/>
    <x v="1"/>
    <n v="33"/>
    <x v="1"/>
    <n v="440"/>
    <x v="1"/>
    <n v="352"/>
    <s v="Macroalbuminuria"/>
    <n v="539"/>
    <x v="0"/>
    <n v="1"/>
    <x v="1"/>
    <n v="167"/>
    <x v="1"/>
    <n v="10.1"/>
    <x v="1"/>
    <n v="242"/>
    <x v="1"/>
    <n v="135"/>
    <x v="4"/>
    <n v="41"/>
    <x v="0"/>
    <n v="247"/>
    <s v="Alto"/>
    <n v="138"/>
    <s v="Normal"/>
    <n v="5"/>
    <s v="Normal"/>
    <n v="8.5"/>
    <x v="0"/>
    <n v="7.7"/>
    <s v="Bajo"/>
    <n v="6.6"/>
    <s v="Alto"/>
    <n v="1"/>
    <s v="Toma ECA"/>
    <n v="1"/>
    <s v="Toma ARB"/>
    <n v="1"/>
    <x v="0"/>
    <n v="0"/>
    <x v="1"/>
    <n v="1"/>
    <x v="1"/>
    <n v="0"/>
    <x v="1"/>
  </r>
  <r>
    <s v="P0840"/>
    <x v="48"/>
    <s v="Adulto"/>
    <x v="1"/>
    <n v="25.2"/>
    <x v="3"/>
    <n v="1"/>
    <s v="Tiene herencia"/>
    <n v="166"/>
    <n v="104"/>
    <n v="84"/>
    <s v="Normal"/>
    <n v="44"/>
    <s v="Intermedia"/>
    <n v="3"/>
    <x v="3"/>
    <n v="1"/>
    <x v="1"/>
    <n v="1"/>
    <x v="1"/>
    <n v="1"/>
    <x v="0"/>
    <x v="34"/>
    <x v="1"/>
    <n v="117"/>
    <x v="3"/>
    <n v="41"/>
    <x v="1"/>
    <n v="2108"/>
    <x v="1"/>
    <n v="1686"/>
    <s v="Macroalbuminuria"/>
    <n v="638"/>
    <x v="0"/>
    <n v="0"/>
    <x v="0"/>
    <n v="156"/>
    <x v="1"/>
    <n v="8.1999999999999993"/>
    <x v="1"/>
    <n v="248"/>
    <x v="1"/>
    <n v="188"/>
    <x v="1"/>
    <n v="34"/>
    <x v="0"/>
    <n v="434"/>
    <s v="Alto"/>
    <n v="138"/>
    <s v="Normal"/>
    <n v="5.7"/>
    <s v="Alto"/>
    <n v="10"/>
    <x v="0"/>
    <n v="8.4"/>
    <s v="Bajo"/>
    <n v="4.5999999999999996"/>
    <s v="Alto"/>
    <n v="0"/>
    <s v="No Toma ECA"/>
    <n v="0"/>
    <s v="No toma ARB"/>
    <n v="1"/>
    <x v="0"/>
    <n v="1"/>
    <x v="0"/>
    <n v="1"/>
    <x v="1"/>
    <n v="1"/>
    <x v="0"/>
  </r>
  <r>
    <s v="P0841"/>
    <x v="49"/>
    <s v="Adulto Mayor"/>
    <x v="0"/>
    <n v="38.6"/>
    <x v="1"/>
    <n v="1"/>
    <s v="Tiene herencia"/>
    <n v="141"/>
    <n v="105"/>
    <n v="75"/>
    <s v="Normal"/>
    <n v="28"/>
    <s v="Reducida"/>
    <n v="4"/>
    <x v="1"/>
    <n v="1"/>
    <x v="1"/>
    <n v="0"/>
    <x v="0"/>
    <n v="1"/>
    <x v="0"/>
    <x v="12"/>
    <x v="1"/>
    <n v="94"/>
    <x v="1"/>
    <n v="54"/>
    <x v="1"/>
    <n v="2389"/>
    <x v="1"/>
    <n v="1911"/>
    <s v="Macroalbuminuria"/>
    <n v="767"/>
    <x v="0"/>
    <n v="1"/>
    <x v="1"/>
    <n v="152"/>
    <x v="1"/>
    <n v="10.7"/>
    <x v="1"/>
    <n v="243"/>
    <x v="1"/>
    <n v="185"/>
    <x v="1"/>
    <n v="36"/>
    <x v="0"/>
    <n v="391"/>
    <s v="Alto"/>
    <n v="140"/>
    <s v="Normal"/>
    <n v="6.9"/>
    <s v="Alto"/>
    <n v="7.7"/>
    <x v="0"/>
    <n v="7.6"/>
    <s v="Bajo"/>
    <n v="7.1"/>
    <s v="Alto"/>
    <n v="1"/>
    <s v="Toma ECA"/>
    <n v="0"/>
    <s v="No toma ARB"/>
    <n v="1"/>
    <x v="0"/>
    <n v="1"/>
    <x v="0"/>
    <n v="1"/>
    <x v="1"/>
    <n v="1"/>
    <x v="0"/>
  </r>
  <r>
    <s v="P0842"/>
    <x v="19"/>
    <s v="Adulto"/>
    <x v="0"/>
    <n v="20.7"/>
    <x v="0"/>
    <n v="0"/>
    <s v="No tiene herencia"/>
    <n v="103"/>
    <n v="85"/>
    <n v="83"/>
    <s v="Normal"/>
    <n v="51"/>
    <s v="Normal"/>
    <n v="1"/>
    <x v="2"/>
    <n v="0"/>
    <x v="0"/>
    <n v="0"/>
    <x v="0"/>
    <n v="0"/>
    <x v="1"/>
    <x v="0"/>
    <x v="0"/>
    <n v="18"/>
    <x v="0"/>
    <n v="96"/>
    <x v="0"/>
    <n v="23"/>
    <x v="0"/>
    <n v="18"/>
    <s v="Normal"/>
    <n v="1671"/>
    <x v="0"/>
    <n v="0"/>
    <x v="0"/>
    <n v="95"/>
    <x v="0"/>
    <n v="5.5"/>
    <x v="0"/>
    <n v="212"/>
    <x v="2"/>
    <n v="80"/>
    <x v="3"/>
    <n v="59"/>
    <x v="0"/>
    <n v="137"/>
    <s v="Normal"/>
    <n v="139"/>
    <s v="Normal"/>
    <n v="3.5"/>
    <s v="Normal"/>
    <n v="15.6"/>
    <x v="1"/>
    <n v="9.1999999999999993"/>
    <s v="Normal"/>
    <n v="2.9"/>
    <s v="Normal"/>
    <n v="1"/>
    <s v="Toma ECA"/>
    <n v="1"/>
    <s v="Toma ARB"/>
    <n v="0"/>
    <x v="1"/>
    <n v="1"/>
    <x v="0"/>
    <n v="0"/>
    <x v="0"/>
    <n v="0"/>
    <x v="1"/>
  </r>
  <r>
    <s v="P0843"/>
    <x v="40"/>
    <s v="Adulto"/>
    <x v="0"/>
    <n v="28.7"/>
    <x v="3"/>
    <n v="1"/>
    <s v="Tiene herencia"/>
    <n v="183"/>
    <n v="101"/>
    <n v="80"/>
    <s v="Normal"/>
    <n v="50"/>
    <s v="Normal"/>
    <n v="4"/>
    <x v="1"/>
    <n v="0"/>
    <x v="0"/>
    <n v="0"/>
    <x v="0"/>
    <n v="1"/>
    <x v="0"/>
    <x v="21"/>
    <x v="1"/>
    <n v="51"/>
    <x v="0"/>
    <n v="41"/>
    <x v="1"/>
    <n v="1930"/>
    <x v="1"/>
    <n v="1544"/>
    <s v="Macroalbuminuria"/>
    <n v="571"/>
    <x v="0"/>
    <n v="1"/>
    <x v="1"/>
    <n v="197"/>
    <x v="1"/>
    <n v="10.1"/>
    <x v="1"/>
    <n v="229"/>
    <x v="2"/>
    <n v="200"/>
    <x v="2"/>
    <n v="36"/>
    <x v="0"/>
    <n v="246"/>
    <s v="Alto"/>
    <n v="135"/>
    <s v="Normal"/>
    <n v="6.4"/>
    <s v="Alto"/>
    <n v="11"/>
    <x v="0"/>
    <n v="8.6"/>
    <s v="Normal"/>
    <n v="4.5999999999999996"/>
    <s v="Alto"/>
    <n v="0"/>
    <s v="No Toma ECA"/>
    <n v="0"/>
    <s v="No toma ARB"/>
    <n v="1"/>
    <x v="0"/>
    <n v="1"/>
    <x v="0"/>
    <n v="1"/>
    <x v="1"/>
    <n v="1"/>
    <x v="0"/>
  </r>
  <r>
    <s v="P0844"/>
    <x v="33"/>
    <s v="Adulto Mayor"/>
    <x v="1"/>
    <n v="28.4"/>
    <x v="3"/>
    <n v="1"/>
    <s v="Tiene herencia"/>
    <n v="171"/>
    <n v="103"/>
    <n v="86"/>
    <s v="Normal"/>
    <n v="28"/>
    <s v="Reducida"/>
    <n v="4"/>
    <x v="1"/>
    <n v="0"/>
    <x v="0"/>
    <n v="1"/>
    <x v="1"/>
    <n v="1"/>
    <x v="0"/>
    <x v="31"/>
    <x v="1"/>
    <n v="115"/>
    <x v="3"/>
    <n v="42"/>
    <x v="1"/>
    <n v="442"/>
    <x v="1"/>
    <n v="309"/>
    <s v="Macroalbuminuria"/>
    <n v="543"/>
    <x v="0"/>
    <n v="1"/>
    <x v="1"/>
    <n v="208"/>
    <x v="1"/>
    <n v="9.3000000000000007"/>
    <x v="1"/>
    <n v="249"/>
    <x v="1"/>
    <n v="195"/>
    <x v="2"/>
    <n v="40"/>
    <x v="0"/>
    <n v="259"/>
    <s v="Alto"/>
    <n v="135"/>
    <s v="Normal"/>
    <n v="5.3"/>
    <s v="Alto"/>
    <n v="7.1"/>
    <x v="0"/>
    <n v="9"/>
    <s v="Normal"/>
    <n v="7.4"/>
    <s v="Alto"/>
    <n v="1"/>
    <s v="Toma ECA"/>
    <n v="0"/>
    <s v="No toma ARB"/>
    <n v="0"/>
    <x v="1"/>
    <n v="1"/>
    <x v="0"/>
    <n v="1"/>
    <x v="1"/>
    <n v="0"/>
    <x v="1"/>
  </r>
  <r>
    <s v="P0845"/>
    <x v="17"/>
    <s v="Adulto"/>
    <x v="1"/>
    <n v="36"/>
    <x v="1"/>
    <n v="1"/>
    <s v="Tiene herencia"/>
    <n v="169"/>
    <n v="95"/>
    <n v="98"/>
    <s v="Normal"/>
    <n v="29"/>
    <s v="Reducida"/>
    <n v="3"/>
    <x v="3"/>
    <n v="0"/>
    <x v="0"/>
    <n v="0"/>
    <x v="0"/>
    <n v="1"/>
    <x v="0"/>
    <x v="2"/>
    <x v="1"/>
    <n v="85"/>
    <x v="1"/>
    <n v="53"/>
    <x v="1"/>
    <n v="1157"/>
    <x v="1"/>
    <n v="925"/>
    <s v="Macroalbuminuria"/>
    <n v="518"/>
    <x v="0"/>
    <n v="1"/>
    <x v="1"/>
    <n v="120"/>
    <x v="2"/>
    <n v="7.4"/>
    <x v="1"/>
    <n v="232"/>
    <x v="2"/>
    <n v="215"/>
    <x v="2"/>
    <n v="36"/>
    <x v="0"/>
    <n v="282"/>
    <s v="Alto"/>
    <n v="128"/>
    <s v="Bajo"/>
    <n v="5.2"/>
    <s v="Alto"/>
    <n v="10.9"/>
    <x v="0"/>
    <n v="8.1"/>
    <s v="Bajo"/>
    <n v="7.2"/>
    <s v="Alto"/>
    <n v="1"/>
    <s v="Toma ECA"/>
    <n v="1"/>
    <s v="Toma ARB"/>
    <n v="1"/>
    <x v="0"/>
    <n v="1"/>
    <x v="0"/>
    <n v="1"/>
    <x v="1"/>
    <n v="0"/>
    <x v="1"/>
  </r>
  <r>
    <s v="P0846"/>
    <x v="45"/>
    <s v="Adulto"/>
    <x v="0"/>
    <n v="19.100000000000001"/>
    <x v="0"/>
    <n v="1"/>
    <s v="Tiene herencia"/>
    <n v="134"/>
    <n v="68"/>
    <n v="72"/>
    <s v="Normal"/>
    <n v="59"/>
    <s v="Normal"/>
    <n v="2"/>
    <x v="0"/>
    <n v="0"/>
    <x v="0"/>
    <n v="0"/>
    <x v="0"/>
    <n v="1"/>
    <x v="0"/>
    <x v="13"/>
    <x v="0"/>
    <n v="22"/>
    <x v="0"/>
    <n v="110"/>
    <x v="0"/>
    <n v="14"/>
    <x v="0"/>
    <n v="11"/>
    <s v="Normal"/>
    <n v="1885"/>
    <x v="0"/>
    <n v="0"/>
    <x v="0"/>
    <n v="120"/>
    <x v="2"/>
    <n v="6.1"/>
    <x v="2"/>
    <n v="177"/>
    <x v="0"/>
    <n v="120"/>
    <x v="0"/>
    <n v="54"/>
    <x v="0"/>
    <n v="88"/>
    <s v="Normal"/>
    <n v="140"/>
    <s v="Normal"/>
    <n v="4"/>
    <s v="Normal"/>
    <n v="14.9"/>
    <x v="1"/>
    <n v="9.6999999999999993"/>
    <s v="Normal"/>
    <n v="3"/>
    <s v="Normal"/>
    <n v="1"/>
    <s v="Toma ECA"/>
    <n v="1"/>
    <s v="Toma ARB"/>
    <n v="0"/>
    <x v="1"/>
    <n v="0"/>
    <x v="1"/>
    <n v="0"/>
    <x v="0"/>
    <n v="0"/>
    <x v="1"/>
  </r>
  <r>
    <s v="P0847"/>
    <x v="47"/>
    <s v="Adulto Mayor"/>
    <x v="0"/>
    <n v="25.5"/>
    <x v="3"/>
    <n v="1"/>
    <s v="Tiene herencia"/>
    <n v="181"/>
    <n v="106"/>
    <n v="102"/>
    <s v="Taquicardia"/>
    <n v="35"/>
    <s v="Reducida"/>
    <n v="2"/>
    <x v="0"/>
    <n v="0"/>
    <x v="0"/>
    <n v="1"/>
    <x v="1"/>
    <n v="1"/>
    <x v="0"/>
    <x v="14"/>
    <x v="1"/>
    <n v="54"/>
    <x v="0"/>
    <n v="32"/>
    <x v="1"/>
    <n v="2591"/>
    <x v="1"/>
    <n v="2331"/>
    <s v="Macroalbuminuria"/>
    <n v="357"/>
    <x v="1"/>
    <n v="0"/>
    <x v="0"/>
    <n v="183"/>
    <x v="1"/>
    <n v="10.6"/>
    <x v="1"/>
    <n v="316"/>
    <x v="1"/>
    <n v="137"/>
    <x v="4"/>
    <n v="31"/>
    <x v="0"/>
    <n v="192"/>
    <s v="Alto"/>
    <n v="129"/>
    <s v="Bajo"/>
    <n v="6.8"/>
    <s v="Alto"/>
    <n v="8"/>
    <x v="0"/>
    <n v="8.6"/>
    <s v="Normal"/>
    <n v="6.6"/>
    <s v="Alto"/>
    <n v="1"/>
    <s v="Toma ECA"/>
    <n v="1"/>
    <s v="Toma ARB"/>
    <n v="1"/>
    <x v="0"/>
    <n v="0"/>
    <x v="1"/>
    <n v="1"/>
    <x v="1"/>
    <n v="1"/>
    <x v="0"/>
  </r>
  <r>
    <s v="P0848"/>
    <x v="43"/>
    <s v="Adulto Mayor"/>
    <x v="0"/>
    <n v="27.4"/>
    <x v="3"/>
    <n v="0"/>
    <s v="No tiene herencia"/>
    <n v="105"/>
    <n v="80"/>
    <n v="65"/>
    <s v="Normal"/>
    <n v="66"/>
    <s v="Normal"/>
    <n v="1"/>
    <x v="2"/>
    <n v="0"/>
    <x v="0"/>
    <n v="0"/>
    <x v="0"/>
    <n v="0"/>
    <x v="1"/>
    <x v="4"/>
    <x v="0"/>
    <n v="39"/>
    <x v="0"/>
    <n v="88"/>
    <x v="2"/>
    <n v="10"/>
    <x v="0"/>
    <n v="9"/>
    <s v="Normal"/>
    <n v="2172"/>
    <x v="0"/>
    <n v="0"/>
    <x v="0"/>
    <n v="95"/>
    <x v="0"/>
    <n v="5.2"/>
    <x v="0"/>
    <n v="170"/>
    <x v="0"/>
    <n v="83"/>
    <x v="3"/>
    <n v="44"/>
    <x v="0"/>
    <n v="86"/>
    <s v="Normal"/>
    <n v="137"/>
    <s v="Normal"/>
    <n v="4.7"/>
    <s v="Normal"/>
    <n v="13.4"/>
    <x v="0"/>
    <n v="9.8000000000000007"/>
    <s v="Normal"/>
    <n v="2.7"/>
    <s v="Normal"/>
    <n v="0"/>
    <s v="No Toma ECA"/>
    <n v="1"/>
    <s v="Toma ARB"/>
    <n v="0"/>
    <x v="1"/>
    <n v="0"/>
    <x v="1"/>
    <n v="0"/>
    <x v="0"/>
    <n v="0"/>
    <x v="1"/>
  </r>
  <r>
    <s v="P0849"/>
    <x v="10"/>
    <s v="Adulto Mayor"/>
    <x v="1"/>
    <n v="39.799999999999997"/>
    <x v="1"/>
    <n v="0"/>
    <s v="No tiene herencia"/>
    <n v="177"/>
    <n v="99"/>
    <n v="98"/>
    <s v="Normal"/>
    <n v="29"/>
    <s v="Reducida"/>
    <n v="4"/>
    <x v="1"/>
    <n v="0"/>
    <x v="0"/>
    <n v="0"/>
    <x v="0"/>
    <n v="1"/>
    <x v="0"/>
    <x v="41"/>
    <x v="1"/>
    <n v="66"/>
    <x v="1"/>
    <n v="36"/>
    <x v="1"/>
    <n v="404"/>
    <x v="1"/>
    <n v="282"/>
    <s v="Microalbuminuria"/>
    <n v="474"/>
    <x v="1"/>
    <n v="0"/>
    <x v="0"/>
    <n v="134"/>
    <x v="1"/>
    <n v="9.4"/>
    <x v="1"/>
    <n v="260"/>
    <x v="1"/>
    <n v="189"/>
    <x v="1"/>
    <n v="32"/>
    <x v="0"/>
    <n v="391"/>
    <s v="Alto"/>
    <n v="135"/>
    <s v="Normal"/>
    <n v="5.5"/>
    <s v="Alto"/>
    <n v="8.1"/>
    <x v="0"/>
    <n v="7.6"/>
    <s v="Bajo"/>
    <n v="7.4"/>
    <s v="Alto"/>
    <n v="1"/>
    <s v="Toma ECA"/>
    <n v="1"/>
    <s v="Toma ARB"/>
    <n v="1"/>
    <x v="0"/>
    <n v="1"/>
    <x v="0"/>
    <n v="1"/>
    <x v="1"/>
    <n v="1"/>
    <x v="0"/>
  </r>
  <r>
    <s v="P0850"/>
    <x v="39"/>
    <s v="Adulto Mayor"/>
    <x v="0"/>
    <n v="29.7"/>
    <x v="3"/>
    <n v="1"/>
    <s v="Tiene herencia"/>
    <n v="160"/>
    <n v="105"/>
    <n v="98"/>
    <s v="Normal"/>
    <n v="32"/>
    <s v="Reducida"/>
    <n v="2"/>
    <x v="0"/>
    <n v="1"/>
    <x v="1"/>
    <n v="1"/>
    <x v="1"/>
    <n v="1"/>
    <x v="0"/>
    <x v="35"/>
    <x v="1"/>
    <n v="52"/>
    <x v="0"/>
    <n v="18"/>
    <x v="4"/>
    <n v="2136"/>
    <x v="1"/>
    <n v="1708"/>
    <s v="Macroalbuminuria"/>
    <n v="632"/>
    <x v="0"/>
    <n v="0"/>
    <x v="0"/>
    <n v="220"/>
    <x v="1"/>
    <n v="10.7"/>
    <x v="1"/>
    <n v="223"/>
    <x v="2"/>
    <n v="202"/>
    <x v="2"/>
    <n v="34"/>
    <x v="0"/>
    <n v="214"/>
    <s v="Alto"/>
    <n v="137"/>
    <s v="Normal"/>
    <n v="7"/>
    <s v="Alto"/>
    <n v="10.5"/>
    <x v="0"/>
    <n v="8.1999999999999993"/>
    <s v="Bajo"/>
    <n v="6.5"/>
    <s v="Alto"/>
    <n v="1"/>
    <s v="Toma ECA"/>
    <n v="1"/>
    <s v="Toma ARB"/>
    <n v="1"/>
    <x v="0"/>
    <n v="1"/>
    <x v="0"/>
    <n v="1"/>
    <x v="1"/>
    <n v="1"/>
    <x v="0"/>
  </r>
  <r>
    <s v="P0851"/>
    <x v="10"/>
    <s v="Adulto Mayor"/>
    <x v="0"/>
    <n v="38.700000000000003"/>
    <x v="1"/>
    <n v="0"/>
    <s v="No tiene herencia"/>
    <n v="166"/>
    <n v="101"/>
    <n v="77"/>
    <s v="Normal"/>
    <n v="47"/>
    <s v="Intermedia"/>
    <n v="3"/>
    <x v="3"/>
    <n v="1"/>
    <x v="1"/>
    <n v="1"/>
    <x v="1"/>
    <n v="1"/>
    <x v="0"/>
    <x v="27"/>
    <x v="1"/>
    <n v="107"/>
    <x v="3"/>
    <n v="23"/>
    <x v="4"/>
    <n v="1965"/>
    <x v="1"/>
    <n v="1375"/>
    <s v="Macroalbuminuria"/>
    <n v="382"/>
    <x v="1"/>
    <n v="1"/>
    <x v="1"/>
    <n v="188"/>
    <x v="1"/>
    <n v="9.6"/>
    <x v="1"/>
    <n v="259"/>
    <x v="1"/>
    <n v="219"/>
    <x v="2"/>
    <n v="29"/>
    <x v="0"/>
    <n v="450"/>
    <s v="Alto"/>
    <n v="138"/>
    <s v="Normal"/>
    <n v="5"/>
    <s v="Normal"/>
    <n v="9.6"/>
    <x v="0"/>
    <n v="7.6"/>
    <s v="Bajo"/>
    <n v="4.5"/>
    <s v="Normal"/>
    <n v="1"/>
    <s v="Toma ECA"/>
    <n v="0"/>
    <s v="No toma ARB"/>
    <n v="0"/>
    <x v="1"/>
    <n v="1"/>
    <x v="0"/>
    <n v="1"/>
    <x v="1"/>
    <n v="1"/>
    <x v="0"/>
  </r>
  <r>
    <s v="P0852"/>
    <x v="40"/>
    <s v="Adulto"/>
    <x v="0"/>
    <n v="31.2"/>
    <x v="2"/>
    <n v="0"/>
    <s v="No tiene herencia"/>
    <n v="189"/>
    <n v="96"/>
    <n v="104"/>
    <s v="Taquicardia"/>
    <n v="43"/>
    <s v="Intermedia"/>
    <n v="3"/>
    <x v="3"/>
    <n v="0"/>
    <x v="0"/>
    <n v="0"/>
    <x v="0"/>
    <n v="1"/>
    <x v="0"/>
    <x v="12"/>
    <x v="1"/>
    <n v="104"/>
    <x v="3"/>
    <n v="52"/>
    <x v="1"/>
    <n v="880"/>
    <x v="1"/>
    <n v="616"/>
    <s v="Macroalbuminuria"/>
    <n v="618"/>
    <x v="0"/>
    <n v="1"/>
    <x v="1"/>
    <n v="218"/>
    <x v="1"/>
    <n v="9.5"/>
    <x v="1"/>
    <n v="235"/>
    <x v="2"/>
    <n v="200"/>
    <x v="2"/>
    <n v="39"/>
    <x v="0"/>
    <n v="382"/>
    <s v="Alto"/>
    <n v="126"/>
    <s v="Bajo"/>
    <n v="6.2"/>
    <s v="Alto"/>
    <n v="7.7"/>
    <x v="0"/>
    <n v="7.5"/>
    <s v="Bajo"/>
    <n v="6.8"/>
    <s v="Alto"/>
    <n v="1"/>
    <s v="Toma ECA"/>
    <n v="0"/>
    <s v="No toma ARB"/>
    <n v="0"/>
    <x v="1"/>
    <n v="1"/>
    <x v="0"/>
    <n v="1"/>
    <x v="1"/>
    <n v="1"/>
    <x v="0"/>
  </r>
  <r>
    <s v="P0853"/>
    <x v="48"/>
    <s v="Adulto"/>
    <x v="1"/>
    <n v="26.2"/>
    <x v="3"/>
    <n v="0"/>
    <s v="No tiene herencia"/>
    <n v="130"/>
    <n v="79"/>
    <n v="84"/>
    <s v="Normal"/>
    <n v="56"/>
    <s v="Normal"/>
    <n v="1"/>
    <x v="2"/>
    <n v="0"/>
    <x v="0"/>
    <n v="0"/>
    <x v="0"/>
    <n v="1"/>
    <x v="0"/>
    <x v="0"/>
    <x v="0"/>
    <n v="35"/>
    <x v="0"/>
    <n v="103"/>
    <x v="0"/>
    <n v="21"/>
    <x v="0"/>
    <n v="16"/>
    <s v="Normal"/>
    <n v="1426"/>
    <x v="0"/>
    <n v="0"/>
    <x v="0"/>
    <n v="113"/>
    <x v="2"/>
    <n v="5.9"/>
    <x v="2"/>
    <n v="203"/>
    <x v="2"/>
    <n v="80"/>
    <x v="3"/>
    <n v="49"/>
    <x v="0"/>
    <n v="134"/>
    <s v="Normal"/>
    <n v="139"/>
    <s v="Normal"/>
    <n v="3.7"/>
    <s v="Normal"/>
    <n v="14.5"/>
    <x v="1"/>
    <n v="9.1"/>
    <s v="Normal"/>
    <n v="3.4"/>
    <s v="Normal"/>
    <n v="1"/>
    <s v="Toma ECA"/>
    <n v="0"/>
    <s v="No toma ARB"/>
    <n v="0"/>
    <x v="1"/>
    <n v="1"/>
    <x v="0"/>
    <n v="0"/>
    <x v="0"/>
    <n v="1"/>
    <x v="0"/>
  </r>
  <r>
    <s v="P0854"/>
    <x v="15"/>
    <s v="Adulto"/>
    <x v="1"/>
    <n v="33.6"/>
    <x v="2"/>
    <n v="1"/>
    <s v="Tiene herencia"/>
    <n v="183"/>
    <n v="105"/>
    <n v="88"/>
    <s v="Normal"/>
    <n v="44"/>
    <s v="Intermedia"/>
    <n v="3"/>
    <x v="3"/>
    <n v="1"/>
    <x v="1"/>
    <n v="1"/>
    <x v="1"/>
    <n v="1"/>
    <x v="0"/>
    <x v="12"/>
    <x v="1"/>
    <n v="96"/>
    <x v="1"/>
    <n v="50"/>
    <x v="1"/>
    <n v="842"/>
    <x v="1"/>
    <n v="589"/>
    <s v="Macroalbuminuria"/>
    <n v="709"/>
    <x v="0"/>
    <n v="0"/>
    <x v="0"/>
    <n v="217"/>
    <x v="1"/>
    <n v="10.6"/>
    <x v="1"/>
    <n v="210"/>
    <x v="2"/>
    <n v="137"/>
    <x v="4"/>
    <n v="36"/>
    <x v="0"/>
    <n v="224"/>
    <s v="Alto"/>
    <n v="126"/>
    <s v="Bajo"/>
    <n v="6.7"/>
    <s v="Alto"/>
    <n v="10.1"/>
    <x v="0"/>
    <n v="7.9"/>
    <s v="Bajo"/>
    <n v="7.4"/>
    <s v="Alto"/>
    <n v="0"/>
    <s v="No Toma ECA"/>
    <n v="1"/>
    <s v="Toma ARB"/>
    <n v="1"/>
    <x v="0"/>
    <n v="0"/>
    <x v="1"/>
    <n v="1"/>
    <x v="1"/>
    <n v="0"/>
    <x v="1"/>
  </r>
  <r>
    <s v="P0855"/>
    <x v="19"/>
    <s v="Adulto"/>
    <x v="0"/>
    <n v="19.7"/>
    <x v="0"/>
    <n v="1"/>
    <s v="Tiene herencia"/>
    <n v="111"/>
    <n v="83"/>
    <n v="86"/>
    <s v="Normal"/>
    <n v="67"/>
    <s v="Normal"/>
    <n v="1"/>
    <x v="2"/>
    <n v="0"/>
    <x v="0"/>
    <n v="0"/>
    <x v="0"/>
    <n v="0"/>
    <x v="1"/>
    <x v="7"/>
    <x v="0"/>
    <n v="35"/>
    <x v="0"/>
    <n v="93"/>
    <x v="0"/>
    <n v="17"/>
    <x v="0"/>
    <n v="11"/>
    <s v="Normal"/>
    <n v="2394"/>
    <x v="0"/>
    <n v="1"/>
    <x v="1"/>
    <n v="80"/>
    <x v="0"/>
    <n v="6"/>
    <x v="2"/>
    <n v="177"/>
    <x v="0"/>
    <n v="111"/>
    <x v="0"/>
    <n v="47"/>
    <x v="0"/>
    <n v="134"/>
    <s v="Normal"/>
    <n v="144"/>
    <s v="Normal"/>
    <n v="4.4000000000000004"/>
    <s v="Normal"/>
    <n v="14.8"/>
    <x v="1"/>
    <n v="10.1"/>
    <s v="Normal"/>
    <n v="3.7"/>
    <s v="Normal"/>
    <n v="1"/>
    <s v="Toma ECA"/>
    <n v="0"/>
    <s v="No toma ARB"/>
    <n v="0"/>
    <x v="1"/>
    <n v="0"/>
    <x v="1"/>
    <n v="0"/>
    <x v="0"/>
    <n v="1"/>
    <x v="0"/>
  </r>
  <r>
    <s v="P0856"/>
    <x v="22"/>
    <s v="Adulto Mayor"/>
    <x v="0"/>
    <n v="28.5"/>
    <x v="3"/>
    <n v="0"/>
    <s v="No tiene herencia"/>
    <n v="109"/>
    <n v="76"/>
    <n v="80"/>
    <s v="Normal"/>
    <n v="58"/>
    <s v="Normal"/>
    <n v="2"/>
    <x v="0"/>
    <n v="0"/>
    <x v="0"/>
    <n v="0"/>
    <x v="0"/>
    <n v="1"/>
    <x v="0"/>
    <x v="0"/>
    <x v="0"/>
    <n v="27"/>
    <x v="0"/>
    <n v="73"/>
    <x v="2"/>
    <n v="9"/>
    <x v="0"/>
    <n v="7"/>
    <s v="Normal"/>
    <n v="1520"/>
    <x v="0"/>
    <n v="0"/>
    <x v="0"/>
    <n v="103"/>
    <x v="2"/>
    <n v="6"/>
    <x v="2"/>
    <n v="193"/>
    <x v="0"/>
    <n v="81"/>
    <x v="3"/>
    <n v="57"/>
    <x v="0"/>
    <n v="97"/>
    <s v="Normal"/>
    <n v="145"/>
    <s v="Normal"/>
    <n v="3.9"/>
    <s v="Normal"/>
    <n v="12.7"/>
    <x v="0"/>
    <n v="10.1"/>
    <s v="Normal"/>
    <n v="4.0999999999999996"/>
    <s v="Normal"/>
    <n v="0"/>
    <s v="No Toma ECA"/>
    <n v="1"/>
    <s v="Toma ARB"/>
    <n v="0"/>
    <x v="1"/>
    <n v="0"/>
    <x v="1"/>
    <n v="0"/>
    <x v="0"/>
    <n v="1"/>
    <x v="0"/>
  </r>
  <r>
    <s v="P0857"/>
    <x v="1"/>
    <s v="Adulto"/>
    <x v="1"/>
    <n v="21.9"/>
    <x v="0"/>
    <n v="0"/>
    <s v="No tiene herencia"/>
    <n v="127"/>
    <n v="80"/>
    <n v="69"/>
    <s v="Normal"/>
    <n v="53"/>
    <s v="Normal"/>
    <n v="2"/>
    <x v="0"/>
    <n v="0"/>
    <x v="0"/>
    <n v="0"/>
    <x v="0"/>
    <n v="1"/>
    <x v="0"/>
    <x v="10"/>
    <x v="0"/>
    <n v="35"/>
    <x v="0"/>
    <n v="116"/>
    <x v="0"/>
    <n v="12"/>
    <x v="0"/>
    <n v="8"/>
    <s v="Normal"/>
    <n v="1591"/>
    <x v="0"/>
    <n v="0"/>
    <x v="0"/>
    <n v="114"/>
    <x v="2"/>
    <n v="5.0999999999999996"/>
    <x v="0"/>
    <n v="219"/>
    <x v="2"/>
    <n v="83"/>
    <x v="3"/>
    <n v="67"/>
    <x v="1"/>
    <n v="125"/>
    <s v="Normal"/>
    <n v="145"/>
    <s v="Normal"/>
    <n v="4.9000000000000004"/>
    <s v="Normal"/>
    <n v="15.5"/>
    <x v="1"/>
    <n v="9.3000000000000007"/>
    <s v="Normal"/>
    <n v="3.9"/>
    <s v="Normal"/>
    <n v="1"/>
    <s v="Toma ECA"/>
    <n v="0"/>
    <s v="No toma ARB"/>
    <n v="1"/>
    <x v="0"/>
    <n v="0"/>
    <x v="1"/>
    <n v="0"/>
    <x v="0"/>
    <n v="0"/>
    <x v="1"/>
  </r>
  <r>
    <s v="P0858"/>
    <x v="14"/>
    <s v="Adulto"/>
    <x v="1"/>
    <n v="26.4"/>
    <x v="3"/>
    <n v="0"/>
    <s v="No tiene herencia"/>
    <n v="107"/>
    <n v="83"/>
    <n v="72"/>
    <s v="Normal"/>
    <n v="70"/>
    <s v="Normal"/>
    <n v="1"/>
    <x v="2"/>
    <n v="0"/>
    <x v="0"/>
    <n v="0"/>
    <x v="0"/>
    <n v="1"/>
    <x v="0"/>
    <x v="10"/>
    <x v="0"/>
    <n v="19"/>
    <x v="0"/>
    <n v="81"/>
    <x v="2"/>
    <n v="30"/>
    <x v="2"/>
    <n v="24"/>
    <s v="Normal"/>
    <n v="1506"/>
    <x v="0"/>
    <n v="0"/>
    <x v="0"/>
    <n v="113"/>
    <x v="2"/>
    <n v="4.8"/>
    <x v="0"/>
    <n v="186"/>
    <x v="0"/>
    <n v="93"/>
    <x v="3"/>
    <n v="68"/>
    <x v="1"/>
    <n v="162"/>
    <s v="Alto"/>
    <n v="139"/>
    <s v="Normal"/>
    <n v="4.7"/>
    <s v="Normal"/>
    <n v="15.1"/>
    <x v="1"/>
    <n v="9.1999999999999993"/>
    <s v="Normal"/>
    <n v="4.3"/>
    <s v="Normal"/>
    <n v="0"/>
    <s v="No Toma ECA"/>
    <n v="0"/>
    <s v="No toma ARB"/>
    <n v="0"/>
    <x v="1"/>
    <n v="0"/>
    <x v="1"/>
    <n v="0"/>
    <x v="0"/>
    <n v="1"/>
    <x v="0"/>
  </r>
  <r>
    <s v="P0859"/>
    <x v="5"/>
    <s v="Adulto"/>
    <x v="1"/>
    <n v="22"/>
    <x v="0"/>
    <n v="0"/>
    <s v="No tiene herencia"/>
    <n v="113"/>
    <n v="72"/>
    <n v="81"/>
    <s v="Normal"/>
    <n v="68"/>
    <s v="Normal"/>
    <n v="1"/>
    <x v="2"/>
    <n v="0"/>
    <x v="0"/>
    <n v="0"/>
    <x v="0"/>
    <n v="1"/>
    <x v="0"/>
    <x v="13"/>
    <x v="0"/>
    <n v="37"/>
    <x v="0"/>
    <n v="80"/>
    <x v="2"/>
    <n v="22"/>
    <x v="0"/>
    <n v="19"/>
    <s v="Normal"/>
    <n v="2135"/>
    <x v="0"/>
    <n v="0"/>
    <x v="0"/>
    <n v="111"/>
    <x v="2"/>
    <n v="5"/>
    <x v="0"/>
    <n v="160"/>
    <x v="0"/>
    <n v="83"/>
    <x v="3"/>
    <n v="68"/>
    <x v="1"/>
    <n v="169"/>
    <s v="Alto"/>
    <n v="139"/>
    <s v="Normal"/>
    <n v="4.7"/>
    <s v="Normal"/>
    <n v="14.2"/>
    <x v="1"/>
    <n v="10.199999999999999"/>
    <s v="Normal"/>
    <n v="4.5"/>
    <s v="Normal"/>
    <n v="1"/>
    <s v="Toma ECA"/>
    <n v="1"/>
    <s v="Toma ARB"/>
    <n v="1"/>
    <x v="0"/>
    <n v="0"/>
    <x v="1"/>
    <n v="0"/>
    <x v="0"/>
    <n v="0"/>
    <x v="1"/>
  </r>
  <r>
    <s v="P0860"/>
    <x v="15"/>
    <s v="Adulto"/>
    <x v="0"/>
    <n v="36.5"/>
    <x v="1"/>
    <n v="1"/>
    <s v="Tiene herencia"/>
    <n v="180"/>
    <n v="93"/>
    <n v="77"/>
    <s v="Normal"/>
    <n v="38"/>
    <s v="Reducida"/>
    <n v="3"/>
    <x v="3"/>
    <n v="0"/>
    <x v="0"/>
    <n v="1"/>
    <x v="1"/>
    <n v="1"/>
    <x v="0"/>
    <x v="2"/>
    <x v="1"/>
    <n v="73"/>
    <x v="1"/>
    <n v="32"/>
    <x v="1"/>
    <n v="1827"/>
    <x v="1"/>
    <n v="1461"/>
    <s v="Macroalbuminuria"/>
    <n v="794"/>
    <x v="0"/>
    <n v="1"/>
    <x v="1"/>
    <n v="190"/>
    <x v="1"/>
    <n v="10.6"/>
    <x v="1"/>
    <n v="222"/>
    <x v="2"/>
    <n v="137"/>
    <x v="4"/>
    <n v="36"/>
    <x v="0"/>
    <n v="279"/>
    <s v="Alto"/>
    <n v="140"/>
    <s v="Normal"/>
    <n v="5.5"/>
    <s v="Alto"/>
    <n v="10.6"/>
    <x v="0"/>
    <n v="7.5"/>
    <s v="Bajo"/>
    <n v="6.1"/>
    <s v="Alto"/>
    <n v="1"/>
    <s v="Toma ECA"/>
    <n v="0"/>
    <s v="No toma ARB"/>
    <n v="1"/>
    <x v="0"/>
    <n v="1"/>
    <x v="0"/>
    <n v="1"/>
    <x v="1"/>
    <n v="1"/>
    <x v="0"/>
  </r>
  <r>
    <s v="P0861"/>
    <x v="50"/>
    <s v="Adulto"/>
    <x v="1"/>
    <n v="20.3"/>
    <x v="0"/>
    <n v="0"/>
    <s v="No tiene herencia"/>
    <n v="103"/>
    <n v="85"/>
    <n v="60"/>
    <s v="Normal"/>
    <n v="53"/>
    <s v="Normal"/>
    <n v="2"/>
    <x v="0"/>
    <n v="0"/>
    <x v="0"/>
    <n v="0"/>
    <x v="0"/>
    <n v="1"/>
    <x v="0"/>
    <x v="10"/>
    <x v="0"/>
    <n v="30"/>
    <x v="0"/>
    <n v="87"/>
    <x v="2"/>
    <n v="30"/>
    <x v="2"/>
    <n v="27"/>
    <s v="Normal"/>
    <n v="2286"/>
    <x v="0"/>
    <n v="0"/>
    <x v="0"/>
    <n v="92"/>
    <x v="0"/>
    <n v="6"/>
    <x v="2"/>
    <n v="181"/>
    <x v="0"/>
    <n v="127"/>
    <x v="0"/>
    <n v="44"/>
    <x v="0"/>
    <n v="140"/>
    <s v="Normal"/>
    <n v="144"/>
    <s v="Normal"/>
    <n v="3.6"/>
    <s v="Normal"/>
    <n v="15.5"/>
    <x v="1"/>
    <n v="9.6"/>
    <s v="Normal"/>
    <n v="3.2"/>
    <s v="Normal"/>
    <n v="1"/>
    <s v="Toma ECA"/>
    <n v="1"/>
    <s v="Toma ARB"/>
    <n v="1"/>
    <x v="0"/>
    <n v="1"/>
    <x v="0"/>
    <n v="0"/>
    <x v="0"/>
    <n v="0"/>
    <x v="1"/>
  </r>
  <r>
    <s v="P0862"/>
    <x v="43"/>
    <s v="Adulto Mayor"/>
    <x v="1"/>
    <n v="33.200000000000003"/>
    <x v="2"/>
    <n v="1"/>
    <s v="Tiene herencia"/>
    <n v="181"/>
    <n v="98"/>
    <n v="83"/>
    <s v="Normal"/>
    <n v="27"/>
    <s v="Reducida"/>
    <n v="4"/>
    <x v="1"/>
    <n v="1"/>
    <x v="1"/>
    <n v="0"/>
    <x v="0"/>
    <n v="1"/>
    <x v="0"/>
    <x v="34"/>
    <x v="1"/>
    <n v="95"/>
    <x v="1"/>
    <n v="14"/>
    <x v="3"/>
    <n v="2804"/>
    <x v="1"/>
    <n v="2243"/>
    <s v="Macroalbuminuria"/>
    <n v="652"/>
    <x v="0"/>
    <n v="1"/>
    <x v="1"/>
    <n v="219"/>
    <x v="1"/>
    <n v="10.5"/>
    <x v="1"/>
    <n v="269"/>
    <x v="1"/>
    <n v="208"/>
    <x v="2"/>
    <n v="30"/>
    <x v="0"/>
    <n v="218"/>
    <s v="Alto"/>
    <n v="128"/>
    <s v="Bajo"/>
    <n v="6.1"/>
    <s v="Alto"/>
    <n v="9.1999999999999993"/>
    <x v="0"/>
    <n v="8.1"/>
    <s v="Bajo"/>
    <n v="7"/>
    <s v="Alto"/>
    <n v="1"/>
    <s v="Toma ECA"/>
    <n v="0"/>
    <s v="No toma ARB"/>
    <n v="1"/>
    <x v="0"/>
    <n v="1"/>
    <x v="0"/>
    <n v="1"/>
    <x v="1"/>
    <n v="1"/>
    <x v="0"/>
  </r>
  <r>
    <s v="P0863"/>
    <x v="48"/>
    <s v="Adulto"/>
    <x v="0"/>
    <n v="26.6"/>
    <x v="3"/>
    <n v="1"/>
    <s v="Tiene herencia"/>
    <n v="146"/>
    <n v="98"/>
    <n v="79"/>
    <s v="Normal"/>
    <n v="28"/>
    <s v="Reducida"/>
    <n v="4"/>
    <x v="1"/>
    <n v="1"/>
    <x v="1"/>
    <n v="0"/>
    <x v="0"/>
    <n v="1"/>
    <x v="0"/>
    <x v="34"/>
    <x v="1"/>
    <n v="115"/>
    <x v="3"/>
    <n v="39"/>
    <x v="1"/>
    <n v="2760"/>
    <x v="1"/>
    <n v="1931"/>
    <s v="Macroalbuminuria"/>
    <n v="883"/>
    <x v="0"/>
    <n v="0"/>
    <x v="0"/>
    <n v="139"/>
    <x v="1"/>
    <n v="9.6999999999999993"/>
    <x v="1"/>
    <n v="252"/>
    <x v="1"/>
    <n v="214"/>
    <x v="2"/>
    <n v="25"/>
    <x v="0"/>
    <n v="422"/>
    <s v="Alto"/>
    <n v="126"/>
    <s v="Bajo"/>
    <n v="6.5"/>
    <s v="Alto"/>
    <n v="10.7"/>
    <x v="0"/>
    <n v="8"/>
    <s v="Bajo"/>
    <n v="7.2"/>
    <s v="Alto"/>
    <n v="1"/>
    <s v="Toma ECA"/>
    <n v="0"/>
    <s v="No toma ARB"/>
    <n v="1"/>
    <x v="0"/>
    <n v="1"/>
    <x v="0"/>
    <n v="1"/>
    <x v="1"/>
    <n v="0"/>
    <x v="1"/>
  </r>
  <r>
    <s v="P0864"/>
    <x v="43"/>
    <s v="Adulto Mayor"/>
    <x v="0"/>
    <n v="22.3"/>
    <x v="0"/>
    <n v="0"/>
    <s v="No tiene herencia"/>
    <n v="135"/>
    <n v="73"/>
    <n v="68"/>
    <s v="Normal"/>
    <n v="62"/>
    <s v="Normal"/>
    <n v="1"/>
    <x v="2"/>
    <n v="0"/>
    <x v="0"/>
    <n v="0"/>
    <x v="0"/>
    <n v="0"/>
    <x v="1"/>
    <x v="7"/>
    <x v="0"/>
    <n v="31"/>
    <x v="0"/>
    <n v="80"/>
    <x v="2"/>
    <n v="7"/>
    <x v="0"/>
    <n v="4"/>
    <s v="Normal"/>
    <n v="2209"/>
    <x v="0"/>
    <n v="0"/>
    <x v="0"/>
    <n v="99"/>
    <x v="0"/>
    <n v="5.3"/>
    <x v="0"/>
    <n v="195"/>
    <x v="0"/>
    <n v="92"/>
    <x v="3"/>
    <n v="48"/>
    <x v="0"/>
    <n v="102"/>
    <s v="Normal"/>
    <n v="138"/>
    <s v="Normal"/>
    <n v="4.8"/>
    <s v="Normal"/>
    <n v="13.9"/>
    <x v="1"/>
    <n v="9.1999999999999993"/>
    <s v="Normal"/>
    <n v="3.2"/>
    <s v="Normal"/>
    <n v="1"/>
    <s v="Toma ECA"/>
    <n v="0"/>
    <s v="No toma ARB"/>
    <n v="1"/>
    <x v="0"/>
    <n v="0"/>
    <x v="1"/>
    <n v="0"/>
    <x v="0"/>
    <n v="1"/>
    <x v="0"/>
  </r>
  <r>
    <s v="P0865"/>
    <x v="47"/>
    <s v="Adulto Mayor"/>
    <x v="0"/>
    <n v="37.4"/>
    <x v="1"/>
    <n v="0"/>
    <s v="No tiene herencia"/>
    <n v="152"/>
    <n v="94"/>
    <n v="104"/>
    <s v="Taquicardia"/>
    <n v="25"/>
    <s v="Reducida"/>
    <n v="2"/>
    <x v="0"/>
    <n v="1"/>
    <x v="1"/>
    <n v="1"/>
    <x v="1"/>
    <n v="1"/>
    <x v="0"/>
    <x v="35"/>
    <x v="1"/>
    <n v="100"/>
    <x v="3"/>
    <n v="38"/>
    <x v="1"/>
    <n v="1277"/>
    <x v="1"/>
    <n v="893"/>
    <s v="Macroalbuminuria"/>
    <n v="634"/>
    <x v="0"/>
    <n v="1"/>
    <x v="1"/>
    <n v="185"/>
    <x v="1"/>
    <n v="9.9"/>
    <x v="1"/>
    <n v="290"/>
    <x v="1"/>
    <n v="144"/>
    <x v="4"/>
    <n v="44"/>
    <x v="0"/>
    <n v="232"/>
    <s v="Alto"/>
    <n v="138"/>
    <s v="Normal"/>
    <n v="5.3"/>
    <s v="Alto"/>
    <n v="9.5"/>
    <x v="0"/>
    <n v="8.5"/>
    <s v="Normal"/>
    <n v="6.7"/>
    <s v="Alto"/>
    <n v="0"/>
    <s v="No Toma ECA"/>
    <n v="0"/>
    <s v="No toma ARB"/>
    <n v="0"/>
    <x v="1"/>
    <n v="1"/>
    <x v="0"/>
    <n v="1"/>
    <x v="1"/>
    <n v="1"/>
    <x v="0"/>
  </r>
  <r>
    <s v="P0866"/>
    <x v="39"/>
    <s v="Adulto Mayor"/>
    <x v="1"/>
    <n v="37.799999999999997"/>
    <x v="1"/>
    <n v="1"/>
    <s v="Tiene herencia"/>
    <n v="148"/>
    <n v="110"/>
    <n v="85"/>
    <s v="Normal"/>
    <n v="50"/>
    <s v="Normal"/>
    <n v="3"/>
    <x v="3"/>
    <n v="1"/>
    <x v="1"/>
    <n v="0"/>
    <x v="0"/>
    <n v="1"/>
    <x v="0"/>
    <x v="38"/>
    <x v="1"/>
    <n v="95"/>
    <x v="1"/>
    <n v="41"/>
    <x v="1"/>
    <n v="2680"/>
    <x v="1"/>
    <n v="2144"/>
    <s v="Macroalbuminuria"/>
    <n v="382"/>
    <x v="1"/>
    <n v="0"/>
    <x v="0"/>
    <n v="147"/>
    <x v="1"/>
    <n v="7.9"/>
    <x v="1"/>
    <n v="209"/>
    <x v="2"/>
    <n v="217"/>
    <x v="2"/>
    <n v="41"/>
    <x v="0"/>
    <n v="359"/>
    <s v="Alto"/>
    <n v="140"/>
    <s v="Normal"/>
    <n v="7"/>
    <s v="Alto"/>
    <n v="7.6"/>
    <x v="0"/>
    <n v="8.3000000000000007"/>
    <s v="Bajo"/>
    <n v="6.5"/>
    <s v="Alto"/>
    <n v="1"/>
    <s v="Toma ECA"/>
    <n v="0"/>
    <s v="No toma ARB"/>
    <n v="1"/>
    <x v="0"/>
    <n v="1"/>
    <x v="0"/>
    <n v="1"/>
    <x v="1"/>
    <n v="1"/>
    <x v="0"/>
  </r>
  <r>
    <s v="P0867"/>
    <x v="53"/>
    <s v="Adulto Mayor"/>
    <x v="1"/>
    <n v="26.7"/>
    <x v="3"/>
    <n v="1"/>
    <s v="Tiene herencia"/>
    <n v="174"/>
    <n v="104"/>
    <n v="92"/>
    <s v="Normal"/>
    <n v="36"/>
    <s v="Reducida"/>
    <n v="3"/>
    <x v="3"/>
    <n v="0"/>
    <x v="0"/>
    <n v="0"/>
    <x v="0"/>
    <n v="1"/>
    <x v="0"/>
    <x v="26"/>
    <x v="1"/>
    <n v="95"/>
    <x v="1"/>
    <n v="39"/>
    <x v="1"/>
    <n v="1920"/>
    <x v="1"/>
    <n v="1728"/>
    <s v="Macroalbuminuria"/>
    <n v="656"/>
    <x v="0"/>
    <n v="0"/>
    <x v="0"/>
    <n v="175"/>
    <x v="1"/>
    <n v="10.3"/>
    <x v="1"/>
    <n v="216"/>
    <x v="2"/>
    <n v="210"/>
    <x v="2"/>
    <n v="26"/>
    <x v="0"/>
    <n v="203"/>
    <s v="Alto"/>
    <n v="134"/>
    <s v="Bajo"/>
    <n v="5.9"/>
    <s v="Alto"/>
    <n v="7.6"/>
    <x v="0"/>
    <n v="8.6999999999999993"/>
    <s v="Normal"/>
    <n v="5.6"/>
    <s v="Alto"/>
    <n v="1"/>
    <s v="Toma ECA"/>
    <n v="0"/>
    <s v="No toma ARB"/>
    <n v="0"/>
    <x v="1"/>
    <n v="1"/>
    <x v="0"/>
    <n v="1"/>
    <x v="1"/>
    <n v="0"/>
    <x v="1"/>
  </r>
  <r>
    <s v="P0868"/>
    <x v="10"/>
    <s v="Adulto Mayor"/>
    <x v="1"/>
    <n v="22.5"/>
    <x v="0"/>
    <n v="0"/>
    <s v="No tiene herencia"/>
    <n v="122"/>
    <n v="76"/>
    <n v="67"/>
    <s v="Normal"/>
    <n v="70"/>
    <s v="Normal"/>
    <n v="1"/>
    <x v="2"/>
    <n v="0"/>
    <x v="0"/>
    <n v="0"/>
    <x v="0"/>
    <n v="0"/>
    <x v="1"/>
    <x v="18"/>
    <x v="1"/>
    <n v="36"/>
    <x v="0"/>
    <n v="96"/>
    <x v="0"/>
    <n v="28"/>
    <x v="0"/>
    <n v="19"/>
    <s v="Normal"/>
    <n v="2287"/>
    <x v="0"/>
    <n v="0"/>
    <x v="0"/>
    <n v="89"/>
    <x v="0"/>
    <n v="5.0999999999999996"/>
    <x v="0"/>
    <n v="219"/>
    <x v="2"/>
    <n v="130"/>
    <x v="4"/>
    <n v="56"/>
    <x v="0"/>
    <n v="166"/>
    <s v="Alto"/>
    <n v="144"/>
    <s v="Normal"/>
    <n v="4.0999999999999996"/>
    <s v="Normal"/>
    <n v="12.6"/>
    <x v="1"/>
    <n v="8.9"/>
    <s v="Normal"/>
    <n v="4.3"/>
    <s v="Normal"/>
    <n v="1"/>
    <s v="Toma ECA"/>
    <n v="0"/>
    <s v="No toma ARB"/>
    <n v="0"/>
    <x v="1"/>
    <n v="0"/>
    <x v="1"/>
    <n v="0"/>
    <x v="0"/>
    <n v="0"/>
    <x v="1"/>
  </r>
  <r>
    <s v="P0869"/>
    <x v="3"/>
    <s v="Adulto Mayor"/>
    <x v="0"/>
    <n v="32"/>
    <x v="2"/>
    <n v="1"/>
    <s v="Tiene herencia"/>
    <n v="167"/>
    <n v="107"/>
    <n v="77"/>
    <s v="Normal"/>
    <n v="33"/>
    <s v="Reducida"/>
    <n v="4"/>
    <x v="1"/>
    <n v="1"/>
    <x v="1"/>
    <n v="1"/>
    <x v="1"/>
    <n v="1"/>
    <x v="0"/>
    <x v="9"/>
    <x v="1"/>
    <n v="111"/>
    <x v="3"/>
    <n v="57"/>
    <x v="1"/>
    <n v="2177"/>
    <x v="1"/>
    <n v="1741"/>
    <s v="Macroalbuminuria"/>
    <n v="787"/>
    <x v="0"/>
    <n v="1"/>
    <x v="1"/>
    <n v="144"/>
    <x v="1"/>
    <n v="8.3000000000000007"/>
    <x v="1"/>
    <n v="316"/>
    <x v="1"/>
    <n v="215"/>
    <x v="2"/>
    <n v="42"/>
    <x v="0"/>
    <n v="419"/>
    <s v="Alto"/>
    <n v="139"/>
    <s v="Normal"/>
    <n v="7"/>
    <s v="Alto"/>
    <n v="8"/>
    <x v="0"/>
    <n v="8.9"/>
    <s v="Normal"/>
    <n v="4.8"/>
    <s v="Alto"/>
    <n v="0"/>
    <s v="No Toma ECA"/>
    <n v="0"/>
    <s v="No toma ARB"/>
    <n v="1"/>
    <x v="0"/>
    <n v="1"/>
    <x v="0"/>
    <n v="1"/>
    <x v="1"/>
    <n v="0"/>
    <x v="1"/>
  </r>
  <r>
    <s v="P0870"/>
    <x v="4"/>
    <s v="Adulto Mayor"/>
    <x v="0"/>
    <n v="26.1"/>
    <x v="3"/>
    <n v="0"/>
    <s v="No tiene herencia"/>
    <n v="108"/>
    <n v="72"/>
    <n v="82"/>
    <s v="Normal"/>
    <n v="56"/>
    <s v="Normal"/>
    <n v="1"/>
    <x v="2"/>
    <n v="0"/>
    <x v="0"/>
    <n v="0"/>
    <x v="0"/>
    <n v="0"/>
    <x v="1"/>
    <x v="7"/>
    <x v="0"/>
    <n v="27"/>
    <x v="0"/>
    <n v="77"/>
    <x v="2"/>
    <n v="26"/>
    <x v="0"/>
    <n v="23"/>
    <s v="Normal"/>
    <n v="1912"/>
    <x v="0"/>
    <n v="1"/>
    <x v="1"/>
    <n v="115"/>
    <x v="2"/>
    <n v="6"/>
    <x v="2"/>
    <n v="178"/>
    <x v="0"/>
    <n v="119"/>
    <x v="0"/>
    <n v="55"/>
    <x v="0"/>
    <n v="112"/>
    <s v="Normal"/>
    <n v="143"/>
    <s v="Normal"/>
    <n v="4.4000000000000004"/>
    <s v="Normal"/>
    <n v="12.7"/>
    <x v="0"/>
    <n v="9.6"/>
    <s v="Normal"/>
    <n v="2.8"/>
    <s v="Normal"/>
    <n v="1"/>
    <s v="Toma ECA"/>
    <n v="0"/>
    <s v="No toma ARB"/>
    <n v="0"/>
    <x v="1"/>
    <n v="0"/>
    <x v="1"/>
    <n v="0"/>
    <x v="0"/>
    <n v="1"/>
    <x v="0"/>
  </r>
  <r>
    <s v="P0871"/>
    <x v="32"/>
    <s v="Adulto"/>
    <x v="1"/>
    <n v="20.2"/>
    <x v="0"/>
    <n v="0"/>
    <s v="No tiene herencia"/>
    <n v="121"/>
    <n v="81"/>
    <n v="77"/>
    <s v="Normal"/>
    <n v="65"/>
    <s v="Normal"/>
    <n v="2"/>
    <x v="0"/>
    <n v="0"/>
    <x v="0"/>
    <n v="0"/>
    <x v="0"/>
    <n v="1"/>
    <x v="0"/>
    <x v="3"/>
    <x v="0"/>
    <n v="28"/>
    <x v="0"/>
    <n v="115"/>
    <x v="0"/>
    <n v="13"/>
    <x v="0"/>
    <n v="11"/>
    <s v="Normal"/>
    <n v="1485"/>
    <x v="0"/>
    <n v="0"/>
    <x v="0"/>
    <n v="89"/>
    <x v="0"/>
    <n v="5.9"/>
    <x v="2"/>
    <n v="175"/>
    <x v="0"/>
    <n v="83"/>
    <x v="3"/>
    <n v="65"/>
    <x v="1"/>
    <n v="107"/>
    <s v="Normal"/>
    <n v="136"/>
    <s v="Normal"/>
    <n v="4.7"/>
    <s v="Normal"/>
    <n v="13.3"/>
    <x v="1"/>
    <n v="9.3000000000000007"/>
    <s v="Normal"/>
    <n v="3.9"/>
    <s v="Normal"/>
    <n v="0"/>
    <s v="No Toma ECA"/>
    <n v="0"/>
    <s v="No toma ARB"/>
    <n v="0"/>
    <x v="1"/>
    <n v="0"/>
    <x v="1"/>
    <n v="0"/>
    <x v="0"/>
    <n v="1"/>
    <x v="0"/>
  </r>
  <r>
    <s v="P0872"/>
    <x v="5"/>
    <s v="Adulto"/>
    <x v="0"/>
    <n v="20.5"/>
    <x v="0"/>
    <n v="1"/>
    <s v="Tiene herencia"/>
    <n v="103"/>
    <n v="79"/>
    <n v="77"/>
    <s v="Normal"/>
    <n v="52"/>
    <s v="Normal"/>
    <n v="1"/>
    <x v="2"/>
    <n v="0"/>
    <x v="0"/>
    <n v="0"/>
    <x v="0"/>
    <n v="1"/>
    <x v="0"/>
    <x v="7"/>
    <x v="0"/>
    <n v="36"/>
    <x v="0"/>
    <n v="117"/>
    <x v="0"/>
    <n v="13"/>
    <x v="0"/>
    <n v="10"/>
    <s v="Normal"/>
    <n v="1691"/>
    <x v="0"/>
    <n v="0"/>
    <x v="0"/>
    <n v="125"/>
    <x v="2"/>
    <n v="6.1"/>
    <x v="2"/>
    <n v="184"/>
    <x v="0"/>
    <n v="94"/>
    <x v="3"/>
    <n v="49"/>
    <x v="0"/>
    <n v="169"/>
    <s v="Alto"/>
    <n v="144"/>
    <s v="Normal"/>
    <n v="4.4000000000000004"/>
    <s v="Normal"/>
    <n v="13.7"/>
    <x v="1"/>
    <n v="9.6999999999999993"/>
    <s v="Normal"/>
    <n v="3.7"/>
    <s v="Normal"/>
    <n v="0"/>
    <s v="No Toma ECA"/>
    <n v="1"/>
    <s v="Toma ARB"/>
    <n v="0"/>
    <x v="1"/>
    <n v="1"/>
    <x v="0"/>
    <n v="0"/>
    <x v="0"/>
    <n v="0"/>
    <x v="1"/>
  </r>
  <r>
    <s v="P0873"/>
    <x v="22"/>
    <s v="Adulto Mayor"/>
    <x v="1"/>
    <n v="20.3"/>
    <x v="0"/>
    <n v="0"/>
    <s v="No tiene herencia"/>
    <n v="125"/>
    <n v="79"/>
    <n v="90"/>
    <s v="Normal"/>
    <n v="66"/>
    <s v="Normal"/>
    <n v="1"/>
    <x v="2"/>
    <n v="0"/>
    <x v="0"/>
    <n v="0"/>
    <x v="0"/>
    <n v="1"/>
    <x v="0"/>
    <x v="7"/>
    <x v="0"/>
    <n v="20"/>
    <x v="0"/>
    <n v="112"/>
    <x v="0"/>
    <n v="30"/>
    <x v="2"/>
    <n v="21"/>
    <s v="Normal"/>
    <n v="1100"/>
    <x v="0"/>
    <n v="0"/>
    <x v="0"/>
    <n v="90"/>
    <x v="0"/>
    <n v="5.5"/>
    <x v="0"/>
    <n v="171"/>
    <x v="0"/>
    <n v="81"/>
    <x v="3"/>
    <n v="59"/>
    <x v="0"/>
    <n v="96"/>
    <s v="Normal"/>
    <n v="138"/>
    <s v="Normal"/>
    <n v="4.5999999999999996"/>
    <s v="Normal"/>
    <n v="12.3"/>
    <x v="1"/>
    <n v="9.5"/>
    <s v="Normal"/>
    <n v="2.5"/>
    <s v="Normal"/>
    <n v="0"/>
    <s v="No Toma ECA"/>
    <n v="0"/>
    <s v="No toma ARB"/>
    <n v="1"/>
    <x v="0"/>
    <n v="1"/>
    <x v="0"/>
    <n v="0"/>
    <x v="0"/>
    <n v="0"/>
    <x v="1"/>
  </r>
  <r>
    <s v="P0874"/>
    <x v="8"/>
    <s v="Adulto"/>
    <x v="1"/>
    <n v="27.2"/>
    <x v="3"/>
    <n v="0"/>
    <s v="No tiene herencia"/>
    <n v="132"/>
    <n v="81"/>
    <n v="75"/>
    <s v="Normal"/>
    <n v="61"/>
    <s v="Normal"/>
    <n v="2"/>
    <x v="0"/>
    <n v="0"/>
    <x v="0"/>
    <n v="0"/>
    <x v="0"/>
    <n v="1"/>
    <x v="0"/>
    <x v="7"/>
    <x v="0"/>
    <n v="23"/>
    <x v="0"/>
    <n v="76"/>
    <x v="2"/>
    <n v="7"/>
    <x v="0"/>
    <n v="5"/>
    <s v="Normal"/>
    <n v="1699"/>
    <x v="0"/>
    <n v="1"/>
    <x v="1"/>
    <n v="107"/>
    <x v="2"/>
    <n v="5.4"/>
    <x v="0"/>
    <n v="212"/>
    <x v="2"/>
    <n v="112"/>
    <x v="0"/>
    <n v="43"/>
    <x v="0"/>
    <n v="92"/>
    <s v="Normal"/>
    <n v="138"/>
    <s v="Normal"/>
    <n v="4.3"/>
    <s v="Normal"/>
    <n v="15.3"/>
    <x v="1"/>
    <n v="9.1"/>
    <s v="Normal"/>
    <n v="3.7"/>
    <s v="Normal"/>
    <n v="1"/>
    <s v="Toma ECA"/>
    <n v="0"/>
    <s v="No toma ARB"/>
    <n v="0"/>
    <x v="1"/>
    <n v="0"/>
    <x v="1"/>
    <n v="0"/>
    <x v="0"/>
    <n v="1"/>
    <x v="0"/>
  </r>
  <r>
    <s v="P0875"/>
    <x v="54"/>
    <s v="Adulto Mayor"/>
    <x v="0"/>
    <n v="28.5"/>
    <x v="3"/>
    <n v="1"/>
    <s v="Tiene herencia"/>
    <n v="180"/>
    <n v="105"/>
    <n v="91"/>
    <s v="Normal"/>
    <n v="33"/>
    <s v="Reducida"/>
    <n v="3"/>
    <x v="3"/>
    <n v="1"/>
    <x v="1"/>
    <n v="1"/>
    <x v="1"/>
    <n v="1"/>
    <x v="0"/>
    <x v="33"/>
    <x v="1"/>
    <n v="65"/>
    <x v="1"/>
    <n v="24"/>
    <x v="4"/>
    <n v="2258"/>
    <x v="1"/>
    <n v="2032"/>
    <s v="Macroalbuminuria"/>
    <n v="853"/>
    <x v="0"/>
    <n v="0"/>
    <x v="0"/>
    <n v="120"/>
    <x v="2"/>
    <n v="6.9"/>
    <x v="1"/>
    <n v="253"/>
    <x v="1"/>
    <n v="211"/>
    <x v="2"/>
    <n v="32"/>
    <x v="0"/>
    <n v="221"/>
    <s v="Alto"/>
    <n v="137"/>
    <s v="Normal"/>
    <n v="5.0999999999999996"/>
    <s v="Alto"/>
    <n v="10.4"/>
    <x v="0"/>
    <n v="8.6"/>
    <s v="Normal"/>
    <n v="5.0999999999999996"/>
    <s v="Alto"/>
    <n v="1"/>
    <s v="Toma ECA"/>
    <n v="1"/>
    <s v="Toma ARB"/>
    <n v="1"/>
    <x v="0"/>
    <n v="0"/>
    <x v="1"/>
    <n v="1"/>
    <x v="1"/>
    <n v="1"/>
    <x v="0"/>
  </r>
  <r>
    <s v="P0876"/>
    <x v="7"/>
    <s v="Adulto Mayor"/>
    <x v="1"/>
    <n v="37.700000000000003"/>
    <x v="1"/>
    <n v="1"/>
    <s v="Tiene herencia"/>
    <n v="186"/>
    <n v="97"/>
    <n v="97"/>
    <s v="Normal"/>
    <n v="27"/>
    <s v="Reducida"/>
    <n v="2"/>
    <x v="0"/>
    <n v="0"/>
    <x v="0"/>
    <n v="0"/>
    <x v="0"/>
    <n v="1"/>
    <x v="0"/>
    <x v="6"/>
    <x v="1"/>
    <n v="111"/>
    <x v="3"/>
    <n v="32"/>
    <x v="1"/>
    <n v="640"/>
    <x v="1"/>
    <n v="512"/>
    <s v="Macroalbuminuria"/>
    <n v="760"/>
    <x v="0"/>
    <n v="1"/>
    <x v="1"/>
    <n v="158"/>
    <x v="1"/>
    <n v="10.9"/>
    <x v="1"/>
    <n v="304"/>
    <x v="1"/>
    <n v="134"/>
    <x v="4"/>
    <n v="32"/>
    <x v="0"/>
    <n v="183"/>
    <s v="Alto"/>
    <n v="133"/>
    <s v="Bajo"/>
    <n v="5.9"/>
    <s v="Alto"/>
    <n v="10.9"/>
    <x v="0"/>
    <n v="8.6"/>
    <s v="Normal"/>
    <n v="5.4"/>
    <s v="Alto"/>
    <n v="1"/>
    <s v="Toma ECA"/>
    <n v="1"/>
    <s v="Toma ARB"/>
    <n v="1"/>
    <x v="0"/>
    <n v="0"/>
    <x v="1"/>
    <n v="1"/>
    <x v="1"/>
    <n v="1"/>
    <x v="0"/>
  </r>
  <r>
    <s v="P0877"/>
    <x v="28"/>
    <s v="Adulto Mayor"/>
    <x v="1"/>
    <n v="33.6"/>
    <x v="2"/>
    <n v="1"/>
    <s v="Tiene herencia"/>
    <n v="148"/>
    <n v="97"/>
    <n v="88"/>
    <s v="Normal"/>
    <n v="39"/>
    <s v="Reducida"/>
    <n v="2"/>
    <x v="0"/>
    <n v="1"/>
    <x v="1"/>
    <n v="1"/>
    <x v="1"/>
    <n v="1"/>
    <x v="0"/>
    <x v="21"/>
    <x v="1"/>
    <n v="50"/>
    <x v="1"/>
    <n v="10"/>
    <x v="3"/>
    <n v="1343"/>
    <x v="1"/>
    <n v="1074"/>
    <s v="Macroalbuminuria"/>
    <n v="788"/>
    <x v="0"/>
    <n v="1"/>
    <x v="1"/>
    <n v="121"/>
    <x v="2"/>
    <n v="7.2"/>
    <x v="1"/>
    <n v="283"/>
    <x v="1"/>
    <n v="193"/>
    <x v="2"/>
    <n v="33"/>
    <x v="0"/>
    <n v="294"/>
    <s v="Alto"/>
    <n v="129"/>
    <s v="Bajo"/>
    <n v="5.4"/>
    <s v="Alto"/>
    <n v="8.5"/>
    <x v="0"/>
    <n v="7.5"/>
    <s v="Bajo"/>
    <n v="7"/>
    <s v="Alto"/>
    <n v="0"/>
    <s v="No Toma ECA"/>
    <n v="0"/>
    <s v="No toma ARB"/>
    <n v="1"/>
    <x v="0"/>
    <n v="1"/>
    <x v="0"/>
    <n v="1"/>
    <x v="1"/>
    <n v="1"/>
    <x v="0"/>
  </r>
  <r>
    <s v="P0878"/>
    <x v="1"/>
    <s v="Adulto"/>
    <x v="0"/>
    <n v="28.8"/>
    <x v="3"/>
    <n v="0"/>
    <s v="No tiene herencia"/>
    <n v="100"/>
    <n v="69"/>
    <n v="75"/>
    <s v="Normal"/>
    <n v="56"/>
    <s v="Normal"/>
    <n v="2"/>
    <x v="0"/>
    <n v="0"/>
    <x v="0"/>
    <n v="0"/>
    <x v="0"/>
    <n v="1"/>
    <x v="0"/>
    <x v="13"/>
    <x v="0"/>
    <n v="15"/>
    <x v="2"/>
    <n v="79"/>
    <x v="2"/>
    <n v="16"/>
    <x v="0"/>
    <n v="12"/>
    <s v="Normal"/>
    <n v="1985"/>
    <x v="0"/>
    <n v="0"/>
    <x v="0"/>
    <n v="80"/>
    <x v="0"/>
    <n v="5.9"/>
    <x v="2"/>
    <n v="170"/>
    <x v="0"/>
    <n v="92"/>
    <x v="3"/>
    <n v="68"/>
    <x v="1"/>
    <n v="92"/>
    <s v="Normal"/>
    <n v="139"/>
    <s v="Normal"/>
    <n v="4.5999999999999996"/>
    <s v="Normal"/>
    <n v="15.2"/>
    <x v="1"/>
    <n v="9"/>
    <s v="Normal"/>
    <n v="3.6"/>
    <s v="Normal"/>
    <n v="1"/>
    <s v="Toma ECA"/>
    <n v="0"/>
    <s v="No toma ARB"/>
    <n v="0"/>
    <x v="1"/>
    <n v="1"/>
    <x v="0"/>
    <n v="0"/>
    <x v="0"/>
    <n v="0"/>
    <x v="1"/>
  </r>
  <r>
    <s v="P0879"/>
    <x v="10"/>
    <s v="Adulto Mayor"/>
    <x v="1"/>
    <n v="28.8"/>
    <x v="3"/>
    <n v="1"/>
    <s v="Tiene herencia"/>
    <n v="143"/>
    <n v="92"/>
    <n v="84"/>
    <s v="Normal"/>
    <n v="46"/>
    <s v="Intermedia"/>
    <n v="4"/>
    <x v="1"/>
    <n v="1"/>
    <x v="1"/>
    <n v="0"/>
    <x v="0"/>
    <n v="1"/>
    <x v="0"/>
    <x v="36"/>
    <x v="1"/>
    <n v="63"/>
    <x v="1"/>
    <n v="39"/>
    <x v="1"/>
    <n v="1627"/>
    <x v="1"/>
    <n v="1138"/>
    <s v="Macroalbuminuria"/>
    <n v="735"/>
    <x v="0"/>
    <n v="1"/>
    <x v="1"/>
    <n v="185"/>
    <x v="1"/>
    <n v="9.3000000000000007"/>
    <x v="1"/>
    <n v="220"/>
    <x v="2"/>
    <n v="148"/>
    <x v="4"/>
    <n v="29"/>
    <x v="0"/>
    <n v="336"/>
    <s v="Alto"/>
    <n v="136"/>
    <s v="Normal"/>
    <n v="6.5"/>
    <s v="Alto"/>
    <n v="8.3000000000000007"/>
    <x v="0"/>
    <n v="8.5"/>
    <s v="Normal"/>
    <n v="7"/>
    <s v="Alto"/>
    <n v="1"/>
    <s v="Toma ECA"/>
    <n v="1"/>
    <s v="Toma ARB"/>
    <n v="0"/>
    <x v="1"/>
    <n v="0"/>
    <x v="1"/>
    <n v="1"/>
    <x v="1"/>
    <n v="0"/>
    <x v="1"/>
  </r>
  <r>
    <s v="P0880"/>
    <x v="45"/>
    <s v="Adulto"/>
    <x v="0"/>
    <n v="26.6"/>
    <x v="3"/>
    <n v="1"/>
    <s v="Tiene herencia"/>
    <n v="119"/>
    <n v="84"/>
    <n v="70"/>
    <s v="Normal"/>
    <n v="51"/>
    <s v="Normal"/>
    <n v="2"/>
    <x v="0"/>
    <n v="0"/>
    <x v="0"/>
    <n v="0"/>
    <x v="0"/>
    <n v="1"/>
    <x v="0"/>
    <x v="18"/>
    <x v="0"/>
    <n v="18"/>
    <x v="0"/>
    <n v="61"/>
    <x v="2"/>
    <n v="29"/>
    <x v="0"/>
    <n v="26"/>
    <s v="Normal"/>
    <n v="1765"/>
    <x v="0"/>
    <n v="0"/>
    <x v="0"/>
    <n v="107"/>
    <x v="2"/>
    <n v="4.9000000000000004"/>
    <x v="0"/>
    <n v="180"/>
    <x v="0"/>
    <n v="98"/>
    <x v="3"/>
    <n v="54"/>
    <x v="0"/>
    <n v="134"/>
    <s v="Normal"/>
    <n v="135"/>
    <s v="Normal"/>
    <n v="3.9"/>
    <s v="Normal"/>
    <n v="13.7"/>
    <x v="1"/>
    <n v="9.9"/>
    <s v="Normal"/>
    <n v="4.3"/>
    <s v="Normal"/>
    <n v="1"/>
    <s v="Toma ECA"/>
    <n v="1"/>
    <s v="Toma ARB"/>
    <n v="0"/>
    <x v="1"/>
    <n v="0"/>
    <x v="1"/>
    <n v="0"/>
    <x v="0"/>
    <n v="0"/>
    <x v="1"/>
  </r>
  <r>
    <s v="P0881"/>
    <x v="40"/>
    <s v="Adulto"/>
    <x v="1"/>
    <n v="39.6"/>
    <x v="1"/>
    <n v="1"/>
    <s v="Tiene herencia"/>
    <n v="159"/>
    <n v="108"/>
    <n v="83"/>
    <s v="Normal"/>
    <n v="40"/>
    <s v="Reducida"/>
    <n v="3"/>
    <x v="3"/>
    <n v="0"/>
    <x v="0"/>
    <n v="0"/>
    <x v="0"/>
    <n v="1"/>
    <x v="0"/>
    <x v="1"/>
    <x v="1"/>
    <n v="68"/>
    <x v="1"/>
    <n v="46"/>
    <x v="1"/>
    <n v="2826"/>
    <x v="1"/>
    <n v="2260"/>
    <s v="Macroalbuminuria"/>
    <n v="466"/>
    <x v="1"/>
    <n v="1"/>
    <x v="1"/>
    <n v="183"/>
    <x v="1"/>
    <n v="8.8000000000000007"/>
    <x v="1"/>
    <n v="204"/>
    <x v="2"/>
    <n v="145"/>
    <x v="4"/>
    <n v="28"/>
    <x v="0"/>
    <n v="251"/>
    <s v="Alto"/>
    <n v="140"/>
    <s v="Normal"/>
    <n v="6.7"/>
    <s v="Alto"/>
    <n v="10.6"/>
    <x v="0"/>
    <n v="8.1"/>
    <s v="Bajo"/>
    <n v="6.4"/>
    <s v="Alto"/>
    <n v="1"/>
    <s v="Toma ECA"/>
    <n v="1"/>
    <s v="Toma ARB"/>
    <n v="1"/>
    <x v="0"/>
    <n v="1"/>
    <x v="0"/>
    <n v="1"/>
    <x v="1"/>
    <n v="0"/>
    <x v="1"/>
  </r>
  <r>
    <s v="P0882"/>
    <x v="37"/>
    <s v="Adulto Mayor"/>
    <x v="1"/>
    <n v="29.1"/>
    <x v="3"/>
    <n v="0"/>
    <s v="No tiene herencia"/>
    <n v="113"/>
    <n v="82"/>
    <n v="73"/>
    <s v="Normal"/>
    <n v="54"/>
    <s v="Normal"/>
    <n v="2"/>
    <x v="0"/>
    <n v="0"/>
    <x v="0"/>
    <n v="0"/>
    <x v="0"/>
    <n v="1"/>
    <x v="0"/>
    <x v="13"/>
    <x v="0"/>
    <n v="26"/>
    <x v="0"/>
    <n v="110"/>
    <x v="0"/>
    <n v="14"/>
    <x v="0"/>
    <n v="11"/>
    <s v="Normal"/>
    <n v="1407"/>
    <x v="0"/>
    <n v="0"/>
    <x v="0"/>
    <n v="91"/>
    <x v="0"/>
    <n v="5"/>
    <x v="0"/>
    <n v="176"/>
    <x v="0"/>
    <n v="125"/>
    <x v="0"/>
    <n v="60"/>
    <x v="1"/>
    <n v="96"/>
    <s v="Normal"/>
    <n v="135"/>
    <s v="Normal"/>
    <n v="4.0999999999999996"/>
    <s v="Normal"/>
    <n v="16"/>
    <x v="2"/>
    <n v="10"/>
    <s v="Normal"/>
    <n v="4.0999999999999996"/>
    <s v="Normal"/>
    <n v="0"/>
    <s v="No Toma ECA"/>
    <n v="1"/>
    <s v="Toma ARB"/>
    <n v="1"/>
    <x v="0"/>
    <n v="1"/>
    <x v="0"/>
    <n v="0"/>
    <x v="0"/>
    <n v="1"/>
    <x v="0"/>
  </r>
  <r>
    <s v="P0883"/>
    <x v="33"/>
    <s v="Adulto Mayor"/>
    <x v="0"/>
    <n v="21.7"/>
    <x v="0"/>
    <n v="0"/>
    <s v="No tiene herencia"/>
    <n v="102"/>
    <n v="71"/>
    <n v="88"/>
    <s v="Normal"/>
    <n v="70"/>
    <s v="Normal"/>
    <n v="1"/>
    <x v="2"/>
    <n v="0"/>
    <x v="0"/>
    <n v="0"/>
    <x v="0"/>
    <n v="0"/>
    <x v="1"/>
    <x v="10"/>
    <x v="2"/>
    <n v="37"/>
    <x v="0"/>
    <n v="98"/>
    <x v="0"/>
    <n v="29"/>
    <x v="0"/>
    <n v="23"/>
    <s v="Normal"/>
    <n v="1919"/>
    <x v="0"/>
    <n v="0"/>
    <x v="0"/>
    <n v="121"/>
    <x v="2"/>
    <n v="6.2"/>
    <x v="2"/>
    <n v="209"/>
    <x v="2"/>
    <n v="102"/>
    <x v="0"/>
    <n v="62"/>
    <x v="1"/>
    <n v="120"/>
    <s v="Normal"/>
    <n v="138"/>
    <s v="Normal"/>
    <n v="3.8"/>
    <s v="Normal"/>
    <n v="15.4"/>
    <x v="1"/>
    <n v="9.4"/>
    <s v="Normal"/>
    <n v="3.9"/>
    <s v="Normal"/>
    <n v="1"/>
    <s v="Toma ECA"/>
    <n v="1"/>
    <s v="Toma ARB"/>
    <n v="0"/>
    <x v="1"/>
    <n v="1"/>
    <x v="0"/>
    <n v="0"/>
    <x v="0"/>
    <n v="0"/>
    <x v="1"/>
  </r>
  <r>
    <s v="P0884"/>
    <x v="40"/>
    <s v="Adulto"/>
    <x v="0"/>
    <n v="24.6"/>
    <x v="0"/>
    <n v="0"/>
    <s v="No tiene herencia"/>
    <n v="130"/>
    <n v="77"/>
    <n v="62"/>
    <s v="Normal"/>
    <n v="66"/>
    <s v="Normal"/>
    <n v="1"/>
    <x v="2"/>
    <n v="0"/>
    <x v="0"/>
    <n v="0"/>
    <x v="0"/>
    <n v="0"/>
    <x v="1"/>
    <x v="0"/>
    <x v="0"/>
    <n v="31"/>
    <x v="0"/>
    <n v="100"/>
    <x v="0"/>
    <n v="24"/>
    <x v="0"/>
    <n v="19"/>
    <s v="Normal"/>
    <n v="2350"/>
    <x v="0"/>
    <n v="1"/>
    <x v="1"/>
    <n v="124"/>
    <x v="2"/>
    <n v="6.3"/>
    <x v="2"/>
    <n v="196"/>
    <x v="0"/>
    <n v="102"/>
    <x v="0"/>
    <n v="56"/>
    <x v="0"/>
    <n v="160"/>
    <s v="Alto"/>
    <n v="145"/>
    <s v="Normal"/>
    <n v="4.7"/>
    <s v="Normal"/>
    <n v="12.4"/>
    <x v="0"/>
    <n v="8.9"/>
    <s v="Normal"/>
    <n v="4.5"/>
    <s v="Normal"/>
    <n v="1"/>
    <s v="Toma ECA"/>
    <n v="0"/>
    <s v="No toma ARB"/>
    <n v="0"/>
    <x v="1"/>
    <n v="0"/>
    <x v="1"/>
    <n v="0"/>
    <x v="0"/>
    <n v="1"/>
    <x v="0"/>
  </r>
  <r>
    <s v="P0885"/>
    <x v="30"/>
    <s v="Adulto Mayor"/>
    <x v="0"/>
    <n v="36.5"/>
    <x v="1"/>
    <n v="0"/>
    <s v="No tiene herencia"/>
    <n v="148"/>
    <n v="94"/>
    <n v="93"/>
    <s v="Normal"/>
    <n v="48"/>
    <s v="Intermedia"/>
    <n v="2"/>
    <x v="0"/>
    <n v="1"/>
    <x v="1"/>
    <n v="1"/>
    <x v="1"/>
    <n v="1"/>
    <x v="0"/>
    <x v="14"/>
    <x v="1"/>
    <n v="66"/>
    <x v="1"/>
    <n v="22"/>
    <x v="4"/>
    <n v="2332"/>
    <x v="1"/>
    <n v="1865"/>
    <s v="Macroalbuminuria"/>
    <n v="665"/>
    <x v="0"/>
    <n v="1"/>
    <x v="1"/>
    <n v="139"/>
    <x v="1"/>
    <n v="7.4"/>
    <x v="1"/>
    <n v="205"/>
    <x v="2"/>
    <n v="151"/>
    <x v="4"/>
    <n v="32"/>
    <x v="0"/>
    <n v="316"/>
    <s v="Alto"/>
    <n v="140"/>
    <s v="Normal"/>
    <n v="6.1"/>
    <s v="Alto"/>
    <n v="10.4"/>
    <x v="0"/>
    <n v="8.4"/>
    <s v="Bajo"/>
    <n v="7.2"/>
    <s v="Alto"/>
    <n v="1"/>
    <s v="Toma ECA"/>
    <n v="1"/>
    <s v="Toma ARB"/>
    <n v="1"/>
    <x v="0"/>
    <n v="1"/>
    <x v="0"/>
    <n v="1"/>
    <x v="1"/>
    <n v="0"/>
    <x v="1"/>
  </r>
  <r>
    <s v="P0886"/>
    <x v="6"/>
    <s v="Adulto Mayor"/>
    <x v="0"/>
    <n v="27.6"/>
    <x v="3"/>
    <n v="1"/>
    <s v="Tiene herencia"/>
    <n v="153"/>
    <n v="107"/>
    <n v="78"/>
    <s v="Normal"/>
    <n v="44"/>
    <s v="Intermedia"/>
    <n v="4"/>
    <x v="1"/>
    <n v="1"/>
    <x v="1"/>
    <n v="0"/>
    <x v="0"/>
    <n v="1"/>
    <x v="0"/>
    <x v="8"/>
    <x v="1"/>
    <n v="89"/>
    <x v="1"/>
    <n v="31"/>
    <x v="1"/>
    <n v="2631"/>
    <x v="1"/>
    <n v="2367"/>
    <s v="Macroalbuminuria"/>
    <n v="785"/>
    <x v="0"/>
    <n v="1"/>
    <x v="1"/>
    <n v="201"/>
    <x v="1"/>
    <n v="9.6999999999999993"/>
    <x v="1"/>
    <n v="296"/>
    <x v="1"/>
    <n v="188"/>
    <x v="1"/>
    <n v="37"/>
    <x v="0"/>
    <n v="285"/>
    <s v="Alto"/>
    <n v="137"/>
    <s v="Normal"/>
    <n v="5.2"/>
    <s v="Alto"/>
    <n v="9.5"/>
    <x v="0"/>
    <n v="8.1"/>
    <s v="Bajo"/>
    <n v="5.3"/>
    <s v="Alto"/>
    <n v="0"/>
    <s v="No Toma ECA"/>
    <n v="0"/>
    <s v="No toma ARB"/>
    <n v="1"/>
    <x v="0"/>
    <n v="0"/>
    <x v="1"/>
    <n v="1"/>
    <x v="1"/>
    <n v="1"/>
    <x v="0"/>
  </r>
  <r>
    <s v="P0887"/>
    <x v="38"/>
    <s v="Adulto Mayor"/>
    <x v="0"/>
    <n v="34.1"/>
    <x v="2"/>
    <n v="0"/>
    <s v="No tiene herencia"/>
    <n v="182"/>
    <n v="90"/>
    <n v="97"/>
    <s v="Normal"/>
    <n v="37"/>
    <s v="Reducida"/>
    <n v="2"/>
    <x v="0"/>
    <n v="1"/>
    <x v="1"/>
    <n v="0"/>
    <x v="0"/>
    <n v="1"/>
    <x v="0"/>
    <x v="26"/>
    <x v="1"/>
    <n v="76"/>
    <x v="1"/>
    <n v="28"/>
    <x v="4"/>
    <n v="2698"/>
    <x v="1"/>
    <n v="2158"/>
    <s v="Macroalbuminuria"/>
    <n v="466"/>
    <x v="1"/>
    <n v="0"/>
    <x v="0"/>
    <n v="151"/>
    <x v="1"/>
    <n v="8.6999999999999993"/>
    <x v="1"/>
    <n v="257"/>
    <x v="1"/>
    <n v="183"/>
    <x v="1"/>
    <n v="34"/>
    <x v="0"/>
    <n v="296"/>
    <s v="Alto"/>
    <n v="136"/>
    <s v="Normal"/>
    <n v="5.9"/>
    <s v="Alto"/>
    <n v="8.8000000000000007"/>
    <x v="0"/>
    <n v="8.8000000000000007"/>
    <s v="Normal"/>
    <n v="4.8"/>
    <s v="Alto"/>
    <n v="1"/>
    <s v="Toma ECA"/>
    <n v="1"/>
    <s v="Toma ARB"/>
    <n v="0"/>
    <x v="1"/>
    <n v="1"/>
    <x v="0"/>
    <n v="1"/>
    <x v="1"/>
    <n v="0"/>
    <x v="1"/>
  </r>
  <r>
    <s v="P0888"/>
    <x v="22"/>
    <s v="Adulto Mayor"/>
    <x v="0"/>
    <n v="29.5"/>
    <x v="3"/>
    <n v="0"/>
    <s v="No tiene herencia"/>
    <n v="135"/>
    <n v="75"/>
    <n v="82"/>
    <s v="Normal"/>
    <n v="52"/>
    <s v="Normal"/>
    <n v="1"/>
    <x v="2"/>
    <n v="0"/>
    <x v="0"/>
    <n v="0"/>
    <x v="0"/>
    <n v="1"/>
    <x v="0"/>
    <x v="10"/>
    <x v="2"/>
    <n v="39"/>
    <x v="0"/>
    <n v="80"/>
    <x v="2"/>
    <n v="30"/>
    <x v="2"/>
    <n v="27"/>
    <s v="Normal"/>
    <n v="2265"/>
    <x v="0"/>
    <n v="0"/>
    <x v="0"/>
    <n v="80"/>
    <x v="0"/>
    <n v="6.3"/>
    <x v="2"/>
    <n v="173"/>
    <x v="0"/>
    <n v="126"/>
    <x v="0"/>
    <n v="64"/>
    <x v="1"/>
    <n v="86"/>
    <s v="Normal"/>
    <n v="143"/>
    <s v="Normal"/>
    <n v="4.2"/>
    <s v="Normal"/>
    <n v="15.2"/>
    <x v="1"/>
    <n v="9.1"/>
    <s v="Normal"/>
    <n v="2.7"/>
    <s v="Normal"/>
    <n v="0"/>
    <s v="No Toma ECA"/>
    <n v="0"/>
    <s v="No toma ARB"/>
    <n v="0"/>
    <x v="1"/>
    <n v="1"/>
    <x v="0"/>
    <n v="0"/>
    <x v="0"/>
    <n v="0"/>
    <x v="1"/>
  </r>
  <r>
    <s v="P0889"/>
    <x v="37"/>
    <s v="Adulto Mayor"/>
    <x v="1"/>
    <n v="28.1"/>
    <x v="3"/>
    <n v="0"/>
    <s v="No tiene herencia"/>
    <n v="104"/>
    <n v="81"/>
    <n v="89"/>
    <s v="Normal"/>
    <n v="66"/>
    <s v="Normal"/>
    <n v="2"/>
    <x v="0"/>
    <n v="0"/>
    <x v="0"/>
    <n v="0"/>
    <x v="0"/>
    <n v="1"/>
    <x v="0"/>
    <x v="13"/>
    <x v="0"/>
    <n v="29"/>
    <x v="0"/>
    <n v="60"/>
    <x v="2"/>
    <n v="17"/>
    <x v="0"/>
    <n v="11"/>
    <s v="Normal"/>
    <n v="1943"/>
    <x v="0"/>
    <n v="0"/>
    <x v="0"/>
    <n v="109"/>
    <x v="2"/>
    <n v="6.4"/>
    <x v="2"/>
    <n v="213"/>
    <x v="2"/>
    <n v="81"/>
    <x v="3"/>
    <n v="60"/>
    <x v="1"/>
    <n v="136"/>
    <s v="Normal"/>
    <n v="144"/>
    <s v="Normal"/>
    <n v="3.7"/>
    <s v="Normal"/>
    <n v="12.7"/>
    <x v="1"/>
    <n v="10.3"/>
    <s v="Normal"/>
    <n v="2.7"/>
    <s v="Normal"/>
    <n v="1"/>
    <s v="Toma ECA"/>
    <n v="1"/>
    <s v="Toma ARB"/>
    <n v="0"/>
    <x v="1"/>
    <n v="0"/>
    <x v="1"/>
    <n v="0"/>
    <x v="0"/>
    <n v="0"/>
    <x v="1"/>
  </r>
  <r>
    <s v="P0890"/>
    <x v="40"/>
    <s v="Adulto"/>
    <x v="0"/>
    <n v="33.799999999999997"/>
    <x v="2"/>
    <n v="1"/>
    <s v="Tiene herencia"/>
    <n v="164"/>
    <n v="99"/>
    <n v="94"/>
    <s v="Normal"/>
    <n v="38"/>
    <s v="Reducida"/>
    <n v="2"/>
    <x v="0"/>
    <n v="0"/>
    <x v="0"/>
    <n v="0"/>
    <x v="0"/>
    <n v="1"/>
    <x v="0"/>
    <x v="39"/>
    <x v="1"/>
    <n v="61"/>
    <x v="1"/>
    <n v="24"/>
    <x v="4"/>
    <n v="850"/>
    <x v="1"/>
    <n v="765"/>
    <s v="Macroalbuminuria"/>
    <n v="685"/>
    <x v="0"/>
    <n v="1"/>
    <x v="1"/>
    <n v="206"/>
    <x v="1"/>
    <n v="9.8000000000000007"/>
    <x v="1"/>
    <n v="251"/>
    <x v="1"/>
    <n v="177"/>
    <x v="1"/>
    <n v="43"/>
    <x v="0"/>
    <n v="437"/>
    <s v="Alto"/>
    <n v="125"/>
    <s v="Bajo"/>
    <n v="6.4"/>
    <s v="Alto"/>
    <n v="7.2"/>
    <x v="0"/>
    <n v="8.1"/>
    <s v="Bajo"/>
    <n v="4.8"/>
    <s v="Alto"/>
    <n v="0"/>
    <s v="No Toma ECA"/>
    <n v="0"/>
    <s v="No toma ARB"/>
    <n v="1"/>
    <x v="0"/>
    <n v="1"/>
    <x v="0"/>
    <n v="1"/>
    <x v="1"/>
    <n v="1"/>
    <x v="0"/>
  </r>
  <r>
    <s v="P0891"/>
    <x v="49"/>
    <s v="Adulto Mayor"/>
    <x v="1"/>
    <n v="31.3"/>
    <x v="2"/>
    <n v="1"/>
    <s v="Tiene herencia"/>
    <n v="183"/>
    <n v="90"/>
    <n v="85"/>
    <s v="Normal"/>
    <n v="37"/>
    <s v="Reducida"/>
    <n v="2"/>
    <x v="0"/>
    <n v="0"/>
    <x v="0"/>
    <n v="0"/>
    <x v="0"/>
    <n v="1"/>
    <x v="0"/>
    <x v="11"/>
    <x v="1"/>
    <n v="118"/>
    <x v="3"/>
    <n v="57"/>
    <x v="1"/>
    <n v="1036"/>
    <x v="1"/>
    <n v="828"/>
    <s v="Macroalbuminuria"/>
    <n v="641"/>
    <x v="0"/>
    <n v="0"/>
    <x v="0"/>
    <n v="219"/>
    <x v="1"/>
    <n v="9.3000000000000007"/>
    <x v="1"/>
    <n v="256"/>
    <x v="1"/>
    <n v="209"/>
    <x v="2"/>
    <n v="37"/>
    <x v="0"/>
    <n v="263"/>
    <s v="Alto"/>
    <n v="130"/>
    <s v="Bajo"/>
    <n v="6.6"/>
    <s v="Alto"/>
    <n v="7.5"/>
    <x v="0"/>
    <n v="8.6"/>
    <s v="Normal"/>
    <n v="4.7"/>
    <s v="Alto"/>
    <n v="1"/>
    <s v="Toma ECA"/>
    <n v="1"/>
    <s v="Toma ARB"/>
    <n v="0"/>
    <x v="1"/>
    <n v="0"/>
    <x v="1"/>
    <n v="1"/>
    <x v="1"/>
    <n v="1"/>
    <x v="0"/>
  </r>
  <r>
    <s v="P0892"/>
    <x v="13"/>
    <s v="Adulto Mayor"/>
    <x v="1"/>
    <n v="35.700000000000003"/>
    <x v="1"/>
    <n v="1"/>
    <s v="Tiene herencia"/>
    <n v="147"/>
    <n v="101"/>
    <n v="90"/>
    <s v="Normal"/>
    <n v="26"/>
    <s v="Reducida"/>
    <n v="4"/>
    <x v="1"/>
    <n v="1"/>
    <x v="1"/>
    <n v="1"/>
    <x v="1"/>
    <n v="1"/>
    <x v="0"/>
    <x v="39"/>
    <x v="1"/>
    <n v="98"/>
    <x v="1"/>
    <n v="53"/>
    <x v="1"/>
    <n v="1788"/>
    <x v="1"/>
    <n v="1251"/>
    <s v="Macroalbuminuria"/>
    <n v="627"/>
    <x v="0"/>
    <n v="1"/>
    <x v="1"/>
    <n v="120"/>
    <x v="2"/>
    <n v="10.1"/>
    <x v="1"/>
    <n v="208"/>
    <x v="2"/>
    <n v="143"/>
    <x v="4"/>
    <n v="33"/>
    <x v="0"/>
    <n v="343"/>
    <s v="Alto"/>
    <n v="137"/>
    <s v="Normal"/>
    <n v="6.9"/>
    <s v="Alto"/>
    <n v="9"/>
    <x v="0"/>
    <n v="8.1"/>
    <s v="Bajo"/>
    <n v="7"/>
    <s v="Alto"/>
    <n v="1"/>
    <s v="Toma ECA"/>
    <n v="1"/>
    <s v="Toma ARB"/>
    <n v="1"/>
    <x v="0"/>
    <n v="1"/>
    <x v="0"/>
    <n v="1"/>
    <x v="1"/>
    <n v="1"/>
    <x v="0"/>
  </r>
  <r>
    <s v="P0893"/>
    <x v="26"/>
    <s v="Adulto"/>
    <x v="1"/>
    <n v="21.7"/>
    <x v="0"/>
    <n v="1"/>
    <s v="Tiene herencia"/>
    <n v="101"/>
    <n v="74"/>
    <n v="74"/>
    <s v="Normal"/>
    <n v="52"/>
    <s v="Normal"/>
    <n v="2"/>
    <x v="0"/>
    <n v="0"/>
    <x v="0"/>
    <n v="0"/>
    <x v="0"/>
    <n v="0"/>
    <x v="1"/>
    <x v="13"/>
    <x v="0"/>
    <n v="25"/>
    <x v="0"/>
    <n v="98"/>
    <x v="0"/>
    <n v="23"/>
    <x v="0"/>
    <n v="18"/>
    <s v="Normal"/>
    <n v="1344"/>
    <x v="0"/>
    <n v="0"/>
    <x v="0"/>
    <n v="81"/>
    <x v="0"/>
    <n v="5.8"/>
    <x v="2"/>
    <n v="185"/>
    <x v="0"/>
    <n v="83"/>
    <x v="3"/>
    <n v="63"/>
    <x v="1"/>
    <n v="156"/>
    <s v="Alto"/>
    <n v="141"/>
    <s v="Normal"/>
    <n v="4.9000000000000004"/>
    <s v="Normal"/>
    <n v="13.6"/>
    <x v="1"/>
    <n v="9.6"/>
    <s v="Normal"/>
    <n v="3"/>
    <s v="Normal"/>
    <n v="1"/>
    <s v="Toma ECA"/>
    <n v="1"/>
    <s v="Toma ARB"/>
    <n v="0"/>
    <x v="1"/>
    <n v="0"/>
    <x v="1"/>
    <n v="0"/>
    <x v="0"/>
    <n v="1"/>
    <x v="0"/>
  </r>
  <r>
    <s v="P0894"/>
    <x v="30"/>
    <s v="Adulto Mayor"/>
    <x v="0"/>
    <n v="29.6"/>
    <x v="3"/>
    <n v="0"/>
    <s v="No tiene herencia"/>
    <n v="108"/>
    <n v="85"/>
    <n v="71"/>
    <s v="Normal"/>
    <n v="59"/>
    <s v="Normal"/>
    <n v="1"/>
    <x v="2"/>
    <n v="0"/>
    <x v="0"/>
    <n v="0"/>
    <x v="0"/>
    <n v="0"/>
    <x v="1"/>
    <x v="7"/>
    <x v="0"/>
    <n v="19"/>
    <x v="0"/>
    <n v="120"/>
    <x v="0"/>
    <n v="19"/>
    <x v="0"/>
    <n v="15"/>
    <s v="Normal"/>
    <n v="1020"/>
    <x v="0"/>
    <n v="0"/>
    <x v="0"/>
    <n v="108"/>
    <x v="2"/>
    <n v="4.8"/>
    <x v="0"/>
    <n v="159"/>
    <x v="0"/>
    <n v="112"/>
    <x v="0"/>
    <n v="52"/>
    <x v="0"/>
    <n v="170"/>
    <s v="Alto"/>
    <n v="144"/>
    <s v="Normal"/>
    <n v="4.5"/>
    <s v="Normal"/>
    <n v="13.4"/>
    <x v="0"/>
    <n v="8.6"/>
    <s v="Normal"/>
    <n v="4.2"/>
    <s v="Normal"/>
    <n v="1"/>
    <s v="Toma ECA"/>
    <n v="1"/>
    <s v="Toma ARB"/>
    <n v="0"/>
    <x v="1"/>
    <n v="1"/>
    <x v="0"/>
    <n v="0"/>
    <x v="0"/>
    <n v="0"/>
    <x v="1"/>
  </r>
  <r>
    <s v="P0895"/>
    <x v="8"/>
    <s v="Adulto"/>
    <x v="0"/>
    <n v="28.1"/>
    <x v="3"/>
    <n v="0"/>
    <s v="No tiene herencia"/>
    <n v="123"/>
    <n v="71"/>
    <n v="75"/>
    <s v="Normal"/>
    <n v="65"/>
    <s v="Normal"/>
    <n v="1"/>
    <x v="2"/>
    <n v="0"/>
    <x v="0"/>
    <n v="0"/>
    <x v="0"/>
    <n v="1"/>
    <x v="0"/>
    <x v="4"/>
    <x v="0"/>
    <n v="23"/>
    <x v="0"/>
    <n v="103"/>
    <x v="0"/>
    <n v="28"/>
    <x v="0"/>
    <n v="22"/>
    <s v="Normal"/>
    <n v="1012"/>
    <x v="0"/>
    <n v="0"/>
    <x v="0"/>
    <n v="121"/>
    <x v="2"/>
    <n v="5.2"/>
    <x v="0"/>
    <n v="152"/>
    <x v="0"/>
    <n v="95"/>
    <x v="3"/>
    <n v="51"/>
    <x v="0"/>
    <n v="160"/>
    <s v="Alto"/>
    <n v="143"/>
    <s v="Normal"/>
    <n v="3.9"/>
    <s v="Normal"/>
    <n v="12.3"/>
    <x v="0"/>
    <n v="8.6999999999999993"/>
    <s v="Normal"/>
    <n v="2.8"/>
    <s v="Normal"/>
    <n v="1"/>
    <s v="Toma ECA"/>
    <n v="1"/>
    <s v="Toma ARB"/>
    <n v="0"/>
    <x v="1"/>
    <n v="0"/>
    <x v="1"/>
    <n v="0"/>
    <x v="0"/>
    <n v="1"/>
    <x v="0"/>
  </r>
  <r>
    <s v="P0896"/>
    <x v="3"/>
    <s v="Adulto Mayor"/>
    <x v="1"/>
    <n v="31.8"/>
    <x v="2"/>
    <n v="1"/>
    <s v="Tiene herencia"/>
    <n v="169"/>
    <n v="94"/>
    <n v="90"/>
    <s v="Normal"/>
    <n v="28"/>
    <s v="Reducida"/>
    <n v="2"/>
    <x v="0"/>
    <n v="0"/>
    <x v="0"/>
    <n v="1"/>
    <x v="1"/>
    <n v="1"/>
    <x v="0"/>
    <x v="38"/>
    <x v="1"/>
    <n v="50"/>
    <x v="1"/>
    <n v="45"/>
    <x v="1"/>
    <n v="2140"/>
    <x v="1"/>
    <n v="1712"/>
    <s v="Macroalbuminuria"/>
    <n v="724"/>
    <x v="0"/>
    <n v="1"/>
    <x v="1"/>
    <n v="145"/>
    <x v="1"/>
    <n v="9.1999999999999993"/>
    <x v="1"/>
    <n v="315"/>
    <x v="1"/>
    <n v="146"/>
    <x v="4"/>
    <n v="39"/>
    <x v="0"/>
    <n v="305"/>
    <s v="Alto"/>
    <n v="136"/>
    <s v="Normal"/>
    <n v="5.7"/>
    <s v="Alto"/>
    <n v="9.1"/>
    <x v="0"/>
    <n v="7.7"/>
    <s v="Bajo"/>
    <n v="5.8"/>
    <s v="Alto"/>
    <n v="0"/>
    <s v="No Toma ECA"/>
    <n v="0"/>
    <s v="No toma ARB"/>
    <n v="1"/>
    <x v="0"/>
    <n v="0"/>
    <x v="1"/>
    <n v="1"/>
    <x v="1"/>
    <n v="0"/>
    <x v="1"/>
  </r>
  <r>
    <s v="P0897"/>
    <x v="37"/>
    <s v="Adulto Mayor"/>
    <x v="0"/>
    <n v="34.5"/>
    <x v="2"/>
    <n v="1"/>
    <s v="Tiene herencia"/>
    <n v="159"/>
    <n v="90"/>
    <n v="90"/>
    <s v="Normal"/>
    <n v="37"/>
    <s v="Reducida"/>
    <n v="3"/>
    <x v="3"/>
    <n v="1"/>
    <x v="1"/>
    <n v="0"/>
    <x v="0"/>
    <n v="1"/>
    <x v="0"/>
    <x v="8"/>
    <x v="1"/>
    <n v="102"/>
    <x v="3"/>
    <n v="18"/>
    <x v="4"/>
    <n v="2399"/>
    <x v="1"/>
    <n v="1679"/>
    <s v="Macroalbuminuria"/>
    <n v="568"/>
    <x v="0"/>
    <n v="0"/>
    <x v="0"/>
    <n v="180"/>
    <x v="1"/>
    <n v="7"/>
    <x v="1"/>
    <n v="204"/>
    <x v="2"/>
    <n v="161"/>
    <x v="1"/>
    <n v="37"/>
    <x v="0"/>
    <n v="184"/>
    <s v="Alto"/>
    <n v="129"/>
    <s v="Bajo"/>
    <n v="6"/>
    <s v="Alto"/>
    <n v="7.2"/>
    <x v="0"/>
    <n v="7.9"/>
    <s v="Bajo"/>
    <n v="5.8"/>
    <s v="Alto"/>
    <n v="1"/>
    <s v="Toma ECA"/>
    <n v="0"/>
    <s v="No toma ARB"/>
    <n v="0"/>
    <x v="1"/>
    <n v="1"/>
    <x v="0"/>
    <n v="1"/>
    <x v="1"/>
    <n v="0"/>
    <x v="1"/>
  </r>
  <r>
    <s v="P0898"/>
    <x v="48"/>
    <s v="Adulto"/>
    <x v="0"/>
    <n v="26.4"/>
    <x v="3"/>
    <n v="1"/>
    <s v="Tiene herencia"/>
    <n v="115"/>
    <n v="81"/>
    <n v="79"/>
    <s v="Normal"/>
    <n v="67"/>
    <s v="Normal"/>
    <n v="1"/>
    <x v="2"/>
    <n v="0"/>
    <x v="0"/>
    <n v="0"/>
    <x v="0"/>
    <n v="0"/>
    <x v="1"/>
    <x v="13"/>
    <x v="0"/>
    <n v="38"/>
    <x v="0"/>
    <n v="117"/>
    <x v="0"/>
    <n v="17"/>
    <x v="0"/>
    <n v="15"/>
    <s v="Normal"/>
    <n v="1619"/>
    <x v="0"/>
    <n v="0"/>
    <x v="0"/>
    <n v="120"/>
    <x v="2"/>
    <n v="5.3"/>
    <x v="0"/>
    <n v="217"/>
    <x v="2"/>
    <n v="107"/>
    <x v="0"/>
    <n v="51"/>
    <x v="0"/>
    <n v="167"/>
    <s v="Alto"/>
    <n v="143"/>
    <s v="Normal"/>
    <n v="4.0999999999999996"/>
    <s v="Normal"/>
    <n v="15.6"/>
    <x v="1"/>
    <n v="9.5"/>
    <s v="Normal"/>
    <n v="4.0999999999999996"/>
    <s v="Normal"/>
    <n v="0"/>
    <s v="No Toma ECA"/>
    <n v="1"/>
    <s v="Toma ARB"/>
    <n v="0"/>
    <x v="1"/>
    <n v="1"/>
    <x v="0"/>
    <n v="0"/>
    <x v="0"/>
    <n v="0"/>
    <x v="1"/>
  </r>
  <r>
    <s v="P0899"/>
    <x v="6"/>
    <s v="Adulto Mayor"/>
    <x v="1"/>
    <n v="38"/>
    <x v="1"/>
    <n v="1"/>
    <s v="Tiene herencia"/>
    <n v="171"/>
    <n v="93"/>
    <n v="93"/>
    <s v="Normal"/>
    <n v="46"/>
    <s v="Intermedia"/>
    <n v="2"/>
    <x v="0"/>
    <n v="0"/>
    <x v="0"/>
    <n v="0"/>
    <x v="0"/>
    <n v="1"/>
    <x v="0"/>
    <x v="36"/>
    <x v="1"/>
    <n v="63"/>
    <x v="1"/>
    <n v="28"/>
    <x v="4"/>
    <n v="2487"/>
    <x v="1"/>
    <n v="1989"/>
    <s v="Macroalbuminuria"/>
    <n v="366"/>
    <x v="1"/>
    <n v="1"/>
    <x v="1"/>
    <n v="124"/>
    <x v="2"/>
    <n v="10.9"/>
    <x v="1"/>
    <n v="277"/>
    <x v="1"/>
    <n v="167"/>
    <x v="1"/>
    <n v="27"/>
    <x v="0"/>
    <n v="434"/>
    <s v="Alto"/>
    <n v="130"/>
    <s v="Bajo"/>
    <n v="5.2"/>
    <s v="Alto"/>
    <n v="9.5"/>
    <x v="0"/>
    <n v="7.9"/>
    <s v="Bajo"/>
    <n v="6.9"/>
    <s v="Alto"/>
    <n v="1"/>
    <s v="Toma ECA"/>
    <n v="1"/>
    <s v="Toma ARB"/>
    <n v="1"/>
    <x v="0"/>
    <n v="0"/>
    <x v="1"/>
    <n v="1"/>
    <x v="1"/>
    <n v="1"/>
    <x v="0"/>
  </r>
  <r>
    <s v="P0900"/>
    <x v="46"/>
    <s v="Adulto"/>
    <x v="0"/>
    <n v="20.8"/>
    <x v="0"/>
    <n v="0"/>
    <s v="No tiene herencia"/>
    <n v="132"/>
    <n v="71"/>
    <n v="70"/>
    <s v="Normal"/>
    <n v="69"/>
    <s v="Normal"/>
    <n v="2"/>
    <x v="0"/>
    <n v="0"/>
    <x v="0"/>
    <n v="0"/>
    <x v="0"/>
    <n v="0"/>
    <x v="1"/>
    <x v="13"/>
    <x v="0"/>
    <n v="27"/>
    <x v="0"/>
    <n v="98"/>
    <x v="0"/>
    <n v="15"/>
    <x v="0"/>
    <n v="12"/>
    <s v="Normal"/>
    <n v="1721"/>
    <x v="0"/>
    <n v="1"/>
    <x v="1"/>
    <n v="112"/>
    <x v="2"/>
    <n v="5.0999999999999996"/>
    <x v="0"/>
    <n v="207"/>
    <x v="2"/>
    <n v="80"/>
    <x v="3"/>
    <n v="43"/>
    <x v="0"/>
    <n v="85"/>
    <s v="Normal"/>
    <n v="139"/>
    <s v="Normal"/>
    <n v="4.4000000000000004"/>
    <s v="Normal"/>
    <n v="14"/>
    <x v="1"/>
    <n v="8.5"/>
    <s v="Normal"/>
    <n v="4.3"/>
    <s v="Normal"/>
    <n v="0"/>
    <s v="No Toma ECA"/>
    <n v="0"/>
    <s v="No toma ARB"/>
    <n v="1"/>
    <x v="0"/>
    <n v="0"/>
    <x v="1"/>
    <n v="0"/>
    <x v="0"/>
    <n v="0"/>
    <x v="1"/>
  </r>
  <r>
    <s v="P0901"/>
    <x v="13"/>
    <s v="Adulto Mayor"/>
    <x v="1"/>
    <n v="24"/>
    <x v="0"/>
    <n v="0"/>
    <s v="No tiene herencia"/>
    <n v="123"/>
    <n v="84"/>
    <n v="71"/>
    <s v="Normal"/>
    <n v="66"/>
    <s v="Normal"/>
    <n v="1"/>
    <x v="2"/>
    <n v="0"/>
    <x v="0"/>
    <n v="0"/>
    <x v="0"/>
    <n v="1"/>
    <x v="0"/>
    <x v="10"/>
    <x v="0"/>
    <n v="22"/>
    <x v="0"/>
    <n v="91"/>
    <x v="0"/>
    <n v="18"/>
    <x v="0"/>
    <n v="14"/>
    <s v="Normal"/>
    <n v="1090"/>
    <x v="0"/>
    <n v="1"/>
    <x v="1"/>
    <n v="101"/>
    <x v="2"/>
    <n v="4.9000000000000004"/>
    <x v="0"/>
    <n v="207"/>
    <x v="2"/>
    <n v="82"/>
    <x v="3"/>
    <n v="61"/>
    <x v="1"/>
    <n v="137"/>
    <s v="Normal"/>
    <n v="139"/>
    <s v="Normal"/>
    <n v="3.7"/>
    <s v="Normal"/>
    <n v="15.7"/>
    <x v="2"/>
    <n v="10.3"/>
    <s v="Normal"/>
    <n v="4.3"/>
    <s v="Normal"/>
    <n v="0"/>
    <s v="No Toma ECA"/>
    <n v="1"/>
    <s v="Toma ARB"/>
    <n v="1"/>
    <x v="0"/>
    <n v="1"/>
    <x v="0"/>
    <n v="0"/>
    <x v="0"/>
    <n v="1"/>
    <x v="0"/>
  </r>
  <r>
    <s v="P0902"/>
    <x v="37"/>
    <s v="Adulto Mayor"/>
    <x v="1"/>
    <n v="39.799999999999997"/>
    <x v="1"/>
    <n v="1"/>
    <s v="Tiene herencia"/>
    <n v="172"/>
    <n v="98"/>
    <n v="92"/>
    <s v="Normal"/>
    <n v="37"/>
    <s v="Reducida"/>
    <n v="4"/>
    <x v="1"/>
    <n v="0"/>
    <x v="0"/>
    <n v="1"/>
    <x v="1"/>
    <n v="1"/>
    <x v="0"/>
    <x v="25"/>
    <x v="1"/>
    <n v="98"/>
    <x v="1"/>
    <n v="25"/>
    <x v="4"/>
    <n v="1603"/>
    <x v="1"/>
    <n v="1282"/>
    <s v="Macroalbuminuria"/>
    <n v="522"/>
    <x v="0"/>
    <n v="1"/>
    <x v="1"/>
    <n v="205"/>
    <x v="1"/>
    <n v="10.7"/>
    <x v="1"/>
    <n v="241"/>
    <x v="1"/>
    <n v="177"/>
    <x v="1"/>
    <n v="45"/>
    <x v="0"/>
    <n v="432"/>
    <s v="Alto"/>
    <n v="126"/>
    <s v="Bajo"/>
    <n v="6.7"/>
    <s v="Alto"/>
    <n v="10.4"/>
    <x v="0"/>
    <n v="8.6999999999999993"/>
    <s v="Normal"/>
    <n v="4.7"/>
    <s v="Alto"/>
    <n v="1"/>
    <s v="Toma ECA"/>
    <n v="0"/>
    <s v="No toma ARB"/>
    <n v="1"/>
    <x v="0"/>
    <n v="1"/>
    <x v="0"/>
    <n v="1"/>
    <x v="1"/>
    <n v="1"/>
    <x v="0"/>
  </r>
  <r>
    <s v="P0903"/>
    <x v="4"/>
    <s v="Adulto Mayor"/>
    <x v="1"/>
    <n v="18.2"/>
    <x v="4"/>
    <n v="1"/>
    <s v="Tiene herencia"/>
    <n v="122"/>
    <n v="69"/>
    <n v="83"/>
    <s v="Normal"/>
    <n v="59"/>
    <s v="Normal"/>
    <n v="2"/>
    <x v="0"/>
    <n v="0"/>
    <x v="0"/>
    <n v="0"/>
    <x v="0"/>
    <n v="0"/>
    <x v="1"/>
    <x v="0"/>
    <x v="0"/>
    <n v="15"/>
    <x v="2"/>
    <n v="108"/>
    <x v="0"/>
    <n v="19"/>
    <x v="0"/>
    <n v="15"/>
    <s v="Normal"/>
    <n v="1341"/>
    <x v="0"/>
    <n v="1"/>
    <x v="1"/>
    <n v="93"/>
    <x v="0"/>
    <n v="5.0999999999999996"/>
    <x v="0"/>
    <n v="214"/>
    <x v="2"/>
    <n v="105"/>
    <x v="0"/>
    <n v="49"/>
    <x v="0"/>
    <n v="156"/>
    <s v="Alto"/>
    <n v="140"/>
    <s v="Normal"/>
    <n v="3.8"/>
    <s v="Normal"/>
    <n v="13.1"/>
    <x v="1"/>
    <n v="10.1"/>
    <s v="Normal"/>
    <n v="4.3"/>
    <s v="Normal"/>
    <n v="0"/>
    <s v="No Toma ECA"/>
    <n v="0"/>
    <s v="No toma ARB"/>
    <n v="1"/>
    <x v="0"/>
    <n v="1"/>
    <x v="0"/>
    <n v="0"/>
    <x v="0"/>
    <n v="0"/>
    <x v="1"/>
  </r>
  <r>
    <s v="P0904"/>
    <x v="39"/>
    <s v="Adulto Mayor"/>
    <x v="0"/>
    <n v="24.6"/>
    <x v="0"/>
    <n v="0"/>
    <s v="No tiene herencia"/>
    <n v="106"/>
    <n v="65"/>
    <n v="80"/>
    <s v="Normal"/>
    <n v="67"/>
    <s v="Normal"/>
    <n v="2"/>
    <x v="0"/>
    <n v="0"/>
    <x v="0"/>
    <n v="0"/>
    <x v="0"/>
    <n v="1"/>
    <x v="0"/>
    <x v="13"/>
    <x v="0"/>
    <n v="32"/>
    <x v="0"/>
    <n v="102"/>
    <x v="0"/>
    <n v="26"/>
    <x v="0"/>
    <n v="20"/>
    <s v="Normal"/>
    <n v="1722"/>
    <x v="0"/>
    <n v="1"/>
    <x v="1"/>
    <n v="92"/>
    <x v="0"/>
    <n v="5.5"/>
    <x v="0"/>
    <n v="200"/>
    <x v="2"/>
    <n v="113"/>
    <x v="0"/>
    <n v="67"/>
    <x v="1"/>
    <n v="152"/>
    <s v="Alto"/>
    <n v="142"/>
    <s v="Normal"/>
    <n v="3.6"/>
    <s v="Normal"/>
    <n v="12.1"/>
    <x v="0"/>
    <n v="8.6"/>
    <s v="Normal"/>
    <n v="3.7"/>
    <s v="Normal"/>
    <n v="1"/>
    <s v="Toma ECA"/>
    <n v="0"/>
    <s v="No toma ARB"/>
    <n v="0"/>
    <x v="1"/>
    <n v="0"/>
    <x v="1"/>
    <n v="0"/>
    <x v="0"/>
    <n v="0"/>
    <x v="1"/>
  </r>
  <r>
    <s v="P0905"/>
    <x v="55"/>
    <s v="Adulto"/>
    <x v="1"/>
    <n v="18.2"/>
    <x v="4"/>
    <n v="1"/>
    <s v="Tiene herencia"/>
    <n v="123"/>
    <n v="73"/>
    <n v="76"/>
    <s v="Normal"/>
    <n v="57"/>
    <s v="Normal"/>
    <n v="2"/>
    <x v="0"/>
    <n v="0"/>
    <x v="0"/>
    <n v="0"/>
    <x v="0"/>
    <n v="1"/>
    <x v="0"/>
    <x v="13"/>
    <x v="0"/>
    <n v="20"/>
    <x v="0"/>
    <n v="101"/>
    <x v="0"/>
    <n v="5"/>
    <x v="0"/>
    <n v="4"/>
    <s v="Normal"/>
    <n v="2342"/>
    <x v="0"/>
    <n v="0"/>
    <x v="0"/>
    <n v="114"/>
    <x v="2"/>
    <n v="5.2"/>
    <x v="0"/>
    <n v="156"/>
    <x v="0"/>
    <n v="88"/>
    <x v="3"/>
    <n v="44"/>
    <x v="0"/>
    <n v="140"/>
    <s v="Normal"/>
    <n v="136"/>
    <s v="Normal"/>
    <n v="4.5999999999999996"/>
    <s v="Normal"/>
    <n v="13.1"/>
    <x v="1"/>
    <n v="9.3000000000000007"/>
    <s v="Normal"/>
    <n v="3.3"/>
    <s v="Normal"/>
    <n v="0"/>
    <s v="No Toma ECA"/>
    <n v="0"/>
    <s v="No toma ARB"/>
    <n v="0"/>
    <x v="1"/>
    <n v="0"/>
    <x v="1"/>
    <n v="0"/>
    <x v="0"/>
    <n v="1"/>
    <x v="0"/>
  </r>
  <r>
    <s v="P0906"/>
    <x v="10"/>
    <s v="Adulto Mayor"/>
    <x v="0"/>
    <n v="39.1"/>
    <x v="1"/>
    <n v="0"/>
    <s v="No tiene herencia"/>
    <n v="148"/>
    <n v="97"/>
    <n v="86"/>
    <s v="Normal"/>
    <n v="41"/>
    <s v="Intermedia"/>
    <n v="4"/>
    <x v="1"/>
    <n v="0"/>
    <x v="0"/>
    <n v="0"/>
    <x v="0"/>
    <n v="1"/>
    <x v="0"/>
    <x v="29"/>
    <x v="1"/>
    <n v="49"/>
    <x v="0"/>
    <n v="49"/>
    <x v="1"/>
    <n v="2624"/>
    <x v="1"/>
    <n v="2099"/>
    <s v="Macroalbuminuria"/>
    <n v="558"/>
    <x v="0"/>
    <n v="0"/>
    <x v="0"/>
    <n v="172"/>
    <x v="1"/>
    <n v="10"/>
    <x v="1"/>
    <n v="220"/>
    <x v="2"/>
    <n v="219"/>
    <x v="2"/>
    <n v="33"/>
    <x v="0"/>
    <n v="394"/>
    <s v="Alto"/>
    <n v="125"/>
    <s v="Bajo"/>
    <n v="6.7"/>
    <s v="Alto"/>
    <n v="8.9"/>
    <x v="0"/>
    <n v="8.5"/>
    <s v="Normal"/>
    <n v="6.9"/>
    <s v="Alto"/>
    <n v="0"/>
    <s v="No Toma ECA"/>
    <n v="0"/>
    <s v="No toma ARB"/>
    <n v="1"/>
    <x v="0"/>
    <n v="1"/>
    <x v="0"/>
    <n v="1"/>
    <x v="1"/>
    <n v="1"/>
    <x v="0"/>
  </r>
  <r>
    <s v="P0907"/>
    <x v="44"/>
    <s v="Adulto Mayor"/>
    <x v="0"/>
    <n v="25.6"/>
    <x v="3"/>
    <n v="1"/>
    <s v="Tiene herencia"/>
    <n v="165"/>
    <n v="103"/>
    <n v="96"/>
    <s v="Normal"/>
    <n v="31"/>
    <s v="Reducida"/>
    <n v="4"/>
    <x v="1"/>
    <n v="1"/>
    <x v="1"/>
    <n v="1"/>
    <x v="1"/>
    <n v="1"/>
    <x v="0"/>
    <x v="8"/>
    <x v="1"/>
    <n v="62"/>
    <x v="1"/>
    <n v="21"/>
    <x v="4"/>
    <n v="650"/>
    <x v="1"/>
    <n v="520"/>
    <s v="Macroalbuminuria"/>
    <n v="618"/>
    <x v="0"/>
    <n v="1"/>
    <x v="1"/>
    <n v="148"/>
    <x v="1"/>
    <n v="8.5"/>
    <x v="1"/>
    <n v="213"/>
    <x v="2"/>
    <n v="187"/>
    <x v="1"/>
    <n v="36"/>
    <x v="0"/>
    <n v="325"/>
    <s v="Alto"/>
    <n v="131"/>
    <s v="Bajo"/>
    <n v="5.2"/>
    <s v="Alto"/>
    <n v="8"/>
    <x v="0"/>
    <n v="8.8000000000000007"/>
    <s v="Normal"/>
    <n v="5.6"/>
    <s v="Alto"/>
    <n v="0"/>
    <s v="No Toma ECA"/>
    <n v="0"/>
    <s v="No toma ARB"/>
    <n v="1"/>
    <x v="0"/>
    <n v="0"/>
    <x v="1"/>
    <n v="1"/>
    <x v="1"/>
    <n v="0"/>
    <x v="1"/>
  </r>
  <r>
    <s v="P0908"/>
    <x v="4"/>
    <s v="Adulto Mayor"/>
    <x v="1"/>
    <n v="36.1"/>
    <x v="1"/>
    <n v="1"/>
    <s v="Tiene herencia"/>
    <n v="165"/>
    <n v="99"/>
    <n v="100"/>
    <s v="Normal"/>
    <n v="41"/>
    <s v="Intermedia"/>
    <n v="4"/>
    <x v="1"/>
    <n v="1"/>
    <x v="1"/>
    <n v="1"/>
    <x v="1"/>
    <n v="1"/>
    <x v="0"/>
    <x v="33"/>
    <x v="1"/>
    <n v="52"/>
    <x v="1"/>
    <n v="39"/>
    <x v="1"/>
    <n v="454"/>
    <x v="1"/>
    <n v="363"/>
    <s v="Macroalbuminuria"/>
    <n v="762"/>
    <x v="0"/>
    <n v="0"/>
    <x v="0"/>
    <n v="185"/>
    <x v="1"/>
    <n v="9.8000000000000007"/>
    <x v="1"/>
    <n v="249"/>
    <x v="1"/>
    <n v="174"/>
    <x v="1"/>
    <n v="25"/>
    <x v="0"/>
    <n v="320"/>
    <s v="Alto"/>
    <n v="138"/>
    <s v="Normal"/>
    <n v="5.3"/>
    <s v="Alto"/>
    <n v="7.8"/>
    <x v="0"/>
    <n v="7.7"/>
    <s v="Bajo"/>
    <n v="6.2"/>
    <s v="Alto"/>
    <n v="1"/>
    <s v="Toma ECA"/>
    <n v="0"/>
    <s v="No toma ARB"/>
    <n v="1"/>
    <x v="0"/>
    <n v="1"/>
    <x v="0"/>
    <n v="1"/>
    <x v="1"/>
    <n v="0"/>
    <x v="1"/>
  </r>
  <r>
    <s v="P0909"/>
    <x v="41"/>
    <s v="Adulto"/>
    <x v="1"/>
    <n v="25.3"/>
    <x v="3"/>
    <n v="1"/>
    <s v="Tiene herencia"/>
    <n v="103"/>
    <n v="73"/>
    <n v="62"/>
    <s v="Normal"/>
    <n v="60"/>
    <s v="Normal"/>
    <n v="2"/>
    <x v="0"/>
    <n v="0"/>
    <x v="0"/>
    <n v="0"/>
    <x v="0"/>
    <n v="0"/>
    <x v="1"/>
    <x v="13"/>
    <x v="0"/>
    <n v="21"/>
    <x v="0"/>
    <n v="98"/>
    <x v="0"/>
    <n v="26"/>
    <x v="0"/>
    <n v="23"/>
    <s v="Normal"/>
    <n v="2310"/>
    <x v="0"/>
    <n v="0"/>
    <x v="0"/>
    <n v="120"/>
    <x v="2"/>
    <n v="5.2"/>
    <x v="0"/>
    <n v="177"/>
    <x v="0"/>
    <n v="123"/>
    <x v="0"/>
    <n v="60"/>
    <x v="1"/>
    <n v="98"/>
    <s v="Normal"/>
    <n v="141"/>
    <s v="Normal"/>
    <n v="4.0999999999999996"/>
    <s v="Normal"/>
    <n v="15"/>
    <x v="1"/>
    <n v="9.5"/>
    <s v="Normal"/>
    <n v="4.0999999999999996"/>
    <s v="Normal"/>
    <n v="1"/>
    <s v="Toma ECA"/>
    <n v="0"/>
    <s v="No toma ARB"/>
    <n v="0"/>
    <x v="1"/>
    <n v="0"/>
    <x v="1"/>
    <n v="0"/>
    <x v="0"/>
    <n v="1"/>
    <x v="0"/>
  </r>
  <r>
    <s v="P0910"/>
    <x v="23"/>
    <s v="Adulto"/>
    <x v="1"/>
    <n v="21.4"/>
    <x v="0"/>
    <n v="0"/>
    <s v="No tiene herencia"/>
    <n v="135"/>
    <n v="78"/>
    <n v="88"/>
    <s v="Normal"/>
    <n v="52"/>
    <s v="Normal"/>
    <n v="1"/>
    <x v="2"/>
    <n v="0"/>
    <x v="0"/>
    <n v="0"/>
    <x v="0"/>
    <n v="0"/>
    <x v="1"/>
    <x v="18"/>
    <x v="1"/>
    <n v="35"/>
    <x v="0"/>
    <n v="87"/>
    <x v="2"/>
    <n v="10"/>
    <x v="0"/>
    <n v="8"/>
    <s v="Normal"/>
    <n v="2107"/>
    <x v="0"/>
    <n v="1"/>
    <x v="1"/>
    <n v="92"/>
    <x v="0"/>
    <n v="5.2"/>
    <x v="0"/>
    <n v="180"/>
    <x v="0"/>
    <n v="116"/>
    <x v="0"/>
    <n v="44"/>
    <x v="0"/>
    <n v="139"/>
    <s v="Normal"/>
    <n v="137"/>
    <s v="Normal"/>
    <n v="4"/>
    <s v="Normal"/>
    <n v="14.8"/>
    <x v="1"/>
    <n v="9.4"/>
    <s v="Normal"/>
    <n v="3.5"/>
    <s v="Normal"/>
    <n v="0"/>
    <s v="No Toma ECA"/>
    <n v="1"/>
    <s v="Toma ARB"/>
    <n v="0"/>
    <x v="1"/>
    <n v="1"/>
    <x v="0"/>
    <n v="0"/>
    <x v="0"/>
    <n v="1"/>
    <x v="0"/>
  </r>
  <r>
    <s v="P0911"/>
    <x v="54"/>
    <s v="Adulto Mayor"/>
    <x v="0"/>
    <n v="35"/>
    <x v="1"/>
    <n v="1"/>
    <s v="Tiene herencia"/>
    <n v="150"/>
    <n v="109"/>
    <n v="104"/>
    <s v="Taquicardia"/>
    <n v="45"/>
    <s v="Intermedia"/>
    <n v="3"/>
    <x v="3"/>
    <n v="1"/>
    <x v="1"/>
    <n v="0"/>
    <x v="0"/>
    <n v="1"/>
    <x v="0"/>
    <x v="21"/>
    <x v="1"/>
    <n v="57"/>
    <x v="1"/>
    <n v="56"/>
    <x v="1"/>
    <n v="1486"/>
    <x v="1"/>
    <n v="1337"/>
    <s v="Macroalbuminuria"/>
    <n v="364"/>
    <x v="1"/>
    <n v="0"/>
    <x v="0"/>
    <n v="137"/>
    <x v="1"/>
    <n v="9.8000000000000007"/>
    <x v="1"/>
    <n v="228"/>
    <x v="2"/>
    <n v="201"/>
    <x v="2"/>
    <n v="36"/>
    <x v="0"/>
    <n v="269"/>
    <s v="Alto"/>
    <n v="129"/>
    <s v="Bajo"/>
    <n v="5.7"/>
    <s v="Alto"/>
    <n v="10.9"/>
    <x v="0"/>
    <n v="7.6"/>
    <s v="Bajo"/>
    <n v="5.4"/>
    <s v="Alto"/>
    <n v="1"/>
    <s v="Toma ECA"/>
    <n v="0"/>
    <s v="No toma ARB"/>
    <n v="1"/>
    <x v="0"/>
    <n v="1"/>
    <x v="0"/>
    <n v="1"/>
    <x v="1"/>
    <n v="1"/>
    <x v="0"/>
  </r>
  <r>
    <s v="P0912"/>
    <x v="44"/>
    <s v="Adulto Mayor"/>
    <x v="1"/>
    <n v="28.1"/>
    <x v="3"/>
    <n v="1"/>
    <s v="Tiene herencia"/>
    <n v="158"/>
    <n v="107"/>
    <n v="84"/>
    <s v="Normal"/>
    <n v="29"/>
    <s v="Reducida"/>
    <n v="4"/>
    <x v="1"/>
    <n v="0"/>
    <x v="0"/>
    <n v="1"/>
    <x v="1"/>
    <n v="1"/>
    <x v="0"/>
    <x v="35"/>
    <x v="1"/>
    <n v="90"/>
    <x v="1"/>
    <n v="56"/>
    <x v="1"/>
    <n v="2055"/>
    <x v="1"/>
    <n v="1644"/>
    <s v="Macroalbuminuria"/>
    <n v="446"/>
    <x v="1"/>
    <n v="1"/>
    <x v="1"/>
    <n v="159"/>
    <x v="1"/>
    <n v="7.2"/>
    <x v="1"/>
    <n v="295"/>
    <x v="1"/>
    <n v="192"/>
    <x v="2"/>
    <n v="27"/>
    <x v="0"/>
    <n v="240"/>
    <s v="Alto"/>
    <n v="129"/>
    <s v="Bajo"/>
    <n v="5.7"/>
    <s v="Alto"/>
    <n v="9.8000000000000007"/>
    <x v="0"/>
    <n v="7.6"/>
    <s v="Bajo"/>
    <n v="7.1"/>
    <s v="Alto"/>
    <n v="0"/>
    <s v="No Toma ECA"/>
    <n v="1"/>
    <s v="Toma ARB"/>
    <n v="1"/>
    <x v="0"/>
    <n v="0"/>
    <x v="1"/>
    <n v="1"/>
    <x v="1"/>
    <n v="1"/>
    <x v="0"/>
  </r>
  <r>
    <s v="P0913"/>
    <x v="10"/>
    <s v="Adulto Mayor"/>
    <x v="0"/>
    <n v="31"/>
    <x v="2"/>
    <n v="1"/>
    <s v="Tiene herencia"/>
    <n v="187"/>
    <n v="96"/>
    <n v="87"/>
    <s v="Normal"/>
    <n v="34"/>
    <s v="Reducida"/>
    <n v="2"/>
    <x v="0"/>
    <n v="1"/>
    <x v="1"/>
    <n v="0"/>
    <x v="0"/>
    <n v="1"/>
    <x v="0"/>
    <x v="26"/>
    <x v="1"/>
    <n v="69"/>
    <x v="1"/>
    <n v="32"/>
    <x v="1"/>
    <n v="1374"/>
    <x v="1"/>
    <n v="961"/>
    <s v="Macroalbuminuria"/>
    <n v="474"/>
    <x v="1"/>
    <n v="1"/>
    <x v="1"/>
    <n v="214"/>
    <x v="1"/>
    <n v="8.9"/>
    <x v="1"/>
    <n v="204"/>
    <x v="2"/>
    <n v="152"/>
    <x v="4"/>
    <n v="25"/>
    <x v="0"/>
    <n v="253"/>
    <s v="Alto"/>
    <n v="126"/>
    <s v="Bajo"/>
    <n v="6"/>
    <s v="Alto"/>
    <n v="10.4"/>
    <x v="0"/>
    <n v="8.6"/>
    <s v="Normal"/>
    <n v="4.7"/>
    <s v="Alto"/>
    <n v="1"/>
    <s v="Toma ECA"/>
    <n v="0"/>
    <s v="No toma ARB"/>
    <n v="0"/>
    <x v="1"/>
    <n v="1"/>
    <x v="0"/>
    <n v="1"/>
    <x v="1"/>
    <n v="1"/>
    <x v="0"/>
  </r>
  <r>
    <s v="P0914"/>
    <x v="22"/>
    <s v="Adulto Mayor"/>
    <x v="0"/>
    <n v="39.799999999999997"/>
    <x v="1"/>
    <n v="0"/>
    <s v="No tiene herencia"/>
    <n v="174"/>
    <n v="91"/>
    <n v="95"/>
    <s v="Normal"/>
    <n v="28"/>
    <s v="Reducida"/>
    <n v="3"/>
    <x v="3"/>
    <n v="1"/>
    <x v="1"/>
    <n v="1"/>
    <x v="1"/>
    <n v="1"/>
    <x v="0"/>
    <x v="31"/>
    <x v="1"/>
    <n v="111"/>
    <x v="3"/>
    <n v="12"/>
    <x v="3"/>
    <n v="646"/>
    <x v="1"/>
    <n v="581"/>
    <s v="Macroalbuminuria"/>
    <n v="491"/>
    <x v="1"/>
    <n v="1"/>
    <x v="1"/>
    <n v="158"/>
    <x v="1"/>
    <n v="9.1999999999999993"/>
    <x v="1"/>
    <n v="237"/>
    <x v="2"/>
    <n v="169"/>
    <x v="1"/>
    <n v="43"/>
    <x v="0"/>
    <n v="390"/>
    <s v="Alto"/>
    <n v="136"/>
    <s v="Normal"/>
    <n v="5.5"/>
    <s v="Alto"/>
    <n v="9.6999999999999993"/>
    <x v="0"/>
    <n v="8"/>
    <s v="Bajo"/>
    <n v="6.2"/>
    <s v="Alto"/>
    <n v="1"/>
    <s v="Toma ECA"/>
    <n v="1"/>
    <s v="Toma ARB"/>
    <n v="0"/>
    <x v="1"/>
    <n v="1"/>
    <x v="0"/>
    <n v="1"/>
    <x v="1"/>
    <n v="0"/>
    <x v="1"/>
  </r>
  <r>
    <s v="P0915"/>
    <x v="25"/>
    <s v="Adulto"/>
    <x v="1"/>
    <n v="23.1"/>
    <x v="0"/>
    <n v="1"/>
    <s v="Tiene herencia"/>
    <n v="123"/>
    <n v="72"/>
    <n v="70"/>
    <s v="Normal"/>
    <n v="63"/>
    <s v="Normal"/>
    <n v="2"/>
    <x v="0"/>
    <n v="0"/>
    <x v="0"/>
    <n v="0"/>
    <x v="0"/>
    <n v="0"/>
    <x v="1"/>
    <x v="13"/>
    <x v="0"/>
    <n v="40"/>
    <x v="0"/>
    <n v="60"/>
    <x v="2"/>
    <n v="15"/>
    <x v="0"/>
    <n v="10"/>
    <s v="Normal"/>
    <n v="2190"/>
    <x v="0"/>
    <n v="1"/>
    <x v="1"/>
    <n v="95"/>
    <x v="0"/>
    <n v="5.5"/>
    <x v="0"/>
    <n v="176"/>
    <x v="0"/>
    <n v="126"/>
    <x v="0"/>
    <n v="48"/>
    <x v="0"/>
    <n v="143"/>
    <s v="Normal"/>
    <n v="135"/>
    <s v="Normal"/>
    <n v="4.5999999999999996"/>
    <s v="Normal"/>
    <n v="14.9"/>
    <x v="1"/>
    <n v="10.5"/>
    <s v="Normal"/>
    <n v="4"/>
    <s v="Normal"/>
    <n v="0"/>
    <s v="No Toma ECA"/>
    <n v="1"/>
    <s v="Toma ARB"/>
    <n v="0"/>
    <x v="1"/>
    <n v="1"/>
    <x v="0"/>
    <n v="0"/>
    <x v="0"/>
    <n v="0"/>
    <x v="1"/>
  </r>
  <r>
    <s v="P0916"/>
    <x v="25"/>
    <s v="Adulto"/>
    <x v="1"/>
    <n v="28.7"/>
    <x v="3"/>
    <n v="1"/>
    <s v="Tiene herencia"/>
    <n v="162"/>
    <n v="100"/>
    <n v="96"/>
    <s v="Normal"/>
    <n v="48"/>
    <s v="Intermedia"/>
    <n v="3"/>
    <x v="3"/>
    <n v="0"/>
    <x v="0"/>
    <n v="1"/>
    <x v="1"/>
    <n v="1"/>
    <x v="0"/>
    <x v="15"/>
    <x v="1"/>
    <n v="118"/>
    <x v="3"/>
    <n v="37"/>
    <x v="1"/>
    <n v="591"/>
    <x v="1"/>
    <n v="472"/>
    <s v="Macroalbuminuria"/>
    <n v="353"/>
    <x v="1"/>
    <n v="1"/>
    <x v="1"/>
    <n v="206"/>
    <x v="1"/>
    <n v="10.6"/>
    <x v="1"/>
    <n v="274"/>
    <x v="1"/>
    <n v="165"/>
    <x v="1"/>
    <n v="36"/>
    <x v="0"/>
    <n v="208"/>
    <s v="Alto"/>
    <n v="131"/>
    <s v="Bajo"/>
    <n v="6.4"/>
    <s v="Alto"/>
    <n v="10.3"/>
    <x v="0"/>
    <n v="8"/>
    <s v="Bajo"/>
    <n v="4.8"/>
    <s v="Alto"/>
    <n v="1"/>
    <s v="Toma ECA"/>
    <n v="0"/>
    <s v="No toma ARB"/>
    <n v="1"/>
    <x v="0"/>
    <n v="0"/>
    <x v="1"/>
    <n v="1"/>
    <x v="1"/>
    <n v="0"/>
    <x v="1"/>
  </r>
  <r>
    <s v="P0917"/>
    <x v="18"/>
    <s v="Adulto"/>
    <x v="0"/>
    <n v="20.7"/>
    <x v="0"/>
    <n v="0"/>
    <s v="No tiene herencia"/>
    <n v="131"/>
    <n v="72"/>
    <n v="67"/>
    <s v="Normal"/>
    <n v="62"/>
    <s v="Normal"/>
    <n v="1"/>
    <x v="2"/>
    <n v="0"/>
    <x v="0"/>
    <n v="0"/>
    <x v="0"/>
    <n v="1"/>
    <x v="0"/>
    <x v="18"/>
    <x v="0"/>
    <n v="38"/>
    <x v="0"/>
    <n v="76"/>
    <x v="2"/>
    <n v="10"/>
    <x v="0"/>
    <n v="8"/>
    <s v="Normal"/>
    <n v="2409"/>
    <x v="0"/>
    <n v="0"/>
    <x v="0"/>
    <n v="117"/>
    <x v="2"/>
    <n v="5.5"/>
    <x v="0"/>
    <n v="154"/>
    <x v="0"/>
    <n v="104"/>
    <x v="0"/>
    <n v="48"/>
    <x v="0"/>
    <n v="101"/>
    <s v="Normal"/>
    <n v="137"/>
    <s v="Normal"/>
    <n v="4.9000000000000004"/>
    <s v="Normal"/>
    <n v="12.8"/>
    <x v="0"/>
    <n v="10.3"/>
    <s v="Normal"/>
    <n v="2.8"/>
    <s v="Normal"/>
    <n v="0"/>
    <s v="No Toma ECA"/>
    <n v="0"/>
    <s v="No toma ARB"/>
    <n v="0"/>
    <x v="1"/>
    <n v="1"/>
    <x v="0"/>
    <n v="0"/>
    <x v="0"/>
    <n v="0"/>
    <x v="1"/>
  </r>
  <r>
    <s v="P0918"/>
    <x v="19"/>
    <s v="Adulto"/>
    <x v="0"/>
    <n v="18.100000000000001"/>
    <x v="4"/>
    <n v="1"/>
    <s v="Tiene herencia"/>
    <n v="110"/>
    <n v="77"/>
    <n v="77"/>
    <s v="Normal"/>
    <n v="66"/>
    <s v="Normal"/>
    <n v="2"/>
    <x v="0"/>
    <n v="0"/>
    <x v="0"/>
    <n v="0"/>
    <x v="0"/>
    <n v="0"/>
    <x v="1"/>
    <x v="18"/>
    <x v="0"/>
    <n v="25"/>
    <x v="0"/>
    <n v="81"/>
    <x v="2"/>
    <n v="19"/>
    <x v="0"/>
    <n v="15"/>
    <s v="Normal"/>
    <n v="1634"/>
    <x v="0"/>
    <n v="0"/>
    <x v="0"/>
    <n v="116"/>
    <x v="2"/>
    <n v="4.8"/>
    <x v="0"/>
    <n v="213"/>
    <x v="2"/>
    <n v="85"/>
    <x v="3"/>
    <n v="65"/>
    <x v="1"/>
    <n v="133"/>
    <s v="Normal"/>
    <n v="138"/>
    <s v="Normal"/>
    <n v="4.9000000000000004"/>
    <s v="Normal"/>
    <n v="13.8"/>
    <x v="1"/>
    <n v="9"/>
    <s v="Normal"/>
    <n v="4.3"/>
    <s v="Normal"/>
    <n v="1"/>
    <s v="Toma ECA"/>
    <n v="1"/>
    <s v="Toma ARB"/>
    <n v="0"/>
    <x v="1"/>
    <n v="1"/>
    <x v="0"/>
    <n v="0"/>
    <x v="0"/>
    <n v="0"/>
    <x v="1"/>
  </r>
  <r>
    <s v="P0919"/>
    <x v="17"/>
    <s v="Adulto"/>
    <x v="0"/>
    <n v="21.1"/>
    <x v="0"/>
    <n v="0"/>
    <s v="No tiene herencia"/>
    <n v="100"/>
    <n v="83"/>
    <n v="77"/>
    <s v="Normal"/>
    <n v="66"/>
    <s v="Normal"/>
    <n v="1"/>
    <x v="2"/>
    <n v="0"/>
    <x v="0"/>
    <n v="0"/>
    <x v="0"/>
    <n v="1"/>
    <x v="0"/>
    <x v="4"/>
    <x v="0"/>
    <n v="20"/>
    <x v="0"/>
    <n v="66"/>
    <x v="2"/>
    <n v="12"/>
    <x v="0"/>
    <n v="9"/>
    <s v="Normal"/>
    <n v="1642"/>
    <x v="0"/>
    <n v="1"/>
    <x v="1"/>
    <n v="109"/>
    <x v="2"/>
    <n v="4.9000000000000004"/>
    <x v="0"/>
    <n v="169"/>
    <x v="0"/>
    <n v="129"/>
    <x v="0"/>
    <n v="55"/>
    <x v="0"/>
    <n v="104"/>
    <s v="Normal"/>
    <n v="143"/>
    <s v="Normal"/>
    <n v="4.9000000000000004"/>
    <s v="Normal"/>
    <n v="14.2"/>
    <x v="1"/>
    <n v="9.5"/>
    <s v="Normal"/>
    <n v="3.1"/>
    <s v="Normal"/>
    <n v="1"/>
    <s v="Toma ECA"/>
    <n v="1"/>
    <s v="Toma ARB"/>
    <n v="1"/>
    <x v="0"/>
    <n v="0"/>
    <x v="1"/>
    <n v="0"/>
    <x v="0"/>
    <n v="1"/>
    <x v="0"/>
  </r>
  <r>
    <s v="P0920"/>
    <x v="53"/>
    <s v="Adulto Mayor"/>
    <x v="0"/>
    <n v="26.4"/>
    <x v="3"/>
    <n v="1"/>
    <s v="Tiene herencia"/>
    <n v="182"/>
    <n v="94"/>
    <n v="82"/>
    <s v="Normal"/>
    <n v="45"/>
    <s v="Intermedia"/>
    <n v="2"/>
    <x v="0"/>
    <n v="1"/>
    <x v="1"/>
    <n v="0"/>
    <x v="0"/>
    <n v="1"/>
    <x v="0"/>
    <x v="22"/>
    <x v="1"/>
    <n v="95"/>
    <x v="1"/>
    <n v="59"/>
    <x v="1"/>
    <n v="2119"/>
    <x v="1"/>
    <n v="1695"/>
    <s v="Macroalbuminuria"/>
    <n v="611"/>
    <x v="0"/>
    <n v="1"/>
    <x v="1"/>
    <n v="208"/>
    <x v="1"/>
    <n v="9"/>
    <x v="1"/>
    <n v="312"/>
    <x v="1"/>
    <n v="218"/>
    <x v="2"/>
    <n v="25"/>
    <x v="0"/>
    <n v="425"/>
    <s v="Alto"/>
    <n v="133"/>
    <s v="Bajo"/>
    <n v="6.5"/>
    <s v="Alto"/>
    <n v="10.1"/>
    <x v="0"/>
    <n v="8.1"/>
    <s v="Bajo"/>
    <n v="5.7"/>
    <s v="Alto"/>
    <n v="1"/>
    <s v="Toma ECA"/>
    <n v="1"/>
    <s v="Toma ARB"/>
    <n v="1"/>
    <x v="0"/>
    <n v="1"/>
    <x v="0"/>
    <n v="1"/>
    <x v="1"/>
    <n v="0"/>
    <x v="1"/>
  </r>
  <r>
    <s v="P0921"/>
    <x v="37"/>
    <s v="Adulto Mayor"/>
    <x v="0"/>
    <n v="20.3"/>
    <x v="0"/>
    <n v="0"/>
    <s v="No tiene herencia"/>
    <n v="108"/>
    <n v="83"/>
    <n v="75"/>
    <s v="Normal"/>
    <n v="65"/>
    <s v="Normal"/>
    <n v="1"/>
    <x v="2"/>
    <n v="0"/>
    <x v="0"/>
    <n v="0"/>
    <x v="0"/>
    <n v="1"/>
    <x v="0"/>
    <x v="7"/>
    <x v="0"/>
    <n v="33"/>
    <x v="0"/>
    <n v="113"/>
    <x v="0"/>
    <n v="19"/>
    <x v="0"/>
    <n v="15"/>
    <s v="Normal"/>
    <n v="1423"/>
    <x v="0"/>
    <n v="0"/>
    <x v="0"/>
    <n v="120"/>
    <x v="2"/>
    <n v="5.7"/>
    <x v="2"/>
    <n v="169"/>
    <x v="0"/>
    <n v="113"/>
    <x v="0"/>
    <n v="61"/>
    <x v="1"/>
    <n v="127"/>
    <s v="Normal"/>
    <n v="136"/>
    <s v="Normal"/>
    <n v="4.7"/>
    <s v="Normal"/>
    <n v="12.7"/>
    <x v="0"/>
    <n v="8.6999999999999993"/>
    <s v="Normal"/>
    <n v="3.5"/>
    <s v="Normal"/>
    <n v="0"/>
    <s v="No Toma ECA"/>
    <n v="1"/>
    <s v="Toma ARB"/>
    <n v="1"/>
    <x v="0"/>
    <n v="0"/>
    <x v="1"/>
    <n v="0"/>
    <x v="0"/>
    <n v="0"/>
    <x v="1"/>
  </r>
  <r>
    <s v="P0922"/>
    <x v="29"/>
    <s v="Adulto"/>
    <x v="0"/>
    <n v="20"/>
    <x v="0"/>
    <n v="1"/>
    <s v="Tiene herencia"/>
    <n v="108"/>
    <n v="76"/>
    <n v="85"/>
    <s v="Normal"/>
    <n v="53"/>
    <s v="Normal"/>
    <n v="2"/>
    <x v="0"/>
    <n v="0"/>
    <x v="0"/>
    <n v="0"/>
    <x v="0"/>
    <n v="0"/>
    <x v="1"/>
    <x v="0"/>
    <x v="0"/>
    <n v="28"/>
    <x v="0"/>
    <n v="113"/>
    <x v="0"/>
    <n v="7"/>
    <x v="0"/>
    <n v="5"/>
    <s v="Normal"/>
    <n v="2306"/>
    <x v="0"/>
    <n v="0"/>
    <x v="0"/>
    <n v="92"/>
    <x v="0"/>
    <n v="5.8"/>
    <x v="2"/>
    <n v="193"/>
    <x v="0"/>
    <n v="113"/>
    <x v="0"/>
    <n v="68"/>
    <x v="1"/>
    <n v="121"/>
    <s v="Normal"/>
    <n v="141"/>
    <s v="Normal"/>
    <n v="3.5"/>
    <s v="Normal"/>
    <n v="13.3"/>
    <x v="0"/>
    <n v="9.5"/>
    <s v="Normal"/>
    <n v="3.7"/>
    <s v="Normal"/>
    <n v="1"/>
    <s v="Toma ECA"/>
    <n v="1"/>
    <s v="Toma ARB"/>
    <n v="0"/>
    <x v="1"/>
    <n v="0"/>
    <x v="1"/>
    <n v="0"/>
    <x v="0"/>
    <n v="0"/>
    <x v="1"/>
  </r>
  <r>
    <s v="P0923"/>
    <x v="13"/>
    <s v="Adulto Mayor"/>
    <x v="1"/>
    <n v="40"/>
    <x v="5"/>
    <n v="1"/>
    <s v="Tiene herencia"/>
    <n v="182"/>
    <n v="105"/>
    <n v="85"/>
    <s v="Normal"/>
    <n v="42"/>
    <s v="Intermedia"/>
    <n v="3"/>
    <x v="3"/>
    <n v="0"/>
    <x v="0"/>
    <n v="0"/>
    <x v="0"/>
    <n v="1"/>
    <x v="0"/>
    <x v="8"/>
    <x v="1"/>
    <n v="78"/>
    <x v="1"/>
    <n v="22"/>
    <x v="4"/>
    <n v="1141"/>
    <x v="1"/>
    <n v="912"/>
    <s v="Macroalbuminuria"/>
    <n v="627"/>
    <x v="0"/>
    <n v="1"/>
    <x v="1"/>
    <n v="175"/>
    <x v="1"/>
    <n v="10.9"/>
    <x v="1"/>
    <n v="282"/>
    <x v="1"/>
    <n v="208"/>
    <x v="2"/>
    <n v="26"/>
    <x v="0"/>
    <n v="297"/>
    <s v="Alto"/>
    <n v="129"/>
    <s v="Bajo"/>
    <n v="5.2"/>
    <s v="Alto"/>
    <n v="9.6"/>
    <x v="0"/>
    <n v="8.9"/>
    <s v="Normal"/>
    <n v="7.4"/>
    <s v="Alto"/>
    <n v="1"/>
    <s v="Toma ECA"/>
    <n v="0"/>
    <s v="No toma ARB"/>
    <n v="1"/>
    <x v="0"/>
    <n v="0"/>
    <x v="1"/>
    <n v="1"/>
    <x v="1"/>
    <n v="0"/>
    <x v="1"/>
  </r>
  <r>
    <s v="P0924"/>
    <x v="48"/>
    <s v="Adulto"/>
    <x v="1"/>
    <n v="28.3"/>
    <x v="3"/>
    <n v="0"/>
    <s v="No tiene herencia"/>
    <n v="127"/>
    <n v="68"/>
    <n v="69"/>
    <s v="Normal"/>
    <n v="60"/>
    <s v="Normal"/>
    <n v="2"/>
    <x v="0"/>
    <n v="0"/>
    <x v="0"/>
    <n v="0"/>
    <x v="0"/>
    <n v="0"/>
    <x v="1"/>
    <x v="3"/>
    <x v="0"/>
    <n v="23"/>
    <x v="0"/>
    <n v="79"/>
    <x v="2"/>
    <n v="17"/>
    <x v="0"/>
    <n v="13"/>
    <s v="Normal"/>
    <n v="2245"/>
    <x v="0"/>
    <n v="0"/>
    <x v="0"/>
    <n v="92"/>
    <x v="0"/>
    <n v="6.2"/>
    <x v="2"/>
    <n v="191"/>
    <x v="0"/>
    <n v="83"/>
    <x v="3"/>
    <n v="64"/>
    <x v="1"/>
    <n v="110"/>
    <s v="Normal"/>
    <n v="139"/>
    <s v="Normal"/>
    <n v="4.7"/>
    <s v="Normal"/>
    <n v="12.7"/>
    <x v="1"/>
    <n v="9.1999999999999993"/>
    <s v="Normal"/>
    <n v="3.6"/>
    <s v="Normal"/>
    <n v="1"/>
    <s v="Toma ECA"/>
    <n v="0"/>
    <s v="No toma ARB"/>
    <n v="0"/>
    <x v="1"/>
    <n v="0"/>
    <x v="1"/>
    <n v="0"/>
    <x v="0"/>
    <n v="1"/>
    <x v="0"/>
  </r>
  <r>
    <s v="P0925"/>
    <x v="40"/>
    <s v="Adulto"/>
    <x v="1"/>
    <n v="28.6"/>
    <x v="3"/>
    <n v="1"/>
    <s v="Tiene herencia"/>
    <n v="131"/>
    <n v="79"/>
    <n v="72"/>
    <s v="Normal"/>
    <n v="69"/>
    <s v="Normal"/>
    <n v="2"/>
    <x v="0"/>
    <n v="0"/>
    <x v="0"/>
    <n v="0"/>
    <x v="0"/>
    <n v="1"/>
    <x v="0"/>
    <x v="18"/>
    <x v="1"/>
    <n v="38"/>
    <x v="0"/>
    <n v="99"/>
    <x v="0"/>
    <n v="20"/>
    <x v="0"/>
    <n v="16"/>
    <s v="Normal"/>
    <n v="2147"/>
    <x v="0"/>
    <n v="0"/>
    <x v="0"/>
    <n v="120"/>
    <x v="2"/>
    <n v="5.2"/>
    <x v="0"/>
    <n v="150"/>
    <x v="0"/>
    <n v="109"/>
    <x v="0"/>
    <n v="60"/>
    <x v="1"/>
    <n v="122"/>
    <s v="Normal"/>
    <n v="136"/>
    <s v="Normal"/>
    <n v="3.8"/>
    <s v="Normal"/>
    <n v="15.8"/>
    <x v="2"/>
    <n v="9"/>
    <s v="Normal"/>
    <n v="3"/>
    <s v="Normal"/>
    <n v="0"/>
    <s v="No Toma ECA"/>
    <n v="1"/>
    <s v="Toma ARB"/>
    <n v="1"/>
    <x v="0"/>
    <n v="1"/>
    <x v="0"/>
    <n v="0"/>
    <x v="0"/>
    <n v="1"/>
    <x v="0"/>
  </r>
  <r>
    <s v="P0926"/>
    <x v="22"/>
    <s v="Adulto Mayor"/>
    <x v="0"/>
    <n v="25.9"/>
    <x v="3"/>
    <n v="0"/>
    <s v="No tiene herencia"/>
    <n v="168"/>
    <n v="108"/>
    <n v="92"/>
    <s v="Normal"/>
    <n v="49"/>
    <s v="Intermedia"/>
    <n v="4"/>
    <x v="1"/>
    <n v="0"/>
    <x v="0"/>
    <n v="0"/>
    <x v="0"/>
    <n v="1"/>
    <x v="0"/>
    <x v="37"/>
    <x v="1"/>
    <n v="84"/>
    <x v="1"/>
    <n v="17"/>
    <x v="4"/>
    <n v="1933"/>
    <x v="1"/>
    <n v="1546"/>
    <s v="Macroalbuminuria"/>
    <n v="728"/>
    <x v="0"/>
    <n v="1"/>
    <x v="1"/>
    <n v="217"/>
    <x v="1"/>
    <n v="9.6999999999999993"/>
    <x v="1"/>
    <n v="256"/>
    <x v="1"/>
    <n v="205"/>
    <x v="2"/>
    <n v="41"/>
    <x v="0"/>
    <n v="441"/>
    <s v="Alto"/>
    <n v="131"/>
    <s v="Bajo"/>
    <n v="6.2"/>
    <s v="Alto"/>
    <n v="9.9"/>
    <x v="0"/>
    <n v="9"/>
    <s v="Normal"/>
    <n v="6.9"/>
    <s v="Alto"/>
    <n v="1"/>
    <s v="Toma ECA"/>
    <n v="1"/>
    <s v="Toma ARB"/>
    <n v="0"/>
    <x v="1"/>
    <n v="0"/>
    <x v="1"/>
    <n v="1"/>
    <x v="1"/>
    <n v="0"/>
    <x v="1"/>
  </r>
  <r>
    <s v="P0927"/>
    <x v="40"/>
    <s v="Adulto"/>
    <x v="1"/>
    <n v="38.6"/>
    <x v="1"/>
    <n v="0"/>
    <s v="No tiene herencia"/>
    <n v="154"/>
    <n v="92"/>
    <n v="92"/>
    <s v="Normal"/>
    <n v="38"/>
    <s v="Reducida"/>
    <n v="4"/>
    <x v="1"/>
    <n v="0"/>
    <x v="0"/>
    <n v="1"/>
    <x v="1"/>
    <n v="1"/>
    <x v="0"/>
    <x v="12"/>
    <x v="1"/>
    <n v="57"/>
    <x v="1"/>
    <n v="43"/>
    <x v="1"/>
    <n v="1816"/>
    <x v="1"/>
    <n v="1271"/>
    <s v="Macroalbuminuria"/>
    <n v="734"/>
    <x v="0"/>
    <n v="1"/>
    <x v="1"/>
    <n v="151"/>
    <x v="1"/>
    <n v="8.3000000000000007"/>
    <x v="1"/>
    <n v="212"/>
    <x v="2"/>
    <n v="214"/>
    <x v="2"/>
    <n v="40"/>
    <x v="0"/>
    <n v="404"/>
    <s v="Alto"/>
    <n v="130"/>
    <s v="Bajo"/>
    <n v="5.5"/>
    <s v="Alto"/>
    <n v="9.1"/>
    <x v="0"/>
    <n v="7.8"/>
    <s v="Bajo"/>
    <n v="5.3"/>
    <s v="Alto"/>
    <n v="1"/>
    <s v="Toma ECA"/>
    <n v="0"/>
    <s v="No toma ARB"/>
    <n v="1"/>
    <x v="0"/>
    <n v="1"/>
    <x v="0"/>
    <n v="1"/>
    <x v="1"/>
    <n v="1"/>
    <x v="0"/>
  </r>
  <r>
    <s v="P0928"/>
    <x v="18"/>
    <s v="Adulto"/>
    <x v="0"/>
    <n v="36.200000000000003"/>
    <x v="1"/>
    <n v="0"/>
    <s v="No tiene herencia"/>
    <n v="173"/>
    <n v="108"/>
    <n v="83"/>
    <s v="Normal"/>
    <n v="44"/>
    <s v="Intermedia"/>
    <n v="4"/>
    <x v="1"/>
    <n v="0"/>
    <x v="0"/>
    <n v="0"/>
    <x v="0"/>
    <n v="1"/>
    <x v="0"/>
    <x v="2"/>
    <x v="1"/>
    <n v="101"/>
    <x v="3"/>
    <n v="40"/>
    <x v="1"/>
    <n v="2404"/>
    <x v="1"/>
    <n v="1682"/>
    <s v="Macroalbuminuria"/>
    <n v="699"/>
    <x v="0"/>
    <n v="1"/>
    <x v="1"/>
    <n v="133"/>
    <x v="1"/>
    <n v="7.6"/>
    <x v="1"/>
    <n v="218"/>
    <x v="2"/>
    <n v="166"/>
    <x v="1"/>
    <n v="35"/>
    <x v="0"/>
    <n v="439"/>
    <s v="Alto"/>
    <n v="134"/>
    <s v="Bajo"/>
    <n v="5.5"/>
    <s v="Alto"/>
    <n v="8.3000000000000007"/>
    <x v="0"/>
    <n v="8.9"/>
    <s v="Normal"/>
    <n v="7.5"/>
    <s v="Alto"/>
    <n v="1"/>
    <s v="Toma ECA"/>
    <n v="1"/>
    <s v="Toma ARB"/>
    <n v="1"/>
    <x v="0"/>
    <n v="1"/>
    <x v="0"/>
    <n v="1"/>
    <x v="1"/>
    <n v="1"/>
    <x v="0"/>
  </r>
  <r>
    <s v="P0929"/>
    <x v="30"/>
    <s v="Adulto Mayor"/>
    <x v="1"/>
    <n v="22.9"/>
    <x v="0"/>
    <n v="0"/>
    <s v="No tiene herencia"/>
    <n v="128"/>
    <n v="85"/>
    <n v="83"/>
    <s v="Normal"/>
    <n v="53"/>
    <s v="Normal"/>
    <n v="1"/>
    <x v="2"/>
    <n v="0"/>
    <x v="0"/>
    <n v="0"/>
    <x v="0"/>
    <n v="0"/>
    <x v="1"/>
    <x v="7"/>
    <x v="0"/>
    <n v="37"/>
    <x v="0"/>
    <n v="99"/>
    <x v="0"/>
    <n v="25"/>
    <x v="0"/>
    <n v="20"/>
    <s v="Normal"/>
    <n v="1318"/>
    <x v="0"/>
    <n v="0"/>
    <x v="0"/>
    <n v="104"/>
    <x v="2"/>
    <n v="5"/>
    <x v="0"/>
    <n v="193"/>
    <x v="0"/>
    <n v="117"/>
    <x v="0"/>
    <n v="52"/>
    <x v="0"/>
    <n v="148"/>
    <s v="Normal"/>
    <n v="139"/>
    <s v="Normal"/>
    <n v="4.8"/>
    <s v="Normal"/>
    <n v="15.3"/>
    <x v="1"/>
    <n v="10.3"/>
    <s v="Normal"/>
    <n v="2.6"/>
    <s v="Normal"/>
    <n v="1"/>
    <s v="Toma ECA"/>
    <n v="1"/>
    <s v="Toma ARB"/>
    <n v="0"/>
    <x v="1"/>
    <n v="1"/>
    <x v="0"/>
    <n v="0"/>
    <x v="0"/>
    <n v="0"/>
    <x v="1"/>
  </r>
  <r>
    <s v="P0930"/>
    <x v="3"/>
    <s v="Adulto Mayor"/>
    <x v="0"/>
    <n v="30.4"/>
    <x v="2"/>
    <n v="0"/>
    <s v="No tiene herencia"/>
    <n v="183"/>
    <n v="105"/>
    <n v="90"/>
    <s v="Normal"/>
    <n v="44"/>
    <s v="Intermedia"/>
    <n v="4"/>
    <x v="1"/>
    <n v="0"/>
    <x v="0"/>
    <n v="0"/>
    <x v="0"/>
    <n v="1"/>
    <x v="0"/>
    <x v="29"/>
    <x v="1"/>
    <n v="89"/>
    <x v="1"/>
    <n v="27"/>
    <x v="4"/>
    <n v="2712"/>
    <x v="1"/>
    <n v="2169"/>
    <s v="Macroalbuminuria"/>
    <n v="698"/>
    <x v="0"/>
    <n v="0"/>
    <x v="0"/>
    <n v="210"/>
    <x v="1"/>
    <n v="10.5"/>
    <x v="1"/>
    <n v="243"/>
    <x v="1"/>
    <n v="175"/>
    <x v="1"/>
    <n v="30"/>
    <x v="0"/>
    <n v="203"/>
    <s v="Alto"/>
    <n v="133"/>
    <s v="Bajo"/>
    <n v="6.4"/>
    <s v="Alto"/>
    <n v="10.5"/>
    <x v="0"/>
    <n v="8.5"/>
    <s v="Normal"/>
    <n v="7.3"/>
    <s v="Alto"/>
    <n v="1"/>
    <s v="Toma ECA"/>
    <n v="1"/>
    <s v="Toma ARB"/>
    <n v="1"/>
    <x v="0"/>
    <n v="0"/>
    <x v="1"/>
    <n v="1"/>
    <x v="1"/>
    <n v="0"/>
    <x v="1"/>
  </r>
  <r>
    <s v="P0931"/>
    <x v="24"/>
    <s v="Adulto"/>
    <x v="1"/>
    <n v="23.5"/>
    <x v="0"/>
    <n v="1"/>
    <s v="Tiene herencia"/>
    <n v="101"/>
    <n v="66"/>
    <n v="81"/>
    <s v="Normal"/>
    <n v="61"/>
    <s v="Normal"/>
    <n v="2"/>
    <x v="0"/>
    <n v="0"/>
    <x v="0"/>
    <n v="0"/>
    <x v="0"/>
    <n v="1"/>
    <x v="0"/>
    <x v="0"/>
    <x v="0"/>
    <n v="30"/>
    <x v="0"/>
    <n v="119"/>
    <x v="0"/>
    <n v="29"/>
    <x v="0"/>
    <n v="20"/>
    <s v="Normal"/>
    <n v="1302"/>
    <x v="0"/>
    <n v="1"/>
    <x v="1"/>
    <n v="103"/>
    <x v="2"/>
    <n v="5.9"/>
    <x v="2"/>
    <n v="211"/>
    <x v="2"/>
    <n v="81"/>
    <x v="3"/>
    <n v="54"/>
    <x v="0"/>
    <n v="154"/>
    <s v="Alto"/>
    <n v="145"/>
    <s v="Normal"/>
    <n v="3.9"/>
    <s v="Normal"/>
    <n v="15"/>
    <x v="1"/>
    <n v="8.8000000000000007"/>
    <s v="Normal"/>
    <n v="3.3"/>
    <s v="Normal"/>
    <n v="0"/>
    <s v="No Toma ECA"/>
    <n v="1"/>
    <s v="Toma ARB"/>
    <n v="1"/>
    <x v="0"/>
    <n v="1"/>
    <x v="0"/>
    <n v="0"/>
    <x v="0"/>
    <n v="0"/>
    <x v="1"/>
  </r>
  <r>
    <s v="P0932"/>
    <x v="1"/>
    <s v="Adulto"/>
    <x v="0"/>
    <n v="22.3"/>
    <x v="0"/>
    <n v="0"/>
    <s v="No tiene herencia"/>
    <n v="105"/>
    <n v="83"/>
    <n v="82"/>
    <s v="Normal"/>
    <n v="62"/>
    <s v="Normal"/>
    <n v="1"/>
    <x v="2"/>
    <n v="0"/>
    <x v="0"/>
    <n v="0"/>
    <x v="0"/>
    <n v="1"/>
    <x v="0"/>
    <x v="7"/>
    <x v="0"/>
    <n v="23"/>
    <x v="0"/>
    <n v="81"/>
    <x v="2"/>
    <n v="8"/>
    <x v="0"/>
    <n v="6"/>
    <s v="Normal"/>
    <n v="2100"/>
    <x v="0"/>
    <n v="0"/>
    <x v="0"/>
    <n v="107"/>
    <x v="2"/>
    <n v="5.4"/>
    <x v="0"/>
    <n v="164"/>
    <x v="0"/>
    <n v="87"/>
    <x v="3"/>
    <n v="55"/>
    <x v="0"/>
    <n v="167"/>
    <s v="Alto"/>
    <n v="138"/>
    <s v="Normal"/>
    <n v="4"/>
    <s v="Normal"/>
    <n v="14.5"/>
    <x v="1"/>
    <n v="10.3"/>
    <s v="Normal"/>
    <n v="4.2"/>
    <s v="Normal"/>
    <n v="0"/>
    <s v="No Toma ECA"/>
    <n v="0"/>
    <s v="No toma ARB"/>
    <n v="0"/>
    <x v="1"/>
    <n v="0"/>
    <x v="1"/>
    <n v="0"/>
    <x v="0"/>
    <n v="0"/>
    <x v="1"/>
  </r>
  <r>
    <s v="P0933"/>
    <x v="12"/>
    <s v="Adulto"/>
    <x v="1"/>
    <n v="22"/>
    <x v="0"/>
    <n v="1"/>
    <s v="Tiene herencia"/>
    <n v="128"/>
    <n v="69"/>
    <n v="79"/>
    <s v="Normal"/>
    <n v="60"/>
    <s v="Normal"/>
    <n v="2"/>
    <x v="0"/>
    <n v="0"/>
    <x v="0"/>
    <n v="0"/>
    <x v="0"/>
    <n v="1"/>
    <x v="0"/>
    <x v="0"/>
    <x v="0"/>
    <n v="37"/>
    <x v="0"/>
    <n v="111"/>
    <x v="0"/>
    <n v="18"/>
    <x v="0"/>
    <n v="12"/>
    <s v="Normal"/>
    <n v="1083"/>
    <x v="0"/>
    <n v="0"/>
    <x v="0"/>
    <n v="92"/>
    <x v="0"/>
    <n v="5.8"/>
    <x v="2"/>
    <n v="198"/>
    <x v="0"/>
    <n v="94"/>
    <x v="3"/>
    <n v="63"/>
    <x v="1"/>
    <n v="133"/>
    <s v="Normal"/>
    <n v="144"/>
    <s v="Normal"/>
    <n v="4.7"/>
    <s v="Normal"/>
    <n v="13.8"/>
    <x v="1"/>
    <n v="9.6"/>
    <s v="Normal"/>
    <n v="3.4"/>
    <s v="Normal"/>
    <n v="1"/>
    <s v="Toma ECA"/>
    <n v="1"/>
    <s v="Toma ARB"/>
    <n v="0"/>
    <x v="1"/>
    <n v="1"/>
    <x v="0"/>
    <n v="0"/>
    <x v="0"/>
    <n v="1"/>
    <x v="0"/>
  </r>
  <r>
    <s v="P0934"/>
    <x v="28"/>
    <s v="Adulto Mayor"/>
    <x v="1"/>
    <n v="30.1"/>
    <x v="2"/>
    <n v="1"/>
    <s v="Tiene herencia"/>
    <n v="177"/>
    <n v="110"/>
    <n v="94"/>
    <s v="Normal"/>
    <n v="30"/>
    <s v="Reducida"/>
    <n v="2"/>
    <x v="0"/>
    <n v="0"/>
    <x v="0"/>
    <n v="1"/>
    <x v="1"/>
    <n v="1"/>
    <x v="0"/>
    <x v="1"/>
    <x v="1"/>
    <n v="79"/>
    <x v="1"/>
    <n v="55"/>
    <x v="1"/>
    <n v="2803"/>
    <x v="1"/>
    <n v="1962"/>
    <s v="Macroalbuminuria"/>
    <n v="391"/>
    <x v="1"/>
    <n v="0"/>
    <x v="0"/>
    <n v="191"/>
    <x v="1"/>
    <n v="9.9"/>
    <x v="1"/>
    <n v="268"/>
    <x v="1"/>
    <n v="192"/>
    <x v="2"/>
    <n v="39"/>
    <x v="0"/>
    <n v="430"/>
    <s v="Alto"/>
    <n v="134"/>
    <s v="Bajo"/>
    <n v="5.6"/>
    <s v="Alto"/>
    <n v="10"/>
    <x v="0"/>
    <n v="8.1999999999999993"/>
    <s v="Bajo"/>
    <n v="6.3"/>
    <s v="Alto"/>
    <n v="1"/>
    <s v="Toma ECA"/>
    <n v="0"/>
    <s v="No toma ARB"/>
    <n v="1"/>
    <x v="0"/>
    <n v="1"/>
    <x v="0"/>
    <n v="1"/>
    <x v="1"/>
    <n v="0"/>
    <x v="1"/>
  </r>
  <r>
    <s v="P0935"/>
    <x v="4"/>
    <s v="Adulto Mayor"/>
    <x v="0"/>
    <n v="27.7"/>
    <x v="3"/>
    <n v="0"/>
    <s v="No tiene herencia"/>
    <n v="102"/>
    <n v="75"/>
    <n v="77"/>
    <s v="Normal"/>
    <n v="59"/>
    <s v="Normal"/>
    <n v="1"/>
    <x v="2"/>
    <n v="0"/>
    <x v="0"/>
    <n v="0"/>
    <x v="0"/>
    <n v="0"/>
    <x v="1"/>
    <x v="7"/>
    <x v="0"/>
    <n v="22"/>
    <x v="0"/>
    <n v="93"/>
    <x v="0"/>
    <n v="9"/>
    <x v="0"/>
    <n v="7"/>
    <s v="Normal"/>
    <n v="1936"/>
    <x v="0"/>
    <n v="0"/>
    <x v="0"/>
    <n v="119"/>
    <x v="2"/>
    <n v="5.6"/>
    <x v="0"/>
    <n v="190"/>
    <x v="0"/>
    <n v="115"/>
    <x v="0"/>
    <n v="41"/>
    <x v="0"/>
    <n v="162"/>
    <s v="Alto"/>
    <n v="144"/>
    <s v="Normal"/>
    <n v="4"/>
    <s v="Normal"/>
    <n v="12.2"/>
    <x v="0"/>
    <n v="8.6999999999999993"/>
    <s v="Normal"/>
    <n v="2.8"/>
    <s v="Normal"/>
    <n v="0"/>
    <s v="No Toma ECA"/>
    <n v="0"/>
    <s v="No toma ARB"/>
    <n v="0"/>
    <x v="1"/>
    <n v="1"/>
    <x v="0"/>
    <n v="0"/>
    <x v="0"/>
    <n v="1"/>
    <x v="0"/>
  </r>
  <r>
    <s v="P0936"/>
    <x v="24"/>
    <s v="Adulto"/>
    <x v="1"/>
    <n v="21.1"/>
    <x v="0"/>
    <n v="0"/>
    <s v="No tiene herencia"/>
    <n v="107"/>
    <n v="78"/>
    <n v="82"/>
    <s v="Normal"/>
    <n v="67"/>
    <s v="Normal"/>
    <n v="2"/>
    <x v="0"/>
    <n v="0"/>
    <x v="0"/>
    <n v="0"/>
    <x v="0"/>
    <n v="0"/>
    <x v="1"/>
    <x v="4"/>
    <x v="1"/>
    <n v="31"/>
    <x v="0"/>
    <n v="104"/>
    <x v="0"/>
    <n v="9"/>
    <x v="0"/>
    <n v="7"/>
    <s v="Normal"/>
    <n v="1130"/>
    <x v="0"/>
    <n v="0"/>
    <x v="0"/>
    <n v="99"/>
    <x v="0"/>
    <n v="5.2"/>
    <x v="0"/>
    <n v="170"/>
    <x v="0"/>
    <n v="95"/>
    <x v="3"/>
    <n v="40"/>
    <x v="0"/>
    <n v="84"/>
    <s v="Normal"/>
    <n v="142"/>
    <s v="Normal"/>
    <n v="4.7"/>
    <s v="Normal"/>
    <n v="13.8"/>
    <x v="1"/>
    <n v="9.9"/>
    <s v="Normal"/>
    <n v="2.8"/>
    <s v="Normal"/>
    <n v="1"/>
    <s v="Toma ECA"/>
    <n v="1"/>
    <s v="Toma ARB"/>
    <n v="0"/>
    <x v="1"/>
    <n v="0"/>
    <x v="1"/>
    <n v="0"/>
    <x v="0"/>
    <n v="1"/>
    <x v="0"/>
  </r>
  <r>
    <s v="P0937"/>
    <x v="19"/>
    <s v="Adulto"/>
    <x v="1"/>
    <n v="29.2"/>
    <x v="3"/>
    <n v="0"/>
    <s v="No tiene herencia"/>
    <n v="134"/>
    <n v="83"/>
    <n v="90"/>
    <s v="Normal"/>
    <n v="57"/>
    <s v="Normal"/>
    <n v="2"/>
    <x v="0"/>
    <n v="0"/>
    <x v="0"/>
    <n v="0"/>
    <x v="0"/>
    <n v="1"/>
    <x v="0"/>
    <x v="18"/>
    <x v="1"/>
    <n v="15"/>
    <x v="2"/>
    <n v="119"/>
    <x v="0"/>
    <n v="9"/>
    <x v="0"/>
    <n v="7"/>
    <s v="Normal"/>
    <n v="2371"/>
    <x v="0"/>
    <n v="1"/>
    <x v="1"/>
    <n v="88"/>
    <x v="0"/>
    <n v="5.0999999999999996"/>
    <x v="0"/>
    <n v="218"/>
    <x v="2"/>
    <n v="105"/>
    <x v="0"/>
    <n v="70"/>
    <x v="1"/>
    <n v="132"/>
    <s v="Normal"/>
    <n v="143"/>
    <s v="Normal"/>
    <n v="5"/>
    <s v="Normal"/>
    <n v="12.4"/>
    <x v="1"/>
    <n v="10.3"/>
    <s v="Normal"/>
    <n v="3.4"/>
    <s v="Normal"/>
    <n v="0"/>
    <s v="No Toma ECA"/>
    <n v="1"/>
    <s v="Toma ARB"/>
    <n v="0"/>
    <x v="1"/>
    <n v="0"/>
    <x v="1"/>
    <n v="0"/>
    <x v="0"/>
    <n v="0"/>
    <x v="1"/>
  </r>
  <r>
    <s v="P0938"/>
    <x v="40"/>
    <s v="Adulto"/>
    <x v="0"/>
    <n v="25.9"/>
    <x v="3"/>
    <n v="0"/>
    <s v="No tiene herencia"/>
    <n v="109"/>
    <n v="74"/>
    <n v="85"/>
    <s v="Normal"/>
    <n v="68"/>
    <s v="Normal"/>
    <n v="1"/>
    <x v="2"/>
    <n v="0"/>
    <x v="0"/>
    <n v="0"/>
    <x v="0"/>
    <n v="0"/>
    <x v="1"/>
    <x v="7"/>
    <x v="0"/>
    <n v="38"/>
    <x v="0"/>
    <n v="113"/>
    <x v="0"/>
    <n v="5"/>
    <x v="0"/>
    <n v="4"/>
    <s v="Normal"/>
    <n v="1459"/>
    <x v="0"/>
    <n v="0"/>
    <x v="0"/>
    <n v="82"/>
    <x v="0"/>
    <n v="5.6"/>
    <x v="0"/>
    <n v="181"/>
    <x v="0"/>
    <n v="95"/>
    <x v="3"/>
    <n v="45"/>
    <x v="0"/>
    <n v="89"/>
    <s v="Normal"/>
    <n v="135"/>
    <s v="Normal"/>
    <n v="4.3"/>
    <s v="Normal"/>
    <n v="16"/>
    <x v="1"/>
    <n v="8.9"/>
    <s v="Normal"/>
    <n v="2.8"/>
    <s v="Normal"/>
    <n v="1"/>
    <s v="Toma ECA"/>
    <n v="0"/>
    <s v="No toma ARB"/>
    <n v="0"/>
    <x v="1"/>
    <n v="0"/>
    <x v="1"/>
    <n v="0"/>
    <x v="0"/>
    <n v="0"/>
    <x v="1"/>
  </r>
  <r>
    <s v="P0939"/>
    <x v="22"/>
    <s v="Adulto Mayor"/>
    <x v="0"/>
    <n v="28.6"/>
    <x v="3"/>
    <n v="0"/>
    <s v="No tiene herencia"/>
    <n v="183"/>
    <n v="108"/>
    <n v="92"/>
    <s v="Normal"/>
    <n v="38"/>
    <s v="Reducida"/>
    <n v="4"/>
    <x v="1"/>
    <n v="0"/>
    <x v="0"/>
    <n v="0"/>
    <x v="0"/>
    <n v="1"/>
    <x v="0"/>
    <x v="30"/>
    <x v="1"/>
    <n v="120"/>
    <x v="3"/>
    <n v="40"/>
    <x v="1"/>
    <n v="1404"/>
    <x v="1"/>
    <n v="1263"/>
    <s v="Macroalbuminuria"/>
    <n v="528"/>
    <x v="0"/>
    <n v="1"/>
    <x v="1"/>
    <n v="187"/>
    <x v="1"/>
    <n v="8.8000000000000007"/>
    <x v="1"/>
    <n v="310"/>
    <x v="1"/>
    <n v="187"/>
    <x v="1"/>
    <n v="38"/>
    <x v="0"/>
    <n v="337"/>
    <s v="Alto"/>
    <n v="140"/>
    <s v="Normal"/>
    <n v="5"/>
    <s v="Normal"/>
    <n v="8.3000000000000007"/>
    <x v="0"/>
    <n v="8.4"/>
    <s v="Bajo"/>
    <n v="5.2"/>
    <s v="Alto"/>
    <n v="0"/>
    <s v="No Toma ECA"/>
    <n v="0"/>
    <s v="No toma ARB"/>
    <n v="0"/>
    <x v="1"/>
    <n v="1"/>
    <x v="0"/>
    <n v="1"/>
    <x v="1"/>
    <n v="0"/>
    <x v="1"/>
  </r>
  <r>
    <s v="P0940"/>
    <x v="3"/>
    <s v="Adulto Mayor"/>
    <x v="0"/>
    <n v="37.799999999999997"/>
    <x v="1"/>
    <n v="1"/>
    <s v="Tiene herencia"/>
    <n v="188"/>
    <n v="92"/>
    <n v="75"/>
    <s v="Normal"/>
    <n v="27"/>
    <s v="Reducida"/>
    <n v="3"/>
    <x v="3"/>
    <n v="0"/>
    <x v="0"/>
    <n v="0"/>
    <x v="0"/>
    <n v="1"/>
    <x v="0"/>
    <x v="25"/>
    <x v="1"/>
    <n v="57"/>
    <x v="1"/>
    <n v="13"/>
    <x v="3"/>
    <n v="2673"/>
    <x v="1"/>
    <n v="2138"/>
    <s v="Macroalbuminuria"/>
    <n v="886"/>
    <x v="0"/>
    <n v="1"/>
    <x v="1"/>
    <n v="217"/>
    <x v="1"/>
    <n v="6.9"/>
    <x v="1"/>
    <n v="208"/>
    <x v="2"/>
    <n v="165"/>
    <x v="1"/>
    <n v="41"/>
    <x v="0"/>
    <n v="282"/>
    <s v="Alto"/>
    <n v="134"/>
    <s v="Bajo"/>
    <n v="5.3"/>
    <s v="Alto"/>
    <n v="9.8000000000000007"/>
    <x v="0"/>
    <n v="7.7"/>
    <s v="Bajo"/>
    <n v="5.0999999999999996"/>
    <s v="Alto"/>
    <n v="0"/>
    <s v="No Toma ECA"/>
    <n v="0"/>
    <s v="No toma ARB"/>
    <n v="0"/>
    <x v="1"/>
    <n v="0"/>
    <x v="1"/>
    <n v="1"/>
    <x v="1"/>
    <n v="1"/>
    <x v="0"/>
  </r>
  <r>
    <s v="P0941"/>
    <x v="0"/>
    <s v="Adulto"/>
    <x v="1"/>
    <n v="30.9"/>
    <x v="2"/>
    <n v="1"/>
    <s v="Tiene herencia"/>
    <n v="156"/>
    <n v="110"/>
    <n v="76"/>
    <s v="Normal"/>
    <n v="28"/>
    <s v="Reducida"/>
    <n v="2"/>
    <x v="0"/>
    <n v="0"/>
    <x v="0"/>
    <n v="0"/>
    <x v="0"/>
    <n v="1"/>
    <x v="0"/>
    <x v="12"/>
    <x v="1"/>
    <n v="89"/>
    <x v="1"/>
    <n v="35"/>
    <x v="1"/>
    <n v="1917"/>
    <x v="1"/>
    <n v="1533"/>
    <s v="Macroalbuminuria"/>
    <n v="520"/>
    <x v="0"/>
    <n v="0"/>
    <x v="0"/>
    <n v="211"/>
    <x v="1"/>
    <n v="10.1"/>
    <x v="1"/>
    <n v="210"/>
    <x v="2"/>
    <n v="156"/>
    <x v="4"/>
    <n v="25"/>
    <x v="0"/>
    <n v="399"/>
    <s v="Alto"/>
    <n v="136"/>
    <s v="Normal"/>
    <n v="5.0999999999999996"/>
    <s v="Alto"/>
    <n v="8.8000000000000007"/>
    <x v="0"/>
    <n v="9"/>
    <s v="Normal"/>
    <n v="6.4"/>
    <s v="Alto"/>
    <n v="1"/>
    <s v="Toma ECA"/>
    <n v="1"/>
    <s v="Toma ARB"/>
    <n v="1"/>
    <x v="0"/>
    <n v="1"/>
    <x v="0"/>
    <n v="1"/>
    <x v="1"/>
    <n v="1"/>
    <x v="0"/>
  </r>
  <r>
    <s v="P0942"/>
    <x v="43"/>
    <s v="Adulto Mayor"/>
    <x v="1"/>
    <n v="23.9"/>
    <x v="0"/>
    <n v="0"/>
    <s v="No tiene herencia"/>
    <n v="114"/>
    <n v="70"/>
    <n v="60"/>
    <s v="Normal"/>
    <n v="58"/>
    <s v="Normal"/>
    <n v="2"/>
    <x v="0"/>
    <n v="0"/>
    <x v="0"/>
    <n v="0"/>
    <x v="0"/>
    <n v="0"/>
    <x v="1"/>
    <x v="13"/>
    <x v="0"/>
    <n v="27"/>
    <x v="0"/>
    <n v="92"/>
    <x v="0"/>
    <n v="23"/>
    <x v="0"/>
    <n v="20"/>
    <s v="Normal"/>
    <n v="1820"/>
    <x v="0"/>
    <n v="1"/>
    <x v="1"/>
    <n v="104"/>
    <x v="2"/>
    <n v="5.2"/>
    <x v="0"/>
    <n v="168"/>
    <x v="0"/>
    <n v="114"/>
    <x v="0"/>
    <n v="50"/>
    <x v="0"/>
    <n v="113"/>
    <s v="Normal"/>
    <n v="140"/>
    <s v="Normal"/>
    <n v="3.6"/>
    <s v="Normal"/>
    <n v="15.4"/>
    <x v="1"/>
    <n v="8.6999999999999993"/>
    <s v="Normal"/>
    <n v="3.5"/>
    <s v="Normal"/>
    <n v="0"/>
    <s v="No Toma ECA"/>
    <n v="0"/>
    <s v="No toma ARB"/>
    <n v="0"/>
    <x v="1"/>
    <n v="0"/>
    <x v="1"/>
    <n v="0"/>
    <x v="0"/>
    <n v="1"/>
    <x v="0"/>
  </r>
  <r>
    <s v="P0943"/>
    <x v="40"/>
    <s v="Adulto"/>
    <x v="0"/>
    <n v="18.2"/>
    <x v="4"/>
    <n v="1"/>
    <s v="Tiene herencia"/>
    <n v="119"/>
    <n v="79"/>
    <n v="80"/>
    <s v="Normal"/>
    <n v="69"/>
    <s v="Normal"/>
    <n v="2"/>
    <x v="0"/>
    <n v="0"/>
    <x v="0"/>
    <n v="0"/>
    <x v="0"/>
    <n v="0"/>
    <x v="1"/>
    <x v="10"/>
    <x v="2"/>
    <n v="15"/>
    <x v="2"/>
    <n v="81"/>
    <x v="2"/>
    <n v="20"/>
    <x v="0"/>
    <n v="14"/>
    <s v="Normal"/>
    <n v="2040"/>
    <x v="0"/>
    <n v="1"/>
    <x v="1"/>
    <n v="119"/>
    <x v="2"/>
    <n v="6.3"/>
    <x v="2"/>
    <n v="199"/>
    <x v="0"/>
    <n v="89"/>
    <x v="3"/>
    <n v="46"/>
    <x v="0"/>
    <n v="83"/>
    <s v="Normal"/>
    <n v="135"/>
    <s v="Normal"/>
    <n v="4.3"/>
    <s v="Normal"/>
    <n v="15"/>
    <x v="1"/>
    <n v="10.3"/>
    <s v="Normal"/>
    <n v="4.2"/>
    <s v="Normal"/>
    <n v="1"/>
    <s v="Toma ECA"/>
    <n v="1"/>
    <s v="Toma ARB"/>
    <n v="0"/>
    <x v="1"/>
    <n v="1"/>
    <x v="0"/>
    <n v="0"/>
    <x v="0"/>
    <n v="0"/>
    <x v="1"/>
  </r>
  <r>
    <s v="P0944"/>
    <x v="16"/>
    <s v="Adulto"/>
    <x v="1"/>
    <n v="24.2"/>
    <x v="0"/>
    <n v="1"/>
    <s v="Tiene herencia"/>
    <n v="127"/>
    <n v="83"/>
    <n v="60"/>
    <s v="Normal"/>
    <n v="53"/>
    <s v="Normal"/>
    <n v="1"/>
    <x v="2"/>
    <n v="0"/>
    <x v="0"/>
    <n v="0"/>
    <x v="0"/>
    <n v="0"/>
    <x v="1"/>
    <x v="0"/>
    <x v="0"/>
    <n v="24"/>
    <x v="0"/>
    <n v="64"/>
    <x v="2"/>
    <n v="5"/>
    <x v="0"/>
    <n v="4"/>
    <s v="Normal"/>
    <n v="1525"/>
    <x v="0"/>
    <n v="0"/>
    <x v="0"/>
    <n v="111"/>
    <x v="2"/>
    <n v="5.7"/>
    <x v="2"/>
    <n v="184"/>
    <x v="0"/>
    <n v="82"/>
    <x v="3"/>
    <n v="43"/>
    <x v="0"/>
    <n v="86"/>
    <s v="Normal"/>
    <n v="143"/>
    <s v="Normal"/>
    <n v="4.2"/>
    <s v="Normal"/>
    <n v="14.2"/>
    <x v="1"/>
    <n v="9.3000000000000007"/>
    <s v="Normal"/>
    <n v="2.6"/>
    <s v="Normal"/>
    <n v="0"/>
    <s v="No Toma ECA"/>
    <n v="1"/>
    <s v="Toma ARB"/>
    <n v="0"/>
    <x v="1"/>
    <n v="1"/>
    <x v="0"/>
    <n v="0"/>
    <x v="0"/>
    <n v="0"/>
    <x v="1"/>
  </r>
  <r>
    <s v="P0945"/>
    <x v="26"/>
    <s v="Adulto"/>
    <x v="1"/>
    <n v="28.1"/>
    <x v="3"/>
    <n v="1"/>
    <s v="Tiene herencia"/>
    <n v="104"/>
    <n v="77"/>
    <n v="72"/>
    <s v="Normal"/>
    <n v="57"/>
    <s v="Normal"/>
    <n v="2"/>
    <x v="0"/>
    <n v="0"/>
    <x v="0"/>
    <n v="0"/>
    <x v="0"/>
    <n v="1"/>
    <x v="0"/>
    <x v="18"/>
    <x v="1"/>
    <n v="24"/>
    <x v="0"/>
    <n v="101"/>
    <x v="0"/>
    <n v="27"/>
    <x v="0"/>
    <n v="21"/>
    <s v="Normal"/>
    <n v="1715"/>
    <x v="0"/>
    <n v="0"/>
    <x v="0"/>
    <n v="125"/>
    <x v="2"/>
    <n v="6"/>
    <x v="2"/>
    <n v="165"/>
    <x v="0"/>
    <n v="88"/>
    <x v="3"/>
    <n v="59"/>
    <x v="0"/>
    <n v="153"/>
    <s v="Alto"/>
    <n v="143"/>
    <s v="Normal"/>
    <n v="4.0999999999999996"/>
    <s v="Normal"/>
    <n v="13.5"/>
    <x v="1"/>
    <n v="8.6999999999999993"/>
    <s v="Normal"/>
    <n v="4.0999999999999996"/>
    <s v="Normal"/>
    <n v="0"/>
    <s v="No Toma ECA"/>
    <n v="0"/>
    <s v="No toma ARB"/>
    <n v="0"/>
    <x v="1"/>
    <n v="1"/>
    <x v="0"/>
    <n v="0"/>
    <x v="0"/>
    <n v="0"/>
    <x v="1"/>
  </r>
  <r>
    <s v="P0946"/>
    <x v="37"/>
    <s v="Adulto Mayor"/>
    <x v="0"/>
    <n v="25.8"/>
    <x v="3"/>
    <n v="0"/>
    <s v="No tiene herencia"/>
    <n v="167"/>
    <n v="98"/>
    <n v="76"/>
    <s v="Normal"/>
    <n v="43"/>
    <s v="Intermedia"/>
    <n v="3"/>
    <x v="3"/>
    <n v="1"/>
    <x v="1"/>
    <n v="1"/>
    <x v="1"/>
    <n v="1"/>
    <x v="0"/>
    <x v="14"/>
    <x v="1"/>
    <n v="113"/>
    <x v="3"/>
    <n v="47"/>
    <x v="1"/>
    <n v="1447"/>
    <x v="1"/>
    <n v="1012"/>
    <s v="Macroalbuminuria"/>
    <n v="579"/>
    <x v="0"/>
    <n v="1"/>
    <x v="1"/>
    <n v="167"/>
    <x v="1"/>
    <n v="9"/>
    <x v="1"/>
    <n v="304"/>
    <x v="1"/>
    <n v="205"/>
    <x v="2"/>
    <n v="32"/>
    <x v="0"/>
    <n v="385"/>
    <s v="Alto"/>
    <n v="135"/>
    <s v="Normal"/>
    <n v="5.9"/>
    <s v="Alto"/>
    <n v="8.9"/>
    <x v="0"/>
    <n v="8.9"/>
    <s v="Normal"/>
    <n v="5.5"/>
    <s v="Alto"/>
    <n v="1"/>
    <s v="Toma ECA"/>
    <n v="1"/>
    <s v="Toma ARB"/>
    <n v="1"/>
    <x v="0"/>
    <n v="1"/>
    <x v="0"/>
    <n v="1"/>
    <x v="1"/>
    <n v="1"/>
    <x v="0"/>
  </r>
  <r>
    <s v="P0947"/>
    <x v="4"/>
    <s v="Adulto Mayor"/>
    <x v="0"/>
    <n v="33"/>
    <x v="2"/>
    <n v="1"/>
    <s v="Tiene herencia"/>
    <n v="181"/>
    <n v="101"/>
    <n v="104"/>
    <s v="Taquicardia"/>
    <n v="43"/>
    <s v="Intermedia"/>
    <n v="2"/>
    <x v="0"/>
    <n v="0"/>
    <x v="0"/>
    <n v="0"/>
    <x v="0"/>
    <n v="1"/>
    <x v="0"/>
    <x v="17"/>
    <x v="1"/>
    <n v="111"/>
    <x v="3"/>
    <n v="14"/>
    <x v="3"/>
    <n v="1935"/>
    <x v="1"/>
    <n v="1548"/>
    <s v="Macroalbuminuria"/>
    <n v="698"/>
    <x v="0"/>
    <n v="0"/>
    <x v="0"/>
    <n v="165"/>
    <x v="1"/>
    <n v="8.6"/>
    <x v="1"/>
    <n v="295"/>
    <x v="1"/>
    <n v="178"/>
    <x v="1"/>
    <n v="35"/>
    <x v="0"/>
    <n v="375"/>
    <s v="Alto"/>
    <n v="137"/>
    <s v="Normal"/>
    <n v="5.4"/>
    <s v="Alto"/>
    <n v="9.9"/>
    <x v="0"/>
    <n v="8.3000000000000007"/>
    <s v="Bajo"/>
    <n v="7"/>
    <s v="Alto"/>
    <n v="1"/>
    <s v="Toma ECA"/>
    <n v="1"/>
    <s v="Toma ARB"/>
    <n v="0"/>
    <x v="1"/>
    <n v="0"/>
    <x v="1"/>
    <n v="1"/>
    <x v="1"/>
    <n v="0"/>
    <x v="1"/>
  </r>
  <r>
    <s v="P0948"/>
    <x v="47"/>
    <s v="Adulto Mayor"/>
    <x v="1"/>
    <n v="36.6"/>
    <x v="1"/>
    <n v="1"/>
    <s v="Tiene herencia"/>
    <n v="177"/>
    <n v="105"/>
    <n v="100"/>
    <s v="Normal"/>
    <n v="29"/>
    <s v="Reducida"/>
    <n v="3"/>
    <x v="3"/>
    <n v="1"/>
    <x v="1"/>
    <n v="0"/>
    <x v="0"/>
    <n v="1"/>
    <x v="0"/>
    <x v="33"/>
    <x v="1"/>
    <n v="119"/>
    <x v="3"/>
    <n v="11"/>
    <x v="3"/>
    <n v="516"/>
    <x v="1"/>
    <n v="412"/>
    <s v="Macroalbuminuria"/>
    <n v="836"/>
    <x v="0"/>
    <n v="1"/>
    <x v="1"/>
    <n v="159"/>
    <x v="1"/>
    <n v="7.5"/>
    <x v="1"/>
    <n v="268"/>
    <x v="1"/>
    <n v="198"/>
    <x v="2"/>
    <n v="40"/>
    <x v="0"/>
    <n v="361"/>
    <s v="Alto"/>
    <n v="139"/>
    <s v="Normal"/>
    <n v="6.2"/>
    <s v="Alto"/>
    <n v="10.6"/>
    <x v="0"/>
    <n v="8.1999999999999993"/>
    <s v="Bajo"/>
    <n v="7.1"/>
    <s v="Alto"/>
    <n v="0"/>
    <s v="No Toma ECA"/>
    <n v="0"/>
    <s v="No toma ARB"/>
    <n v="1"/>
    <x v="0"/>
    <n v="0"/>
    <x v="1"/>
    <n v="1"/>
    <x v="1"/>
    <n v="1"/>
    <x v="0"/>
  </r>
  <r>
    <s v="P0949"/>
    <x v="50"/>
    <s v="Adulto"/>
    <x v="1"/>
    <n v="25.9"/>
    <x v="3"/>
    <n v="0"/>
    <s v="No tiene herencia"/>
    <n v="125"/>
    <n v="81"/>
    <n v="90"/>
    <s v="Normal"/>
    <n v="67"/>
    <s v="Normal"/>
    <n v="1"/>
    <x v="2"/>
    <n v="0"/>
    <x v="0"/>
    <n v="0"/>
    <x v="0"/>
    <n v="1"/>
    <x v="0"/>
    <x v="7"/>
    <x v="0"/>
    <n v="20"/>
    <x v="0"/>
    <n v="102"/>
    <x v="0"/>
    <n v="29"/>
    <x v="0"/>
    <n v="20"/>
    <s v="Normal"/>
    <n v="1443"/>
    <x v="0"/>
    <n v="1"/>
    <x v="1"/>
    <n v="123"/>
    <x v="2"/>
    <n v="6.4"/>
    <x v="2"/>
    <n v="212"/>
    <x v="2"/>
    <n v="129"/>
    <x v="0"/>
    <n v="61"/>
    <x v="1"/>
    <n v="151"/>
    <s v="Alto"/>
    <n v="140"/>
    <s v="Normal"/>
    <n v="4"/>
    <s v="Normal"/>
    <n v="15.8"/>
    <x v="2"/>
    <n v="10.3"/>
    <s v="Normal"/>
    <n v="3.4"/>
    <s v="Normal"/>
    <n v="0"/>
    <s v="No Toma ECA"/>
    <n v="1"/>
    <s v="Toma ARB"/>
    <n v="0"/>
    <x v="1"/>
    <n v="1"/>
    <x v="0"/>
    <n v="0"/>
    <x v="0"/>
    <n v="1"/>
    <x v="0"/>
  </r>
  <r>
    <s v="P0950"/>
    <x v="0"/>
    <s v="Adulto"/>
    <x v="1"/>
    <n v="26"/>
    <x v="3"/>
    <n v="1"/>
    <s v="Tiene herencia"/>
    <n v="165"/>
    <n v="101"/>
    <n v="98"/>
    <s v="Normal"/>
    <n v="33"/>
    <s v="Reducida"/>
    <n v="4"/>
    <x v="1"/>
    <n v="1"/>
    <x v="1"/>
    <n v="1"/>
    <x v="1"/>
    <n v="1"/>
    <x v="0"/>
    <x v="37"/>
    <x v="1"/>
    <n v="77"/>
    <x v="1"/>
    <n v="51"/>
    <x v="1"/>
    <n v="1764"/>
    <x v="1"/>
    <n v="1411"/>
    <s v="Macroalbuminuria"/>
    <n v="329"/>
    <x v="1"/>
    <n v="1"/>
    <x v="1"/>
    <n v="155"/>
    <x v="1"/>
    <n v="10.4"/>
    <x v="1"/>
    <n v="306"/>
    <x v="1"/>
    <n v="215"/>
    <x v="2"/>
    <n v="35"/>
    <x v="0"/>
    <n v="360"/>
    <s v="Alto"/>
    <n v="131"/>
    <s v="Bajo"/>
    <n v="5.8"/>
    <s v="Alto"/>
    <n v="8.3000000000000007"/>
    <x v="0"/>
    <n v="8.4"/>
    <s v="Bajo"/>
    <n v="7.3"/>
    <s v="Alto"/>
    <n v="0"/>
    <s v="No Toma ECA"/>
    <n v="0"/>
    <s v="No toma ARB"/>
    <n v="1"/>
    <x v="0"/>
    <n v="0"/>
    <x v="1"/>
    <n v="1"/>
    <x v="1"/>
    <n v="0"/>
    <x v="1"/>
  </r>
  <r>
    <s v="P0951"/>
    <x v="26"/>
    <s v="Adulto"/>
    <x v="0"/>
    <n v="21"/>
    <x v="0"/>
    <n v="0"/>
    <s v="No tiene herencia"/>
    <n v="100"/>
    <n v="72"/>
    <n v="81"/>
    <s v="Normal"/>
    <n v="64"/>
    <s v="Normal"/>
    <n v="2"/>
    <x v="0"/>
    <n v="0"/>
    <x v="0"/>
    <n v="0"/>
    <x v="0"/>
    <n v="0"/>
    <x v="1"/>
    <x v="4"/>
    <x v="0"/>
    <n v="34"/>
    <x v="0"/>
    <n v="91"/>
    <x v="0"/>
    <n v="22"/>
    <x v="0"/>
    <n v="17"/>
    <s v="Normal"/>
    <n v="2036"/>
    <x v="0"/>
    <n v="0"/>
    <x v="0"/>
    <n v="112"/>
    <x v="2"/>
    <n v="6.4"/>
    <x v="2"/>
    <n v="196"/>
    <x v="0"/>
    <n v="108"/>
    <x v="0"/>
    <n v="45"/>
    <x v="0"/>
    <n v="123"/>
    <s v="Normal"/>
    <n v="144"/>
    <s v="Normal"/>
    <n v="4"/>
    <s v="Normal"/>
    <n v="12.3"/>
    <x v="0"/>
    <n v="9.5"/>
    <s v="Normal"/>
    <n v="3.7"/>
    <s v="Normal"/>
    <n v="0"/>
    <s v="No Toma ECA"/>
    <n v="0"/>
    <s v="No toma ARB"/>
    <n v="0"/>
    <x v="1"/>
    <n v="1"/>
    <x v="0"/>
    <n v="0"/>
    <x v="0"/>
    <n v="0"/>
    <x v="1"/>
  </r>
  <r>
    <s v="P0952"/>
    <x v="49"/>
    <s v="Adulto Mayor"/>
    <x v="1"/>
    <n v="33.1"/>
    <x v="2"/>
    <n v="0"/>
    <s v="No tiene herencia"/>
    <n v="161"/>
    <n v="109"/>
    <n v="75"/>
    <s v="Normal"/>
    <n v="49"/>
    <s v="Intermedia"/>
    <n v="4"/>
    <x v="1"/>
    <n v="1"/>
    <x v="1"/>
    <n v="0"/>
    <x v="0"/>
    <n v="1"/>
    <x v="0"/>
    <x v="19"/>
    <x v="1"/>
    <n v="101"/>
    <x v="3"/>
    <n v="41"/>
    <x v="1"/>
    <n v="1922"/>
    <x v="1"/>
    <n v="1345"/>
    <s v="Macroalbuminuria"/>
    <n v="510"/>
    <x v="0"/>
    <n v="0"/>
    <x v="0"/>
    <n v="199"/>
    <x v="1"/>
    <n v="8.8000000000000007"/>
    <x v="1"/>
    <n v="303"/>
    <x v="1"/>
    <n v="130"/>
    <x v="4"/>
    <n v="43"/>
    <x v="0"/>
    <n v="273"/>
    <s v="Alto"/>
    <n v="125"/>
    <s v="Bajo"/>
    <n v="5.4"/>
    <s v="Alto"/>
    <n v="10.5"/>
    <x v="0"/>
    <n v="8.1999999999999993"/>
    <s v="Bajo"/>
    <n v="7.3"/>
    <s v="Alto"/>
    <n v="0"/>
    <s v="No Toma ECA"/>
    <n v="0"/>
    <s v="No toma ARB"/>
    <n v="0"/>
    <x v="1"/>
    <n v="0"/>
    <x v="1"/>
    <n v="1"/>
    <x v="1"/>
    <n v="1"/>
    <x v="0"/>
  </r>
  <r>
    <s v="P0953"/>
    <x v="2"/>
    <s v="Adulto Mayor"/>
    <x v="1"/>
    <n v="34.5"/>
    <x v="2"/>
    <n v="0"/>
    <s v="No tiene herencia"/>
    <n v="183"/>
    <n v="110"/>
    <n v="81"/>
    <s v="Normal"/>
    <n v="25"/>
    <s v="Reducida"/>
    <n v="4"/>
    <x v="1"/>
    <n v="0"/>
    <x v="0"/>
    <n v="0"/>
    <x v="0"/>
    <n v="1"/>
    <x v="0"/>
    <x v="28"/>
    <x v="1"/>
    <n v="80"/>
    <x v="1"/>
    <n v="46"/>
    <x v="1"/>
    <n v="2038"/>
    <x v="1"/>
    <n v="1426"/>
    <s v="Macroalbuminuria"/>
    <n v="340"/>
    <x v="1"/>
    <n v="1"/>
    <x v="1"/>
    <n v="134"/>
    <x v="1"/>
    <n v="8.6999999999999993"/>
    <x v="1"/>
    <n v="306"/>
    <x v="1"/>
    <n v="162"/>
    <x v="1"/>
    <n v="32"/>
    <x v="0"/>
    <n v="298"/>
    <s v="Alto"/>
    <n v="140"/>
    <s v="Normal"/>
    <n v="5.3"/>
    <s v="Alto"/>
    <n v="9.6"/>
    <x v="0"/>
    <n v="8.9"/>
    <s v="Normal"/>
    <n v="5"/>
    <s v="Alto"/>
    <n v="0"/>
    <s v="No Toma ECA"/>
    <n v="0"/>
    <s v="No toma ARB"/>
    <n v="1"/>
    <x v="0"/>
    <n v="1"/>
    <x v="0"/>
    <n v="1"/>
    <x v="1"/>
    <n v="0"/>
    <x v="1"/>
  </r>
  <r>
    <s v="P0954"/>
    <x v="15"/>
    <s v="Adulto"/>
    <x v="0"/>
    <n v="38.9"/>
    <x v="1"/>
    <n v="0"/>
    <s v="No tiene herencia"/>
    <n v="188"/>
    <n v="98"/>
    <n v="95"/>
    <s v="Normal"/>
    <n v="49"/>
    <s v="Intermedia"/>
    <n v="2"/>
    <x v="0"/>
    <n v="0"/>
    <x v="0"/>
    <n v="0"/>
    <x v="0"/>
    <n v="1"/>
    <x v="0"/>
    <x v="27"/>
    <x v="1"/>
    <n v="75"/>
    <x v="1"/>
    <n v="45"/>
    <x v="1"/>
    <n v="1666"/>
    <x v="1"/>
    <n v="1499"/>
    <s v="Macroalbuminuria"/>
    <n v="538"/>
    <x v="0"/>
    <n v="1"/>
    <x v="1"/>
    <n v="163"/>
    <x v="1"/>
    <n v="9.4"/>
    <x v="1"/>
    <n v="212"/>
    <x v="2"/>
    <n v="172"/>
    <x v="1"/>
    <n v="39"/>
    <x v="0"/>
    <n v="400"/>
    <s v="Alto"/>
    <n v="140"/>
    <s v="Normal"/>
    <n v="6.6"/>
    <s v="Alto"/>
    <n v="8.6999999999999993"/>
    <x v="0"/>
    <n v="8.9"/>
    <s v="Normal"/>
    <n v="5.3"/>
    <s v="Alto"/>
    <n v="1"/>
    <s v="Toma ECA"/>
    <n v="0"/>
    <s v="No toma ARB"/>
    <n v="0"/>
    <x v="1"/>
    <n v="1"/>
    <x v="0"/>
    <n v="1"/>
    <x v="1"/>
    <n v="1"/>
    <x v="0"/>
  </r>
  <r>
    <s v="P0955"/>
    <x v="33"/>
    <s v="Adulto Mayor"/>
    <x v="1"/>
    <n v="31.4"/>
    <x v="2"/>
    <n v="1"/>
    <s v="Tiene herencia"/>
    <n v="185"/>
    <n v="93"/>
    <n v="82"/>
    <s v="Normal"/>
    <n v="36"/>
    <s v="Reducida"/>
    <n v="4"/>
    <x v="1"/>
    <n v="1"/>
    <x v="1"/>
    <n v="1"/>
    <x v="1"/>
    <n v="1"/>
    <x v="0"/>
    <x v="21"/>
    <x v="1"/>
    <n v="57"/>
    <x v="1"/>
    <n v="14"/>
    <x v="3"/>
    <n v="1495"/>
    <x v="1"/>
    <n v="1046"/>
    <s v="Macroalbuminuria"/>
    <n v="533"/>
    <x v="0"/>
    <n v="1"/>
    <x v="1"/>
    <n v="160"/>
    <x v="1"/>
    <n v="7"/>
    <x v="1"/>
    <n v="259"/>
    <x v="1"/>
    <n v="161"/>
    <x v="1"/>
    <n v="37"/>
    <x v="0"/>
    <n v="386"/>
    <s v="Alto"/>
    <n v="128"/>
    <s v="Bajo"/>
    <n v="5.4"/>
    <s v="Alto"/>
    <n v="9.1999999999999993"/>
    <x v="0"/>
    <n v="9"/>
    <s v="Normal"/>
    <n v="6.6"/>
    <s v="Alto"/>
    <n v="0"/>
    <s v="No Toma ECA"/>
    <n v="0"/>
    <s v="No toma ARB"/>
    <n v="1"/>
    <x v="0"/>
    <n v="1"/>
    <x v="0"/>
    <n v="1"/>
    <x v="1"/>
    <n v="0"/>
    <x v="1"/>
  </r>
  <r>
    <s v="P0956"/>
    <x v="16"/>
    <s v="Adulto"/>
    <x v="0"/>
    <n v="20.5"/>
    <x v="0"/>
    <n v="0"/>
    <s v="No tiene herencia"/>
    <n v="105"/>
    <n v="70"/>
    <n v="88"/>
    <s v="Normal"/>
    <n v="67"/>
    <s v="Normal"/>
    <n v="1"/>
    <x v="2"/>
    <n v="0"/>
    <x v="0"/>
    <n v="0"/>
    <x v="0"/>
    <n v="0"/>
    <x v="1"/>
    <x v="18"/>
    <x v="0"/>
    <n v="39"/>
    <x v="0"/>
    <n v="116"/>
    <x v="0"/>
    <n v="7"/>
    <x v="0"/>
    <n v="4"/>
    <s v="Normal"/>
    <n v="1222"/>
    <x v="0"/>
    <n v="0"/>
    <x v="0"/>
    <n v="94"/>
    <x v="0"/>
    <n v="5.8"/>
    <x v="2"/>
    <n v="154"/>
    <x v="0"/>
    <n v="101"/>
    <x v="0"/>
    <n v="53"/>
    <x v="0"/>
    <n v="90"/>
    <s v="Normal"/>
    <n v="141"/>
    <s v="Normal"/>
    <n v="4.0999999999999996"/>
    <s v="Normal"/>
    <n v="12.6"/>
    <x v="0"/>
    <n v="8.9"/>
    <s v="Normal"/>
    <n v="3.1"/>
    <s v="Normal"/>
    <n v="1"/>
    <s v="Toma ECA"/>
    <n v="1"/>
    <s v="Toma ARB"/>
    <n v="0"/>
    <x v="1"/>
    <n v="1"/>
    <x v="0"/>
    <n v="0"/>
    <x v="0"/>
    <n v="1"/>
    <x v="0"/>
  </r>
  <r>
    <s v="P0957"/>
    <x v="27"/>
    <s v="Adulto"/>
    <x v="0"/>
    <n v="28.7"/>
    <x v="3"/>
    <n v="0"/>
    <s v="No tiene herencia"/>
    <n v="120"/>
    <n v="73"/>
    <n v="63"/>
    <s v="Normal"/>
    <n v="64"/>
    <s v="Normal"/>
    <n v="1"/>
    <x v="2"/>
    <n v="0"/>
    <x v="0"/>
    <n v="0"/>
    <x v="0"/>
    <n v="0"/>
    <x v="1"/>
    <x v="4"/>
    <x v="0"/>
    <n v="38"/>
    <x v="0"/>
    <n v="111"/>
    <x v="0"/>
    <n v="24"/>
    <x v="0"/>
    <n v="21"/>
    <s v="Normal"/>
    <n v="1365"/>
    <x v="0"/>
    <n v="0"/>
    <x v="0"/>
    <n v="102"/>
    <x v="2"/>
    <n v="6.1"/>
    <x v="2"/>
    <n v="210"/>
    <x v="2"/>
    <n v="88"/>
    <x v="3"/>
    <n v="68"/>
    <x v="1"/>
    <n v="132"/>
    <s v="Normal"/>
    <n v="138"/>
    <s v="Normal"/>
    <n v="4.9000000000000004"/>
    <s v="Normal"/>
    <n v="14.7"/>
    <x v="1"/>
    <n v="9.3000000000000007"/>
    <s v="Normal"/>
    <n v="3.5"/>
    <s v="Normal"/>
    <n v="0"/>
    <s v="No Toma ECA"/>
    <n v="0"/>
    <s v="No toma ARB"/>
    <n v="0"/>
    <x v="1"/>
    <n v="1"/>
    <x v="0"/>
    <n v="0"/>
    <x v="0"/>
    <n v="0"/>
    <x v="1"/>
  </r>
  <r>
    <s v="P0958"/>
    <x v="47"/>
    <s v="Adulto Mayor"/>
    <x v="1"/>
    <n v="29.9"/>
    <x v="3"/>
    <n v="1"/>
    <s v="Tiene herencia"/>
    <n v="156"/>
    <n v="99"/>
    <n v="81"/>
    <s v="Normal"/>
    <n v="28"/>
    <s v="Reducida"/>
    <n v="3"/>
    <x v="3"/>
    <n v="0"/>
    <x v="0"/>
    <n v="0"/>
    <x v="0"/>
    <n v="1"/>
    <x v="0"/>
    <x v="39"/>
    <x v="1"/>
    <n v="119"/>
    <x v="3"/>
    <n v="17"/>
    <x v="4"/>
    <n v="307"/>
    <x v="1"/>
    <n v="245"/>
    <s v="Microalbuminuria"/>
    <n v="560"/>
    <x v="0"/>
    <n v="1"/>
    <x v="1"/>
    <n v="207"/>
    <x v="1"/>
    <n v="8.8000000000000007"/>
    <x v="1"/>
    <n v="311"/>
    <x v="1"/>
    <n v="141"/>
    <x v="4"/>
    <n v="39"/>
    <x v="0"/>
    <n v="413"/>
    <s v="Alto"/>
    <n v="131"/>
    <s v="Bajo"/>
    <n v="7"/>
    <s v="Alto"/>
    <n v="7.9"/>
    <x v="0"/>
    <n v="7.9"/>
    <s v="Bajo"/>
    <n v="6.6"/>
    <s v="Alto"/>
    <n v="1"/>
    <s v="Toma ECA"/>
    <n v="1"/>
    <s v="Toma ARB"/>
    <n v="1"/>
    <x v="0"/>
    <n v="1"/>
    <x v="0"/>
    <n v="1"/>
    <x v="1"/>
    <n v="0"/>
    <x v="1"/>
  </r>
  <r>
    <s v="P0959"/>
    <x v="14"/>
    <s v="Adulto"/>
    <x v="0"/>
    <n v="18.7"/>
    <x v="0"/>
    <n v="1"/>
    <s v="Tiene herencia"/>
    <n v="121"/>
    <n v="83"/>
    <n v="70"/>
    <s v="Normal"/>
    <n v="65"/>
    <s v="Normal"/>
    <n v="1"/>
    <x v="2"/>
    <n v="0"/>
    <x v="0"/>
    <n v="0"/>
    <x v="0"/>
    <n v="1"/>
    <x v="0"/>
    <x v="3"/>
    <x v="0"/>
    <n v="24"/>
    <x v="0"/>
    <n v="106"/>
    <x v="0"/>
    <n v="23"/>
    <x v="0"/>
    <n v="20"/>
    <s v="Normal"/>
    <n v="1604"/>
    <x v="0"/>
    <n v="1"/>
    <x v="1"/>
    <n v="92"/>
    <x v="0"/>
    <n v="6.1"/>
    <x v="2"/>
    <n v="165"/>
    <x v="0"/>
    <n v="114"/>
    <x v="0"/>
    <n v="43"/>
    <x v="0"/>
    <n v="138"/>
    <s v="Normal"/>
    <n v="141"/>
    <s v="Normal"/>
    <n v="4.0999999999999996"/>
    <s v="Normal"/>
    <n v="14.9"/>
    <x v="1"/>
    <n v="8.9"/>
    <s v="Normal"/>
    <n v="4.0999999999999996"/>
    <s v="Normal"/>
    <n v="1"/>
    <s v="Toma ECA"/>
    <n v="0"/>
    <s v="No toma ARB"/>
    <n v="0"/>
    <x v="1"/>
    <n v="0"/>
    <x v="1"/>
    <n v="0"/>
    <x v="0"/>
    <n v="1"/>
    <x v="0"/>
  </r>
  <r>
    <s v="P0960"/>
    <x v="10"/>
    <s v="Adulto Mayor"/>
    <x v="1"/>
    <n v="40"/>
    <x v="5"/>
    <n v="1"/>
    <s v="Tiene herencia"/>
    <n v="141"/>
    <n v="93"/>
    <n v="104"/>
    <s v="Taquicardia"/>
    <n v="40"/>
    <s v="Reducida"/>
    <n v="2"/>
    <x v="0"/>
    <n v="1"/>
    <x v="1"/>
    <n v="0"/>
    <x v="0"/>
    <n v="1"/>
    <x v="0"/>
    <x v="25"/>
    <x v="1"/>
    <n v="102"/>
    <x v="3"/>
    <n v="44"/>
    <x v="1"/>
    <n v="2234"/>
    <x v="1"/>
    <n v="1787"/>
    <s v="Macroalbuminuria"/>
    <n v="571"/>
    <x v="0"/>
    <n v="0"/>
    <x v="0"/>
    <n v="165"/>
    <x v="1"/>
    <n v="10"/>
    <x v="1"/>
    <n v="240"/>
    <x v="1"/>
    <n v="148"/>
    <x v="4"/>
    <n v="36"/>
    <x v="0"/>
    <n v="288"/>
    <s v="Alto"/>
    <n v="131"/>
    <s v="Bajo"/>
    <n v="5.6"/>
    <s v="Alto"/>
    <n v="9.6999999999999993"/>
    <x v="0"/>
    <n v="8.6999999999999993"/>
    <s v="Normal"/>
    <n v="5.6"/>
    <s v="Alto"/>
    <n v="1"/>
    <s v="Toma ECA"/>
    <n v="0"/>
    <s v="No toma ARB"/>
    <n v="0"/>
    <x v="1"/>
    <n v="1"/>
    <x v="0"/>
    <n v="1"/>
    <x v="1"/>
    <n v="0"/>
    <x v="1"/>
  </r>
  <r>
    <s v="P0961"/>
    <x v="30"/>
    <s v="Adulto Mayor"/>
    <x v="0"/>
    <n v="27.9"/>
    <x v="3"/>
    <n v="0"/>
    <s v="No tiene herencia"/>
    <n v="135"/>
    <n v="67"/>
    <n v="63"/>
    <s v="Normal"/>
    <n v="52"/>
    <s v="Normal"/>
    <n v="1"/>
    <x v="2"/>
    <n v="0"/>
    <x v="0"/>
    <n v="0"/>
    <x v="0"/>
    <n v="0"/>
    <x v="1"/>
    <x v="13"/>
    <x v="0"/>
    <n v="29"/>
    <x v="0"/>
    <n v="85"/>
    <x v="2"/>
    <n v="15"/>
    <x v="0"/>
    <n v="12"/>
    <s v="Normal"/>
    <n v="1874"/>
    <x v="0"/>
    <n v="0"/>
    <x v="0"/>
    <n v="108"/>
    <x v="2"/>
    <n v="5.2"/>
    <x v="0"/>
    <n v="168"/>
    <x v="0"/>
    <n v="114"/>
    <x v="0"/>
    <n v="55"/>
    <x v="0"/>
    <n v="170"/>
    <s v="Alto"/>
    <n v="137"/>
    <s v="Normal"/>
    <n v="4.7"/>
    <s v="Normal"/>
    <n v="13.3"/>
    <x v="0"/>
    <n v="9.1"/>
    <s v="Normal"/>
    <n v="3.1"/>
    <s v="Normal"/>
    <n v="0"/>
    <s v="No Toma ECA"/>
    <n v="1"/>
    <s v="Toma ARB"/>
    <n v="0"/>
    <x v="1"/>
    <n v="1"/>
    <x v="0"/>
    <n v="0"/>
    <x v="0"/>
    <n v="0"/>
    <x v="1"/>
  </r>
  <r>
    <s v="P0962"/>
    <x v="41"/>
    <s v="Adulto"/>
    <x v="0"/>
    <n v="18.8"/>
    <x v="0"/>
    <n v="1"/>
    <s v="Tiene herencia"/>
    <n v="131"/>
    <n v="74"/>
    <n v="76"/>
    <s v="Normal"/>
    <n v="67"/>
    <s v="Normal"/>
    <n v="2"/>
    <x v="0"/>
    <n v="0"/>
    <x v="0"/>
    <n v="0"/>
    <x v="0"/>
    <n v="0"/>
    <x v="1"/>
    <x v="0"/>
    <x v="0"/>
    <n v="29"/>
    <x v="0"/>
    <n v="117"/>
    <x v="0"/>
    <n v="27"/>
    <x v="0"/>
    <n v="18"/>
    <s v="Normal"/>
    <n v="1552"/>
    <x v="0"/>
    <n v="1"/>
    <x v="1"/>
    <n v="82"/>
    <x v="0"/>
    <n v="6"/>
    <x v="2"/>
    <n v="160"/>
    <x v="0"/>
    <n v="118"/>
    <x v="0"/>
    <n v="40"/>
    <x v="0"/>
    <n v="155"/>
    <s v="Alto"/>
    <n v="138"/>
    <s v="Normal"/>
    <n v="4.8"/>
    <s v="Normal"/>
    <n v="13.5"/>
    <x v="1"/>
    <n v="9.4"/>
    <s v="Normal"/>
    <n v="3.9"/>
    <s v="Normal"/>
    <n v="1"/>
    <s v="Toma ECA"/>
    <n v="0"/>
    <s v="No toma ARB"/>
    <n v="0"/>
    <x v="1"/>
    <n v="0"/>
    <x v="1"/>
    <n v="0"/>
    <x v="0"/>
    <n v="1"/>
    <x v="0"/>
  </r>
  <r>
    <s v="P0963"/>
    <x v="15"/>
    <s v="Adulto"/>
    <x v="1"/>
    <n v="27.9"/>
    <x v="3"/>
    <n v="0"/>
    <s v="No tiene herencia"/>
    <n v="162"/>
    <n v="99"/>
    <n v="100"/>
    <s v="Normal"/>
    <n v="47"/>
    <s v="Intermedia"/>
    <n v="2"/>
    <x v="0"/>
    <n v="0"/>
    <x v="0"/>
    <n v="0"/>
    <x v="0"/>
    <n v="1"/>
    <x v="0"/>
    <x v="27"/>
    <x v="1"/>
    <n v="104"/>
    <x v="3"/>
    <n v="44"/>
    <x v="1"/>
    <n v="488"/>
    <x v="1"/>
    <n v="390"/>
    <s v="Macroalbuminuria"/>
    <n v="759"/>
    <x v="0"/>
    <n v="1"/>
    <x v="1"/>
    <n v="208"/>
    <x v="1"/>
    <n v="9.8000000000000007"/>
    <x v="1"/>
    <n v="247"/>
    <x v="1"/>
    <n v="139"/>
    <x v="4"/>
    <n v="41"/>
    <x v="0"/>
    <n v="349"/>
    <s v="Alto"/>
    <n v="127"/>
    <s v="Bajo"/>
    <n v="5.4"/>
    <s v="Alto"/>
    <n v="11"/>
    <x v="0"/>
    <n v="8.9"/>
    <s v="Normal"/>
    <n v="5.4"/>
    <s v="Alto"/>
    <n v="1"/>
    <s v="Toma ECA"/>
    <n v="1"/>
    <s v="Toma ARB"/>
    <n v="1"/>
    <x v="0"/>
    <n v="1"/>
    <x v="0"/>
    <n v="1"/>
    <x v="1"/>
    <n v="0"/>
    <x v="1"/>
  </r>
  <r>
    <s v="P0964"/>
    <x v="1"/>
    <s v="Adulto"/>
    <x v="0"/>
    <n v="26.1"/>
    <x v="3"/>
    <n v="1"/>
    <s v="Tiene herencia"/>
    <n v="135"/>
    <n v="85"/>
    <n v="67"/>
    <s v="Normal"/>
    <n v="64"/>
    <s v="Normal"/>
    <n v="2"/>
    <x v="0"/>
    <n v="0"/>
    <x v="0"/>
    <n v="0"/>
    <x v="0"/>
    <n v="0"/>
    <x v="1"/>
    <x v="7"/>
    <x v="0"/>
    <n v="31"/>
    <x v="0"/>
    <n v="99"/>
    <x v="0"/>
    <n v="18"/>
    <x v="0"/>
    <n v="14"/>
    <s v="Normal"/>
    <n v="1044"/>
    <x v="0"/>
    <n v="1"/>
    <x v="1"/>
    <n v="123"/>
    <x v="2"/>
    <n v="5.3"/>
    <x v="0"/>
    <n v="203"/>
    <x v="2"/>
    <n v="100"/>
    <x v="0"/>
    <n v="48"/>
    <x v="0"/>
    <n v="144"/>
    <s v="Normal"/>
    <n v="140"/>
    <s v="Normal"/>
    <n v="3.8"/>
    <s v="Normal"/>
    <n v="14.8"/>
    <x v="1"/>
    <n v="10"/>
    <s v="Normal"/>
    <n v="2.5"/>
    <s v="Normal"/>
    <n v="0"/>
    <s v="No Toma ECA"/>
    <n v="1"/>
    <s v="Toma ARB"/>
    <n v="1"/>
    <x v="0"/>
    <n v="0"/>
    <x v="1"/>
    <n v="0"/>
    <x v="0"/>
    <n v="0"/>
    <x v="1"/>
  </r>
  <r>
    <s v="P0965"/>
    <x v="51"/>
    <s v="Adulto Mayor"/>
    <x v="0"/>
    <n v="28.8"/>
    <x v="3"/>
    <n v="0"/>
    <s v="No tiene herencia"/>
    <n v="157"/>
    <n v="110"/>
    <n v="101"/>
    <s v="Taquicardia"/>
    <n v="50"/>
    <s v="Normal"/>
    <n v="3"/>
    <x v="3"/>
    <n v="0"/>
    <x v="0"/>
    <n v="0"/>
    <x v="0"/>
    <n v="1"/>
    <x v="0"/>
    <x v="16"/>
    <x v="1"/>
    <n v="115"/>
    <x v="3"/>
    <n v="31"/>
    <x v="1"/>
    <n v="1645"/>
    <x v="1"/>
    <n v="1316"/>
    <s v="Macroalbuminuria"/>
    <n v="848"/>
    <x v="0"/>
    <n v="1"/>
    <x v="1"/>
    <n v="126"/>
    <x v="1"/>
    <n v="8"/>
    <x v="1"/>
    <n v="221"/>
    <x v="2"/>
    <n v="173"/>
    <x v="1"/>
    <n v="41"/>
    <x v="0"/>
    <n v="404"/>
    <s v="Alto"/>
    <n v="131"/>
    <s v="Bajo"/>
    <n v="5.7"/>
    <s v="Alto"/>
    <n v="7.2"/>
    <x v="0"/>
    <n v="7.6"/>
    <s v="Bajo"/>
    <n v="6.8"/>
    <s v="Alto"/>
    <n v="1"/>
    <s v="Toma ECA"/>
    <n v="0"/>
    <s v="No toma ARB"/>
    <n v="0"/>
    <x v="1"/>
    <n v="1"/>
    <x v="0"/>
    <n v="1"/>
    <x v="1"/>
    <n v="1"/>
    <x v="0"/>
  </r>
  <r>
    <s v="P0966"/>
    <x v="19"/>
    <s v="Adulto"/>
    <x v="0"/>
    <n v="28.6"/>
    <x v="3"/>
    <n v="0"/>
    <s v="No tiene herencia"/>
    <n v="117"/>
    <n v="70"/>
    <n v="76"/>
    <s v="Normal"/>
    <n v="53"/>
    <s v="Normal"/>
    <n v="1"/>
    <x v="2"/>
    <n v="0"/>
    <x v="0"/>
    <n v="0"/>
    <x v="0"/>
    <n v="0"/>
    <x v="1"/>
    <x v="0"/>
    <x v="0"/>
    <n v="27"/>
    <x v="0"/>
    <n v="81"/>
    <x v="2"/>
    <n v="5"/>
    <x v="0"/>
    <n v="4"/>
    <s v="Normal"/>
    <n v="2112"/>
    <x v="0"/>
    <n v="0"/>
    <x v="0"/>
    <n v="107"/>
    <x v="2"/>
    <n v="6.3"/>
    <x v="2"/>
    <n v="160"/>
    <x v="0"/>
    <n v="101"/>
    <x v="0"/>
    <n v="61"/>
    <x v="1"/>
    <n v="168"/>
    <s v="Alto"/>
    <n v="139"/>
    <s v="Normal"/>
    <n v="3.8"/>
    <s v="Normal"/>
    <n v="12.2"/>
    <x v="0"/>
    <n v="9.9"/>
    <s v="Normal"/>
    <n v="2.9"/>
    <s v="Normal"/>
    <n v="1"/>
    <s v="Toma ECA"/>
    <n v="1"/>
    <s v="Toma ARB"/>
    <n v="0"/>
    <x v="1"/>
    <n v="0"/>
    <x v="1"/>
    <n v="0"/>
    <x v="0"/>
    <n v="1"/>
    <x v="0"/>
  </r>
  <r>
    <s v="P0967"/>
    <x v="5"/>
    <s v="Adulto"/>
    <x v="1"/>
    <n v="21.3"/>
    <x v="0"/>
    <n v="1"/>
    <s v="Tiene herencia"/>
    <n v="105"/>
    <n v="68"/>
    <n v="77"/>
    <s v="Normal"/>
    <n v="52"/>
    <s v="Normal"/>
    <n v="2"/>
    <x v="0"/>
    <n v="0"/>
    <x v="0"/>
    <n v="0"/>
    <x v="0"/>
    <n v="1"/>
    <x v="0"/>
    <x v="4"/>
    <x v="1"/>
    <n v="34"/>
    <x v="0"/>
    <n v="70"/>
    <x v="2"/>
    <n v="12"/>
    <x v="0"/>
    <n v="8"/>
    <s v="Normal"/>
    <n v="2080"/>
    <x v="0"/>
    <n v="0"/>
    <x v="0"/>
    <n v="112"/>
    <x v="2"/>
    <n v="5.4"/>
    <x v="0"/>
    <n v="201"/>
    <x v="2"/>
    <n v="80"/>
    <x v="3"/>
    <n v="50"/>
    <x v="0"/>
    <n v="85"/>
    <s v="Normal"/>
    <n v="139"/>
    <s v="Normal"/>
    <n v="4.0999999999999996"/>
    <s v="Normal"/>
    <n v="12.8"/>
    <x v="1"/>
    <n v="10.4"/>
    <s v="Normal"/>
    <n v="2.8"/>
    <s v="Normal"/>
    <n v="0"/>
    <s v="No Toma ECA"/>
    <n v="0"/>
    <s v="No toma ARB"/>
    <n v="0"/>
    <x v="1"/>
    <n v="1"/>
    <x v="0"/>
    <n v="0"/>
    <x v="0"/>
    <n v="1"/>
    <x v="0"/>
  </r>
  <r>
    <s v="P0968"/>
    <x v="34"/>
    <s v="Adulto"/>
    <x v="1"/>
    <n v="19.399999999999999"/>
    <x v="0"/>
    <n v="0"/>
    <s v="No tiene herencia"/>
    <n v="109"/>
    <n v="76"/>
    <n v="61"/>
    <s v="Normal"/>
    <n v="62"/>
    <s v="Normal"/>
    <n v="1"/>
    <x v="2"/>
    <n v="0"/>
    <x v="0"/>
    <n v="0"/>
    <x v="0"/>
    <n v="1"/>
    <x v="0"/>
    <x v="4"/>
    <x v="1"/>
    <n v="21"/>
    <x v="0"/>
    <n v="94"/>
    <x v="0"/>
    <n v="27"/>
    <x v="0"/>
    <n v="21"/>
    <s v="Normal"/>
    <n v="2351"/>
    <x v="0"/>
    <n v="1"/>
    <x v="1"/>
    <n v="80"/>
    <x v="0"/>
    <n v="5.9"/>
    <x v="2"/>
    <n v="197"/>
    <x v="0"/>
    <n v="109"/>
    <x v="0"/>
    <n v="43"/>
    <x v="0"/>
    <n v="113"/>
    <s v="Normal"/>
    <n v="141"/>
    <s v="Normal"/>
    <n v="4.5"/>
    <s v="Normal"/>
    <n v="13.3"/>
    <x v="1"/>
    <n v="8.9"/>
    <s v="Normal"/>
    <n v="4.0999999999999996"/>
    <s v="Normal"/>
    <n v="1"/>
    <s v="Toma ECA"/>
    <n v="0"/>
    <s v="No toma ARB"/>
    <n v="1"/>
    <x v="0"/>
    <n v="1"/>
    <x v="0"/>
    <n v="0"/>
    <x v="0"/>
    <n v="1"/>
    <x v="0"/>
  </r>
  <r>
    <s v="P0969"/>
    <x v="9"/>
    <s v="Adulto Mayor"/>
    <x v="1"/>
    <n v="29.8"/>
    <x v="3"/>
    <n v="1"/>
    <s v="Tiene herencia"/>
    <n v="163"/>
    <n v="108"/>
    <n v="102"/>
    <s v="Taquicardia"/>
    <n v="49"/>
    <s v="Intermedia"/>
    <n v="2"/>
    <x v="0"/>
    <n v="1"/>
    <x v="1"/>
    <n v="1"/>
    <x v="1"/>
    <n v="1"/>
    <x v="0"/>
    <x v="14"/>
    <x v="1"/>
    <n v="84"/>
    <x v="1"/>
    <n v="30"/>
    <x v="1"/>
    <n v="2526"/>
    <x v="1"/>
    <n v="2020"/>
    <s v="Macroalbuminuria"/>
    <n v="800"/>
    <x v="0"/>
    <n v="1"/>
    <x v="1"/>
    <n v="145"/>
    <x v="1"/>
    <n v="7.9"/>
    <x v="1"/>
    <n v="307"/>
    <x v="1"/>
    <n v="138"/>
    <x v="4"/>
    <n v="27"/>
    <x v="0"/>
    <n v="183"/>
    <s v="Alto"/>
    <n v="130"/>
    <s v="Bajo"/>
    <n v="6.9"/>
    <s v="Alto"/>
    <n v="8.6999999999999993"/>
    <x v="0"/>
    <n v="8"/>
    <s v="Bajo"/>
    <n v="7.5"/>
    <s v="Alto"/>
    <n v="0"/>
    <s v="No Toma ECA"/>
    <n v="1"/>
    <s v="Toma ARB"/>
    <n v="0"/>
    <x v="1"/>
    <n v="1"/>
    <x v="0"/>
    <n v="1"/>
    <x v="1"/>
    <n v="1"/>
    <x v="0"/>
  </r>
  <r>
    <s v="P0970"/>
    <x v="19"/>
    <s v="Adulto"/>
    <x v="1"/>
    <n v="25.3"/>
    <x v="3"/>
    <n v="0"/>
    <s v="No tiene herencia"/>
    <n v="128"/>
    <n v="67"/>
    <n v="80"/>
    <s v="Normal"/>
    <n v="69"/>
    <s v="Normal"/>
    <n v="1"/>
    <x v="2"/>
    <n v="0"/>
    <x v="0"/>
    <n v="0"/>
    <x v="0"/>
    <n v="1"/>
    <x v="0"/>
    <x v="18"/>
    <x v="1"/>
    <n v="35"/>
    <x v="0"/>
    <n v="102"/>
    <x v="0"/>
    <n v="5"/>
    <x v="0"/>
    <n v="4"/>
    <s v="Normal"/>
    <n v="2042"/>
    <x v="0"/>
    <n v="1"/>
    <x v="1"/>
    <n v="87"/>
    <x v="0"/>
    <n v="6"/>
    <x v="2"/>
    <n v="169"/>
    <x v="0"/>
    <n v="117"/>
    <x v="0"/>
    <n v="46"/>
    <x v="0"/>
    <n v="156"/>
    <s v="Alto"/>
    <n v="141"/>
    <s v="Normal"/>
    <n v="3.6"/>
    <s v="Normal"/>
    <n v="14.9"/>
    <x v="1"/>
    <n v="8.8000000000000007"/>
    <s v="Normal"/>
    <n v="3.2"/>
    <s v="Normal"/>
    <n v="0"/>
    <s v="No Toma ECA"/>
    <n v="0"/>
    <s v="No toma ARB"/>
    <n v="0"/>
    <x v="1"/>
    <n v="1"/>
    <x v="0"/>
    <n v="0"/>
    <x v="0"/>
    <n v="0"/>
    <x v="1"/>
  </r>
  <r>
    <s v="P0971"/>
    <x v="0"/>
    <s v="Adulto"/>
    <x v="1"/>
    <n v="34.5"/>
    <x v="2"/>
    <n v="0"/>
    <s v="No tiene herencia"/>
    <n v="146"/>
    <n v="91"/>
    <n v="99"/>
    <s v="Normal"/>
    <n v="32"/>
    <s v="Reducida"/>
    <n v="3"/>
    <x v="3"/>
    <n v="1"/>
    <x v="1"/>
    <n v="1"/>
    <x v="1"/>
    <n v="1"/>
    <x v="0"/>
    <x v="9"/>
    <x v="1"/>
    <n v="119"/>
    <x v="3"/>
    <n v="32"/>
    <x v="1"/>
    <n v="892"/>
    <x v="1"/>
    <n v="802"/>
    <s v="Macroalbuminuria"/>
    <n v="504"/>
    <x v="0"/>
    <n v="1"/>
    <x v="1"/>
    <n v="157"/>
    <x v="1"/>
    <n v="10"/>
    <x v="1"/>
    <n v="241"/>
    <x v="1"/>
    <n v="200"/>
    <x v="2"/>
    <n v="45"/>
    <x v="0"/>
    <n v="374"/>
    <s v="Alto"/>
    <n v="138"/>
    <s v="Normal"/>
    <n v="5.9"/>
    <s v="Alto"/>
    <n v="8.1"/>
    <x v="0"/>
    <n v="8.1999999999999993"/>
    <s v="Bajo"/>
    <n v="6.8"/>
    <s v="Alto"/>
    <n v="1"/>
    <s v="Toma ECA"/>
    <n v="1"/>
    <s v="Toma ARB"/>
    <n v="1"/>
    <x v="0"/>
    <n v="1"/>
    <x v="0"/>
    <n v="1"/>
    <x v="1"/>
    <n v="1"/>
    <x v="0"/>
  </r>
  <r>
    <s v="P0972"/>
    <x v="10"/>
    <s v="Adulto Mayor"/>
    <x v="1"/>
    <n v="38.700000000000003"/>
    <x v="1"/>
    <n v="0"/>
    <s v="No tiene herencia"/>
    <n v="169"/>
    <n v="92"/>
    <n v="90"/>
    <s v="Normal"/>
    <n v="31"/>
    <s v="Reducida"/>
    <n v="4"/>
    <x v="1"/>
    <n v="0"/>
    <x v="0"/>
    <n v="1"/>
    <x v="1"/>
    <n v="1"/>
    <x v="0"/>
    <x v="21"/>
    <x v="1"/>
    <n v="103"/>
    <x v="3"/>
    <n v="51"/>
    <x v="1"/>
    <n v="2398"/>
    <x v="1"/>
    <n v="1678"/>
    <s v="Macroalbuminuria"/>
    <n v="565"/>
    <x v="0"/>
    <n v="1"/>
    <x v="1"/>
    <n v="171"/>
    <x v="1"/>
    <n v="7.9"/>
    <x v="1"/>
    <n v="310"/>
    <x v="1"/>
    <n v="202"/>
    <x v="2"/>
    <n v="43"/>
    <x v="0"/>
    <n v="251"/>
    <s v="Alto"/>
    <n v="130"/>
    <s v="Bajo"/>
    <n v="6.1"/>
    <s v="Alto"/>
    <n v="10.8"/>
    <x v="0"/>
    <n v="8.4"/>
    <s v="Bajo"/>
    <n v="5.4"/>
    <s v="Alto"/>
    <n v="1"/>
    <s v="Toma ECA"/>
    <n v="0"/>
    <s v="No toma ARB"/>
    <n v="1"/>
    <x v="0"/>
    <n v="0"/>
    <x v="1"/>
    <n v="1"/>
    <x v="1"/>
    <n v="1"/>
    <x v="0"/>
  </r>
  <r>
    <s v="P0973"/>
    <x v="15"/>
    <s v="Adulto"/>
    <x v="1"/>
    <n v="34.5"/>
    <x v="2"/>
    <n v="0"/>
    <s v="No tiene herencia"/>
    <n v="184"/>
    <n v="95"/>
    <n v="105"/>
    <s v="Taquicardia"/>
    <n v="29"/>
    <s v="Reducida"/>
    <n v="3"/>
    <x v="3"/>
    <n v="1"/>
    <x v="1"/>
    <n v="1"/>
    <x v="1"/>
    <n v="1"/>
    <x v="0"/>
    <x v="17"/>
    <x v="1"/>
    <n v="67"/>
    <x v="1"/>
    <n v="56"/>
    <x v="1"/>
    <n v="2798"/>
    <x v="1"/>
    <n v="2238"/>
    <s v="Macroalbuminuria"/>
    <n v="322"/>
    <x v="1"/>
    <n v="1"/>
    <x v="1"/>
    <n v="171"/>
    <x v="1"/>
    <n v="9.3000000000000007"/>
    <x v="1"/>
    <n v="256"/>
    <x v="1"/>
    <n v="193"/>
    <x v="2"/>
    <n v="38"/>
    <x v="0"/>
    <n v="208"/>
    <s v="Alto"/>
    <n v="133"/>
    <s v="Bajo"/>
    <n v="6.8"/>
    <s v="Alto"/>
    <n v="8.8000000000000007"/>
    <x v="0"/>
    <n v="7.8"/>
    <s v="Bajo"/>
    <n v="5"/>
    <s v="Alto"/>
    <n v="0"/>
    <s v="No Toma ECA"/>
    <n v="0"/>
    <s v="No toma ARB"/>
    <n v="1"/>
    <x v="0"/>
    <n v="1"/>
    <x v="0"/>
    <n v="1"/>
    <x v="1"/>
    <n v="0"/>
    <x v="1"/>
  </r>
  <r>
    <s v="P0974"/>
    <x v="36"/>
    <s v="Adulto Mayor"/>
    <x v="1"/>
    <n v="29.9"/>
    <x v="3"/>
    <n v="0"/>
    <s v="No tiene herencia"/>
    <n v="180"/>
    <n v="92"/>
    <n v="80"/>
    <s v="Normal"/>
    <n v="45"/>
    <s v="Intermedia"/>
    <n v="2"/>
    <x v="0"/>
    <n v="1"/>
    <x v="1"/>
    <n v="1"/>
    <x v="1"/>
    <n v="1"/>
    <x v="0"/>
    <x v="25"/>
    <x v="1"/>
    <n v="71"/>
    <x v="1"/>
    <n v="59"/>
    <x v="1"/>
    <n v="2029"/>
    <x v="1"/>
    <n v="1623"/>
    <s v="Macroalbuminuria"/>
    <n v="783"/>
    <x v="0"/>
    <n v="0"/>
    <x v="0"/>
    <n v="156"/>
    <x v="1"/>
    <n v="7.8"/>
    <x v="1"/>
    <n v="245"/>
    <x v="1"/>
    <n v="206"/>
    <x v="2"/>
    <n v="37"/>
    <x v="0"/>
    <n v="302"/>
    <s v="Alto"/>
    <n v="138"/>
    <s v="Normal"/>
    <n v="5.0999999999999996"/>
    <s v="Alto"/>
    <n v="7.4"/>
    <x v="0"/>
    <n v="8.6999999999999993"/>
    <s v="Normal"/>
    <n v="5.0999999999999996"/>
    <s v="Alto"/>
    <n v="0"/>
    <s v="No Toma ECA"/>
    <n v="1"/>
    <s v="Toma ARB"/>
    <n v="1"/>
    <x v="0"/>
    <n v="1"/>
    <x v="0"/>
    <n v="1"/>
    <x v="1"/>
    <n v="0"/>
    <x v="1"/>
  </r>
  <r>
    <s v="P0975"/>
    <x v="14"/>
    <s v="Adulto"/>
    <x v="1"/>
    <n v="25.6"/>
    <x v="3"/>
    <n v="1"/>
    <s v="Tiene herencia"/>
    <n v="131"/>
    <n v="68"/>
    <n v="90"/>
    <s v="Normal"/>
    <n v="67"/>
    <s v="Normal"/>
    <n v="1"/>
    <x v="2"/>
    <n v="0"/>
    <x v="0"/>
    <n v="0"/>
    <x v="0"/>
    <n v="0"/>
    <x v="1"/>
    <x v="18"/>
    <x v="1"/>
    <n v="17"/>
    <x v="0"/>
    <n v="84"/>
    <x v="2"/>
    <n v="27"/>
    <x v="0"/>
    <n v="18"/>
    <s v="Normal"/>
    <n v="2175"/>
    <x v="0"/>
    <n v="1"/>
    <x v="1"/>
    <n v="110"/>
    <x v="2"/>
    <n v="6.4"/>
    <x v="2"/>
    <n v="166"/>
    <x v="0"/>
    <n v="122"/>
    <x v="0"/>
    <n v="70"/>
    <x v="1"/>
    <n v="147"/>
    <s v="Normal"/>
    <n v="138"/>
    <s v="Normal"/>
    <n v="4.7"/>
    <s v="Normal"/>
    <n v="15.4"/>
    <x v="1"/>
    <n v="8.6999999999999993"/>
    <s v="Normal"/>
    <n v="3.1"/>
    <s v="Normal"/>
    <n v="1"/>
    <s v="Toma ECA"/>
    <n v="0"/>
    <s v="No toma ARB"/>
    <n v="0"/>
    <x v="1"/>
    <n v="0"/>
    <x v="1"/>
    <n v="0"/>
    <x v="0"/>
    <n v="0"/>
    <x v="1"/>
  </r>
  <r>
    <s v="P0976"/>
    <x v="40"/>
    <s v="Adulto"/>
    <x v="1"/>
    <n v="26"/>
    <x v="3"/>
    <n v="1"/>
    <s v="Tiene herencia"/>
    <n v="127"/>
    <n v="83"/>
    <n v="80"/>
    <s v="Normal"/>
    <n v="60"/>
    <s v="Normal"/>
    <n v="2"/>
    <x v="0"/>
    <n v="0"/>
    <x v="0"/>
    <n v="0"/>
    <x v="0"/>
    <n v="1"/>
    <x v="0"/>
    <x v="0"/>
    <x v="0"/>
    <n v="18"/>
    <x v="0"/>
    <n v="102"/>
    <x v="0"/>
    <n v="14"/>
    <x v="0"/>
    <n v="9"/>
    <s v="Normal"/>
    <n v="1655"/>
    <x v="0"/>
    <n v="1"/>
    <x v="1"/>
    <n v="122"/>
    <x v="2"/>
    <n v="4.9000000000000004"/>
    <x v="0"/>
    <n v="173"/>
    <x v="0"/>
    <n v="114"/>
    <x v="0"/>
    <n v="67"/>
    <x v="1"/>
    <n v="164"/>
    <s v="Alto"/>
    <n v="144"/>
    <s v="Normal"/>
    <n v="4.8"/>
    <s v="Normal"/>
    <n v="14.3"/>
    <x v="1"/>
    <n v="9.6999999999999993"/>
    <s v="Normal"/>
    <n v="2.8"/>
    <s v="Normal"/>
    <n v="1"/>
    <s v="Toma ECA"/>
    <n v="1"/>
    <s v="Toma ARB"/>
    <n v="0"/>
    <x v="1"/>
    <n v="1"/>
    <x v="0"/>
    <n v="0"/>
    <x v="0"/>
    <n v="1"/>
    <x v="0"/>
  </r>
  <r>
    <s v="P0977"/>
    <x v="5"/>
    <s v="Adulto"/>
    <x v="0"/>
    <n v="27.7"/>
    <x v="3"/>
    <n v="0"/>
    <s v="No tiene herencia"/>
    <n v="126"/>
    <n v="84"/>
    <n v="86"/>
    <s v="Normal"/>
    <n v="55"/>
    <s v="Normal"/>
    <n v="1"/>
    <x v="2"/>
    <n v="0"/>
    <x v="0"/>
    <n v="0"/>
    <x v="0"/>
    <n v="1"/>
    <x v="0"/>
    <x v="3"/>
    <x v="0"/>
    <n v="18"/>
    <x v="0"/>
    <n v="74"/>
    <x v="2"/>
    <n v="30"/>
    <x v="2"/>
    <n v="21"/>
    <s v="Normal"/>
    <n v="1190"/>
    <x v="0"/>
    <n v="1"/>
    <x v="1"/>
    <n v="83"/>
    <x v="0"/>
    <n v="6.1"/>
    <x v="2"/>
    <n v="212"/>
    <x v="2"/>
    <n v="84"/>
    <x v="3"/>
    <n v="52"/>
    <x v="0"/>
    <n v="85"/>
    <s v="Normal"/>
    <n v="144"/>
    <s v="Normal"/>
    <n v="4"/>
    <s v="Normal"/>
    <n v="15.8"/>
    <x v="1"/>
    <n v="9.8000000000000007"/>
    <s v="Normal"/>
    <n v="3.4"/>
    <s v="Normal"/>
    <n v="0"/>
    <s v="No Toma ECA"/>
    <n v="1"/>
    <s v="Toma ARB"/>
    <n v="1"/>
    <x v="0"/>
    <n v="1"/>
    <x v="0"/>
    <n v="0"/>
    <x v="0"/>
    <n v="1"/>
    <x v="0"/>
  </r>
  <r>
    <s v="P0978"/>
    <x v="36"/>
    <s v="Adulto Mayor"/>
    <x v="1"/>
    <n v="31.2"/>
    <x v="2"/>
    <n v="1"/>
    <s v="Tiene herencia"/>
    <n v="183"/>
    <n v="107"/>
    <n v="100"/>
    <s v="Normal"/>
    <n v="32"/>
    <s v="Reducida"/>
    <n v="2"/>
    <x v="0"/>
    <n v="0"/>
    <x v="0"/>
    <n v="0"/>
    <x v="0"/>
    <n v="1"/>
    <x v="0"/>
    <x v="30"/>
    <x v="1"/>
    <n v="70"/>
    <x v="1"/>
    <n v="13"/>
    <x v="3"/>
    <n v="2453"/>
    <x v="1"/>
    <n v="2207"/>
    <s v="Macroalbuminuria"/>
    <n v="539"/>
    <x v="0"/>
    <n v="0"/>
    <x v="0"/>
    <n v="161"/>
    <x v="1"/>
    <n v="9.5"/>
    <x v="1"/>
    <n v="243"/>
    <x v="1"/>
    <n v="164"/>
    <x v="1"/>
    <n v="36"/>
    <x v="0"/>
    <n v="180"/>
    <s v="Alto"/>
    <n v="126"/>
    <s v="Bajo"/>
    <n v="5.0999999999999996"/>
    <s v="Alto"/>
    <n v="10.7"/>
    <x v="0"/>
    <n v="8.9"/>
    <s v="Normal"/>
    <n v="5.6"/>
    <s v="Alto"/>
    <n v="1"/>
    <s v="Toma ECA"/>
    <n v="0"/>
    <s v="No toma ARB"/>
    <n v="1"/>
    <x v="0"/>
    <n v="1"/>
    <x v="0"/>
    <n v="1"/>
    <x v="1"/>
    <n v="0"/>
    <x v="1"/>
  </r>
  <r>
    <s v="P0979"/>
    <x v="54"/>
    <s v="Adulto Mayor"/>
    <x v="0"/>
    <n v="27.4"/>
    <x v="3"/>
    <n v="0"/>
    <s v="No tiene herencia"/>
    <n v="169"/>
    <n v="91"/>
    <n v="94"/>
    <s v="Normal"/>
    <n v="31"/>
    <s v="Reducida"/>
    <n v="2"/>
    <x v="0"/>
    <n v="1"/>
    <x v="1"/>
    <n v="0"/>
    <x v="0"/>
    <n v="1"/>
    <x v="0"/>
    <x v="24"/>
    <x v="1"/>
    <n v="76"/>
    <x v="1"/>
    <n v="33"/>
    <x v="1"/>
    <n v="1206"/>
    <x v="1"/>
    <n v="844"/>
    <s v="Macroalbuminuria"/>
    <n v="438"/>
    <x v="1"/>
    <n v="0"/>
    <x v="0"/>
    <n v="146"/>
    <x v="1"/>
    <n v="8.3000000000000007"/>
    <x v="1"/>
    <n v="224"/>
    <x v="2"/>
    <n v="193"/>
    <x v="2"/>
    <n v="32"/>
    <x v="0"/>
    <n v="270"/>
    <s v="Alto"/>
    <n v="138"/>
    <s v="Normal"/>
    <n v="5.8"/>
    <s v="Alto"/>
    <n v="8.6999999999999993"/>
    <x v="0"/>
    <n v="8"/>
    <s v="Bajo"/>
    <n v="6.2"/>
    <s v="Alto"/>
    <n v="0"/>
    <s v="No Toma ECA"/>
    <n v="0"/>
    <s v="No toma ARB"/>
    <n v="1"/>
    <x v="0"/>
    <n v="0"/>
    <x v="1"/>
    <n v="1"/>
    <x v="1"/>
    <n v="0"/>
    <x v="1"/>
  </r>
  <r>
    <s v="P0980"/>
    <x v="38"/>
    <s v="Adulto Mayor"/>
    <x v="1"/>
    <n v="32.6"/>
    <x v="2"/>
    <n v="1"/>
    <s v="Tiene herencia"/>
    <n v="144"/>
    <n v="102"/>
    <n v="102"/>
    <s v="Taquicardia"/>
    <n v="40"/>
    <s v="Reducida"/>
    <n v="4"/>
    <x v="1"/>
    <n v="0"/>
    <x v="0"/>
    <n v="0"/>
    <x v="0"/>
    <n v="1"/>
    <x v="0"/>
    <x v="29"/>
    <x v="1"/>
    <n v="74"/>
    <x v="1"/>
    <n v="32"/>
    <x v="1"/>
    <n v="1361"/>
    <x v="1"/>
    <n v="952"/>
    <s v="Macroalbuminuria"/>
    <n v="456"/>
    <x v="1"/>
    <n v="1"/>
    <x v="1"/>
    <n v="210"/>
    <x v="1"/>
    <n v="8.1"/>
    <x v="1"/>
    <n v="248"/>
    <x v="1"/>
    <n v="162"/>
    <x v="1"/>
    <n v="28"/>
    <x v="0"/>
    <n v="377"/>
    <s v="Alto"/>
    <n v="140"/>
    <s v="Normal"/>
    <n v="5.6"/>
    <s v="Alto"/>
    <n v="8.5"/>
    <x v="0"/>
    <n v="8.4"/>
    <s v="Bajo"/>
    <n v="7.1"/>
    <s v="Alto"/>
    <n v="1"/>
    <s v="Toma ECA"/>
    <n v="1"/>
    <s v="Toma ARB"/>
    <n v="1"/>
    <x v="0"/>
    <n v="1"/>
    <x v="0"/>
    <n v="1"/>
    <x v="1"/>
    <n v="1"/>
    <x v="0"/>
  </r>
  <r>
    <s v="P0981"/>
    <x v="48"/>
    <s v="Adulto"/>
    <x v="1"/>
    <n v="29.2"/>
    <x v="3"/>
    <n v="0"/>
    <s v="No tiene herencia"/>
    <n v="108"/>
    <n v="75"/>
    <n v="63"/>
    <s v="Normal"/>
    <n v="59"/>
    <s v="Normal"/>
    <n v="1"/>
    <x v="2"/>
    <n v="0"/>
    <x v="0"/>
    <n v="0"/>
    <x v="0"/>
    <n v="1"/>
    <x v="0"/>
    <x v="10"/>
    <x v="0"/>
    <n v="37"/>
    <x v="0"/>
    <n v="85"/>
    <x v="2"/>
    <n v="22"/>
    <x v="0"/>
    <n v="17"/>
    <s v="Normal"/>
    <n v="2366"/>
    <x v="0"/>
    <n v="0"/>
    <x v="0"/>
    <n v="81"/>
    <x v="0"/>
    <n v="5.3"/>
    <x v="0"/>
    <n v="154"/>
    <x v="0"/>
    <n v="108"/>
    <x v="0"/>
    <n v="69"/>
    <x v="1"/>
    <n v="83"/>
    <s v="Normal"/>
    <n v="137"/>
    <s v="Normal"/>
    <n v="4.4000000000000004"/>
    <s v="Normal"/>
    <n v="14.7"/>
    <x v="1"/>
    <n v="9"/>
    <s v="Normal"/>
    <n v="3.4"/>
    <s v="Normal"/>
    <n v="1"/>
    <s v="Toma ECA"/>
    <n v="0"/>
    <s v="No toma ARB"/>
    <n v="0"/>
    <x v="1"/>
    <n v="0"/>
    <x v="1"/>
    <n v="0"/>
    <x v="0"/>
    <n v="1"/>
    <x v="0"/>
  </r>
  <r>
    <s v="P0982"/>
    <x v="37"/>
    <s v="Adulto Mayor"/>
    <x v="1"/>
    <n v="26.6"/>
    <x v="3"/>
    <n v="1"/>
    <s v="Tiene herencia"/>
    <n v="143"/>
    <n v="93"/>
    <n v="79"/>
    <s v="Normal"/>
    <n v="39"/>
    <s v="Reducida"/>
    <n v="3"/>
    <x v="3"/>
    <n v="0"/>
    <x v="0"/>
    <n v="0"/>
    <x v="0"/>
    <n v="1"/>
    <x v="0"/>
    <x v="30"/>
    <x v="1"/>
    <n v="90"/>
    <x v="1"/>
    <n v="57"/>
    <x v="1"/>
    <n v="2849"/>
    <x v="1"/>
    <n v="1994"/>
    <s v="Macroalbuminuria"/>
    <n v="830"/>
    <x v="0"/>
    <n v="0"/>
    <x v="0"/>
    <n v="161"/>
    <x v="1"/>
    <n v="10.9"/>
    <x v="1"/>
    <n v="247"/>
    <x v="1"/>
    <n v="154"/>
    <x v="4"/>
    <n v="27"/>
    <x v="0"/>
    <n v="253"/>
    <s v="Alto"/>
    <n v="132"/>
    <s v="Bajo"/>
    <n v="6.1"/>
    <s v="Alto"/>
    <n v="10.4"/>
    <x v="0"/>
    <n v="8.6"/>
    <s v="Normal"/>
    <n v="7"/>
    <s v="Alto"/>
    <n v="1"/>
    <s v="Toma ECA"/>
    <n v="0"/>
    <s v="No toma ARB"/>
    <n v="0"/>
    <x v="1"/>
    <n v="1"/>
    <x v="0"/>
    <n v="1"/>
    <x v="1"/>
    <n v="0"/>
    <x v="1"/>
  </r>
  <r>
    <s v="P0983"/>
    <x v="43"/>
    <s v="Adulto Mayor"/>
    <x v="0"/>
    <n v="18.3"/>
    <x v="4"/>
    <n v="0"/>
    <s v="No tiene herencia"/>
    <n v="103"/>
    <n v="69"/>
    <n v="60"/>
    <s v="Normal"/>
    <n v="67"/>
    <s v="Normal"/>
    <n v="1"/>
    <x v="2"/>
    <n v="0"/>
    <x v="0"/>
    <n v="0"/>
    <x v="0"/>
    <n v="0"/>
    <x v="1"/>
    <x v="4"/>
    <x v="0"/>
    <n v="35"/>
    <x v="0"/>
    <n v="83"/>
    <x v="2"/>
    <n v="14"/>
    <x v="0"/>
    <n v="9"/>
    <s v="Normal"/>
    <n v="1720"/>
    <x v="0"/>
    <n v="1"/>
    <x v="1"/>
    <n v="106"/>
    <x v="2"/>
    <n v="5"/>
    <x v="0"/>
    <n v="158"/>
    <x v="0"/>
    <n v="82"/>
    <x v="3"/>
    <n v="46"/>
    <x v="0"/>
    <n v="137"/>
    <s v="Normal"/>
    <n v="143"/>
    <s v="Normal"/>
    <n v="3.5"/>
    <s v="Normal"/>
    <n v="13.3"/>
    <x v="0"/>
    <n v="9.9"/>
    <s v="Normal"/>
    <n v="2.8"/>
    <s v="Normal"/>
    <n v="1"/>
    <s v="Toma ECA"/>
    <n v="0"/>
    <s v="No toma ARB"/>
    <n v="0"/>
    <x v="1"/>
    <n v="0"/>
    <x v="1"/>
    <n v="0"/>
    <x v="0"/>
    <n v="1"/>
    <x v="0"/>
  </r>
  <r>
    <s v="P0984"/>
    <x v="43"/>
    <s v="Adulto Mayor"/>
    <x v="0"/>
    <n v="19.2"/>
    <x v="0"/>
    <n v="1"/>
    <s v="Tiene herencia"/>
    <n v="128"/>
    <n v="72"/>
    <n v="68"/>
    <s v="Normal"/>
    <n v="50"/>
    <s v="Normal"/>
    <n v="2"/>
    <x v="0"/>
    <n v="0"/>
    <x v="0"/>
    <n v="0"/>
    <x v="0"/>
    <n v="1"/>
    <x v="0"/>
    <x v="7"/>
    <x v="0"/>
    <n v="22"/>
    <x v="0"/>
    <n v="106"/>
    <x v="0"/>
    <n v="16"/>
    <x v="0"/>
    <n v="11"/>
    <s v="Normal"/>
    <n v="1009"/>
    <x v="0"/>
    <n v="1"/>
    <x v="1"/>
    <n v="103"/>
    <x v="2"/>
    <n v="6.1"/>
    <x v="2"/>
    <n v="175"/>
    <x v="0"/>
    <n v="86"/>
    <x v="3"/>
    <n v="54"/>
    <x v="0"/>
    <n v="94"/>
    <s v="Normal"/>
    <n v="137"/>
    <s v="Normal"/>
    <n v="4.0999999999999996"/>
    <s v="Normal"/>
    <n v="13"/>
    <x v="0"/>
    <n v="10"/>
    <s v="Normal"/>
    <n v="3.1"/>
    <s v="Normal"/>
    <n v="0"/>
    <s v="No Toma ECA"/>
    <n v="0"/>
    <s v="No toma ARB"/>
    <n v="0"/>
    <x v="1"/>
    <n v="0"/>
    <x v="1"/>
    <n v="0"/>
    <x v="0"/>
    <n v="1"/>
    <x v="0"/>
  </r>
  <r>
    <s v="P0985"/>
    <x v="24"/>
    <s v="Adulto"/>
    <x v="0"/>
    <n v="25.9"/>
    <x v="3"/>
    <n v="0"/>
    <s v="No tiene herencia"/>
    <n v="118"/>
    <n v="79"/>
    <n v="69"/>
    <s v="Normal"/>
    <n v="57"/>
    <s v="Normal"/>
    <n v="1"/>
    <x v="2"/>
    <n v="0"/>
    <x v="0"/>
    <n v="0"/>
    <x v="0"/>
    <n v="1"/>
    <x v="0"/>
    <x v="3"/>
    <x v="0"/>
    <n v="16"/>
    <x v="2"/>
    <n v="82"/>
    <x v="2"/>
    <n v="12"/>
    <x v="0"/>
    <n v="10"/>
    <s v="Normal"/>
    <n v="1091"/>
    <x v="0"/>
    <n v="1"/>
    <x v="1"/>
    <n v="96"/>
    <x v="0"/>
    <n v="5.0999999999999996"/>
    <x v="0"/>
    <n v="193"/>
    <x v="0"/>
    <n v="115"/>
    <x v="0"/>
    <n v="56"/>
    <x v="0"/>
    <n v="86"/>
    <s v="Normal"/>
    <n v="142"/>
    <s v="Normal"/>
    <n v="4.3"/>
    <s v="Normal"/>
    <n v="13.1"/>
    <x v="0"/>
    <n v="8.6999999999999993"/>
    <s v="Normal"/>
    <n v="3.4"/>
    <s v="Normal"/>
    <n v="0"/>
    <s v="No Toma ECA"/>
    <n v="0"/>
    <s v="No toma ARB"/>
    <n v="0"/>
    <x v="1"/>
    <n v="0"/>
    <x v="1"/>
    <n v="0"/>
    <x v="0"/>
    <n v="1"/>
    <x v="0"/>
  </r>
  <r>
    <s v="P0986"/>
    <x v="10"/>
    <s v="Adulto Mayor"/>
    <x v="1"/>
    <n v="34.700000000000003"/>
    <x v="2"/>
    <n v="1"/>
    <s v="Tiene herencia"/>
    <n v="169"/>
    <n v="110"/>
    <n v="100"/>
    <s v="Normal"/>
    <n v="45"/>
    <s v="Intermedia"/>
    <n v="3"/>
    <x v="3"/>
    <n v="1"/>
    <x v="1"/>
    <n v="1"/>
    <x v="1"/>
    <n v="1"/>
    <x v="0"/>
    <x v="25"/>
    <x v="1"/>
    <n v="84"/>
    <x v="1"/>
    <n v="44"/>
    <x v="1"/>
    <n v="1127"/>
    <x v="1"/>
    <n v="901"/>
    <s v="Macroalbuminuria"/>
    <n v="436"/>
    <x v="1"/>
    <n v="1"/>
    <x v="1"/>
    <n v="152"/>
    <x v="1"/>
    <n v="6.9"/>
    <x v="1"/>
    <n v="203"/>
    <x v="2"/>
    <n v="177"/>
    <x v="1"/>
    <n v="40"/>
    <x v="0"/>
    <n v="205"/>
    <s v="Alto"/>
    <n v="130"/>
    <s v="Bajo"/>
    <n v="6.4"/>
    <s v="Alto"/>
    <n v="9.5"/>
    <x v="0"/>
    <n v="8"/>
    <s v="Bajo"/>
    <n v="6.1"/>
    <s v="Alto"/>
    <n v="1"/>
    <s v="Toma ECA"/>
    <n v="0"/>
    <s v="No toma ARB"/>
    <n v="1"/>
    <x v="0"/>
    <n v="1"/>
    <x v="0"/>
    <n v="1"/>
    <x v="1"/>
    <n v="1"/>
    <x v="0"/>
  </r>
  <r>
    <s v="P0987"/>
    <x v="30"/>
    <s v="Adulto Mayor"/>
    <x v="0"/>
    <n v="29.1"/>
    <x v="3"/>
    <n v="1"/>
    <s v="Tiene herencia"/>
    <n v="164"/>
    <n v="93"/>
    <n v="84"/>
    <s v="Normal"/>
    <n v="43"/>
    <s v="Intermedia"/>
    <n v="3"/>
    <x v="3"/>
    <n v="0"/>
    <x v="0"/>
    <n v="1"/>
    <x v="1"/>
    <n v="1"/>
    <x v="0"/>
    <x v="39"/>
    <x v="1"/>
    <n v="54"/>
    <x v="0"/>
    <n v="15"/>
    <x v="4"/>
    <n v="2552"/>
    <x v="1"/>
    <n v="2041"/>
    <s v="Macroalbuminuria"/>
    <n v="640"/>
    <x v="0"/>
    <n v="1"/>
    <x v="1"/>
    <n v="134"/>
    <x v="1"/>
    <n v="10.6"/>
    <x v="1"/>
    <n v="214"/>
    <x v="2"/>
    <n v="210"/>
    <x v="2"/>
    <n v="44"/>
    <x v="0"/>
    <n v="357"/>
    <s v="Alto"/>
    <n v="130"/>
    <s v="Bajo"/>
    <n v="5"/>
    <s v="Normal"/>
    <n v="10.6"/>
    <x v="0"/>
    <n v="8.5"/>
    <s v="Normal"/>
    <n v="6"/>
    <s v="Alto"/>
    <n v="1"/>
    <s v="Toma ECA"/>
    <n v="1"/>
    <s v="Toma ARB"/>
    <n v="0"/>
    <x v="1"/>
    <n v="1"/>
    <x v="0"/>
    <n v="1"/>
    <x v="1"/>
    <n v="0"/>
    <x v="1"/>
  </r>
  <r>
    <s v="P0988"/>
    <x v="15"/>
    <s v="Adulto"/>
    <x v="1"/>
    <n v="27.2"/>
    <x v="3"/>
    <n v="1"/>
    <s v="Tiene herencia"/>
    <n v="171"/>
    <n v="106"/>
    <n v="83"/>
    <s v="Normal"/>
    <n v="27"/>
    <s v="Reducida"/>
    <n v="2"/>
    <x v="0"/>
    <n v="0"/>
    <x v="0"/>
    <n v="1"/>
    <x v="1"/>
    <n v="1"/>
    <x v="0"/>
    <x v="26"/>
    <x v="1"/>
    <n v="111"/>
    <x v="3"/>
    <n v="50"/>
    <x v="1"/>
    <n v="2009"/>
    <x v="1"/>
    <n v="1607"/>
    <s v="Macroalbuminuria"/>
    <n v="386"/>
    <x v="1"/>
    <n v="1"/>
    <x v="1"/>
    <n v="130"/>
    <x v="1"/>
    <n v="10.8"/>
    <x v="1"/>
    <n v="271"/>
    <x v="1"/>
    <n v="211"/>
    <x v="2"/>
    <n v="37"/>
    <x v="0"/>
    <n v="343"/>
    <s v="Alto"/>
    <n v="134"/>
    <s v="Bajo"/>
    <n v="6.7"/>
    <s v="Alto"/>
    <n v="9.3000000000000007"/>
    <x v="0"/>
    <n v="8"/>
    <s v="Bajo"/>
    <n v="6.5"/>
    <s v="Alto"/>
    <n v="1"/>
    <s v="Toma ECA"/>
    <n v="1"/>
    <s v="Toma ARB"/>
    <n v="1"/>
    <x v="0"/>
    <n v="1"/>
    <x v="0"/>
    <n v="1"/>
    <x v="1"/>
    <n v="1"/>
    <x v="0"/>
  </r>
  <r>
    <s v="P0989"/>
    <x v="38"/>
    <s v="Adulto Mayor"/>
    <x v="1"/>
    <n v="27"/>
    <x v="3"/>
    <n v="1"/>
    <s v="Tiene herencia"/>
    <n v="124"/>
    <n v="85"/>
    <n v="89"/>
    <s v="Normal"/>
    <n v="64"/>
    <s v="Normal"/>
    <n v="2"/>
    <x v="0"/>
    <n v="0"/>
    <x v="0"/>
    <n v="0"/>
    <x v="0"/>
    <n v="1"/>
    <x v="0"/>
    <x v="3"/>
    <x v="0"/>
    <n v="38"/>
    <x v="0"/>
    <n v="97"/>
    <x v="0"/>
    <n v="5"/>
    <x v="0"/>
    <n v="4"/>
    <s v="Normal"/>
    <n v="2341"/>
    <x v="0"/>
    <n v="1"/>
    <x v="1"/>
    <n v="102"/>
    <x v="2"/>
    <n v="5.4"/>
    <x v="0"/>
    <n v="177"/>
    <x v="0"/>
    <n v="103"/>
    <x v="0"/>
    <n v="46"/>
    <x v="0"/>
    <n v="158"/>
    <s v="Alto"/>
    <n v="135"/>
    <s v="Normal"/>
    <n v="3.8"/>
    <s v="Normal"/>
    <n v="15.1"/>
    <x v="1"/>
    <n v="9.1999999999999993"/>
    <s v="Normal"/>
    <n v="4.0999999999999996"/>
    <s v="Normal"/>
    <n v="1"/>
    <s v="Toma ECA"/>
    <n v="0"/>
    <s v="No toma ARB"/>
    <n v="0"/>
    <x v="1"/>
    <n v="1"/>
    <x v="0"/>
    <n v="0"/>
    <x v="0"/>
    <n v="1"/>
    <x v="0"/>
  </r>
  <r>
    <s v="P0990"/>
    <x v="46"/>
    <s v="Adulto"/>
    <x v="0"/>
    <n v="29.8"/>
    <x v="3"/>
    <n v="1"/>
    <s v="Tiene herencia"/>
    <n v="113"/>
    <n v="84"/>
    <n v="67"/>
    <s v="Normal"/>
    <n v="53"/>
    <s v="Normal"/>
    <n v="1"/>
    <x v="2"/>
    <n v="0"/>
    <x v="0"/>
    <n v="0"/>
    <x v="0"/>
    <n v="1"/>
    <x v="0"/>
    <x v="7"/>
    <x v="0"/>
    <n v="29"/>
    <x v="0"/>
    <n v="70"/>
    <x v="2"/>
    <n v="28"/>
    <x v="0"/>
    <n v="19"/>
    <s v="Normal"/>
    <n v="1074"/>
    <x v="0"/>
    <n v="0"/>
    <x v="0"/>
    <n v="85"/>
    <x v="0"/>
    <n v="5.5"/>
    <x v="0"/>
    <n v="177"/>
    <x v="0"/>
    <n v="94"/>
    <x v="3"/>
    <n v="51"/>
    <x v="0"/>
    <n v="122"/>
    <s v="Normal"/>
    <n v="136"/>
    <s v="Normal"/>
    <n v="4.8"/>
    <s v="Normal"/>
    <n v="15"/>
    <x v="1"/>
    <n v="8.5"/>
    <s v="Normal"/>
    <n v="3.3"/>
    <s v="Normal"/>
    <n v="0"/>
    <s v="No Toma ECA"/>
    <n v="0"/>
    <s v="No toma ARB"/>
    <n v="0"/>
    <x v="1"/>
    <n v="1"/>
    <x v="0"/>
    <n v="0"/>
    <x v="0"/>
    <n v="1"/>
    <x v="0"/>
  </r>
  <r>
    <s v="P0991"/>
    <x v="10"/>
    <s v="Adulto Mayor"/>
    <x v="1"/>
    <n v="29.1"/>
    <x v="3"/>
    <n v="0"/>
    <s v="No tiene herencia"/>
    <n v="157"/>
    <n v="110"/>
    <n v="86"/>
    <s v="Normal"/>
    <n v="50"/>
    <s v="Normal"/>
    <n v="2"/>
    <x v="0"/>
    <n v="0"/>
    <x v="0"/>
    <n v="0"/>
    <x v="0"/>
    <n v="1"/>
    <x v="0"/>
    <x v="41"/>
    <x v="1"/>
    <n v="73"/>
    <x v="1"/>
    <n v="24"/>
    <x v="4"/>
    <n v="1882"/>
    <x v="1"/>
    <n v="1505"/>
    <s v="Macroalbuminuria"/>
    <n v="357"/>
    <x v="1"/>
    <n v="0"/>
    <x v="0"/>
    <n v="124"/>
    <x v="2"/>
    <n v="8.1"/>
    <x v="1"/>
    <n v="316"/>
    <x v="1"/>
    <n v="192"/>
    <x v="2"/>
    <n v="44"/>
    <x v="0"/>
    <n v="445"/>
    <s v="Alto"/>
    <n v="130"/>
    <s v="Bajo"/>
    <n v="6.4"/>
    <s v="Alto"/>
    <n v="10.3"/>
    <x v="0"/>
    <n v="8.8000000000000007"/>
    <s v="Normal"/>
    <n v="5.8"/>
    <s v="Alto"/>
    <n v="0"/>
    <s v="No Toma ECA"/>
    <n v="1"/>
    <s v="Toma ARB"/>
    <n v="1"/>
    <x v="0"/>
    <n v="0"/>
    <x v="1"/>
    <n v="1"/>
    <x v="1"/>
    <n v="0"/>
    <x v="1"/>
  </r>
  <r>
    <s v="P0992"/>
    <x v="22"/>
    <s v="Adulto Mayor"/>
    <x v="0"/>
    <n v="26.9"/>
    <x v="3"/>
    <n v="1"/>
    <s v="Tiene herencia"/>
    <n v="152"/>
    <n v="97"/>
    <n v="91"/>
    <s v="Normal"/>
    <n v="29"/>
    <s v="Reducida"/>
    <n v="3"/>
    <x v="3"/>
    <n v="0"/>
    <x v="0"/>
    <n v="0"/>
    <x v="0"/>
    <n v="1"/>
    <x v="0"/>
    <x v="41"/>
    <x v="1"/>
    <n v="75"/>
    <x v="1"/>
    <n v="31"/>
    <x v="1"/>
    <n v="921"/>
    <x v="1"/>
    <n v="736"/>
    <s v="Macroalbuminuria"/>
    <n v="516"/>
    <x v="0"/>
    <n v="0"/>
    <x v="0"/>
    <n v="160"/>
    <x v="1"/>
    <n v="9"/>
    <x v="1"/>
    <n v="208"/>
    <x v="2"/>
    <n v="188"/>
    <x v="1"/>
    <n v="42"/>
    <x v="0"/>
    <n v="288"/>
    <s v="Alto"/>
    <n v="135"/>
    <s v="Normal"/>
    <n v="6"/>
    <s v="Alto"/>
    <n v="10.6"/>
    <x v="0"/>
    <n v="7.9"/>
    <s v="Bajo"/>
    <n v="6.4"/>
    <s v="Alto"/>
    <n v="1"/>
    <s v="Toma ECA"/>
    <n v="0"/>
    <s v="No toma ARB"/>
    <n v="1"/>
    <x v="0"/>
    <n v="1"/>
    <x v="0"/>
    <n v="1"/>
    <x v="1"/>
    <n v="0"/>
    <x v="1"/>
  </r>
  <r>
    <s v="P0993"/>
    <x v="3"/>
    <s v="Adulto Mayor"/>
    <x v="1"/>
    <n v="33.5"/>
    <x v="2"/>
    <n v="0"/>
    <s v="No tiene herencia"/>
    <n v="168"/>
    <n v="100"/>
    <n v="80"/>
    <s v="Normal"/>
    <n v="43"/>
    <s v="Intermedia"/>
    <n v="2"/>
    <x v="0"/>
    <n v="0"/>
    <x v="0"/>
    <n v="0"/>
    <x v="0"/>
    <n v="1"/>
    <x v="0"/>
    <x v="34"/>
    <x v="1"/>
    <n v="79"/>
    <x v="1"/>
    <n v="28"/>
    <x v="4"/>
    <n v="1596"/>
    <x v="1"/>
    <n v="1117"/>
    <s v="Macroalbuminuria"/>
    <n v="801"/>
    <x v="0"/>
    <n v="1"/>
    <x v="1"/>
    <n v="196"/>
    <x v="1"/>
    <n v="10.199999999999999"/>
    <x v="1"/>
    <n v="247"/>
    <x v="1"/>
    <n v="186"/>
    <x v="1"/>
    <n v="35"/>
    <x v="0"/>
    <n v="280"/>
    <s v="Alto"/>
    <n v="129"/>
    <s v="Bajo"/>
    <n v="5.6"/>
    <s v="Alto"/>
    <n v="9.4"/>
    <x v="0"/>
    <n v="8"/>
    <s v="Bajo"/>
    <n v="7"/>
    <s v="Alto"/>
    <n v="1"/>
    <s v="Toma ECA"/>
    <n v="0"/>
    <s v="No toma ARB"/>
    <n v="0"/>
    <x v="1"/>
    <n v="0"/>
    <x v="1"/>
    <n v="1"/>
    <x v="1"/>
    <n v="1"/>
    <x v="0"/>
  </r>
  <r>
    <s v="P0994"/>
    <x v="17"/>
    <s v="Adulto"/>
    <x v="0"/>
    <n v="19.7"/>
    <x v="0"/>
    <n v="0"/>
    <s v="No tiene herencia"/>
    <n v="121"/>
    <n v="78"/>
    <n v="85"/>
    <s v="Normal"/>
    <n v="51"/>
    <s v="Normal"/>
    <n v="2"/>
    <x v="0"/>
    <n v="0"/>
    <x v="0"/>
    <n v="0"/>
    <x v="0"/>
    <n v="0"/>
    <x v="1"/>
    <x v="18"/>
    <x v="0"/>
    <n v="25"/>
    <x v="0"/>
    <n v="66"/>
    <x v="2"/>
    <n v="26"/>
    <x v="0"/>
    <n v="20"/>
    <s v="Normal"/>
    <n v="2473"/>
    <x v="0"/>
    <n v="0"/>
    <x v="0"/>
    <n v="93"/>
    <x v="0"/>
    <n v="6.3"/>
    <x v="2"/>
    <n v="186"/>
    <x v="0"/>
    <n v="123"/>
    <x v="0"/>
    <n v="45"/>
    <x v="0"/>
    <n v="105"/>
    <s v="Normal"/>
    <n v="140"/>
    <s v="Normal"/>
    <n v="4.8"/>
    <s v="Normal"/>
    <n v="12.1"/>
    <x v="0"/>
    <n v="9.4"/>
    <s v="Normal"/>
    <n v="3.5"/>
    <s v="Normal"/>
    <n v="0"/>
    <s v="No Toma ECA"/>
    <n v="0"/>
    <s v="No toma ARB"/>
    <n v="0"/>
    <x v="1"/>
    <n v="1"/>
    <x v="0"/>
    <n v="0"/>
    <x v="0"/>
    <n v="0"/>
    <x v="1"/>
  </r>
  <r>
    <s v="P0995"/>
    <x v="14"/>
    <s v="Adulto"/>
    <x v="1"/>
    <n v="26.2"/>
    <x v="3"/>
    <n v="1"/>
    <s v="Tiene herencia"/>
    <n v="130"/>
    <n v="82"/>
    <n v="75"/>
    <s v="Normal"/>
    <n v="57"/>
    <s v="Normal"/>
    <n v="2"/>
    <x v="0"/>
    <n v="0"/>
    <x v="0"/>
    <n v="0"/>
    <x v="0"/>
    <n v="0"/>
    <x v="1"/>
    <x v="18"/>
    <x v="1"/>
    <n v="29"/>
    <x v="0"/>
    <n v="97"/>
    <x v="0"/>
    <n v="13"/>
    <x v="0"/>
    <n v="11"/>
    <s v="Normal"/>
    <n v="1590"/>
    <x v="0"/>
    <n v="0"/>
    <x v="0"/>
    <n v="87"/>
    <x v="0"/>
    <n v="6"/>
    <x v="2"/>
    <n v="165"/>
    <x v="0"/>
    <n v="126"/>
    <x v="0"/>
    <n v="42"/>
    <x v="0"/>
    <n v="144"/>
    <s v="Normal"/>
    <n v="140"/>
    <s v="Normal"/>
    <n v="3.9"/>
    <s v="Normal"/>
    <n v="12.4"/>
    <x v="1"/>
    <n v="9.9"/>
    <s v="Normal"/>
    <n v="2.8"/>
    <s v="Normal"/>
    <n v="1"/>
    <s v="Toma ECA"/>
    <n v="0"/>
    <s v="No toma ARB"/>
    <n v="0"/>
    <x v="1"/>
    <n v="0"/>
    <x v="1"/>
    <n v="0"/>
    <x v="0"/>
    <n v="1"/>
    <x v="0"/>
  </r>
  <r>
    <s v="P0996"/>
    <x v="43"/>
    <s v="Adulto Mayor"/>
    <x v="1"/>
    <n v="23.6"/>
    <x v="0"/>
    <n v="0"/>
    <s v="No tiene herencia"/>
    <n v="121"/>
    <n v="72"/>
    <n v="60"/>
    <s v="Normal"/>
    <n v="69"/>
    <s v="Normal"/>
    <n v="2"/>
    <x v="0"/>
    <n v="0"/>
    <x v="0"/>
    <n v="0"/>
    <x v="0"/>
    <n v="0"/>
    <x v="1"/>
    <x v="0"/>
    <x v="0"/>
    <n v="32"/>
    <x v="0"/>
    <n v="115"/>
    <x v="0"/>
    <n v="7"/>
    <x v="0"/>
    <n v="5"/>
    <s v="Normal"/>
    <n v="1432"/>
    <x v="0"/>
    <n v="1"/>
    <x v="1"/>
    <n v="110"/>
    <x v="2"/>
    <n v="5.0999999999999996"/>
    <x v="0"/>
    <n v="165"/>
    <x v="0"/>
    <n v="96"/>
    <x v="3"/>
    <n v="40"/>
    <x v="0"/>
    <n v="151"/>
    <s v="Alto"/>
    <n v="135"/>
    <s v="Normal"/>
    <n v="4.8"/>
    <s v="Normal"/>
    <n v="12.1"/>
    <x v="1"/>
    <n v="9.4"/>
    <s v="Normal"/>
    <n v="2.6"/>
    <s v="Normal"/>
    <n v="0"/>
    <s v="No Toma ECA"/>
    <n v="1"/>
    <s v="Toma ARB"/>
    <n v="0"/>
    <x v="1"/>
    <n v="0"/>
    <x v="1"/>
    <n v="0"/>
    <x v="0"/>
    <n v="1"/>
    <x v="0"/>
  </r>
  <r>
    <s v="P0997"/>
    <x v="30"/>
    <s v="Adulto Mayor"/>
    <x v="1"/>
    <n v="25.6"/>
    <x v="3"/>
    <n v="1"/>
    <s v="Tiene herencia"/>
    <n v="143"/>
    <n v="100"/>
    <n v="94"/>
    <s v="Normal"/>
    <n v="31"/>
    <s v="Reducida"/>
    <n v="4"/>
    <x v="1"/>
    <n v="0"/>
    <x v="0"/>
    <n v="0"/>
    <x v="0"/>
    <n v="1"/>
    <x v="0"/>
    <x v="14"/>
    <x v="1"/>
    <n v="56"/>
    <x v="1"/>
    <n v="27"/>
    <x v="4"/>
    <n v="2801"/>
    <x v="1"/>
    <n v="2240"/>
    <s v="Macroalbuminuria"/>
    <n v="683"/>
    <x v="0"/>
    <n v="1"/>
    <x v="1"/>
    <n v="173"/>
    <x v="1"/>
    <n v="7"/>
    <x v="1"/>
    <n v="227"/>
    <x v="2"/>
    <n v="208"/>
    <x v="2"/>
    <n v="43"/>
    <x v="0"/>
    <n v="248"/>
    <s v="Alto"/>
    <n v="140"/>
    <s v="Normal"/>
    <n v="6.3"/>
    <s v="Alto"/>
    <n v="8.1999999999999993"/>
    <x v="0"/>
    <n v="7.9"/>
    <s v="Bajo"/>
    <n v="4.9000000000000004"/>
    <s v="Alto"/>
    <n v="0"/>
    <s v="No Toma ECA"/>
    <n v="1"/>
    <s v="Toma ARB"/>
    <n v="0"/>
    <x v="1"/>
    <n v="1"/>
    <x v="0"/>
    <n v="1"/>
    <x v="1"/>
    <n v="0"/>
    <x v="1"/>
  </r>
  <r>
    <s v="P0998"/>
    <x v="8"/>
    <s v="Adulto"/>
    <x v="1"/>
    <n v="34.6"/>
    <x v="2"/>
    <n v="0"/>
    <s v="No tiene herencia"/>
    <n v="168"/>
    <n v="99"/>
    <n v="93"/>
    <s v="Normal"/>
    <n v="40"/>
    <s v="Reducida"/>
    <n v="3"/>
    <x v="3"/>
    <n v="0"/>
    <x v="0"/>
    <n v="1"/>
    <x v="1"/>
    <n v="1"/>
    <x v="0"/>
    <x v="15"/>
    <x v="1"/>
    <n v="49"/>
    <x v="1"/>
    <n v="42"/>
    <x v="1"/>
    <n v="702"/>
    <x v="1"/>
    <n v="491"/>
    <s v="Macroalbuminuria"/>
    <n v="331"/>
    <x v="1"/>
    <n v="0"/>
    <x v="0"/>
    <n v="120"/>
    <x v="2"/>
    <n v="7.8"/>
    <x v="1"/>
    <n v="291"/>
    <x v="1"/>
    <n v="177"/>
    <x v="1"/>
    <n v="31"/>
    <x v="0"/>
    <n v="190"/>
    <s v="Alto"/>
    <n v="138"/>
    <s v="Normal"/>
    <n v="6.1"/>
    <s v="Alto"/>
    <n v="10.9"/>
    <x v="0"/>
    <n v="7.9"/>
    <s v="Bajo"/>
    <n v="5.2"/>
    <s v="Alto"/>
    <n v="1"/>
    <s v="Toma ECA"/>
    <n v="0"/>
    <s v="No toma ARB"/>
    <n v="1"/>
    <x v="0"/>
    <n v="1"/>
    <x v="0"/>
    <n v="1"/>
    <x v="1"/>
    <n v="1"/>
    <x v="0"/>
  </r>
  <r>
    <s v="P0999"/>
    <x v="2"/>
    <s v="Adulto Mayor"/>
    <x v="1"/>
    <n v="35.1"/>
    <x v="1"/>
    <n v="0"/>
    <s v="No tiene herencia"/>
    <n v="163"/>
    <n v="107"/>
    <n v="103"/>
    <s v="Taquicardia"/>
    <n v="39"/>
    <s v="Reducida"/>
    <n v="2"/>
    <x v="0"/>
    <n v="1"/>
    <x v="1"/>
    <n v="0"/>
    <x v="0"/>
    <n v="1"/>
    <x v="0"/>
    <x v="21"/>
    <x v="1"/>
    <n v="109"/>
    <x v="3"/>
    <n v="23"/>
    <x v="4"/>
    <n v="404"/>
    <x v="1"/>
    <n v="282"/>
    <s v="Microalbuminuria"/>
    <n v="560"/>
    <x v="0"/>
    <n v="1"/>
    <x v="1"/>
    <n v="219"/>
    <x v="1"/>
    <n v="10.199999999999999"/>
    <x v="1"/>
    <n v="262"/>
    <x v="1"/>
    <n v="196"/>
    <x v="2"/>
    <n v="44"/>
    <x v="0"/>
    <n v="419"/>
    <s v="Alto"/>
    <n v="135"/>
    <s v="Normal"/>
    <n v="5.4"/>
    <s v="Alto"/>
    <n v="9.9"/>
    <x v="0"/>
    <n v="8.1999999999999993"/>
    <s v="Bajo"/>
    <n v="6.6"/>
    <s v="Alto"/>
    <n v="1"/>
    <s v="Toma ECA"/>
    <n v="0"/>
    <s v="No toma ARB"/>
    <n v="0"/>
    <x v="1"/>
    <n v="0"/>
    <x v="1"/>
    <n v="1"/>
    <x v="1"/>
    <n v="1"/>
    <x v="0"/>
  </r>
  <r>
    <s v="P1000"/>
    <x v="17"/>
    <s v="Adulto"/>
    <x v="1"/>
    <n v="38"/>
    <x v="1"/>
    <n v="1"/>
    <s v="Tiene herencia"/>
    <n v="182"/>
    <n v="99"/>
    <n v="99"/>
    <s v="Normal"/>
    <n v="38"/>
    <s v="Reducida"/>
    <n v="4"/>
    <x v="1"/>
    <n v="0"/>
    <x v="0"/>
    <n v="0"/>
    <x v="0"/>
    <n v="1"/>
    <x v="0"/>
    <x v="8"/>
    <x v="1"/>
    <n v="55"/>
    <x v="1"/>
    <n v="55"/>
    <x v="1"/>
    <n v="796"/>
    <x v="1"/>
    <n v="636"/>
    <s v="Macroalbuminuria"/>
    <n v="315"/>
    <x v="1"/>
    <n v="1"/>
    <x v="1"/>
    <n v="179"/>
    <x v="1"/>
    <n v="7"/>
    <x v="1"/>
    <n v="273"/>
    <x v="1"/>
    <n v="180"/>
    <x v="1"/>
    <n v="39"/>
    <x v="0"/>
    <n v="222"/>
    <s v="Alto"/>
    <n v="135"/>
    <s v="Normal"/>
    <n v="6.8"/>
    <s v="Alto"/>
    <n v="10.4"/>
    <x v="0"/>
    <n v="8.4"/>
    <s v="Bajo"/>
    <n v="5.3"/>
    <s v="Alto"/>
    <n v="1"/>
    <s v="Toma ECA"/>
    <n v="0"/>
    <s v="No toma ARB"/>
    <n v="0"/>
    <x v="1"/>
    <n v="1"/>
    <x v="0"/>
    <n v="1"/>
    <x v="1"/>
    <n v="1"/>
    <x v="0"/>
  </r>
  <r>
    <s v="P1001"/>
    <x v="21"/>
    <s v="Adulto"/>
    <x v="0"/>
    <n v="21.6"/>
    <x v="0"/>
    <n v="0"/>
    <s v="No tiene herencia"/>
    <n v="103"/>
    <n v="78"/>
    <n v="67"/>
    <s v="Normal"/>
    <n v="54"/>
    <s v="Normal"/>
    <n v="1"/>
    <x v="2"/>
    <n v="0"/>
    <x v="0"/>
    <n v="0"/>
    <x v="0"/>
    <n v="1"/>
    <x v="0"/>
    <x v="13"/>
    <x v="0"/>
    <n v="19"/>
    <x v="0"/>
    <n v="62"/>
    <x v="2"/>
    <n v="10"/>
    <x v="0"/>
    <n v="9"/>
    <s v="Normal"/>
    <n v="1093"/>
    <x v="0"/>
    <n v="0"/>
    <x v="0"/>
    <n v="99"/>
    <x v="0"/>
    <n v="5.9"/>
    <x v="2"/>
    <n v="199"/>
    <x v="0"/>
    <n v="127"/>
    <x v="0"/>
    <n v="47"/>
    <x v="0"/>
    <n v="109"/>
    <s v="Normal"/>
    <n v="135"/>
    <s v="Normal"/>
    <n v="3.9"/>
    <s v="Normal"/>
    <n v="12.9"/>
    <x v="0"/>
    <n v="8.6"/>
    <s v="Normal"/>
    <n v="2.9"/>
    <s v="Normal"/>
    <n v="0"/>
    <s v="No Toma ECA"/>
    <n v="0"/>
    <s v="No toma ARB"/>
    <n v="0"/>
    <x v="1"/>
    <n v="0"/>
    <x v="1"/>
    <n v="0"/>
    <x v="0"/>
    <n v="0"/>
    <x v="1"/>
  </r>
  <r>
    <s v="P1002"/>
    <x v="4"/>
    <s v="Adulto Mayor"/>
    <x v="1"/>
    <n v="28.3"/>
    <x v="3"/>
    <n v="0"/>
    <s v="No tiene herencia"/>
    <n v="115"/>
    <n v="74"/>
    <n v="90"/>
    <s v="Normal"/>
    <n v="63"/>
    <s v="Normal"/>
    <n v="1"/>
    <x v="2"/>
    <n v="0"/>
    <x v="0"/>
    <n v="0"/>
    <x v="0"/>
    <n v="1"/>
    <x v="0"/>
    <x v="0"/>
    <x v="0"/>
    <n v="28"/>
    <x v="0"/>
    <n v="85"/>
    <x v="2"/>
    <n v="28"/>
    <x v="0"/>
    <n v="19"/>
    <s v="Normal"/>
    <n v="1290"/>
    <x v="0"/>
    <n v="1"/>
    <x v="1"/>
    <n v="98"/>
    <x v="0"/>
    <n v="5.8"/>
    <x v="2"/>
    <n v="190"/>
    <x v="0"/>
    <n v="115"/>
    <x v="0"/>
    <n v="44"/>
    <x v="0"/>
    <n v="113"/>
    <s v="Normal"/>
    <n v="143"/>
    <s v="Normal"/>
    <n v="3.7"/>
    <s v="Normal"/>
    <n v="13.2"/>
    <x v="1"/>
    <n v="10.4"/>
    <s v="Normal"/>
    <n v="2.6"/>
    <s v="Normal"/>
    <n v="1"/>
    <s v="Toma ECA"/>
    <n v="0"/>
    <s v="No toma ARB"/>
    <n v="0"/>
    <x v="1"/>
    <n v="1"/>
    <x v="0"/>
    <n v="0"/>
    <x v="0"/>
    <n v="1"/>
    <x v="0"/>
  </r>
  <r>
    <s v="P1003"/>
    <x v="25"/>
    <s v="Adulto"/>
    <x v="1"/>
    <n v="26.6"/>
    <x v="3"/>
    <n v="0"/>
    <s v="No tiene herencia"/>
    <n v="110"/>
    <n v="85"/>
    <n v="68"/>
    <s v="Normal"/>
    <n v="61"/>
    <s v="Normal"/>
    <n v="2"/>
    <x v="0"/>
    <n v="0"/>
    <x v="0"/>
    <n v="0"/>
    <x v="0"/>
    <n v="1"/>
    <x v="0"/>
    <x v="13"/>
    <x v="0"/>
    <n v="15"/>
    <x v="2"/>
    <n v="74"/>
    <x v="2"/>
    <n v="19"/>
    <x v="0"/>
    <n v="13"/>
    <s v="Normal"/>
    <n v="1388"/>
    <x v="0"/>
    <n v="1"/>
    <x v="1"/>
    <n v="112"/>
    <x v="2"/>
    <n v="5"/>
    <x v="0"/>
    <n v="206"/>
    <x v="2"/>
    <n v="122"/>
    <x v="0"/>
    <n v="67"/>
    <x v="1"/>
    <n v="160"/>
    <s v="Alto"/>
    <n v="144"/>
    <s v="Normal"/>
    <n v="4.4000000000000004"/>
    <s v="Normal"/>
    <n v="12.3"/>
    <x v="1"/>
    <n v="9.6999999999999993"/>
    <s v="Normal"/>
    <n v="3.1"/>
    <s v="Normal"/>
    <n v="1"/>
    <s v="Toma ECA"/>
    <n v="1"/>
    <s v="Toma ARB"/>
    <n v="1"/>
    <x v="0"/>
    <n v="0"/>
    <x v="1"/>
    <n v="0"/>
    <x v="0"/>
    <n v="0"/>
    <x v="1"/>
  </r>
  <r>
    <s v="P1004"/>
    <x v="53"/>
    <s v="Adulto Mayor"/>
    <x v="0"/>
    <n v="33.5"/>
    <x v="2"/>
    <n v="1"/>
    <s v="Tiene herencia"/>
    <n v="149"/>
    <n v="95"/>
    <n v="82"/>
    <s v="Normal"/>
    <n v="42"/>
    <s v="Intermedia"/>
    <n v="2"/>
    <x v="0"/>
    <n v="1"/>
    <x v="1"/>
    <n v="1"/>
    <x v="1"/>
    <n v="1"/>
    <x v="0"/>
    <x v="11"/>
    <x v="1"/>
    <n v="118"/>
    <x v="3"/>
    <n v="18"/>
    <x v="4"/>
    <n v="731"/>
    <x v="1"/>
    <n v="584"/>
    <s v="Macroalbuminuria"/>
    <n v="404"/>
    <x v="1"/>
    <n v="1"/>
    <x v="1"/>
    <n v="149"/>
    <x v="1"/>
    <n v="7.8"/>
    <x v="1"/>
    <n v="302"/>
    <x v="1"/>
    <n v="147"/>
    <x v="4"/>
    <n v="35"/>
    <x v="0"/>
    <n v="212"/>
    <s v="Alto"/>
    <n v="137"/>
    <s v="Normal"/>
    <n v="5.0999999999999996"/>
    <s v="Alto"/>
    <n v="9.8000000000000007"/>
    <x v="0"/>
    <n v="8.1999999999999993"/>
    <s v="Bajo"/>
    <n v="6.4"/>
    <s v="Alto"/>
    <n v="1"/>
    <s v="Toma ECA"/>
    <n v="1"/>
    <s v="Toma ARB"/>
    <n v="1"/>
    <x v="0"/>
    <n v="0"/>
    <x v="1"/>
    <n v="1"/>
    <x v="1"/>
    <n v="1"/>
    <x v="0"/>
  </r>
  <r>
    <s v="P1005"/>
    <x v="17"/>
    <s v="Adulto"/>
    <x v="0"/>
    <n v="28.4"/>
    <x v="3"/>
    <n v="0"/>
    <s v="No tiene herencia"/>
    <n v="112"/>
    <n v="71"/>
    <n v="76"/>
    <s v="Normal"/>
    <n v="53"/>
    <s v="Normal"/>
    <n v="1"/>
    <x v="2"/>
    <n v="0"/>
    <x v="0"/>
    <n v="0"/>
    <x v="0"/>
    <n v="1"/>
    <x v="0"/>
    <x v="0"/>
    <x v="0"/>
    <n v="35"/>
    <x v="0"/>
    <n v="84"/>
    <x v="2"/>
    <n v="29"/>
    <x v="0"/>
    <n v="26"/>
    <s v="Normal"/>
    <n v="2432"/>
    <x v="0"/>
    <n v="0"/>
    <x v="0"/>
    <n v="119"/>
    <x v="2"/>
    <n v="5.9"/>
    <x v="2"/>
    <n v="187"/>
    <x v="0"/>
    <n v="101"/>
    <x v="0"/>
    <n v="46"/>
    <x v="0"/>
    <n v="113"/>
    <s v="Normal"/>
    <n v="143"/>
    <s v="Normal"/>
    <n v="4.5"/>
    <s v="Normal"/>
    <n v="15.2"/>
    <x v="1"/>
    <n v="9.6"/>
    <s v="Normal"/>
    <n v="2.8"/>
    <s v="Normal"/>
    <n v="0"/>
    <s v="No Toma ECA"/>
    <n v="0"/>
    <s v="No toma ARB"/>
    <n v="0"/>
    <x v="1"/>
    <n v="0"/>
    <x v="1"/>
    <n v="0"/>
    <x v="0"/>
    <n v="1"/>
    <x v="0"/>
  </r>
  <r>
    <s v="P1006"/>
    <x v="34"/>
    <s v="Adulto"/>
    <x v="1"/>
    <n v="20.2"/>
    <x v="0"/>
    <n v="1"/>
    <s v="Tiene herencia"/>
    <n v="127"/>
    <n v="68"/>
    <n v="75"/>
    <s v="Normal"/>
    <n v="62"/>
    <s v="Normal"/>
    <n v="1"/>
    <x v="2"/>
    <n v="0"/>
    <x v="0"/>
    <n v="0"/>
    <x v="0"/>
    <n v="0"/>
    <x v="1"/>
    <x v="10"/>
    <x v="0"/>
    <n v="18"/>
    <x v="0"/>
    <n v="118"/>
    <x v="0"/>
    <n v="19"/>
    <x v="0"/>
    <n v="17"/>
    <s v="Normal"/>
    <n v="1121"/>
    <x v="0"/>
    <n v="0"/>
    <x v="0"/>
    <n v="110"/>
    <x v="2"/>
    <n v="5.5"/>
    <x v="0"/>
    <n v="197"/>
    <x v="0"/>
    <n v="115"/>
    <x v="0"/>
    <n v="56"/>
    <x v="0"/>
    <n v="110"/>
    <s v="Normal"/>
    <n v="145"/>
    <s v="Normal"/>
    <n v="4.4000000000000004"/>
    <s v="Normal"/>
    <n v="15.1"/>
    <x v="1"/>
    <n v="9.5"/>
    <s v="Normal"/>
    <n v="2.6"/>
    <s v="Normal"/>
    <n v="0"/>
    <s v="No Toma ECA"/>
    <n v="1"/>
    <s v="Toma ARB"/>
    <n v="0"/>
    <x v="1"/>
    <n v="0"/>
    <x v="1"/>
    <n v="0"/>
    <x v="0"/>
    <n v="0"/>
    <x v="1"/>
  </r>
  <r>
    <s v="P1007"/>
    <x v="27"/>
    <s v="Adulto"/>
    <x v="1"/>
    <n v="37.9"/>
    <x v="1"/>
    <n v="1"/>
    <s v="Tiene herencia"/>
    <n v="165"/>
    <n v="103"/>
    <n v="88"/>
    <s v="Normal"/>
    <n v="44"/>
    <s v="Intermedia"/>
    <n v="4"/>
    <x v="1"/>
    <n v="0"/>
    <x v="0"/>
    <n v="1"/>
    <x v="1"/>
    <n v="1"/>
    <x v="0"/>
    <x v="17"/>
    <x v="1"/>
    <n v="96"/>
    <x v="1"/>
    <n v="37"/>
    <x v="1"/>
    <n v="2144"/>
    <x v="1"/>
    <n v="1715"/>
    <s v="Macroalbuminuria"/>
    <n v="416"/>
    <x v="1"/>
    <n v="1"/>
    <x v="1"/>
    <n v="133"/>
    <x v="1"/>
    <n v="8.8000000000000007"/>
    <x v="1"/>
    <n v="216"/>
    <x v="2"/>
    <n v="167"/>
    <x v="1"/>
    <n v="29"/>
    <x v="0"/>
    <n v="192"/>
    <s v="Alto"/>
    <n v="140"/>
    <s v="Normal"/>
    <n v="5.8"/>
    <s v="Alto"/>
    <n v="10.4"/>
    <x v="0"/>
    <n v="8.9"/>
    <s v="Normal"/>
    <n v="6.1"/>
    <s v="Alto"/>
    <n v="1"/>
    <s v="Toma ECA"/>
    <n v="1"/>
    <s v="Toma ARB"/>
    <n v="1"/>
    <x v="0"/>
    <n v="1"/>
    <x v="0"/>
    <n v="1"/>
    <x v="1"/>
    <n v="0"/>
    <x v="1"/>
  </r>
  <r>
    <s v="P1008"/>
    <x v="30"/>
    <s v="Adulto Mayor"/>
    <x v="0"/>
    <n v="29.2"/>
    <x v="3"/>
    <n v="0"/>
    <s v="No tiene herencia"/>
    <n v="150"/>
    <n v="91"/>
    <n v="93"/>
    <s v="Normal"/>
    <n v="50"/>
    <s v="Normal"/>
    <n v="3"/>
    <x v="3"/>
    <n v="1"/>
    <x v="1"/>
    <n v="0"/>
    <x v="0"/>
    <n v="1"/>
    <x v="0"/>
    <x v="19"/>
    <x v="1"/>
    <n v="88"/>
    <x v="1"/>
    <n v="29"/>
    <x v="4"/>
    <n v="2342"/>
    <x v="1"/>
    <n v="1873"/>
    <s v="Macroalbuminuria"/>
    <n v="836"/>
    <x v="0"/>
    <n v="1"/>
    <x v="1"/>
    <n v="121"/>
    <x v="2"/>
    <n v="7.9"/>
    <x v="1"/>
    <n v="231"/>
    <x v="2"/>
    <n v="218"/>
    <x v="2"/>
    <n v="34"/>
    <x v="0"/>
    <n v="357"/>
    <s v="Alto"/>
    <n v="125"/>
    <s v="Bajo"/>
    <n v="6.4"/>
    <s v="Alto"/>
    <n v="9.1999999999999993"/>
    <x v="0"/>
    <n v="7.7"/>
    <s v="Bajo"/>
    <n v="7.2"/>
    <s v="Alto"/>
    <n v="1"/>
    <s v="Toma ECA"/>
    <n v="1"/>
    <s v="Toma ARB"/>
    <n v="0"/>
    <x v="1"/>
    <n v="1"/>
    <x v="0"/>
    <n v="1"/>
    <x v="1"/>
    <n v="1"/>
    <x v="0"/>
  </r>
  <r>
    <s v="P1009"/>
    <x v="48"/>
    <s v="Adulto"/>
    <x v="0"/>
    <n v="36.799999999999997"/>
    <x v="1"/>
    <n v="1"/>
    <s v="Tiene herencia"/>
    <n v="150"/>
    <n v="90"/>
    <n v="100"/>
    <s v="Normal"/>
    <n v="34"/>
    <s v="Reducida"/>
    <n v="3"/>
    <x v="3"/>
    <n v="0"/>
    <x v="0"/>
    <n v="0"/>
    <x v="0"/>
    <n v="1"/>
    <x v="0"/>
    <x v="41"/>
    <x v="1"/>
    <n v="106"/>
    <x v="3"/>
    <n v="19"/>
    <x v="4"/>
    <n v="2615"/>
    <x v="1"/>
    <n v="1830"/>
    <s v="Macroalbuminuria"/>
    <n v="839"/>
    <x v="0"/>
    <n v="0"/>
    <x v="0"/>
    <n v="214"/>
    <x v="1"/>
    <n v="7.9"/>
    <x v="1"/>
    <n v="206"/>
    <x v="2"/>
    <n v="143"/>
    <x v="4"/>
    <n v="31"/>
    <x v="0"/>
    <n v="305"/>
    <s v="Alto"/>
    <n v="131"/>
    <s v="Bajo"/>
    <n v="6.9"/>
    <s v="Alto"/>
    <n v="9.4"/>
    <x v="0"/>
    <n v="8.3000000000000007"/>
    <s v="Bajo"/>
    <n v="4.5999999999999996"/>
    <s v="Alto"/>
    <n v="0"/>
    <s v="No Toma ECA"/>
    <n v="1"/>
    <s v="Toma ARB"/>
    <n v="0"/>
    <x v="1"/>
    <n v="1"/>
    <x v="0"/>
    <n v="1"/>
    <x v="1"/>
    <n v="1"/>
    <x v="0"/>
  </r>
  <r>
    <s v="P1010"/>
    <x v="35"/>
    <s v="Adulto"/>
    <x v="1"/>
    <n v="23.7"/>
    <x v="0"/>
    <n v="1"/>
    <s v="Tiene herencia"/>
    <n v="120"/>
    <n v="79"/>
    <n v="78"/>
    <s v="Normal"/>
    <n v="51"/>
    <s v="Normal"/>
    <n v="2"/>
    <x v="0"/>
    <n v="0"/>
    <x v="0"/>
    <n v="0"/>
    <x v="0"/>
    <n v="1"/>
    <x v="0"/>
    <x v="13"/>
    <x v="0"/>
    <n v="37"/>
    <x v="0"/>
    <n v="99"/>
    <x v="0"/>
    <n v="17"/>
    <x v="0"/>
    <n v="11"/>
    <s v="Normal"/>
    <n v="1223"/>
    <x v="0"/>
    <n v="0"/>
    <x v="0"/>
    <n v="107"/>
    <x v="2"/>
    <n v="5.5"/>
    <x v="0"/>
    <n v="200"/>
    <x v="2"/>
    <n v="101"/>
    <x v="0"/>
    <n v="64"/>
    <x v="1"/>
    <n v="157"/>
    <s v="Alto"/>
    <n v="144"/>
    <s v="Normal"/>
    <n v="3.9"/>
    <s v="Normal"/>
    <n v="13.4"/>
    <x v="1"/>
    <n v="10.199999999999999"/>
    <s v="Normal"/>
    <n v="4.2"/>
    <s v="Normal"/>
    <n v="0"/>
    <s v="No Toma ECA"/>
    <n v="1"/>
    <s v="Toma ARB"/>
    <n v="1"/>
    <x v="0"/>
    <n v="1"/>
    <x v="0"/>
    <n v="0"/>
    <x v="0"/>
    <n v="0"/>
    <x v="1"/>
  </r>
  <r>
    <s v="P1011"/>
    <x v="13"/>
    <s v="Adulto Mayor"/>
    <x v="1"/>
    <n v="30.5"/>
    <x v="2"/>
    <n v="0"/>
    <s v="No tiene herencia"/>
    <n v="175"/>
    <n v="92"/>
    <n v="89"/>
    <s v="Normal"/>
    <n v="39"/>
    <s v="Reducida"/>
    <n v="3"/>
    <x v="3"/>
    <n v="1"/>
    <x v="1"/>
    <n v="0"/>
    <x v="0"/>
    <n v="1"/>
    <x v="0"/>
    <x v="37"/>
    <x v="1"/>
    <n v="116"/>
    <x v="3"/>
    <n v="34"/>
    <x v="1"/>
    <n v="2114"/>
    <x v="1"/>
    <n v="1691"/>
    <s v="Macroalbuminuria"/>
    <n v="501"/>
    <x v="0"/>
    <n v="0"/>
    <x v="0"/>
    <n v="154"/>
    <x v="1"/>
    <n v="9.4"/>
    <x v="1"/>
    <n v="266"/>
    <x v="1"/>
    <n v="176"/>
    <x v="1"/>
    <n v="41"/>
    <x v="0"/>
    <n v="357"/>
    <s v="Alto"/>
    <n v="132"/>
    <s v="Bajo"/>
    <n v="5.5"/>
    <s v="Alto"/>
    <n v="11"/>
    <x v="0"/>
    <n v="8.9"/>
    <s v="Normal"/>
    <n v="6.7"/>
    <s v="Alto"/>
    <n v="1"/>
    <s v="Toma ECA"/>
    <n v="1"/>
    <s v="Toma ARB"/>
    <n v="1"/>
    <x v="0"/>
    <n v="0"/>
    <x v="1"/>
    <n v="1"/>
    <x v="1"/>
    <n v="0"/>
    <x v="1"/>
  </r>
  <r>
    <s v="P1012"/>
    <x v="8"/>
    <s v="Adulto"/>
    <x v="1"/>
    <n v="18.3"/>
    <x v="4"/>
    <n v="1"/>
    <s v="Tiene herencia"/>
    <n v="127"/>
    <n v="76"/>
    <n v="78"/>
    <s v="Normal"/>
    <n v="66"/>
    <s v="Normal"/>
    <n v="1"/>
    <x v="2"/>
    <n v="0"/>
    <x v="0"/>
    <n v="0"/>
    <x v="0"/>
    <n v="0"/>
    <x v="1"/>
    <x v="18"/>
    <x v="1"/>
    <n v="21"/>
    <x v="0"/>
    <n v="72"/>
    <x v="2"/>
    <n v="23"/>
    <x v="0"/>
    <n v="18"/>
    <s v="Normal"/>
    <n v="1495"/>
    <x v="0"/>
    <n v="0"/>
    <x v="0"/>
    <n v="105"/>
    <x v="2"/>
    <n v="5.8"/>
    <x v="2"/>
    <n v="197"/>
    <x v="0"/>
    <n v="116"/>
    <x v="0"/>
    <n v="64"/>
    <x v="1"/>
    <n v="168"/>
    <s v="Alto"/>
    <n v="141"/>
    <s v="Normal"/>
    <n v="3.7"/>
    <s v="Normal"/>
    <n v="12.9"/>
    <x v="1"/>
    <n v="8.8000000000000007"/>
    <s v="Normal"/>
    <n v="3.2"/>
    <s v="Normal"/>
    <n v="1"/>
    <s v="Toma ECA"/>
    <n v="1"/>
    <s v="Toma ARB"/>
    <n v="0"/>
    <x v="1"/>
    <n v="0"/>
    <x v="1"/>
    <n v="0"/>
    <x v="0"/>
    <n v="1"/>
    <x v="0"/>
  </r>
  <r>
    <s v="P1013"/>
    <x v="0"/>
    <s v="Adulto"/>
    <x v="0"/>
    <n v="28.5"/>
    <x v="3"/>
    <n v="0"/>
    <s v="No tiene herencia"/>
    <n v="127"/>
    <n v="70"/>
    <n v="90"/>
    <s v="Normal"/>
    <n v="61"/>
    <s v="Normal"/>
    <n v="1"/>
    <x v="2"/>
    <n v="0"/>
    <x v="0"/>
    <n v="0"/>
    <x v="0"/>
    <n v="1"/>
    <x v="0"/>
    <x v="3"/>
    <x v="0"/>
    <n v="34"/>
    <x v="0"/>
    <n v="90"/>
    <x v="2"/>
    <n v="27"/>
    <x v="0"/>
    <n v="18"/>
    <s v="Normal"/>
    <n v="1731"/>
    <x v="0"/>
    <n v="1"/>
    <x v="1"/>
    <n v="111"/>
    <x v="2"/>
    <n v="5"/>
    <x v="0"/>
    <n v="210"/>
    <x v="2"/>
    <n v="120"/>
    <x v="0"/>
    <n v="57"/>
    <x v="0"/>
    <n v="139"/>
    <s v="Normal"/>
    <n v="139"/>
    <s v="Normal"/>
    <n v="4.8"/>
    <s v="Normal"/>
    <n v="13.5"/>
    <x v="1"/>
    <n v="9.9"/>
    <s v="Normal"/>
    <n v="3.8"/>
    <s v="Normal"/>
    <n v="1"/>
    <s v="Toma ECA"/>
    <n v="1"/>
    <s v="Toma ARB"/>
    <n v="1"/>
    <x v="0"/>
    <n v="0"/>
    <x v="1"/>
    <n v="0"/>
    <x v="0"/>
    <n v="0"/>
    <x v="1"/>
  </r>
  <r>
    <s v="P1014"/>
    <x v="18"/>
    <s v="Adulto"/>
    <x v="0"/>
    <n v="25.3"/>
    <x v="3"/>
    <n v="1"/>
    <s v="Tiene herencia"/>
    <n v="181"/>
    <n v="94"/>
    <n v="98"/>
    <s v="Normal"/>
    <n v="35"/>
    <s v="Reducida"/>
    <n v="4"/>
    <x v="1"/>
    <n v="1"/>
    <x v="1"/>
    <n v="1"/>
    <x v="1"/>
    <n v="1"/>
    <x v="0"/>
    <x v="27"/>
    <x v="1"/>
    <n v="96"/>
    <x v="1"/>
    <n v="24"/>
    <x v="4"/>
    <n v="1752"/>
    <x v="1"/>
    <n v="1576"/>
    <s v="Macroalbuminuria"/>
    <n v="869"/>
    <x v="0"/>
    <n v="0"/>
    <x v="0"/>
    <n v="216"/>
    <x v="1"/>
    <n v="9.6999999999999993"/>
    <x v="1"/>
    <n v="316"/>
    <x v="1"/>
    <n v="210"/>
    <x v="2"/>
    <n v="33"/>
    <x v="0"/>
    <n v="244"/>
    <s v="Alto"/>
    <n v="132"/>
    <s v="Bajo"/>
    <n v="6.9"/>
    <s v="Alto"/>
    <n v="10.9"/>
    <x v="0"/>
    <n v="7.8"/>
    <s v="Bajo"/>
    <n v="5"/>
    <s v="Alto"/>
    <n v="1"/>
    <s v="Toma ECA"/>
    <n v="0"/>
    <s v="No toma ARB"/>
    <n v="0"/>
    <x v="1"/>
    <n v="1"/>
    <x v="0"/>
    <n v="1"/>
    <x v="1"/>
    <n v="0"/>
    <x v="1"/>
  </r>
  <r>
    <s v="P1015"/>
    <x v="12"/>
    <s v="Adulto"/>
    <x v="0"/>
    <n v="18.600000000000001"/>
    <x v="0"/>
    <n v="0"/>
    <s v="No tiene herencia"/>
    <n v="125"/>
    <n v="78"/>
    <n v="86"/>
    <s v="Normal"/>
    <n v="57"/>
    <s v="Normal"/>
    <n v="1"/>
    <x v="2"/>
    <n v="0"/>
    <x v="0"/>
    <n v="0"/>
    <x v="0"/>
    <n v="0"/>
    <x v="1"/>
    <x v="13"/>
    <x v="0"/>
    <n v="24"/>
    <x v="0"/>
    <n v="63"/>
    <x v="2"/>
    <n v="22"/>
    <x v="0"/>
    <n v="17"/>
    <s v="Normal"/>
    <n v="2086"/>
    <x v="0"/>
    <n v="1"/>
    <x v="1"/>
    <n v="124"/>
    <x v="2"/>
    <n v="5.6"/>
    <x v="0"/>
    <n v="171"/>
    <x v="0"/>
    <n v="106"/>
    <x v="0"/>
    <n v="48"/>
    <x v="0"/>
    <n v="120"/>
    <s v="Normal"/>
    <n v="135"/>
    <s v="Normal"/>
    <n v="3.7"/>
    <s v="Normal"/>
    <n v="14"/>
    <x v="1"/>
    <n v="9"/>
    <s v="Normal"/>
    <n v="3.5"/>
    <s v="Normal"/>
    <n v="0"/>
    <s v="No Toma ECA"/>
    <n v="0"/>
    <s v="No toma ARB"/>
    <n v="0"/>
    <x v="1"/>
    <n v="1"/>
    <x v="0"/>
    <n v="0"/>
    <x v="0"/>
    <n v="1"/>
    <x v="0"/>
  </r>
  <r>
    <s v="P1016"/>
    <x v="22"/>
    <s v="Adulto Mayor"/>
    <x v="1"/>
    <n v="30.2"/>
    <x v="2"/>
    <n v="0"/>
    <s v="No tiene herencia"/>
    <n v="166"/>
    <n v="98"/>
    <n v="103"/>
    <s v="Taquicardia"/>
    <n v="41"/>
    <s v="Intermedia"/>
    <n v="3"/>
    <x v="3"/>
    <n v="0"/>
    <x v="0"/>
    <n v="0"/>
    <x v="0"/>
    <n v="1"/>
    <x v="0"/>
    <x v="37"/>
    <x v="1"/>
    <n v="45"/>
    <x v="1"/>
    <n v="10"/>
    <x v="3"/>
    <n v="1588"/>
    <x v="1"/>
    <n v="1429"/>
    <s v="Macroalbuminuria"/>
    <n v="642"/>
    <x v="0"/>
    <n v="0"/>
    <x v="0"/>
    <n v="220"/>
    <x v="1"/>
    <n v="9.8000000000000007"/>
    <x v="1"/>
    <n v="309"/>
    <x v="1"/>
    <n v="177"/>
    <x v="1"/>
    <n v="30"/>
    <x v="0"/>
    <n v="225"/>
    <s v="Alto"/>
    <n v="126"/>
    <s v="Bajo"/>
    <n v="6.3"/>
    <s v="Alto"/>
    <n v="10"/>
    <x v="0"/>
    <n v="8"/>
    <s v="Bajo"/>
    <n v="6"/>
    <s v="Alto"/>
    <n v="1"/>
    <s v="Toma ECA"/>
    <n v="1"/>
    <s v="Toma ARB"/>
    <n v="0"/>
    <x v="1"/>
    <n v="0"/>
    <x v="1"/>
    <n v="1"/>
    <x v="1"/>
    <n v="1"/>
    <x v="0"/>
  </r>
  <r>
    <s v="P1017"/>
    <x v="23"/>
    <s v="Adulto"/>
    <x v="1"/>
    <n v="21.5"/>
    <x v="0"/>
    <n v="0"/>
    <s v="No tiene herencia"/>
    <n v="114"/>
    <n v="77"/>
    <n v="77"/>
    <s v="Normal"/>
    <n v="55"/>
    <s v="Normal"/>
    <n v="2"/>
    <x v="0"/>
    <n v="0"/>
    <x v="0"/>
    <n v="0"/>
    <x v="0"/>
    <n v="1"/>
    <x v="0"/>
    <x v="3"/>
    <x v="0"/>
    <n v="21"/>
    <x v="0"/>
    <n v="82"/>
    <x v="2"/>
    <n v="28"/>
    <x v="0"/>
    <n v="22"/>
    <s v="Normal"/>
    <n v="1540"/>
    <x v="0"/>
    <n v="1"/>
    <x v="1"/>
    <n v="124"/>
    <x v="2"/>
    <n v="6.1"/>
    <x v="2"/>
    <n v="219"/>
    <x v="2"/>
    <n v="102"/>
    <x v="0"/>
    <n v="49"/>
    <x v="0"/>
    <n v="86"/>
    <s v="Normal"/>
    <n v="142"/>
    <s v="Normal"/>
    <n v="4.0999999999999996"/>
    <s v="Normal"/>
    <n v="14.8"/>
    <x v="1"/>
    <n v="10.4"/>
    <s v="Normal"/>
    <n v="2.8"/>
    <s v="Normal"/>
    <n v="1"/>
    <s v="Toma ECA"/>
    <n v="0"/>
    <s v="No toma ARB"/>
    <n v="0"/>
    <x v="1"/>
    <n v="1"/>
    <x v="0"/>
    <n v="0"/>
    <x v="0"/>
    <n v="0"/>
    <x v="1"/>
  </r>
  <r>
    <s v="P1018"/>
    <x v="13"/>
    <s v="Adulto Mayor"/>
    <x v="1"/>
    <n v="33.1"/>
    <x v="2"/>
    <n v="1"/>
    <s v="Tiene herencia"/>
    <n v="145"/>
    <n v="107"/>
    <n v="102"/>
    <s v="Taquicardia"/>
    <n v="29"/>
    <s v="Reducida"/>
    <n v="3"/>
    <x v="3"/>
    <n v="0"/>
    <x v="0"/>
    <n v="0"/>
    <x v="0"/>
    <n v="1"/>
    <x v="0"/>
    <x v="27"/>
    <x v="1"/>
    <n v="99"/>
    <x v="1"/>
    <n v="18"/>
    <x v="4"/>
    <n v="2190"/>
    <x v="1"/>
    <n v="1752"/>
    <s v="Macroalbuminuria"/>
    <n v="311"/>
    <x v="1"/>
    <n v="1"/>
    <x v="1"/>
    <n v="163"/>
    <x v="1"/>
    <n v="9.3000000000000007"/>
    <x v="1"/>
    <n v="208"/>
    <x v="2"/>
    <n v="141"/>
    <x v="4"/>
    <n v="28"/>
    <x v="0"/>
    <n v="316"/>
    <s v="Alto"/>
    <n v="131"/>
    <s v="Bajo"/>
    <n v="6.2"/>
    <s v="Alto"/>
    <n v="9.8000000000000007"/>
    <x v="0"/>
    <n v="7.5"/>
    <s v="Bajo"/>
    <n v="6.2"/>
    <s v="Alto"/>
    <n v="0"/>
    <s v="No Toma ECA"/>
    <n v="0"/>
    <s v="No toma ARB"/>
    <n v="1"/>
    <x v="0"/>
    <n v="1"/>
    <x v="0"/>
    <n v="1"/>
    <x v="1"/>
    <n v="0"/>
    <x v="1"/>
  </r>
  <r>
    <s v="P1019"/>
    <x v="38"/>
    <s v="Adulto Mayor"/>
    <x v="1"/>
    <n v="20.5"/>
    <x v="0"/>
    <n v="0"/>
    <s v="No tiene herencia"/>
    <n v="117"/>
    <n v="85"/>
    <n v="75"/>
    <s v="Normal"/>
    <n v="57"/>
    <s v="Normal"/>
    <n v="2"/>
    <x v="0"/>
    <n v="0"/>
    <x v="0"/>
    <n v="0"/>
    <x v="0"/>
    <n v="0"/>
    <x v="1"/>
    <x v="3"/>
    <x v="0"/>
    <n v="16"/>
    <x v="2"/>
    <n v="110"/>
    <x v="0"/>
    <n v="17"/>
    <x v="0"/>
    <n v="11"/>
    <s v="Normal"/>
    <n v="2173"/>
    <x v="0"/>
    <n v="0"/>
    <x v="0"/>
    <n v="111"/>
    <x v="2"/>
    <n v="5.6"/>
    <x v="0"/>
    <n v="150"/>
    <x v="0"/>
    <n v="101"/>
    <x v="0"/>
    <n v="60"/>
    <x v="1"/>
    <n v="103"/>
    <s v="Normal"/>
    <n v="143"/>
    <s v="Normal"/>
    <n v="4.5999999999999996"/>
    <s v="Normal"/>
    <n v="15.1"/>
    <x v="1"/>
    <n v="9.1"/>
    <s v="Normal"/>
    <n v="3.3"/>
    <s v="Normal"/>
    <n v="1"/>
    <s v="Toma ECA"/>
    <n v="1"/>
    <s v="Toma ARB"/>
    <n v="0"/>
    <x v="1"/>
    <n v="0"/>
    <x v="1"/>
    <n v="0"/>
    <x v="0"/>
    <n v="0"/>
    <x v="1"/>
  </r>
  <r>
    <s v="P1020"/>
    <x v="22"/>
    <s v="Adulto Mayor"/>
    <x v="0"/>
    <n v="29.4"/>
    <x v="3"/>
    <n v="0"/>
    <s v="No tiene herencia"/>
    <n v="107"/>
    <n v="84"/>
    <n v="69"/>
    <s v="Normal"/>
    <n v="59"/>
    <s v="Normal"/>
    <n v="2"/>
    <x v="0"/>
    <n v="0"/>
    <x v="0"/>
    <n v="0"/>
    <x v="0"/>
    <n v="1"/>
    <x v="0"/>
    <x v="13"/>
    <x v="0"/>
    <n v="29"/>
    <x v="0"/>
    <n v="115"/>
    <x v="0"/>
    <n v="21"/>
    <x v="0"/>
    <n v="16"/>
    <s v="Normal"/>
    <n v="2292"/>
    <x v="0"/>
    <n v="1"/>
    <x v="1"/>
    <n v="108"/>
    <x v="2"/>
    <n v="5.0999999999999996"/>
    <x v="0"/>
    <n v="216"/>
    <x v="2"/>
    <n v="116"/>
    <x v="0"/>
    <n v="63"/>
    <x v="1"/>
    <n v="139"/>
    <s v="Normal"/>
    <n v="143"/>
    <s v="Normal"/>
    <n v="4.9000000000000004"/>
    <s v="Normal"/>
    <n v="14.8"/>
    <x v="1"/>
    <n v="9"/>
    <s v="Normal"/>
    <n v="3.2"/>
    <s v="Normal"/>
    <n v="0"/>
    <s v="No Toma ECA"/>
    <n v="0"/>
    <s v="No toma ARB"/>
    <n v="1"/>
    <x v="0"/>
    <n v="0"/>
    <x v="1"/>
    <n v="0"/>
    <x v="0"/>
    <n v="1"/>
    <x v="0"/>
  </r>
  <r>
    <s v="P1021"/>
    <x v="0"/>
    <s v="Adulto"/>
    <x v="0"/>
    <n v="19.2"/>
    <x v="0"/>
    <n v="0"/>
    <s v="No tiene herencia"/>
    <n v="108"/>
    <n v="67"/>
    <n v="82"/>
    <s v="Normal"/>
    <n v="58"/>
    <s v="Normal"/>
    <n v="2"/>
    <x v="0"/>
    <n v="0"/>
    <x v="0"/>
    <n v="0"/>
    <x v="0"/>
    <n v="1"/>
    <x v="0"/>
    <x v="10"/>
    <x v="2"/>
    <n v="38"/>
    <x v="0"/>
    <n v="107"/>
    <x v="0"/>
    <n v="8"/>
    <x v="0"/>
    <n v="6"/>
    <s v="Normal"/>
    <n v="2280"/>
    <x v="0"/>
    <n v="1"/>
    <x v="1"/>
    <n v="119"/>
    <x v="2"/>
    <n v="5.5"/>
    <x v="0"/>
    <n v="178"/>
    <x v="0"/>
    <n v="119"/>
    <x v="0"/>
    <n v="58"/>
    <x v="0"/>
    <n v="167"/>
    <s v="Alto"/>
    <n v="142"/>
    <s v="Normal"/>
    <n v="4.5"/>
    <s v="Normal"/>
    <n v="15.8"/>
    <x v="1"/>
    <n v="10.3"/>
    <s v="Normal"/>
    <n v="3.4"/>
    <s v="Normal"/>
    <n v="0"/>
    <s v="No Toma ECA"/>
    <n v="0"/>
    <s v="No toma ARB"/>
    <n v="0"/>
    <x v="1"/>
    <n v="0"/>
    <x v="1"/>
    <n v="0"/>
    <x v="0"/>
    <n v="0"/>
    <x v="1"/>
  </r>
  <r>
    <s v="P1022"/>
    <x v="40"/>
    <s v="Adulto"/>
    <x v="0"/>
    <n v="34.5"/>
    <x v="2"/>
    <n v="1"/>
    <s v="Tiene herencia"/>
    <n v="186"/>
    <n v="108"/>
    <n v="82"/>
    <s v="Normal"/>
    <n v="40"/>
    <s v="Reducida"/>
    <n v="2"/>
    <x v="0"/>
    <n v="0"/>
    <x v="0"/>
    <n v="0"/>
    <x v="0"/>
    <n v="1"/>
    <x v="0"/>
    <x v="27"/>
    <x v="1"/>
    <n v="111"/>
    <x v="3"/>
    <n v="46"/>
    <x v="1"/>
    <n v="2572"/>
    <x v="1"/>
    <n v="2314"/>
    <s v="Macroalbuminuria"/>
    <n v="586"/>
    <x v="0"/>
    <n v="1"/>
    <x v="1"/>
    <n v="133"/>
    <x v="1"/>
    <n v="10.3"/>
    <x v="1"/>
    <n v="318"/>
    <x v="1"/>
    <n v="192"/>
    <x v="2"/>
    <n v="37"/>
    <x v="0"/>
    <n v="345"/>
    <s v="Alto"/>
    <n v="135"/>
    <s v="Normal"/>
    <n v="6.5"/>
    <s v="Alto"/>
    <n v="8"/>
    <x v="0"/>
    <n v="8.6"/>
    <s v="Normal"/>
    <n v="5.8"/>
    <s v="Alto"/>
    <n v="1"/>
    <s v="Toma ECA"/>
    <n v="0"/>
    <s v="No toma ARB"/>
    <n v="0"/>
    <x v="1"/>
    <n v="1"/>
    <x v="0"/>
    <n v="1"/>
    <x v="1"/>
    <n v="0"/>
    <x v="1"/>
  </r>
  <r>
    <s v="P1023"/>
    <x v="40"/>
    <s v="Adulto"/>
    <x v="1"/>
    <n v="39.799999999999997"/>
    <x v="1"/>
    <n v="1"/>
    <s v="Tiene herencia"/>
    <n v="177"/>
    <n v="92"/>
    <n v="75"/>
    <s v="Normal"/>
    <n v="48"/>
    <s v="Intermedia"/>
    <n v="4"/>
    <x v="1"/>
    <n v="1"/>
    <x v="1"/>
    <n v="1"/>
    <x v="1"/>
    <n v="1"/>
    <x v="0"/>
    <x v="20"/>
    <x v="1"/>
    <n v="62"/>
    <x v="1"/>
    <n v="13"/>
    <x v="3"/>
    <n v="1683"/>
    <x v="1"/>
    <n v="1346"/>
    <s v="Macroalbuminuria"/>
    <n v="578"/>
    <x v="0"/>
    <n v="1"/>
    <x v="1"/>
    <n v="133"/>
    <x v="1"/>
    <n v="10.4"/>
    <x v="1"/>
    <n v="221"/>
    <x v="2"/>
    <n v="157"/>
    <x v="4"/>
    <n v="37"/>
    <x v="0"/>
    <n v="311"/>
    <s v="Alto"/>
    <n v="126"/>
    <s v="Bajo"/>
    <n v="5.8"/>
    <s v="Alto"/>
    <n v="9.6"/>
    <x v="0"/>
    <n v="8.1999999999999993"/>
    <s v="Bajo"/>
    <n v="6.6"/>
    <s v="Alto"/>
    <n v="1"/>
    <s v="Toma ECA"/>
    <n v="1"/>
    <s v="Toma ARB"/>
    <n v="1"/>
    <x v="0"/>
    <n v="0"/>
    <x v="1"/>
    <n v="1"/>
    <x v="1"/>
    <n v="1"/>
    <x v="0"/>
  </r>
  <r>
    <s v="P1024"/>
    <x v="28"/>
    <s v="Adulto Mayor"/>
    <x v="1"/>
    <n v="30.7"/>
    <x v="2"/>
    <n v="1"/>
    <s v="Tiene herencia"/>
    <n v="168"/>
    <n v="103"/>
    <n v="84"/>
    <s v="Normal"/>
    <n v="44"/>
    <s v="Intermedia"/>
    <n v="4"/>
    <x v="1"/>
    <n v="1"/>
    <x v="1"/>
    <n v="1"/>
    <x v="1"/>
    <n v="1"/>
    <x v="0"/>
    <x v="2"/>
    <x v="1"/>
    <n v="50"/>
    <x v="1"/>
    <n v="31"/>
    <x v="1"/>
    <n v="1223"/>
    <x v="1"/>
    <n v="978"/>
    <s v="Macroalbuminuria"/>
    <n v="341"/>
    <x v="1"/>
    <n v="0"/>
    <x v="0"/>
    <n v="141"/>
    <x v="1"/>
    <n v="6.9"/>
    <x v="1"/>
    <n v="306"/>
    <x v="1"/>
    <n v="158"/>
    <x v="4"/>
    <n v="31"/>
    <x v="0"/>
    <n v="293"/>
    <s v="Alto"/>
    <n v="126"/>
    <s v="Bajo"/>
    <n v="5.8"/>
    <s v="Alto"/>
    <n v="10.3"/>
    <x v="0"/>
    <n v="8.1"/>
    <s v="Bajo"/>
    <n v="6.3"/>
    <s v="Alto"/>
    <n v="1"/>
    <s v="Toma ECA"/>
    <n v="0"/>
    <s v="No toma ARB"/>
    <n v="1"/>
    <x v="0"/>
    <n v="1"/>
    <x v="0"/>
    <n v="1"/>
    <x v="1"/>
    <n v="1"/>
    <x v="0"/>
  </r>
  <r>
    <s v="P1025"/>
    <x v="25"/>
    <s v="Adulto"/>
    <x v="1"/>
    <n v="38.5"/>
    <x v="1"/>
    <n v="0"/>
    <s v="No tiene herencia"/>
    <n v="167"/>
    <n v="95"/>
    <n v="96"/>
    <s v="Normal"/>
    <n v="30"/>
    <s v="Reducida"/>
    <n v="2"/>
    <x v="0"/>
    <n v="0"/>
    <x v="0"/>
    <n v="1"/>
    <x v="1"/>
    <n v="1"/>
    <x v="0"/>
    <x v="16"/>
    <x v="1"/>
    <n v="86"/>
    <x v="1"/>
    <n v="44"/>
    <x v="1"/>
    <n v="2307"/>
    <x v="1"/>
    <n v="1614"/>
    <s v="Macroalbuminuria"/>
    <n v="757"/>
    <x v="0"/>
    <n v="1"/>
    <x v="1"/>
    <n v="220"/>
    <x v="1"/>
    <n v="9.8000000000000007"/>
    <x v="1"/>
    <n v="269"/>
    <x v="1"/>
    <n v="198"/>
    <x v="2"/>
    <n v="31"/>
    <x v="0"/>
    <n v="339"/>
    <s v="Alto"/>
    <n v="128"/>
    <s v="Bajo"/>
    <n v="6.2"/>
    <s v="Alto"/>
    <n v="8.9"/>
    <x v="0"/>
    <n v="8"/>
    <s v="Bajo"/>
    <n v="5.6"/>
    <s v="Alto"/>
    <n v="1"/>
    <s v="Toma ECA"/>
    <n v="0"/>
    <s v="No toma ARB"/>
    <n v="1"/>
    <x v="0"/>
    <n v="1"/>
    <x v="0"/>
    <n v="1"/>
    <x v="1"/>
    <n v="1"/>
    <x v="0"/>
  </r>
  <r>
    <s v="P1026"/>
    <x v="22"/>
    <s v="Adulto Mayor"/>
    <x v="1"/>
    <n v="35.6"/>
    <x v="1"/>
    <n v="0"/>
    <s v="No tiene herencia"/>
    <n v="175"/>
    <n v="101"/>
    <n v="86"/>
    <s v="Normal"/>
    <n v="34"/>
    <s v="Reducida"/>
    <n v="4"/>
    <x v="1"/>
    <n v="0"/>
    <x v="0"/>
    <n v="0"/>
    <x v="0"/>
    <n v="1"/>
    <x v="0"/>
    <x v="17"/>
    <x v="1"/>
    <n v="110"/>
    <x v="3"/>
    <n v="31"/>
    <x v="1"/>
    <n v="1588"/>
    <x v="1"/>
    <n v="1429"/>
    <s v="Macroalbuminuria"/>
    <n v="822"/>
    <x v="0"/>
    <n v="1"/>
    <x v="1"/>
    <n v="137"/>
    <x v="1"/>
    <n v="8.6"/>
    <x v="1"/>
    <n v="224"/>
    <x v="2"/>
    <n v="203"/>
    <x v="2"/>
    <n v="43"/>
    <x v="0"/>
    <n v="420"/>
    <s v="Alto"/>
    <n v="125"/>
    <s v="Bajo"/>
    <n v="6.1"/>
    <s v="Alto"/>
    <n v="8.1999999999999993"/>
    <x v="0"/>
    <n v="8.4"/>
    <s v="Bajo"/>
    <n v="5.6"/>
    <s v="Alto"/>
    <n v="1"/>
    <s v="Toma ECA"/>
    <n v="1"/>
    <s v="Toma ARB"/>
    <n v="1"/>
    <x v="0"/>
    <n v="0"/>
    <x v="1"/>
    <n v="1"/>
    <x v="1"/>
    <n v="0"/>
    <x v="1"/>
  </r>
  <r>
    <s v="P1027"/>
    <x v="33"/>
    <s v="Adulto Mayor"/>
    <x v="1"/>
    <n v="26.3"/>
    <x v="3"/>
    <n v="0"/>
    <s v="No tiene herencia"/>
    <n v="143"/>
    <n v="102"/>
    <n v="89"/>
    <s v="Normal"/>
    <n v="44"/>
    <s v="Intermedia"/>
    <n v="3"/>
    <x v="3"/>
    <n v="1"/>
    <x v="1"/>
    <n v="1"/>
    <x v="1"/>
    <n v="1"/>
    <x v="0"/>
    <x v="37"/>
    <x v="1"/>
    <n v="71"/>
    <x v="1"/>
    <n v="39"/>
    <x v="1"/>
    <n v="1763"/>
    <x v="1"/>
    <n v="1410"/>
    <s v="Macroalbuminuria"/>
    <n v="532"/>
    <x v="0"/>
    <n v="0"/>
    <x v="0"/>
    <n v="174"/>
    <x v="1"/>
    <n v="9.6999999999999993"/>
    <x v="1"/>
    <n v="223"/>
    <x v="2"/>
    <n v="154"/>
    <x v="4"/>
    <n v="32"/>
    <x v="0"/>
    <n v="383"/>
    <s v="Alto"/>
    <n v="135"/>
    <s v="Normal"/>
    <n v="5.9"/>
    <s v="Alto"/>
    <n v="7.3"/>
    <x v="0"/>
    <n v="8.3000000000000007"/>
    <s v="Bajo"/>
    <n v="6.4"/>
    <s v="Alto"/>
    <n v="0"/>
    <s v="No Toma ECA"/>
    <n v="0"/>
    <s v="No toma ARB"/>
    <n v="0"/>
    <x v="1"/>
    <n v="1"/>
    <x v="0"/>
    <n v="1"/>
    <x v="1"/>
    <n v="1"/>
    <x v="0"/>
  </r>
  <r>
    <s v="P1028"/>
    <x v="50"/>
    <s v="Adulto"/>
    <x v="0"/>
    <n v="21.4"/>
    <x v="0"/>
    <n v="0"/>
    <s v="No tiene herencia"/>
    <n v="131"/>
    <n v="68"/>
    <n v="68"/>
    <s v="Normal"/>
    <n v="65"/>
    <s v="Normal"/>
    <n v="1"/>
    <x v="2"/>
    <n v="0"/>
    <x v="0"/>
    <n v="0"/>
    <x v="0"/>
    <n v="1"/>
    <x v="0"/>
    <x v="18"/>
    <x v="0"/>
    <n v="38"/>
    <x v="0"/>
    <n v="107"/>
    <x v="0"/>
    <n v="22"/>
    <x v="0"/>
    <n v="15"/>
    <s v="Normal"/>
    <n v="2275"/>
    <x v="0"/>
    <n v="1"/>
    <x v="1"/>
    <n v="119"/>
    <x v="2"/>
    <n v="6.3"/>
    <x v="2"/>
    <n v="187"/>
    <x v="0"/>
    <n v="107"/>
    <x v="0"/>
    <n v="60"/>
    <x v="1"/>
    <n v="142"/>
    <s v="Normal"/>
    <n v="140"/>
    <s v="Normal"/>
    <n v="3.8"/>
    <s v="Normal"/>
    <n v="13.6"/>
    <x v="1"/>
    <n v="10.199999999999999"/>
    <s v="Normal"/>
    <n v="2.6"/>
    <s v="Normal"/>
    <n v="1"/>
    <s v="Toma ECA"/>
    <n v="0"/>
    <s v="No toma ARB"/>
    <n v="0"/>
    <x v="1"/>
    <n v="1"/>
    <x v="0"/>
    <n v="0"/>
    <x v="0"/>
    <n v="1"/>
    <x v="0"/>
  </r>
  <r>
    <s v="P1029"/>
    <x v="0"/>
    <s v="Adulto"/>
    <x v="1"/>
    <n v="20.6"/>
    <x v="0"/>
    <n v="0"/>
    <s v="No tiene herencia"/>
    <n v="110"/>
    <n v="69"/>
    <n v="90"/>
    <s v="Normal"/>
    <n v="69"/>
    <s v="Normal"/>
    <n v="2"/>
    <x v="0"/>
    <n v="0"/>
    <x v="0"/>
    <n v="0"/>
    <x v="0"/>
    <n v="1"/>
    <x v="0"/>
    <x v="0"/>
    <x v="0"/>
    <n v="17"/>
    <x v="0"/>
    <n v="72"/>
    <x v="2"/>
    <n v="21"/>
    <x v="0"/>
    <n v="16"/>
    <s v="Normal"/>
    <n v="1900"/>
    <x v="0"/>
    <n v="0"/>
    <x v="0"/>
    <n v="112"/>
    <x v="2"/>
    <n v="5.8"/>
    <x v="2"/>
    <n v="208"/>
    <x v="2"/>
    <n v="97"/>
    <x v="3"/>
    <n v="53"/>
    <x v="0"/>
    <n v="103"/>
    <s v="Normal"/>
    <n v="145"/>
    <s v="Normal"/>
    <n v="3.7"/>
    <s v="Normal"/>
    <n v="12.8"/>
    <x v="1"/>
    <n v="9"/>
    <s v="Normal"/>
    <n v="4.3"/>
    <s v="Normal"/>
    <n v="0"/>
    <s v="No Toma ECA"/>
    <n v="1"/>
    <s v="Toma ARB"/>
    <n v="0"/>
    <x v="1"/>
    <n v="0"/>
    <x v="1"/>
    <n v="0"/>
    <x v="0"/>
    <n v="0"/>
    <x v="1"/>
  </r>
  <r>
    <s v="P1030"/>
    <x v="40"/>
    <s v="Adulto"/>
    <x v="1"/>
    <n v="29.6"/>
    <x v="3"/>
    <n v="1"/>
    <s v="Tiene herencia"/>
    <n v="187"/>
    <n v="98"/>
    <n v="82"/>
    <s v="Normal"/>
    <n v="49"/>
    <s v="Intermedia"/>
    <n v="4"/>
    <x v="1"/>
    <n v="1"/>
    <x v="1"/>
    <n v="0"/>
    <x v="0"/>
    <n v="1"/>
    <x v="0"/>
    <x v="29"/>
    <x v="1"/>
    <n v="63"/>
    <x v="1"/>
    <n v="45"/>
    <x v="1"/>
    <n v="2612"/>
    <x v="1"/>
    <n v="2350"/>
    <s v="Macroalbuminuria"/>
    <n v="702"/>
    <x v="0"/>
    <n v="1"/>
    <x v="1"/>
    <n v="178"/>
    <x v="1"/>
    <n v="11"/>
    <x v="1"/>
    <n v="314"/>
    <x v="1"/>
    <n v="199"/>
    <x v="2"/>
    <n v="39"/>
    <x v="0"/>
    <n v="249"/>
    <s v="Alto"/>
    <n v="125"/>
    <s v="Bajo"/>
    <n v="6.3"/>
    <s v="Alto"/>
    <n v="9"/>
    <x v="0"/>
    <n v="8.9"/>
    <s v="Normal"/>
    <n v="7.4"/>
    <s v="Alto"/>
    <n v="0"/>
    <s v="No Toma ECA"/>
    <n v="0"/>
    <s v="No toma ARB"/>
    <n v="0"/>
    <x v="1"/>
    <n v="1"/>
    <x v="0"/>
    <n v="1"/>
    <x v="1"/>
    <n v="1"/>
    <x v="0"/>
  </r>
  <r>
    <s v="P1031"/>
    <x v="11"/>
    <s v="Adulto Mayor"/>
    <x v="0"/>
    <n v="29.4"/>
    <x v="3"/>
    <n v="1"/>
    <s v="Tiene herencia"/>
    <n v="144"/>
    <n v="106"/>
    <n v="76"/>
    <s v="Normal"/>
    <n v="46"/>
    <s v="Intermedia"/>
    <n v="3"/>
    <x v="3"/>
    <n v="1"/>
    <x v="1"/>
    <n v="0"/>
    <x v="0"/>
    <n v="1"/>
    <x v="0"/>
    <x v="20"/>
    <x v="1"/>
    <n v="78"/>
    <x v="1"/>
    <n v="53"/>
    <x v="1"/>
    <n v="2865"/>
    <x v="1"/>
    <n v="2578"/>
    <s v="Macroalbuminuria"/>
    <n v="739"/>
    <x v="0"/>
    <n v="1"/>
    <x v="1"/>
    <n v="120"/>
    <x v="2"/>
    <n v="8.1"/>
    <x v="1"/>
    <n v="247"/>
    <x v="1"/>
    <n v="136"/>
    <x v="4"/>
    <n v="38"/>
    <x v="0"/>
    <n v="368"/>
    <s v="Alto"/>
    <n v="133"/>
    <s v="Bajo"/>
    <n v="6.4"/>
    <s v="Alto"/>
    <n v="9.1"/>
    <x v="0"/>
    <n v="8.8000000000000007"/>
    <s v="Normal"/>
    <n v="5.8"/>
    <s v="Alto"/>
    <n v="0"/>
    <s v="No Toma ECA"/>
    <n v="1"/>
    <s v="Toma ARB"/>
    <n v="1"/>
    <x v="0"/>
    <n v="1"/>
    <x v="0"/>
    <n v="1"/>
    <x v="1"/>
    <n v="0"/>
    <x v="1"/>
  </r>
  <r>
    <s v="P1032"/>
    <x v="27"/>
    <s v="Adulto"/>
    <x v="0"/>
    <n v="25.3"/>
    <x v="3"/>
    <n v="1"/>
    <s v="Tiene herencia"/>
    <n v="166"/>
    <n v="104"/>
    <n v="99"/>
    <s v="Normal"/>
    <n v="40"/>
    <s v="Reducida"/>
    <n v="4"/>
    <x v="1"/>
    <n v="1"/>
    <x v="1"/>
    <n v="0"/>
    <x v="0"/>
    <n v="1"/>
    <x v="0"/>
    <x v="39"/>
    <x v="1"/>
    <n v="119"/>
    <x v="3"/>
    <n v="50"/>
    <x v="1"/>
    <n v="2892"/>
    <x v="1"/>
    <n v="2602"/>
    <s v="Macroalbuminuria"/>
    <n v="788"/>
    <x v="0"/>
    <n v="1"/>
    <x v="1"/>
    <n v="140"/>
    <x v="1"/>
    <n v="8.8000000000000007"/>
    <x v="1"/>
    <n v="278"/>
    <x v="1"/>
    <n v="214"/>
    <x v="2"/>
    <n v="45"/>
    <x v="0"/>
    <n v="431"/>
    <s v="Alto"/>
    <n v="136"/>
    <s v="Normal"/>
    <n v="5.4"/>
    <s v="Alto"/>
    <n v="10.1"/>
    <x v="0"/>
    <n v="7.8"/>
    <s v="Bajo"/>
    <n v="4.8"/>
    <s v="Alto"/>
    <n v="1"/>
    <s v="Toma ECA"/>
    <n v="0"/>
    <s v="No toma ARB"/>
    <n v="1"/>
    <x v="0"/>
    <n v="0"/>
    <x v="1"/>
    <n v="1"/>
    <x v="1"/>
    <n v="0"/>
    <x v="1"/>
  </r>
  <r>
    <s v="P1033"/>
    <x v="54"/>
    <s v="Adulto Mayor"/>
    <x v="1"/>
    <n v="36.9"/>
    <x v="1"/>
    <n v="0"/>
    <s v="No tiene herencia"/>
    <n v="182"/>
    <n v="95"/>
    <n v="97"/>
    <s v="Normal"/>
    <n v="36"/>
    <s v="Reducida"/>
    <n v="2"/>
    <x v="0"/>
    <n v="0"/>
    <x v="0"/>
    <n v="1"/>
    <x v="1"/>
    <n v="1"/>
    <x v="0"/>
    <x v="28"/>
    <x v="1"/>
    <n v="71"/>
    <x v="1"/>
    <n v="16"/>
    <x v="4"/>
    <n v="985"/>
    <x v="1"/>
    <n v="788"/>
    <s v="Macroalbuminuria"/>
    <n v="716"/>
    <x v="0"/>
    <n v="1"/>
    <x v="1"/>
    <n v="180"/>
    <x v="1"/>
    <n v="10.5"/>
    <x v="1"/>
    <n v="259"/>
    <x v="1"/>
    <n v="214"/>
    <x v="2"/>
    <n v="31"/>
    <x v="0"/>
    <n v="368"/>
    <s v="Alto"/>
    <n v="127"/>
    <s v="Bajo"/>
    <n v="6.3"/>
    <s v="Alto"/>
    <n v="7.1"/>
    <x v="0"/>
    <n v="8.1999999999999993"/>
    <s v="Bajo"/>
    <n v="6.2"/>
    <s v="Alto"/>
    <n v="1"/>
    <s v="Toma ECA"/>
    <n v="1"/>
    <s v="Toma ARB"/>
    <n v="1"/>
    <x v="0"/>
    <n v="0"/>
    <x v="1"/>
    <n v="1"/>
    <x v="1"/>
    <n v="1"/>
    <x v="0"/>
  </r>
  <r>
    <s v="P1034"/>
    <x v="31"/>
    <s v="Adulto Mayor"/>
    <x v="1"/>
    <n v="32.6"/>
    <x v="2"/>
    <n v="1"/>
    <s v="Tiene herencia"/>
    <n v="143"/>
    <n v="99"/>
    <n v="80"/>
    <s v="Normal"/>
    <n v="25"/>
    <s v="Reducida"/>
    <n v="3"/>
    <x v="3"/>
    <n v="1"/>
    <x v="1"/>
    <n v="1"/>
    <x v="1"/>
    <n v="1"/>
    <x v="0"/>
    <x v="29"/>
    <x v="1"/>
    <n v="52"/>
    <x v="1"/>
    <n v="15"/>
    <x v="4"/>
    <n v="840"/>
    <x v="1"/>
    <n v="672"/>
    <s v="Macroalbuminuria"/>
    <n v="793"/>
    <x v="0"/>
    <n v="1"/>
    <x v="1"/>
    <n v="132"/>
    <x v="1"/>
    <n v="9.8000000000000007"/>
    <x v="1"/>
    <n v="284"/>
    <x v="1"/>
    <n v="194"/>
    <x v="2"/>
    <n v="33"/>
    <x v="0"/>
    <n v="349"/>
    <s v="Alto"/>
    <n v="128"/>
    <s v="Bajo"/>
    <n v="6.6"/>
    <s v="Alto"/>
    <n v="10.3"/>
    <x v="0"/>
    <n v="7.9"/>
    <s v="Bajo"/>
    <n v="7"/>
    <s v="Alto"/>
    <n v="1"/>
    <s v="Toma ECA"/>
    <n v="1"/>
    <s v="Toma ARB"/>
    <n v="0"/>
    <x v="1"/>
    <n v="0"/>
    <x v="1"/>
    <n v="1"/>
    <x v="1"/>
    <n v="0"/>
    <x v="1"/>
  </r>
  <r>
    <s v="P1035"/>
    <x v="0"/>
    <s v="Adulto"/>
    <x v="0"/>
    <n v="23"/>
    <x v="0"/>
    <n v="0"/>
    <s v="No tiene herencia"/>
    <n v="131"/>
    <n v="80"/>
    <n v="88"/>
    <s v="Normal"/>
    <n v="63"/>
    <s v="Normal"/>
    <n v="2"/>
    <x v="0"/>
    <n v="0"/>
    <x v="0"/>
    <n v="0"/>
    <x v="0"/>
    <n v="0"/>
    <x v="1"/>
    <x v="10"/>
    <x v="2"/>
    <n v="40"/>
    <x v="0"/>
    <n v="99"/>
    <x v="0"/>
    <n v="7"/>
    <x v="0"/>
    <n v="6"/>
    <s v="Normal"/>
    <n v="1714"/>
    <x v="0"/>
    <n v="1"/>
    <x v="1"/>
    <n v="89"/>
    <x v="0"/>
    <n v="6.2"/>
    <x v="2"/>
    <n v="210"/>
    <x v="2"/>
    <n v="102"/>
    <x v="0"/>
    <n v="45"/>
    <x v="0"/>
    <n v="154"/>
    <s v="Alto"/>
    <n v="145"/>
    <s v="Normal"/>
    <n v="4.5"/>
    <s v="Normal"/>
    <n v="14.1"/>
    <x v="1"/>
    <n v="9.6999999999999993"/>
    <s v="Normal"/>
    <n v="4"/>
    <s v="Normal"/>
    <n v="0"/>
    <s v="No Toma ECA"/>
    <n v="1"/>
    <s v="Toma ARB"/>
    <n v="0"/>
    <x v="1"/>
    <n v="0"/>
    <x v="1"/>
    <n v="0"/>
    <x v="0"/>
    <n v="0"/>
    <x v="1"/>
  </r>
  <r>
    <s v="P1036"/>
    <x v="26"/>
    <s v="Adulto"/>
    <x v="0"/>
    <n v="22.7"/>
    <x v="0"/>
    <n v="0"/>
    <s v="No tiene herencia"/>
    <n v="111"/>
    <n v="78"/>
    <n v="70"/>
    <s v="Normal"/>
    <n v="70"/>
    <s v="Normal"/>
    <n v="1"/>
    <x v="2"/>
    <n v="0"/>
    <x v="0"/>
    <n v="0"/>
    <x v="0"/>
    <n v="1"/>
    <x v="0"/>
    <x v="13"/>
    <x v="0"/>
    <n v="24"/>
    <x v="0"/>
    <n v="62"/>
    <x v="2"/>
    <n v="17"/>
    <x v="0"/>
    <n v="11"/>
    <s v="Normal"/>
    <n v="1059"/>
    <x v="0"/>
    <n v="1"/>
    <x v="1"/>
    <n v="124"/>
    <x v="2"/>
    <n v="6"/>
    <x v="2"/>
    <n v="195"/>
    <x v="0"/>
    <n v="93"/>
    <x v="3"/>
    <n v="46"/>
    <x v="0"/>
    <n v="123"/>
    <s v="Normal"/>
    <n v="143"/>
    <s v="Normal"/>
    <n v="4.8"/>
    <s v="Normal"/>
    <n v="12"/>
    <x v="0"/>
    <n v="9"/>
    <s v="Normal"/>
    <n v="2.6"/>
    <s v="Normal"/>
    <n v="1"/>
    <s v="Toma ECA"/>
    <n v="0"/>
    <s v="No toma ARB"/>
    <n v="0"/>
    <x v="1"/>
    <n v="0"/>
    <x v="1"/>
    <n v="0"/>
    <x v="0"/>
    <n v="0"/>
    <x v="1"/>
  </r>
  <r>
    <s v="P1037"/>
    <x v="21"/>
    <s v="Adulto"/>
    <x v="0"/>
    <n v="19.5"/>
    <x v="0"/>
    <n v="0"/>
    <s v="No tiene herencia"/>
    <n v="123"/>
    <n v="75"/>
    <n v="60"/>
    <s v="Normal"/>
    <n v="70"/>
    <s v="Normal"/>
    <n v="1"/>
    <x v="2"/>
    <n v="0"/>
    <x v="0"/>
    <n v="0"/>
    <x v="0"/>
    <n v="1"/>
    <x v="0"/>
    <x v="3"/>
    <x v="0"/>
    <n v="38"/>
    <x v="0"/>
    <n v="111"/>
    <x v="0"/>
    <n v="7"/>
    <x v="0"/>
    <n v="5"/>
    <s v="Normal"/>
    <n v="1145"/>
    <x v="0"/>
    <n v="0"/>
    <x v="0"/>
    <n v="105"/>
    <x v="2"/>
    <n v="6.1"/>
    <x v="2"/>
    <n v="214"/>
    <x v="2"/>
    <n v="130"/>
    <x v="4"/>
    <n v="57"/>
    <x v="0"/>
    <n v="139"/>
    <s v="Normal"/>
    <n v="145"/>
    <s v="Normal"/>
    <n v="4.3"/>
    <s v="Normal"/>
    <n v="12.4"/>
    <x v="0"/>
    <n v="10.1"/>
    <s v="Normal"/>
    <n v="4.4000000000000004"/>
    <s v="Normal"/>
    <n v="1"/>
    <s v="Toma ECA"/>
    <n v="1"/>
    <s v="Toma ARB"/>
    <n v="0"/>
    <x v="1"/>
    <n v="1"/>
    <x v="0"/>
    <n v="0"/>
    <x v="0"/>
    <n v="0"/>
    <x v="1"/>
  </r>
  <r>
    <s v="P1038"/>
    <x v="42"/>
    <s v="Adulto Mayor"/>
    <x v="1"/>
    <n v="30"/>
    <x v="2"/>
    <n v="1"/>
    <s v="Tiene herencia"/>
    <n v="182"/>
    <n v="104"/>
    <n v="100"/>
    <s v="Normal"/>
    <n v="50"/>
    <s v="Normal"/>
    <n v="3"/>
    <x v="3"/>
    <n v="0"/>
    <x v="0"/>
    <n v="0"/>
    <x v="0"/>
    <n v="1"/>
    <x v="0"/>
    <x v="31"/>
    <x v="1"/>
    <n v="86"/>
    <x v="1"/>
    <n v="50"/>
    <x v="1"/>
    <n v="1810"/>
    <x v="1"/>
    <n v="1267"/>
    <s v="Macroalbuminuria"/>
    <n v="698"/>
    <x v="0"/>
    <n v="1"/>
    <x v="1"/>
    <n v="157"/>
    <x v="1"/>
    <n v="10.4"/>
    <x v="1"/>
    <n v="298"/>
    <x v="1"/>
    <n v="209"/>
    <x v="2"/>
    <n v="42"/>
    <x v="0"/>
    <n v="325"/>
    <s v="Alto"/>
    <n v="134"/>
    <s v="Bajo"/>
    <n v="5.4"/>
    <s v="Alto"/>
    <n v="10.6"/>
    <x v="0"/>
    <n v="7.8"/>
    <s v="Bajo"/>
    <n v="6.4"/>
    <s v="Alto"/>
    <n v="0"/>
    <s v="No Toma ECA"/>
    <n v="0"/>
    <s v="No toma ARB"/>
    <n v="1"/>
    <x v="0"/>
    <n v="1"/>
    <x v="0"/>
    <n v="1"/>
    <x v="1"/>
    <n v="1"/>
    <x v="0"/>
  </r>
  <r>
    <s v="P1039"/>
    <x v="27"/>
    <s v="Adulto"/>
    <x v="1"/>
    <n v="24.9"/>
    <x v="0"/>
    <n v="1"/>
    <s v="Tiene herencia"/>
    <n v="129"/>
    <n v="65"/>
    <n v="66"/>
    <s v="Normal"/>
    <n v="70"/>
    <s v="Normal"/>
    <n v="2"/>
    <x v="0"/>
    <n v="0"/>
    <x v="0"/>
    <n v="0"/>
    <x v="0"/>
    <n v="0"/>
    <x v="1"/>
    <x v="4"/>
    <x v="1"/>
    <n v="36"/>
    <x v="0"/>
    <n v="114"/>
    <x v="0"/>
    <n v="14"/>
    <x v="0"/>
    <n v="9"/>
    <s v="Normal"/>
    <n v="2100"/>
    <x v="0"/>
    <n v="1"/>
    <x v="1"/>
    <n v="96"/>
    <x v="0"/>
    <n v="5.6"/>
    <x v="0"/>
    <n v="184"/>
    <x v="0"/>
    <n v="84"/>
    <x v="3"/>
    <n v="49"/>
    <x v="0"/>
    <n v="148"/>
    <s v="Normal"/>
    <n v="142"/>
    <s v="Normal"/>
    <n v="4.8"/>
    <s v="Normal"/>
    <n v="14"/>
    <x v="1"/>
    <n v="9.6999999999999993"/>
    <s v="Normal"/>
    <n v="3"/>
    <s v="Normal"/>
    <n v="0"/>
    <s v="No Toma ECA"/>
    <n v="1"/>
    <s v="Toma ARB"/>
    <n v="0"/>
    <x v="1"/>
    <n v="1"/>
    <x v="0"/>
    <n v="0"/>
    <x v="0"/>
    <n v="1"/>
    <x v="0"/>
  </r>
  <r>
    <s v="P1040"/>
    <x v="35"/>
    <s v="Adulto"/>
    <x v="1"/>
    <n v="24.3"/>
    <x v="0"/>
    <n v="0"/>
    <s v="No tiene herencia"/>
    <n v="129"/>
    <n v="84"/>
    <n v="87"/>
    <s v="Normal"/>
    <n v="56"/>
    <s v="Normal"/>
    <n v="1"/>
    <x v="2"/>
    <n v="0"/>
    <x v="0"/>
    <n v="0"/>
    <x v="0"/>
    <n v="1"/>
    <x v="0"/>
    <x v="0"/>
    <x v="0"/>
    <n v="17"/>
    <x v="0"/>
    <n v="92"/>
    <x v="0"/>
    <n v="11"/>
    <x v="0"/>
    <n v="7"/>
    <s v="Normal"/>
    <n v="1072"/>
    <x v="0"/>
    <n v="1"/>
    <x v="1"/>
    <n v="121"/>
    <x v="2"/>
    <n v="5.9"/>
    <x v="2"/>
    <n v="178"/>
    <x v="0"/>
    <n v="114"/>
    <x v="0"/>
    <n v="52"/>
    <x v="0"/>
    <n v="153"/>
    <s v="Alto"/>
    <n v="144"/>
    <s v="Normal"/>
    <n v="4.3"/>
    <s v="Normal"/>
    <n v="13.1"/>
    <x v="1"/>
    <n v="9.5"/>
    <s v="Normal"/>
    <n v="3.9"/>
    <s v="Normal"/>
    <n v="1"/>
    <s v="Toma ECA"/>
    <n v="0"/>
    <s v="No toma ARB"/>
    <n v="0"/>
    <x v="1"/>
    <n v="1"/>
    <x v="0"/>
    <n v="0"/>
    <x v="0"/>
    <n v="1"/>
    <x v="0"/>
  </r>
  <r>
    <s v="P1041"/>
    <x v="40"/>
    <s v="Adulto"/>
    <x v="1"/>
    <n v="29.3"/>
    <x v="3"/>
    <n v="0"/>
    <s v="No tiene herencia"/>
    <n v="118"/>
    <n v="68"/>
    <n v="70"/>
    <s v="Normal"/>
    <n v="66"/>
    <s v="Normal"/>
    <n v="2"/>
    <x v="0"/>
    <n v="0"/>
    <x v="0"/>
    <n v="0"/>
    <x v="0"/>
    <n v="1"/>
    <x v="0"/>
    <x v="10"/>
    <x v="0"/>
    <n v="26"/>
    <x v="0"/>
    <n v="69"/>
    <x v="2"/>
    <n v="14"/>
    <x v="0"/>
    <n v="12"/>
    <s v="Normal"/>
    <n v="1421"/>
    <x v="0"/>
    <n v="0"/>
    <x v="0"/>
    <n v="105"/>
    <x v="2"/>
    <n v="5.4"/>
    <x v="0"/>
    <n v="153"/>
    <x v="0"/>
    <n v="129"/>
    <x v="0"/>
    <n v="66"/>
    <x v="1"/>
    <n v="140"/>
    <s v="Normal"/>
    <n v="139"/>
    <s v="Normal"/>
    <n v="4.9000000000000004"/>
    <s v="Normal"/>
    <n v="12.3"/>
    <x v="1"/>
    <n v="9.5"/>
    <s v="Normal"/>
    <n v="4"/>
    <s v="Normal"/>
    <n v="1"/>
    <s v="Toma ECA"/>
    <n v="1"/>
    <s v="Toma ARB"/>
    <n v="0"/>
    <x v="1"/>
    <n v="0"/>
    <x v="1"/>
    <n v="0"/>
    <x v="0"/>
    <n v="1"/>
    <x v="0"/>
  </r>
  <r>
    <s v="P1042"/>
    <x v="3"/>
    <s v="Adulto Mayor"/>
    <x v="1"/>
    <n v="21"/>
    <x v="0"/>
    <n v="0"/>
    <s v="No tiene herencia"/>
    <n v="132"/>
    <n v="74"/>
    <n v="85"/>
    <s v="Normal"/>
    <n v="58"/>
    <s v="Normal"/>
    <n v="2"/>
    <x v="0"/>
    <n v="0"/>
    <x v="0"/>
    <n v="0"/>
    <x v="0"/>
    <n v="0"/>
    <x v="1"/>
    <x v="13"/>
    <x v="0"/>
    <n v="26"/>
    <x v="0"/>
    <n v="103"/>
    <x v="0"/>
    <n v="30"/>
    <x v="2"/>
    <n v="24"/>
    <s v="Normal"/>
    <n v="1574"/>
    <x v="0"/>
    <n v="0"/>
    <x v="0"/>
    <n v="106"/>
    <x v="2"/>
    <n v="5.4"/>
    <x v="0"/>
    <n v="188"/>
    <x v="0"/>
    <n v="80"/>
    <x v="3"/>
    <n v="42"/>
    <x v="0"/>
    <n v="132"/>
    <s v="Normal"/>
    <n v="145"/>
    <s v="Normal"/>
    <n v="5"/>
    <s v="Normal"/>
    <n v="15.5"/>
    <x v="1"/>
    <n v="9.6"/>
    <s v="Normal"/>
    <n v="3.6"/>
    <s v="Normal"/>
    <n v="0"/>
    <s v="No Toma ECA"/>
    <n v="1"/>
    <s v="Toma ARB"/>
    <n v="1"/>
    <x v="0"/>
    <n v="0"/>
    <x v="1"/>
    <n v="0"/>
    <x v="0"/>
    <n v="0"/>
    <x v="1"/>
  </r>
  <r>
    <s v="P1043"/>
    <x v="55"/>
    <s v="Adulto"/>
    <x v="1"/>
    <n v="20.100000000000001"/>
    <x v="0"/>
    <n v="0"/>
    <s v="No tiene herencia"/>
    <n v="103"/>
    <n v="66"/>
    <n v="64"/>
    <s v="Normal"/>
    <n v="63"/>
    <s v="Normal"/>
    <n v="1"/>
    <x v="2"/>
    <n v="0"/>
    <x v="0"/>
    <n v="0"/>
    <x v="0"/>
    <n v="0"/>
    <x v="1"/>
    <x v="4"/>
    <x v="1"/>
    <n v="29"/>
    <x v="0"/>
    <n v="105"/>
    <x v="0"/>
    <n v="12"/>
    <x v="0"/>
    <n v="8"/>
    <s v="Normal"/>
    <n v="1275"/>
    <x v="0"/>
    <n v="0"/>
    <x v="0"/>
    <n v="117"/>
    <x v="2"/>
    <n v="5.4"/>
    <x v="0"/>
    <n v="188"/>
    <x v="0"/>
    <n v="115"/>
    <x v="0"/>
    <n v="65"/>
    <x v="1"/>
    <n v="94"/>
    <s v="Normal"/>
    <n v="135"/>
    <s v="Normal"/>
    <n v="5"/>
    <s v="Normal"/>
    <n v="13.1"/>
    <x v="1"/>
    <n v="9.6"/>
    <s v="Normal"/>
    <n v="4"/>
    <s v="Normal"/>
    <n v="1"/>
    <s v="Toma ECA"/>
    <n v="1"/>
    <s v="Toma ARB"/>
    <n v="0"/>
    <x v="1"/>
    <n v="0"/>
    <x v="1"/>
    <n v="0"/>
    <x v="0"/>
    <n v="0"/>
    <x v="1"/>
  </r>
  <r>
    <s v="P1044"/>
    <x v="16"/>
    <s v="Adulto"/>
    <x v="0"/>
    <n v="18.5"/>
    <x v="0"/>
    <n v="1"/>
    <s v="Tiene herencia"/>
    <n v="104"/>
    <n v="78"/>
    <n v="73"/>
    <s v="Normal"/>
    <n v="63"/>
    <s v="Normal"/>
    <n v="1"/>
    <x v="2"/>
    <n v="0"/>
    <x v="0"/>
    <n v="0"/>
    <x v="0"/>
    <n v="0"/>
    <x v="1"/>
    <x v="10"/>
    <x v="2"/>
    <n v="19"/>
    <x v="0"/>
    <n v="95"/>
    <x v="0"/>
    <n v="19"/>
    <x v="0"/>
    <n v="15"/>
    <s v="Normal"/>
    <n v="1710"/>
    <x v="0"/>
    <n v="1"/>
    <x v="1"/>
    <n v="109"/>
    <x v="2"/>
    <n v="5.6"/>
    <x v="0"/>
    <n v="184"/>
    <x v="0"/>
    <n v="84"/>
    <x v="3"/>
    <n v="51"/>
    <x v="0"/>
    <n v="163"/>
    <s v="Alto"/>
    <n v="139"/>
    <s v="Normal"/>
    <n v="4.8"/>
    <s v="Normal"/>
    <n v="15.9"/>
    <x v="1"/>
    <n v="8.6999999999999993"/>
    <s v="Normal"/>
    <n v="2.5"/>
    <s v="Normal"/>
    <n v="0"/>
    <s v="No Toma ECA"/>
    <n v="0"/>
    <s v="No toma ARB"/>
    <n v="0"/>
    <x v="1"/>
    <n v="1"/>
    <x v="0"/>
    <n v="0"/>
    <x v="0"/>
    <n v="1"/>
    <x v="0"/>
  </r>
  <r>
    <s v="P1045"/>
    <x v="16"/>
    <s v="Adulto"/>
    <x v="0"/>
    <n v="20.8"/>
    <x v="0"/>
    <n v="0"/>
    <s v="No tiene herencia"/>
    <n v="117"/>
    <n v="73"/>
    <n v="62"/>
    <s v="Normal"/>
    <n v="67"/>
    <s v="Normal"/>
    <n v="2"/>
    <x v="0"/>
    <n v="0"/>
    <x v="0"/>
    <n v="0"/>
    <x v="0"/>
    <n v="1"/>
    <x v="0"/>
    <x v="13"/>
    <x v="0"/>
    <n v="35"/>
    <x v="0"/>
    <n v="85"/>
    <x v="2"/>
    <n v="24"/>
    <x v="0"/>
    <n v="19"/>
    <s v="Normal"/>
    <n v="1495"/>
    <x v="0"/>
    <n v="0"/>
    <x v="0"/>
    <n v="120"/>
    <x v="2"/>
    <n v="6"/>
    <x v="2"/>
    <n v="162"/>
    <x v="0"/>
    <n v="97"/>
    <x v="3"/>
    <n v="58"/>
    <x v="0"/>
    <n v="98"/>
    <s v="Normal"/>
    <n v="137"/>
    <s v="Normal"/>
    <n v="3.8"/>
    <s v="Normal"/>
    <n v="13.6"/>
    <x v="1"/>
    <n v="9.4"/>
    <s v="Normal"/>
    <n v="4.5"/>
    <s v="Normal"/>
    <n v="1"/>
    <s v="Toma ECA"/>
    <n v="0"/>
    <s v="No toma ARB"/>
    <n v="0"/>
    <x v="1"/>
    <n v="0"/>
    <x v="1"/>
    <n v="0"/>
    <x v="0"/>
    <n v="1"/>
    <x v="0"/>
  </r>
  <r>
    <s v="P1046"/>
    <x v="3"/>
    <s v="Adulto Mayor"/>
    <x v="0"/>
    <n v="32"/>
    <x v="2"/>
    <n v="0"/>
    <s v="No tiene herencia"/>
    <n v="187"/>
    <n v="109"/>
    <n v="79"/>
    <s v="Normal"/>
    <n v="43"/>
    <s v="Intermedia"/>
    <n v="3"/>
    <x v="3"/>
    <n v="0"/>
    <x v="0"/>
    <n v="0"/>
    <x v="0"/>
    <n v="1"/>
    <x v="0"/>
    <x v="29"/>
    <x v="1"/>
    <n v="59"/>
    <x v="1"/>
    <n v="13"/>
    <x v="3"/>
    <n v="1734"/>
    <x v="1"/>
    <n v="1213"/>
    <s v="Macroalbuminuria"/>
    <n v="886"/>
    <x v="0"/>
    <n v="0"/>
    <x v="0"/>
    <n v="171"/>
    <x v="1"/>
    <n v="9.3000000000000007"/>
    <x v="1"/>
    <n v="289"/>
    <x v="1"/>
    <n v="136"/>
    <x v="4"/>
    <n v="37"/>
    <x v="0"/>
    <n v="192"/>
    <s v="Alto"/>
    <n v="128"/>
    <s v="Bajo"/>
    <n v="5.7"/>
    <s v="Alto"/>
    <n v="8.6"/>
    <x v="0"/>
    <n v="8.9"/>
    <s v="Normal"/>
    <n v="4.5"/>
    <s v="Normal"/>
    <n v="1"/>
    <s v="Toma ECA"/>
    <n v="0"/>
    <s v="No toma ARB"/>
    <n v="0"/>
    <x v="1"/>
    <n v="1"/>
    <x v="0"/>
    <n v="1"/>
    <x v="1"/>
    <n v="0"/>
    <x v="1"/>
  </r>
  <r>
    <s v="P1047"/>
    <x v="22"/>
    <s v="Adulto Mayor"/>
    <x v="0"/>
    <n v="29.2"/>
    <x v="3"/>
    <n v="1"/>
    <s v="Tiene herencia"/>
    <n v="152"/>
    <n v="90"/>
    <n v="96"/>
    <s v="Normal"/>
    <n v="29"/>
    <s v="Reducida"/>
    <n v="4"/>
    <x v="1"/>
    <n v="1"/>
    <x v="1"/>
    <n v="0"/>
    <x v="0"/>
    <n v="1"/>
    <x v="0"/>
    <x v="1"/>
    <x v="1"/>
    <n v="67"/>
    <x v="1"/>
    <n v="24"/>
    <x v="4"/>
    <n v="1039"/>
    <x v="1"/>
    <n v="831"/>
    <s v="Macroalbuminuria"/>
    <n v="766"/>
    <x v="0"/>
    <n v="0"/>
    <x v="0"/>
    <n v="137"/>
    <x v="1"/>
    <n v="10.8"/>
    <x v="1"/>
    <n v="274"/>
    <x v="1"/>
    <n v="181"/>
    <x v="1"/>
    <n v="37"/>
    <x v="0"/>
    <n v="235"/>
    <s v="Alto"/>
    <n v="137"/>
    <s v="Normal"/>
    <n v="6.5"/>
    <s v="Alto"/>
    <n v="10.4"/>
    <x v="0"/>
    <n v="8.4"/>
    <s v="Bajo"/>
    <n v="5.9"/>
    <s v="Alto"/>
    <n v="0"/>
    <s v="No Toma ECA"/>
    <n v="1"/>
    <s v="Toma ARB"/>
    <n v="0"/>
    <x v="1"/>
    <n v="0"/>
    <x v="1"/>
    <n v="1"/>
    <x v="1"/>
    <n v="1"/>
    <x v="0"/>
  </r>
  <r>
    <s v="P1048"/>
    <x v="22"/>
    <s v="Adulto Mayor"/>
    <x v="0"/>
    <n v="24.9"/>
    <x v="0"/>
    <n v="0"/>
    <s v="No tiene herencia"/>
    <n v="112"/>
    <n v="79"/>
    <n v="81"/>
    <s v="Normal"/>
    <n v="68"/>
    <s v="Normal"/>
    <n v="2"/>
    <x v="0"/>
    <n v="0"/>
    <x v="0"/>
    <n v="0"/>
    <x v="0"/>
    <n v="0"/>
    <x v="1"/>
    <x v="10"/>
    <x v="2"/>
    <n v="15"/>
    <x v="2"/>
    <n v="90"/>
    <x v="2"/>
    <n v="29"/>
    <x v="0"/>
    <n v="20"/>
    <s v="Normal"/>
    <n v="1825"/>
    <x v="0"/>
    <n v="0"/>
    <x v="0"/>
    <n v="82"/>
    <x v="0"/>
    <n v="4.8"/>
    <x v="0"/>
    <n v="151"/>
    <x v="0"/>
    <n v="102"/>
    <x v="0"/>
    <n v="41"/>
    <x v="0"/>
    <n v="109"/>
    <s v="Normal"/>
    <n v="144"/>
    <s v="Normal"/>
    <n v="3.7"/>
    <s v="Normal"/>
    <n v="14.2"/>
    <x v="1"/>
    <n v="9.9"/>
    <s v="Normal"/>
    <n v="3"/>
    <s v="Normal"/>
    <n v="1"/>
    <s v="Toma ECA"/>
    <n v="1"/>
    <s v="Toma ARB"/>
    <n v="0"/>
    <x v="1"/>
    <n v="1"/>
    <x v="0"/>
    <n v="0"/>
    <x v="0"/>
    <n v="1"/>
    <x v="0"/>
  </r>
  <r>
    <s v="P1049"/>
    <x v="39"/>
    <s v="Adulto Mayor"/>
    <x v="0"/>
    <n v="29"/>
    <x v="3"/>
    <n v="0"/>
    <s v="No tiene herencia"/>
    <n v="111"/>
    <n v="74"/>
    <n v="61"/>
    <s v="Normal"/>
    <n v="50"/>
    <s v="Normal"/>
    <n v="2"/>
    <x v="0"/>
    <n v="0"/>
    <x v="0"/>
    <n v="0"/>
    <x v="0"/>
    <n v="0"/>
    <x v="1"/>
    <x v="3"/>
    <x v="0"/>
    <n v="21"/>
    <x v="0"/>
    <n v="95"/>
    <x v="0"/>
    <n v="14"/>
    <x v="0"/>
    <n v="12"/>
    <s v="Normal"/>
    <n v="1393"/>
    <x v="0"/>
    <n v="0"/>
    <x v="0"/>
    <n v="109"/>
    <x v="2"/>
    <n v="4.9000000000000004"/>
    <x v="0"/>
    <n v="163"/>
    <x v="0"/>
    <n v="92"/>
    <x v="3"/>
    <n v="58"/>
    <x v="0"/>
    <n v="104"/>
    <s v="Normal"/>
    <n v="144"/>
    <s v="Normal"/>
    <n v="4.7"/>
    <s v="Normal"/>
    <n v="14.5"/>
    <x v="1"/>
    <n v="9"/>
    <s v="Normal"/>
    <n v="2.7"/>
    <s v="Normal"/>
    <n v="1"/>
    <s v="Toma ECA"/>
    <n v="1"/>
    <s v="Toma ARB"/>
    <n v="0"/>
    <x v="1"/>
    <n v="1"/>
    <x v="0"/>
    <n v="0"/>
    <x v="0"/>
    <n v="0"/>
    <x v="1"/>
  </r>
  <r>
    <s v="P1050"/>
    <x v="41"/>
    <s v="Adulto"/>
    <x v="1"/>
    <n v="25.5"/>
    <x v="3"/>
    <n v="0"/>
    <s v="No tiene herencia"/>
    <n v="107"/>
    <n v="79"/>
    <n v="79"/>
    <s v="Normal"/>
    <n v="50"/>
    <s v="Normal"/>
    <n v="2"/>
    <x v="0"/>
    <n v="0"/>
    <x v="0"/>
    <n v="0"/>
    <x v="0"/>
    <n v="0"/>
    <x v="1"/>
    <x v="13"/>
    <x v="0"/>
    <n v="39"/>
    <x v="0"/>
    <n v="97"/>
    <x v="0"/>
    <n v="25"/>
    <x v="0"/>
    <n v="17"/>
    <s v="Normal"/>
    <n v="1617"/>
    <x v="0"/>
    <n v="1"/>
    <x v="1"/>
    <n v="112"/>
    <x v="2"/>
    <n v="5.3"/>
    <x v="0"/>
    <n v="156"/>
    <x v="0"/>
    <n v="126"/>
    <x v="0"/>
    <n v="62"/>
    <x v="1"/>
    <n v="137"/>
    <s v="Normal"/>
    <n v="142"/>
    <s v="Normal"/>
    <n v="4.7"/>
    <s v="Normal"/>
    <n v="12.2"/>
    <x v="1"/>
    <n v="9.6"/>
    <s v="Normal"/>
    <n v="3.2"/>
    <s v="Normal"/>
    <n v="0"/>
    <s v="No Toma ECA"/>
    <n v="1"/>
    <s v="Toma ARB"/>
    <n v="1"/>
    <x v="0"/>
    <n v="1"/>
    <x v="0"/>
    <n v="0"/>
    <x v="0"/>
    <n v="1"/>
    <x v="0"/>
  </r>
  <r>
    <s v="P1051"/>
    <x v="18"/>
    <s v="Adulto"/>
    <x v="0"/>
    <n v="39.700000000000003"/>
    <x v="1"/>
    <n v="1"/>
    <s v="Tiene herencia"/>
    <n v="188"/>
    <n v="100"/>
    <n v="103"/>
    <s v="Taquicardia"/>
    <n v="50"/>
    <s v="Normal"/>
    <n v="4"/>
    <x v="1"/>
    <n v="1"/>
    <x v="1"/>
    <n v="0"/>
    <x v="0"/>
    <n v="1"/>
    <x v="0"/>
    <x v="14"/>
    <x v="1"/>
    <n v="70"/>
    <x v="1"/>
    <n v="59"/>
    <x v="1"/>
    <n v="2888"/>
    <x v="1"/>
    <n v="2021"/>
    <s v="Macroalbuminuria"/>
    <n v="694"/>
    <x v="0"/>
    <n v="1"/>
    <x v="1"/>
    <n v="153"/>
    <x v="1"/>
    <n v="8.5"/>
    <x v="1"/>
    <n v="247"/>
    <x v="1"/>
    <n v="156"/>
    <x v="4"/>
    <n v="32"/>
    <x v="0"/>
    <n v="347"/>
    <s v="Alto"/>
    <n v="138"/>
    <s v="Normal"/>
    <n v="6.5"/>
    <s v="Alto"/>
    <n v="7.5"/>
    <x v="0"/>
    <n v="8.3000000000000007"/>
    <s v="Bajo"/>
    <n v="6.2"/>
    <s v="Alto"/>
    <n v="1"/>
    <s v="Toma ECA"/>
    <n v="1"/>
    <s v="Toma ARB"/>
    <n v="1"/>
    <x v="0"/>
    <n v="1"/>
    <x v="0"/>
    <n v="1"/>
    <x v="1"/>
    <n v="1"/>
    <x v="0"/>
  </r>
  <r>
    <s v="P1052"/>
    <x v="40"/>
    <s v="Adulto"/>
    <x v="0"/>
    <n v="22"/>
    <x v="0"/>
    <n v="1"/>
    <s v="Tiene herencia"/>
    <n v="104"/>
    <n v="72"/>
    <n v="77"/>
    <s v="Normal"/>
    <n v="52"/>
    <s v="Normal"/>
    <n v="2"/>
    <x v="0"/>
    <n v="0"/>
    <x v="0"/>
    <n v="0"/>
    <x v="0"/>
    <n v="0"/>
    <x v="1"/>
    <x v="4"/>
    <x v="0"/>
    <n v="40"/>
    <x v="0"/>
    <n v="115"/>
    <x v="0"/>
    <n v="23"/>
    <x v="0"/>
    <n v="16"/>
    <s v="Normal"/>
    <n v="1663"/>
    <x v="0"/>
    <n v="0"/>
    <x v="0"/>
    <n v="99"/>
    <x v="0"/>
    <n v="5.2"/>
    <x v="0"/>
    <n v="197"/>
    <x v="0"/>
    <n v="88"/>
    <x v="3"/>
    <n v="58"/>
    <x v="0"/>
    <n v="129"/>
    <s v="Normal"/>
    <n v="139"/>
    <s v="Normal"/>
    <n v="4.9000000000000004"/>
    <s v="Normal"/>
    <n v="13.6"/>
    <x v="1"/>
    <n v="10"/>
    <s v="Normal"/>
    <n v="2.6"/>
    <s v="Normal"/>
    <n v="1"/>
    <s v="Toma ECA"/>
    <n v="0"/>
    <s v="No toma ARB"/>
    <n v="0"/>
    <x v="1"/>
    <n v="0"/>
    <x v="1"/>
    <n v="0"/>
    <x v="0"/>
    <n v="0"/>
    <x v="1"/>
  </r>
  <r>
    <s v="P1053"/>
    <x v="1"/>
    <s v="Adulto"/>
    <x v="1"/>
    <n v="34.700000000000003"/>
    <x v="2"/>
    <n v="1"/>
    <s v="Tiene herencia"/>
    <n v="151"/>
    <n v="96"/>
    <n v="101"/>
    <s v="Taquicardia"/>
    <n v="46"/>
    <s v="Intermedia"/>
    <n v="2"/>
    <x v="0"/>
    <n v="1"/>
    <x v="1"/>
    <n v="0"/>
    <x v="0"/>
    <n v="1"/>
    <x v="0"/>
    <x v="30"/>
    <x v="1"/>
    <n v="99"/>
    <x v="1"/>
    <n v="46"/>
    <x v="1"/>
    <n v="2972"/>
    <x v="1"/>
    <n v="2674"/>
    <s v="Macroalbuminuria"/>
    <n v="675"/>
    <x v="0"/>
    <n v="0"/>
    <x v="0"/>
    <n v="184"/>
    <x v="1"/>
    <n v="8.4"/>
    <x v="1"/>
    <n v="271"/>
    <x v="1"/>
    <n v="134"/>
    <x v="4"/>
    <n v="33"/>
    <x v="0"/>
    <n v="308"/>
    <s v="Alto"/>
    <n v="131"/>
    <s v="Bajo"/>
    <n v="5.3"/>
    <s v="Alto"/>
    <n v="8.6"/>
    <x v="0"/>
    <n v="8.3000000000000007"/>
    <s v="Bajo"/>
    <n v="5.2"/>
    <s v="Alto"/>
    <n v="1"/>
    <s v="Toma ECA"/>
    <n v="0"/>
    <s v="No toma ARB"/>
    <n v="0"/>
    <x v="1"/>
    <n v="0"/>
    <x v="1"/>
    <n v="1"/>
    <x v="1"/>
    <n v="1"/>
    <x v="0"/>
  </r>
  <r>
    <s v="P1054"/>
    <x v="10"/>
    <s v="Adulto Mayor"/>
    <x v="1"/>
    <n v="28.5"/>
    <x v="3"/>
    <n v="0"/>
    <s v="No tiene herencia"/>
    <n v="128"/>
    <n v="79"/>
    <n v="89"/>
    <s v="Normal"/>
    <n v="56"/>
    <s v="Normal"/>
    <n v="1"/>
    <x v="2"/>
    <n v="0"/>
    <x v="0"/>
    <n v="0"/>
    <x v="0"/>
    <n v="0"/>
    <x v="1"/>
    <x v="3"/>
    <x v="0"/>
    <n v="26"/>
    <x v="0"/>
    <n v="67"/>
    <x v="2"/>
    <n v="29"/>
    <x v="0"/>
    <n v="23"/>
    <s v="Normal"/>
    <n v="1977"/>
    <x v="0"/>
    <n v="1"/>
    <x v="1"/>
    <n v="96"/>
    <x v="0"/>
    <n v="5.0999999999999996"/>
    <x v="0"/>
    <n v="164"/>
    <x v="0"/>
    <n v="109"/>
    <x v="0"/>
    <n v="59"/>
    <x v="0"/>
    <n v="85"/>
    <s v="Normal"/>
    <n v="141"/>
    <s v="Normal"/>
    <n v="5"/>
    <s v="Normal"/>
    <n v="14.1"/>
    <x v="1"/>
    <n v="9.6"/>
    <s v="Normal"/>
    <n v="3.2"/>
    <s v="Normal"/>
    <n v="1"/>
    <s v="Toma ECA"/>
    <n v="0"/>
    <s v="No toma ARB"/>
    <n v="0"/>
    <x v="1"/>
    <n v="0"/>
    <x v="1"/>
    <n v="0"/>
    <x v="0"/>
    <n v="0"/>
    <x v="1"/>
  </r>
  <r>
    <s v="P1055"/>
    <x v="41"/>
    <s v="Adulto"/>
    <x v="0"/>
    <n v="19.8"/>
    <x v="0"/>
    <n v="0"/>
    <s v="No tiene herencia"/>
    <n v="104"/>
    <n v="83"/>
    <n v="84"/>
    <s v="Normal"/>
    <n v="66"/>
    <s v="Normal"/>
    <n v="1"/>
    <x v="2"/>
    <n v="0"/>
    <x v="0"/>
    <n v="0"/>
    <x v="0"/>
    <n v="1"/>
    <x v="0"/>
    <x v="7"/>
    <x v="0"/>
    <n v="38"/>
    <x v="0"/>
    <n v="98"/>
    <x v="0"/>
    <n v="28"/>
    <x v="0"/>
    <n v="25"/>
    <s v="Normal"/>
    <n v="1805"/>
    <x v="0"/>
    <n v="1"/>
    <x v="1"/>
    <n v="109"/>
    <x v="2"/>
    <n v="5.3"/>
    <x v="0"/>
    <n v="201"/>
    <x v="2"/>
    <n v="90"/>
    <x v="3"/>
    <n v="61"/>
    <x v="1"/>
    <n v="140"/>
    <s v="Normal"/>
    <n v="141"/>
    <s v="Normal"/>
    <n v="4.4000000000000004"/>
    <s v="Normal"/>
    <n v="14.4"/>
    <x v="1"/>
    <n v="10"/>
    <s v="Normal"/>
    <n v="2.6"/>
    <s v="Normal"/>
    <n v="0"/>
    <s v="No Toma ECA"/>
    <n v="0"/>
    <s v="No toma ARB"/>
    <n v="0"/>
    <x v="1"/>
    <n v="0"/>
    <x v="1"/>
    <n v="0"/>
    <x v="0"/>
    <n v="1"/>
    <x v="0"/>
  </r>
  <r>
    <s v="P1056"/>
    <x v="45"/>
    <s v="Adulto"/>
    <x v="1"/>
    <n v="28.1"/>
    <x v="3"/>
    <n v="1"/>
    <s v="Tiene herencia"/>
    <n v="130"/>
    <n v="75"/>
    <n v="84"/>
    <s v="Normal"/>
    <n v="58"/>
    <s v="Normal"/>
    <n v="1"/>
    <x v="2"/>
    <n v="0"/>
    <x v="0"/>
    <n v="0"/>
    <x v="0"/>
    <n v="0"/>
    <x v="1"/>
    <x v="13"/>
    <x v="0"/>
    <n v="37"/>
    <x v="0"/>
    <n v="120"/>
    <x v="0"/>
    <n v="8"/>
    <x v="0"/>
    <n v="6"/>
    <s v="Normal"/>
    <n v="1996"/>
    <x v="0"/>
    <n v="0"/>
    <x v="0"/>
    <n v="108"/>
    <x v="2"/>
    <n v="4.9000000000000004"/>
    <x v="0"/>
    <n v="196"/>
    <x v="0"/>
    <n v="102"/>
    <x v="0"/>
    <n v="58"/>
    <x v="0"/>
    <n v="153"/>
    <s v="Alto"/>
    <n v="136"/>
    <s v="Normal"/>
    <n v="4.2"/>
    <s v="Normal"/>
    <n v="14.5"/>
    <x v="1"/>
    <n v="9.4"/>
    <s v="Normal"/>
    <n v="3.7"/>
    <s v="Normal"/>
    <n v="1"/>
    <s v="Toma ECA"/>
    <n v="0"/>
    <s v="No toma ARB"/>
    <n v="1"/>
    <x v="0"/>
    <n v="0"/>
    <x v="1"/>
    <n v="0"/>
    <x v="0"/>
    <n v="1"/>
    <x v="0"/>
  </r>
  <r>
    <s v="P1057"/>
    <x v="3"/>
    <s v="Adulto Mayor"/>
    <x v="1"/>
    <n v="29.8"/>
    <x v="3"/>
    <n v="0"/>
    <s v="No tiene herencia"/>
    <n v="161"/>
    <n v="107"/>
    <n v="76"/>
    <s v="Normal"/>
    <n v="43"/>
    <s v="Intermedia"/>
    <n v="3"/>
    <x v="3"/>
    <n v="0"/>
    <x v="0"/>
    <n v="1"/>
    <x v="1"/>
    <n v="1"/>
    <x v="0"/>
    <x v="26"/>
    <x v="1"/>
    <n v="86"/>
    <x v="1"/>
    <n v="36"/>
    <x v="1"/>
    <n v="1257"/>
    <x v="1"/>
    <n v="1005"/>
    <s v="Macroalbuminuria"/>
    <n v="823"/>
    <x v="0"/>
    <n v="1"/>
    <x v="1"/>
    <n v="153"/>
    <x v="1"/>
    <n v="9.6"/>
    <x v="1"/>
    <n v="226"/>
    <x v="2"/>
    <n v="137"/>
    <x v="4"/>
    <n v="25"/>
    <x v="0"/>
    <n v="406"/>
    <s v="Alto"/>
    <n v="139"/>
    <s v="Normal"/>
    <n v="6.3"/>
    <s v="Alto"/>
    <n v="7.2"/>
    <x v="0"/>
    <n v="8.6999999999999993"/>
    <s v="Normal"/>
    <n v="6.2"/>
    <s v="Alto"/>
    <n v="1"/>
    <s v="Toma ECA"/>
    <n v="0"/>
    <s v="No toma ARB"/>
    <n v="1"/>
    <x v="0"/>
    <n v="1"/>
    <x v="0"/>
    <n v="1"/>
    <x v="1"/>
    <n v="1"/>
    <x v="0"/>
  </r>
  <r>
    <s v="P1058"/>
    <x v="43"/>
    <s v="Adulto Mayor"/>
    <x v="1"/>
    <n v="25.7"/>
    <x v="3"/>
    <n v="0"/>
    <s v="No tiene herencia"/>
    <n v="124"/>
    <n v="84"/>
    <n v="81"/>
    <s v="Normal"/>
    <n v="52"/>
    <s v="Normal"/>
    <n v="2"/>
    <x v="0"/>
    <n v="0"/>
    <x v="0"/>
    <n v="0"/>
    <x v="0"/>
    <n v="0"/>
    <x v="1"/>
    <x v="13"/>
    <x v="0"/>
    <n v="32"/>
    <x v="0"/>
    <n v="106"/>
    <x v="0"/>
    <n v="27"/>
    <x v="0"/>
    <n v="21"/>
    <s v="Normal"/>
    <n v="2069"/>
    <x v="0"/>
    <n v="0"/>
    <x v="0"/>
    <n v="104"/>
    <x v="2"/>
    <n v="5.6"/>
    <x v="0"/>
    <n v="212"/>
    <x v="2"/>
    <n v="87"/>
    <x v="3"/>
    <n v="41"/>
    <x v="0"/>
    <n v="104"/>
    <s v="Normal"/>
    <n v="135"/>
    <s v="Normal"/>
    <n v="4.5"/>
    <s v="Normal"/>
    <n v="15.9"/>
    <x v="2"/>
    <n v="9.8000000000000007"/>
    <s v="Normal"/>
    <n v="2.9"/>
    <s v="Normal"/>
    <n v="1"/>
    <s v="Toma ECA"/>
    <n v="0"/>
    <s v="No toma ARB"/>
    <n v="1"/>
    <x v="0"/>
    <n v="0"/>
    <x v="1"/>
    <n v="0"/>
    <x v="0"/>
    <n v="1"/>
    <x v="0"/>
  </r>
  <r>
    <s v="P1059"/>
    <x v="29"/>
    <s v="Adulto"/>
    <x v="0"/>
    <n v="22.7"/>
    <x v="0"/>
    <n v="1"/>
    <s v="Tiene herencia"/>
    <n v="133"/>
    <n v="74"/>
    <n v="86"/>
    <s v="Normal"/>
    <n v="59"/>
    <s v="Normal"/>
    <n v="2"/>
    <x v="0"/>
    <n v="0"/>
    <x v="0"/>
    <n v="0"/>
    <x v="0"/>
    <n v="1"/>
    <x v="0"/>
    <x v="13"/>
    <x v="0"/>
    <n v="39"/>
    <x v="0"/>
    <n v="86"/>
    <x v="2"/>
    <n v="19"/>
    <x v="0"/>
    <n v="17"/>
    <s v="Normal"/>
    <n v="1881"/>
    <x v="0"/>
    <n v="1"/>
    <x v="1"/>
    <n v="86"/>
    <x v="0"/>
    <n v="6"/>
    <x v="2"/>
    <n v="213"/>
    <x v="2"/>
    <n v="128"/>
    <x v="0"/>
    <n v="58"/>
    <x v="0"/>
    <n v="108"/>
    <s v="Normal"/>
    <n v="137"/>
    <s v="Normal"/>
    <n v="4.5999999999999996"/>
    <s v="Normal"/>
    <n v="15.8"/>
    <x v="1"/>
    <n v="10"/>
    <s v="Normal"/>
    <n v="2.9"/>
    <s v="Normal"/>
    <n v="1"/>
    <s v="Toma ECA"/>
    <n v="1"/>
    <s v="Toma ARB"/>
    <n v="0"/>
    <x v="1"/>
    <n v="1"/>
    <x v="0"/>
    <n v="0"/>
    <x v="0"/>
    <n v="1"/>
    <x v="0"/>
  </r>
  <r>
    <s v="P1060"/>
    <x v="28"/>
    <s v="Adulto Mayor"/>
    <x v="1"/>
    <n v="25.9"/>
    <x v="3"/>
    <n v="1"/>
    <s v="Tiene herencia"/>
    <n v="160"/>
    <n v="98"/>
    <n v="94"/>
    <s v="Normal"/>
    <n v="41"/>
    <s v="Intermedia"/>
    <n v="4"/>
    <x v="1"/>
    <n v="1"/>
    <x v="1"/>
    <n v="0"/>
    <x v="0"/>
    <n v="1"/>
    <x v="0"/>
    <x v="37"/>
    <x v="1"/>
    <n v="81"/>
    <x v="1"/>
    <n v="14"/>
    <x v="3"/>
    <n v="2757"/>
    <x v="1"/>
    <n v="2205"/>
    <s v="Macroalbuminuria"/>
    <n v="497"/>
    <x v="1"/>
    <n v="1"/>
    <x v="1"/>
    <n v="204"/>
    <x v="1"/>
    <n v="8.1"/>
    <x v="1"/>
    <n v="263"/>
    <x v="1"/>
    <n v="208"/>
    <x v="2"/>
    <n v="29"/>
    <x v="0"/>
    <n v="345"/>
    <s v="Alto"/>
    <n v="131"/>
    <s v="Bajo"/>
    <n v="5"/>
    <s v="Normal"/>
    <n v="8"/>
    <x v="0"/>
    <n v="7.7"/>
    <s v="Bajo"/>
    <n v="4.5999999999999996"/>
    <s v="Alto"/>
    <n v="1"/>
    <s v="Toma ECA"/>
    <n v="1"/>
    <s v="Toma ARB"/>
    <n v="1"/>
    <x v="0"/>
    <n v="1"/>
    <x v="0"/>
    <n v="1"/>
    <x v="1"/>
    <n v="1"/>
    <x v="0"/>
  </r>
  <r>
    <s v="P1061"/>
    <x v="41"/>
    <s v="Adulto"/>
    <x v="1"/>
    <n v="21"/>
    <x v="0"/>
    <n v="1"/>
    <s v="Tiene herencia"/>
    <n v="124"/>
    <n v="69"/>
    <n v="63"/>
    <s v="Normal"/>
    <n v="62"/>
    <s v="Normal"/>
    <n v="2"/>
    <x v="0"/>
    <n v="0"/>
    <x v="0"/>
    <n v="0"/>
    <x v="0"/>
    <n v="1"/>
    <x v="0"/>
    <x v="0"/>
    <x v="0"/>
    <n v="30"/>
    <x v="0"/>
    <n v="114"/>
    <x v="0"/>
    <n v="10"/>
    <x v="0"/>
    <n v="9"/>
    <s v="Normal"/>
    <n v="1219"/>
    <x v="0"/>
    <n v="0"/>
    <x v="0"/>
    <n v="89"/>
    <x v="0"/>
    <n v="5.3"/>
    <x v="0"/>
    <n v="170"/>
    <x v="0"/>
    <n v="115"/>
    <x v="0"/>
    <n v="50"/>
    <x v="0"/>
    <n v="130"/>
    <s v="Normal"/>
    <n v="141"/>
    <s v="Normal"/>
    <n v="4"/>
    <s v="Normal"/>
    <n v="14.4"/>
    <x v="1"/>
    <n v="8.9"/>
    <s v="Normal"/>
    <n v="3"/>
    <s v="Normal"/>
    <n v="0"/>
    <s v="No Toma ECA"/>
    <n v="0"/>
    <s v="No toma ARB"/>
    <n v="0"/>
    <x v="1"/>
    <n v="0"/>
    <x v="1"/>
    <n v="0"/>
    <x v="0"/>
    <n v="1"/>
    <x v="0"/>
  </r>
  <r>
    <s v="P1062"/>
    <x v="17"/>
    <s v="Adulto"/>
    <x v="1"/>
    <n v="22.8"/>
    <x v="0"/>
    <n v="0"/>
    <s v="No tiene herencia"/>
    <n v="120"/>
    <n v="85"/>
    <n v="81"/>
    <s v="Normal"/>
    <n v="66"/>
    <s v="Normal"/>
    <n v="2"/>
    <x v="0"/>
    <n v="0"/>
    <x v="0"/>
    <n v="0"/>
    <x v="0"/>
    <n v="1"/>
    <x v="0"/>
    <x v="13"/>
    <x v="0"/>
    <n v="22"/>
    <x v="0"/>
    <n v="87"/>
    <x v="2"/>
    <n v="19"/>
    <x v="0"/>
    <n v="17"/>
    <s v="Normal"/>
    <n v="1844"/>
    <x v="0"/>
    <n v="0"/>
    <x v="0"/>
    <n v="88"/>
    <x v="0"/>
    <n v="5.0999999999999996"/>
    <x v="0"/>
    <n v="185"/>
    <x v="0"/>
    <n v="104"/>
    <x v="0"/>
    <n v="46"/>
    <x v="0"/>
    <n v="99"/>
    <s v="Normal"/>
    <n v="141"/>
    <s v="Normal"/>
    <n v="4.7"/>
    <s v="Normal"/>
    <n v="14.8"/>
    <x v="1"/>
    <n v="8.6999999999999993"/>
    <s v="Normal"/>
    <n v="3.6"/>
    <s v="Normal"/>
    <n v="0"/>
    <s v="No Toma ECA"/>
    <n v="0"/>
    <s v="No toma ARB"/>
    <n v="0"/>
    <x v="1"/>
    <n v="1"/>
    <x v="0"/>
    <n v="0"/>
    <x v="0"/>
    <n v="1"/>
    <x v="0"/>
  </r>
  <r>
    <s v="P1063"/>
    <x v="25"/>
    <s v="Adulto"/>
    <x v="0"/>
    <n v="24"/>
    <x v="0"/>
    <n v="0"/>
    <s v="No tiene herencia"/>
    <n v="112"/>
    <n v="72"/>
    <n v="80"/>
    <s v="Normal"/>
    <n v="54"/>
    <s v="Normal"/>
    <n v="2"/>
    <x v="0"/>
    <n v="0"/>
    <x v="0"/>
    <n v="0"/>
    <x v="0"/>
    <n v="1"/>
    <x v="0"/>
    <x v="4"/>
    <x v="0"/>
    <n v="29"/>
    <x v="0"/>
    <n v="114"/>
    <x v="0"/>
    <n v="29"/>
    <x v="0"/>
    <n v="26"/>
    <s v="Normal"/>
    <n v="1431"/>
    <x v="0"/>
    <n v="1"/>
    <x v="1"/>
    <n v="117"/>
    <x v="2"/>
    <n v="5.3"/>
    <x v="0"/>
    <n v="175"/>
    <x v="0"/>
    <n v="115"/>
    <x v="0"/>
    <n v="53"/>
    <x v="0"/>
    <n v="169"/>
    <s v="Alto"/>
    <n v="136"/>
    <s v="Normal"/>
    <n v="3.7"/>
    <s v="Normal"/>
    <n v="14.5"/>
    <x v="1"/>
    <n v="9.5"/>
    <s v="Normal"/>
    <n v="3.1"/>
    <s v="Normal"/>
    <n v="1"/>
    <s v="Toma ECA"/>
    <n v="0"/>
    <s v="No toma ARB"/>
    <n v="1"/>
    <x v="0"/>
    <n v="1"/>
    <x v="0"/>
    <n v="0"/>
    <x v="0"/>
    <n v="1"/>
    <x v="0"/>
  </r>
  <r>
    <s v="P1064"/>
    <x v="50"/>
    <s v="Adulto"/>
    <x v="0"/>
    <n v="21.9"/>
    <x v="0"/>
    <n v="1"/>
    <s v="Tiene herencia"/>
    <n v="126"/>
    <n v="82"/>
    <n v="86"/>
    <s v="Normal"/>
    <n v="58"/>
    <s v="Normal"/>
    <n v="1"/>
    <x v="2"/>
    <n v="0"/>
    <x v="0"/>
    <n v="0"/>
    <x v="0"/>
    <n v="1"/>
    <x v="0"/>
    <x v="18"/>
    <x v="0"/>
    <n v="17"/>
    <x v="2"/>
    <n v="82"/>
    <x v="2"/>
    <n v="16"/>
    <x v="0"/>
    <n v="12"/>
    <s v="Normal"/>
    <n v="1296"/>
    <x v="0"/>
    <n v="0"/>
    <x v="0"/>
    <n v="87"/>
    <x v="0"/>
    <n v="5.7"/>
    <x v="2"/>
    <n v="166"/>
    <x v="0"/>
    <n v="106"/>
    <x v="0"/>
    <n v="67"/>
    <x v="1"/>
    <n v="106"/>
    <s v="Normal"/>
    <n v="137"/>
    <s v="Normal"/>
    <n v="4.2"/>
    <s v="Normal"/>
    <n v="14"/>
    <x v="1"/>
    <n v="9.4"/>
    <s v="Normal"/>
    <n v="3.6"/>
    <s v="Normal"/>
    <n v="0"/>
    <s v="No Toma ECA"/>
    <n v="0"/>
    <s v="No toma ARB"/>
    <n v="0"/>
    <x v="1"/>
    <n v="0"/>
    <x v="1"/>
    <n v="0"/>
    <x v="0"/>
    <n v="0"/>
    <x v="1"/>
  </r>
  <r>
    <s v="P1065"/>
    <x v="3"/>
    <s v="Adulto Mayor"/>
    <x v="0"/>
    <n v="25.7"/>
    <x v="3"/>
    <n v="1"/>
    <s v="Tiene herencia"/>
    <n v="128"/>
    <n v="77"/>
    <n v="73"/>
    <s v="Normal"/>
    <n v="64"/>
    <s v="Normal"/>
    <n v="1"/>
    <x v="2"/>
    <n v="0"/>
    <x v="0"/>
    <n v="0"/>
    <x v="0"/>
    <n v="1"/>
    <x v="0"/>
    <x v="3"/>
    <x v="0"/>
    <n v="29"/>
    <x v="0"/>
    <n v="79"/>
    <x v="2"/>
    <n v="20"/>
    <x v="0"/>
    <n v="14"/>
    <s v="Normal"/>
    <n v="2337"/>
    <x v="0"/>
    <n v="1"/>
    <x v="1"/>
    <n v="109"/>
    <x v="2"/>
    <n v="5.8"/>
    <x v="2"/>
    <n v="188"/>
    <x v="0"/>
    <n v="122"/>
    <x v="0"/>
    <n v="61"/>
    <x v="1"/>
    <n v="92"/>
    <s v="Normal"/>
    <n v="142"/>
    <s v="Normal"/>
    <n v="5"/>
    <s v="Normal"/>
    <n v="12.5"/>
    <x v="0"/>
    <n v="9.5"/>
    <s v="Normal"/>
    <n v="3.3"/>
    <s v="Normal"/>
    <n v="1"/>
    <s v="Toma ECA"/>
    <n v="0"/>
    <s v="No toma ARB"/>
    <n v="0"/>
    <x v="1"/>
    <n v="1"/>
    <x v="0"/>
    <n v="0"/>
    <x v="0"/>
    <n v="1"/>
    <x v="0"/>
  </r>
  <r>
    <s v="P1066"/>
    <x v="15"/>
    <s v="Adulto"/>
    <x v="0"/>
    <n v="28.4"/>
    <x v="3"/>
    <n v="1"/>
    <s v="Tiene herencia"/>
    <n v="186"/>
    <n v="110"/>
    <n v="101"/>
    <s v="Taquicardia"/>
    <n v="32"/>
    <s v="Reducida"/>
    <n v="2"/>
    <x v="0"/>
    <n v="0"/>
    <x v="0"/>
    <n v="1"/>
    <x v="1"/>
    <n v="1"/>
    <x v="0"/>
    <x v="15"/>
    <x v="1"/>
    <n v="96"/>
    <x v="1"/>
    <n v="33"/>
    <x v="1"/>
    <n v="1950"/>
    <x v="1"/>
    <n v="1755"/>
    <s v="Macroalbuminuria"/>
    <n v="512"/>
    <x v="0"/>
    <n v="0"/>
    <x v="0"/>
    <n v="162"/>
    <x v="1"/>
    <n v="7.6"/>
    <x v="1"/>
    <n v="253"/>
    <x v="1"/>
    <n v="158"/>
    <x v="4"/>
    <n v="45"/>
    <x v="0"/>
    <n v="316"/>
    <s v="Alto"/>
    <n v="137"/>
    <s v="Normal"/>
    <n v="5.4"/>
    <s v="Alto"/>
    <n v="10.7"/>
    <x v="0"/>
    <n v="7.7"/>
    <s v="Bajo"/>
    <n v="6.7"/>
    <s v="Alto"/>
    <n v="1"/>
    <s v="Toma ECA"/>
    <n v="0"/>
    <s v="No toma ARB"/>
    <n v="0"/>
    <x v="1"/>
    <n v="1"/>
    <x v="0"/>
    <n v="1"/>
    <x v="1"/>
    <n v="0"/>
    <x v="1"/>
  </r>
  <r>
    <s v="P1067"/>
    <x v="43"/>
    <s v="Adulto Mayor"/>
    <x v="1"/>
    <n v="25.3"/>
    <x v="3"/>
    <n v="0"/>
    <s v="No tiene herencia"/>
    <n v="120"/>
    <n v="66"/>
    <n v="67"/>
    <s v="Normal"/>
    <n v="54"/>
    <s v="Normal"/>
    <n v="2"/>
    <x v="0"/>
    <n v="0"/>
    <x v="0"/>
    <n v="0"/>
    <x v="0"/>
    <n v="0"/>
    <x v="1"/>
    <x v="7"/>
    <x v="0"/>
    <n v="28"/>
    <x v="0"/>
    <n v="63"/>
    <x v="2"/>
    <n v="12"/>
    <x v="0"/>
    <n v="9"/>
    <s v="Normal"/>
    <n v="1127"/>
    <x v="0"/>
    <n v="0"/>
    <x v="0"/>
    <n v="105"/>
    <x v="2"/>
    <n v="6.2"/>
    <x v="2"/>
    <n v="161"/>
    <x v="0"/>
    <n v="94"/>
    <x v="3"/>
    <n v="59"/>
    <x v="0"/>
    <n v="131"/>
    <s v="Normal"/>
    <n v="144"/>
    <s v="Normal"/>
    <n v="4.5999999999999996"/>
    <s v="Normal"/>
    <n v="12.9"/>
    <x v="1"/>
    <n v="9.8000000000000007"/>
    <s v="Normal"/>
    <n v="4.3"/>
    <s v="Normal"/>
    <n v="0"/>
    <s v="No Toma ECA"/>
    <n v="1"/>
    <s v="Toma ARB"/>
    <n v="0"/>
    <x v="1"/>
    <n v="1"/>
    <x v="0"/>
    <n v="0"/>
    <x v="0"/>
    <n v="1"/>
    <x v="0"/>
  </r>
  <r>
    <s v="P1068"/>
    <x v="48"/>
    <s v="Adulto"/>
    <x v="1"/>
    <n v="28"/>
    <x v="3"/>
    <n v="1"/>
    <s v="Tiene herencia"/>
    <n v="156"/>
    <n v="108"/>
    <n v="80"/>
    <s v="Normal"/>
    <n v="38"/>
    <s v="Reducida"/>
    <n v="2"/>
    <x v="0"/>
    <n v="1"/>
    <x v="1"/>
    <n v="1"/>
    <x v="1"/>
    <n v="1"/>
    <x v="0"/>
    <x v="11"/>
    <x v="1"/>
    <n v="117"/>
    <x v="3"/>
    <n v="23"/>
    <x v="4"/>
    <n v="665"/>
    <x v="1"/>
    <n v="465"/>
    <s v="Macroalbuminuria"/>
    <n v="700"/>
    <x v="0"/>
    <n v="1"/>
    <x v="1"/>
    <n v="141"/>
    <x v="1"/>
    <n v="9.3000000000000007"/>
    <x v="1"/>
    <n v="275"/>
    <x v="1"/>
    <n v="184"/>
    <x v="1"/>
    <n v="40"/>
    <x v="0"/>
    <n v="435"/>
    <s v="Alto"/>
    <n v="130"/>
    <s v="Bajo"/>
    <n v="6.5"/>
    <s v="Alto"/>
    <n v="9.1"/>
    <x v="0"/>
    <n v="8.5"/>
    <s v="Normal"/>
    <n v="5"/>
    <s v="Alto"/>
    <n v="1"/>
    <s v="Toma ECA"/>
    <n v="0"/>
    <s v="No toma ARB"/>
    <n v="1"/>
    <x v="0"/>
    <n v="1"/>
    <x v="0"/>
    <n v="1"/>
    <x v="1"/>
    <n v="0"/>
    <x v="1"/>
  </r>
  <r>
    <s v="P1069"/>
    <x v="22"/>
    <s v="Adulto Mayor"/>
    <x v="1"/>
    <n v="25.1"/>
    <x v="3"/>
    <n v="0"/>
    <s v="No tiene herencia"/>
    <n v="114"/>
    <n v="84"/>
    <n v="63"/>
    <s v="Normal"/>
    <n v="51"/>
    <s v="Normal"/>
    <n v="2"/>
    <x v="0"/>
    <n v="0"/>
    <x v="0"/>
    <n v="0"/>
    <x v="0"/>
    <n v="0"/>
    <x v="1"/>
    <x v="3"/>
    <x v="0"/>
    <n v="32"/>
    <x v="0"/>
    <n v="83"/>
    <x v="2"/>
    <n v="20"/>
    <x v="0"/>
    <n v="16"/>
    <s v="Normal"/>
    <n v="1310"/>
    <x v="0"/>
    <n v="0"/>
    <x v="0"/>
    <n v="125"/>
    <x v="2"/>
    <n v="6.4"/>
    <x v="2"/>
    <n v="150"/>
    <x v="0"/>
    <n v="92"/>
    <x v="3"/>
    <n v="45"/>
    <x v="0"/>
    <n v="101"/>
    <s v="Normal"/>
    <n v="135"/>
    <s v="Normal"/>
    <n v="4"/>
    <s v="Normal"/>
    <n v="13.1"/>
    <x v="1"/>
    <n v="9.6999999999999993"/>
    <s v="Normal"/>
    <n v="2.6"/>
    <s v="Normal"/>
    <n v="0"/>
    <s v="No Toma ECA"/>
    <n v="1"/>
    <s v="Toma ARB"/>
    <n v="0"/>
    <x v="1"/>
    <n v="0"/>
    <x v="1"/>
    <n v="0"/>
    <x v="0"/>
    <n v="1"/>
    <x v="0"/>
  </r>
  <r>
    <s v="P1070"/>
    <x v="39"/>
    <s v="Adulto Mayor"/>
    <x v="1"/>
    <n v="28.3"/>
    <x v="3"/>
    <n v="1"/>
    <s v="Tiene herencia"/>
    <n v="106"/>
    <n v="82"/>
    <n v="69"/>
    <s v="Normal"/>
    <n v="59"/>
    <s v="Normal"/>
    <n v="1"/>
    <x v="2"/>
    <n v="0"/>
    <x v="0"/>
    <n v="0"/>
    <x v="0"/>
    <n v="0"/>
    <x v="1"/>
    <x v="13"/>
    <x v="0"/>
    <n v="15"/>
    <x v="2"/>
    <n v="61"/>
    <x v="2"/>
    <n v="30"/>
    <x v="2"/>
    <n v="21"/>
    <s v="Normal"/>
    <n v="1095"/>
    <x v="0"/>
    <n v="0"/>
    <x v="0"/>
    <n v="108"/>
    <x v="2"/>
    <n v="6"/>
    <x v="2"/>
    <n v="220"/>
    <x v="2"/>
    <n v="93"/>
    <x v="3"/>
    <n v="68"/>
    <x v="1"/>
    <n v="162"/>
    <s v="Alto"/>
    <n v="139"/>
    <s v="Normal"/>
    <n v="4.3"/>
    <s v="Normal"/>
    <n v="14.9"/>
    <x v="1"/>
    <n v="9.8000000000000007"/>
    <s v="Normal"/>
    <n v="3"/>
    <s v="Normal"/>
    <n v="1"/>
    <s v="Toma ECA"/>
    <n v="1"/>
    <s v="Toma ARB"/>
    <n v="1"/>
    <x v="0"/>
    <n v="1"/>
    <x v="0"/>
    <n v="0"/>
    <x v="0"/>
    <n v="0"/>
    <x v="1"/>
  </r>
  <r>
    <s v="P1071"/>
    <x v="15"/>
    <s v="Adulto"/>
    <x v="0"/>
    <n v="22.5"/>
    <x v="0"/>
    <n v="0"/>
    <s v="No tiene herencia"/>
    <n v="120"/>
    <n v="69"/>
    <n v="70"/>
    <s v="Normal"/>
    <n v="60"/>
    <s v="Normal"/>
    <n v="1"/>
    <x v="2"/>
    <n v="0"/>
    <x v="0"/>
    <n v="0"/>
    <x v="0"/>
    <n v="0"/>
    <x v="1"/>
    <x v="3"/>
    <x v="0"/>
    <n v="15"/>
    <x v="2"/>
    <n v="85"/>
    <x v="2"/>
    <n v="14"/>
    <x v="0"/>
    <n v="12"/>
    <s v="Normal"/>
    <n v="2018"/>
    <x v="0"/>
    <n v="0"/>
    <x v="0"/>
    <n v="116"/>
    <x v="2"/>
    <n v="5.6"/>
    <x v="0"/>
    <n v="217"/>
    <x v="2"/>
    <n v="93"/>
    <x v="3"/>
    <n v="69"/>
    <x v="1"/>
    <n v="86"/>
    <s v="Normal"/>
    <n v="142"/>
    <s v="Normal"/>
    <n v="4.7"/>
    <s v="Normal"/>
    <n v="13"/>
    <x v="0"/>
    <n v="10.5"/>
    <s v="Normal"/>
    <n v="2.9"/>
    <s v="Normal"/>
    <n v="1"/>
    <s v="Toma ECA"/>
    <n v="0"/>
    <s v="No toma ARB"/>
    <n v="0"/>
    <x v="1"/>
    <n v="1"/>
    <x v="0"/>
    <n v="0"/>
    <x v="0"/>
    <n v="0"/>
    <x v="1"/>
  </r>
  <r>
    <s v="P1072"/>
    <x v="2"/>
    <s v="Adulto Mayor"/>
    <x v="1"/>
    <n v="36"/>
    <x v="1"/>
    <n v="1"/>
    <s v="Tiene herencia"/>
    <n v="167"/>
    <n v="92"/>
    <n v="87"/>
    <s v="Normal"/>
    <n v="40"/>
    <s v="Reducida"/>
    <n v="4"/>
    <x v="1"/>
    <n v="1"/>
    <x v="1"/>
    <n v="1"/>
    <x v="1"/>
    <n v="1"/>
    <x v="0"/>
    <x v="5"/>
    <x v="1"/>
    <n v="106"/>
    <x v="3"/>
    <n v="56"/>
    <x v="1"/>
    <n v="2785"/>
    <x v="1"/>
    <n v="2506"/>
    <s v="Macroalbuminuria"/>
    <n v="711"/>
    <x v="0"/>
    <n v="0"/>
    <x v="0"/>
    <n v="206"/>
    <x v="1"/>
    <n v="9.9"/>
    <x v="1"/>
    <n v="302"/>
    <x v="1"/>
    <n v="161"/>
    <x v="1"/>
    <n v="26"/>
    <x v="0"/>
    <n v="418"/>
    <s v="Alto"/>
    <n v="136"/>
    <s v="Normal"/>
    <n v="6"/>
    <s v="Alto"/>
    <n v="8.6999999999999993"/>
    <x v="0"/>
    <n v="8.9"/>
    <s v="Normal"/>
    <n v="5.6"/>
    <s v="Alto"/>
    <n v="1"/>
    <s v="Toma ECA"/>
    <n v="1"/>
    <s v="Toma ARB"/>
    <n v="1"/>
    <x v="0"/>
    <n v="1"/>
    <x v="0"/>
    <n v="1"/>
    <x v="1"/>
    <n v="1"/>
    <x v="0"/>
  </r>
  <r>
    <s v="P1073"/>
    <x v="44"/>
    <s v="Adulto Mayor"/>
    <x v="1"/>
    <n v="34.6"/>
    <x v="2"/>
    <n v="1"/>
    <s v="Tiene herencia"/>
    <n v="176"/>
    <n v="109"/>
    <n v="86"/>
    <s v="Normal"/>
    <n v="44"/>
    <s v="Intermedia"/>
    <n v="3"/>
    <x v="3"/>
    <n v="0"/>
    <x v="0"/>
    <n v="1"/>
    <x v="1"/>
    <n v="1"/>
    <x v="0"/>
    <x v="41"/>
    <x v="1"/>
    <n v="81"/>
    <x v="1"/>
    <n v="37"/>
    <x v="1"/>
    <n v="886"/>
    <x v="1"/>
    <n v="708"/>
    <s v="Macroalbuminuria"/>
    <n v="427"/>
    <x v="1"/>
    <n v="1"/>
    <x v="1"/>
    <n v="157"/>
    <x v="1"/>
    <n v="7"/>
    <x v="1"/>
    <n v="236"/>
    <x v="2"/>
    <n v="171"/>
    <x v="1"/>
    <n v="44"/>
    <x v="0"/>
    <n v="193"/>
    <s v="Alto"/>
    <n v="130"/>
    <s v="Bajo"/>
    <n v="5.2"/>
    <s v="Alto"/>
    <n v="9.8000000000000007"/>
    <x v="0"/>
    <n v="7.9"/>
    <s v="Bajo"/>
    <n v="5.6"/>
    <s v="Alto"/>
    <n v="0"/>
    <s v="No Toma ECA"/>
    <n v="1"/>
    <s v="Toma ARB"/>
    <n v="1"/>
    <x v="0"/>
    <n v="1"/>
    <x v="0"/>
    <n v="1"/>
    <x v="1"/>
    <n v="1"/>
    <x v="0"/>
  </r>
  <r>
    <s v="P1074"/>
    <x v="41"/>
    <s v="Adulto"/>
    <x v="0"/>
    <n v="18.7"/>
    <x v="0"/>
    <n v="1"/>
    <s v="Tiene herencia"/>
    <n v="132"/>
    <n v="71"/>
    <n v="69"/>
    <s v="Normal"/>
    <n v="61"/>
    <s v="Normal"/>
    <n v="1"/>
    <x v="2"/>
    <n v="0"/>
    <x v="0"/>
    <n v="0"/>
    <x v="0"/>
    <n v="1"/>
    <x v="0"/>
    <x v="4"/>
    <x v="0"/>
    <n v="37"/>
    <x v="0"/>
    <n v="76"/>
    <x v="2"/>
    <n v="18"/>
    <x v="0"/>
    <n v="14"/>
    <s v="Normal"/>
    <n v="1088"/>
    <x v="0"/>
    <n v="0"/>
    <x v="0"/>
    <n v="99"/>
    <x v="0"/>
    <n v="6.3"/>
    <x v="2"/>
    <n v="175"/>
    <x v="0"/>
    <n v="111"/>
    <x v="0"/>
    <n v="47"/>
    <x v="0"/>
    <n v="123"/>
    <s v="Normal"/>
    <n v="145"/>
    <s v="Normal"/>
    <n v="4.7"/>
    <s v="Normal"/>
    <n v="13.1"/>
    <x v="0"/>
    <n v="10"/>
    <s v="Normal"/>
    <n v="3.8"/>
    <s v="Normal"/>
    <n v="1"/>
    <s v="Toma ECA"/>
    <n v="0"/>
    <s v="No toma ARB"/>
    <n v="0"/>
    <x v="1"/>
    <n v="0"/>
    <x v="1"/>
    <n v="0"/>
    <x v="0"/>
    <n v="1"/>
    <x v="0"/>
  </r>
  <r>
    <s v="P1075"/>
    <x v="43"/>
    <s v="Adulto Mayor"/>
    <x v="1"/>
    <n v="28.6"/>
    <x v="3"/>
    <n v="1"/>
    <s v="Tiene herencia"/>
    <n v="103"/>
    <n v="84"/>
    <n v="74"/>
    <s v="Normal"/>
    <n v="54"/>
    <s v="Normal"/>
    <n v="1"/>
    <x v="2"/>
    <n v="0"/>
    <x v="0"/>
    <n v="0"/>
    <x v="0"/>
    <n v="1"/>
    <x v="0"/>
    <x v="7"/>
    <x v="0"/>
    <n v="18"/>
    <x v="0"/>
    <n v="92"/>
    <x v="0"/>
    <n v="26"/>
    <x v="0"/>
    <n v="20"/>
    <s v="Normal"/>
    <n v="1031"/>
    <x v="0"/>
    <n v="0"/>
    <x v="0"/>
    <n v="104"/>
    <x v="2"/>
    <n v="5.6"/>
    <x v="0"/>
    <n v="215"/>
    <x v="2"/>
    <n v="88"/>
    <x v="3"/>
    <n v="45"/>
    <x v="0"/>
    <n v="97"/>
    <s v="Normal"/>
    <n v="140"/>
    <s v="Normal"/>
    <n v="3.8"/>
    <s v="Normal"/>
    <n v="12"/>
    <x v="1"/>
    <n v="8.9"/>
    <s v="Normal"/>
    <n v="4.3"/>
    <s v="Normal"/>
    <n v="0"/>
    <s v="No Toma ECA"/>
    <n v="1"/>
    <s v="Toma ARB"/>
    <n v="0"/>
    <x v="1"/>
    <n v="0"/>
    <x v="1"/>
    <n v="0"/>
    <x v="0"/>
    <n v="0"/>
    <x v="1"/>
  </r>
  <r>
    <s v="P1076"/>
    <x v="5"/>
    <s v="Adulto"/>
    <x v="1"/>
    <n v="19.100000000000001"/>
    <x v="0"/>
    <n v="0"/>
    <s v="No tiene herencia"/>
    <n v="119"/>
    <n v="73"/>
    <n v="67"/>
    <s v="Normal"/>
    <n v="69"/>
    <s v="Normal"/>
    <n v="2"/>
    <x v="0"/>
    <n v="0"/>
    <x v="0"/>
    <n v="0"/>
    <x v="0"/>
    <n v="0"/>
    <x v="1"/>
    <x v="0"/>
    <x v="0"/>
    <n v="34"/>
    <x v="0"/>
    <n v="108"/>
    <x v="0"/>
    <n v="9"/>
    <x v="0"/>
    <n v="8"/>
    <s v="Normal"/>
    <n v="1557"/>
    <x v="0"/>
    <n v="1"/>
    <x v="1"/>
    <n v="83"/>
    <x v="0"/>
    <n v="5.5"/>
    <x v="0"/>
    <n v="183"/>
    <x v="0"/>
    <n v="100"/>
    <x v="0"/>
    <n v="61"/>
    <x v="1"/>
    <n v="144"/>
    <s v="Normal"/>
    <n v="136"/>
    <s v="Normal"/>
    <n v="4.5999999999999996"/>
    <s v="Normal"/>
    <n v="14.4"/>
    <x v="1"/>
    <n v="10"/>
    <s v="Normal"/>
    <n v="4"/>
    <s v="Normal"/>
    <n v="1"/>
    <s v="Toma ECA"/>
    <n v="1"/>
    <s v="Toma ARB"/>
    <n v="0"/>
    <x v="1"/>
    <n v="1"/>
    <x v="0"/>
    <n v="0"/>
    <x v="0"/>
    <n v="0"/>
    <x v="1"/>
  </r>
  <r>
    <s v="P1077"/>
    <x v="10"/>
    <s v="Adulto Mayor"/>
    <x v="1"/>
    <n v="18.2"/>
    <x v="4"/>
    <n v="0"/>
    <s v="No tiene herencia"/>
    <n v="122"/>
    <n v="76"/>
    <n v="73"/>
    <s v="Normal"/>
    <n v="62"/>
    <s v="Normal"/>
    <n v="1"/>
    <x v="2"/>
    <n v="0"/>
    <x v="0"/>
    <n v="0"/>
    <x v="0"/>
    <n v="0"/>
    <x v="1"/>
    <x v="0"/>
    <x v="0"/>
    <n v="34"/>
    <x v="0"/>
    <n v="78"/>
    <x v="2"/>
    <n v="19"/>
    <x v="0"/>
    <n v="15"/>
    <s v="Normal"/>
    <n v="2470"/>
    <x v="0"/>
    <n v="1"/>
    <x v="1"/>
    <n v="92"/>
    <x v="0"/>
    <n v="6"/>
    <x v="2"/>
    <n v="179"/>
    <x v="0"/>
    <n v="121"/>
    <x v="0"/>
    <n v="41"/>
    <x v="0"/>
    <n v="90"/>
    <s v="Normal"/>
    <n v="143"/>
    <s v="Normal"/>
    <n v="3.8"/>
    <s v="Normal"/>
    <n v="13"/>
    <x v="1"/>
    <n v="10.199999999999999"/>
    <s v="Normal"/>
    <n v="3.8"/>
    <s v="Normal"/>
    <n v="1"/>
    <s v="Toma ECA"/>
    <n v="1"/>
    <s v="Toma ARB"/>
    <n v="1"/>
    <x v="0"/>
    <n v="1"/>
    <x v="0"/>
    <n v="0"/>
    <x v="0"/>
    <n v="0"/>
    <x v="1"/>
  </r>
  <r>
    <s v="P1078"/>
    <x v="21"/>
    <s v="Adulto"/>
    <x v="1"/>
    <n v="26.5"/>
    <x v="3"/>
    <n v="0"/>
    <s v="No tiene herencia"/>
    <n v="130"/>
    <n v="81"/>
    <n v="77"/>
    <s v="Normal"/>
    <n v="63"/>
    <s v="Normal"/>
    <n v="2"/>
    <x v="0"/>
    <n v="0"/>
    <x v="0"/>
    <n v="0"/>
    <x v="0"/>
    <n v="0"/>
    <x v="1"/>
    <x v="0"/>
    <x v="0"/>
    <n v="27"/>
    <x v="0"/>
    <n v="120"/>
    <x v="0"/>
    <n v="24"/>
    <x v="0"/>
    <n v="19"/>
    <s v="Normal"/>
    <n v="1911"/>
    <x v="0"/>
    <n v="0"/>
    <x v="0"/>
    <n v="97"/>
    <x v="0"/>
    <n v="5.9"/>
    <x v="2"/>
    <n v="184"/>
    <x v="0"/>
    <n v="98"/>
    <x v="3"/>
    <n v="65"/>
    <x v="1"/>
    <n v="114"/>
    <s v="Normal"/>
    <n v="142"/>
    <s v="Normal"/>
    <n v="4.4000000000000004"/>
    <s v="Normal"/>
    <n v="14.3"/>
    <x v="1"/>
    <n v="9.1999999999999993"/>
    <s v="Normal"/>
    <n v="4"/>
    <s v="Normal"/>
    <n v="0"/>
    <s v="No Toma ECA"/>
    <n v="1"/>
    <s v="Toma ARB"/>
    <n v="0"/>
    <x v="1"/>
    <n v="0"/>
    <x v="1"/>
    <n v="0"/>
    <x v="0"/>
    <n v="1"/>
    <x v="0"/>
  </r>
  <r>
    <s v="P1079"/>
    <x v="2"/>
    <s v="Adulto Mayor"/>
    <x v="1"/>
    <n v="30.2"/>
    <x v="2"/>
    <n v="1"/>
    <s v="Tiene herencia"/>
    <n v="164"/>
    <n v="103"/>
    <n v="98"/>
    <s v="Normal"/>
    <n v="35"/>
    <s v="Reducida"/>
    <n v="4"/>
    <x v="1"/>
    <n v="1"/>
    <x v="1"/>
    <n v="0"/>
    <x v="0"/>
    <n v="1"/>
    <x v="0"/>
    <x v="8"/>
    <x v="1"/>
    <n v="69"/>
    <x v="1"/>
    <n v="28"/>
    <x v="4"/>
    <n v="2799"/>
    <x v="1"/>
    <n v="2239"/>
    <s v="Macroalbuminuria"/>
    <n v="589"/>
    <x v="0"/>
    <n v="0"/>
    <x v="0"/>
    <n v="205"/>
    <x v="1"/>
    <n v="9.4"/>
    <x v="1"/>
    <n v="254"/>
    <x v="1"/>
    <n v="182"/>
    <x v="1"/>
    <n v="42"/>
    <x v="0"/>
    <n v="296"/>
    <s v="Alto"/>
    <n v="131"/>
    <s v="Bajo"/>
    <n v="5"/>
    <s v="Normal"/>
    <n v="10.8"/>
    <x v="0"/>
    <n v="8.1"/>
    <s v="Bajo"/>
    <n v="7.4"/>
    <s v="Alto"/>
    <n v="1"/>
    <s v="Toma ECA"/>
    <n v="0"/>
    <s v="No toma ARB"/>
    <n v="1"/>
    <x v="0"/>
    <n v="1"/>
    <x v="0"/>
    <n v="1"/>
    <x v="1"/>
    <n v="0"/>
    <x v="1"/>
  </r>
  <r>
    <s v="P1080"/>
    <x v="28"/>
    <s v="Adulto Mayor"/>
    <x v="0"/>
    <n v="33.700000000000003"/>
    <x v="2"/>
    <n v="1"/>
    <s v="Tiene herencia"/>
    <n v="160"/>
    <n v="102"/>
    <n v="105"/>
    <s v="Taquicardia"/>
    <n v="41"/>
    <s v="Intermedia"/>
    <n v="4"/>
    <x v="1"/>
    <n v="0"/>
    <x v="0"/>
    <n v="0"/>
    <x v="0"/>
    <n v="1"/>
    <x v="0"/>
    <x v="6"/>
    <x v="1"/>
    <n v="89"/>
    <x v="1"/>
    <n v="11"/>
    <x v="3"/>
    <n v="1819"/>
    <x v="1"/>
    <n v="1273"/>
    <s v="Macroalbuminuria"/>
    <n v="544"/>
    <x v="0"/>
    <n v="1"/>
    <x v="1"/>
    <n v="187"/>
    <x v="1"/>
    <n v="7.4"/>
    <x v="1"/>
    <n v="251"/>
    <x v="1"/>
    <n v="179"/>
    <x v="1"/>
    <n v="25"/>
    <x v="0"/>
    <n v="231"/>
    <s v="Alto"/>
    <n v="136"/>
    <s v="Normal"/>
    <n v="5.2"/>
    <s v="Alto"/>
    <n v="9.3000000000000007"/>
    <x v="0"/>
    <n v="7.7"/>
    <s v="Bajo"/>
    <n v="5.3"/>
    <s v="Alto"/>
    <n v="1"/>
    <s v="Toma ECA"/>
    <n v="1"/>
    <s v="Toma ARB"/>
    <n v="1"/>
    <x v="0"/>
    <n v="1"/>
    <x v="0"/>
    <n v="1"/>
    <x v="1"/>
    <n v="0"/>
    <x v="1"/>
  </r>
  <r>
    <s v="P1081"/>
    <x v="25"/>
    <s v="Adulto"/>
    <x v="1"/>
    <n v="27.2"/>
    <x v="3"/>
    <n v="1"/>
    <s v="Tiene herencia"/>
    <n v="117"/>
    <n v="76"/>
    <n v="70"/>
    <s v="Normal"/>
    <n v="59"/>
    <s v="Normal"/>
    <n v="1"/>
    <x v="2"/>
    <n v="0"/>
    <x v="0"/>
    <n v="0"/>
    <x v="0"/>
    <n v="0"/>
    <x v="1"/>
    <x v="18"/>
    <x v="1"/>
    <n v="35"/>
    <x v="0"/>
    <n v="81"/>
    <x v="2"/>
    <n v="21"/>
    <x v="0"/>
    <n v="16"/>
    <s v="Normal"/>
    <n v="2412"/>
    <x v="0"/>
    <n v="1"/>
    <x v="1"/>
    <n v="81"/>
    <x v="0"/>
    <n v="5"/>
    <x v="0"/>
    <n v="153"/>
    <x v="0"/>
    <n v="116"/>
    <x v="0"/>
    <n v="58"/>
    <x v="0"/>
    <n v="107"/>
    <s v="Normal"/>
    <n v="138"/>
    <s v="Normal"/>
    <n v="4.2"/>
    <s v="Normal"/>
    <n v="15.4"/>
    <x v="1"/>
    <n v="8.9"/>
    <s v="Normal"/>
    <n v="3.3"/>
    <s v="Normal"/>
    <n v="1"/>
    <s v="Toma ECA"/>
    <n v="0"/>
    <s v="No toma ARB"/>
    <n v="1"/>
    <x v="0"/>
    <n v="0"/>
    <x v="1"/>
    <n v="0"/>
    <x v="0"/>
    <n v="1"/>
    <x v="0"/>
  </r>
  <r>
    <s v="P1082"/>
    <x v="30"/>
    <s v="Adulto Mayor"/>
    <x v="1"/>
    <n v="25.7"/>
    <x v="3"/>
    <n v="1"/>
    <s v="Tiene herencia"/>
    <n v="175"/>
    <n v="107"/>
    <n v="93"/>
    <s v="Normal"/>
    <n v="32"/>
    <s v="Reducida"/>
    <n v="4"/>
    <x v="1"/>
    <n v="1"/>
    <x v="1"/>
    <n v="0"/>
    <x v="0"/>
    <n v="1"/>
    <x v="0"/>
    <x v="9"/>
    <x v="1"/>
    <n v="61"/>
    <x v="1"/>
    <n v="47"/>
    <x v="1"/>
    <n v="2339"/>
    <x v="1"/>
    <n v="1871"/>
    <s v="Macroalbuminuria"/>
    <n v="375"/>
    <x v="1"/>
    <n v="1"/>
    <x v="1"/>
    <n v="162"/>
    <x v="1"/>
    <n v="8.4"/>
    <x v="1"/>
    <n v="266"/>
    <x v="1"/>
    <n v="167"/>
    <x v="1"/>
    <n v="33"/>
    <x v="0"/>
    <n v="409"/>
    <s v="Alto"/>
    <n v="140"/>
    <s v="Normal"/>
    <n v="6.3"/>
    <s v="Alto"/>
    <n v="10.7"/>
    <x v="0"/>
    <n v="8.9"/>
    <s v="Normal"/>
    <n v="7.2"/>
    <s v="Alto"/>
    <n v="1"/>
    <s v="Toma ECA"/>
    <n v="0"/>
    <s v="No toma ARB"/>
    <n v="0"/>
    <x v="1"/>
    <n v="0"/>
    <x v="1"/>
    <n v="1"/>
    <x v="1"/>
    <n v="0"/>
    <x v="1"/>
  </r>
  <r>
    <s v="P1083"/>
    <x v="8"/>
    <s v="Adulto"/>
    <x v="1"/>
    <n v="22.2"/>
    <x v="0"/>
    <n v="1"/>
    <s v="Tiene herencia"/>
    <n v="101"/>
    <n v="78"/>
    <n v="89"/>
    <s v="Normal"/>
    <n v="61"/>
    <s v="Normal"/>
    <n v="1"/>
    <x v="2"/>
    <n v="0"/>
    <x v="0"/>
    <n v="0"/>
    <x v="0"/>
    <n v="1"/>
    <x v="0"/>
    <x v="4"/>
    <x v="1"/>
    <n v="33"/>
    <x v="0"/>
    <n v="97"/>
    <x v="0"/>
    <n v="25"/>
    <x v="0"/>
    <n v="20"/>
    <s v="Normal"/>
    <n v="1888"/>
    <x v="0"/>
    <n v="1"/>
    <x v="1"/>
    <n v="97"/>
    <x v="0"/>
    <n v="5.2"/>
    <x v="0"/>
    <n v="220"/>
    <x v="2"/>
    <n v="97"/>
    <x v="3"/>
    <n v="57"/>
    <x v="0"/>
    <n v="99"/>
    <s v="Normal"/>
    <n v="142"/>
    <s v="Normal"/>
    <n v="3.7"/>
    <s v="Normal"/>
    <n v="14.4"/>
    <x v="1"/>
    <n v="9.9"/>
    <s v="Normal"/>
    <n v="4"/>
    <s v="Normal"/>
    <n v="1"/>
    <s v="Toma ECA"/>
    <n v="1"/>
    <s v="Toma ARB"/>
    <n v="1"/>
    <x v="0"/>
    <n v="0"/>
    <x v="1"/>
    <n v="0"/>
    <x v="0"/>
    <n v="0"/>
    <x v="1"/>
  </r>
  <r>
    <s v="P1084"/>
    <x v="38"/>
    <s v="Adulto Mayor"/>
    <x v="0"/>
    <n v="34"/>
    <x v="2"/>
    <n v="1"/>
    <s v="Tiene herencia"/>
    <n v="143"/>
    <n v="102"/>
    <n v="78"/>
    <s v="Normal"/>
    <n v="42"/>
    <s v="Intermedia"/>
    <n v="3"/>
    <x v="3"/>
    <n v="1"/>
    <x v="1"/>
    <n v="0"/>
    <x v="0"/>
    <n v="1"/>
    <x v="0"/>
    <x v="31"/>
    <x v="1"/>
    <n v="61"/>
    <x v="1"/>
    <n v="15"/>
    <x v="4"/>
    <n v="381"/>
    <x v="1"/>
    <n v="304"/>
    <s v="Macroalbuminuria"/>
    <n v="466"/>
    <x v="1"/>
    <n v="1"/>
    <x v="1"/>
    <n v="173"/>
    <x v="1"/>
    <n v="9.4"/>
    <x v="1"/>
    <n v="293"/>
    <x v="1"/>
    <n v="194"/>
    <x v="2"/>
    <n v="33"/>
    <x v="0"/>
    <n v="245"/>
    <s v="Alto"/>
    <n v="140"/>
    <s v="Normal"/>
    <n v="6.4"/>
    <s v="Alto"/>
    <n v="9.6"/>
    <x v="0"/>
    <n v="8.1999999999999993"/>
    <s v="Bajo"/>
    <n v="6.6"/>
    <s v="Alto"/>
    <n v="1"/>
    <s v="Toma ECA"/>
    <n v="0"/>
    <s v="No toma ARB"/>
    <n v="0"/>
    <x v="1"/>
    <n v="1"/>
    <x v="0"/>
    <n v="1"/>
    <x v="1"/>
    <n v="1"/>
    <x v="0"/>
  </r>
  <r>
    <s v="P1085"/>
    <x v="4"/>
    <s v="Adulto Mayor"/>
    <x v="0"/>
    <n v="37.9"/>
    <x v="1"/>
    <n v="0"/>
    <s v="No tiene herencia"/>
    <n v="182"/>
    <n v="93"/>
    <n v="91"/>
    <s v="Normal"/>
    <n v="41"/>
    <s v="Intermedia"/>
    <n v="4"/>
    <x v="1"/>
    <n v="0"/>
    <x v="0"/>
    <n v="0"/>
    <x v="0"/>
    <n v="1"/>
    <x v="0"/>
    <x v="21"/>
    <x v="1"/>
    <n v="85"/>
    <x v="1"/>
    <n v="26"/>
    <x v="4"/>
    <n v="2921"/>
    <x v="1"/>
    <n v="2336"/>
    <s v="Macroalbuminuria"/>
    <n v="441"/>
    <x v="1"/>
    <n v="1"/>
    <x v="1"/>
    <n v="207"/>
    <x v="1"/>
    <n v="7.5"/>
    <x v="1"/>
    <n v="250"/>
    <x v="1"/>
    <n v="184"/>
    <x v="1"/>
    <n v="36"/>
    <x v="0"/>
    <n v="390"/>
    <s v="Alto"/>
    <n v="128"/>
    <s v="Bajo"/>
    <n v="5.4"/>
    <s v="Alto"/>
    <n v="7.3"/>
    <x v="0"/>
    <n v="8"/>
    <s v="Bajo"/>
    <n v="6.1"/>
    <s v="Alto"/>
    <n v="1"/>
    <s v="Toma ECA"/>
    <n v="0"/>
    <s v="No toma ARB"/>
    <n v="1"/>
    <x v="0"/>
    <n v="0"/>
    <x v="1"/>
    <n v="1"/>
    <x v="1"/>
    <n v="1"/>
    <x v="0"/>
  </r>
  <r>
    <s v="P1086"/>
    <x v="47"/>
    <s v="Adulto Mayor"/>
    <x v="0"/>
    <n v="25.5"/>
    <x v="3"/>
    <n v="1"/>
    <s v="Tiene herencia"/>
    <n v="190"/>
    <n v="105"/>
    <n v="96"/>
    <s v="Normal"/>
    <n v="28"/>
    <s v="Reducida"/>
    <n v="2"/>
    <x v="0"/>
    <n v="1"/>
    <x v="1"/>
    <n v="0"/>
    <x v="0"/>
    <n v="1"/>
    <x v="0"/>
    <x v="8"/>
    <x v="1"/>
    <n v="109"/>
    <x v="3"/>
    <n v="27"/>
    <x v="4"/>
    <n v="511"/>
    <x v="1"/>
    <n v="357"/>
    <s v="Macroalbuminuria"/>
    <n v="499"/>
    <x v="1"/>
    <n v="0"/>
    <x v="0"/>
    <n v="154"/>
    <x v="1"/>
    <n v="9.4"/>
    <x v="1"/>
    <n v="277"/>
    <x v="1"/>
    <n v="173"/>
    <x v="1"/>
    <n v="39"/>
    <x v="0"/>
    <n v="347"/>
    <s v="Alto"/>
    <n v="139"/>
    <s v="Normal"/>
    <n v="5.7"/>
    <s v="Alto"/>
    <n v="10.6"/>
    <x v="0"/>
    <n v="8.9"/>
    <s v="Normal"/>
    <n v="5.9"/>
    <s v="Alto"/>
    <n v="0"/>
    <s v="No Toma ECA"/>
    <n v="0"/>
    <s v="No toma ARB"/>
    <n v="1"/>
    <x v="0"/>
    <n v="1"/>
    <x v="0"/>
    <n v="1"/>
    <x v="1"/>
    <n v="0"/>
    <x v="1"/>
  </r>
  <r>
    <s v="P1087"/>
    <x v="23"/>
    <s v="Adulto"/>
    <x v="0"/>
    <n v="23.4"/>
    <x v="0"/>
    <n v="0"/>
    <s v="No tiene herencia"/>
    <n v="102"/>
    <n v="80"/>
    <n v="79"/>
    <s v="Normal"/>
    <n v="53"/>
    <s v="Normal"/>
    <n v="2"/>
    <x v="0"/>
    <n v="0"/>
    <x v="0"/>
    <n v="0"/>
    <x v="0"/>
    <n v="1"/>
    <x v="0"/>
    <x v="3"/>
    <x v="0"/>
    <n v="16"/>
    <x v="2"/>
    <n v="79"/>
    <x v="2"/>
    <n v="21"/>
    <x v="0"/>
    <n v="18"/>
    <s v="Normal"/>
    <n v="1114"/>
    <x v="0"/>
    <n v="1"/>
    <x v="1"/>
    <n v="83"/>
    <x v="0"/>
    <n v="5.0999999999999996"/>
    <x v="0"/>
    <n v="184"/>
    <x v="0"/>
    <n v="109"/>
    <x v="0"/>
    <n v="61"/>
    <x v="1"/>
    <n v="142"/>
    <s v="Normal"/>
    <n v="136"/>
    <s v="Normal"/>
    <n v="4.5999999999999996"/>
    <s v="Normal"/>
    <n v="12.9"/>
    <x v="0"/>
    <n v="9.5"/>
    <s v="Normal"/>
    <n v="3.9"/>
    <s v="Normal"/>
    <n v="1"/>
    <s v="Toma ECA"/>
    <n v="0"/>
    <s v="No toma ARB"/>
    <n v="1"/>
    <x v="0"/>
    <n v="0"/>
    <x v="1"/>
    <n v="0"/>
    <x v="0"/>
    <n v="1"/>
    <x v="0"/>
  </r>
  <r>
    <s v="P1088"/>
    <x v="2"/>
    <s v="Adulto Mayor"/>
    <x v="0"/>
    <n v="26.5"/>
    <x v="3"/>
    <n v="1"/>
    <s v="Tiene herencia"/>
    <n v="170"/>
    <n v="110"/>
    <n v="90"/>
    <s v="Normal"/>
    <n v="30"/>
    <s v="Reducida"/>
    <n v="3"/>
    <x v="3"/>
    <n v="0"/>
    <x v="0"/>
    <n v="0"/>
    <x v="0"/>
    <n v="1"/>
    <x v="0"/>
    <x v="39"/>
    <x v="1"/>
    <n v="49"/>
    <x v="0"/>
    <n v="27"/>
    <x v="4"/>
    <n v="1654"/>
    <x v="1"/>
    <n v="1323"/>
    <s v="Macroalbuminuria"/>
    <n v="512"/>
    <x v="0"/>
    <n v="1"/>
    <x v="1"/>
    <n v="208"/>
    <x v="1"/>
    <n v="10.8"/>
    <x v="1"/>
    <n v="211"/>
    <x v="2"/>
    <n v="176"/>
    <x v="1"/>
    <n v="40"/>
    <x v="0"/>
    <n v="270"/>
    <s v="Alto"/>
    <n v="130"/>
    <s v="Bajo"/>
    <n v="5.7"/>
    <s v="Alto"/>
    <n v="8.4"/>
    <x v="0"/>
    <n v="8.6"/>
    <s v="Normal"/>
    <n v="4.7"/>
    <s v="Alto"/>
    <n v="1"/>
    <s v="Toma ECA"/>
    <n v="1"/>
    <s v="Toma ARB"/>
    <n v="1"/>
    <x v="0"/>
    <n v="1"/>
    <x v="0"/>
    <n v="1"/>
    <x v="1"/>
    <n v="0"/>
    <x v="1"/>
  </r>
  <r>
    <s v="P1089"/>
    <x v="52"/>
    <s v="Adulto"/>
    <x v="1"/>
    <n v="27.1"/>
    <x v="3"/>
    <n v="0"/>
    <s v="No tiene herencia"/>
    <n v="115"/>
    <n v="77"/>
    <n v="67"/>
    <s v="Normal"/>
    <n v="70"/>
    <s v="Normal"/>
    <n v="2"/>
    <x v="0"/>
    <n v="0"/>
    <x v="0"/>
    <n v="0"/>
    <x v="0"/>
    <n v="1"/>
    <x v="0"/>
    <x v="18"/>
    <x v="1"/>
    <n v="22"/>
    <x v="0"/>
    <n v="62"/>
    <x v="2"/>
    <n v="27"/>
    <x v="0"/>
    <n v="24"/>
    <s v="Normal"/>
    <n v="2180"/>
    <x v="0"/>
    <n v="1"/>
    <x v="1"/>
    <n v="100"/>
    <x v="2"/>
    <n v="6.2"/>
    <x v="2"/>
    <n v="173"/>
    <x v="0"/>
    <n v="110"/>
    <x v="0"/>
    <n v="69"/>
    <x v="1"/>
    <n v="144"/>
    <s v="Normal"/>
    <n v="135"/>
    <s v="Normal"/>
    <n v="4.2"/>
    <s v="Normal"/>
    <n v="15.7"/>
    <x v="2"/>
    <n v="9.8000000000000007"/>
    <s v="Normal"/>
    <n v="4.0999999999999996"/>
    <s v="Normal"/>
    <n v="0"/>
    <s v="No Toma ECA"/>
    <n v="0"/>
    <s v="No toma ARB"/>
    <n v="0"/>
    <x v="1"/>
    <n v="0"/>
    <x v="1"/>
    <n v="0"/>
    <x v="0"/>
    <n v="0"/>
    <x v="1"/>
  </r>
  <r>
    <s v="P1090"/>
    <x v="3"/>
    <s v="Adulto Mayor"/>
    <x v="1"/>
    <n v="28.9"/>
    <x v="3"/>
    <n v="0"/>
    <s v="No tiene herencia"/>
    <n v="125"/>
    <n v="81"/>
    <n v="90"/>
    <s v="Normal"/>
    <n v="60"/>
    <s v="Normal"/>
    <n v="1"/>
    <x v="2"/>
    <n v="0"/>
    <x v="0"/>
    <n v="0"/>
    <x v="0"/>
    <n v="0"/>
    <x v="1"/>
    <x v="7"/>
    <x v="0"/>
    <n v="19"/>
    <x v="0"/>
    <n v="109"/>
    <x v="0"/>
    <n v="28"/>
    <x v="0"/>
    <n v="25"/>
    <s v="Normal"/>
    <n v="1958"/>
    <x v="0"/>
    <n v="0"/>
    <x v="0"/>
    <n v="116"/>
    <x v="2"/>
    <n v="5.4"/>
    <x v="0"/>
    <n v="185"/>
    <x v="0"/>
    <n v="112"/>
    <x v="0"/>
    <n v="45"/>
    <x v="0"/>
    <n v="155"/>
    <s v="Alto"/>
    <n v="141"/>
    <s v="Normal"/>
    <n v="4.8"/>
    <s v="Normal"/>
    <n v="15.4"/>
    <x v="1"/>
    <n v="9"/>
    <s v="Normal"/>
    <n v="4.0999999999999996"/>
    <s v="Normal"/>
    <n v="0"/>
    <s v="No Toma ECA"/>
    <n v="0"/>
    <s v="No toma ARB"/>
    <n v="0"/>
    <x v="1"/>
    <n v="1"/>
    <x v="0"/>
    <n v="0"/>
    <x v="0"/>
    <n v="1"/>
    <x v="0"/>
  </r>
  <r>
    <s v="P1091"/>
    <x v="36"/>
    <s v="Adulto Mayor"/>
    <x v="0"/>
    <n v="32"/>
    <x v="2"/>
    <n v="1"/>
    <s v="Tiene herencia"/>
    <n v="169"/>
    <n v="107"/>
    <n v="102"/>
    <s v="Taquicardia"/>
    <n v="47"/>
    <s v="Intermedia"/>
    <n v="4"/>
    <x v="1"/>
    <n v="0"/>
    <x v="0"/>
    <n v="0"/>
    <x v="0"/>
    <n v="1"/>
    <x v="0"/>
    <x v="38"/>
    <x v="1"/>
    <n v="111"/>
    <x v="3"/>
    <n v="40"/>
    <x v="1"/>
    <n v="2669"/>
    <x v="1"/>
    <n v="2135"/>
    <s v="Macroalbuminuria"/>
    <n v="549"/>
    <x v="0"/>
    <n v="1"/>
    <x v="1"/>
    <n v="202"/>
    <x v="1"/>
    <n v="10.7"/>
    <x v="1"/>
    <n v="224"/>
    <x v="2"/>
    <n v="161"/>
    <x v="1"/>
    <n v="41"/>
    <x v="0"/>
    <n v="325"/>
    <s v="Alto"/>
    <n v="135"/>
    <s v="Normal"/>
    <n v="5.0999999999999996"/>
    <s v="Alto"/>
    <n v="8.6999999999999993"/>
    <x v="0"/>
    <n v="8.4"/>
    <s v="Bajo"/>
    <n v="7.4"/>
    <s v="Alto"/>
    <n v="0"/>
    <s v="No Toma ECA"/>
    <n v="1"/>
    <s v="Toma ARB"/>
    <n v="0"/>
    <x v="1"/>
    <n v="1"/>
    <x v="0"/>
    <n v="1"/>
    <x v="1"/>
    <n v="0"/>
    <x v="1"/>
  </r>
  <r>
    <s v="P1092"/>
    <x v="28"/>
    <s v="Adulto Mayor"/>
    <x v="1"/>
    <n v="33.4"/>
    <x v="2"/>
    <n v="1"/>
    <s v="Tiene herencia"/>
    <n v="148"/>
    <n v="99"/>
    <n v="88"/>
    <s v="Normal"/>
    <n v="35"/>
    <s v="Reducida"/>
    <n v="2"/>
    <x v="0"/>
    <n v="1"/>
    <x v="1"/>
    <n v="0"/>
    <x v="0"/>
    <n v="1"/>
    <x v="0"/>
    <x v="15"/>
    <x v="1"/>
    <n v="87"/>
    <x v="1"/>
    <n v="54"/>
    <x v="1"/>
    <n v="998"/>
    <x v="1"/>
    <n v="798"/>
    <s v="Macroalbuminuria"/>
    <n v="542"/>
    <x v="0"/>
    <n v="0"/>
    <x v="0"/>
    <n v="165"/>
    <x v="1"/>
    <n v="10.6"/>
    <x v="1"/>
    <n v="215"/>
    <x v="2"/>
    <n v="168"/>
    <x v="1"/>
    <n v="25"/>
    <x v="0"/>
    <n v="412"/>
    <s v="Alto"/>
    <n v="133"/>
    <s v="Bajo"/>
    <n v="5.5"/>
    <s v="Alto"/>
    <n v="10.5"/>
    <x v="0"/>
    <n v="8.5"/>
    <s v="Normal"/>
    <n v="6.2"/>
    <s v="Alto"/>
    <n v="1"/>
    <s v="Toma ECA"/>
    <n v="1"/>
    <s v="Toma ARB"/>
    <n v="1"/>
    <x v="0"/>
    <n v="1"/>
    <x v="0"/>
    <n v="1"/>
    <x v="1"/>
    <n v="0"/>
    <x v="1"/>
  </r>
  <r>
    <s v="P1093"/>
    <x v="55"/>
    <s v="Adulto"/>
    <x v="0"/>
    <n v="25.6"/>
    <x v="3"/>
    <n v="1"/>
    <s v="Tiene herencia"/>
    <n v="102"/>
    <n v="85"/>
    <n v="71"/>
    <s v="Normal"/>
    <n v="65"/>
    <s v="Normal"/>
    <n v="2"/>
    <x v="0"/>
    <n v="0"/>
    <x v="0"/>
    <n v="0"/>
    <x v="0"/>
    <n v="1"/>
    <x v="0"/>
    <x v="0"/>
    <x v="0"/>
    <n v="30"/>
    <x v="0"/>
    <n v="100"/>
    <x v="0"/>
    <n v="26"/>
    <x v="0"/>
    <n v="18"/>
    <s v="Normal"/>
    <n v="1306"/>
    <x v="0"/>
    <n v="0"/>
    <x v="0"/>
    <n v="97"/>
    <x v="0"/>
    <n v="5.6"/>
    <x v="0"/>
    <n v="155"/>
    <x v="0"/>
    <n v="117"/>
    <x v="0"/>
    <n v="51"/>
    <x v="0"/>
    <n v="146"/>
    <s v="Normal"/>
    <n v="145"/>
    <s v="Normal"/>
    <n v="4.4000000000000004"/>
    <s v="Normal"/>
    <n v="15.7"/>
    <x v="1"/>
    <n v="9.8000000000000007"/>
    <s v="Normal"/>
    <n v="4.0999999999999996"/>
    <s v="Normal"/>
    <n v="1"/>
    <s v="Toma ECA"/>
    <n v="1"/>
    <s v="Toma ARB"/>
    <n v="0"/>
    <x v="1"/>
    <n v="0"/>
    <x v="1"/>
    <n v="0"/>
    <x v="0"/>
    <n v="0"/>
    <x v="1"/>
  </r>
  <r>
    <s v="P1094"/>
    <x v="5"/>
    <s v="Adulto"/>
    <x v="0"/>
    <n v="21"/>
    <x v="0"/>
    <n v="0"/>
    <s v="No tiene herencia"/>
    <n v="129"/>
    <n v="69"/>
    <n v="84"/>
    <s v="Normal"/>
    <n v="70"/>
    <s v="Normal"/>
    <n v="2"/>
    <x v="0"/>
    <n v="0"/>
    <x v="0"/>
    <n v="0"/>
    <x v="0"/>
    <n v="1"/>
    <x v="0"/>
    <x v="3"/>
    <x v="0"/>
    <n v="16"/>
    <x v="2"/>
    <n v="120"/>
    <x v="0"/>
    <n v="21"/>
    <x v="0"/>
    <n v="16"/>
    <s v="Normal"/>
    <n v="2065"/>
    <x v="0"/>
    <n v="1"/>
    <x v="1"/>
    <n v="96"/>
    <x v="0"/>
    <n v="5.8"/>
    <x v="2"/>
    <n v="179"/>
    <x v="0"/>
    <n v="122"/>
    <x v="0"/>
    <n v="68"/>
    <x v="1"/>
    <n v="86"/>
    <s v="Normal"/>
    <n v="143"/>
    <s v="Normal"/>
    <n v="3.6"/>
    <s v="Normal"/>
    <n v="13.5"/>
    <x v="1"/>
    <n v="8.6"/>
    <s v="Normal"/>
    <n v="2.9"/>
    <s v="Normal"/>
    <n v="1"/>
    <s v="Toma ECA"/>
    <n v="0"/>
    <s v="No toma ARB"/>
    <n v="1"/>
    <x v="0"/>
    <n v="1"/>
    <x v="0"/>
    <n v="0"/>
    <x v="0"/>
    <n v="0"/>
    <x v="1"/>
  </r>
  <r>
    <s v="P1095"/>
    <x v="40"/>
    <s v="Adulto"/>
    <x v="0"/>
    <n v="24.5"/>
    <x v="0"/>
    <n v="1"/>
    <s v="Tiene herencia"/>
    <n v="125"/>
    <n v="78"/>
    <n v="85"/>
    <s v="Normal"/>
    <n v="65"/>
    <s v="Normal"/>
    <n v="2"/>
    <x v="0"/>
    <n v="0"/>
    <x v="0"/>
    <n v="0"/>
    <x v="0"/>
    <n v="0"/>
    <x v="1"/>
    <x v="0"/>
    <x v="0"/>
    <n v="39"/>
    <x v="0"/>
    <n v="110"/>
    <x v="0"/>
    <n v="26"/>
    <x v="0"/>
    <n v="23"/>
    <s v="Normal"/>
    <n v="1906"/>
    <x v="0"/>
    <n v="1"/>
    <x v="1"/>
    <n v="84"/>
    <x v="0"/>
    <n v="5.6"/>
    <x v="0"/>
    <n v="175"/>
    <x v="0"/>
    <n v="85"/>
    <x v="3"/>
    <n v="55"/>
    <x v="0"/>
    <n v="91"/>
    <s v="Normal"/>
    <n v="140"/>
    <s v="Normal"/>
    <n v="3.8"/>
    <s v="Normal"/>
    <n v="15.6"/>
    <x v="1"/>
    <n v="10"/>
    <s v="Normal"/>
    <n v="3.9"/>
    <s v="Normal"/>
    <n v="0"/>
    <s v="No Toma ECA"/>
    <n v="0"/>
    <s v="No toma ARB"/>
    <n v="0"/>
    <x v="1"/>
    <n v="1"/>
    <x v="0"/>
    <n v="0"/>
    <x v="0"/>
    <n v="0"/>
    <x v="1"/>
  </r>
  <r>
    <s v="P1096"/>
    <x v="16"/>
    <s v="Adulto"/>
    <x v="0"/>
    <n v="18.100000000000001"/>
    <x v="4"/>
    <n v="0"/>
    <s v="No tiene herencia"/>
    <n v="116"/>
    <n v="80"/>
    <n v="74"/>
    <s v="Normal"/>
    <n v="66"/>
    <s v="Normal"/>
    <n v="2"/>
    <x v="0"/>
    <n v="0"/>
    <x v="0"/>
    <n v="0"/>
    <x v="0"/>
    <n v="0"/>
    <x v="1"/>
    <x v="3"/>
    <x v="0"/>
    <n v="26"/>
    <x v="0"/>
    <n v="94"/>
    <x v="0"/>
    <n v="13"/>
    <x v="0"/>
    <n v="11"/>
    <s v="Normal"/>
    <n v="2349"/>
    <x v="0"/>
    <n v="0"/>
    <x v="0"/>
    <n v="118"/>
    <x v="2"/>
    <n v="5.4"/>
    <x v="0"/>
    <n v="189"/>
    <x v="0"/>
    <n v="110"/>
    <x v="0"/>
    <n v="42"/>
    <x v="0"/>
    <n v="167"/>
    <s v="Alto"/>
    <n v="140"/>
    <s v="Normal"/>
    <n v="4.4000000000000004"/>
    <s v="Normal"/>
    <n v="13.6"/>
    <x v="1"/>
    <n v="8.9"/>
    <s v="Normal"/>
    <n v="4.0999999999999996"/>
    <s v="Normal"/>
    <n v="1"/>
    <s v="Toma ECA"/>
    <n v="0"/>
    <s v="No toma ARB"/>
    <n v="1"/>
    <x v="0"/>
    <n v="1"/>
    <x v="0"/>
    <n v="0"/>
    <x v="0"/>
    <n v="1"/>
    <x v="0"/>
  </r>
  <r>
    <s v="P1097"/>
    <x v="26"/>
    <s v="Adulto"/>
    <x v="0"/>
    <n v="21.3"/>
    <x v="0"/>
    <n v="1"/>
    <s v="Tiene herencia"/>
    <n v="120"/>
    <n v="73"/>
    <n v="72"/>
    <s v="Normal"/>
    <n v="58"/>
    <s v="Normal"/>
    <n v="2"/>
    <x v="0"/>
    <n v="0"/>
    <x v="0"/>
    <n v="0"/>
    <x v="0"/>
    <n v="0"/>
    <x v="1"/>
    <x v="0"/>
    <x v="0"/>
    <n v="19"/>
    <x v="0"/>
    <n v="97"/>
    <x v="0"/>
    <n v="17"/>
    <x v="0"/>
    <n v="13"/>
    <s v="Normal"/>
    <n v="1364"/>
    <x v="0"/>
    <n v="0"/>
    <x v="0"/>
    <n v="90"/>
    <x v="0"/>
    <n v="5.0999999999999996"/>
    <x v="0"/>
    <n v="213"/>
    <x v="2"/>
    <n v="123"/>
    <x v="0"/>
    <n v="69"/>
    <x v="1"/>
    <n v="160"/>
    <s v="Alto"/>
    <n v="138"/>
    <s v="Normal"/>
    <n v="5"/>
    <s v="Normal"/>
    <n v="13.8"/>
    <x v="1"/>
    <n v="8.8000000000000007"/>
    <s v="Normal"/>
    <n v="4"/>
    <s v="Normal"/>
    <n v="1"/>
    <s v="Toma ECA"/>
    <n v="0"/>
    <s v="No toma ARB"/>
    <n v="0"/>
    <x v="1"/>
    <n v="1"/>
    <x v="0"/>
    <n v="0"/>
    <x v="0"/>
    <n v="1"/>
    <x v="0"/>
  </r>
  <r>
    <s v="P1098"/>
    <x v="43"/>
    <s v="Adulto Mayor"/>
    <x v="1"/>
    <n v="26.1"/>
    <x v="3"/>
    <n v="0"/>
    <s v="No tiene herencia"/>
    <n v="178"/>
    <n v="90"/>
    <n v="103"/>
    <s v="Taquicardia"/>
    <n v="36"/>
    <s v="Reducida"/>
    <n v="2"/>
    <x v="0"/>
    <n v="0"/>
    <x v="0"/>
    <n v="1"/>
    <x v="1"/>
    <n v="1"/>
    <x v="0"/>
    <x v="28"/>
    <x v="1"/>
    <n v="80"/>
    <x v="1"/>
    <n v="55"/>
    <x v="1"/>
    <n v="2146"/>
    <x v="1"/>
    <n v="1931"/>
    <s v="Macroalbuminuria"/>
    <n v="669"/>
    <x v="0"/>
    <n v="1"/>
    <x v="1"/>
    <n v="199"/>
    <x v="1"/>
    <n v="7.8"/>
    <x v="1"/>
    <n v="316"/>
    <x v="1"/>
    <n v="187"/>
    <x v="1"/>
    <n v="32"/>
    <x v="0"/>
    <n v="241"/>
    <s v="Alto"/>
    <n v="133"/>
    <s v="Bajo"/>
    <n v="6.9"/>
    <s v="Alto"/>
    <n v="7.5"/>
    <x v="0"/>
    <n v="8.4"/>
    <s v="Bajo"/>
    <n v="7.5"/>
    <s v="Alto"/>
    <n v="1"/>
    <s v="Toma ECA"/>
    <n v="0"/>
    <s v="No toma ARB"/>
    <n v="1"/>
    <x v="0"/>
    <n v="0"/>
    <x v="1"/>
    <n v="1"/>
    <x v="1"/>
    <n v="0"/>
    <x v="1"/>
  </r>
  <r>
    <s v="P1099"/>
    <x v="48"/>
    <s v="Adulto"/>
    <x v="0"/>
    <n v="35.299999999999997"/>
    <x v="1"/>
    <n v="1"/>
    <s v="Tiene herencia"/>
    <n v="177"/>
    <n v="95"/>
    <n v="95"/>
    <s v="Normal"/>
    <n v="35"/>
    <s v="Reducida"/>
    <n v="4"/>
    <x v="1"/>
    <n v="0"/>
    <x v="0"/>
    <n v="1"/>
    <x v="1"/>
    <n v="1"/>
    <x v="0"/>
    <x v="41"/>
    <x v="1"/>
    <n v="117"/>
    <x v="3"/>
    <n v="47"/>
    <x v="1"/>
    <n v="2137"/>
    <x v="1"/>
    <n v="1495"/>
    <s v="Macroalbuminuria"/>
    <n v="652"/>
    <x v="0"/>
    <n v="1"/>
    <x v="1"/>
    <n v="206"/>
    <x v="1"/>
    <n v="8.3000000000000007"/>
    <x v="1"/>
    <n v="305"/>
    <x v="1"/>
    <n v="145"/>
    <x v="4"/>
    <n v="27"/>
    <x v="0"/>
    <n v="358"/>
    <s v="Alto"/>
    <n v="137"/>
    <s v="Normal"/>
    <n v="5.6"/>
    <s v="Alto"/>
    <n v="7.1"/>
    <x v="0"/>
    <n v="7.8"/>
    <s v="Bajo"/>
    <n v="6.5"/>
    <s v="Alto"/>
    <n v="1"/>
    <s v="Toma ECA"/>
    <n v="1"/>
    <s v="Toma ARB"/>
    <n v="0"/>
    <x v="1"/>
    <n v="1"/>
    <x v="0"/>
    <n v="1"/>
    <x v="1"/>
    <n v="0"/>
    <x v="1"/>
  </r>
  <r>
    <s v="P1100"/>
    <x v="52"/>
    <s v="Adulto"/>
    <x v="1"/>
    <n v="21.8"/>
    <x v="0"/>
    <n v="0"/>
    <s v="No tiene herencia"/>
    <n v="110"/>
    <n v="72"/>
    <n v="82"/>
    <s v="Normal"/>
    <n v="58"/>
    <s v="Normal"/>
    <n v="2"/>
    <x v="0"/>
    <n v="0"/>
    <x v="0"/>
    <n v="0"/>
    <x v="0"/>
    <n v="1"/>
    <x v="0"/>
    <x v="18"/>
    <x v="1"/>
    <n v="15"/>
    <x v="2"/>
    <n v="68"/>
    <x v="2"/>
    <n v="20"/>
    <x v="0"/>
    <n v="18"/>
    <s v="Normal"/>
    <n v="1840"/>
    <x v="0"/>
    <n v="0"/>
    <x v="0"/>
    <n v="95"/>
    <x v="0"/>
    <n v="4.9000000000000004"/>
    <x v="0"/>
    <n v="195"/>
    <x v="0"/>
    <n v="89"/>
    <x v="3"/>
    <n v="40"/>
    <x v="0"/>
    <n v="120"/>
    <s v="Normal"/>
    <n v="137"/>
    <s v="Normal"/>
    <n v="4.3"/>
    <s v="Normal"/>
    <n v="15.3"/>
    <x v="1"/>
    <n v="10.5"/>
    <s v="Normal"/>
    <n v="3.9"/>
    <s v="Normal"/>
    <n v="0"/>
    <s v="No Toma ECA"/>
    <n v="0"/>
    <s v="No toma ARB"/>
    <n v="0"/>
    <x v="1"/>
    <n v="1"/>
    <x v="0"/>
    <n v="0"/>
    <x v="0"/>
    <n v="1"/>
    <x v="0"/>
  </r>
  <r>
    <s v="P1101"/>
    <x v="8"/>
    <s v="Adulto"/>
    <x v="1"/>
    <n v="37.799999999999997"/>
    <x v="1"/>
    <n v="0"/>
    <s v="No tiene herencia"/>
    <n v="186"/>
    <n v="102"/>
    <n v="89"/>
    <s v="Normal"/>
    <n v="26"/>
    <s v="Reducida"/>
    <n v="3"/>
    <x v="3"/>
    <n v="0"/>
    <x v="0"/>
    <n v="1"/>
    <x v="1"/>
    <n v="1"/>
    <x v="0"/>
    <x v="12"/>
    <x v="1"/>
    <n v="80"/>
    <x v="1"/>
    <n v="21"/>
    <x v="4"/>
    <n v="474"/>
    <x v="1"/>
    <n v="379"/>
    <s v="Macroalbuminuria"/>
    <n v="408"/>
    <x v="1"/>
    <n v="1"/>
    <x v="1"/>
    <n v="172"/>
    <x v="1"/>
    <n v="6.9"/>
    <x v="1"/>
    <n v="215"/>
    <x v="2"/>
    <n v="197"/>
    <x v="2"/>
    <n v="35"/>
    <x v="0"/>
    <n v="281"/>
    <s v="Alto"/>
    <n v="125"/>
    <s v="Bajo"/>
    <n v="5.2"/>
    <s v="Alto"/>
    <n v="10.7"/>
    <x v="0"/>
    <n v="8.5"/>
    <s v="Normal"/>
    <n v="5.4"/>
    <s v="Alto"/>
    <n v="0"/>
    <s v="No Toma ECA"/>
    <n v="1"/>
    <s v="Toma ARB"/>
    <n v="0"/>
    <x v="1"/>
    <n v="0"/>
    <x v="1"/>
    <n v="1"/>
    <x v="1"/>
    <n v="1"/>
    <x v="0"/>
  </r>
  <r>
    <s v="P1102"/>
    <x v="34"/>
    <s v="Adulto"/>
    <x v="0"/>
    <n v="29.8"/>
    <x v="3"/>
    <n v="0"/>
    <s v="No tiene herencia"/>
    <n v="103"/>
    <n v="85"/>
    <n v="79"/>
    <s v="Normal"/>
    <n v="52"/>
    <s v="Normal"/>
    <n v="1"/>
    <x v="2"/>
    <n v="0"/>
    <x v="0"/>
    <n v="0"/>
    <x v="0"/>
    <n v="0"/>
    <x v="1"/>
    <x v="18"/>
    <x v="0"/>
    <n v="27"/>
    <x v="0"/>
    <n v="73"/>
    <x v="2"/>
    <n v="26"/>
    <x v="0"/>
    <n v="23"/>
    <s v="Normal"/>
    <n v="1303"/>
    <x v="0"/>
    <n v="0"/>
    <x v="0"/>
    <n v="121"/>
    <x v="2"/>
    <n v="4.9000000000000004"/>
    <x v="0"/>
    <n v="181"/>
    <x v="0"/>
    <n v="92"/>
    <x v="3"/>
    <n v="64"/>
    <x v="1"/>
    <n v="92"/>
    <s v="Normal"/>
    <n v="140"/>
    <s v="Normal"/>
    <n v="3.8"/>
    <s v="Normal"/>
    <n v="12.9"/>
    <x v="0"/>
    <n v="9.1999999999999993"/>
    <s v="Normal"/>
    <n v="3.1"/>
    <s v="Normal"/>
    <n v="1"/>
    <s v="Toma ECA"/>
    <n v="1"/>
    <s v="Toma ARB"/>
    <n v="0"/>
    <x v="1"/>
    <n v="1"/>
    <x v="0"/>
    <n v="0"/>
    <x v="0"/>
    <n v="1"/>
    <x v="0"/>
  </r>
  <r>
    <s v="P1103"/>
    <x v="55"/>
    <s v="Adulto"/>
    <x v="0"/>
    <n v="18.8"/>
    <x v="0"/>
    <n v="0"/>
    <s v="No tiene herencia"/>
    <n v="134"/>
    <n v="79"/>
    <n v="70"/>
    <s v="Normal"/>
    <n v="58"/>
    <s v="Normal"/>
    <n v="2"/>
    <x v="0"/>
    <n v="0"/>
    <x v="0"/>
    <n v="0"/>
    <x v="0"/>
    <n v="1"/>
    <x v="0"/>
    <x v="18"/>
    <x v="0"/>
    <n v="30"/>
    <x v="0"/>
    <n v="115"/>
    <x v="0"/>
    <n v="20"/>
    <x v="0"/>
    <n v="16"/>
    <s v="Normal"/>
    <n v="1564"/>
    <x v="0"/>
    <n v="0"/>
    <x v="0"/>
    <n v="125"/>
    <x v="2"/>
    <n v="5.7"/>
    <x v="2"/>
    <n v="182"/>
    <x v="0"/>
    <n v="96"/>
    <x v="3"/>
    <n v="62"/>
    <x v="1"/>
    <n v="130"/>
    <s v="Normal"/>
    <n v="136"/>
    <s v="Normal"/>
    <n v="3.7"/>
    <s v="Normal"/>
    <n v="15.8"/>
    <x v="1"/>
    <n v="10"/>
    <s v="Normal"/>
    <n v="3.6"/>
    <s v="Normal"/>
    <n v="0"/>
    <s v="No Toma ECA"/>
    <n v="1"/>
    <s v="Toma ARB"/>
    <n v="0"/>
    <x v="1"/>
    <n v="0"/>
    <x v="1"/>
    <n v="0"/>
    <x v="0"/>
    <n v="0"/>
    <x v="1"/>
  </r>
  <r>
    <s v="P1104"/>
    <x v="18"/>
    <s v="Adulto"/>
    <x v="1"/>
    <n v="28.7"/>
    <x v="3"/>
    <n v="0"/>
    <s v="No tiene herencia"/>
    <n v="135"/>
    <n v="79"/>
    <n v="82"/>
    <s v="Normal"/>
    <n v="64"/>
    <s v="Normal"/>
    <n v="2"/>
    <x v="0"/>
    <n v="0"/>
    <x v="0"/>
    <n v="0"/>
    <x v="0"/>
    <n v="0"/>
    <x v="1"/>
    <x v="3"/>
    <x v="0"/>
    <n v="24"/>
    <x v="0"/>
    <n v="84"/>
    <x v="2"/>
    <n v="25"/>
    <x v="0"/>
    <n v="20"/>
    <s v="Normal"/>
    <n v="1615"/>
    <x v="0"/>
    <n v="1"/>
    <x v="1"/>
    <n v="112"/>
    <x v="2"/>
    <n v="4.9000000000000004"/>
    <x v="0"/>
    <n v="161"/>
    <x v="0"/>
    <n v="108"/>
    <x v="0"/>
    <n v="60"/>
    <x v="1"/>
    <n v="111"/>
    <s v="Normal"/>
    <n v="138"/>
    <s v="Normal"/>
    <n v="4.0999999999999996"/>
    <s v="Normal"/>
    <n v="15.5"/>
    <x v="1"/>
    <n v="10.199999999999999"/>
    <s v="Normal"/>
    <n v="4.4000000000000004"/>
    <s v="Normal"/>
    <n v="0"/>
    <s v="No Toma ECA"/>
    <n v="1"/>
    <s v="Toma ARB"/>
    <n v="0"/>
    <x v="1"/>
    <n v="1"/>
    <x v="0"/>
    <n v="0"/>
    <x v="0"/>
    <n v="1"/>
    <x v="0"/>
  </r>
  <r>
    <s v="P1105"/>
    <x v="10"/>
    <s v="Adulto Mayor"/>
    <x v="1"/>
    <n v="29.9"/>
    <x v="3"/>
    <n v="1"/>
    <s v="Tiene herencia"/>
    <n v="144"/>
    <n v="91"/>
    <n v="86"/>
    <s v="Normal"/>
    <n v="26"/>
    <s v="Reducida"/>
    <n v="3"/>
    <x v="3"/>
    <n v="1"/>
    <x v="1"/>
    <n v="0"/>
    <x v="0"/>
    <n v="1"/>
    <x v="0"/>
    <x v="39"/>
    <x v="1"/>
    <n v="57"/>
    <x v="1"/>
    <n v="26"/>
    <x v="4"/>
    <n v="2606"/>
    <x v="1"/>
    <n v="2084"/>
    <s v="Macroalbuminuria"/>
    <n v="323"/>
    <x v="1"/>
    <n v="0"/>
    <x v="0"/>
    <n v="209"/>
    <x v="1"/>
    <n v="9.9"/>
    <x v="1"/>
    <n v="295"/>
    <x v="1"/>
    <n v="130"/>
    <x v="4"/>
    <n v="27"/>
    <x v="0"/>
    <n v="450"/>
    <s v="Alto"/>
    <n v="126"/>
    <s v="Bajo"/>
    <n v="6.6"/>
    <s v="Alto"/>
    <n v="9.1"/>
    <x v="0"/>
    <n v="8.1"/>
    <s v="Bajo"/>
    <n v="7.4"/>
    <s v="Alto"/>
    <n v="1"/>
    <s v="Toma ECA"/>
    <n v="0"/>
    <s v="No toma ARB"/>
    <n v="1"/>
    <x v="0"/>
    <n v="0"/>
    <x v="1"/>
    <n v="1"/>
    <x v="1"/>
    <n v="1"/>
    <x v="0"/>
  </r>
  <r>
    <s v="P1106"/>
    <x v="33"/>
    <s v="Adulto Mayor"/>
    <x v="0"/>
    <n v="21.8"/>
    <x v="0"/>
    <n v="0"/>
    <s v="No tiene herencia"/>
    <n v="125"/>
    <n v="77"/>
    <n v="63"/>
    <s v="Normal"/>
    <n v="52"/>
    <s v="Normal"/>
    <n v="1"/>
    <x v="2"/>
    <n v="0"/>
    <x v="0"/>
    <n v="0"/>
    <x v="0"/>
    <n v="0"/>
    <x v="1"/>
    <x v="0"/>
    <x v="0"/>
    <n v="18"/>
    <x v="0"/>
    <n v="76"/>
    <x v="2"/>
    <n v="10"/>
    <x v="0"/>
    <n v="8"/>
    <s v="Normal"/>
    <n v="1394"/>
    <x v="0"/>
    <n v="0"/>
    <x v="0"/>
    <n v="97"/>
    <x v="0"/>
    <n v="6"/>
    <x v="2"/>
    <n v="163"/>
    <x v="0"/>
    <n v="87"/>
    <x v="3"/>
    <n v="40"/>
    <x v="0"/>
    <n v="95"/>
    <s v="Normal"/>
    <n v="144"/>
    <s v="Normal"/>
    <n v="3.7"/>
    <s v="Normal"/>
    <n v="14.9"/>
    <x v="1"/>
    <n v="9.1"/>
    <s v="Normal"/>
    <n v="4.4000000000000004"/>
    <s v="Normal"/>
    <n v="0"/>
    <s v="No Toma ECA"/>
    <n v="1"/>
    <s v="Toma ARB"/>
    <n v="0"/>
    <x v="1"/>
    <n v="1"/>
    <x v="0"/>
    <n v="0"/>
    <x v="0"/>
    <n v="0"/>
    <x v="1"/>
  </r>
  <r>
    <s v="P1107"/>
    <x v="46"/>
    <s v="Adulto"/>
    <x v="0"/>
    <n v="25.8"/>
    <x v="3"/>
    <n v="0"/>
    <s v="No tiene herencia"/>
    <n v="133"/>
    <n v="65"/>
    <n v="81"/>
    <s v="Normal"/>
    <n v="70"/>
    <s v="Normal"/>
    <n v="1"/>
    <x v="2"/>
    <n v="0"/>
    <x v="0"/>
    <n v="0"/>
    <x v="0"/>
    <n v="0"/>
    <x v="1"/>
    <x v="3"/>
    <x v="0"/>
    <n v="37"/>
    <x v="0"/>
    <n v="110"/>
    <x v="0"/>
    <n v="28"/>
    <x v="0"/>
    <n v="19"/>
    <s v="Normal"/>
    <n v="1366"/>
    <x v="0"/>
    <n v="0"/>
    <x v="0"/>
    <n v="105"/>
    <x v="2"/>
    <n v="5.9"/>
    <x v="2"/>
    <n v="151"/>
    <x v="0"/>
    <n v="111"/>
    <x v="0"/>
    <n v="57"/>
    <x v="0"/>
    <n v="140"/>
    <s v="Normal"/>
    <n v="145"/>
    <s v="Normal"/>
    <n v="4.0999999999999996"/>
    <s v="Normal"/>
    <n v="15.4"/>
    <x v="1"/>
    <n v="10.4"/>
    <s v="Normal"/>
    <n v="3.8"/>
    <s v="Normal"/>
    <n v="1"/>
    <s v="Toma ECA"/>
    <n v="1"/>
    <s v="Toma ARB"/>
    <n v="0"/>
    <x v="1"/>
    <n v="0"/>
    <x v="1"/>
    <n v="0"/>
    <x v="0"/>
    <n v="1"/>
    <x v="0"/>
  </r>
  <r>
    <s v="P1108"/>
    <x v="55"/>
    <s v="Adulto"/>
    <x v="0"/>
    <n v="20.3"/>
    <x v="0"/>
    <n v="0"/>
    <s v="No tiene herencia"/>
    <n v="118"/>
    <n v="77"/>
    <n v="86"/>
    <s v="Normal"/>
    <n v="63"/>
    <s v="Normal"/>
    <n v="2"/>
    <x v="0"/>
    <n v="0"/>
    <x v="0"/>
    <n v="0"/>
    <x v="0"/>
    <n v="1"/>
    <x v="0"/>
    <x v="10"/>
    <x v="2"/>
    <n v="36"/>
    <x v="0"/>
    <n v="64"/>
    <x v="2"/>
    <n v="5"/>
    <x v="0"/>
    <n v="4"/>
    <s v="Normal"/>
    <n v="1722"/>
    <x v="0"/>
    <n v="0"/>
    <x v="0"/>
    <n v="103"/>
    <x v="2"/>
    <n v="5.8"/>
    <x v="2"/>
    <n v="191"/>
    <x v="0"/>
    <n v="116"/>
    <x v="0"/>
    <n v="61"/>
    <x v="1"/>
    <n v="118"/>
    <s v="Normal"/>
    <n v="137"/>
    <s v="Normal"/>
    <n v="3.7"/>
    <s v="Normal"/>
    <n v="15.3"/>
    <x v="1"/>
    <n v="9.3000000000000007"/>
    <s v="Normal"/>
    <n v="3.2"/>
    <s v="Normal"/>
    <n v="1"/>
    <s v="Toma ECA"/>
    <n v="1"/>
    <s v="Toma ARB"/>
    <n v="1"/>
    <x v="0"/>
    <n v="1"/>
    <x v="0"/>
    <n v="0"/>
    <x v="0"/>
    <n v="0"/>
    <x v="1"/>
  </r>
  <r>
    <s v="P1109"/>
    <x v="10"/>
    <s v="Adulto Mayor"/>
    <x v="1"/>
    <n v="25.6"/>
    <x v="3"/>
    <n v="0"/>
    <s v="No tiene herencia"/>
    <n v="146"/>
    <n v="110"/>
    <n v="99"/>
    <s v="Normal"/>
    <n v="27"/>
    <s v="Reducida"/>
    <n v="2"/>
    <x v="0"/>
    <n v="0"/>
    <x v="0"/>
    <n v="1"/>
    <x v="1"/>
    <n v="1"/>
    <x v="0"/>
    <x v="36"/>
    <x v="1"/>
    <n v="61"/>
    <x v="1"/>
    <n v="42"/>
    <x v="1"/>
    <n v="698"/>
    <x v="1"/>
    <n v="558"/>
    <s v="Macroalbuminuria"/>
    <n v="786"/>
    <x v="0"/>
    <n v="0"/>
    <x v="0"/>
    <n v="178"/>
    <x v="1"/>
    <n v="10.7"/>
    <x v="1"/>
    <n v="254"/>
    <x v="1"/>
    <n v="194"/>
    <x v="2"/>
    <n v="25"/>
    <x v="0"/>
    <n v="239"/>
    <s v="Alto"/>
    <n v="140"/>
    <s v="Normal"/>
    <n v="6.8"/>
    <s v="Alto"/>
    <n v="7.4"/>
    <x v="0"/>
    <n v="8.1"/>
    <s v="Bajo"/>
    <n v="5.7"/>
    <s v="Alto"/>
    <n v="1"/>
    <s v="Toma ECA"/>
    <n v="1"/>
    <s v="Toma ARB"/>
    <n v="1"/>
    <x v="0"/>
    <n v="1"/>
    <x v="0"/>
    <n v="1"/>
    <x v="1"/>
    <n v="1"/>
    <x v="0"/>
  </r>
  <r>
    <s v="P1110"/>
    <x v="36"/>
    <s v="Adulto Mayor"/>
    <x v="1"/>
    <n v="39.700000000000003"/>
    <x v="1"/>
    <n v="1"/>
    <s v="Tiene herencia"/>
    <n v="143"/>
    <n v="107"/>
    <n v="96"/>
    <s v="Normal"/>
    <n v="44"/>
    <s v="Intermedia"/>
    <n v="4"/>
    <x v="1"/>
    <n v="0"/>
    <x v="0"/>
    <n v="0"/>
    <x v="0"/>
    <n v="1"/>
    <x v="0"/>
    <x v="37"/>
    <x v="1"/>
    <n v="74"/>
    <x v="1"/>
    <n v="14"/>
    <x v="3"/>
    <n v="2476"/>
    <x v="1"/>
    <n v="1733"/>
    <s v="Macroalbuminuria"/>
    <n v="798"/>
    <x v="0"/>
    <n v="1"/>
    <x v="1"/>
    <n v="183"/>
    <x v="1"/>
    <n v="8.3000000000000007"/>
    <x v="1"/>
    <n v="301"/>
    <x v="1"/>
    <n v="139"/>
    <x v="4"/>
    <n v="35"/>
    <x v="0"/>
    <n v="332"/>
    <s v="Alto"/>
    <n v="140"/>
    <s v="Normal"/>
    <n v="5.4"/>
    <s v="Alto"/>
    <n v="9.1999999999999993"/>
    <x v="0"/>
    <n v="8.1999999999999993"/>
    <s v="Bajo"/>
    <n v="7.3"/>
    <s v="Alto"/>
    <n v="1"/>
    <s v="Toma ECA"/>
    <n v="1"/>
    <s v="Toma ARB"/>
    <n v="0"/>
    <x v="1"/>
    <n v="1"/>
    <x v="0"/>
    <n v="1"/>
    <x v="1"/>
    <n v="0"/>
    <x v="1"/>
  </r>
  <r>
    <s v="P1111"/>
    <x v="17"/>
    <s v="Adulto"/>
    <x v="0"/>
    <n v="35.799999999999997"/>
    <x v="1"/>
    <n v="1"/>
    <s v="Tiene herencia"/>
    <n v="172"/>
    <n v="103"/>
    <n v="82"/>
    <s v="Normal"/>
    <n v="33"/>
    <s v="Reducida"/>
    <n v="4"/>
    <x v="1"/>
    <n v="1"/>
    <x v="1"/>
    <n v="1"/>
    <x v="1"/>
    <n v="1"/>
    <x v="0"/>
    <x v="38"/>
    <x v="1"/>
    <n v="59"/>
    <x v="1"/>
    <n v="13"/>
    <x v="3"/>
    <n v="2637"/>
    <x v="1"/>
    <n v="1845"/>
    <s v="Macroalbuminuria"/>
    <n v="508"/>
    <x v="0"/>
    <n v="0"/>
    <x v="0"/>
    <n v="142"/>
    <x v="1"/>
    <n v="9.4"/>
    <x v="1"/>
    <n v="310"/>
    <x v="1"/>
    <n v="185"/>
    <x v="1"/>
    <n v="45"/>
    <x v="0"/>
    <n v="255"/>
    <s v="Alto"/>
    <n v="134"/>
    <s v="Bajo"/>
    <n v="6.7"/>
    <s v="Alto"/>
    <n v="8.1"/>
    <x v="0"/>
    <n v="8.1"/>
    <s v="Bajo"/>
    <n v="7.3"/>
    <s v="Alto"/>
    <n v="1"/>
    <s v="Toma ECA"/>
    <n v="0"/>
    <s v="No toma ARB"/>
    <n v="1"/>
    <x v="0"/>
    <n v="1"/>
    <x v="0"/>
    <n v="1"/>
    <x v="1"/>
    <n v="0"/>
    <x v="1"/>
  </r>
  <r>
    <s v="P1112"/>
    <x v="33"/>
    <s v="Adulto Mayor"/>
    <x v="1"/>
    <n v="29.2"/>
    <x v="3"/>
    <n v="0"/>
    <s v="No tiene herencia"/>
    <n v="108"/>
    <n v="83"/>
    <n v="76"/>
    <s v="Normal"/>
    <n v="57"/>
    <s v="Normal"/>
    <n v="2"/>
    <x v="0"/>
    <n v="0"/>
    <x v="0"/>
    <n v="0"/>
    <x v="0"/>
    <n v="0"/>
    <x v="1"/>
    <x v="7"/>
    <x v="0"/>
    <n v="20"/>
    <x v="0"/>
    <n v="84"/>
    <x v="2"/>
    <n v="14"/>
    <x v="0"/>
    <n v="11"/>
    <s v="Normal"/>
    <n v="2179"/>
    <x v="0"/>
    <n v="1"/>
    <x v="1"/>
    <n v="100"/>
    <x v="2"/>
    <n v="6"/>
    <x v="2"/>
    <n v="175"/>
    <x v="0"/>
    <n v="97"/>
    <x v="3"/>
    <n v="43"/>
    <x v="0"/>
    <n v="120"/>
    <s v="Normal"/>
    <n v="141"/>
    <s v="Normal"/>
    <n v="4.9000000000000004"/>
    <s v="Normal"/>
    <n v="14.2"/>
    <x v="1"/>
    <n v="9.3000000000000007"/>
    <s v="Normal"/>
    <n v="4.0999999999999996"/>
    <s v="Normal"/>
    <n v="0"/>
    <s v="No Toma ECA"/>
    <n v="1"/>
    <s v="Toma ARB"/>
    <n v="0"/>
    <x v="1"/>
    <n v="0"/>
    <x v="1"/>
    <n v="0"/>
    <x v="0"/>
    <n v="1"/>
    <x v="0"/>
  </r>
  <r>
    <s v="P1113"/>
    <x v="15"/>
    <s v="Adulto"/>
    <x v="0"/>
    <n v="24.2"/>
    <x v="0"/>
    <n v="1"/>
    <s v="Tiene herencia"/>
    <n v="134"/>
    <n v="67"/>
    <n v="65"/>
    <s v="Normal"/>
    <n v="60"/>
    <s v="Normal"/>
    <n v="2"/>
    <x v="0"/>
    <n v="0"/>
    <x v="0"/>
    <n v="0"/>
    <x v="0"/>
    <n v="1"/>
    <x v="0"/>
    <x v="0"/>
    <x v="0"/>
    <n v="16"/>
    <x v="2"/>
    <n v="71"/>
    <x v="2"/>
    <n v="20"/>
    <x v="0"/>
    <n v="16"/>
    <s v="Normal"/>
    <n v="2179"/>
    <x v="0"/>
    <n v="1"/>
    <x v="1"/>
    <n v="121"/>
    <x v="2"/>
    <n v="6.2"/>
    <x v="2"/>
    <n v="161"/>
    <x v="0"/>
    <n v="80"/>
    <x v="3"/>
    <n v="59"/>
    <x v="0"/>
    <n v="122"/>
    <s v="Normal"/>
    <n v="144"/>
    <s v="Normal"/>
    <n v="4"/>
    <s v="Normal"/>
    <n v="12.1"/>
    <x v="0"/>
    <n v="9.1"/>
    <s v="Normal"/>
    <n v="3.8"/>
    <s v="Normal"/>
    <n v="0"/>
    <s v="No Toma ECA"/>
    <n v="1"/>
    <s v="Toma ARB"/>
    <n v="0"/>
    <x v="1"/>
    <n v="1"/>
    <x v="0"/>
    <n v="0"/>
    <x v="0"/>
    <n v="1"/>
    <x v="0"/>
  </r>
  <r>
    <s v="P1114"/>
    <x v="46"/>
    <s v="Adulto"/>
    <x v="0"/>
    <n v="19.7"/>
    <x v="0"/>
    <n v="0"/>
    <s v="No tiene herencia"/>
    <n v="103"/>
    <n v="76"/>
    <n v="60"/>
    <s v="Normal"/>
    <n v="66"/>
    <s v="Normal"/>
    <n v="2"/>
    <x v="0"/>
    <n v="0"/>
    <x v="0"/>
    <n v="0"/>
    <x v="0"/>
    <n v="0"/>
    <x v="1"/>
    <x v="13"/>
    <x v="0"/>
    <n v="34"/>
    <x v="0"/>
    <n v="90"/>
    <x v="2"/>
    <n v="24"/>
    <x v="0"/>
    <n v="19"/>
    <s v="Normal"/>
    <n v="2034"/>
    <x v="0"/>
    <n v="0"/>
    <x v="0"/>
    <n v="95"/>
    <x v="0"/>
    <n v="6.3"/>
    <x v="2"/>
    <n v="200"/>
    <x v="2"/>
    <n v="91"/>
    <x v="3"/>
    <n v="57"/>
    <x v="0"/>
    <n v="86"/>
    <s v="Normal"/>
    <n v="138"/>
    <s v="Normal"/>
    <n v="3.8"/>
    <s v="Normal"/>
    <n v="13.7"/>
    <x v="1"/>
    <n v="9.6"/>
    <s v="Normal"/>
    <n v="2.5"/>
    <s v="Normal"/>
    <n v="1"/>
    <s v="Toma ECA"/>
    <n v="0"/>
    <s v="No toma ARB"/>
    <n v="1"/>
    <x v="0"/>
    <n v="0"/>
    <x v="1"/>
    <n v="0"/>
    <x v="0"/>
    <n v="0"/>
    <x v="1"/>
  </r>
  <r>
    <s v="P1115"/>
    <x v="22"/>
    <s v="Adulto Mayor"/>
    <x v="0"/>
    <n v="24.2"/>
    <x v="0"/>
    <n v="1"/>
    <s v="Tiene herencia"/>
    <n v="117"/>
    <n v="67"/>
    <n v="77"/>
    <s v="Normal"/>
    <n v="56"/>
    <s v="Normal"/>
    <n v="2"/>
    <x v="0"/>
    <n v="0"/>
    <x v="0"/>
    <n v="0"/>
    <x v="0"/>
    <n v="0"/>
    <x v="1"/>
    <x v="7"/>
    <x v="0"/>
    <n v="34"/>
    <x v="0"/>
    <n v="99"/>
    <x v="0"/>
    <n v="15"/>
    <x v="0"/>
    <n v="12"/>
    <s v="Normal"/>
    <n v="1066"/>
    <x v="0"/>
    <n v="1"/>
    <x v="1"/>
    <n v="89"/>
    <x v="0"/>
    <n v="5.4"/>
    <x v="0"/>
    <n v="200"/>
    <x v="2"/>
    <n v="98"/>
    <x v="3"/>
    <n v="54"/>
    <x v="0"/>
    <n v="164"/>
    <s v="Alto"/>
    <n v="139"/>
    <s v="Normal"/>
    <n v="3.8"/>
    <s v="Normal"/>
    <n v="12.3"/>
    <x v="0"/>
    <n v="9.3000000000000007"/>
    <s v="Normal"/>
    <n v="3"/>
    <s v="Normal"/>
    <n v="0"/>
    <s v="No Toma ECA"/>
    <n v="0"/>
    <s v="No toma ARB"/>
    <n v="1"/>
    <x v="0"/>
    <n v="1"/>
    <x v="0"/>
    <n v="0"/>
    <x v="0"/>
    <n v="1"/>
    <x v="0"/>
  </r>
  <r>
    <s v="P1116"/>
    <x v="17"/>
    <s v="Adulto"/>
    <x v="1"/>
    <n v="34.700000000000003"/>
    <x v="2"/>
    <n v="1"/>
    <s v="Tiene herencia"/>
    <n v="154"/>
    <n v="102"/>
    <n v="85"/>
    <s v="Normal"/>
    <n v="26"/>
    <s v="Reducida"/>
    <n v="3"/>
    <x v="3"/>
    <n v="0"/>
    <x v="0"/>
    <n v="0"/>
    <x v="0"/>
    <n v="1"/>
    <x v="0"/>
    <x v="12"/>
    <x v="1"/>
    <n v="47"/>
    <x v="1"/>
    <n v="30"/>
    <x v="1"/>
    <n v="2724"/>
    <x v="1"/>
    <n v="2179"/>
    <s v="Macroalbuminuria"/>
    <n v="594"/>
    <x v="0"/>
    <n v="1"/>
    <x v="1"/>
    <n v="204"/>
    <x v="1"/>
    <n v="9.6999999999999993"/>
    <x v="1"/>
    <n v="200"/>
    <x v="2"/>
    <n v="133"/>
    <x v="4"/>
    <n v="28"/>
    <x v="0"/>
    <n v="269"/>
    <s v="Alto"/>
    <n v="131"/>
    <s v="Bajo"/>
    <n v="5"/>
    <s v="Normal"/>
    <n v="7.6"/>
    <x v="0"/>
    <n v="7.7"/>
    <s v="Bajo"/>
    <n v="6.7"/>
    <s v="Alto"/>
    <n v="0"/>
    <s v="No Toma ECA"/>
    <n v="0"/>
    <s v="No toma ARB"/>
    <n v="1"/>
    <x v="0"/>
    <n v="0"/>
    <x v="1"/>
    <n v="1"/>
    <x v="1"/>
    <n v="0"/>
    <x v="1"/>
  </r>
  <r>
    <s v="P1117"/>
    <x v="4"/>
    <s v="Adulto Mayor"/>
    <x v="1"/>
    <n v="21.3"/>
    <x v="0"/>
    <n v="0"/>
    <s v="No tiene herencia"/>
    <n v="130"/>
    <n v="66"/>
    <n v="69"/>
    <s v="Normal"/>
    <n v="67"/>
    <s v="Normal"/>
    <n v="1"/>
    <x v="2"/>
    <n v="0"/>
    <x v="0"/>
    <n v="0"/>
    <x v="0"/>
    <n v="1"/>
    <x v="0"/>
    <x v="0"/>
    <x v="0"/>
    <n v="27"/>
    <x v="0"/>
    <n v="83"/>
    <x v="2"/>
    <n v="7"/>
    <x v="0"/>
    <n v="5"/>
    <s v="Normal"/>
    <n v="1706"/>
    <x v="0"/>
    <n v="0"/>
    <x v="0"/>
    <n v="117"/>
    <x v="2"/>
    <n v="5.8"/>
    <x v="2"/>
    <n v="163"/>
    <x v="0"/>
    <n v="88"/>
    <x v="3"/>
    <n v="57"/>
    <x v="0"/>
    <n v="87"/>
    <s v="Normal"/>
    <n v="145"/>
    <s v="Normal"/>
    <n v="4.7"/>
    <s v="Normal"/>
    <n v="14.8"/>
    <x v="1"/>
    <n v="10.199999999999999"/>
    <s v="Normal"/>
    <n v="3.3"/>
    <s v="Normal"/>
    <n v="1"/>
    <s v="Toma ECA"/>
    <n v="0"/>
    <s v="No toma ARB"/>
    <n v="0"/>
    <x v="1"/>
    <n v="0"/>
    <x v="1"/>
    <n v="0"/>
    <x v="0"/>
    <n v="0"/>
    <x v="1"/>
  </r>
  <r>
    <s v="P1118"/>
    <x v="38"/>
    <s v="Adulto Mayor"/>
    <x v="1"/>
    <n v="31.1"/>
    <x v="2"/>
    <n v="1"/>
    <s v="Tiene herencia"/>
    <n v="188"/>
    <n v="104"/>
    <n v="103"/>
    <s v="Taquicardia"/>
    <n v="47"/>
    <s v="Intermedia"/>
    <n v="3"/>
    <x v="3"/>
    <n v="0"/>
    <x v="0"/>
    <n v="0"/>
    <x v="0"/>
    <n v="1"/>
    <x v="0"/>
    <x v="33"/>
    <x v="1"/>
    <n v="104"/>
    <x v="3"/>
    <n v="44"/>
    <x v="1"/>
    <n v="1693"/>
    <x v="1"/>
    <n v="1185"/>
    <s v="Macroalbuminuria"/>
    <n v="389"/>
    <x v="1"/>
    <n v="1"/>
    <x v="1"/>
    <n v="132"/>
    <x v="1"/>
    <n v="10.7"/>
    <x v="1"/>
    <n v="231"/>
    <x v="2"/>
    <n v="151"/>
    <x v="4"/>
    <n v="26"/>
    <x v="0"/>
    <n v="204"/>
    <s v="Alto"/>
    <n v="138"/>
    <s v="Normal"/>
    <n v="6.1"/>
    <s v="Alto"/>
    <n v="10.5"/>
    <x v="0"/>
    <n v="8.6999999999999993"/>
    <s v="Normal"/>
    <n v="4.7"/>
    <s v="Alto"/>
    <n v="0"/>
    <s v="No Toma ECA"/>
    <n v="1"/>
    <s v="Toma ARB"/>
    <n v="1"/>
    <x v="0"/>
    <n v="0"/>
    <x v="1"/>
    <n v="1"/>
    <x v="1"/>
    <n v="0"/>
    <x v="1"/>
  </r>
  <r>
    <s v="P1119"/>
    <x v="33"/>
    <s v="Adulto Mayor"/>
    <x v="1"/>
    <n v="35.9"/>
    <x v="1"/>
    <n v="1"/>
    <s v="Tiene herencia"/>
    <n v="162"/>
    <n v="104"/>
    <n v="94"/>
    <s v="Normal"/>
    <n v="43"/>
    <s v="Intermedia"/>
    <n v="4"/>
    <x v="1"/>
    <n v="0"/>
    <x v="0"/>
    <n v="1"/>
    <x v="1"/>
    <n v="1"/>
    <x v="0"/>
    <x v="35"/>
    <x v="1"/>
    <n v="54"/>
    <x v="1"/>
    <n v="44"/>
    <x v="1"/>
    <n v="2688"/>
    <x v="1"/>
    <n v="2419"/>
    <s v="Macroalbuminuria"/>
    <n v="615"/>
    <x v="0"/>
    <n v="1"/>
    <x v="1"/>
    <n v="124"/>
    <x v="2"/>
    <n v="9.5"/>
    <x v="1"/>
    <n v="256"/>
    <x v="1"/>
    <n v="172"/>
    <x v="1"/>
    <n v="44"/>
    <x v="0"/>
    <n v="256"/>
    <s v="Alto"/>
    <n v="130"/>
    <s v="Bajo"/>
    <n v="6.5"/>
    <s v="Alto"/>
    <n v="9.8000000000000007"/>
    <x v="0"/>
    <n v="8"/>
    <s v="Bajo"/>
    <n v="5.5"/>
    <s v="Alto"/>
    <n v="0"/>
    <s v="No Toma ECA"/>
    <n v="1"/>
    <s v="Toma ARB"/>
    <n v="1"/>
    <x v="0"/>
    <n v="1"/>
    <x v="0"/>
    <n v="1"/>
    <x v="1"/>
    <n v="1"/>
    <x v="0"/>
  </r>
  <r>
    <s v="P1120"/>
    <x v="0"/>
    <s v="Adulto"/>
    <x v="0"/>
    <n v="31.5"/>
    <x v="2"/>
    <n v="1"/>
    <s v="Tiene herencia"/>
    <n v="164"/>
    <n v="110"/>
    <n v="104"/>
    <s v="Taquicardia"/>
    <n v="37"/>
    <s v="Reducida"/>
    <n v="2"/>
    <x v="0"/>
    <n v="0"/>
    <x v="0"/>
    <n v="0"/>
    <x v="0"/>
    <n v="1"/>
    <x v="0"/>
    <x v="9"/>
    <x v="1"/>
    <n v="50"/>
    <x v="0"/>
    <n v="21"/>
    <x v="4"/>
    <n v="794"/>
    <x v="1"/>
    <n v="714"/>
    <s v="Macroalbuminuria"/>
    <n v="846"/>
    <x v="0"/>
    <n v="1"/>
    <x v="1"/>
    <n v="212"/>
    <x v="1"/>
    <n v="8.4"/>
    <x v="1"/>
    <n v="258"/>
    <x v="1"/>
    <n v="207"/>
    <x v="2"/>
    <n v="28"/>
    <x v="0"/>
    <n v="197"/>
    <s v="Alto"/>
    <n v="134"/>
    <s v="Bajo"/>
    <n v="6.8"/>
    <s v="Alto"/>
    <n v="7.8"/>
    <x v="0"/>
    <n v="7.6"/>
    <s v="Bajo"/>
    <n v="6.6"/>
    <s v="Alto"/>
    <n v="0"/>
    <s v="No Toma ECA"/>
    <n v="0"/>
    <s v="No toma ARB"/>
    <n v="1"/>
    <x v="0"/>
    <n v="1"/>
    <x v="0"/>
    <n v="1"/>
    <x v="1"/>
    <n v="0"/>
    <x v="1"/>
  </r>
  <r>
    <s v="P1121"/>
    <x v="18"/>
    <s v="Adulto"/>
    <x v="0"/>
    <n v="26.3"/>
    <x v="3"/>
    <n v="0"/>
    <s v="No tiene herencia"/>
    <n v="155"/>
    <n v="99"/>
    <n v="85"/>
    <s v="Normal"/>
    <n v="43"/>
    <s v="Intermedia"/>
    <n v="3"/>
    <x v="3"/>
    <n v="0"/>
    <x v="0"/>
    <n v="1"/>
    <x v="1"/>
    <n v="1"/>
    <x v="0"/>
    <x v="23"/>
    <x v="1"/>
    <n v="68"/>
    <x v="1"/>
    <n v="14"/>
    <x v="3"/>
    <n v="1369"/>
    <x v="1"/>
    <n v="1232"/>
    <s v="Macroalbuminuria"/>
    <n v="573"/>
    <x v="0"/>
    <n v="1"/>
    <x v="1"/>
    <n v="176"/>
    <x v="1"/>
    <n v="7.5"/>
    <x v="1"/>
    <n v="282"/>
    <x v="1"/>
    <n v="195"/>
    <x v="2"/>
    <n v="29"/>
    <x v="0"/>
    <n v="248"/>
    <s v="Alto"/>
    <n v="140"/>
    <s v="Normal"/>
    <n v="6.3"/>
    <s v="Alto"/>
    <n v="10.199999999999999"/>
    <x v="0"/>
    <n v="8.4"/>
    <s v="Bajo"/>
    <n v="5"/>
    <s v="Alto"/>
    <n v="0"/>
    <s v="No Toma ECA"/>
    <n v="0"/>
    <s v="No toma ARB"/>
    <n v="0"/>
    <x v="1"/>
    <n v="0"/>
    <x v="1"/>
    <n v="1"/>
    <x v="1"/>
    <n v="0"/>
    <x v="1"/>
  </r>
  <r>
    <s v="P1122"/>
    <x v="27"/>
    <s v="Adulto"/>
    <x v="1"/>
    <n v="38.9"/>
    <x v="1"/>
    <n v="1"/>
    <s v="Tiene herencia"/>
    <n v="184"/>
    <n v="90"/>
    <n v="77"/>
    <s v="Normal"/>
    <n v="48"/>
    <s v="Intermedia"/>
    <n v="3"/>
    <x v="3"/>
    <n v="1"/>
    <x v="1"/>
    <n v="0"/>
    <x v="0"/>
    <n v="1"/>
    <x v="0"/>
    <x v="39"/>
    <x v="1"/>
    <n v="47"/>
    <x v="1"/>
    <n v="56"/>
    <x v="1"/>
    <n v="2441"/>
    <x v="1"/>
    <n v="1708"/>
    <s v="Macroalbuminuria"/>
    <n v="858"/>
    <x v="0"/>
    <n v="1"/>
    <x v="1"/>
    <n v="125"/>
    <x v="2"/>
    <n v="9.6999999999999993"/>
    <x v="1"/>
    <n v="245"/>
    <x v="1"/>
    <n v="190"/>
    <x v="2"/>
    <n v="35"/>
    <x v="0"/>
    <n v="377"/>
    <s v="Alto"/>
    <n v="126"/>
    <s v="Bajo"/>
    <n v="6.4"/>
    <s v="Alto"/>
    <n v="7.6"/>
    <x v="0"/>
    <n v="8.5"/>
    <s v="Normal"/>
    <n v="4.5999999999999996"/>
    <s v="Alto"/>
    <n v="1"/>
    <s v="Toma ECA"/>
    <n v="0"/>
    <s v="No toma ARB"/>
    <n v="1"/>
    <x v="0"/>
    <n v="1"/>
    <x v="0"/>
    <n v="1"/>
    <x v="1"/>
    <n v="0"/>
    <x v="1"/>
  </r>
  <r>
    <s v="P1123"/>
    <x v="10"/>
    <s v="Adulto Mayor"/>
    <x v="0"/>
    <n v="27.4"/>
    <x v="3"/>
    <n v="0"/>
    <s v="No tiene herencia"/>
    <n v="124"/>
    <n v="75"/>
    <n v="66"/>
    <s v="Normal"/>
    <n v="51"/>
    <s v="Normal"/>
    <n v="2"/>
    <x v="0"/>
    <n v="0"/>
    <x v="0"/>
    <n v="0"/>
    <x v="0"/>
    <n v="1"/>
    <x v="0"/>
    <x v="13"/>
    <x v="0"/>
    <n v="38"/>
    <x v="0"/>
    <n v="93"/>
    <x v="0"/>
    <n v="18"/>
    <x v="0"/>
    <n v="16"/>
    <s v="Normal"/>
    <n v="2188"/>
    <x v="0"/>
    <n v="0"/>
    <x v="0"/>
    <n v="95"/>
    <x v="0"/>
    <n v="5.5"/>
    <x v="0"/>
    <n v="190"/>
    <x v="0"/>
    <n v="112"/>
    <x v="0"/>
    <n v="68"/>
    <x v="1"/>
    <n v="160"/>
    <s v="Alto"/>
    <n v="140"/>
    <s v="Normal"/>
    <n v="3.8"/>
    <s v="Normal"/>
    <n v="14.6"/>
    <x v="1"/>
    <n v="8.6999999999999993"/>
    <s v="Normal"/>
    <n v="4.0999999999999996"/>
    <s v="Normal"/>
    <n v="0"/>
    <s v="No Toma ECA"/>
    <n v="0"/>
    <s v="No toma ARB"/>
    <n v="1"/>
    <x v="0"/>
    <n v="0"/>
    <x v="1"/>
    <n v="0"/>
    <x v="0"/>
    <n v="1"/>
    <x v="0"/>
  </r>
  <r>
    <s v="P1124"/>
    <x v="29"/>
    <s v="Adulto"/>
    <x v="1"/>
    <n v="29.9"/>
    <x v="3"/>
    <n v="0"/>
    <s v="No tiene herencia"/>
    <n v="123"/>
    <n v="84"/>
    <n v="78"/>
    <s v="Normal"/>
    <n v="54"/>
    <s v="Normal"/>
    <n v="1"/>
    <x v="2"/>
    <n v="0"/>
    <x v="0"/>
    <n v="0"/>
    <x v="0"/>
    <n v="1"/>
    <x v="0"/>
    <x v="3"/>
    <x v="0"/>
    <n v="16"/>
    <x v="2"/>
    <n v="76"/>
    <x v="2"/>
    <n v="17"/>
    <x v="0"/>
    <n v="13"/>
    <s v="Normal"/>
    <n v="1612"/>
    <x v="0"/>
    <n v="1"/>
    <x v="1"/>
    <n v="111"/>
    <x v="2"/>
    <n v="5.4"/>
    <x v="0"/>
    <n v="192"/>
    <x v="0"/>
    <n v="87"/>
    <x v="3"/>
    <n v="49"/>
    <x v="0"/>
    <n v="168"/>
    <s v="Alto"/>
    <n v="145"/>
    <s v="Normal"/>
    <n v="4"/>
    <s v="Normal"/>
    <n v="13.2"/>
    <x v="1"/>
    <n v="8.6999999999999993"/>
    <s v="Normal"/>
    <n v="3.2"/>
    <s v="Normal"/>
    <n v="1"/>
    <s v="Toma ECA"/>
    <n v="1"/>
    <s v="Toma ARB"/>
    <n v="1"/>
    <x v="0"/>
    <n v="0"/>
    <x v="1"/>
    <n v="0"/>
    <x v="0"/>
    <n v="1"/>
    <x v="0"/>
  </r>
  <r>
    <s v="P1125"/>
    <x v="42"/>
    <s v="Adulto Mayor"/>
    <x v="1"/>
    <n v="27.2"/>
    <x v="3"/>
    <n v="1"/>
    <s v="Tiene herencia"/>
    <n v="184"/>
    <n v="97"/>
    <n v="78"/>
    <s v="Normal"/>
    <n v="39"/>
    <s v="Reducida"/>
    <n v="3"/>
    <x v="3"/>
    <n v="1"/>
    <x v="1"/>
    <n v="0"/>
    <x v="0"/>
    <n v="1"/>
    <x v="0"/>
    <x v="21"/>
    <x v="1"/>
    <n v="73"/>
    <x v="1"/>
    <n v="18"/>
    <x v="4"/>
    <n v="2579"/>
    <x v="1"/>
    <n v="1805"/>
    <s v="Macroalbuminuria"/>
    <n v="745"/>
    <x v="0"/>
    <n v="1"/>
    <x v="1"/>
    <n v="204"/>
    <x v="1"/>
    <n v="10.3"/>
    <x v="1"/>
    <n v="262"/>
    <x v="1"/>
    <n v="181"/>
    <x v="1"/>
    <n v="34"/>
    <x v="0"/>
    <n v="409"/>
    <s v="Alto"/>
    <n v="130"/>
    <s v="Bajo"/>
    <n v="5.3"/>
    <s v="Alto"/>
    <n v="7.8"/>
    <x v="0"/>
    <n v="8.5"/>
    <s v="Normal"/>
    <n v="7.1"/>
    <s v="Alto"/>
    <n v="1"/>
    <s v="Toma ECA"/>
    <n v="0"/>
    <s v="No toma ARB"/>
    <n v="0"/>
    <x v="1"/>
    <n v="1"/>
    <x v="0"/>
    <n v="1"/>
    <x v="1"/>
    <n v="1"/>
    <x v="0"/>
  </r>
  <r>
    <s v="P1126"/>
    <x v="15"/>
    <s v="Adulto"/>
    <x v="0"/>
    <n v="38.4"/>
    <x v="1"/>
    <n v="0"/>
    <s v="No tiene herencia"/>
    <n v="153"/>
    <n v="97"/>
    <n v="77"/>
    <s v="Normal"/>
    <n v="42"/>
    <s v="Intermedia"/>
    <n v="4"/>
    <x v="1"/>
    <n v="1"/>
    <x v="1"/>
    <n v="1"/>
    <x v="1"/>
    <n v="1"/>
    <x v="0"/>
    <x v="9"/>
    <x v="1"/>
    <n v="93"/>
    <x v="1"/>
    <n v="17"/>
    <x v="4"/>
    <n v="720"/>
    <x v="1"/>
    <n v="648"/>
    <s v="Macroalbuminuria"/>
    <n v="535"/>
    <x v="0"/>
    <n v="1"/>
    <x v="1"/>
    <n v="197"/>
    <x v="1"/>
    <n v="9.6"/>
    <x v="1"/>
    <n v="272"/>
    <x v="1"/>
    <n v="156"/>
    <x v="4"/>
    <n v="44"/>
    <x v="0"/>
    <n v="217"/>
    <s v="Alto"/>
    <n v="138"/>
    <s v="Normal"/>
    <n v="6.4"/>
    <s v="Alto"/>
    <n v="8.6"/>
    <x v="0"/>
    <n v="7.6"/>
    <s v="Bajo"/>
    <n v="7.2"/>
    <s v="Alto"/>
    <n v="1"/>
    <s v="Toma ECA"/>
    <n v="1"/>
    <s v="Toma ARB"/>
    <n v="1"/>
    <x v="0"/>
    <n v="1"/>
    <x v="0"/>
    <n v="1"/>
    <x v="1"/>
    <n v="0"/>
    <x v="1"/>
  </r>
  <r>
    <s v="P1127"/>
    <x v="48"/>
    <s v="Adulto"/>
    <x v="1"/>
    <n v="30.1"/>
    <x v="2"/>
    <n v="1"/>
    <s v="Tiene herencia"/>
    <n v="157"/>
    <n v="104"/>
    <n v="98"/>
    <s v="Normal"/>
    <n v="30"/>
    <s v="Reducida"/>
    <n v="3"/>
    <x v="3"/>
    <n v="0"/>
    <x v="0"/>
    <n v="0"/>
    <x v="0"/>
    <n v="1"/>
    <x v="0"/>
    <x v="17"/>
    <x v="1"/>
    <n v="98"/>
    <x v="1"/>
    <n v="41"/>
    <x v="1"/>
    <n v="2506"/>
    <x v="1"/>
    <n v="2004"/>
    <s v="Macroalbuminuria"/>
    <n v="413"/>
    <x v="1"/>
    <n v="1"/>
    <x v="1"/>
    <n v="216"/>
    <x v="1"/>
    <n v="11"/>
    <x v="1"/>
    <n v="232"/>
    <x v="2"/>
    <n v="175"/>
    <x v="1"/>
    <n v="25"/>
    <x v="0"/>
    <n v="375"/>
    <s v="Alto"/>
    <n v="137"/>
    <s v="Normal"/>
    <n v="5.8"/>
    <s v="Alto"/>
    <n v="9.6"/>
    <x v="0"/>
    <n v="8.9"/>
    <s v="Normal"/>
    <n v="6.1"/>
    <s v="Alto"/>
    <n v="1"/>
    <s v="Toma ECA"/>
    <n v="1"/>
    <s v="Toma ARB"/>
    <n v="0"/>
    <x v="1"/>
    <n v="1"/>
    <x v="0"/>
    <n v="1"/>
    <x v="1"/>
    <n v="0"/>
    <x v="1"/>
  </r>
  <r>
    <s v="P1128"/>
    <x v="4"/>
    <s v="Adulto Mayor"/>
    <x v="1"/>
    <n v="37.4"/>
    <x v="1"/>
    <n v="1"/>
    <s v="Tiene herencia"/>
    <n v="162"/>
    <n v="100"/>
    <n v="90"/>
    <s v="Normal"/>
    <n v="41"/>
    <s v="Intermedia"/>
    <n v="3"/>
    <x v="3"/>
    <n v="1"/>
    <x v="1"/>
    <n v="1"/>
    <x v="1"/>
    <n v="1"/>
    <x v="0"/>
    <x v="28"/>
    <x v="1"/>
    <n v="61"/>
    <x v="1"/>
    <n v="40"/>
    <x v="1"/>
    <n v="2357"/>
    <x v="1"/>
    <n v="1885"/>
    <s v="Macroalbuminuria"/>
    <n v="729"/>
    <x v="0"/>
    <n v="1"/>
    <x v="1"/>
    <n v="198"/>
    <x v="1"/>
    <n v="8.6999999999999993"/>
    <x v="1"/>
    <n v="267"/>
    <x v="1"/>
    <n v="181"/>
    <x v="1"/>
    <n v="42"/>
    <x v="0"/>
    <n v="318"/>
    <s v="Alto"/>
    <n v="129"/>
    <s v="Bajo"/>
    <n v="5.4"/>
    <s v="Alto"/>
    <n v="8.5"/>
    <x v="0"/>
    <n v="8.8000000000000007"/>
    <s v="Normal"/>
    <n v="5.0999999999999996"/>
    <s v="Alto"/>
    <n v="0"/>
    <s v="No Toma ECA"/>
    <n v="1"/>
    <s v="Toma ARB"/>
    <n v="0"/>
    <x v="1"/>
    <n v="0"/>
    <x v="1"/>
    <n v="1"/>
    <x v="1"/>
    <n v="1"/>
    <x v="0"/>
  </r>
  <r>
    <s v="P1129"/>
    <x v="1"/>
    <s v="Adulto"/>
    <x v="1"/>
    <n v="27"/>
    <x v="3"/>
    <n v="0"/>
    <s v="No tiene herencia"/>
    <n v="125"/>
    <n v="71"/>
    <n v="74"/>
    <s v="Normal"/>
    <n v="70"/>
    <s v="Normal"/>
    <n v="1"/>
    <x v="2"/>
    <n v="0"/>
    <x v="0"/>
    <n v="0"/>
    <x v="0"/>
    <n v="1"/>
    <x v="0"/>
    <x v="13"/>
    <x v="0"/>
    <n v="38"/>
    <x v="0"/>
    <n v="110"/>
    <x v="0"/>
    <n v="27"/>
    <x v="0"/>
    <n v="21"/>
    <s v="Normal"/>
    <n v="1933"/>
    <x v="0"/>
    <n v="0"/>
    <x v="0"/>
    <n v="110"/>
    <x v="2"/>
    <n v="5.9"/>
    <x v="2"/>
    <n v="194"/>
    <x v="0"/>
    <n v="110"/>
    <x v="0"/>
    <n v="54"/>
    <x v="0"/>
    <n v="140"/>
    <s v="Normal"/>
    <n v="142"/>
    <s v="Normal"/>
    <n v="4.2"/>
    <s v="Normal"/>
    <n v="15"/>
    <x v="1"/>
    <n v="10.3"/>
    <s v="Normal"/>
    <n v="3.2"/>
    <s v="Normal"/>
    <n v="0"/>
    <s v="No Toma ECA"/>
    <n v="0"/>
    <s v="No toma ARB"/>
    <n v="0"/>
    <x v="1"/>
    <n v="1"/>
    <x v="0"/>
    <n v="0"/>
    <x v="0"/>
    <n v="1"/>
    <x v="0"/>
  </r>
  <r>
    <s v="P1130"/>
    <x v="43"/>
    <s v="Adulto Mayor"/>
    <x v="1"/>
    <n v="28.9"/>
    <x v="3"/>
    <n v="0"/>
    <s v="No tiene herencia"/>
    <n v="135"/>
    <n v="85"/>
    <n v="82"/>
    <s v="Normal"/>
    <n v="61"/>
    <s v="Normal"/>
    <n v="1"/>
    <x v="2"/>
    <n v="0"/>
    <x v="0"/>
    <n v="0"/>
    <x v="0"/>
    <n v="1"/>
    <x v="0"/>
    <x v="4"/>
    <x v="1"/>
    <n v="30"/>
    <x v="0"/>
    <n v="83"/>
    <x v="2"/>
    <n v="16"/>
    <x v="0"/>
    <n v="12"/>
    <s v="Normal"/>
    <n v="1064"/>
    <x v="0"/>
    <n v="0"/>
    <x v="0"/>
    <n v="86"/>
    <x v="0"/>
    <n v="6.2"/>
    <x v="2"/>
    <n v="179"/>
    <x v="0"/>
    <n v="121"/>
    <x v="0"/>
    <n v="66"/>
    <x v="1"/>
    <n v="153"/>
    <s v="Alto"/>
    <n v="143"/>
    <s v="Normal"/>
    <n v="4.9000000000000004"/>
    <s v="Normal"/>
    <n v="12.1"/>
    <x v="1"/>
    <n v="9.9"/>
    <s v="Normal"/>
    <n v="3.3"/>
    <s v="Normal"/>
    <n v="1"/>
    <s v="Toma ECA"/>
    <n v="1"/>
    <s v="Toma ARB"/>
    <n v="1"/>
    <x v="0"/>
    <n v="0"/>
    <x v="1"/>
    <n v="0"/>
    <x v="0"/>
    <n v="0"/>
    <x v="1"/>
  </r>
  <r>
    <s v="P1131"/>
    <x v="26"/>
    <s v="Adulto"/>
    <x v="1"/>
    <n v="24.4"/>
    <x v="0"/>
    <n v="0"/>
    <s v="No tiene herencia"/>
    <n v="127"/>
    <n v="67"/>
    <n v="67"/>
    <s v="Normal"/>
    <n v="51"/>
    <s v="Normal"/>
    <n v="1"/>
    <x v="2"/>
    <n v="0"/>
    <x v="0"/>
    <n v="0"/>
    <x v="0"/>
    <n v="1"/>
    <x v="0"/>
    <x v="4"/>
    <x v="1"/>
    <n v="32"/>
    <x v="0"/>
    <n v="66"/>
    <x v="2"/>
    <n v="21"/>
    <x v="0"/>
    <n v="14"/>
    <s v="Normal"/>
    <n v="1101"/>
    <x v="0"/>
    <n v="1"/>
    <x v="1"/>
    <n v="95"/>
    <x v="0"/>
    <n v="5"/>
    <x v="0"/>
    <n v="209"/>
    <x v="2"/>
    <n v="85"/>
    <x v="3"/>
    <n v="59"/>
    <x v="0"/>
    <n v="110"/>
    <s v="Normal"/>
    <n v="137"/>
    <s v="Normal"/>
    <n v="4.3"/>
    <s v="Normal"/>
    <n v="12.1"/>
    <x v="1"/>
    <n v="9.3000000000000007"/>
    <s v="Normal"/>
    <n v="3.9"/>
    <s v="Normal"/>
    <n v="0"/>
    <s v="No Toma ECA"/>
    <n v="1"/>
    <s v="Toma ARB"/>
    <n v="0"/>
    <x v="1"/>
    <n v="0"/>
    <x v="1"/>
    <n v="0"/>
    <x v="0"/>
    <n v="1"/>
    <x v="0"/>
  </r>
  <r>
    <s v="P1132"/>
    <x v="1"/>
    <s v="Adulto"/>
    <x v="0"/>
    <n v="21.1"/>
    <x v="0"/>
    <n v="0"/>
    <s v="No tiene herencia"/>
    <n v="103"/>
    <n v="85"/>
    <n v="78"/>
    <s v="Normal"/>
    <n v="70"/>
    <s v="Normal"/>
    <n v="2"/>
    <x v="0"/>
    <n v="0"/>
    <x v="0"/>
    <n v="0"/>
    <x v="0"/>
    <n v="1"/>
    <x v="0"/>
    <x v="0"/>
    <x v="0"/>
    <n v="23"/>
    <x v="0"/>
    <n v="90"/>
    <x v="2"/>
    <n v="14"/>
    <x v="0"/>
    <n v="12"/>
    <s v="Normal"/>
    <n v="1925"/>
    <x v="0"/>
    <n v="0"/>
    <x v="0"/>
    <n v="123"/>
    <x v="2"/>
    <n v="5.6"/>
    <x v="0"/>
    <n v="172"/>
    <x v="0"/>
    <n v="83"/>
    <x v="3"/>
    <n v="51"/>
    <x v="0"/>
    <n v="128"/>
    <s v="Normal"/>
    <n v="142"/>
    <s v="Normal"/>
    <n v="4.8"/>
    <s v="Normal"/>
    <n v="15.4"/>
    <x v="1"/>
    <n v="9.9"/>
    <s v="Normal"/>
    <n v="2.6"/>
    <s v="Normal"/>
    <n v="1"/>
    <s v="Toma ECA"/>
    <n v="0"/>
    <s v="No toma ARB"/>
    <n v="0"/>
    <x v="1"/>
    <n v="0"/>
    <x v="1"/>
    <n v="0"/>
    <x v="0"/>
    <n v="0"/>
    <x v="1"/>
  </r>
  <r>
    <s v="P1133"/>
    <x v="20"/>
    <s v="Adulto"/>
    <x v="0"/>
    <n v="19.7"/>
    <x v="0"/>
    <n v="1"/>
    <s v="Tiene herencia"/>
    <n v="124"/>
    <n v="71"/>
    <n v="85"/>
    <s v="Normal"/>
    <n v="52"/>
    <s v="Normal"/>
    <n v="1"/>
    <x v="2"/>
    <n v="0"/>
    <x v="0"/>
    <n v="0"/>
    <x v="0"/>
    <n v="0"/>
    <x v="1"/>
    <x v="3"/>
    <x v="0"/>
    <n v="22"/>
    <x v="0"/>
    <n v="60"/>
    <x v="2"/>
    <n v="9"/>
    <x v="0"/>
    <n v="7"/>
    <s v="Normal"/>
    <n v="1631"/>
    <x v="0"/>
    <n v="0"/>
    <x v="0"/>
    <n v="105"/>
    <x v="2"/>
    <n v="5.3"/>
    <x v="0"/>
    <n v="175"/>
    <x v="0"/>
    <n v="90"/>
    <x v="3"/>
    <n v="41"/>
    <x v="0"/>
    <n v="81"/>
    <s v="Normal"/>
    <n v="139"/>
    <s v="Normal"/>
    <n v="4.5"/>
    <s v="Normal"/>
    <n v="15.8"/>
    <x v="1"/>
    <n v="9.6"/>
    <s v="Normal"/>
    <n v="3.3"/>
    <s v="Normal"/>
    <n v="0"/>
    <s v="No Toma ECA"/>
    <n v="0"/>
    <s v="No toma ARB"/>
    <n v="1"/>
    <x v="0"/>
    <n v="1"/>
    <x v="0"/>
    <n v="0"/>
    <x v="0"/>
    <n v="0"/>
    <x v="1"/>
  </r>
  <r>
    <s v="P1134"/>
    <x v="48"/>
    <s v="Adulto"/>
    <x v="1"/>
    <n v="31.4"/>
    <x v="2"/>
    <n v="1"/>
    <s v="Tiene herencia"/>
    <n v="189"/>
    <n v="94"/>
    <n v="83"/>
    <s v="Normal"/>
    <n v="30"/>
    <s v="Reducida"/>
    <n v="3"/>
    <x v="3"/>
    <n v="0"/>
    <x v="0"/>
    <n v="1"/>
    <x v="1"/>
    <n v="1"/>
    <x v="0"/>
    <x v="16"/>
    <x v="1"/>
    <n v="92"/>
    <x v="1"/>
    <n v="29"/>
    <x v="4"/>
    <n v="1616"/>
    <x v="1"/>
    <n v="1292"/>
    <s v="Macroalbuminuria"/>
    <n v="724"/>
    <x v="0"/>
    <n v="1"/>
    <x v="1"/>
    <n v="171"/>
    <x v="1"/>
    <n v="9.4"/>
    <x v="1"/>
    <n v="315"/>
    <x v="1"/>
    <n v="191"/>
    <x v="2"/>
    <n v="44"/>
    <x v="0"/>
    <n v="428"/>
    <s v="Alto"/>
    <n v="135"/>
    <s v="Normal"/>
    <n v="5"/>
    <s v="Normal"/>
    <n v="8.6999999999999993"/>
    <x v="0"/>
    <n v="8.1"/>
    <s v="Bajo"/>
    <n v="5.0999999999999996"/>
    <s v="Alto"/>
    <n v="0"/>
    <s v="No Toma ECA"/>
    <n v="1"/>
    <s v="Toma ARB"/>
    <n v="1"/>
    <x v="0"/>
    <n v="1"/>
    <x v="0"/>
    <n v="1"/>
    <x v="1"/>
    <n v="0"/>
    <x v="1"/>
  </r>
  <r>
    <s v="P1135"/>
    <x v="17"/>
    <s v="Adulto"/>
    <x v="0"/>
    <n v="18.3"/>
    <x v="4"/>
    <n v="0"/>
    <s v="No tiene herencia"/>
    <n v="104"/>
    <n v="72"/>
    <n v="85"/>
    <s v="Normal"/>
    <n v="70"/>
    <s v="Normal"/>
    <n v="1"/>
    <x v="2"/>
    <n v="0"/>
    <x v="0"/>
    <n v="0"/>
    <x v="0"/>
    <n v="0"/>
    <x v="1"/>
    <x v="0"/>
    <x v="0"/>
    <n v="33"/>
    <x v="0"/>
    <n v="61"/>
    <x v="2"/>
    <n v="23"/>
    <x v="0"/>
    <n v="16"/>
    <s v="Normal"/>
    <n v="1118"/>
    <x v="0"/>
    <n v="1"/>
    <x v="1"/>
    <n v="107"/>
    <x v="2"/>
    <n v="5.2"/>
    <x v="0"/>
    <n v="189"/>
    <x v="0"/>
    <n v="80"/>
    <x v="3"/>
    <n v="53"/>
    <x v="0"/>
    <n v="90"/>
    <s v="Normal"/>
    <n v="141"/>
    <s v="Normal"/>
    <n v="3.5"/>
    <s v="Normal"/>
    <n v="15"/>
    <x v="1"/>
    <n v="10.199999999999999"/>
    <s v="Normal"/>
    <n v="2.8"/>
    <s v="Normal"/>
    <n v="1"/>
    <s v="Toma ECA"/>
    <n v="1"/>
    <s v="Toma ARB"/>
    <n v="0"/>
    <x v="1"/>
    <n v="0"/>
    <x v="1"/>
    <n v="0"/>
    <x v="0"/>
    <n v="1"/>
    <x v="0"/>
  </r>
  <r>
    <s v="P1136"/>
    <x v="40"/>
    <s v="Adulto"/>
    <x v="1"/>
    <n v="20.8"/>
    <x v="0"/>
    <n v="0"/>
    <s v="No tiene herencia"/>
    <n v="130"/>
    <n v="81"/>
    <n v="80"/>
    <s v="Normal"/>
    <n v="56"/>
    <s v="Normal"/>
    <n v="2"/>
    <x v="0"/>
    <n v="0"/>
    <x v="0"/>
    <n v="0"/>
    <x v="0"/>
    <n v="0"/>
    <x v="1"/>
    <x v="4"/>
    <x v="1"/>
    <n v="27"/>
    <x v="0"/>
    <n v="77"/>
    <x v="2"/>
    <n v="16"/>
    <x v="0"/>
    <n v="11"/>
    <s v="Normal"/>
    <n v="1583"/>
    <x v="0"/>
    <n v="0"/>
    <x v="0"/>
    <n v="86"/>
    <x v="0"/>
    <n v="6.2"/>
    <x v="2"/>
    <n v="167"/>
    <x v="0"/>
    <n v="117"/>
    <x v="0"/>
    <n v="65"/>
    <x v="1"/>
    <n v="117"/>
    <s v="Normal"/>
    <n v="145"/>
    <s v="Normal"/>
    <n v="4.0999999999999996"/>
    <s v="Normal"/>
    <n v="15.1"/>
    <x v="1"/>
    <n v="9.6999999999999993"/>
    <s v="Normal"/>
    <n v="3.5"/>
    <s v="Normal"/>
    <n v="1"/>
    <s v="Toma ECA"/>
    <n v="1"/>
    <s v="Toma ARB"/>
    <n v="0"/>
    <x v="1"/>
    <n v="0"/>
    <x v="1"/>
    <n v="0"/>
    <x v="0"/>
    <n v="0"/>
    <x v="1"/>
  </r>
  <r>
    <s v="P1137"/>
    <x v="8"/>
    <s v="Adulto"/>
    <x v="1"/>
    <n v="27"/>
    <x v="3"/>
    <n v="1"/>
    <s v="Tiene herencia"/>
    <n v="109"/>
    <n v="81"/>
    <n v="86"/>
    <s v="Normal"/>
    <n v="65"/>
    <s v="Normal"/>
    <n v="2"/>
    <x v="0"/>
    <n v="0"/>
    <x v="0"/>
    <n v="0"/>
    <x v="0"/>
    <n v="0"/>
    <x v="1"/>
    <x v="13"/>
    <x v="0"/>
    <n v="34"/>
    <x v="0"/>
    <n v="111"/>
    <x v="0"/>
    <n v="29"/>
    <x v="0"/>
    <n v="23"/>
    <s v="Normal"/>
    <n v="1201"/>
    <x v="0"/>
    <n v="1"/>
    <x v="1"/>
    <n v="83"/>
    <x v="0"/>
    <n v="6.1"/>
    <x v="2"/>
    <n v="164"/>
    <x v="0"/>
    <n v="89"/>
    <x v="3"/>
    <n v="45"/>
    <x v="0"/>
    <n v="90"/>
    <s v="Normal"/>
    <n v="143"/>
    <s v="Normal"/>
    <n v="4.5999999999999996"/>
    <s v="Normal"/>
    <n v="14.8"/>
    <x v="1"/>
    <n v="9.8000000000000007"/>
    <s v="Normal"/>
    <n v="4.3"/>
    <s v="Normal"/>
    <n v="1"/>
    <s v="Toma ECA"/>
    <n v="1"/>
    <s v="Toma ARB"/>
    <n v="1"/>
    <x v="0"/>
    <n v="0"/>
    <x v="1"/>
    <n v="0"/>
    <x v="0"/>
    <n v="1"/>
    <x v="0"/>
  </r>
  <r>
    <s v="P1138"/>
    <x v="27"/>
    <s v="Adulto"/>
    <x v="1"/>
    <n v="18.7"/>
    <x v="0"/>
    <n v="0"/>
    <s v="No tiene herencia"/>
    <n v="118"/>
    <n v="68"/>
    <n v="71"/>
    <s v="Normal"/>
    <n v="51"/>
    <s v="Normal"/>
    <n v="1"/>
    <x v="2"/>
    <n v="0"/>
    <x v="0"/>
    <n v="0"/>
    <x v="0"/>
    <n v="1"/>
    <x v="0"/>
    <x v="3"/>
    <x v="0"/>
    <n v="29"/>
    <x v="0"/>
    <n v="76"/>
    <x v="2"/>
    <n v="5"/>
    <x v="0"/>
    <n v="3"/>
    <s v="Normal"/>
    <n v="1013"/>
    <x v="0"/>
    <n v="0"/>
    <x v="0"/>
    <n v="105"/>
    <x v="2"/>
    <n v="5.3"/>
    <x v="0"/>
    <n v="209"/>
    <x v="2"/>
    <n v="119"/>
    <x v="0"/>
    <n v="59"/>
    <x v="0"/>
    <n v="127"/>
    <s v="Normal"/>
    <n v="141"/>
    <s v="Normal"/>
    <n v="4"/>
    <s v="Normal"/>
    <n v="15.1"/>
    <x v="1"/>
    <n v="8.6999999999999993"/>
    <s v="Normal"/>
    <n v="4.4000000000000004"/>
    <s v="Normal"/>
    <n v="0"/>
    <s v="No Toma ECA"/>
    <n v="1"/>
    <s v="Toma ARB"/>
    <n v="0"/>
    <x v="1"/>
    <n v="1"/>
    <x v="0"/>
    <n v="0"/>
    <x v="0"/>
    <n v="0"/>
    <x v="1"/>
  </r>
  <r>
    <s v="P1139"/>
    <x v="26"/>
    <s v="Adulto"/>
    <x v="0"/>
    <n v="24.2"/>
    <x v="0"/>
    <n v="0"/>
    <s v="No tiene herencia"/>
    <n v="109"/>
    <n v="70"/>
    <n v="87"/>
    <s v="Normal"/>
    <n v="62"/>
    <s v="Normal"/>
    <n v="2"/>
    <x v="0"/>
    <n v="0"/>
    <x v="0"/>
    <n v="0"/>
    <x v="0"/>
    <n v="1"/>
    <x v="0"/>
    <x v="7"/>
    <x v="0"/>
    <n v="36"/>
    <x v="0"/>
    <n v="86"/>
    <x v="2"/>
    <n v="29"/>
    <x v="0"/>
    <n v="26"/>
    <s v="Normal"/>
    <n v="2095"/>
    <x v="0"/>
    <n v="0"/>
    <x v="0"/>
    <n v="115"/>
    <x v="2"/>
    <n v="5"/>
    <x v="0"/>
    <n v="209"/>
    <x v="2"/>
    <n v="116"/>
    <x v="0"/>
    <n v="68"/>
    <x v="1"/>
    <n v="165"/>
    <s v="Alto"/>
    <n v="144"/>
    <s v="Normal"/>
    <n v="4.2"/>
    <s v="Normal"/>
    <n v="12.7"/>
    <x v="0"/>
    <n v="9.1999999999999993"/>
    <s v="Normal"/>
    <n v="2.6"/>
    <s v="Normal"/>
    <n v="1"/>
    <s v="Toma ECA"/>
    <n v="0"/>
    <s v="No toma ARB"/>
    <n v="0"/>
    <x v="1"/>
    <n v="0"/>
    <x v="1"/>
    <n v="0"/>
    <x v="0"/>
    <n v="0"/>
    <x v="1"/>
  </r>
  <r>
    <s v="P1140"/>
    <x v="53"/>
    <s v="Adulto Mayor"/>
    <x v="0"/>
    <n v="37.5"/>
    <x v="1"/>
    <n v="1"/>
    <s v="Tiene herencia"/>
    <n v="154"/>
    <n v="90"/>
    <n v="97"/>
    <s v="Normal"/>
    <n v="29"/>
    <s v="Reducida"/>
    <n v="4"/>
    <x v="1"/>
    <n v="1"/>
    <x v="1"/>
    <n v="0"/>
    <x v="0"/>
    <n v="1"/>
    <x v="0"/>
    <x v="27"/>
    <x v="1"/>
    <n v="67"/>
    <x v="1"/>
    <n v="37"/>
    <x v="1"/>
    <n v="2829"/>
    <x v="1"/>
    <n v="1980"/>
    <s v="Macroalbuminuria"/>
    <n v="816"/>
    <x v="0"/>
    <n v="1"/>
    <x v="1"/>
    <n v="161"/>
    <x v="1"/>
    <n v="8.4"/>
    <x v="1"/>
    <n v="227"/>
    <x v="2"/>
    <n v="142"/>
    <x v="4"/>
    <n v="42"/>
    <x v="0"/>
    <n v="204"/>
    <s v="Alto"/>
    <n v="131"/>
    <s v="Bajo"/>
    <n v="6.7"/>
    <s v="Alto"/>
    <n v="9"/>
    <x v="0"/>
    <n v="8.3000000000000007"/>
    <s v="Bajo"/>
    <n v="5.6"/>
    <s v="Alto"/>
    <n v="1"/>
    <s v="Toma ECA"/>
    <n v="1"/>
    <s v="Toma ARB"/>
    <n v="0"/>
    <x v="1"/>
    <n v="0"/>
    <x v="1"/>
    <n v="1"/>
    <x v="1"/>
    <n v="1"/>
    <x v="0"/>
  </r>
  <r>
    <s v="P1141"/>
    <x v="13"/>
    <s v="Adulto Mayor"/>
    <x v="1"/>
    <n v="25.2"/>
    <x v="3"/>
    <n v="0"/>
    <s v="No tiene herencia"/>
    <n v="117"/>
    <n v="76"/>
    <n v="79"/>
    <s v="Normal"/>
    <n v="51"/>
    <s v="Normal"/>
    <n v="1"/>
    <x v="2"/>
    <n v="0"/>
    <x v="0"/>
    <n v="0"/>
    <x v="0"/>
    <n v="0"/>
    <x v="1"/>
    <x v="0"/>
    <x v="0"/>
    <n v="32"/>
    <x v="0"/>
    <n v="68"/>
    <x v="2"/>
    <n v="29"/>
    <x v="0"/>
    <n v="26"/>
    <s v="Normal"/>
    <n v="1071"/>
    <x v="0"/>
    <n v="0"/>
    <x v="0"/>
    <n v="92"/>
    <x v="0"/>
    <n v="6.1"/>
    <x v="2"/>
    <n v="172"/>
    <x v="0"/>
    <n v="124"/>
    <x v="0"/>
    <n v="66"/>
    <x v="1"/>
    <n v="158"/>
    <s v="Alto"/>
    <n v="142"/>
    <s v="Normal"/>
    <n v="4.7"/>
    <s v="Normal"/>
    <n v="14.5"/>
    <x v="1"/>
    <n v="9.1"/>
    <s v="Normal"/>
    <n v="3"/>
    <s v="Normal"/>
    <n v="0"/>
    <s v="No Toma ECA"/>
    <n v="1"/>
    <s v="Toma ARB"/>
    <n v="1"/>
    <x v="0"/>
    <n v="1"/>
    <x v="0"/>
    <n v="0"/>
    <x v="0"/>
    <n v="1"/>
    <x v="0"/>
  </r>
  <r>
    <s v="P1142"/>
    <x v="43"/>
    <s v="Adulto Mayor"/>
    <x v="0"/>
    <n v="26.1"/>
    <x v="3"/>
    <n v="1"/>
    <s v="Tiene herencia"/>
    <n v="111"/>
    <n v="82"/>
    <n v="77"/>
    <s v="Normal"/>
    <n v="68"/>
    <s v="Normal"/>
    <n v="2"/>
    <x v="0"/>
    <n v="0"/>
    <x v="0"/>
    <n v="0"/>
    <x v="0"/>
    <n v="0"/>
    <x v="1"/>
    <x v="18"/>
    <x v="0"/>
    <n v="21"/>
    <x v="0"/>
    <n v="87"/>
    <x v="2"/>
    <n v="30"/>
    <x v="2"/>
    <n v="24"/>
    <s v="Normal"/>
    <n v="1829"/>
    <x v="0"/>
    <n v="1"/>
    <x v="1"/>
    <n v="121"/>
    <x v="2"/>
    <n v="5"/>
    <x v="0"/>
    <n v="165"/>
    <x v="0"/>
    <n v="112"/>
    <x v="0"/>
    <n v="66"/>
    <x v="1"/>
    <n v="144"/>
    <s v="Normal"/>
    <n v="139"/>
    <s v="Normal"/>
    <n v="4.3"/>
    <s v="Normal"/>
    <n v="12.7"/>
    <x v="0"/>
    <n v="8.8000000000000007"/>
    <s v="Normal"/>
    <n v="3.7"/>
    <s v="Normal"/>
    <n v="1"/>
    <s v="Toma ECA"/>
    <n v="0"/>
    <s v="No toma ARB"/>
    <n v="1"/>
    <x v="0"/>
    <n v="1"/>
    <x v="0"/>
    <n v="0"/>
    <x v="0"/>
    <n v="1"/>
    <x v="0"/>
  </r>
  <r>
    <s v="P1143"/>
    <x v="13"/>
    <s v="Adulto Mayor"/>
    <x v="0"/>
    <n v="37"/>
    <x v="1"/>
    <n v="1"/>
    <s v="Tiene herencia"/>
    <n v="174"/>
    <n v="109"/>
    <n v="90"/>
    <s v="Normal"/>
    <n v="33"/>
    <s v="Reducida"/>
    <n v="3"/>
    <x v="3"/>
    <n v="1"/>
    <x v="1"/>
    <n v="1"/>
    <x v="1"/>
    <n v="1"/>
    <x v="0"/>
    <x v="17"/>
    <x v="1"/>
    <n v="67"/>
    <x v="1"/>
    <n v="46"/>
    <x v="1"/>
    <n v="1240"/>
    <x v="1"/>
    <n v="992"/>
    <s v="Macroalbuminuria"/>
    <n v="570"/>
    <x v="0"/>
    <n v="0"/>
    <x v="0"/>
    <n v="133"/>
    <x v="1"/>
    <n v="7.8"/>
    <x v="1"/>
    <n v="283"/>
    <x v="1"/>
    <n v="165"/>
    <x v="1"/>
    <n v="41"/>
    <x v="0"/>
    <n v="439"/>
    <s v="Alto"/>
    <n v="127"/>
    <s v="Bajo"/>
    <n v="5.4"/>
    <s v="Alto"/>
    <n v="7.6"/>
    <x v="0"/>
    <n v="8.9"/>
    <s v="Normal"/>
    <n v="6.3"/>
    <s v="Alto"/>
    <n v="1"/>
    <s v="Toma ECA"/>
    <n v="1"/>
    <s v="Toma ARB"/>
    <n v="1"/>
    <x v="0"/>
    <n v="1"/>
    <x v="0"/>
    <n v="1"/>
    <x v="1"/>
    <n v="0"/>
    <x v="1"/>
  </r>
  <r>
    <s v="P1144"/>
    <x v="18"/>
    <s v="Adulto"/>
    <x v="1"/>
    <n v="36.700000000000003"/>
    <x v="1"/>
    <n v="0"/>
    <s v="No tiene herencia"/>
    <n v="157"/>
    <n v="110"/>
    <n v="96"/>
    <s v="Normal"/>
    <n v="29"/>
    <s v="Reducida"/>
    <n v="4"/>
    <x v="1"/>
    <n v="0"/>
    <x v="0"/>
    <n v="0"/>
    <x v="0"/>
    <n v="1"/>
    <x v="0"/>
    <x v="23"/>
    <x v="1"/>
    <n v="53"/>
    <x v="1"/>
    <n v="40"/>
    <x v="1"/>
    <n v="1060"/>
    <x v="1"/>
    <n v="742"/>
    <s v="Macroalbuminuria"/>
    <n v="789"/>
    <x v="0"/>
    <n v="0"/>
    <x v="0"/>
    <n v="194"/>
    <x v="1"/>
    <n v="9.1999999999999993"/>
    <x v="1"/>
    <n v="299"/>
    <x v="1"/>
    <n v="195"/>
    <x v="2"/>
    <n v="38"/>
    <x v="0"/>
    <n v="450"/>
    <s v="Alto"/>
    <n v="136"/>
    <s v="Normal"/>
    <n v="6.8"/>
    <s v="Alto"/>
    <n v="9.9"/>
    <x v="0"/>
    <n v="8.5"/>
    <s v="Normal"/>
    <n v="6.7"/>
    <s v="Alto"/>
    <n v="1"/>
    <s v="Toma ECA"/>
    <n v="1"/>
    <s v="Toma ARB"/>
    <n v="1"/>
    <x v="0"/>
    <n v="1"/>
    <x v="0"/>
    <n v="1"/>
    <x v="1"/>
    <n v="1"/>
    <x v="0"/>
  </r>
  <r>
    <s v="P1145"/>
    <x v="17"/>
    <s v="Adulto"/>
    <x v="1"/>
    <n v="23.8"/>
    <x v="0"/>
    <n v="0"/>
    <s v="No tiene herencia"/>
    <n v="134"/>
    <n v="65"/>
    <n v="62"/>
    <s v="Normal"/>
    <n v="68"/>
    <s v="Normal"/>
    <n v="1"/>
    <x v="2"/>
    <n v="0"/>
    <x v="0"/>
    <n v="0"/>
    <x v="0"/>
    <n v="1"/>
    <x v="0"/>
    <x v="7"/>
    <x v="0"/>
    <n v="38"/>
    <x v="0"/>
    <n v="78"/>
    <x v="2"/>
    <n v="30"/>
    <x v="2"/>
    <n v="24"/>
    <s v="Normal"/>
    <n v="2305"/>
    <x v="0"/>
    <n v="0"/>
    <x v="0"/>
    <n v="101"/>
    <x v="2"/>
    <n v="5.3"/>
    <x v="0"/>
    <n v="197"/>
    <x v="0"/>
    <n v="120"/>
    <x v="0"/>
    <n v="48"/>
    <x v="0"/>
    <n v="142"/>
    <s v="Normal"/>
    <n v="142"/>
    <s v="Normal"/>
    <n v="4.7"/>
    <s v="Normal"/>
    <n v="15.3"/>
    <x v="1"/>
    <n v="8.6999999999999993"/>
    <s v="Normal"/>
    <n v="4.4000000000000004"/>
    <s v="Normal"/>
    <n v="1"/>
    <s v="Toma ECA"/>
    <n v="0"/>
    <s v="No toma ARB"/>
    <n v="0"/>
    <x v="1"/>
    <n v="1"/>
    <x v="0"/>
    <n v="0"/>
    <x v="0"/>
    <n v="0"/>
    <x v="1"/>
  </r>
  <r>
    <s v="P1146"/>
    <x v="40"/>
    <s v="Adulto"/>
    <x v="0"/>
    <n v="21.5"/>
    <x v="0"/>
    <n v="1"/>
    <s v="Tiene herencia"/>
    <n v="135"/>
    <n v="80"/>
    <n v="80"/>
    <s v="Normal"/>
    <n v="70"/>
    <s v="Normal"/>
    <n v="2"/>
    <x v="0"/>
    <n v="0"/>
    <x v="0"/>
    <n v="0"/>
    <x v="0"/>
    <n v="0"/>
    <x v="1"/>
    <x v="10"/>
    <x v="2"/>
    <n v="38"/>
    <x v="0"/>
    <n v="72"/>
    <x v="2"/>
    <n v="12"/>
    <x v="0"/>
    <n v="9"/>
    <s v="Normal"/>
    <n v="1774"/>
    <x v="0"/>
    <n v="0"/>
    <x v="0"/>
    <n v="105"/>
    <x v="2"/>
    <n v="5.4"/>
    <x v="0"/>
    <n v="160"/>
    <x v="0"/>
    <n v="119"/>
    <x v="0"/>
    <n v="45"/>
    <x v="0"/>
    <n v="90"/>
    <s v="Normal"/>
    <n v="138"/>
    <s v="Normal"/>
    <n v="4.0999999999999996"/>
    <s v="Normal"/>
    <n v="14.4"/>
    <x v="1"/>
    <n v="10.1"/>
    <s v="Normal"/>
    <n v="4.2"/>
    <s v="Normal"/>
    <n v="1"/>
    <s v="Toma ECA"/>
    <n v="0"/>
    <s v="No toma ARB"/>
    <n v="0"/>
    <x v="1"/>
    <n v="0"/>
    <x v="1"/>
    <n v="0"/>
    <x v="0"/>
    <n v="0"/>
    <x v="1"/>
  </r>
  <r>
    <s v="P1147"/>
    <x v="49"/>
    <s v="Adulto Mayor"/>
    <x v="1"/>
    <n v="29.7"/>
    <x v="3"/>
    <n v="1"/>
    <s v="Tiene herencia"/>
    <n v="181"/>
    <n v="93"/>
    <n v="97"/>
    <s v="Normal"/>
    <n v="36"/>
    <s v="Reducida"/>
    <n v="3"/>
    <x v="3"/>
    <n v="0"/>
    <x v="0"/>
    <n v="1"/>
    <x v="1"/>
    <n v="1"/>
    <x v="0"/>
    <x v="11"/>
    <x v="1"/>
    <n v="108"/>
    <x v="3"/>
    <n v="38"/>
    <x v="1"/>
    <n v="1598"/>
    <x v="1"/>
    <n v="1438"/>
    <s v="Macroalbuminuria"/>
    <n v="769"/>
    <x v="0"/>
    <n v="1"/>
    <x v="1"/>
    <n v="173"/>
    <x v="1"/>
    <n v="8.6"/>
    <x v="1"/>
    <n v="265"/>
    <x v="1"/>
    <n v="201"/>
    <x v="2"/>
    <n v="37"/>
    <x v="0"/>
    <n v="401"/>
    <s v="Alto"/>
    <n v="125"/>
    <s v="Bajo"/>
    <n v="5.4"/>
    <s v="Alto"/>
    <n v="8.6999999999999993"/>
    <x v="0"/>
    <n v="9"/>
    <s v="Normal"/>
    <n v="7"/>
    <s v="Alto"/>
    <n v="1"/>
    <s v="Toma ECA"/>
    <n v="1"/>
    <s v="Toma ARB"/>
    <n v="1"/>
    <x v="0"/>
    <n v="1"/>
    <x v="0"/>
    <n v="1"/>
    <x v="1"/>
    <n v="0"/>
    <x v="1"/>
  </r>
  <r>
    <s v="P1148"/>
    <x v="54"/>
    <s v="Adulto Mayor"/>
    <x v="1"/>
    <n v="31.9"/>
    <x v="2"/>
    <n v="1"/>
    <s v="Tiene herencia"/>
    <n v="145"/>
    <n v="110"/>
    <n v="87"/>
    <s v="Normal"/>
    <n v="46"/>
    <s v="Intermedia"/>
    <n v="2"/>
    <x v="0"/>
    <n v="0"/>
    <x v="0"/>
    <n v="1"/>
    <x v="1"/>
    <n v="1"/>
    <x v="0"/>
    <x v="36"/>
    <x v="1"/>
    <n v="117"/>
    <x v="3"/>
    <n v="40"/>
    <x v="1"/>
    <n v="687"/>
    <x v="1"/>
    <n v="549"/>
    <s v="Macroalbuminuria"/>
    <n v="677"/>
    <x v="0"/>
    <n v="0"/>
    <x v="0"/>
    <n v="155"/>
    <x v="1"/>
    <n v="8.8000000000000007"/>
    <x v="1"/>
    <n v="223"/>
    <x v="2"/>
    <n v="166"/>
    <x v="1"/>
    <n v="33"/>
    <x v="0"/>
    <n v="283"/>
    <s v="Alto"/>
    <n v="138"/>
    <s v="Normal"/>
    <n v="5.8"/>
    <s v="Alto"/>
    <n v="9.1999999999999993"/>
    <x v="0"/>
    <n v="7.6"/>
    <s v="Bajo"/>
    <n v="5.6"/>
    <s v="Alto"/>
    <n v="1"/>
    <s v="Toma ECA"/>
    <n v="1"/>
    <s v="Toma ARB"/>
    <n v="1"/>
    <x v="0"/>
    <n v="1"/>
    <x v="0"/>
    <n v="1"/>
    <x v="1"/>
    <n v="1"/>
    <x v="0"/>
  </r>
  <r>
    <s v="P1149"/>
    <x v="22"/>
    <s v="Adulto Mayor"/>
    <x v="0"/>
    <n v="32.799999999999997"/>
    <x v="2"/>
    <n v="1"/>
    <s v="Tiene herencia"/>
    <n v="165"/>
    <n v="93"/>
    <n v="91"/>
    <s v="Normal"/>
    <n v="45"/>
    <s v="Intermedia"/>
    <n v="4"/>
    <x v="1"/>
    <n v="1"/>
    <x v="1"/>
    <n v="1"/>
    <x v="1"/>
    <n v="1"/>
    <x v="0"/>
    <x v="23"/>
    <x v="1"/>
    <n v="82"/>
    <x v="1"/>
    <n v="44"/>
    <x v="1"/>
    <n v="601"/>
    <x v="1"/>
    <n v="480"/>
    <s v="Macroalbuminuria"/>
    <n v="370"/>
    <x v="1"/>
    <n v="1"/>
    <x v="1"/>
    <n v="132"/>
    <x v="1"/>
    <n v="9"/>
    <x v="1"/>
    <n v="289"/>
    <x v="1"/>
    <n v="162"/>
    <x v="1"/>
    <n v="39"/>
    <x v="0"/>
    <n v="241"/>
    <s v="Alto"/>
    <n v="139"/>
    <s v="Normal"/>
    <n v="5.4"/>
    <s v="Alto"/>
    <n v="8.6"/>
    <x v="0"/>
    <n v="8.1999999999999993"/>
    <s v="Bajo"/>
    <n v="4.5999999999999996"/>
    <s v="Alto"/>
    <n v="1"/>
    <s v="Toma ECA"/>
    <n v="0"/>
    <s v="No toma ARB"/>
    <n v="1"/>
    <x v="0"/>
    <n v="1"/>
    <x v="0"/>
    <n v="1"/>
    <x v="1"/>
    <n v="0"/>
    <x v="1"/>
  </r>
  <r>
    <s v="P1150"/>
    <x v="16"/>
    <s v="Adulto"/>
    <x v="0"/>
    <n v="26.3"/>
    <x v="3"/>
    <n v="0"/>
    <s v="No tiene herencia"/>
    <n v="119"/>
    <n v="66"/>
    <n v="62"/>
    <s v="Normal"/>
    <n v="53"/>
    <s v="Normal"/>
    <n v="2"/>
    <x v="0"/>
    <n v="0"/>
    <x v="0"/>
    <n v="0"/>
    <x v="0"/>
    <n v="1"/>
    <x v="0"/>
    <x v="18"/>
    <x v="0"/>
    <n v="39"/>
    <x v="0"/>
    <n v="95"/>
    <x v="0"/>
    <n v="26"/>
    <x v="0"/>
    <n v="18"/>
    <s v="Normal"/>
    <n v="2003"/>
    <x v="0"/>
    <n v="0"/>
    <x v="0"/>
    <n v="82"/>
    <x v="0"/>
    <n v="5"/>
    <x v="0"/>
    <n v="161"/>
    <x v="0"/>
    <n v="99"/>
    <x v="3"/>
    <n v="62"/>
    <x v="1"/>
    <n v="165"/>
    <s v="Alto"/>
    <n v="141"/>
    <s v="Normal"/>
    <n v="4.5"/>
    <s v="Normal"/>
    <n v="13.7"/>
    <x v="1"/>
    <n v="8.6999999999999993"/>
    <s v="Normal"/>
    <n v="3.8"/>
    <s v="Normal"/>
    <n v="0"/>
    <s v="No Toma ECA"/>
    <n v="1"/>
    <s v="Toma ARB"/>
    <n v="0"/>
    <x v="1"/>
    <n v="1"/>
    <x v="0"/>
    <n v="0"/>
    <x v="0"/>
    <n v="1"/>
    <x v="0"/>
  </r>
  <r>
    <s v="P1151"/>
    <x v="29"/>
    <s v="Adulto"/>
    <x v="0"/>
    <n v="24.6"/>
    <x v="0"/>
    <n v="0"/>
    <s v="No tiene herencia"/>
    <n v="107"/>
    <n v="74"/>
    <n v="88"/>
    <s v="Normal"/>
    <n v="51"/>
    <s v="Normal"/>
    <n v="2"/>
    <x v="0"/>
    <n v="0"/>
    <x v="0"/>
    <n v="0"/>
    <x v="0"/>
    <n v="0"/>
    <x v="1"/>
    <x v="13"/>
    <x v="0"/>
    <n v="26"/>
    <x v="0"/>
    <n v="79"/>
    <x v="2"/>
    <n v="18"/>
    <x v="0"/>
    <n v="14"/>
    <s v="Normal"/>
    <n v="1495"/>
    <x v="0"/>
    <n v="1"/>
    <x v="1"/>
    <n v="83"/>
    <x v="0"/>
    <n v="5.7"/>
    <x v="2"/>
    <n v="179"/>
    <x v="0"/>
    <n v="115"/>
    <x v="0"/>
    <n v="48"/>
    <x v="0"/>
    <n v="80"/>
    <s v="Normal"/>
    <n v="141"/>
    <s v="Normal"/>
    <n v="3.8"/>
    <s v="Normal"/>
    <n v="13.9"/>
    <x v="1"/>
    <n v="10.1"/>
    <s v="Normal"/>
    <n v="2.9"/>
    <s v="Normal"/>
    <n v="0"/>
    <s v="No Toma ECA"/>
    <n v="1"/>
    <s v="Toma ARB"/>
    <n v="0"/>
    <x v="1"/>
    <n v="1"/>
    <x v="0"/>
    <n v="0"/>
    <x v="0"/>
    <n v="0"/>
    <x v="1"/>
  </r>
  <r>
    <s v="P1152"/>
    <x v="30"/>
    <s v="Adulto Mayor"/>
    <x v="0"/>
    <n v="27.8"/>
    <x v="3"/>
    <n v="1"/>
    <s v="Tiene herencia"/>
    <n v="115"/>
    <n v="78"/>
    <n v="82"/>
    <s v="Normal"/>
    <n v="62"/>
    <s v="Normal"/>
    <n v="1"/>
    <x v="2"/>
    <n v="0"/>
    <x v="0"/>
    <n v="0"/>
    <x v="0"/>
    <n v="0"/>
    <x v="1"/>
    <x v="13"/>
    <x v="0"/>
    <n v="34"/>
    <x v="0"/>
    <n v="81"/>
    <x v="2"/>
    <n v="9"/>
    <x v="0"/>
    <n v="7"/>
    <s v="Normal"/>
    <n v="1405"/>
    <x v="0"/>
    <n v="0"/>
    <x v="0"/>
    <n v="101"/>
    <x v="2"/>
    <n v="6.1"/>
    <x v="2"/>
    <n v="166"/>
    <x v="0"/>
    <n v="127"/>
    <x v="0"/>
    <n v="68"/>
    <x v="1"/>
    <n v="135"/>
    <s v="Normal"/>
    <n v="138"/>
    <s v="Normal"/>
    <n v="4.5"/>
    <s v="Normal"/>
    <n v="13"/>
    <x v="0"/>
    <n v="9.8000000000000007"/>
    <s v="Normal"/>
    <n v="2.7"/>
    <s v="Normal"/>
    <n v="0"/>
    <s v="No Toma ECA"/>
    <n v="1"/>
    <s v="Toma ARB"/>
    <n v="0"/>
    <x v="1"/>
    <n v="0"/>
    <x v="1"/>
    <n v="0"/>
    <x v="0"/>
    <n v="0"/>
    <x v="1"/>
  </r>
  <r>
    <s v="P1153"/>
    <x v="2"/>
    <s v="Adulto Mayor"/>
    <x v="1"/>
    <n v="27.1"/>
    <x v="3"/>
    <n v="1"/>
    <s v="Tiene herencia"/>
    <n v="186"/>
    <n v="94"/>
    <n v="103"/>
    <s v="Taquicardia"/>
    <n v="33"/>
    <s v="Reducida"/>
    <n v="3"/>
    <x v="3"/>
    <n v="0"/>
    <x v="0"/>
    <n v="0"/>
    <x v="0"/>
    <n v="1"/>
    <x v="0"/>
    <x v="30"/>
    <x v="1"/>
    <n v="70"/>
    <x v="1"/>
    <n v="31"/>
    <x v="1"/>
    <n v="523"/>
    <x v="1"/>
    <n v="470"/>
    <s v="Macroalbuminuria"/>
    <n v="551"/>
    <x v="0"/>
    <n v="0"/>
    <x v="0"/>
    <n v="181"/>
    <x v="1"/>
    <n v="10.6"/>
    <x v="1"/>
    <n v="319"/>
    <x v="1"/>
    <n v="199"/>
    <x v="2"/>
    <n v="38"/>
    <x v="0"/>
    <n v="254"/>
    <s v="Alto"/>
    <n v="134"/>
    <s v="Bajo"/>
    <n v="6.7"/>
    <s v="Alto"/>
    <n v="8.6999999999999993"/>
    <x v="0"/>
    <n v="8.6999999999999993"/>
    <s v="Normal"/>
    <n v="6.1"/>
    <s v="Alto"/>
    <n v="1"/>
    <s v="Toma ECA"/>
    <n v="0"/>
    <s v="No toma ARB"/>
    <n v="0"/>
    <x v="1"/>
    <n v="1"/>
    <x v="0"/>
    <n v="1"/>
    <x v="1"/>
    <n v="0"/>
    <x v="1"/>
  </r>
  <r>
    <s v="P1154"/>
    <x v="15"/>
    <s v="Adulto"/>
    <x v="1"/>
    <n v="39.200000000000003"/>
    <x v="1"/>
    <n v="1"/>
    <s v="Tiene herencia"/>
    <n v="189"/>
    <n v="102"/>
    <n v="96"/>
    <s v="Normal"/>
    <n v="46"/>
    <s v="Intermedia"/>
    <n v="2"/>
    <x v="0"/>
    <n v="1"/>
    <x v="1"/>
    <n v="1"/>
    <x v="1"/>
    <n v="1"/>
    <x v="0"/>
    <x v="19"/>
    <x v="1"/>
    <n v="118"/>
    <x v="3"/>
    <n v="42"/>
    <x v="1"/>
    <n v="1964"/>
    <x v="1"/>
    <n v="1767"/>
    <s v="Macroalbuminuria"/>
    <n v="384"/>
    <x v="1"/>
    <n v="1"/>
    <x v="1"/>
    <n v="174"/>
    <x v="1"/>
    <n v="9.6"/>
    <x v="1"/>
    <n v="283"/>
    <x v="1"/>
    <n v="174"/>
    <x v="1"/>
    <n v="33"/>
    <x v="0"/>
    <n v="259"/>
    <s v="Alto"/>
    <n v="136"/>
    <s v="Normal"/>
    <n v="5.2"/>
    <s v="Alto"/>
    <n v="9.5"/>
    <x v="0"/>
    <n v="8.8000000000000007"/>
    <s v="Normal"/>
    <n v="7"/>
    <s v="Alto"/>
    <n v="1"/>
    <s v="Toma ECA"/>
    <n v="1"/>
    <s v="Toma ARB"/>
    <n v="0"/>
    <x v="1"/>
    <n v="1"/>
    <x v="0"/>
    <n v="1"/>
    <x v="1"/>
    <n v="0"/>
    <x v="1"/>
  </r>
  <r>
    <s v="P1155"/>
    <x v="10"/>
    <s v="Adulto Mayor"/>
    <x v="0"/>
    <n v="36.5"/>
    <x v="1"/>
    <n v="1"/>
    <s v="Tiene herencia"/>
    <n v="151"/>
    <n v="110"/>
    <n v="83"/>
    <s v="Normal"/>
    <n v="31"/>
    <s v="Reducida"/>
    <n v="4"/>
    <x v="1"/>
    <n v="1"/>
    <x v="1"/>
    <n v="1"/>
    <x v="1"/>
    <n v="1"/>
    <x v="0"/>
    <x v="39"/>
    <x v="1"/>
    <n v="98"/>
    <x v="1"/>
    <n v="22"/>
    <x v="4"/>
    <n v="2536"/>
    <x v="1"/>
    <n v="2282"/>
    <s v="Macroalbuminuria"/>
    <n v="319"/>
    <x v="1"/>
    <n v="1"/>
    <x v="1"/>
    <n v="129"/>
    <x v="1"/>
    <n v="9"/>
    <x v="1"/>
    <n v="218"/>
    <x v="2"/>
    <n v="144"/>
    <x v="4"/>
    <n v="31"/>
    <x v="0"/>
    <n v="420"/>
    <s v="Alto"/>
    <n v="132"/>
    <s v="Bajo"/>
    <n v="6"/>
    <s v="Alto"/>
    <n v="7.6"/>
    <x v="0"/>
    <n v="8"/>
    <s v="Bajo"/>
    <n v="6.9"/>
    <s v="Alto"/>
    <n v="1"/>
    <s v="Toma ECA"/>
    <n v="0"/>
    <s v="No toma ARB"/>
    <n v="0"/>
    <x v="1"/>
    <n v="1"/>
    <x v="0"/>
    <n v="1"/>
    <x v="1"/>
    <n v="0"/>
    <x v="1"/>
  </r>
  <r>
    <s v="P1156"/>
    <x v="30"/>
    <s v="Adulto Mayor"/>
    <x v="0"/>
    <n v="25.3"/>
    <x v="3"/>
    <n v="0"/>
    <s v="No tiene herencia"/>
    <n v="173"/>
    <n v="97"/>
    <n v="95"/>
    <s v="Normal"/>
    <n v="48"/>
    <s v="Intermedia"/>
    <n v="3"/>
    <x v="3"/>
    <n v="1"/>
    <x v="1"/>
    <n v="1"/>
    <x v="1"/>
    <n v="1"/>
    <x v="0"/>
    <x v="16"/>
    <x v="1"/>
    <n v="78"/>
    <x v="1"/>
    <n v="23"/>
    <x v="4"/>
    <n v="2082"/>
    <x v="1"/>
    <n v="1665"/>
    <s v="Macroalbuminuria"/>
    <n v="772"/>
    <x v="0"/>
    <n v="1"/>
    <x v="1"/>
    <n v="180"/>
    <x v="1"/>
    <n v="8.9"/>
    <x v="1"/>
    <n v="311"/>
    <x v="1"/>
    <n v="171"/>
    <x v="1"/>
    <n v="31"/>
    <x v="0"/>
    <n v="252"/>
    <s v="Alto"/>
    <n v="128"/>
    <s v="Bajo"/>
    <n v="6"/>
    <s v="Alto"/>
    <n v="9.3000000000000007"/>
    <x v="0"/>
    <n v="8.5"/>
    <s v="Normal"/>
    <n v="4.7"/>
    <s v="Alto"/>
    <n v="1"/>
    <s v="Toma ECA"/>
    <n v="1"/>
    <s v="Toma ARB"/>
    <n v="1"/>
    <x v="0"/>
    <n v="0"/>
    <x v="1"/>
    <n v="1"/>
    <x v="1"/>
    <n v="1"/>
    <x v="0"/>
  </r>
  <r>
    <s v="P1157"/>
    <x v="44"/>
    <s v="Adulto Mayor"/>
    <x v="0"/>
    <n v="39.5"/>
    <x v="1"/>
    <n v="1"/>
    <s v="Tiene herencia"/>
    <n v="166"/>
    <n v="101"/>
    <n v="103"/>
    <s v="Taquicardia"/>
    <n v="25"/>
    <s v="Reducida"/>
    <n v="4"/>
    <x v="1"/>
    <n v="1"/>
    <x v="1"/>
    <n v="1"/>
    <x v="1"/>
    <n v="1"/>
    <x v="0"/>
    <x v="21"/>
    <x v="1"/>
    <n v="83"/>
    <x v="1"/>
    <n v="54"/>
    <x v="1"/>
    <n v="306"/>
    <x v="1"/>
    <n v="275"/>
    <s v="Microalbuminuria"/>
    <n v="342"/>
    <x v="1"/>
    <n v="1"/>
    <x v="1"/>
    <n v="162"/>
    <x v="1"/>
    <n v="10.1"/>
    <x v="1"/>
    <n v="226"/>
    <x v="2"/>
    <n v="154"/>
    <x v="4"/>
    <n v="28"/>
    <x v="0"/>
    <n v="405"/>
    <s v="Alto"/>
    <n v="126"/>
    <s v="Bajo"/>
    <n v="6.4"/>
    <s v="Alto"/>
    <n v="10.9"/>
    <x v="0"/>
    <n v="7.6"/>
    <s v="Bajo"/>
    <n v="4.8"/>
    <s v="Alto"/>
    <n v="1"/>
    <s v="Toma ECA"/>
    <n v="1"/>
    <s v="Toma ARB"/>
    <n v="1"/>
    <x v="0"/>
    <n v="1"/>
    <x v="0"/>
    <n v="1"/>
    <x v="1"/>
    <n v="0"/>
    <x v="1"/>
  </r>
  <r>
    <s v="P1158"/>
    <x v="53"/>
    <s v="Adulto Mayor"/>
    <x v="0"/>
    <n v="37"/>
    <x v="1"/>
    <n v="0"/>
    <s v="No tiene herencia"/>
    <n v="148"/>
    <n v="102"/>
    <n v="76"/>
    <s v="Normal"/>
    <n v="39"/>
    <s v="Reducida"/>
    <n v="4"/>
    <x v="1"/>
    <n v="0"/>
    <x v="0"/>
    <n v="1"/>
    <x v="1"/>
    <n v="1"/>
    <x v="0"/>
    <x v="25"/>
    <x v="1"/>
    <n v="103"/>
    <x v="3"/>
    <n v="39"/>
    <x v="1"/>
    <n v="2299"/>
    <x v="1"/>
    <n v="1609"/>
    <s v="Macroalbuminuria"/>
    <n v="649"/>
    <x v="0"/>
    <n v="1"/>
    <x v="1"/>
    <n v="205"/>
    <x v="1"/>
    <n v="8.3000000000000007"/>
    <x v="1"/>
    <n v="262"/>
    <x v="1"/>
    <n v="184"/>
    <x v="1"/>
    <n v="45"/>
    <x v="0"/>
    <n v="368"/>
    <s v="Alto"/>
    <n v="129"/>
    <s v="Bajo"/>
    <n v="6.2"/>
    <s v="Alto"/>
    <n v="10.6"/>
    <x v="0"/>
    <n v="7.8"/>
    <s v="Bajo"/>
    <n v="4.8"/>
    <s v="Alto"/>
    <n v="1"/>
    <s v="Toma ECA"/>
    <n v="1"/>
    <s v="Toma ARB"/>
    <n v="0"/>
    <x v="1"/>
    <n v="1"/>
    <x v="0"/>
    <n v="1"/>
    <x v="1"/>
    <n v="1"/>
    <x v="0"/>
  </r>
  <r>
    <s v="P1159"/>
    <x v="44"/>
    <s v="Adulto Mayor"/>
    <x v="0"/>
    <n v="32.9"/>
    <x v="2"/>
    <n v="0"/>
    <s v="No tiene herencia"/>
    <n v="152"/>
    <n v="108"/>
    <n v="103"/>
    <s v="Taquicardia"/>
    <n v="46"/>
    <s v="Intermedia"/>
    <n v="2"/>
    <x v="0"/>
    <n v="0"/>
    <x v="0"/>
    <n v="0"/>
    <x v="0"/>
    <n v="1"/>
    <x v="0"/>
    <x v="11"/>
    <x v="1"/>
    <n v="113"/>
    <x v="3"/>
    <n v="50"/>
    <x v="1"/>
    <n v="1767"/>
    <x v="1"/>
    <n v="1590"/>
    <s v="Macroalbuminuria"/>
    <n v="669"/>
    <x v="0"/>
    <n v="0"/>
    <x v="0"/>
    <n v="170"/>
    <x v="1"/>
    <n v="8.1"/>
    <x v="1"/>
    <n v="249"/>
    <x v="1"/>
    <n v="210"/>
    <x v="2"/>
    <n v="27"/>
    <x v="0"/>
    <n v="310"/>
    <s v="Alto"/>
    <n v="131"/>
    <s v="Bajo"/>
    <n v="5.2"/>
    <s v="Alto"/>
    <n v="8.1"/>
    <x v="0"/>
    <n v="7.7"/>
    <s v="Bajo"/>
    <n v="5.3"/>
    <s v="Alto"/>
    <n v="1"/>
    <s v="Toma ECA"/>
    <n v="0"/>
    <s v="No toma ARB"/>
    <n v="0"/>
    <x v="1"/>
    <n v="1"/>
    <x v="0"/>
    <n v="1"/>
    <x v="1"/>
    <n v="0"/>
    <x v="1"/>
  </r>
  <r>
    <s v="P1160"/>
    <x v="24"/>
    <s v="Adulto"/>
    <x v="0"/>
    <n v="22.6"/>
    <x v="0"/>
    <n v="0"/>
    <s v="No tiene herencia"/>
    <n v="127"/>
    <n v="81"/>
    <n v="77"/>
    <s v="Normal"/>
    <n v="60"/>
    <s v="Normal"/>
    <n v="2"/>
    <x v="0"/>
    <n v="0"/>
    <x v="0"/>
    <n v="0"/>
    <x v="0"/>
    <n v="1"/>
    <x v="0"/>
    <x v="0"/>
    <x v="0"/>
    <n v="34"/>
    <x v="0"/>
    <n v="115"/>
    <x v="0"/>
    <n v="29"/>
    <x v="0"/>
    <n v="23"/>
    <s v="Normal"/>
    <n v="1688"/>
    <x v="0"/>
    <n v="0"/>
    <x v="0"/>
    <n v="106"/>
    <x v="2"/>
    <n v="5.9"/>
    <x v="2"/>
    <n v="212"/>
    <x v="2"/>
    <n v="92"/>
    <x v="3"/>
    <n v="63"/>
    <x v="1"/>
    <n v="91"/>
    <s v="Normal"/>
    <n v="143"/>
    <s v="Normal"/>
    <n v="3.7"/>
    <s v="Normal"/>
    <n v="13.1"/>
    <x v="0"/>
    <n v="9.6999999999999993"/>
    <s v="Normal"/>
    <n v="3.3"/>
    <s v="Normal"/>
    <n v="0"/>
    <s v="No Toma ECA"/>
    <n v="1"/>
    <s v="Toma ARB"/>
    <n v="0"/>
    <x v="1"/>
    <n v="0"/>
    <x v="1"/>
    <n v="0"/>
    <x v="0"/>
    <n v="1"/>
    <x v="0"/>
  </r>
  <r>
    <s v="P1161"/>
    <x v="21"/>
    <s v="Adulto"/>
    <x v="0"/>
    <n v="22.7"/>
    <x v="0"/>
    <n v="1"/>
    <s v="Tiene herencia"/>
    <n v="101"/>
    <n v="71"/>
    <n v="60"/>
    <s v="Normal"/>
    <n v="70"/>
    <s v="Normal"/>
    <n v="2"/>
    <x v="0"/>
    <n v="0"/>
    <x v="0"/>
    <n v="0"/>
    <x v="0"/>
    <n v="0"/>
    <x v="1"/>
    <x v="3"/>
    <x v="0"/>
    <n v="35"/>
    <x v="0"/>
    <n v="72"/>
    <x v="2"/>
    <n v="27"/>
    <x v="0"/>
    <n v="21"/>
    <s v="Normal"/>
    <n v="1575"/>
    <x v="0"/>
    <n v="0"/>
    <x v="0"/>
    <n v="113"/>
    <x v="2"/>
    <n v="5.5"/>
    <x v="0"/>
    <n v="178"/>
    <x v="0"/>
    <n v="111"/>
    <x v="0"/>
    <n v="50"/>
    <x v="0"/>
    <n v="97"/>
    <s v="Normal"/>
    <n v="139"/>
    <s v="Normal"/>
    <n v="4.9000000000000004"/>
    <s v="Normal"/>
    <n v="13.1"/>
    <x v="0"/>
    <n v="9.9"/>
    <s v="Normal"/>
    <n v="2.8"/>
    <s v="Normal"/>
    <n v="1"/>
    <s v="Toma ECA"/>
    <n v="0"/>
    <s v="No toma ARB"/>
    <n v="0"/>
    <x v="1"/>
    <n v="0"/>
    <x v="1"/>
    <n v="0"/>
    <x v="0"/>
    <n v="1"/>
    <x v="0"/>
  </r>
  <r>
    <s v="P1162"/>
    <x v="45"/>
    <s v="Adulto"/>
    <x v="0"/>
    <n v="24.8"/>
    <x v="0"/>
    <n v="0"/>
    <s v="No tiene herencia"/>
    <n v="102"/>
    <n v="71"/>
    <n v="78"/>
    <s v="Normal"/>
    <n v="69"/>
    <s v="Normal"/>
    <n v="2"/>
    <x v="0"/>
    <n v="0"/>
    <x v="0"/>
    <n v="0"/>
    <x v="0"/>
    <n v="1"/>
    <x v="0"/>
    <x v="13"/>
    <x v="0"/>
    <n v="20"/>
    <x v="0"/>
    <n v="107"/>
    <x v="0"/>
    <n v="30"/>
    <x v="2"/>
    <n v="27"/>
    <s v="Normal"/>
    <n v="2192"/>
    <x v="0"/>
    <n v="0"/>
    <x v="0"/>
    <n v="94"/>
    <x v="0"/>
    <n v="5.9"/>
    <x v="2"/>
    <n v="203"/>
    <x v="2"/>
    <n v="91"/>
    <x v="3"/>
    <n v="48"/>
    <x v="0"/>
    <n v="127"/>
    <s v="Normal"/>
    <n v="140"/>
    <s v="Normal"/>
    <n v="4.4000000000000004"/>
    <s v="Normal"/>
    <n v="14.4"/>
    <x v="1"/>
    <n v="9.1"/>
    <s v="Normal"/>
    <n v="2.7"/>
    <s v="Normal"/>
    <n v="1"/>
    <s v="Toma ECA"/>
    <n v="0"/>
    <s v="No toma ARB"/>
    <n v="1"/>
    <x v="0"/>
    <n v="1"/>
    <x v="0"/>
    <n v="0"/>
    <x v="0"/>
    <n v="1"/>
    <x v="0"/>
  </r>
  <r>
    <s v="P1163"/>
    <x v="27"/>
    <s v="Adulto"/>
    <x v="1"/>
    <n v="31"/>
    <x v="2"/>
    <n v="1"/>
    <s v="Tiene herencia"/>
    <n v="181"/>
    <n v="98"/>
    <n v="92"/>
    <s v="Normal"/>
    <n v="25"/>
    <s v="Reducida"/>
    <n v="3"/>
    <x v="3"/>
    <n v="0"/>
    <x v="0"/>
    <n v="1"/>
    <x v="1"/>
    <n v="1"/>
    <x v="0"/>
    <x v="5"/>
    <x v="1"/>
    <n v="49"/>
    <x v="1"/>
    <n v="13"/>
    <x v="3"/>
    <n v="1703"/>
    <x v="1"/>
    <n v="1362"/>
    <s v="Macroalbuminuria"/>
    <n v="408"/>
    <x v="1"/>
    <n v="1"/>
    <x v="1"/>
    <n v="198"/>
    <x v="1"/>
    <n v="8.5"/>
    <x v="1"/>
    <n v="249"/>
    <x v="1"/>
    <n v="135"/>
    <x v="4"/>
    <n v="26"/>
    <x v="0"/>
    <n v="284"/>
    <s v="Alto"/>
    <n v="126"/>
    <s v="Bajo"/>
    <n v="6.4"/>
    <s v="Alto"/>
    <n v="8.1"/>
    <x v="0"/>
    <n v="8.1999999999999993"/>
    <s v="Bajo"/>
    <n v="7.2"/>
    <s v="Alto"/>
    <n v="0"/>
    <s v="No Toma ECA"/>
    <n v="1"/>
    <s v="Toma ARB"/>
    <n v="0"/>
    <x v="1"/>
    <n v="1"/>
    <x v="0"/>
    <n v="1"/>
    <x v="1"/>
    <n v="0"/>
    <x v="1"/>
  </r>
  <r>
    <s v="P1164"/>
    <x v="37"/>
    <s v="Adulto Mayor"/>
    <x v="0"/>
    <n v="26.6"/>
    <x v="3"/>
    <n v="0"/>
    <s v="No tiene herencia"/>
    <n v="122"/>
    <n v="71"/>
    <n v="84"/>
    <s v="Normal"/>
    <n v="61"/>
    <s v="Normal"/>
    <n v="2"/>
    <x v="0"/>
    <n v="0"/>
    <x v="0"/>
    <n v="0"/>
    <x v="0"/>
    <n v="0"/>
    <x v="1"/>
    <x v="10"/>
    <x v="2"/>
    <n v="21"/>
    <x v="0"/>
    <n v="102"/>
    <x v="0"/>
    <n v="8"/>
    <x v="0"/>
    <n v="6"/>
    <s v="Normal"/>
    <n v="1123"/>
    <x v="0"/>
    <n v="1"/>
    <x v="1"/>
    <n v="124"/>
    <x v="2"/>
    <n v="5.5"/>
    <x v="0"/>
    <n v="179"/>
    <x v="0"/>
    <n v="97"/>
    <x v="3"/>
    <n v="69"/>
    <x v="1"/>
    <n v="86"/>
    <s v="Normal"/>
    <n v="138"/>
    <s v="Normal"/>
    <n v="4.5"/>
    <s v="Normal"/>
    <n v="12.8"/>
    <x v="0"/>
    <n v="9.9"/>
    <s v="Normal"/>
    <n v="2.5"/>
    <s v="Normal"/>
    <n v="1"/>
    <s v="Toma ECA"/>
    <n v="0"/>
    <s v="No toma ARB"/>
    <n v="0"/>
    <x v="1"/>
    <n v="0"/>
    <x v="1"/>
    <n v="0"/>
    <x v="0"/>
    <n v="0"/>
    <x v="1"/>
  </r>
  <r>
    <s v="P1165"/>
    <x v="41"/>
    <s v="Adulto"/>
    <x v="0"/>
    <n v="28"/>
    <x v="3"/>
    <n v="1"/>
    <s v="Tiene herencia"/>
    <n v="126"/>
    <n v="76"/>
    <n v="82"/>
    <s v="Normal"/>
    <n v="66"/>
    <s v="Normal"/>
    <n v="2"/>
    <x v="0"/>
    <n v="0"/>
    <x v="0"/>
    <n v="0"/>
    <x v="0"/>
    <n v="0"/>
    <x v="1"/>
    <x v="13"/>
    <x v="0"/>
    <n v="21"/>
    <x v="0"/>
    <n v="88"/>
    <x v="2"/>
    <n v="25"/>
    <x v="0"/>
    <n v="22"/>
    <s v="Normal"/>
    <n v="1214"/>
    <x v="0"/>
    <n v="1"/>
    <x v="1"/>
    <n v="113"/>
    <x v="2"/>
    <n v="5.8"/>
    <x v="2"/>
    <n v="199"/>
    <x v="0"/>
    <n v="84"/>
    <x v="3"/>
    <n v="53"/>
    <x v="0"/>
    <n v="119"/>
    <s v="Normal"/>
    <n v="140"/>
    <s v="Normal"/>
    <n v="4.7"/>
    <s v="Normal"/>
    <n v="15"/>
    <x v="1"/>
    <n v="10"/>
    <s v="Normal"/>
    <n v="3.5"/>
    <s v="Normal"/>
    <n v="1"/>
    <s v="Toma ECA"/>
    <n v="0"/>
    <s v="No toma ARB"/>
    <n v="0"/>
    <x v="1"/>
    <n v="0"/>
    <x v="1"/>
    <n v="0"/>
    <x v="0"/>
    <n v="0"/>
    <x v="1"/>
  </r>
  <r>
    <s v="P1166"/>
    <x v="16"/>
    <s v="Adulto"/>
    <x v="0"/>
    <n v="27.9"/>
    <x v="3"/>
    <n v="1"/>
    <s v="Tiene herencia"/>
    <n v="117"/>
    <n v="82"/>
    <n v="76"/>
    <s v="Normal"/>
    <n v="50"/>
    <s v="Normal"/>
    <n v="2"/>
    <x v="0"/>
    <n v="0"/>
    <x v="0"/>
    <n v="0"/>
    <x v="0"/>
    <n v="1"/>
    <x v="0"/>
    <x v="13"/>
    <x v="0"/>
    <n v="30"/>
    <x v="0"/>
    <n v="95"/>
    <x v="0"/>
    <n v="26"/>
    <x v="0"/>
    <n v="18"/>
    <s v="Normal"/>
    <n v="1613"/>
    <x v="0"/>
    <n v="0"/>
    <x v="0"/>
    <n v="112"/>
    <x v="2"/>
    <n v="5.0999999999999996"/>
    <x v="0"/>
    <n v="182"/>
    <x v="0"/>
    <n v="119"/>
    <x v="0"/>
    <n v="53"/>
    <x v="0"/>
    <n v="84"/>
    <s v="Normal"/>
    <n v="143"/>
    <s v="Normal"/>
    <n v="4.8"/>
    <s v="Normal"/>
    <n v="14.4"/>
    <x v="1"/>
    <n v="9.9"/>
    <s v="Normal"/>
    <n v="3.4"/>
    <s v="Normal"/>
    <n v="0"/>
    <s v="No Toma ECA"/>
    <n v="1"/>
    <s v="Toma ARB"/>
    <n v="0"/>
    <x v="1"/>
    <n v="1"/>
    <x v="0"/>
    <n v="0"/>
    <x v="0"/>
    <n v="1"/>
    <x v="0"/>
  </r>
  <r>
    <s v="P1167"/>
    <x v="3"/>
    <s v="Adulto Mayor"/>
    <x v="0"/>
    <n v="23.3"/>
    <x v="0"/>
    <n v="0"/>
    <s v="No tiene herencia"/>
    <n v="111"/>
    <n v="83"/>
    <n v="68"/>
    <s v="Normal"/>
    <n v="65"/>
    <s v="Normal"/>
    <n v="1"/>
    <x v="2"/>
    <n v="0"/>
    <x v="0"/>
    <n v="0"/>
    <x v="0"/>
    <n v="1"/>
    <x v="0"/>
    <x v="4"/>
    <x v="0"/>
    <n v="29"/>
    <x v="0"/>
    <n v="103"/>
    <x v="0"/>
    <n v="8"/>
    <x v="0"/>
    <n v="6"/>
    <s v="Normal"/>
    <n v="1830"/>
    <x v="0"/>
    <n v="1"/>
    <x v="1"/>
    <n v="114"/>
    <x v="2"/>
    <n v="6.3"/>
    <x v="2"/>
    <n v="157"/>
    <x v="0"/>
    <n v="130"/>
    <x v="4"/>
    <n v="60"/>
    <x v="1"/>
    <n v="98"/>
    <s v="Normal"/>
    <n v="141"/>
    <s v="Normal"/>
    <n v="3.5"/>
    <s v="Normal"/>
    <n v="12.3"/>
    <x v="0"/>
    <n v="8.6"/>
    <s v="Normal"/>
    <n v="3.7"/>
    <s v="Normal"/>
    <n v="0"/>
    <s v="No Toma ECA"/>
    <n v="1"/>
    <s v="Toma ARB"/>
    <n v="0"/>
    <x v="1"/>
    <n v="0"/>
    <x v="1"/>
    <n v="0"/>
    <x v="0"/>
    <n v="0"/>
    <x v="1"/>
  </r>
  <r>
    <s v="P1168"/>
    <x v="28"/>
    <s v="Adulto Mayor"/>
    <x v="1"/>
    <n v="28.1"/>
    <x v="3"/>
    <n v="1"/>
    <s v="Tiene herencia"/>
    <n v="168"/>
    <n v="101"/>
    <n v="90"/>
    <s v="Normal"/>
    <n v="38"/>
    <s v="Reducida"/>
    <n v="4"/>
    <x v="1"/>
    <n v="1"/>
    <x v="1"/>
    <n v="0"/>
    <x v="0"/>
    <n v="1"/>
    <x v="0"/>
    <x v="24"/>
    <x v="1"/>
    <n v="92"/>
    <x v="1"/>
    <n v="51"/>
    <x v="1"/>
    <n v="1669"/>
    <x v="1"/>
    <n v="1335"/>
    <s v="Macroalbuminuria"/>
    <n v="527"/>
    <x v="0"/>
    <n v="0"/>
    <x v="0"/>
    <n v="181"/>
    <x v="1"/>
    <n v="9.6999999999999993"/>
    <x v="1"/>
    <n v="316"/>
    <x v="1"/>
    <n v="220"/>
    <x v="2"/>
    <n v="29"/>
    <x v="0"/>
    <n v="421"/>
    <s v="Alto"/>
    <n v="130"/>
    <s v="Bajo"/>
    <n v="6.9"/>
    <s v="Alto"/>
    <n v="7.8"/>
    <x v="0"/>
    <n v="7.6"/>
    <s v="Bajo"/>
    <n v="5.5"/>
    <s v="Alto"/>
    <n v="0"/>
    <s v="No Toma ECA"/>
    <n v="0"/>
    <s v="No toma ARB"/>
    <n v="1"/>
    <x v="0"/>
    <n v="0"/>
    <x v="1"/>
    <n v="1"/>
    <x v="1"/>
    <n v="0"/>
    <x v="1"/>
  </r>
  <r>
    <s v="P1169"/>
    <x v="42"/>
    <s v="Adulto Mayor"/>
    <x v="1"/>
    <n v="38.299999999999997"/>
    <x v="1"/>
    <n v="0"/>
    <s v="No tiene herencia"/>
    <n v="174"/>
    <n v="103"/>
    <n v="91"/>
    <s v="Normal"/>
    <n v="43"/>
    <s v="Intermedia"/>
    <n v="4"/>
    <x v="1"/>
    <n v="1"/>
    <x v="1"/>
    <n v="1"/>
    <x v="1"/>
    <n v="1"/>
    <x v="0"/>
    <x v="8"/>
    <x v="1"/>
    <n v="75"/>
    <x v="1"/>
    <n v="33"/>
    <x v="1"/>
    <n v="2640"/>
    <x v="1"/>
    <n v="2112"/>
    <s v="Macroalbuminuria"/>
    <n v="748"/>
    <x v="0"/>
    <n v="1"/>
    <x v="1"/>
    <n v="137"/>
    <x v="1"/>
    <n v="8.6"/>
    <x v="1"/>
    <n v="228"/>
    <x v="2"/>
    <n v="206"/>
    <x v="2"/>
    <n v="28"/>
    <x v="0"/>
    <n v="300"/>
    <s v="Alto"/>
    <n v="136"/>
    <s v="Normal"/>
    <n v="5.5"/>
    <s v="Alto"/>
    <n v="10"/>
    <x v="0"/>
    <n v="8.6"/>
    <s v="Normal"/>
    <n v="5.3"/>
    <s v="Alto"/>
    <n v="1"/>
    <s v="Toma ECA"/>
    <n v="1"/>
    <s v="Toma ARB"/>
    <n v="1"/>
    <x v="0"/>
    <n v="1"/>
    <x v="0"/>
    <n v="1"/>
    <x v="1"/>
    <n v="0"/>
    <x v="1"/>
  </r>
  <r>
    <s v="P1170"/>
    <x v="47"/>
    <s v="Adulto Mayor"/>
    <x v="1"/>
    <n v="35.9"/>
    <x v="1"/>
    <n v="0"/>
    <s v="No tiene herencia"/>
    <n v="147"/>
    <n v="93"/>
    <n v="100"/>
    <s v="Normal"/>
    <n v="31"/>
    <s v="Reducida"/>
    <n v="3"/>
    <x v="3"/>
    <n v="1"/>
    <x v="1"/>
    <n v="0"/>
    <x v="0"/>
    <n v="1"/>
    <x v="0"/>
    <x v="11"/>
    <x v="1"/>
    <n v="61"/>
    <x v="1"/>
    <n v="37"/>
    <x v="1"/>
    <n v="2272"/>
    <x v="1"/>
    <n v="1817"/>
    <s v="Macroalbuminuria"/>
    <n v="750"/>
    <x v="0"/>
    <n v="1"/>
    <x v="1"/>
    <n v="176"/>
    <x v="1"/>
    <n v="9.5"/>
    <x v="1"/>
    <n v="296"/>
    <x v="1"/>
    <n v="211"/>
    <x v="2"/>
    <n v="26"/>
    <x v="0"/>
    <n v="382"/>
    <s v="Alto"/>
    <n v="139"/>
    <s v="Normal"/>
    <n v="6.7"/>
    <s v="Alto"/>
    <n v="10.199999999999999"/>
    <x v="0"/>
    <n v="7.5"/>
    <s v="Bajo"/>
    <n v="4.5999999999999996"/>
    <s v="Alto"/>
    <n v="1"/>
    <s v="Toma ECA"/>
    <n v="0"/>
    <s v="No toma ARB"/>
    <n v="1"/>
    <x v="0"/>
    <n v="1"/>
    <x v="0"/>
    <n v="1"/>
    <x v="1"/>
    <n v="0"/>
    <x v="1"/>
  </r>
  <r>
    <s v="P1171"/>
    <x v="42"/>
    <s v="Adulto Mayor"/>
    <x v="0"/>
    <n v="27.7"/>
    <x v="3"/>
    <n v="0"/>
    <s v="No tiene herencia"/>
    <n v="184"/>
    <n v="92"/>
    <n v="99"/>
    <s v="Normal"/>
    <n v="32"/>
    <s v="Reducida"/>
    <n v="2"/>
    <x v="0"/>
    <n v="1"/>
    <x v="1"/>
    <n v="1"/>
    <x v="1"/>
    <n v="1"/>
    <x v="0"/>
    <x v="19"/>
    <x v="1"/>
    <n v="77"/>
    <x v="1"/>
    <n v="25"/>
    <x v="4"/>
    <n v="2231"/>
    <x v="1"/>
    <n v="1784"/>
    <s v="Macroalbuminuria"/>
    <n v="642"/>
    <x v="0"/>
    <n v="1"/>
    <x v="1"/>
    <n v="196"/>
    <x v="1"/>
    <n v="9.1999999999999993"/>
    <x v="1"/>
    <n v="299"/>
    <x v="1"/>
    <n v="156"/>
    <x v="4"/>
    <n v="28"/>
    <x v="0"/>
    <n v="285"/>
    <s v="Alto"/>
    <n v="131"/>
    <s v="Bajo"/>
    <n v="6.7"/>
    <s v="Alto"/>
    <n v="8.3000000000000007"/>
    <x v="0"/>
    <n v="8.3000000000000007"/>
    <s v="Bajo"/>
    <n v="6.3"/>
    <s v="Alto"/>
    <n v="1"/>
    <s v="Toma ECA"/>
    <n v="1"/>
    <s v="Toma ARB"/>
    <n v="0"/>
    <x v="1"/>
    <n v="1"/>
    <x v="0"/>
    <n v="1"/>
    <x v="1"/>
    <n v="0"/>
    <x v="1"/>
  </r>
  <r>
    <s v="P1172"/>
    <x v="46"/>
    <s v="Adulto"/>
    <x v="1"/>
    <n v="24.2"/>
    <x v="0"/>
    <n v="1"/>
    <s v="Tiene herencia"/>
    <n v="104"/>
    <n v="84"/>
    <n v="68"/>
    <s v="Normal"/>
    <n v="68"/>
    <s v="Normal"/>
    <n v="1"/>
    <x v="2"/>
    <n v="0"/>
    <x v="0"/>
    <n v="0"/>
    <x v="0"/>
    <n v="0"/>
    <x v="1"/>
    <x v="4"/>
    <x v="1"/>
    <n v="30"/>
    <x v="0"/>
    <n v="66"/>
    <x v="2"/>
    <n v="18"/>
    <x v="0"/>
    <n v="14"/>
    <s v="Normal"/>
    <n v="1917"/>
    <x v="0"/>
    <n v="1"/>
    <x v="1"/>
    <n v="122"/>
    <x v="2"/>
    <n v="6.3"/>
    <x v="2"/>
    <n v="175"/>
    <x v="0"/>
    <n v="120"/>
    <x v="0"/>
    <n v="45"/>
    <x v="0"/>
    <n v="110"/>
    <s v="Normal"/>
    <n v="135"/>
    <s v="Normal"/>
    <n v="4.8"/>
    <s v="Normal"/>
    <n v="13"/>
    <x v="1"/>
    <n v="9.1"/>
    <s v="Normal"/>
    <n v="3.6"/>
    <s v="Normal"/>
    <n v="0"/>
    <s v="No Toma ECA"/>
    <n v="0"/>
    <s v="No toma ARB"/>
    <n v="0"/>
    <x v="1"/>
    <n v="1"/>
    <x v="0"/>
    <n v="0"/>
    <x v="0"/>
    <n v="0"/>
    <x v="1"/>
  </r>
  <r>
    <s v="P1173"/>
    <x v="28"/>
    <s v="Adulto Mayor"/>
    <x v="0"/>
    <n v="33.200000000000003"/>
    <x v="2"/>
    <n v="1"/>
    <s v="Tiene herencia"/>
    <n v="148"/>
    <n v="96"/>
    <n v="88"/>
    <s v="Normal"/>
    <n v="44"/>
    <s v="Intermedia"/>
    <n v="3"/>
    <x v="3"/>
    <n v="0"/>
    <x v="0"/>
    <n v="0"/>
    <x v="0"/>
    <n v="1"/>
    <x v="0"/>
    <x v="33"/>
    <x v="1"/>
    <n v="87"/>
    <x v="1"/>
    <n v="15"/>
    <x v="4"/>
    <n v="1651"/>
    <x v="1"/>
    <n v="1320"/>
    <s v="Macroalbuminuria"/>
    <n v="528"/>
    <x v="0"/>
    <n v="0"/>
    <x v="0"/>
    <n v="121"/>
    <x v="2"/>
    <n v="8.1999999999999993"/>
    <x v="1"/>
    <n v="256"/>
    <x v="1"/>
    <n v="195"/>
    <x v="2"/>
    <n v="39"/>
    <x v="0"/>
    <n v="199"/>
    <s v="Alto"/>
    <n v="134"/>
    <s v="Bajo"/>
    <n v="5.6"/>
    <s v="Alto"/>
    <n v="9"/>
    <x v="0"/>
    <n v="7.6"/>
    <s v="Bajo"/>
    <n v="7"/>
    <s v="Alto"/>
    <n v="1"/>
    <s v="Toma ECA"/>
    <n v="0"/>
    <s v="No toma ARB"/>
    <n v="1"/>
    <x v="0"/>
    <n v="1"/>
    <x v="0"/>
    <n v="1"/>
    <x v="1"/>
    <n v="0"/>
    <x v="1"/>
  </r>
  <r>
    <s v="P1174"/>
    <x v="18"/>
    <s v="Adulto"/>
    <x v="1"/>
    <n v="26.3"/>
    <x v="3"/>
    <n v="1"/>
    <s v="Tiene herencia"/>
    <n v="162"/>
    <n v="98"/>
    <n v="77"/>
    <s v="Normal"/>
    <n v="39"/>
    <s v="Reducida"/>
    <n v="4"/>
    <x v="1"/>
    <n v="0"/>
    <x v="0"/>
    <n v="1"/>
    <x v="1"/>
    <n v="1"/>
    <x v="0"/>
    <x v="20"/>
    <x v="1"/>
    <n v="61"/>
    <x v="1"/>
    <n v="47"/>
    <x v="1"/>
    <n v="1116"/>
    <x v="1"/>
    <n v="1004"/>
    <s v="Macroalbuminuria"/>
    <n v="795"/>
    <x v="0"/>
    <n v="0"/>
    <x v="0"/>
    <n v="214"/>
    <x v="1"/>
    <n v="9.5"/>
    <x v="1"/>
    <n v="278"/>
    <x v="1"/>
    <n v="164"/>
    <x v="1"/>
    <n v="40"/>
    <x v="0"/>
    <n v="406"/>
    <s v="Alto"/>
    <n v="125"/>
    <s v="Bajo"/>
    <n v="5.6"/>
    <s v="Alto"/>
    <n v="8.6"/>
    <x v="0"/>
    <n v="8"/>
    <s v="Bajo"/>
    <n v="5.3"/>
    <s v="Alto"/>
    <n v="1"/>
    <s v="Toma ECA"/>
    <n v="1"/>
    <s v="Toma ARB"/>
    <n v="0"/>
    <x v="1"/>
    <n v="1"/>
    <x v="0"/>
    <n v="1"/>
    <x v="1"/>
    <n v="1"/>
    <x v="0"/>
  </r>
  <r>
    <s v="P1175"/>
    <x v="14"/>
    <s v="Adulto"/>
    <x v="1"/>
    <n v="21.8"/>
    <x v="0"/>
    <n v="0"/>
    <s v="No tiene herencia"/>
    <n v="125"/>
    <n v="78"/>
    <n v="84"/>
    <s v="Normal"/>
    <n v="64"/>
    <s v="Normal"/>
    <n v="1"/>
    <x v="2"/>
    <n v="0"/>
    <x v="0"/>
    <n v="0"/>
    <x v="0"/>
    <n v="0"/>
    <x v="1"/>
    <x v="18"/>
    <x v="1"/>
    <n v="25"/>
    <x v="0"/>
    <n v="71"/>
    <x v="2"/>
    <n v="24"/>
    <x v="0"/>
    <n v="19"/>
    <s v="Normal"/>
    <n v="2470"/>
    <x v="0"/>
    <n v="1"/>
    <x v="1"/>
    <n v="97"/>
    <x v="0"/>
    <n v="4.9000000000000004"/>
    <x v="0"/>
    <n v="199"/>
    <x v="0"/>
    <n v="109"/>
    <x v="0"/>
    <n v="40"/>
    <x v="0"/>
    <n v="133"/>
    <s v="Normal"/>
    <n v="138"/>
    <s v="Normal"/>
    <n v="4"/>
    <s v="Normal"/>
    <n v="13.9"/>
    <x v="1"/>
    <n v="9.6"/>
    <s v="Normal"/>
    <n v="4.0999999999999996"/>
    <s v="Normal"/>
    <n v="1"/>
    <s v="Toma ECA"/>
    <n v="1"/>
    <s v="Toma ARB"/>
    <n v="0"/>
    <x v="1"/>
    <n v="0"/>
    <x v="1"/>
    <n v="0"/>
    <x v="0"/>
    <n v="0"/>
    <x v="1"/>
  </r>
  <r>
    <s v="P1176"/>
    <x v="46"/>
    <s v="Adulto"/>
    <x v="1"/>
    <n v="28.1"/>
    <x v="3"/>
    <n v="1"/>
    <s v="Tiene herencia"/>
    <n v="126"/>
    <n v="67"/>
    <n v="87"/>
    <s v="Normal"/>
    <n v="69"/>
    <s v="Normal"/>
    <n v="2"/>
    <x v="0"/>
    <n v="0"/>
    <x v="0"/>
    <n v="0"/>
    <x v="0"/>
    <n v="1"/>
    <x v="0"/>
    <x v="13"/>
    <x v="0"/>
    <n v="20"/>
    <x v="0"/>
    <n v="89"/>
    <x v="2"/>
    <n v="11"/>
    <x v="0"/>
    <n v="8"/>
    <s v="Normal"/>
    <n v="1332"/>
    <x v="0"/>
    <n v="0"/>
    <x v="0"/>
    <n v="109"/>
    <x v="2"/>
    <n v="5.2"/>
    <x v="0"/>
    <n v="194"/>
    <x v="0"/>
    <n v="103"/>
    <x v="0"/>
    <n v="59"/>
    <x v="0"/>
    <n v="135"/>
    <s v="Normal"/>
    <n v="137"/>
    <s v="Normal"/>
    <n v="3.7"/>
    <s v="Normal"/>
    <n v="12.4"/>
    <x v="1"/>
    <n v="10.4"/>
    <s v="Normal"/>
    <n v="2.9"/>
    <s v="Normal"/>
    <n v="1"/>
    <s v="Toma ECA"/>
    <n v="1"/>
    <s v="Toma ARB"/>
    <n v="0"/>
    <x v="1"/>
    <n v="0"/>
    <x v="1"/>
    <n v="0"/>
    <x v="0"/>
    <n v="1"/>
    <x v="0"/>
  </r>
  <r>
    <s v="P1177"/>
    <x v="0"/>
    <s v="Adulto"/>
    <x v="0"/>
    <n v="30.3"/>
    <x v="2"/>
    <n v="1"/>
    <s v="Tiene herencia"/>
    <n v="150"/>
    <n v="99"/>
    <n v="77"/>
    <s v="Normal"/>
    <n v="43"/>
    <s v="Intermedia"/>
    <n v="3"/>
    <x v="3"/>
    <n v="0"/>
    <x v="0"/>
    <n v="0"/>
    <x v="0"/>
    <n v="1"/>
    <x v="0"/>
    <x v="16"/>
    <x v="1"/>
    <n v="60"/>
    <x v="1"/>
    <n v="58"/>
    <x v="1"/>
    <n v="1775"/>
    <x v="1"/>
    <n v="1242"/>
    <s v="Macroalbuminuria"/>
    <n v="854"/>
    <x v="0"/>
    <n v="1"/>
    <x v="1"/>
    <n v="179"/>
    <x v="1"/>
    <n v="9.9"/>
    <x v="1"/>
    <n v="275"/>
    <x v="1"/>
    <n v="214"/>
    <x v="2"/>
    <n v="34"/>
    <x v="0"/>
    <n v="278"/>
    <s v="Alto"/>
    <n v="133"/>
    <s v="Bajo"/>
    <n v="5.6"/>
    <s v="Alto"/>
    <n v="7.2"/>
    <x v="0"/>
    <n v="8.1999999999999993"/>
    <s v="Bajo"/>
    <n v="5.0999999999999996"/>
    <s v="Alto"/>
    <n v="1"/>
    <s v="Toma ECA"/>
    <n v="0"/>
    <s v="No toma ARB"/>
    <n v="0"/>
    <x v="1"/>
    <n v="0"/>
    <x v="1"/>
    <n v="1"/>
    <x v="1"/>
    <n v="0"/>
    <x v="1"/>
  </r>
  <r>
    <s v="P1178"/>
    <x v="0"/>
    <s v="Adulto"/>
    <x v="1"/>
    <n v="36.200000000000003"/>
    <x v="1"/>
    <n v="1"/>
    <s v="Tiene herencia"/>
    <n v="177"/>
    <n v="105"/>
    <n v="91"/>
    <s v="Normal"/>
    <n v="35"/>
    <s v="Reducida"/>
    <n v="4"/>
    <x v="1"/>
    <n v="1"/>
    <x v="1"/>
    <n v="0"/>
    <x v="0"/>
    <n v="1"/>
    <x v="0"/>
    <x v="2"/>
    <x v="1"/>
    <n v="65"/>
    <x v="1"/>
    <n v="23"/>
    <x v="4"/>
    <n v="2756"/>
    <x v="1"/>
    <n v="2204"/>
    <s v="Macroalbuminuria"/>
    <n v="380"/>
    <x v="1"/>
    <n v="1"/>
    <x v="1"/>
    <n v="171"/>
    <x v="1"/>
    <n v="8.8000000000000007"/>
    <x v="1"/>
    <n v="233"/>
    <x v="2"/>
    <n v="196"/>
    <x v="2"/>
    <n v="28"/>
    <x v="0"/>
    <n v="434"/>
    <s v="Alto"/>
    <n v="139"/>
    <s v="Normal"/>
    <n v="6.8"/>
    <s v="Alto"/>
    <n v="8.4"/>
    <x v="0"/>
    <n v="8.5"/>
    <s v="Normal"/>
    <n v="4.9000000000000004"/>
    <s v="Alto"/>
    <n v="1"/>
    <s v="Toma ECA"/>
    <n v="1"/>
    <s v="Toma ARB"/>
    <n v="1"/>
    <x v="0"/>
    <n v="1"/>
    <x v="0"/>
    <n v="1"/>
    <x v="1"/>
    <n v="0"/>
    <x v="1"/>
  </r>
  <r>
    <s v="P1179"/>
    <x v="6"/>
    <s v="Adulto Mayor"/>
    <x v="0"/>
    <n v="25.6"/>
    <x v="3"/>
    <n v="1"/>
    <s v="Tiene herencia"/>
    <n v="158"/>
    <n v="98"/>
    <n v="77"/>
    <s v="Normal"/>
    <n v="30"/>
    <s v="Reducida"/>
    <n v="3"/>
    <x v="3"/>
    <n v="0"/>
    <x v="0"/>
    <n v="0"/>
    <x v="0"/>
    <n v="1"/>
    <x v="0"/>
    <x v="26"/>
    <x v="1"/>
    <n v="115"/>
    <x v="3"/>
    <n v="50"/>
    <x v="1"/>
    <n v="2244"/>
    <x v="1"/>
    <n v="1570"/>
    <s v="Macroalbuminuria"/>
    <n v="428"/>
    <x v="1"/>
    <n v="1"/>
    <x v="1"/>
    <n v="159"/>
    <x v="1"/>
    <n v="9.5"/>
    <x v="1"/>
    <n v="240"/>
    <x v="1"/>
    <n v="190"/>
    <x v="2"/>
    <n v="25"/>
    <x v="0"/>
    <n v="380"/>
    <s v="Alto"/>
    <n v="137"/>
    <s v="Normal"/>
    <n v="6.6"/>
    <s v="Alto"/>
    <n v="9"/>
    <x v="0"/>
    <n v="8.1"/>
    <s v="Bajo"/>
    <n v="4.5"/>
    <s v="Normal"/>
    <n v="0"/>
    <s v="No Toma ECA"/>
    <n v="1"/>
    <s v="Toma ARB"/>
    <n v="0"/>
    <x v="1"/>
    <n v="1"/>
    <x v="0"/>
    <n v="1"/>
    <x v="1"/>
    <n v="1"/>
    <x v="0"/>
  </r>
  <r>
    <s v="P1180"/>
    <x v="8"/>
    <s v="Adulto"/>
    <x v="1"/>
    <n v="24.3"/>
    <x v="0"/>
    <n v="0"/>
    <s v="No tiene herencia"/>
    <n v="108"/>
    <n v="65"/>
    <n v="82"/>
    <s v="Normal"/>
    <n v="52"/>
    <s v="Normal"/>
    <n v="2"/>
    <x v="0"/>
    <n v="0"/>
    <x v="0"/>
    <n v="0"/>
    <x v="0"/>
    <n v="0"/>
    <x v="1"/>
    <x v="13"/>
    <x v="0"/>
    <n v="28"/>
    <x v="0"/>
    <n v="114"/>
    <x v="0"/>
    <n v="26"/>
    <x v="0"/>
    <n v="23"/>
    <s v="Normal"/>
    <n v="1364"/>
    <x v="0"/>
    <n v="0"/>
    <x v="0"/>
    <n v="99"/>
    <x v="0"/>
    <n v="5.4"/>
    <x v="0"/>
    <n v="201"/>
    <x v="2"/>
    <n v="102"/>
    <x v="0"/>
    <n v="60"/>
    <x v="1"/>
    <n v="144"/>
    <s v="Normal"/>
    <n v="138"/>
    <s v="Normal"/>
    <n v="4.8"/>
    <s v="Normal"/>
    <n v="14.8"/>
    <x v="1"/>
    <n v="8.9"/>
    <s v="Normal"/>
    <n v="3"/>
    <s v="Normal"/>
    <n v="1"/>
    <s v="Toma ECA"/>
    <n v="0"/>
    <s v="No toma ARB"/>
    <n v="0"/>
    <x v="1"/>
    <n v="0"/>
    <x v="1"/>
    <n v="0"/>
    <x v="0"/>
    <n v="1"/>
    <x v="0"/>
  </r>
  <r>
    <s v="P1181"/>
    <x v="47"/>
    <s v="Adulto Mayor"/>
    <x v="0"/>
    <n v="30.7"/>
    <x v="2"/>
    <n v="1"/>
    <s v="Tiene herencia"/>
    <n v="150"/>
    <n v="107"/>
    <n v="101"/>
    <s v="Taquicardia"/>
    <n v="48"/>
    <s v="Intermedia"/>
    <n v="4"/>
    <x v="1"/>
    <n v="1"/>
    <x v="1"/>
    <n v="0"/>
    <x v="0"/>
    <n v="1"/>
    <x v="0"/>
    <x v="35"/>
    <x v="1"/>
    <n v="47"/>
    <x v="0"/>
    <n v="40"/>
    <x v="1"/>
    <n v="1984"/>
    <x v="1"/>
    <n v="1785"/>
    <s v="Macroalbuminuria"/>
    <n v="588"/>
    <x v="0"/>
    <n v="0"/>
    <x v="0"/>
    <n v="175"/>
    <x v="1"/>
    <n v="7"/>
    <x v="1"/>
    <n v="276"/>
    <x v="1"/>
    <n v="187"/>
    <x v="1"/>
    <n v="36"/>
    <x v="0"/>
    <n v="401"/>
    <s v="Alto"/>
    <n v="132"/>
    <s v="Bajo"/>
    <n v="6.2"/>
    <s v="Alto"/>
    <n v="7.1"/>
    <x v="0"/>
    <n v="8"/>
    <s v="Bajo"/>
    <n v="5.5"/>
    <s v="Alto"/>
    <n v="1"/>
    <s v="Toma ECA"/>
    <n v="0"/>
    <s v="No toma ARB"/>
    <n v="1"/>
    <x v="0"/>
    <n v="1"/>
    <x v="0"/>
    <n v="1"/>
    <x v="1"/>
    <n v="1"/>
    <x v="0"/>
  </r>
  <r>
    <s v="P1182"/>
    <x v="25"/>
    <s v="Adulto"/>
    <x v="0"/>
    <n v="29.3"/>
    <x v="3"/>
    <n v="0"/>
    <s v="No tiene herencia"/>
    <n v="124"/>
    <n v="82"/>
    <n v="65"/>
    <s v="Normal"/>
    <n v="65"/>
    <s v="Normal"/>
    <n v="1"/>
    <x v="2"/>
    <n v="0"/>
    <x v="0"/>
    <n v="0"/>
    <x v="0"/>
    <n v="0"/>
    <x v="1"/>
    <x v="0"/>
    <x v="0"/>
    <n v="29"/>
    <x v="0"/>
    <n v="79"/>
    <x v="2"/>
    <n v="15"/>
    <x v="0"/>
    <n v="12"/>
    <s v="Normal"/>
    <n v="1882"/>
    <x v="0"/>
    <n v="1"/>
    <x v="1"/>
    <n v="114"/>
    <x v="2"/>
    <n v="5.4"/>
    <x v="0"/>
    <n v="210"/>
    <x v="2"/>
    <n v="110"/>
    <x v="0"/>
    <n v="60"/>
    <x v="1"/>
    <n v="115"/>
    <s v="Normal"/>
    <n v="138"/>
    <s v="Normal"/>
    <n v="4.9000000000000004"/>
    <s v="Normal"/>
    <n v="12.3"/>
    <x v="0"/>
    <n v="8.6"/>
    <s v="Normal"/>
    <n v="2.8"/>
    <s v="Normal"/>
    <n v="1"/>
    <s v="Toma ECA"/>
    <n v="0"/>
    <s v="No toma ARB"/>
    <n v="0"/>
    <x v="1"/>
    <n v="1"/>
    <x v="0"/>
    <n v="0"/>
    <x v="0"/>
    <n v="0"/>
    <x v="1"/>
  </r>
  <r>
    <s v="P1183"/>
    <x v="55"/>
    <s v="Adulto"/>
    <x v="1"/>
    <n v="21.2"/>
    <x v="0"/>
    <n v="0"/>
    <s v="No tiene herencia"/>
    <n v="125"/>
    <n v="85"/>
    <n v="63"/>
    <s v="Normal"/>
    <n v="58"/>
    <s v="Normal"/>
    <n v="2"/>
    <x v="0"/>
    <n v="0"/>
    <x v="0"/>
    <n v="0"/>
    <x v="0"/>
    <n v="1"/>
    <x v="0"/>
    <x v="0"/>
    <x v="0"/>
    <n v="30"/>
    <x v="0"/>
    <n v="90"/>
    <x v="2"/>
    <n v="15"/>
    <x v="0"/>
    <n v="12"/>
    <s v="Normal"/>
    <n v="1997"/>
    <x v="0"/>
    <n v="1"/>
    <x v="1"/>
    <n v="91"/>
    <x v="0"/>
    <n v="5.6"/>
    <x v="0"/>
    <n v="190"/>
    <x v="0"/>
    <n v="87"/>
    <x v="3"/>
    <n v="67"/>
    <x v="1"/>
    <n v="159"/>
    <s v="Alto"/>
    <n v="139"/>
    <s v="Normal"/>
    <n v="4.0999999999999996"/>
    <s v="Normal"/>
    <n v="12.4"/>
    <x v="1"/>
    <n v="10"/>
    <s v="Normal"/>
    <n v="4.3"/>
    <s v="Normal"/>
    <n v="0"/>
    <s v="No Toma ECA"/>
    <n v="1"/>
    <s v="Toma ARB"/>
    <n v="0"/>
    <x v="1"/>
    <n v="1"/>
    <x v="0"/>
    <n v="0"/>
    <x v="0"/>
    <n v="1"/>
    <x v="0"/>
  </r>
  <r>
    <s v="P1184"/>
    <x v="20"/>
    <s v="Adulto"/>
    <x v="0"/>
    <n v="21.5"/>
    <x v="0"/>
    <n v="0"/>
    <s v="No tiene herencia"/>
    <n v="121"/>
    <n v="73"/>
    <n v="73"/>
    <s v="Normal"/>
    <n v="64"/>
    <s v="Normal"/>
    <n v="1"/>
    <x v="2"/>
    <n v="0"/>
    <x v="0"/>
    <n v="0"/>
    <x v="0"/>
    <n v="0"/>
    <x v="1"/>
    <x v="0"/>
    <x v="0"/>
    <n v="39"/>
    <x v="0"/>
    <n v="96"/>
    <x v="0"/>
    <n v="10"/>
    <x v="0"/>
    <n v="8"/>
    <s v="Normal"/>
    <n v="1804"/>
    <x v="0"/>
    <n v="0"/>
    <x v="0"/>
    <n v="102"/>
    <x v="2"/>
    <n v="5.7"/>
    <x v="2"/>
    <n v="212"/>
    <x v="2"/>
    <n v="87"/>
    <x v="3"/>
    <n v="56"/>
    <x v="0"/>
    <n v="169"/>
    <s v="Alto"/>
    <n v="141"/>
    <s v="Normal"/>
    <n v="4"/>
    <s v="Normal"/>
    <n v="15.2"/>
    <x v="1"/>
    <n v="8.6999999999999993"/>
    <s v="Normal"/>
    <n v="3.4"/>
    <s v="Normal"/>
    <n v="0"/>
    <s v="No Toma ECA"/>
    <n v="1"/>
    <s v="Toma ARB"/>
    <n v="0"/>
    <x v="1"/>
    <n v="0"/>
    <x v="1"/>
    <n v="0"/>
    <x v="0"/>
    <n v="0"/>
    <x v="1"/>
  </r>
  <r>
    <s v="P1185"/>
    <x v="18"/>
    <s v="Adulto"/>
    <x v="1"/>
    <n v="24.3"/>
    <x v="0"/>
    <n v="0"/>
    <s v="No tiene herencia"/>
    <n v="122"/>
    <n v="67"/>
    <n v="88"/>
    <s v="Normal"/>
    <n v="69"/>
    <s v="Normal"/>
    <n v="2"/>
    <x v="0"/>
    <n v="0"/>
    <x v="0"/>
    <n v="0"/>
    <x v="0"/>
    <n v="0"/>
    <x v="1"/>
    <x v="13"/>
    <x v="0"/>
    <n v="28"/>
    <x v="0"/>
    <n v="60"/>
    <x v="2"/>
    <n v="20"/>
    <x v="0"/>
    <n v="16"/>
    <s v="Normal"/>
    <n v="1536"/>
    <x v="0"/>
    <n v="0"/>
    <x v="0"/>
    <n v="95"/>
    <x v="0"/>
    <n v="5.7"/>
    <x v="2"/>
    <n v="218"/>
    <x v="2"/>
    <n v="106"/>
    <x v="0"/>
    <n v="51"/>
    <x v="0"/>
    <n v="149"/>
    <s v="Normal"/>
    <n v="143"/>
    <s v="Normal"/>
    <n v="4.3"/>
    <s v="Normal"/>
    <n v="14.3"/>
    <x v="1"/>
    <n v="9.1"/>
    <s v="Normal"/>
    <n v="4.0999999999999996"/>
    <s v="Normal"/>
    <n v="0"/>
    <s v="No Toma ECA"/>
    <n v="1"/>
    <s v="Toma ARB"/>
    <n v="1"/>
    <x v="0"/>
    <n v="0"/>
    <x v="1"/>
    <n v="0"/>
    <x v="0"/>
    <n v="1"/>
    <x v="0"/>
  </r>
  <r>
    <s v="P1186"/>
    <x v="43"/>
    <s v="Adulto Mayor"/>
    <x v="0"/>
    <n v="27.6"/>
    <x v="3"/>
    <n v="1"/>
    <s v="Tiene herencia"/>
    <n v="176"/>
    <n v="106"/>
    <n v="97"/>
    <s v="Normal"/>
    <n v="28"/>
    <s v="Reducida"/>
    <n v="4"/>
    <x v="1"/>
    <n v="1"/>
    <x v="1"/>
    <n v="0"/>
    <x v="0"/>
    <n v="1"/>
    <x v="0"/>
    <x v="12"/>
    <x v="1"/>
    <n v="62"/>
    <x v="1"/>
    <n v="17"/>
    <x v="4"/>
    <n v="767"/>
    <x v="1"/>
    <n v="690"/>
    <s v="Macroalbuminuria"/>
    <n v="860"/>
    <x v="0"/>
    <n v="1"/>
    <x v="1"/>
    <n v="178"/>
    <x v="1"/>
    <n v="10.7"/>
    <x v="1"/>
    <n v="298"/>
    <x v="1"/>
    <n v="168"/>
    <x v="1"/>
    <n v="42"/>
    <x v="0"/>
    <n v="392"/>
    <s v="Alto"/>
    <n v="131"/>
    <s v="Bajo"/>
    <n v="6.2"/>
    <s v="Alto"/>
    <n v="8"/>
    <x v="0"/>
    <n v="7.5"/>
    <s v="Bajo"/>
    <n v="5.9"/>
    <s v="Alto"/>
    <n v="0"/>
    <s v="No Toma ECA"/>
    <n v="1"/>
    <s v="Toma ARB"/>
    <n v="0"/>
    <x v="1"/>
    <n v="1"/>
    <x v="0"/>
    <n v="1"/>
    <x v="1"/>
    <n v="0"/>
    <x v="1"/>
  </r>
  <r>
    <s v="P1187"/>
    <x v="37"/>
    <s v="Adulto Mayor"/>
    <x v="0"/>
    <n v="29.9"/>
    <x v="3"/>
    <n v="1"/>
    <s v="Tiene herencia"/>
    <n v="152"/>
    <n v="106"/>
    <n v="86"/>
    <s v="Normal"/>
    <n v="42"/>
    <s v="Intermedia"/>
    <n v="3"/>
    <x v="3"/>
    <n v="0"/>
    <x v="0"/>
    <n v="1"/>
    <x v="1"/>
    <n v="1"/>
    <x v="0"/>
    <x v="5"/>
    <x v="1"/>
    <n v="45"/>
    <x v="0"/>
    <n v="16"/>
    <x v="4"/>
    <n v="2651"/>
    <x v="1"/>
    <n v="2120"/>
    <s v="Macroalbuminuria"/>
    <n v="411"/>
    <x v="1"/>
    <n v="1"/>
    <x v="1"/>
    <n v="162"/>
    <x v="1"/>
    <n v="9.8000000000000007"/>
    <x v="1"/>
    <n v="265"/>
    <x v="1"/>
    <n v="160"/>
    <x v="1"/>
    <n v="31"/>
    <x v="0"/>
    <n v="444"/>
    <s v="Alto"/>
    <n v="133"/>
    <s v="Bajo"/>
    <n v="5.2"/>
    <s v="Alto"/>
    <n v="8.9"/>
    <x v="0"/>
    <n v="7.8"/>
    <s v="Bajo"/>
    <n v="4.5999999999999996"/>
    <s v="Alto"/>
    <n v="1"/>
    <s v="Toma ECA"/>
    <n v="1"/>
    <s v="Toma ARB"/>
    <n v="1"/>
    <x v="0"/>
    <n v="0"/>
    <x v="1"/>
    <n v="1"/>
    <x v="1"/>
    <n v="1"/>
    <x v="0"/>
  </r>
  <r>
    <s v="P1188"/>
    <x v="42"/>
    <s v="Adulto Mayor"/>
    <x v="0"/>
    <n v="36.9"/>
    <x v="1"/>
    <n v="1"/>
    <s v="Tiene herencia"/>
    <n v="184"/>
    <n v="92"/>
    <n v="93"/>
    <s v="Normal"/>
    <n v="44"/>
    <s v="Intermedia"/>
    <n v="4"/>
    <x v="1"/>
    <n v="0"/>
    <x v="0"/>
    <n v="0"/>
    <x v="0"/>
    <n v="1"/>
    <x v="0"/>
    <x v="20"/>
    <x v="1"/>
    <n v="98"/>
    <x v="1"/>
    <n v="56"/>
    <x v="1"/>
    <n v="2977"/>
    <x v="1"/>
    <n v="2083"/>
    <s v="Macroalbuminuria"/>
    <n v="659"/>
    <x v="0"/>
    <n v="0"/>
    <x v="0"/>
    <n v="198"/>
    <x v="1"/>
    <n v="9.6999999999999993"/>
    <x v="1"/>
    <n v="318"/>
    <x v="1"/>
    <n v="178"/>
    <x v="1"/>
    <n v="38"/>
    <x v="0"/>
    <n v="432"/>
    <s v="Alto"/>
    <n v="138"/>
    <s v="Normal"/>
    <n v="6.7"/>
    <s v="Alto"/>
    <n v="9.4"/>
    <x v="0"/>
    <n v="8.1"/>
    <s v="Bajo"/>
    <n v="7"/>
    <s v="Alto"/>
    <n v="1"/>
    <s v="Toma ECA"/>
    <n v="0"/>
    <s v="No toma ARB"/>
    <n v="1"/>
    <x v="0"/>
    <n v="0"/>
    <x v="1"/>
    <n v="1"/>
    <x v="1"/>
    <n v="1"/>
    <x v="0"/>
  </r>
  <r>
    <s v="P1189"/>
    <x v="10"/>
    <s v="Adulto Mayor"/>
    <x v="1"/>
    <n v="32.299999999999997"/>
    <x v="2"/>
    <n v="0"/>
    <s v="No tiene herencia"/>
    <n v="178"/>
    <n v="99"/>
    <n v="88"/>
    <s v="Normal"/>
    <n v="50"/>
    <s v="Normal"/>
    <n v="2"/>
    <x v="0"/>
    <n v="1"/>
    <x v="1"/>
    <n v="0"/>
    <x v="0"/>
    <n v="1"/>
    <x v="0"/>
    <x v="11"/>
    <x v="1"/>
    <n v="116"/>
    <x v="3"/>
    <n v="58"/>
    <x v="1"/>
    <n v="2526"/>
    <x v="1"/>
    <n v="1768"/>
    <s v="Macroalbuminuria"/>
    <n v="839"/>
    <x v="0"/>
    <n v="1"/>
    <x v="1"/>
    <n v="155"/>
    <x v="1"/>
    <n v="9.5"/>
    <x v="1"/>
    <n v="206"/>
    <x v="2"/>
    <n v="194"/>
    <x v="2"/>
    <n v="33"/>
    <x v="0"/>
    <n v="302"/>
    <s v="Alto"/>
    <n v="136"/>
    <s v="Normal"/>
    <n v="6.7"/>
    <s v="Alto"/>
    <n v="7.7"/>
    <x v="0"/>
    <n v="7.9"/>
    <s v="Bajo"/>
    <n v="7.3"/>
    <s v="Alto"/>
    <n v="1"/>
    <s v="Toma ECA"/>
    <n v="0"/>
    <s v="No toma ARB"/>
    <n v="1"/>
    <x v="0"/>
    <n v="1"/>
    <x v="0"/>
    <n v="1"/>
    <x v="1"/>
    <n v="1"/>
    <x v="0"/>
  </r>
  <r>
    <s v="P1190"/>
    <x v="46"/>
    <s v="Adulto"/>
    <x v="1"/>
    <n v="25"/>
    <x v="3"/>
    <n v="0"/>
    <s v="No tiene herencia"/>
    <n v="116"/>
    <n v="83"/>
    <n v="76"/>
    <s v="Normal"/>
    <n v="54"/>
    <s v="Normal"/>
    <n v="2"/>
    <x v="0"/>
    <n v="0"/>
    <x v="0"/>
    <n v="0"/>
    <x v="0"/>
    <n v="1"/>
    <x v="0"/>
    <x v="13"/>
    <x v="0"/>
    <n v="23"/>
    <x v="0"/>
    <n v="113"/>
    <x v="0"/>
    <n v="10"/>
    <x v="0"/>
    <n v="8"/>
    <s v="Normal"/>
    <n v="1250"/>
    <x v="0"/>
    <n v="0"/>
    <x v="0"/>
    <n v="90"/>
    <x v="0"/>
    <n v="5.4"/>
    <x v="0"/>
    <n v="198"/>
    <x v="0"/>
    <n v="85"/>
    <x v="3"/>
    <n v="42"/>
    <x v="0"/>
    <n v="95"/>
    <s v="Normal"/>
    <n v="143"/>
    <s v="Normal"/>
    <n v="4"/>
    <s v="Normal"/>
    <n v="14.8"/>
    <x v="1"/>
    <n v="9.5"/>
    <s v="Normal"/>
    <n v="3.1"/>
    <s v="Normal"/>
    <n v="1"/>
    <s v="Toma ECA"/>
    <n v="0"/>
    <s v="No toma ARB"/>
    <n v="0"/>
    <x v="1"/>
    <n v="0"/>
    <x v="1"/>
    <n v="0"/>
    <x v="0"/>
    <n v="0"/>
    <x v="1"/>
  </r>
  <r>
    <s v="P1191"/>
    <x v="13"/>
    <s v="Adulto Mayor"/>
    <x v="0"/>
    <n v="23.9"/>
    <x v="0"/>
    <n v="1"/>
    <s v="Tiene herencia"/>
    <n v="121"/>
    <n v="79"/>
    <n v="62"/>
    <s v="Normal"/>
    <n v="68"/>
    <s v="Normal"/>
    <n v="2"/>
    <x v="0"/>
    <n v="0"/>
    <x v="0"/>
    <n v="0"/>
    <x v="0"/>
    <n v="0"/>
    <x v="1"/>
    <x v="7"/>
    <x v="0"/>
    <n v="16"/>
    <x v="2"/>
    <n v="93"/>
    <x v="0"/>
    <n v="16"/>
    <x v="0"/>
    <n v="12"/>
    <s v="Normal"/>
    <n v="2091"/>
    <x v="0"/>
    <n v="1"/>
    <x v="1"/>
    <n v="100"/>
    <x v="2"/>
    <n v="5"/>
    <x v="0"/>
    <n v="158"/>
    <x v="0"/>
    <n v="99"/>
    <x v="3"/>
    <n v="47"/>
    <x v="0"/>
    <n v="91"/>
    <s v="Normal"/>
    <n v="141"/>
    <s v="Normal"/>
    <n v="3.9"/>
    <s v="Normal"/>
    <n v="15.1"/>
    <x v="1"/>
    <n v="10.4"/>
    <s v="Normal"/>
    <n v="4.3"/>
    <s v="Normal"/>
    <n v="0"/>
    <s v="No Toma ECA"/>
    <n v="1"/>
    <s v="Toma ARB"/>
    <n v="0"/>
    <x v="1"/>
    <n v="0"/>
    <x v="1"/>
    <n v="0"/>
    <x v="0"/>
    <n v="1"/>
    <x v="0"/>
  </r>
  <r>
    <s v="P1192"/>
    <x v="26"/>
    <s v="Adulto"/>
    <x v="0"/>
    <n v="29.9"/>
    <x v="3"/>
    <n v="0"/>
    <s v="No tiene herencia"/>
    <n v="113"/>
    <n v="69"/>
    <n v="79"/>
    <s v="Normal"/>
    <n v="64"/>
    <s v="Normal"/>
    <n v="2"/>
    <x v="0"/>
    <n v="0"/>
    <x v="0"/>
    <n v="0"/>
    <x v="0"/>
    <n v="1"/>
    <x v="0"/>
    <x v="18"/>
    <x v="0"/>
    <n v="21"/>
    <x v="0"/>
    <n v="64"/>
    <x v="2"/>
    <n v="29"/>
    <x v="0"/>
    <n v="23"/>
    <s v="Normal"/>
    <n v="1643"/>
    <x v="0"/>
    <n v="0"/>
    <x v="0"/>
    <n v="99"/>
    <x v="0"/>
    <n v="5.4"/>
    <x v="0"/>
    <n v="167"/>
    <x v="0"/>
    <n v="116"/>
    <x v="0"/>
    <n v="69"/>
    <x v="1"/>
    <n v="140"/>
    <s v="Normal"/>
    <n v="138"/>
    <s v="Normal"/>
    <n v="4"/>
    <s v="Normal"/>
    <n v="13.2"/>
    <x v="0"/>
    <n v="9.3000000000000007"/>
    <s v="Normal"/>
    <n v="4.4000000000000004"/>
    <s v="Normal"/>
    <n v="0"/>
    <s v="No Toma ECA"/>
    <n v="1"/>
    <s v="Toma ARB"/>
    <n v="0"/>
    <x v="1"/>
    <n v="1"/>
    <x v="0"/>
    <n v="0"/>
    <x v="0"/>
    <n v="1"/>
    <x v="0"/>
  </r>
  <r>
    <s v="P1193"/>
    <x v="18"/>
    <s v="Adulto"/>
    <x v="1"/>
    <n v="23.5"/>
    <x v="0"/>
    <n v="0"/>
    <s v="No tiene herencia"/>
    <n v="132"/>
    <n v="66"/>
    <n v="85"/>
    <s v="Normal"/>
    <n v="52"/>
    <s v="Normal"/>
    <n v="2"/>
    <x v="0"/>
    <n v="0"/>
    <x v="0"/>
    <n v="0"/>
    <x v="0"/>
    <n v="0"/>
    <x v="1"/>
    <x v="10"/>
    <x v="0"/>
    <n v="28"/>
    <x v="0"/>
    <n v="78"/>
    <x v="2"/>
    <n v="30"/>
    <x v="2"/>
    <n v="24"/>
    <s v="Normal"/>
    <n v="1123"/>
    <x v="0"/>
    <n v="0"/>
    <x v="0"/>
    <n v="93"/>
    <x v="0"/>
    <n v="6"/>
    <x v="2"/>
    <n v="151"/>
    <x v="0"/>
    <n v="97"/>
    <x v="3"/>
    <n v="64"/>
    <x v="1"/>
    <n v="165"/>
    <s v="Alto"/>
    <n v="143"/>
    <s v="Normal"/>
    <n v="4.5999999999999996"/>
    <s v="Normal"/>
    <n v="13.4"/>
    <x v="1"/>
    <n v="9.1999999999999993"/>
    <s v="Normal"/>
    <n v="3"/>
    <s v="Normal"/>
    <n v="0"/>
    <s v="No Toma ECA"/>
    <n v="0"/>
    <s v="No toma ARB"/>
    <n v="0"/>
    <x v="1"/>
    <n v="1"/>
    <x v="0"/>
    <n v="0"/>
    <x v="0"/>
    <n v="1"/>
    <x v="0"/>
  </r>
  <r>
    <s v="P1194"/>
    <x v="34"/>
    <s v="Adulto"/>
    <x v="0"/>
    <n v="29.1"/>
    <x v="3"/>
    <n v="0"/>
    <s v="No tiene herencia"/>
    <n v="113"/>
    <n v="69"/>
    <n v="82"/>
    <s v="Normal"/>
    <n v="68"/>
    <s v="Normal"/>
    <n v="2"/>
    <x v="0"/>
    <n v="0"/>
    <x v="0"/>
    <n v="0"/>
    <x v="0"/>
    <n v="1"/>
    <x v="0"/>
    <x v="0"/>
    <x v="0"/>
    <n v="25"/>
    <x v="0"/>
    <n v="93"/>
    <x v="0"/>
    <n v="17"/>
    <x v="0"/>
    <n v="15"/>
    <s v="Normal"/>
    <n v="2167"/>
    <x v="0"/>
    <n v="1"/>
    <x v="1"/>
    <n v="95"/>
    <x v="0"/>
    <n v="5.8"/>
    <x v="2"/>
    <n v="162"/>
    <x v="0"/>
    <n v="84"/>
    <x v="3"/>
    <n v="66"/>
    <x v="1"/>
    <n v="126"/>
    <s v="Normal"/>
    <n v="141"/>
    <s v="Normal"/>
    <n v="3.9"/>
    <s v="Normal"/>
    <n v="14.5"/>
    <x v="1"/>
    <n v="8.9"/>
    <s v="Normal"/>
    <n v="4.3"/>
    <s v="Normal"/>
    <n v="1"/>
    <s v="Toma ECA"/>
    <n v="1"/>
    <s v="Toma ARB"/>
    <n v="1"/>
    <x v="0"/>
    <n v="0"/>
    <x v="1"/>
    <n v="0"/>
    <x v="0"/>
    <n v="0"/>
    <x v="1"/>
  </r>
  <r>
    <s v="P1195"/>
    <x v="33"/>
    <s v="Adulto Mayor"/>
    <x v="0"/>
    <n v="19.2"/>
    <x v="0"/>
    <n v="0"/>
    <s v="No tiene herencia"/>
    <n v="127"/>
    <n v="81"/>
    <n v="65"/>
    <s v="Normal"/>
    <n v="67"/>
    <s v="Normal"/>
    <n v="1"/>
    <x v="2"/>
    <n v="0"/>
    <x v="0"/>
    <n v="0"/>
    <x v="0"/>
    <n v="1"/>
    <x v="0"/>
    <x v="13"/>
    <x v="0"/>
    <n v="21"/>
    <x v="0"/>
    <n v="119"/>
    <x v="0"/>
    <n v="18"/>
    <x v="0"/>
    <n v="12"/>
    <s v="Normal"/>
    <n v="1931"/>
    <x v="0"/>
    <n v="0"/>
    <x v="0"/>
    <n v="90"/>
    <x v="0"/>
    <n v="5"/>
    <x v="0"/>
    <n v="178"/>
    <x v="0"/>
    <n v="107"/>
    <x v="0"/>
    <n v="54"/>
    <x v="0"/>
    <n v="85"/>
    <s v="Normal"/>
    <n v="137"/>
    <s v="Normal"/>
    <n v="4.7"/>
    <s v="Normal"/>
    <n v="15.3"/>
    <x v="1"/>
    <n v="9.1"/>
    <s v="Normal"/>
    <n v="3"/>
    <s v="Normal"/>
    <n v="1"/>
    <s v="Toma ECA"/>
    <n v="1"/>
    <s v="Toma ARB"/>
    <n v="1"/>
    <x v="0"/>
    <n v="1"/>
    <x v="0"/>
    <n v="0"/>
    <x v="0"/>
    <n v="0"/>
    <x v="1"/>
  </r>
  <r>
    <s v="P1196"/>
    <x v="44"/>
    <s v="Adulto Mayor"/>
    <x v="0"/>
    <n v="33.200000000000003"/>
    <x v="2"/>
    <n v="0"/>
    <s v="No tiene herencia"/>
    <n v="177"/>
    <n v="107"/>
    <n v="79"/>
    <s v="Normal"/>
    <n v="43"/>
    <s v="Intermedia"/>
    <n v="4"/>
    <x v="1"/>
    <n v="0"/>
    <x v="0"/>
    <n v="1"/>
    <x v="1"/>
    <n v="1"/>
    <x v="0"/>
    <x v="37"/>
    <x v="1"/>
    <n v="69"/>
    <x v="1"/>
    <n v="18"/>
    <x v="4"/>
    <n v="2243"/>
    <x v="1"/>
    <n v="1794"/>
    <s v="Macroalbuminuria"/>
    <n v="785"/>
    <x v="0"/>
    <n v="1"/>
    <x v="1"/>
    <n v="145"/>
    <x v="1"/>
    <n v="7.1"/>
    <x v="1"/>
    <n v="293"/>
    <x v="1"/>
    <n v="204"/>
    <x v="2"/>
    <n v="39"/>
    <x v="0"/>
    <n v="351"/>
    <s v="Alto"/>
    <n v="133"/>
    <s v="Bajo"/>
    <n v="6.4"/>
    <s v="Alto"/>
    <n v="10.7"/>
    <x v="0"/>
    <n v="8.5"/>
    <s v="Normal"/>
    <n v="6.5"/>
    <s v="Alto"/>
    <n v="0"/>
    <s v="No Toma ECA"/>
    <n v="0"/>
    <s v="No toma ARB"/>
    <n v="0"/>
    <x v="1"/>
    <n v="0"/>
    <x v="1"/>
    <n v="1"/>
    <x v="1"/>
    <n v="1"/>
    <x v="0"/>
  </r>
  <r>
    <s v="P1197"/>
    <x v="8"/>
    <s v="Adulto"/>
    <x v="0"/>
    <n v="23.4"/>
    <x v="0"/>
    <n v="0"/>
    <s v="No tiene herencia"/>
    <n v="108"/>
    <n v="69"/>
    <n v="77"/>
    <s v="Normal"/>
    <n v="68"/>
    <s v="Normal"/>
    <n v="1"/>
    <x v="2"/>
    <n v="0"/>
    <x v="0"/>
    <n v="0"/>
    <x v="0"/>
    <n v="1"/>
    <x v="0"/>
    <x v="18"/>
    <x v="0"/>
    <n v="28"/>
    <x v="0"/>
    <n v="96"/>
    <x v="0"/>
    <n v="21"/>
    <x v="0"/>
    <n v="18"/>
    <s v="Normal"/>
    <n v="1334"/>
    <x v="0"/>
    <n v="0"/>
    <x v="0"/>
    <n v="104"/>
    <x v="2"/>
    <n v="6"/>
    <x v="2"/>
    <n v="171"/>
    <x v="0"/>
    <n v="92"/>
    <x v="3"/>
    <n v="44"/>
    <x v="0"/>
    <n v="107"/>
    <s v="Normal"/>
    <n v="141"/>
    <s v="Normal"/>
    <n v="4"/>
    <s v="Normal"/>
    <n v="15.4"/>
    <x v="1"/>
    <n v="9.9"/>
    <s v="Normal"/>
    <n v="3.6"/>
    <s v="Normal"/>
    <n v="0"/>
    <s v="No Toma ECA"/>
    <n v="1"/>
    <s v="Toma ARB"/>
    <n v="0"/>
    <x v="1"/>
    <n v="1"/>
    <x v="0"/>
    <n v="0"/>
    <x v="0"/>
    <n v="1"/>
    <x v="0"/>
  </r>
  <r>
    <s v="P1198"/>
    <x v="33"/>
    <s v="Adulto Mayor"/>
    <x v="0"/>
    <n v="36"/>
    <x v="1"/>
    <n v="1"/>
    <s v="Tiene herencia"/>
    <n v="163"/>
    <n v="100"/>
    <n v="82"/>
    <s v="Normal"/>
    <n v="27"/>
    <s v="Reducida"/>
    <n v="2"/>
    <x v="0"/>
    <n v="1"/>
    <x v="1"/>
    <n v="1"/>
    <x v="1"/>
    <n v="1"/>
    <x v="0"/>
    <x v="27"/>
    <x v="1"/>
    <n v="50"/>
    <x v="0"/>
    <n v="29"/>
    <x v="4"/>
    <n v="2787"/>
    <x v="1"/>
    <n v="1950"/>
    <s v="Macroalbuminuria"/>
    <n v="543"/>
    <x v="0"/>
    <n v="1"/>
    <x v="1"/>
    <n v="125"/>
    <x v="2"/>
    <n v="10.199999999999999"/>
    <x v="1"/>
    <n v="261"/>
    <x v="1"/>
    <n v="143"/>
    <x v="4"/>
    <n v="27"/>
    <x v="0"/>
    <n v="309"/>
    <s v="Alto"/>
    <n v="130"/>
    <s v="Bajo"/>
    <n v="6.9"/>
    <s v="Alto"/>
    <n v="8.8000000000000007"/>
    <x v="0"/>
    <n v="7.6"/>
    <s v="Bajo"/>
    <n v="5.4"/>
    <s v="Alto"/>
    <n v="0"/>
    <s v="No Toma ECA"/>
    <n v="0"/>
    <s v="No toma ARB"/>
    <n v="0"/>
    <x v="1"/>
    <n v="0"/>
    <x v="1"/>
    <n v="1"/>
    <x v="1"/>
    <n v="0"/>
    <x v="1"/>
  </r>
  <r>
    <s v="P1199"/>
    <x v="3"/>
    <s v="Adulto Mayor"/>
    <x v="0"/>
    <n v="36.6"/>
    <x v="1"/>
    <n v="0"/>
    <s v="No tiene herencia"/>
    <n v="184"/>
    <n v="102"/>
    <n v="95"/>
    <s v="Normal"/>
    <n v="45"/>
    <s v="Intermedia"/>
    <n v="2"/>
    <x v="0"/>
    <n v="0"/>
    <x v="0"/>
    <n v="1"/>
    <x v="1"/>
    <n v="1"/>
    <x v="0"/>
    <x v="41"/>
    <x v="1"/>
    <n v="105"/>
    <x v="3"/>
    <n v="40"/>
    <x v="1"/>
    <n v="1625"/>
    <x v="1"/>
    <n v="1300"/>
    <s v="Macroalbuminuria"/>
    <n v="657"/>
    <x v="0"/>
    <n v="0"/>
    <x v="0"/>
    <n v="213"/>
    <x v="1"/>
    <n v="10"/>
    <x v="1"/>
    <n v="279"/>
    <x v="1"/>
    <n v="165"/>
    <x v="1"/>
    <n v="31"/>
    <x v="0"/>
    <n v="234"/>
    <s v="Alto"/>
    <n v="132"/>
    <s v="Bajo"/>
    <n v="5.4"/>
    <s v="Alto"/>
    <n v="9.9"/>
    <x v="0"/>
    <n v="8.4"/>
    <s v="Bajo"/>
    <n v="6.2"/>
    <s v="Alto"/>
    <n v="0"/>
    <s v="No Toma ECA"/>
    <n v="1"/>
    <s v="Toma ARB"/>
    <n v="0"/>
    <x v="1"/>
    <n v="1"/>
    <x v="0"/>
    <n v="1"/>
    <x v="1"/>
    <n v="0"/>
    <x v="1"/>
  </r>
  <r>
    <s v="P1200"/>
    <x v="41"/>
    <s v="Adulto"/>
    <x v="1"/>
    <n v="19.5"/>
    <x v="0"/>
    <n v="0"/>
    <s v="No tiene herencia"/>
    <n v="117"/>
    <n v="69"/>
    <n v="75"/>
    <s v="Normal"/>
    <n v="58"/>
    <s v="Normal"/>
    <n v="2"/>
    <x v="0"/>
    <n v="0"/>
    <x v="0"/>
    <n v="0"/>
    <x v="0"/>
    <n v="0"/>
    <x v="1"/>
    <x v="4"/>
    <x v="1"/>
    <n v="28"/>
    <x v="0"/>
    <n v="60"/>
    <x v="2"/>
    <n v="13"/>
    <x v="0"/>
    <n v="10"/>
    <s v="Normal"/>
    <n v="1671"/>
    <x v="0"/>
    <n v="1"/>
    <x v="1"/>
    <n v="125"/>
    <x v="2"/>
    <n v="6.3"/>
    <x v="2"/>
    <n v="200"/>
    <x v="2"/>
    <n v="121"/>
    <x v="0"/>
    <n v="65"/>
    <x v="1"/>
    <n v="90"/>
    <s v="Normal"/>
    <n v="143"/>
    <s v="Normal"/>
    <n v="4.9000000000000004"/>
    <s v="Normal"/>
    <n v="15.4"/>
    <x v="1"/>
    <n v="10.3"/>
    <s v="Normal"/>
    <n v="3.2"/>
    <s v="Normal"/>
    <n v="1"/>
    <s v="Toma ECA"/>
    <n v="1"/>
    <s v="Toma ARB"/>
    <n v="0"/>
    <x v="1"/>
    <n v="0"/>
    <x v="1"/>
    <n v="0"/>
    <x v="0"/>
    <n v="0"/>
    <x v="1"/>
  </r>
  <r>
    <s v="P1201"/>
    <x v="30"/>
    <s v="Adulto Mayor"/>
    <x v="0"/>
    <n v="28.1"/>
    <x v="3"/>
    <n v="1"/>
    <s v="Tiene herencia"/>
    <n v="121"/>
    <n v="83"/>
    <n v="73"/>
    <s v="Normal"/>
    <n v="54"/>
    <s v="Normal"/>
    <n v="1"/>
    <x v="2"/>
    <n v="0"/>
    <x v="0"/>
    <n v="0"/>
    <x v="0"/>
    <n v="0"/>
    <x v="1"/>
    <x v="4"/>
    <x v="0"/>
    <n v="37"/>
    <x v="0"/>
    <n v="85"/>
    <x v="2"/>
    <n v="15"/>
    <x v="0"/>
    <n v="12"/>
    <s v="Normal"/>
    <n v="2334"/>
    <x v="0"/>
    <n v="0"/>
    <x v="0"/>
    <n v="113"/>
    <x v="2"/>
    <n v="5.4"/>
    <x v="0"/>
    <n v="172"/>
    <x v="0"/>
    <n v="86"/>
    <x v="3"/>
    <n v="46"/>
    <x v="0"/>
    <n v="144"/>
    <s v="Normal"/>
    <n v="136"/>
    <s v="Normal"/>
    <n v="3.9"/>
    <s v="Normal"/>
    <n v="13"/>
    <x v="0"/>
    <n v="9.3000000000000007"/>
    <s v="Normal"/>
    <n v="2.7"/>
    <s v="Normal"/>
    <n v="0"/>
    <s v="No Toma ECA"/>
    <n v="1"/>
    <s v="Toma ARB"/>
    <n v="0"/>
    <x v="1"/>
    <n v="1"/>
    <x v="0"/>
    <n v="0"/>
    <x v="0"/>
    <n v="0"/>
    <x v="1"/>
  </r>
  <r>
    <s v="P1202"/>
    <x v="13"/>
    <s v="Adulto Mayor"/>
    <x v="1"/>
    <n v="29.3"/>
    <x v="3"/>
    <n v="0"/>
    <s v="No tiene herencia"/>
    <n v="148"/>
    <n v="109"/>
    <n v="94"/>
    <s v="Normal"/>
    <n v="32"/>
    <s v="Reducida"/>
    <n v="3"/>
    <x v="3"/>
    <n v="1"/>
    <x v="1"/>
    <n v="1"/>
    <x v="1"/>
    <n v="1"/>
    <x v="0"/>
    <x v="35"/>
    <x v="1"/>
    <n v="89"/>
    <x v="1"/>
    <n v="30"/>
    <x v="1"/>
    <n v="2068"/>
    <x v="1"/>
    <n v="1861"/>
    <s v="Macroalbuminuria"/>
    <n v="352"/>
    <x v="1"/>
    <n v="1"/>
    <x v="1"/>
    <n v="162"/>
    <x v="1"/>
    <n v="9.6999999999999993"/>
    <x v="1"/>
    <n v="254"/>
    <x v="1"/>
    <n v="173"/>
    <x v="1"/>
    <n v="28"/>
    <x v="0"/>
    <n v="183"/>
    <s v="Alto"/>
    <n v="133"/>
    <s v="Bajo"/>
    <n v="5.0999999999999996"/>
    <s v="Alto"/>
    <n v="8.3000000000000007"/>
    <x v="0"/>
    <n v="8.1999999999999993"/>
    <s v="Bajo"/>
    <n v="4.7"/>
    <s v="Alto"/>
    <n v="1"/>
    <s v="Toma ECA"/>
    <n v="1"/>
    <s v="Toma ARB"/>
    <n v="1"/>
    <x v="0"/>
    <n v="0"/>
    <x v="1"/>
    <n v="1"/>
    <x v="1"/>
    <n v="1"/>
    <x v="0"/>
  </r>
  <r>
    <s v="P1203"/>
    <x v="54"/>
    <s v="Adulto Mayor"/>
    <x v="0"/>
    <n v="39.700000000000003"/>
    <x v="1"/>
    <n v="1"/>
    <s v="Tiene herencia"/>
    <n v="182"/>
    <n v="105"/>
    <n v="92"/>
    <s v="Normal"/>
    <n v="30"/>
    <s v="Reducida"/>
    <n v="2"/>
    <x v="0"/>
    <n v="1"/>
    <x v="1"/>
    <n v="1"/>
    <x v="1"/>
    <n v="1"/>
    <x v="0"/>
    <x v="14"/>
    <x v="1"/>
    <n v="109"/>
    <x v="3"/>
    <n v="31"/>
    <x v="1"/>
    <n v="1369"/>
    <x v="1"/>
    <n v="1095"/>
    <s v="Macroalbuminuria"/>
    <n v="704"/>
    <x v="0"/>
    <n v="1"/>
    <x v="1"/>
    <n v="219"/>
    <x v="1"/>
    <n v="6.9"/>
    <x v="1"/>
    <n v="237"/>
    <x v="2"/>
    <n v="202"/>
    <x v="2"/>
    <n v="25"/>
    <x v="0"/>
    <n v="265"/>
    <s v="Alto"/>
    <n v="125"/>
    <s v="Bajo"/>
    <n v="6.4"/>
    <s v="Alto"/>
    <n v="7.5"/>
    <x v="0"/>
    <n v="8.1999999999999993"/>
    <s v="Bajo"/>
    <n v="6.4"/>
    <s v="Alto"/>
    <n v="1"/>
    <s v="Toma ECA"/>
    <n v="0"/>
    <s v="No toma ARB"/>
    <n v="0"/>
    <x v="1"/>
    <n v="0"/>
    <x v="1"/>
    <n v="1"/>
    <x v="1"/>
    <n v="0"/>
    <x v="1"/>
  </r>
  <r>
    <s v="P1204"/>
    <x v="48"/>
    <s v="Adulto"/>
    <x v="1"/>
    <n v="22.3"/>
    <x v="0"/>
    <n v="1"/>
    <s v="Tiene herencia"/>
    <n v="131"/>
    <n v="81"/>
    <n v="60"/>
    <s v="Normal"/>
    <n v="51"/>
    <s v="Normal"/>
    <n v="1"/>
    <x v="2"/>
    <n v="0"/>
    <x v="0"/>
    <n v="0"/>
    <x v="0"/>
    <n v="0"/>
    <x v="1"/>
    <x v="13"/>
    <x v="0"/>
    <n v="40"/>
    <x v="0"/>
    <n v="81"/>
    <x v="2"/>
    <n v="6"/>
    <x v="0"/>
    <n v="4"/>
    <s v="Normal"/>
    <n v="1480"/>
    <x v="0"/>
    <n v="1"/>
    <x v="1"/>
    <n v="111"/>
    <x v="2"/>
    <n v="5.2"/>
    <x v="0"/>
    <n v="211"/>
    <x v="2"/>
    <n v="101"/>
    <x v="0"/>
    <n v="68"/>
    <x v="1"/>
    <n v="135"/>
    <s v="Normal"/>
    <n v="138"/>
    <s v="Normal"/>
    <n v="4.4000000000000004"/>
    <s v="Normal"/>
    <n v="14.8"/>
    <x v="1"/>
    <n v="9.9"/>
    <s v="Normal"/>
    <n v="3.5"/>
    <s v="Normal"/>
    <n v="1"/>
    <s v="Toma ECA"/>
    <n v="0"/>
    <s v="No toma ARB"/>
    <n v="0"/>
    <x v="1"/>
    <n v="1"/>
    <x v="0"/>
    <n v="0"/>
    <x v="0"/>
    <n v="0"/>
    <x v="1"/>
  </r>
  <r>
    <s v="P1205"/>
    <x v="30"/>
    <s v="Adulto Mayor"/>
    <x v="0"/>
    <n v="36.6"/>
    <x v="1"/>
    <n v="1"/>
    <s v="Tiene herencia"/>
    <n v="154"/>
    <n v="102"/>
    <n v="105"/>
    <s v="Taquicardia"/>
    <n v="35"/>
    <s v="Reducida"/>
    <n v="3"/>
    <x v="3"/>
    <n v="0"/>
    <x v="0"/>
    <n v="0"/>
    <x v="0"/>
    <n v="1"/>
    <x v="0"/>
    <x v="35"/>
    <x v="1"/>
    <n v="64"/>
    <x v="1"/>
    <n v="31"/>
    <x v="1"/>
    <n v="431"/>
    <x v="1"/>
    <n v="344"/>
    <s v="Macroalbuminuria"/>
    <n v="308"/>
    <x v="1"/>
    <n v="0"/>
    <x v="0"/>
    <n v="218"/>
    <x v="1"/>
    <n v="8.1999999999999993"/>
    <x v="1"/>
    <n v="226"/>
    <x v="2"/>
    <n v="157"/>
    <x v="4"/>
    <n v="25"/>
    <x v="0"/>
    <n v="369"/>
    <s v="Alto"/>
    <n v="140"/>
    <s v="Normal"/>
    <n v="5.2"/>
    <s v="Alto"/>
    <n v="7.6"/>
    <x v="0"/>
    <n v="8"/>
    <s v="Bajo"/>
    <n v="4.7"/>
    <s v="Alto"/>
    <n v="0"/>
    <s v="No Toma ECA"/>
    <n v="1"/>
    <s v="Toma ARB"/>
    <n v="1"/>
    <x v="0"/>
    <n v="0"/>
    <x v="1"/>
    <n v="1"/>
    <x v="1"/>
    <n v="1"/>
    <x v="0"/>
  </r>
  <r>
    <s v="P1206"/>
    <x v="18"/>
    <s v="Adulto"/>
    <x v="1"/>
    <n v="27.3"/>
    <x v="3"/>
    <n v="1"/>
    <s v="Tiene herencia"/>
    <n v="120"/>
    <n v="72"/>
    <n v="88"/>
    <s v="Normal"/>
    <n v="70"/>
    <s v="Normal"/>
    <n v="1"/>
    <x v="2"/>
    <n v="0"/>
    <x v="0"/>
    <n v="0"/>
    <x v="0"/>
    <n v="1"/>
    <x v="0"/>
    <x v="0"/>
    <x v="0"/>
    <n v="36"/>
    <x v="0"/>
    <n v="82"/>
    <x v="2"/>
    <n v="12"/>
    <x v="0"/>
    <n v="10"/>
    <s v="Normal"/>
    <n v="2164"/>
    <x v="0"/>
    <n v="0"/>
    <x v="0"/>
    <n v="84"/>
    <x v="0"/>
    <n v="6.1"/>
    <x v="2"/>
    <n v="158"/>
    <x v="0"/>
    <n v="93"/>
    <x v="3"/>
    <n v="45"/>
    <x v="0"/>
    <n v="89"/>
    <s v="Normal"/>
    <n v="135"/>
    <s v="Normal"/>
    <n v="4.8"/>
    <s v="Normal"/>
    <n v="15.3"/>
    <x v="1"/>
    <n v="10.3"/>
    <s v="Normal"/>
    <n v="2.7"/>
    <s v="Normal"/>
    <n v="1"/>
    <s v="Toma ECA"/>
    <n v="0"/>
    <s v="No toma ARB"/>
    <n v="0"/>
    <x v="1"/>
    <n v="0"/>
    <x v="1"/>
    <n v="0"/>
    <x v="0"/>
    <n v="1"/>
    <x v="0"/>
  </r>
  <r>
    <s v="P1207"/>
    <x v="25"/>
    <s v="Adulto"/>
    <x v="1"/>
    <n v="18.8"/>
    <x v="0"/>
    <n v="1"/>
    <s v="Tiene herencia"/>
    <n v="110"/>
    <n v="67"/>
    <n v="89"/>
    <s v="Normal"/>
    <n v="60"/>
    <s v="Normal"/>
    <n v="2"/>
    <x v="0"/>
    <n v="0"/>
    <x v="0"/>
    <n v="0"/>
    <x v="0"/>
    <n v="1"/>
    <x v="0"/>
    <x v="0"/>
    <x v="0"/>
    <n v="36"/>
    <x v="0"/>
    <n v="116"/>
    <x v="0"/>
    <n v="15"/>
    <x v="0"/>
    <n v="10"/>
    <s v="Normal"/>
    <n v="1583"/>
    <x v="0"/>
    <n v="0"/>
    <x v="0"/>
    <n v="87"/>
    <x v="0"/>
    <n v="4.9000000000000004"/>
    <x v="0"/>
    <n v="184"/>
    <x v="0"/>
    <n v="87"/>
    <x v="3"/>
    <n v="47"/>
    <x v="0"/>
    <n v="124"/>
    <s v="Normal"/>
    <n v="135"/>
    <s v="Normal"/>
    <n v="3.6"/>
    <s v="Normal"/>
    <n v="13.2"/>
    <x v="1"/>
    <n v="10.199999999999999"/>
    <s v="Normal"/>
    <n v="2.7"/>
    <s v="Normal"/>
    <n v="1"/>
    <s v="Toma ECA"/>
    <n v="1"/>
    <s v="Toma ARB"/>
    <n v="0"/>
    <x v="1"/>
    <n v="1"/>
    <x v="0"/>
    <n v="0"/>
    <x v="0"/>
    <n v="0"/>
    <x v="1"/>
  </r>
  <r>
    <s v="P1208"/>
    <x v="8"/>
    <s v="Adulto"/>
    <x v="0"/>
    <n v="35.6"/>
    <x v="1"/>
    <n v="1"/>
    <s v="Tiene herencia"/>
    <n v="168"/>
    <n v="104"/>
    <n v="83"/>
    <s v="Normal"/>
    <n v="39"/>
    <s v="Reducida"/>
    <n v="4"/>
    <x v="1"/>
    <n v="1"/>
    <x v="1"/>
    <n v="0"/>
    <x v="0"/>
    <n v="1"/>
    <x v="0"/>
    <x v="35"/>
    <x v="1"/>
    <n v="115"/>
    <x v="3"/>
    <n v="58"/>
    <x v="1"/>
    <n v="1638"/>
    <x v="1"/>
    <n v="1310"/>
    <s v="Macroalbuminuria"/>
    <n v="305"/>
    <x v="1"/>
    <n v="0"/>
    <x v="0"/>
    <n v="172"/>
    <x v="1"/>
    <n v="9"/>
    <x v="1"/>
    <n v="319"/>
    <x v="1"/>
    <n v="220"/>
    <x v="2"/>
    <n v="28"/>
    <x v="0"/>
    <n v="180"/>
    <s v="Alto"/>
    <n v="130"/>
    <s v="Bajo"/>
    <n v="5.5"/>
    <s v="Alto"/>
    <n v="8.9"/>
    <x v="0"/>
    <n v="8.6999999999999993"/>
    <s v="Normal"/>
    <n v="5"/>
    <s v="Alto"/>
    <n v="1"/>
    <s v="Toma ECA"/>
    <n v="0"/>
    <s v="No toma ARB"/>
    <n v="0"/>
    <x v="1"/>
    <n v="0"/>
    <x v="1"/>
    <n v="1"/>
    <x v="1"/>
    <n v="0"/>
    <x v="1"/>
  </r>
  <r>
    <s v="P1209"/>
    <x v="5"/>
    <s v="Adulto"/>
    <x v="0"/>
    <n v="28.5"/>
    <x v="3"/>
    <n v="1"/>
    <s v="Tiene herencia"/>
    <n v="126"/>
    <n v="70"/>
    <n v="60"/>
    <s v="Normal"/>
    <n v="55"/>
    <s v="Normal"/>
    <n v="1"/>
    <x v="2"/>
    <n v="0"/>
    <x v="0"/>
    <n v="0"/>
    <x v="0"/>
    <n v="0"/>
    <x v="1"/>
    <x v="7"/>
    <x v="0"/>
    <n v="18"/>
    <x v="0"/>
    <n v="96"/>
    <x v="0"/>
    <n v="17"/>
    <x v="0"/>
    <n v="11"/>
    <s v="Normal"/>
    <n v="1456"/>
    <x v="0"/>
    <n v="1"/>
    <x v="1"/>
    <n v="97"/>
    <x v="0"/>
    <n v="5.8"/>
    <x v="2"/>
    <n v="150"/>
    <x v="0"/>
    <n v="120"/>
    <x v="0"/>
    <n v="45"/>
    <x v="0"/>
    <n v="97"/>
    <s v="Normal"/>
    <n v="135"/>
    <s v="Normal"/>
    <n v="3.9"/>
    <s v="Normal"/>
    <n v="13.6"/>
    <x v="1"/>
    <n v="10.4"/>
    <s v="Normal"/>
    <n v="3.8"/>
    <s v="Normal"/>
    <n v="1"/>
    <s v="Toma ECA"/>
    <n v="0"/>
    <s v="No toma ARB"/>
    <n v="0"/>
    <x v="1"/>
    <n v="0"/>
    <x v="1"/>
    <n v="0"/>
    <x v="0"/>
    <n v="0"/>
    <x v="1"/>
  </r>
  <r>
    <s v="P1210"/>
    <x v="4"/>
    <s v="Adulto Mayor"/>
    <x v="1"/>
    <n v="23.2"/>
    <x v="0"/>
    <n v="1"/>
    <s v="Tiene herencia"/>
    <n v="115"/>
    <n v="66"/>
    <n v="70"/>
    <s v="Normal"/>
    <n v="65"/>
    <s v="Normal"/>
    <n v="1"/>
    <x v="2"/>
    <n v="0"/>
    <x v="0"/>
    <n v="0"/>
    <x v="0"/>
    <n v="0"/>
    <x v="1"/>
    <x v="10"/>
    <x v="0"/>
    <n v="17"/>
    <x v="0"/>
    <n v="113"/>
    <x v="0"/>
    <n v="26"/>
    <x v="0"/>
    <n v="18"/>
    <s v="Normal"/>
    <n v="2023"/>
    <x v="0"/>
    <n v="1"/>
    <x v="1"/>
    <n v="108"/>
    <x v="2"/>
    <n v="5.8"/>
    <x v="2"/>
    <n v="179"/>
    <x v="0"/>
    <n v="97"/>
    <x v="3"/>
    <n v="64"/>
    <x v="1"/>
    <n v="125"/>
    <s v="Normal"/>
    <n v="140"/>
    <s v="Normal"/>
    <n v="3.7"/>
    <s v="Normal"/>
    <n v="12.2"/>
    <x v="1"/>
    <n v="8.6"/>
    <s v="Normal"/>
    <n v="3.4"/>
    <s v="Normal"/>
    <n v="1"/>
    <s v="Toma ECA"/>
    <n v="0"/>
    <s v="No toma ARB"/>
    <n v="0"/>
    <x v="1"/>
    <n v="0"/>
    <x v="1"/>
    <n v="0"/>
    <x v="0"/>
    <n v="0"/>
    <x v="1"/>
  </r>
  <r>
    <s v="P1211"/>
    <x v="25"/>
    <s v="Adulto"/>
    <x v="1"/>
    <n v="27.8"/>
    <x v="3"/>
    <n v="1"/>
    <s v="Tiene herencia"/>
    <n v="112"/>
    <n v="69"/>
    <n v="72"/>
    <s v="Normal"/>
    <n v="50"/>
    <s v="Normal"/>
    <n v="1"/>
    <x v="2"/>
    <n v="0"/>
    <x v="0"/>
    <n v="0"/>
    <x v="0"/>
    <n v="0"/>
    <x v="1"/>
    <x v="13"/>
    <x v="0"/>
    <n v="17"/>
    <x v="0"/>
    <n v="108"/>
    <x v="0"/>
    <n v="23"/>
    <x v="0"/>
    <n v="16"/>
    <s v="Normal"/>
    <n v="1031"/>
    <x v="0"/>
    <n v="1"/>
    <x v="1"/>
    <n v="102"/>
    <x v="2"/>
    <n v="6.2"/>
    <x v="2"/>
    <n v="219"/>
    <x v="2"/>
    <n v="86"/>
    <x v="3"/>
    <n v="54"/>
    <x v="0"/>
    <n v="109"/>
    <s v="Normal"/>
    <n v="139"/>
    <s v="Normal"/>
    <n v="3.7"/>
    <s v="Normal"/>
    <n v="12.8"/>
    <x v="1"/>
    <n v="10.1"/>
    <s v="Normal"/>
    <n v="3.1"/>
    <s v="Normal"/>
    <n v="0"/>
    <s v="No Toma ECA"/>
    <n v="1"/>
    <s v="Toma ARB"/>
    <n v="1"/>
    <x v="0"/>
    <n v="0"/>
    <x v="1"/>
    <n v="0"/>
    <x v="0"/>
    <n v="1"/>
    <x v="0"/>
  </r>
  <r>
    <s v="P1212"/>
    <x v="30"/>
    <s v="Adulto Mayor"/>
    <x v="1"/>
    <n v="27.1"/>
    <x v="3"/>
    <n v="1"/>
    <s v="Tiene herencia"/>
    <n v="153"/>
    <n v="98"/>
    <n v="103"/>
    <s v="Taquicardia"/>
    <n v="34"/>
    <s v="Reducida"/>
    <n v="3"/>
    <x v="3"/>
    <n v="1"/>
    <x v="1"/>
    <n v="0"/>
    <x v="0"/>
    <n v="1"/>
    <x v="0"/>
    <x v="34"/>
    <x v="1"/>
    <n v="101"/>
    <x v="3"/>
    <n v="47"/>
    <x v="1"/>
    <n v="2884"/>
    <x v="1"/>
    <n v="2595"/>
    <s v="Macroalbuminuria"/>
    <n v="479"/>
    <x v="1"/>
    <n v="1"/>
    <x v="1"/>
    <n v="135"/>
    <x v="1"/>
    <n v="8.6"/>
    <x v="1"/>
    <n v="286"/>
    <x v="1"/>
    <n v="165"/>
    <x v="1"/>
    <n v="25"/>
    <x v="0"/>
    <n v="232"/>
    <s v="Alto"/>
    <n v="134"/>
    <s v="Bajo"/>
    <n v="6.9"/>
    <s v="Alto"/>
    <n v="10.6"/>
    <x v="0"/>
    <n v="9"/>
    <s v="Normal"/>
    <n v="7.1"/>
    <s v="Alto"/>
    <n v="1"/>
    <s v="Toma ECA"/>
    <n v="0"/>
    <s v="No toma ARB"/>
    <n v="1"/>
    <x v="0"/>
    <n v="1"/>
    <x v="0"/>
    <n v="1"/>
    <x v="1"/>
    <n v="1"/>
    <x v="0"/>
  </r>
  <r>
    <s v="P1213"/>
    <x v="37"/>
    <s v="Adulto Mayor"/>
    <x v="1"/>
    <n v="25.7"/>
    <x v="3"/>
    <n v="0"/>
    <s v="No tiene herencia"/>
    <n v="190"/>
    <n v="97"/>
    <n v="98"/>
    <s v="Normal"/>
    <n v="37"/>
    <s v="Reducida"/>
    <n v="3"/>
    <x v="3"/>
    <n v="0"/>
    <x v="0"/>
    <n v="0"/>
    <x v="0"/>
    <n v="1"/>
    <x v="0"/>
    <x v="16"/>
    <x v="1"/>
    <n v="52"/>
    <x v="1"/>
    <n v="11"/>
    <x v="3"/>
    <n v="1574"/>
    <x v="1"/>
    <n v="1101"/>
    <s v="Macroalbuminuria"/>
    <n v="707"/>
    <x v="0"/>
    <n v="0"/>
    <x v="0"/>
    <n v="213"/>
    <x v="1"/>
    <n v="7.5"/>
    <x v="1"/>
    <n v="298"/>
    <x v="1"/>
    <n v="142"/>
    <x v="4"/>
    <n v="29"/>
    <x v="0"/>
    <n v="254"/>
    <s v="Alto"/>
    <n v="134"/>
    <s v="Bajo"/>
    <n v="5.4"/>
    <s v="Alto"/>
    <n v="8.5"/>
    <x v="0"/>
    <n v="7.9"/>
    <s v="Bajo"/>
    <n v="5.8"/>
    <s v="Alto"/>
    <n v="1"/>
    <s v="Toma ECA"/>
    <n v="0"/>
    <s v="No toma ARB"/>
    <n v="1"/>
    <x v="0"/>
    <n v="1"/>
    <x v="0"/>
    <n v="1"/>
    <x v="1"/>
    <n v="1"/>
    <x v="0"/>
  </r>
  <r>
    <s v="P1214"/>
    <x v="25"/>
    <s v="Adulto"/>
    <x v="1"/>
    <n v="31.9"/>
    <x v="2"/>
    <n v="0"/>
    <s v="No tiene herencia"/>
    <n v="179"/>
    <n v="105"/>
    <n v="90"/>
    <s v="Normal"/>
    <n v="27"/>
    <s v="Reducida"/>
    <n v="2"/>
    <x v="0"/>
    <n v="0"/>
    <x v="0"/>
    <n v="0"/>
    <x v="0"/>
    <n v="1"/>
    <x v="0"/>
    <x v="31"/>
    <x v="1"/>
    <n v="49"/>
    <x v="1"/>
    <n v="14"/>
    <x v="3"/>
    <n v="960"/>
    <x v="1"/>
    <n v="864"/>
    <s v="Macroalbuminuria"/>
    <n v="644"/>
    <x v="0"/>
    <n v="0"/>
    <x v="0"/>
    <n v="151"/>
    <x v="1"/>
    <n v="10.4"/>
    <x v="1"/>
    <n v="297"/>
    <x v="1"/>
    <n v="208"/>
    <x v="2"/>
    <n v="29"/>
    <x v="0"/>
    <n v="360"/>
    <s v="Alto"/>
    <n v="130"/>
    <s v="Bajo"/>
    <n v="5.4"/>
    <s v="Alto"/>
    <n v="8.8000000000000007"/>
    <x v="0"/>
    <n v="8.1"/>
    <s v="Bajo"/>
    <n v="4.5999999999999996"/>
    <s v="Alto"/>
    <n v="1"/>
    <s v="Toma ECA"/>
    <n v="0"/>
    <s v="No toma ARB"/>
    <n v="1"/>
    <x v="0"/>
    <n v="1"/>
    <x v="0"/>
    <n v="1"/>
    <x v="1"/>
    <n v="0"/>
    <x v="1"/>
  </r>
  <r>
    <s v="P1215"/>
    <x v="6"/>
    <s v="Adulto Mayor"/>
    <x v="1"/>
    <n v="32.9"/>
    <x v="2"/>
    <n v="0"/>
    <s v="No tiene herencia"/>
    <n v="145"/>
    <n v="109"/>
    <n v="93"/>
    <s v="Normal"/>
    <n v="40"/>
    <s v="Reducida"/>
    <n v="3"/>
    <x v="3"/>
    <n v="0"/>
    <x v="0"/>
    <n v="0"/>
    <x v="0"/>
    <n v="1"/>
    <x v="0"/>
    <x v="16"/>
    <x v="1"/>
    <n v="114"/>
    <x v="3"/>
    <n v="23"/>
    <x v="4"/>
    <n v="1503"/>
    <x v="1"/>
    <n v="1052"/>
    <s v="Macroalbuminuria"/>
    <n v="540"/>
    <x v="0"/>
    <n v="1"/>
    <x v="1"/>
    <n v="129"/>
    <x v="1"/>
    <n v="10.8"/>
    <x v="1"/>
    <n v="314"/>
    <x v="1"/>
    <n v="211"/>
    <x v="2"/>
    <n v="28"/>
    <x v="0"/>
    <n v="359"/>
    <s v="Alto"/>
    <n v="140"/>
    <s v="Normal"/>
    <n v="6.3"/>
    <s v="Alto"/>
    <n v="8.6999999999999993"/>
    <x v="0"/>
    <n v="8.1999999999999993"/>
    <s v="Bajo"/>
    <n v="5"/>
    <s v="Alto"/>
    <n v="0"/>
    <s v="No Toma ECA"/>
    <n v="1"/>
    <s v="Toma ARB"/>
    <n v="1"/>
    <x v="0"/>
    <n v="1"/>
    <x v="0"/>
    <n v="1"/>
    <x v="1"/>
    <n v="1"/>
    <x v="0"/>
  </r>
  <r>
    <s v="P1216"/>
    <x v="5"/>
    <s v="Adulto"/>
    <x v="1"/>
    <n v="25.4"/>
    <x v="3"/>
    <n v="1"/>
    <s v="Tiene herencia"/>
    <n v="135"/>
    <n v="82"/>
    <n v="83"/>
    <s v="Normal"/>
    <n v="68"/>
    <s v="Normal"/>
    <n v="2"/>
    <x v="0"/>
    <n v="0"/>
    <x v="0"/>
    <n v="0"/>
    <x v="0"/>
    <n v="1"/>
    <x v="0"/>
    <x v="13"/>
    <x v="0"/>
    <n v="29"/>
    <x v="0"/>
    <n v="103"/>
    <x v="0"/>
    <n v="8"/>
    <x v="0"/>
    <n v="5"/>
    <s v="Normal"/>
    <n v="2380"/>
    <x v="0"/>
    <n v="0"/>
    <x v="0"/>
    <n v="83"/>
    <x v="0"/>
    <n v="5.8"/>
    <x v="2"/>
    <n v="156"/>
    <x v="0"/>
    <n v="86"/>
    <x v="3"/>
    <n v="56"/>
    <x v="0"/>
    <n v="168"/>
    <s v="Alto"/>
    <n v="141"/>
    <s v="Normal"/>
    <n v="4.7"/>
    <s v="Normal"/>
    <n v="14.5"/>
    <x v="1"/>
    <n v="9.1999999999999993"/>
    <s v="Normal"/>
    <n v="2.9"/>
    <s v="Normal"/>
    <n v="0"/>
    <s v="No Toma ECA"/>
    <n v="0"/>
    <s v="No toma ARB"/>
    <n v="0"/>
    <x v="1"/>
    <n v="0"/>
    <x v="1"/>
    <n v="0"/>
    <x v="0"/>
    <n v="1"/>
    <x v="0"/>
  </r>
  <r>
    <s v="P1217"/>
    <x v="8"/>
    <s v="Adulto"/>
    <x v="0"/>
    <n v="31.8"/>
    <x v="2"/>
    <n v="1"/>
    <s v="Tiene herencia"/>
    <n v="185"/>
    <n v="103"/>
    <n v="104"/>
    <s v="Taquicardia"/>
    <n v="39"/>
    <s v="Reducida"/>
    <n v="3"/>
    <x v="3"/>
    <n v="1"/>
    <x v="1"/>
    <n v="0"/>
    <x v="0"/>
    <n v="1"/>
    <x v="0"/>
    <x v="32"/>
    <x v="1"/>
    <n v="51"/>
    <x v="0"/>
    <n v="40"/>
    <x v="1"/>
    <n v="1212"/>
    <x v="1"/>
    <n v="1090"/>
    <s v="Macroalbuminuria"/>
    <n v="649"/>
    <x v="0"/>
    <n v="1"/>
    <x v="1"/>
    <n v="190"/>
    <x v="1"/>
    <n v="9.4"/>
    <x v="1"/>
    <n v="283"/>
    <x v="1"/>
    <n v="207"/>
    <x v="2"/>
    <n v="42"/>
    <x v="0"/>
    <n v="363"/>
    <s v="Alto"/>
    <n v="138"/>
    <s v="Normal"/>
    <n v="5.5"/>
    <s v="Alto"/>
    <n v="9.6"/>
    <x v="0"/>
    <n v="7.9"/>
    <s v="Bajo"/>
    <n v="7"/>
    <s v="Alto"/>
    <n v="1"/>
    <s v="Toma ECA"/>
    <n v="1"/>
    <s v="Toma ARB"/>
    <n v="1"/>
    <x v="0"/>
    <n v="0"/>
    <x v="1"/>
    <n v="1"/>
    <x v="1"/>
    <n v="0"/>
    <x v="1"/>
  </r>
  <r>
    <s v="P1218"/>
    <x v="54"/>
    <s v="Adulto Mayor"/>
    <x v="0"/>
    <n v="36.5"/>
    <x v="1"/>
    <n v="0"/>
    <s v="No tiene herencia"/>
    <n v="143"/>
    <n v="94"/>
    <n v="95"/>
    <s v="Normal"/>
    <n v="41"/>
    <s v="Intermedia"/>
    <n v="3"/>
    <x v="3"/>
    <n v="0"/>
    <x v="0"/>
    <n v="1"/>
    <x v="1"/>
    <n v="1"/>
    <x v="0"/>
    <x v="31"/>
    <x v="1"/>
    <n v="111"/>
    <x v="3"/>
    <n v="52"/>
    <x v="1"/>
    <n v="1180"/>
    <x v="1"/>
    <n v="944"/>
    <s v="Macroalbuminuria"/>
    <n v="677"/>
    <x v="0"/>
    <n v="0"/>
    <x v="0"/>
    <n v="206"/>
    <x v="1"/>
    <n v="7.8"/>
    <x v="1"/>
    <n v="302"/>
    <x v="1"/>
    <n v="150"/>
    <x v="4"/>
    <n v="44"/>
    <x v="0"/>
    <n v="331"/>
    <s v="Alto"/>
    <n v="129"/>
    <s v="Bajo"/>
    <n v="5.5"/>
    <s v="Alto"/>
    <n v="7.1"/>
    <x v="0"/>
    <n v="7.6"/>
    <s v="Bajo"/>
    <n v="7.4"/>
    <s v="Alto"/>
    <n v="0"/>
    <s v="No Toma ECA"/>
    <n v="0"/>
    <s v="No toma ARB"/>
    <n v="1"/>
    <x v="0"/>
    <n v="1"/>
    <x v="0"/>
    <n v="1"/>
    <x v="1"/>
    <n v="0"/>
    <x v="1"/>
  </r>
  <r>
    <s v="P1219"/>
    <x v="4"/>
    <s v="Adulto Mayor"/>
    <x v="0"/>
    <n v="32.9"/>
    <x v="2"/>
    <n v="1"/>
    <s v="Tiene herencia"/>
    <n v="170"/>
    <n v="95"/>
    <n v="101"/>
    <s v="Taquicardia"/>
    <n v="27"/>
    <s v="Reducida"/>
    <n v="4"/>
    <x v="1"/>
    <n v="0"/>
    <x v="0"/>
    <n v="0"/>
    <x v="0"/>
    <n v="1"/>
    <x v="0"/>
    <x v="27"/>
    <x v="1"/>
    <n v="70"/>
    <x v="1"/>
    <n v="52"/>
    <x v="1"/>
    <n v="1854"/>
    <x v="1"/>
    <n v="1668"/>
    <s v="Macroalbuminuria"/>
    <n v="315"/>
    <x v="1"/>
    <n v="0"/>
    <x v="0"/>
    <n v="199"/>
    <x v="1"/>
    <n v="10.7"/>
    <x v="1"/>
    <n v="258"/>
    <x v="1"/>
    <n v="177"/>
    <x v="1"/>
    <n v="44"/>
    <x v="0"/>
    <n v="357"/>
    <s v="Alto"/>
    <n v="125"/>
    <s v="Bajo"/>
    <n v="5.6"/>
    <s v="Alto"/>
    <n v="7.2"/>
    <x v="0"/>
    <n v="9"/>
    <s v="Normal"/>
    <n v="5.8"/>
    <s v="Alto"/>
    <n v="0"/>
    <s v="No Toma ECA"/>
    <n v="1"/>
    <s v="Toma ARB"/>
    <n v="1"/>
    <x v="0"/>
    <n v="0"/>
    <x v="1"/>
    <n v="1"/>
    <x v="1"/>
    <n v="1"/>
    <x v="0"/>
  </r>
  <r>
    <s v="P1220"/>
    <x v="50"/>
    <s v="Adulto"/>
    <x v="0"/>
    <n v="21.1"/>
    <x v="0"/>
    <n v="0"/>
    <s v="No tiene herencia"/>
    <n v="131"/>
    <n v="77"/>
    <n v="71"/>
    <s v="Normal"/>
    <n v="64"/>
    <s v="Normal"/>
    <n v="2"/>
    <x v="0"/>
    <n v="0"/>
    <x v="0"/>
    <n v="0"/>
    <x v="0"/>
    <n v="1"/>
    <x v="0"/>
    <x v="3"/>
    <x v="0"/>
    <n v="22"/>
    <x v="0"/>
    <n v="82"/>
    <x v="2"/>
    <n v="25"/>
    <x v="0"/>
    <n v="17"/>
    <s v="Normal"/>
    <n v="1687"/>
    <x v="0"/>
    <n v="0"/>
    <x v="0"/>
    <n v="102"/>
    <x v="2"/>
    <n v="5.9"/>
    <x v="2"/>
    <n v="154"/>
    <x v="0"/>
    <n v="116"/>
    <x v="0"/>
    <n v="51"/>
    <x v="0"/>
    <n v="150"/>
    <s v="Normal"/>
    <n v="139"/>
    <s v="Normal"/>
    <n v="4.8"/>
    <s v="Normal"/>
    <n v="14"/>
    <x v="1"/>
    <n v="10.199999999999999"/>
    <s v="Normal"/>
    <n v="3.2"/>
    <s v="Normal"/>
    <n v="1"/>
    <s v="Toma ECA"/>
    <n v="0"/>
    <s v="No toma ARB"/>
    <n v="0"/>
    <x v="1"/>
    <n v="0"/>
    <x v="1"/>
    <n v="0"/>
    <x v="0"/>
    <n v="1"/>
    <x v="0"/>
  </r>
  <r>
    <s v="P1221"/>
    <x v="30"/>
    <s v="Adulto Mayor"/>
    <x v="0"/>
    <n v="31.2"/>
    <x v="2"/>
    <n v="1"/>
    <s v="Tiene herencia"/>
    <n v="161"/>
    <n v="95"/>
    <n v="98"/>
    <s v="Normal"/>
    <n v="29"/>
    <s v="Reducida"/>
    <n v="2"/>
    <x v="0"/>
    <n v="0"/>
    <x v="0"/>
    <n v="1"/>
    <x v="1"/>
    <n v="1"/>
    <x v="0"/>
    <x v="33"/>
    <x v="1"/>
    <n v="56"/>
    <x v="1"/>
    <n v="16"/>
    <x v="4"/>
    <n v="2285"/>
    <x v="1"/>
    <n v="1599"/>
    <s v="Macroalbuminuria"/>
    <n v="658"/>
    <x v="0"/>
    <n v="1"/>
    <x v="1"/>
    <n v="144"/>
    <x v="1"/>
    <n v="9"/>
    <x v="1"/>
    <n v="303"/>
    <x v="1"/>
    <n v="173"/>
    <x v="1"/>
    <n v="26"/>
    <x v="0"/>
    <n v="340"/>
    <s v="Alto"/>
    <n v="125"/>
    <s v="Bajo"/>
    <n v="5.0999999999999996"/>
    <s v="Alto"/>
    <n v="9.1"/>
    <x v="0"/>
    <n v="7.9"/>
    <s v="Bajo"/>
    <n v="5.4"/>
    <s v="Alto"/>
    <n v="1"/>
    <s v="Toma ECA"/>
    <n v="1"/>
    <s v="Toma ARB"/>
    <n v="1"/>
    <x v="0"/>
    <n v="1"/>
    <x v="0"/>
    <n v="1"/>
    <x v="1"/>
    <n v="0"/>
    <x v="1"/>
  </r>
  <r>
    <s v="P1222"/>
    <x v="17"/>
    <s v="Adulto"/>
    <x v="1"/>
    <n v="36.700000000000003"/>
    <x v="1"/>
    <n v="1"/>
    <s v="Tiene herencia"/>
    <n v="183"/>
    <n v="100"/>
    <n v="76"/>
    <s v="Normal"/>
    <n v="26"/>
    <s v="Reducida"/>
    <n v="3"/>
    <x v="3"/>
    <n v="1"/>
    <x v="1"/>
    <n v="0"/>
    <x v="0"/>
    <n v="1"/>
    <x v="0"/>
    <x v="28"/>
    <x v="1"/>
    <n v="76"/>
    <x v="1"/>
    <n v="39"/>
    <x v="1"/>
    <n v="804"/>
    <x v="1"/>
    <n v="723"/>
    <s v="Macroalbuminuria"/>
    <n v="306"/>
    <x v="1"/>
    <n v="1"/>
    <x v="1"/>
    <n v="182"/>
    <x v="1"/>
    <n v="6.9"/>
    <x v="1"/>
    <n v="201"/>
    <x v="2"/>
    <n v="164"/>
    <x v="1"/>
    <n v="26"/>
    <x v="0"/>
    <n v="231"/>
    <s v="Alto"/>
    <n v="129"/>
    <s v="Bajo"/>
    <n v="6.1"/>
    <s v="Alto"/>
    <n v="10.7"/>
    <x v="0"/>
    <n v="8.3000000000000007"/>
    <s v="Bajo"/>
    <n v="5.4"/>
    <s v="Alto"/>
    <n v="1"/>
    <s v="Toma ECA"/>
    <n v="0"/>
    <s v="No toma ARB"/>
    <n v="0"/>
    <x v="1"/>
    <n v="1"/>
    <x v="0"/>
    <n v="1"/>
    <x v="1"/>
    <n v="0"/>
    <x v="1"/>
  </r>
  <r>
    <s v="P1223"/>
    <x v="17"/>
    <s v="Adulto"/>
    <x v="1"/>
    <n v="26"/>
    <x v="3"/>
    <n v="0"/>
    <s v="No tiene herencia"/>
    <n v="129"/>
    <n v="74"/>
    <n v="69"/>
    <s v="Normal"/>
    <n v="53"/>
    <s v="Normal"/>
    <n v="2"/>
    <x v="0"/>
    <n v="0"/>
    <x v="0"/>
    <n v="0"/>
    <x v="0"/>
    <n v="1"/>
    <x v="0"/>
    <x v="4"/>
    <x v="1"/>
    <n v="20"/>
    <x v="0"/>
    <n v="106"/>
    <x v="0"/>
    <n v="9"/>
    <x v="0"/>
    <n v="6"/>
    <s v="Normal"/>
    <n v="1969"/>
    <x v="0"/>
    <n v="1"/>
    <x v="1"/>
    <n v="121"/>
    <x v="2"/>
    <n v="5.7"/>
    <x v="2"/>
    <n v="217"/>
    <x v="2"/>
    <n v="108"/>
    <x v="0"/>
    <n v="43"/>
    <x v="0"/>
    <n v="136"/>
    <s v="Normal"/>
    <n v="138"/>
    <s v="Normal"/>
    <n v="4.3"/>
    <s v="Normal"/>
    <n v="15"/>
    <x v="1"/>
    <n v="9.6"/>
    <s v="Normal"/>
    <n v="3.3"/>
    <s v="Normal"/>
    <n v="1"/>
    <s v="Toma ECA"/>
    <n v="0"/>
    <s v="No toma ARB"/>
    <n v="0"/>
    <x v="1"/>
    <n v="1"/>
    <x v="0"/>
    <n v="0"/>
    <x v="0"/>
    <n v="1"/>
    <x v="0"/>
  </r>
  <r>
    <s v="P1224"/>
    <x v="48"/>
    <s v="Adulto"/>
    <x v="0"/>
    <n v="20.2"/>
    <x v="0"/>
    <n v="0"/>
    <s v="No tiene herencia"/>
    <n v="131"/>
    <n v="77"/>
    <n v="76"/>
    <s v="Normal"/>
    <n v="62"/>
    <s v="Normal"/>
    <n v="1"/>
    <x v="2"/>
    <n v="0"/>
    <x v="0"/>
    <n v="0"/>
    <x v="0"/>
    <n v="0"/>
    <x v="1"/>
    <x v="7"/>
    <x v="0"/>
    <n v="34"/>
    <x v="0"/>
    <n v="69"/>
    <x v="2"/>
    <n v="6"/>
    <x v="0"/>
    <n v="5"/>
    <s v="Normal"/>
    <n v="2360"/>
    <x v="0"/>
    <n v="0"/>
    <x v="0"/>
    <n v="114"/>
    <x v="2"/>
    <n v="6.3"/>
    <x v="2"/>
    <n v="167"/>
    <x v="0"/>
    <n v="109"/>
    <x v="0"/>
    <n v="44"/>
    <x v="0"/>
    <n v="119"/>
    <s v="Normal"/>
    <n v="140"/>
    <s v="Normal"/>
    <n v="4.4000000000000004"/>
    <s v="Normal"/>
    <n v="15.3"/>
    <x v="1"/>
    <n v="10.199999999999999"/>
    <s v="Normal"/>
    <n v="3.7"/>
    <s v="Normal"/>
    <n v="1"/>
    <s v="Toma ECA"/>
    <n v="1"/>
    <s v="Toma ARB"/>
    <n v="0"/>
    <x v="1"/>
    <n v="0"/>
    <x v="1"/>
    <n v="0"/>
    <x v="0"/>
    <n v="1"/>
    <x v="0"/>
  </r>
  <r>
    <s v="P1225"/>
    <x v="0"/>
    <s v="Adulto"/>
    <x v="1"/>
    <n v="37.299999999999997"/>
    <x v="1"/>
    <n v="0"/>
    <s v="No tiene herencia"/>
    <n v="190"/>
    <n v="96"/>
    <n v="93"/>
    <s v="Normal"/>
    <n v="29"/>
    <s v="Reducida"/>
    <n v="2"/>
    <x v="0"/>
    <n v="1"/>
    <x v="1"/>
    <n v="0"/>
    <x v="0"/>
    <n v="1"/>
    <x v="0"/>
    <x v="19"/>
    <x v="1"/>
    <n v="82"/>
    <x v="1"/>
    <n v="22"/>
    <x v="4"/>
    <n v="2268"/>
    <x v="1"/>
    <n v="1814"/>
    <s v="Macroalbuminuria"/>
    <n v="372"/>
    <x v="1"/>
    <n v="1"/>
    <x v="1"/>
    <n v="131"/>
    <x v="1"/>
    <n v="6.9"/>
    <x v="1"/>
    <n v="200"/>
    <x v="2"/>
    <n v="197"/>
    <x v="2"/>
    <n v="31"/>
    <x v="0"/>
    <n v="376"/>
    <s v="Alto"/>
    <n v="131"/>
    <s v="Bajo"/>
    <n v="6.1"/>
    <s v="Alto"/>
    <n v="9.6999999999999993"/>
    <x v="0"/>
    <n v="8.6999999999999993"/>
    <s v="Normal"/>
    <n v="6.9"/>
    <s v="Alto"/>
    <n v="0"/>
    <s v="No Toma ECA"/>
    <n v="0"/>
    <s v="No toma ARB"/>
    <n v="0"/>
    <x v="1"/>
    <n v="0"/>
    <x v="1"/>
    <n v="1"/>
    <x v="1"/>
    <n v="0"/>
    <x v="1"/>
  </r>
  <r>
    <s v="P1226"/>
    <x v="27"/>
    <s v="Adulto"/>
    <x v="0"/>
    <n v="29.6"/>
    <x v="3"/>
    <n v="0"/>
    <s v="No tiene herencia"/>
    <n v="102"/>
    <n v="65"/>
    <n v="80"/>
    <s v="Normal"/>
    <n v="60"/>
    <s v="Normal"/>
    <n v="2"/>
    <x v="0"/>
    <n v="0"/>
    <x v="0"/>
    <n v="0"/>
    <x v="0"/>
    <n v="0"/>
    <x v="1"/>
    <x v="4"/>
    <x v="0"/>
    <n v="25"/>
    <x v="0"/>
    <n v="90"/>
    <x v="2"/>
    <n v="21"/>
    <x v="0"/>
    <n v="18"/>
    <s v="Normal"/>
    <n v="1064"/>
    <x v="0"/>
    <n v="1"/>
    <x v="1"/>
    <n v="111"/>
    <x v="2"/>
    <n v="4.9000000000000004"/>
    <x v="0"/>
    <n v="206"/>
    <x v="2"/>
    <n v="122"/>
    <x v="0"/>
    <n v="44"/>
    <x v="0"/>
    <n v="91"/>
    <s v="Normal"/>
    <n v="137"/>
    <s v="Normal"/>
    <n v="4"/>
    <s v="Normal"/>
    <n v="12.9"/>
    <x v="0"/>
    <n v="10.5"/>
    <s v="Normal"/>
    <n v="3.8"/>
    <s v="Normal"/>
    <n v="1"/>
    <s v="Toma ECA"/>
    <n v="1"/>
    <s v="Toma ARB"/>
    <n v="1"/>
    <x v="0"/>
    <n v="0"/>
    <x v="1"/>
    <n v="0"/>
    <x v="0"/>
    <n v="1"/>
    <x v="0"/>
  </r>
  <r>
    <s v="P1227"/>
    <x v="1"/>
    <s v="Adulto"/>
    <x v="1"/>
    <n v="37.200000000000003"/>
    <x v="1"/>
    <n v="1"/>
    <s v="Tiene herencia"/>
    <n v="176"/>
    <n v="97"/>
    <n v="93"/>
    <s v="Normal"/>
    <n v="46"/>
    <s v="Intermedia"/>
    <n v="2"/>
    <x v="0"/>
    <n v="1"/>
    <x v="1"/>
    <n v="0"/>
    <x v="0"/>
    <n v="1"/>
    <x v="0"/>
    <x v="6"/>
    <x v="1"/>
    <n v="51"/>
    <x v="1"/>
    <n v="28"/>
    <x v="4"/>
    <n v="1612"/>
    <x v="1"/>
    <n v="1289"/>
    <s v="Macroalbuminuria"/>
    <n v="557"/>
    <x v="0"/>
    <n v="1"/>
    <x v="1"/>
    <n v="134"/>
    <x v="1"/>
    <n v="10.1"/>
    <x v="1"/>
    <n v="258"/>
    <x v="1"/>
    <n v="211"/>
    <x v="2"/>
    <n v="41"/>
    <x v="0"/>
    <n v="436"/>
    <s v="Alto"/>
    <n v="133"/>
    <s v="Bajo"/>
    <n v="6.8"/>
    <s v="Alto"/>
    <n v="9.1999999999999993"/>
    <x v="0"/>
    <n v="8"/>
    <s v="Bajo"/>
    <n v="5.5"/>
    <s v="Alto"/>
    <n v="1"/>
    <s v="Toma ECA"/>
    <n v="0"/>
    <s v="No toma ARB"/>
    <n v="1"/>
    <x v="0"/>
    <n v="0"/>
    <x v="1"/>
    <n v="1"/>
    <x v="1"/>
    <n v="0"/>
    <x v="1"/>
  </r>
  <r>
    <s v="P1228"/>
    <x v="17"/>
    <s v="Adulto"/>
    <x v="1"/>
    <n v="32.5"/>
    <x v="2"/>
    <n v="1"/>
    <s v="Tiene herencia"/>
    <n v="167"/>
    <n v="98"/>
    <n v="101"/>
    <s v="Taquicardia"/>
    <n v="27"/>
    <s v="Reducida"/>
    <n v="3"/>
    <x v="3"/>
    <n v="1"/>
    <x v="1"/>
    <n v="1"/>
    <x v="1"/>
    <n v="1"/>
    <x v="0"/>
    <x v="11"/>
    <x v="1"/>
    <n v="73"/>
    <x v="1"/>
    <n v="50"/>
    <x v="1"/>
    <n v="1775"/>
    <x v="1"/>
    <n v="1420"/>
    <s v="Macroalbuminuria"/>
    <n v="617"/>
    <x v="0"/>
    <n v="1"/>
    <x v="1"/>
    <n v="143"/>
    <x v="1"/>
    <n v="7.3"/>
    <x v="1"/>
    <n v="269"/>
    <x v="1"/>
    <n v="187"/>
    <x v="1"/>
    <n v="38"/>
    <x v="0"/>
    <n v="257"/>
    <s v="Alto"/>
    <n v="126"/>
    <s v="Bajo"/>
    <n v="6.9"/>
    <s v="Alto"/>
    <n v="7.5"/>
    <x v="0"/>
    <n v="7.9"/>
    <s v="Bajo"/>
    <n v="5.8"/>
    <s v="Alto"/>
    <n v="1"/>
    <s v="Toma ECA"/>
    <n v="1"/>
    <s v="Toma ARB"/>
    <n v="1"/>
    <x v="0"/>
    <n v="1"/>
    <x v="0"/>
    <n v="1"/>
    <x v="1"/>
    <n v="1"/>
    <x v="0"/>
  </r>
  <r>
    <s v="P1229"/>
    <x v="23"/>
    <s v="Adulto"/>
    <x v="0"/>
    <n v="18.2"/>
    <x v="4"/>
    <n v="0"/>
    <s v="No tiene herencia"/>
    <n v="134"/>
    <n v="77"/>
    <n v="66"/>
    <s v="Normal"/>
    <n v="69"/>
    <s v="Normal"/>
    <n v="1"/>
    <x v="2"/>
    <n v="0"/>
    <x v="0"/>
    <n v="0"/>
    <x v="0"/>
    <n v="0"/>
    <x v="1"/>
    <x v="0"/>
    <x v="0"/>
    <n v="18"/>
    <x v="0"/>
    <n v="79"/>
    <x v="2"/>
    <n v="26"/>
    <x v="0"/>
    <n v="20"/>
    <s v="Normal"/>
    <n v="1827"/>
    <x v="0"/>
    <n v="0"/>
    <x v="0"/>
    <n v="80"/>
    <x v="0"/>
    <n v="5.0999999999999996"/>
    <x v="0"/>
    <n v="198"/>
    <x v="0"/>
    <n v="114"/>
    <x v="0"/>
    <n v="48"/>
    <x v="0"/>
    <n v="146"/>
    <s v="Normal"/>
    <n v="137"/>
    <s v="Normal"/>
    <n v="4.9000000000000004"/>
    <s v="Normal"/>
    <n v="12.6"/>
    <x v="0"/>
    <n v="8.5"/>
    <s v="Normal"/>
    <n v="2.7"/>
    <s v="Normal"/>
    <n v="1"/>
    <s v="Toma ECA"/>
    <n v="1"/>
    <s v="Toma ARB"/>
    <n v="1"/>
    <x v="0"/>
    <n v="0"/>
    <x v="1"/>
    <n v="0"/>
    <x v="0"/>
    <n v="1"/>
    <x v="0"/>
  </r>
  <r>
    <s v="P1230"/>
    <x v="10"/>
    <s v="Adulto Mayor"/>
    <x v="1"/>
    <n v="21.7"/>
    <x v="0"/>
    <n v="1"/>
    <s v="Tiene herencia"/>
    <n v="122"/>
    <n v="72"/>
    <n v="78"/>
    <s v="Normal"/>
    <n v="60"/>
    <s v="Normal"/>
    <n v="1"/>
    <x v="2"/>
    <n v="0"/>
    <x v="0"/>
    <n v="0"/>
    <x v="0"/>
    <n v="1"/>
    <x v="0"/>
    <x v="10"/>
    <x v="0"/>
    <n v="38"/>
    <x v="0"/>
    <n v="69"/>
    <x v="2"/>
    <n v="23"/>
    <x v="0"/>
    <n v="18"/>
    <s v="Normal"/>
    <n v="1635"/>
    <x v="0"/>
    <n v="0"/>
    <x v="0"/>
    <n v="83"/>
    <x v="0"/>
    <n v="6.3"/>
    <x v="2"/>
    <n v="186"/>
    <x v="0"/>
    <n v="127"/>
    <x v="0"/>
    <n v="65"/>
    <x v="1"/>
    <n v="118"/>
    <s v="Normal"/>
    <n v="136"/>
    <s v="Normal"/>
    <n v="4"/>
    <s v="Normal"/>
    <n v="15.3"/>
    <x v="1"/>
    <n v="9.3000000000000007"/>
    <s v="Normal"/>
    <n v="3"/>
    <s v="Normal"/>
    <n v="0"/>
    <s v="No Toma ECA"/>
    <n v="0"/>
    <s v="No toma ARB"/>
    <n v="0"/>
    <x v="1"/>
    <n v="1"/>
    <x v="0"/>
    <n v="0"/>
    <x v="0"/>
    <n v="1"/>
    <x v="0"/>
  </r>
  <r>
    <s v="P1231"/>
    <x v="28"/>
    <s v="Adulto Mayor"/>
    <x v="1"/>
    <n v="32"/>
    <x v="2"/>
    <n v="1"/>
    <s v="Tiene herencia"/>
    <n v="173"/>
    <n v="97"/>
    <n v="101"/>
    <s v="Taquicardia"/>
    <n v="47"/>
    <s v="Intermedia"/>
    <n v="3"/>
    <x v="3"/>
    <n v="1"/>
    <x v="1"/>
    <n v="1"/>
    <x v="1"/>
    <n v="1"/>
    <x v="0"/>
    <x v="25"/>
    <x v="1"/>
    <n v="103"/>
    <x v="3"/>
    <n v="33"/>
    <x v="1"/>
    <n v="1381"/>
    <x v="1"/>
    <n v="1104"/>
    <s v="Macroalbuminuria"/>
    <n v="861"/>
    <x v="0"/>
    <n v="1"/>
    <x v="1"/>
    <n v="136"/>
    <x v="1"/>
    <n v="9.3000000000000007"/>
    <x v="1"/>
    <n v="305"/>
    <x v="1"/>
    <n v="197"/>
    <x v="2"/>
    <n v="42"/>
    <x v="0"/>
    <n v="297"/>
    <s v="Alto"/>
    <n v="140"/>
    <s v="Normal"/>
    <n v="6.5"/>
    <s v="Alto"/>
    <n v="10"/>
    <x v="0"/>
    <n v="8.6"/>
    <s v="Normal"/>
    <n v="6.7"/>
    <s v="Alto"/>
    <n v="0"/>
    <s v="No Toma ECA"/>
    <n v="1"/>
    <s v="Toma ARB"/>
    <n v="1"/>
    <x v="0"/>
    <n v="0"/>
    <x v="1"/>
    <n v="1"/>
    <x v="1"/>
    <n v="1"/>
    <x v="0"/>
  </r>
  <r>
    <s v="P1232"/>
    <x v="26"/>
    <s v="Adulto"/>
    <x v="1"/>
    <n v="27.8"/>
    <x v="3"/>
    <n v="1"/>
    <s v="Tiene herencia"/>
    <n v="125"/>
    <n v="80"/>
    <n v="73"/>
    <s v="Normal"/>
    <n v="66"/>
    <s v="Normal"/>
    <n v="1"/>
    <x v="2"/>
    <n v="0"/>
    <x v="0"/>
    <n v="0"/>
    <x v="0"/>
    <n v="0"/>
    <x v="1"/>
    <x v="0"/>
    <x v="0"/>
    <n v="37"/>
    <x v="0"/>
    <n v="71"/>
    <x v="2"/>
    <n v="21"/>
    <x v="0"/>
    <n v="16"/>
    <s v="Normal"/>
    <n v="2480"/>
    <x v="0"/>
    <n v="1"/>
    <x v="1"/>
    <n v="121"/>
    <x v="2"/>
    <n v="5"/>
    <x v="0"/>
    <n v="169"/>
    <x v="0"/>
    <n v="80"/>
    <x v="3"/>
    <n v="48"/>
    <x v="0"/>
    <n v="103"/>
    <s v="Normal"/>
    <n v="136"/>
    <s v="Normal"/>
    <n v="4.2"/>
    <s v="Normal"/>
    <n v="15.5"/>
    <x v="1"/>
    <n v="8.9"/>
    <s v="Normal"/>
    <n v="3.7"/>
    <s v="Normal"/>
    <n v="0"/>
    <s v="No Toma ECA"/>
    <n v="1"/>
    <s v="Toma ARB"/>
    <n v="1"/>
    <x v="0"/>
    <n v="0"/>
    <x v="1"/>
    <n v="0"/>
    <x v="0"/>
    <n v="0"/>
    <x v="1"/>
  </r>
  <r>
    <s v="P1233"/>
    <x v="44"/>
    <s v="Adulto Mayor"/>
    <x v="1"/>
    <n v="37.700000000000003"/>
    <x v="1"/>
    <n v="1"/>
    <s v="Tiene herencia"/>
    <n v="172"/>
    <n v="105"/>
    <n v="77"/>
    <s v="Normal"/>
    <n v="26"/>
    <s v="Reducida"/>
    <n v="3"/>
    <x v="3"/>
    <n v="1"/>
    <x v="1"/>
    <n v="1"/>
    <x v="1"/>
    <n v="1"/>
    <x v="0"/>
    <x v="8"/>
    <x v="1"/>
    <n v="65"/>
    <x v="1"/>
    <n v="27"/>
    <x v="4"/>
    <n v="590"/>
    <x v="1"/>
    <n v="472"/>
    <s v="Macroalbuminuria"/>
    <n v="487"/>
    <x v="1"/>
    <n v="0"/>
    <x v="0"/>
    <n v="142"/>
    <x v="1"/>
    <n v="6.9"/>
    <x v="1"/>
    <n v="241"/>
    <x v="1"/>
    <n v="193"/>
    <x v="2"/>
    <n v="26"/>
    <x v="0"/>
    <n v="429"/>
    <s v="Alto"/>
    <n v="125"/>
    <s v="Bajo"/>
    <n v="6.8"/>
    <s v="Alto"/>
    <n v="7.8"/>
    <x v="0"/>
    <n v="8.3000000000000007"/>
    <s v="Bajo"/>
    <n v="6"/>
    <s v="Alto"/>
    <n v="1"/>
    <s v="Toma ECA"/>
    <n v="1"/>
    <s v="Toma ARB"/>
    <n v="1"/>
    <x v="0"/>
    <n v="1"/>
    <x v="0"/>
    <n v="1"/>
    <x v="1"/>
    <n v="0"/>
    <x v="1"/>
  </r>
  <r>
    <s v="P1234"/>
    <x v="0"/>
    <s v="Adulto"/>
    <x v="1"/>
    <n v="26.4"/>
    <x v="3"/>
    <n v="1"/>
    <s v="Tiene herencia"/>
    <n v="113"/>
    <n v="77"/>
    <n v="82"/>
    <s v="Normal"/>
    <n v="57"/>
    <s v="Normal"/>
    <n v="1"/>
    <x v="2"/>
    <n v="0"/>
    <x v="0"/>
    <n v="0"/>
    <x v="0"/>
    <n v="0"/>
    <x v="1"/>
    <x v="7"/>
    <x v="0"/>
    <n v="31"/>
    <x v="0"/>
    <n v="63"/>
    <x v="2"/>
    <n v="29"/>
    <x v="0"/>
    <n v="20"/>
    <s v="Normal"/>
    <n v="1272"/>
    <x v="0"/>
    <n v="0"/>
    <x v="0"/>
    <n v="107"/>
    <x v="2"/>
    <n v="6.1"/>
    <x v="2"/>
    <n v="155"/>
    <x v="0"/>
    <n v="109"/>
    <x v="0"/>
    <n v="49"/>
    <x v="0"/>
    <n v="135"/>
    <s v="Normal"/>
    <n v="141"/>
    <s v="Normal"/>
    <n v="4.8"/>
    <s v="Normal"/>
    <n v="12.3"/>
    <x v="1"/>
    <n v="9.3000000000000007"/>
    <s v="Normal"/>
    <n v="2.7"/>
    <s v="Normal"/>
    <n v="1"/>
    <s v="Toma ECA"/>
    <n v="1"/>
    <s v="Toma ARB"/>
    <n v="1"/>
    <x v="0"/>
    <n v="1"/>
    <x v="0"/>
    <n v="0"/>
    <x v="0"/>
    <n v="1"/>
    <x v="0"/>
  </r>
  <r>
    <s v="P1235"/>
    <x v="10"/>
    <s v="Adulto Mayor"/>
    <x v="1"/>
    <n v="28.1"/>
    <x v="3"/>
    <n v="1"/>
    <s v="Tiene herencia"/>
    <n v="169"/>
    <n v="98"/>
    <n v="102"/>
    <s v="Taquicardia"/>
    <n v="37"/>
    <s v="Reducida"/>
    <n v="3"/>
    <x v="3"/>
    <n v="1"/>
    <x v="1"/>
    <n v="0"/>
    <x v="0"/>
    <n v="1"/>
    <x v="0"/>
    <x v="23"/>
    <x v="1"/>
    <n v="91"/>
    <x v="1"/>
    <n v="48"/>
    <x v="1"/>
    <n v="2326"/>
    <x v="1"/>
    <n v="2093"/>
    <s v="Macroalbuminuria"/>
    <n v="732"/>
    <x v="0"/>
    <n v="1"/>
    <x v="1"/>
    <n v="209"/>
    <x v="1"/>
    <n v="7.5"/>
    <x v="1"/>
    <n v="205"/>
    <x v="2"/>
    <n v="144"/>
    <x v="4"/>
    <n v="27"/>
    <x v="0"/>
    <n v="274"/>
    <s v="Alto"/>
    <n v="136"/>
    <s v="Normal"/>
    <n v="6.4"/>
    <s v="Alto"/>
    <n v="8.3000000000000007"/>
    <x v="0"/>
    <n v="8.8000000000000007"/>
    <s v="Normal"/>
    <n v="5"/>
    <s v="Alto"/>
    <n v="0"/>
    <s v="No Toma ECA"/>
    <n v="0"/>
    <s v="No toma ARB"/>
    <n v="1"/>
    <x v="0"/>
    <n v="1"/>
    <x v="0"/>
    <n v="1"/>
    <x v="1"/>
    <n v="0"/>
    <x v="1"/>
  </r>
  <r>
    <s v="P1236"/>
    <x v="21"/>
    <s v="Adulto"/>
    <x v="0"/>
    <n v="27"/>
    <x v="3"/>
    <n v="1"/>
    <s v="Tiene herencia"/>
    <n v="110"/>
    <n v="66"/>
    <n v="80"/>
    <s v="Normal"/>
    <n v="51"/>
    <s v="Normal"/>
    <n v="2"/>
    <x v="0"/>
    <n v="0"/>
    <x v="0"/>
    <n v="0"/>
    <x v="0"/>
    <n v="1"/>
    <x v="0"/>
    <x v="0"/>
    <x v="0"/>
    <n v="25"/>
    <x v="0"/>
    <n v="68"/>
    <x v="2"/>
    <n v="11"/>
    <x v="0"/>
    <n v="8"/>
    <s v="Normal"/>
    <n v="1515"/>
    <x v="0"/>
    <n v="1"/>
    <x v="1"/>
    <n v="109"/>
    <x v="2"/>
    <n v="5.0999999999999996"/>
    <x v="0"/>
    <n v="201"/>
    <x v="2"/>
    <n v="111"/>
    <x v="0"/>
    <n v="56"/>
    <x v="0"/>
    <n v="169"/>
    <s v="Alto"/>
    <n v="137"/>
    <s v="Normal"/>
    <n v="3.6"/>
    <s v="Normal"/>
    <n v="14.6"/>
    <x v="1"/>
    <n v="10.199999999999999"/>
    <s v="Normal"/>
    <n v="4.4000000000000004"/>
    <s v="Normal"/>
    <n v="1"/>
    <s v="Toma ECA"/>
    <n v="1"/>
    <s v="Toma ARB"/>
    <n v="0"/>
    <x v="1"/>
    <n v="1"/>
    <x v="0"/>
    <n v="0"/>
    <x v="0"/>
    <n v="1"/>
    <x v="0"/>
  </r>
  <r>
    <s v="P1237"/>
    <x v="42"/>
    <s v="Adulto Mayor"/>
    <x v="0"/>
    <n v="27.4"/>
    <x v="3"/>
    <n v="0"/>
    <s v="No tiene herencia"/>
    <n v="152"/>
    <n v="102"/>
    <n v="90"/>
    <s v="Normal"/>
    <n v="37"/>
    <s v="Reducida"/>
    <n v="2"/>
    <x v="0"/>
    <n v="1"/>
    <x v="1"/>
    <n v="0"/>
    <x v="0"/>
    <n v="1"/>
    <x v="0"/>
    <x v="19"/>
    <x v="1"/>
    <n v="108"/>
    <x v="3"/>
    <n v="49"/>
    <x v="1"/>
    <n v="2467"/>
    <x v="1"/>
    <n v="2220"/>
    <s v="Macroalbuminuria"/>
    <n v="509"/>
    <x v="0"/>
    <n v="1"/>
    <x v="1"/>
    <n v="193"/>
    <x v="1"/>
    <n v="10.1"/>
    <x v="1"/>
    <n v="218"/>
    <x v="2"/>
    <n v="213"/>
    <x v="2"/>
    <n v="44"/>
    <x v="0"/>
    <n v="359"/>
    <s v="Alto"/>
    <n v="126"/>
    <s v="Bajo"/>
    <n v="6"/>
    <s v="Alto"/>
    <n v="9.3000000000000007"/>
    <x v="0"/>
    <n v="8.5"/>
    <s v="Normal"/>
    <n v="5"/>
    <s v="Alto"/>
    <n v="1"/>
    <s v="Toma ECA"/>
    <n v="1"/>
    <s v="Toma ARB"/>
    <n v="1"/>
    <x v="0"/>
    <n v="1"/>
    <x v="0"/>
    <n v="1"/>
    <x v="1"/>
    <n v="0"/>
    <x v="1"/>
  </r>
  <r>
    <s v="P1238"/>
    <x v="15"/>
    <s v="Adulto"/>
    <x v="1"/>
    <n v="21"/>
    <x v="0"/>
    <n v="1"/>
    <s v="Tiene herencia"/>
    <n v="134"/>
    <n v="79"/>
    <n v="74"/>
    <s v="Normal"/>
    <n v="56"/>
    <s v="Normal"/>
    <n v="2"/>
    <x v="0"/>
    <n v="0"/>
    <x v="0"/>
    <n v="0"/>
    <x v="0"/>
    <n v="0"/>
    <x v="1"/>
    <x v="0"/>
    <x v="0"/>
    <n v="37"/>
    <x v="0"/>
    <n v="78"/>
    <x v="2"/>
    <n v="22"/>
    <x v="0"/>
    <n v="15"/>
    <s v="Normal"/>
    <n v="2254"/>
    <x v="0"/>
    <n v="1"/>
    <x v="1"/>
    <n v="92"/>
    <x v="0"/>
    <n v="5.6"/>
    <x v="0"/>
    <n v="167"/>
    <x v="0"/>
    <n v="83"/>
    <x v="3"/>
    <n v="43"/>
    <x v="0"/>
    <n v="151"/>
    <s v="Alto"/>
    <n v="145"/>
    <s v="Normal"/>
    <n v="3.9"/>
    <s v="Normal"/>
    <n v="14.7"/>
    <x v="1"/>
    <n v="9.1"/>
    <s v="Normal"/>
    <n v="2.7"/>
    <s v="Normal"/>
    <n v="1"/>
    <s v="Toma ECA"/>
    <n v="0"/>
    <s v="No toma ARB"/>
    <n v="0"/>
    <x v="1"/>
    <n v="0"/>
    <x v="1"/>
    <n v="0"/>
    <x v="0"/>
    <n v="1"/>
    <x v="0"/>
  </r>
  <r>
    <s v="P1239"/>
    <x v="52"/>
    <s v="Adulto"/>
    <x v="0"/>
    <n v="24.2"/>
    <x v="0"/>
    <n v="0"/>
    <s v="No tiene herencia"/>
    <n v="102"/>
    <n v="68"/>
    <n v="67"/>
    <s v="Normal"/>
    <n v="65"/>
    <s v="Normal"/>
    <n v="1"/>
    <x v="2"/>
    <n v="0"/>
    <x v="0"/>
    <n v="0"/>
    <x v="0"/>
    <n v="0"/>
    <x v="1"/>
    <x v="7"/>
    <x v="0"/>
    <n v="16"/>
    <x v="2"/>
    <n v="67"/>
    <x v="2"/>
    <n v="11"/>
    <x v="0"/>
    <n v="7"/>
    <s v="Normal"/>
    <n v="1192"/>
    <x v="0"/>
    <n v="1"/>
    <x v="1"/>
    <n v="106"/>
    <x v="2"/>
    <n v="6.3"/>
    <x v="2"/>
    <n v="152"/>
    <x v="0"/>
    <n v="113"/>
    <x v="0"/>
    <n v="55"/>
    <x v="0"/>
    <n v="144"/>
    <s v="Normal"/>
    <n v="141"/>
    <s v="Normal"/>
    <n v="4.2"/>
    <s v="Normal"/>
    <n v="12.7"/>
    <x v="0"/>
    <n v="9.8000000000000007"/>
    <s v="Normal"/>
    <n v="3.2"/>
    <s v="Normal"/>
    <n v="0"/>
    <s v="No Toma ECA"/>
    <n v="0"/>
    <s v="No toma ARB"/>
    <n v="1"/>
    <x v="0"/>
    <n v="1"/>
    <x v="0"/>
    <n v="0"/>
    <x v="0"/>
    <n v="1"/>
    <x v="0"/>
  </r>
  <r>
    <s v="P1240"/>
    <x v="18"/>
    <s v="Adulto"/>
    <x v="0"/>
    <n v="25.8"/>
    <x v="3"/>
    <n v="0"/>
    <s v="No tiene herencia"/>
    <n v="119"/>
    <n v="73"/>
    <n v="86"/>
    <s v="Normal"/>
    <n v="60"/>
    <s v="Normal"/>
    <n v="1"/>
    <x v="2"/>
    <n v="0"/>
    <x v="0"/>
    <n v="0"/>
    <x v="0"/>
    <n v="0"/>
    <x v="1"/>
    <x v="4"/>
    <x v="0"/>
    <n v="17"/>
    <x v="2"/>
    <n v="91"/>
    <x v="0"/>
    <n v="24"/>
    <x v="0"/>
    <n v="19"/>
    <s v="Normal"/>
    <n v="2104"/>
    <x v="0"/>
    <n v="0"/>
    <x v="0"/>
    <n v="89"/>
    <x v="0"/>
    <n v="6.3"/>
    <x v="2"/>
    <n v="191"/>
    <x v="0"/>
    <n v="125"/>
    <x v="0"/>
    <n v="67"/>
    <x v="1"/>
    <n v="92"/>
    <s v="Normal"/>
    <n v="138"/>
    <s v="Normal"/>
    <n v="4.5999999999999996"/>
    <s v="Normal"/>
    <n v="15.6"/>
    <x v="1"/>
    <n v="8.8000000000000007"/>
    <s v="Normal"/>
    <n v="4"/>
    <s v="Normal"/>
    <n v="0"/>
    <s v="No Toma ECA"/>
    <n v="0"/>
    <s v="No toma ARB"/>
    <n v="0"/>
    <x v="1"/>
    <n v="0"/>
    <x v="1"/>
    <n v="0"/>
    <x v="0"/>
    <n v="0"/>
    <x v="1"/>
  </r>
  <r>
    <s v="P1241"/>
    <x v="16"/>
    <s v="Adulto"/>
    <x v="1"/>
    <n v="24"/>
    <x v="0"/>
    <n v="0"/>
    <s v="No tiene herencia"/>
    <n v="111"/>
    <n v="76"/>
    <n v="76"/>
    <s v="Normal"/>
    <n v="51"/>
    <s v="Normal"/>
    <n v="1"/>
    <x v="2"/>
    <n v="0"/>
    <x v="0"/>
    <n v="0"/>
    <x v="0"/>
    <n v="0"/>
    <x v="1"/>
    <x v="4"/>
    <x v="1"/>
    <n v="26"/>
    <x v="0"/>
    <n v="87"/>
    <x v="2"/>
    <n v="17"/>
    <x v="0"/>
    <n v="13"/>
    <s v="Normal"/>
    <n v="2060"/>
    <x v="0"/>
    <n v="0"/>
    <x v="0"/>
    <n v="98"/>
    <x v="0"/>
    <n v="6.4"/>
    <x v="2"/>
    <n v="204"/>
    <x v="2"/>
    <n v="128"/>
    <x v="0"/>
    <n v="50"/>
    <x v="0"/>
    <n v="117"/>
    <s v="Normal"/>
    <n v="143"/>
    <s v="Normal"/>
    <n v="3.7"/>
    <s v="Normal"/>
    <n v="12.7"/>
    <x v="1"/>
    <n v="8.9"/>
    <s v="Normal"/>
    <n v="3.7"/>
    <s v="Normal"/>
    <n v="1"/>
    <s v="Toma ECA"/>
    <n v="0"/>
    <s v="No toma ARB"/>
    <n v="1"/>
    <x v="0"/>
    <n v="0"/>
    <x v="1"/>
    <n v="0"/>
    <x v="0"/>
    <n v="0"/>
    <x v="1"/>
  </r>
  <r>
    <s v="P1242"/>
    <x v="43"/>
    <s v="Adulto Mayor"/>
    <x v="1"/>
    <n v="39.200000000000003"/>
    <x v="1"/>
    <n v="1"/>
    <s v="Tiene herencia"/>
    <n v="155"/>
    <n v="100"/>
    <n v="96"/>
    <s v="Normal"/>
    <n v="28"/>
    <s v="Reducida"/>
    <n v="4"/>
    <x v="1"/>
    <n v="0"/>
    <x v="0"/>
    <n v="0"/>
    <x v="0"/>
    <n v="1"/>
    <x v="0"/>
    <x v="36"/>
    <x v="1"/>
    <n v="48"/>
    <x v="1"/>
    <n v="44"/>
    <x v="1"/>
    <n v="2086"/>
    <x v="1"/>
    <n v="1460"/>
    <s v="Macroalbuminuria"/>
    <n v="384"/>
    <x v="1"/>
    <n v="1"/>
    <x v="1"/>
    <n v="158"/>
    <x v="1"/>
    <n v="8.5"/>
    <x v="1"/>
    <n v="232"/>
    <x v="2"/>
    <n v="179"/>
    <x v="1"/>
    <n v="32"/>
    <x v="0"/>
    <n v="431"/>
    <s v="Alto"/>
    <n v="134"/>
    <s v="Bajo"/>
    <n v="5.3"/>
    <s v="Alto"/>
    <n v="10"/>
    <x v="0"/>
    <n v="7.7"/>
    <s v="Bajo"/>
    <n v="6.2"/>
    <s v="Alto"/>
    <n v="0"/>
    <s v="No Toma ECA"/>
    <n v="1"/>
    <s v="Toma ARB"/>
    <n v="0"/>
    <x v="1"/>
    <n v="1"/>
    <x v="0"/>
    <n v="1"/>
    <x v="1"/>
    <n v="1"/>
    <x v="0"/>
  </r>
  <r>
    <s v="P1243"/>
    <x v="49"/>
    <s v="Adulto Mayor"/>
    <x v="1"/>
    <n v="32.5"/>
    <x v="2"/>
    <n v="1"/>
    <s v="Tiene herencia"/>
    <n v="149"/>
    <n v="93"/>
    <n v="82"/>
    <s v="Normal"/>
    <n v="31"/>
    <s v="Reducida"/>
    <n v="3"/>
    <x v="3"/>
    <n v="0"/>
    <x v="0"/>
    <n v="1"/>
    <x v="1"/>
    <n v="1"/>
    <x v="0"/>
    <x v="6"/>
    <x v="1"/>
    <n v="83"/>
    <x v="1"/>
    <n v="44"/>
    <x v="1"/>
    <n v="2516"/>
    <x v="1"/>
    <n v="1761"/>
    <s v="Macroalbuminuria"/>
    <n v="859"/>
    <x v="0"/>
    <n v="0"/>
    <x v="0"/>
    <n v="163"/>
    <x v="1"/>
    <n v="7.7"/>
    <x v="1"/>
    <n v="234"/>
    <x v="2"/>
    <n v="156"/>
    <x v="4"/>
    <n v="25"/>
    <x v="0"/>
    <n v="249"/>
    <s v="Alto"/>
    <n v="137"/>
    <s v="Normal"/>
    <n v="5"/>
    <s v="Normal"/>
    <n v="7.8"/>
    <x v="0"/>
    <n v="8.3000000000000007"/>
    <s v="Bajo"/>
    <n v="5.2"/>
    <s v="Alto"/>
    <n v="0"/>
    <s v="No Toma ECA"/>
    <n v="1"/>
    <s v="Toma ARB"/>
    <n v="1"/>
    <x v="0"/>
    <n v="1"/>
    <x v="0"/>
    <n v="1"/>
    <x v="1"/>
    <n v="1"/>
    <x v="0"/>
  </r>
  <r>
    <s v="P1244"/>
    <x v="7"/>
    <s v="Adulto Mayor"/>
    <x v="0"/>
    <n v="32.6"/>
    <x v="2"/>
    <n v="1"/>
    <s v="Tiene herencia"/>
    <n v="179"/>
    <n v="97"/>
    <n v="97"/>
    <s v="Normal"/>
    <n v="31"/>
    <s v="Reducida"/>
    <n v="2"/>
    <x v="0"/>
    <n v="0"/>
    <x v="0"/>
    <n v="0"/>
    <x v="0"/>
    <n v="1"/>
    <x v="0"/>
    <x v="20"/>
    <x v="1"/>
    <n v="80"/>
    <x v="1"/>
    <n v="36"/>
    <x v="1"/>
    <n v="2901"/>
    <x v="1"/>
    <n v="2610"/>
    <s v="Macroalbuminuria"/>
    <n v="778"/>
    <x v="0"/>
    <n v="1"/>
    <x v="1"/>
    <n v="187"/>
    <x v="1"/>
    <n v="9.3000000000000007"/>
    <x v="1"/>
    <n v="309"/>
    <x v="1"/>
    <n v="142"/>
    <x v="4"/>
    <n v="45"/>
    <x v="0"/>
    <n v="374"/>
    <s v="Alto"/>
    <n v="129"/>
    <s v="Bajo"/>
    <n v="6.8"/>
    <s v="Alto"/>
    <n v="10.199999999999999"/>
    <x v="0"/>
    <n v="7.5"/>
    <s v="Bajo"/>
    <n v="4.9000000000000004"/>
    <s v="Alto"/>
    <n v="0"/>
    <s v="No Toma ECA"/>
    <n v="1"/>
    <s v="Toma ARB"/>
    <n v="1"/>
    <x v="0"/>
    <n v="0"/>
    <x v="1"/>
    <n v="1"/>
    <x v="1"/>
    <n v="1"/>
    <x v="0"/>
  </r>
  <r>
    <s v="P1245"/>
    <x v="15"/>
    <s v="Adulto"/>
    <x v="0"/>
    <n v="38.700000000000003"/>
    <x v="1"/>
    <n v="1"/>
    <s v="Tiene herencia"/>
    <n v="173"/>
    <n v="109"/>
    <n v="78"/>
    <s v="Normal"/>
    <n v="26"/>
    <s v="Reducida"/>
    <n v="2"/>
    <x v="0"/>
    <n v="1"/>
    <x v="1"/>
    <n v="0"/>
    <x v="0"/>
    <n v="1"/>
    <x v="0"/>
    <x v="40"/>
    <x v="1"/>
    <n v="97"/>
    <x v="1"/>
    <n v="15"/>
    <x v="4"/>
    <n v="2127"/>
    <x v="1"/>
    <n v="1701"/>
    <s v="Macroalbuminuria"/>
    <n v="646"/>
    <x v="0"/>
    <n v="0"/>
    <x v="0"/>
    <n v="214"/>
    <x v="1"/>
    <n v="8.5"/>
    <x v="1"/>
    <n v="267"/>
    <x v="1"/>
    <n v="210"/>
    <x v="2"/>
    <n v="30"/>
    <x v="0"/>
    <n v="320"/>
    <s v="Alto"/>
    <n v="139"/>
    <s v="Normal"/>
    <n v="5.4"/>
    <s v="Alto"/>
    <n v="8"/>
    <x v="0"/>
    <n v="7.9"/>
    <s v="Bajo"/>
    <n v="5"/>
    <s v="Alto"/>
    <n v="0"/>
    <s v="No Toma ECA"/>
    <n v="1"/>
    <s v="Toma ARB"/>
    <n v="1"/>
    <x v="0"/>
    <n v="1"/>
    <x v="0"/>
    <n v="1"/>
    <x v="1"/>
    <n v="1"/>
    <x v="0"/>
  </r>
  <r>
    <s v="P1246"/>
    <x v="0"/>
    <s v="Adulto"/>
    <x v="1"/>
    <n v="26.5"/>
    <x v="3"/>
    <n v="1"/>
    <s v="Tiene herencia"/>
    <n v="131"/>
    <n v="73"/>
    <n v="74"/>
    <s v="Normal"/>
    <n v="65"/>
    <s v="Normal"/>
    <n v="1"/>
    <x v="2"/>
    <n v="0"/>
    <x v="0"/>
    <n v="0"/>
    <x v="0"/>
    <n v="1"/>
    <x v="0"/>
    <x v="10"/>
    <x v="0"/>
    <n v="38"/>
    <x v="0"/>
    <n v="104"/>
    <x v="0"/>
    <n v="18"/>
    <x v="0"/>
    <n v="12"/>
    <s v="Normal"/>
    <n v="1645"/>
    <x v="0"/>
    <n v="1"/>
    <x v="1"/>
    <n v="116"/>
    <x v="2"/>
    <n v="4.9000000000000004"/>
    <x v="0"/>
    <n v="208"/>
    <x v="2"/>
    <n v="102"/>
    <x v="0"/>
    <n v="53"/>
    <x v="0"/>
    <n v="143"/>
    <s v="Normal"/>
    <n v="145"/>
    <s v="Normal"/>
    <n v="4.3"/>
    <s v="Normal"/>
    <n v="16"/>
    <x v="2"/>
    <n v="9.3000000000000007"/>
    <s v="Normal"/>
    <n v="3"/>
    <s v="Normal"/>
    <n v="0"/>
    <s v="No Toma ECA"/>
    <n v="1"/>
    <s v="Toma ARB"/>
    <n v="0"/>
    <x v="1"/>
    <n v="1"/>
    <x v="0"/>
    <n v="0"/>
    <x v="0"/>
    <n v="1"/>
    <x v="0"/>
  </r>
  <r>
    <s v="P1247"/>
    <x v="23"/>
    <s v="Adulto"/>
    <x v="0"/>
    <n v="24.7"/>
    <x v="0"/>
    <n v="0"/>
    <s v="No tiene herencia"/>
    <n v="116"/>
    <n v="70"/>
    <n v="78"/>
    <s v="Normal"/>
    <n v="52"/>
    <s v="Normal"/>
    <n v="1"/>
    <x v="2"/>
    <n v="0"/>
    <x v="0"/>
    <n v="0"/>
    <x v="0"/>
    <n v="0"/>
    <x v="1"/>
    <x v="4"/>
    <x v="0"/>
    <n v="29"/>
    <x v="0"/>
    <n v="67"/>
    <x v="2"/>
    <n v="29"/>
    <x v="0"/>
    <n v="20"/>
    <s v="Normal"/>
    <n v="2017"/>
    <x v="0"/>
    <n v="1"/>
    <x v="1"/>
    <n v="115"/>
    <x v="2"/>
    <n v="5.2"/>
    <x v="0"/>
    <n v="199"/>
    <x v="0"/>
    <n v="83"/>
    <x v="3"/>
    <n v="47"/>
    <x v="0"/>
    <n v="115"/>
    <s v="Normal"/>
    <n v="144"/>
    <s v="Normal"/>
    <n v="4.7"/>
    <s v="Normal"/>
    <n v="13"/>
    <x v="0"/>
    <n v="9.4"/>
    <s v="Normal"/>
    <n v="2.8"/>
    <s v="Normal"/>
    <n v="0"/>
    <s v="No Toma ECA"/>
    <n v="0"/>
    <s v="No toma ARB"/>
    <n v="0"/>
    <x v="1"/>
    <n v="1"/>
    <x v="0"/>
    <n v="0"/>
    <x v="0"/>
    <n v="0"/>
    <x v="1"/>
  </r>
  <r>
    <s v="P1248"/>
    <x v="52"/>
    <s v="Adulto"/>
    <x v="1"/>
    <n v="20.9"/>
    <x v="0"/>
    <n v="1"/>
    <s v="Tiene herencia"/>
    <n v="134"/>
    <n v="66"/>
    <n v="85"/>
    <s v="Normal"/>
    <n v="56"/>
    <s v="Normal"/>
    <n v="2"/>
    <x v="0"/>
    <n v="0"/>
    <x v="0"/>
    <n v="0"/>
    <x v="0"/>
    <n v="0"/>
    <x v="1"/>
    <x v="7"/>
    <x v="0"/>
    <n v="26"/>
    <x v="0"/>
    <n v="104"/>
    <x v="0"/>
    <n v="12"/>
    <x v="0"/>
    <n v="8"/>
    <s v="Normal"/>
    <n v="1008"/>
    <x v="0"/>
    <n v="1"/>
    <x v="1"/>
    <n v="97"/>
    <x v="0"/>
    <n v="5.5"/>
    <x v="0"/>
    <n v="173"/>
    <x v="0"/>
    <n v="105"/>
    <x v="0"/>
    <n v="49"/>
    <x v="0"/>
    <n v="140"/>
    <s v="Normal"/>
    <n v="142"/>
    <s v="Normal"/>
    <n v="4.9000000000000004"/>
    <s v="Normal"/>
    <n v="12.7"/>
    <x v="1"/>
    <n v="9"/>
    <s v="Normal"/>
    <n v="3.7"/>
    <s v="Normal"/>
    <n v="0"/>
    <s v="No Toma ECA"/>
    <n v="1"/>
    <s v="Toma ARB"/>
    <n v="0"/>
    <x v="1"/>
    <n v="1"/>
    <x v="0"/>
    <n v="0"/>
    <x v="0"/>
    <n v="0"/>
    <x v="1"/>
  </r>
  <r>
    <s v="P1249"/>
    <x v="43"/>
    <s v="Adulto Mayor"/>
    <x v="1"/>
    <n v="18.600000000000001"/>
    <x v="0"/>
    <n v="0"/>
    <s v="No tiene herencia"/>
    <n v="129"/>
    <n v="75"/>
    <n v="80"/>
    <s v="Normal"/>
    <n v="58"/>
    <s v="Normal"/>
    <n v="2"/>
    <x v="0"/>
    <n v="0"/>
    <x v="0"/>
    <n v="0"/>
    <x v="0"/>
    <n v="0"/>
    <x v="1"/>
    <x v="7"/>
    <x v="0"/>
    <n v="29"/>
    <x v="0"/>
    <n v="84"/>
    <x v="2"/>
    <n v="17"/>
    <x v="0"/>
    <n v="13"/>
    <s v="Normal"/>
    <n v="2495"/>
    <x v="0"/>
    <n v="0"/>
    <x v="0"/>
    <n v="105"/>
    <x v="2"/>
    <n v="5.8"/>
    <x v="2"/>
    <n v="173"/>
    <x v="0"/>
    <n v="98"/>
    <x v="3"/>
    <n v="49"/>
    <x v="0"/>
    <n v="96"/>
    <s v="Normal"/>
    <n v="139"/>
    <s v="Normal"/>
    <n v="3.6"/>
    <s v="Normal"/>
    <n v="14.3"/>
    <x v="1"/>
    <n v="9.6"/>
    <s v="Normal"/>
    <n v="3.6"/>
    <s v="Normal"/>
    <n v="1"/>
    <s v="Toma ECA"/>
    <n v="0"/>
    <s v="No toma ARB"/>
    <n v="1"/>
    <x v="0"/>
    <n v="0"/>
    <x v="1"/>
    <n v="0"/>
    <x v="0"/>
    <n v="0"/>
    <x v="1"/>
  </r>
  <r>
    <s v="P1250"/>
    <x v="40"/>
    <s v="Adulto"/>
    <x v="1"/>
    <n v="21.6"/>
    <x v="0"/>
    <n v="1"/>
    <s v="Tiene herencia"/>
    <n v="103"/>
    <n v="69"/>
    <n v="81"/>
    <s v="Normal"/>
    <n v="68"/>
    <s v="Normal"/>
    <n v="1"/>
    <x v="2"/>
    <n v="0"/>
    <x v="0"/>
    <n v="0"/>
    <x v="0"/>
    <n v="1"/>
    <x v="0"/>
    <x v="10"/>
    <x v="0"/>
    <n v="37"/>
    <x v="0"/>
    <n v="109"/>
    <x v="0"/>
    <n v="15"/>
    <x v="0"/>
    <n v="12"/>
    <s v="Normal"/>
    <n v="1889"/>
    <x v="0"/>
    <n v="0"/>
    <x v="0"/>
    <n v="95"/>
    <x v="0"/>
    <n v="5.3"/>
    <x v="0"/>
    <n v="193"/>
    <x v="0"/>
    <n v="120"/>
    <x v="0"/>
    <n v="70"/>
    <x v="1"/>
    <n v="140"/>
    <s v="Normal"/>
    <n v="145"/>
    <s v="Normal"/>
    <n v="5"/>
    <s v="Normal"/>
    <n v="14.6"/>
    <x v="1"/>
    <n v="8.9"/>
    <s v="Normal"/>
    <n v="4"/>
    <s v="Normal"/>
    <n v="1"/>
    <s v="Toma ECA"/>
    <n v="0"/>
    <s v="No toma ARB"/>
    <n v="0"/>
    <x v="1"/>
    <n v="0"/>
    <x v="1"/>
    <n v="0"/>
    <x v="0"/>
    <n v="1"/>
    <x v="0"/>
  </r>
  <r>
    <s v="P1251"/>
    <x v="33"/>
    <s v="Adulto Mayor"/>
    <x v="0"/>
    <n v="27.8"/>
    <x v="3"/>
    <n v="1"/>
    <s v="Tiene herencia"/>
    <n v="162"/>
    <n v="107"/>
    <n v="103"/>
    <s v="Taquicardia"/>
    <n v="35"/>
    <s v="Reducida"/>
    <n v="4"/>
    <x v="1"/>
    <n v="1"/>
    <x v="1"/>
    <n v="1"/>
    <x v="1"/>
    <n v="1"/>
    <x v="0"/>
    <x v="40"/>
    <x v="1"/>
    <n v="67"/>
    <x v="1"/>
    <n v="30"/>
    <x v="1"/>
    <n v="1717"/>
    <x v="1"/>
    <n v="1201"/>
    <s v="Macroalbuminuria"/>
    <n v="870"/>
    <x v="0"/>
    <n v="1"/>
    <x v="1"/>
    <n v="162"/>
    <x v="1"/>
    <n v="7.4"/>
    <x v="1"/>
    <n v="315"/>
    <x v="1"/>
    <n v="182"/>
    <x v="1"/>
    <n v="38"/>
    <x v="0"/>
    <n v="231"/>
    <s v="Alto"/>
    <n v="128"/>
    <s v="Bajo"/>
    <n v="6.3"/>
    <s v="Alto"/>
    <n v="8.6"/>
    <x v="0"/>
    <n v="8.5"/>
    <s v="Normal"/>
    <n v="6"/>
    <s v="Alto"/>
    <n v="0"/>
    <s v="No Toma ECA"/>
    <n v="1"/>
    <s v="Toma ARB"/>
    <n v="0"/>
    <x v="1"/>
    <n v="1"/>
    <x v="0"/>
    <n v="1"/>
    <x v="1"/>
    <n v="0"/>
    <x v="1"/>
  </r>
  <r>
    <s v="P1252"/>
    <x v="45"/>
    <s v="Adulto"/>
    <x v="0"/>
    <n v="19.5"/>
    <x v="0"/>
    <n v="0"/>
    <s v="No tiene herencia"/>
    <n v="129"/>
    <n v="67"/>
    <n v="89"/>
    <s v="Normal"/>
    <n v="50"/>
    <s v="Normal"/>
    <n v="2"/>
    <x v="0"/>
    <n v="0"/>
    <x v="0"/>
    <n v="0"/>
    <x v="0"/>
    <n v="1"/>
    <x v="0"/>
    <x v="13"/>
    <x v="0"/>
    <n v="40"/>
    <x v="0"/>
    <n v="69"/>
    <x v="2"/>
    <n v="15"/>
    <x v="0"/>
    <n v="12"/>
    <s v="Normal"/>
    <n v="1281"/>
    <x v="0"/>
    <n v="1"/>
    <x v="1"/>
    <n v="84"/>
    <x v="0"/>
    <n v="5.4"/>
    <x v="0"/>
    <n v="196"/>
    <x v="0"/>
    <n v="102"/>
    <x v="0"/>
    <n v="56"/>
    <x v="0"/>
    <n v="122"/>
    <s v="Normal"/>
    <n v="135"/>
    <s v="Normal"/>
    <n v="4.7"/>
    <s v="Normal"/>
    <n v="14.5"/>
    <x v="1"/>
    <n v="8.6"/>
    <s v="Normal"/>
    <n v="4.2"/>
    <s v="Normal"/>
    <n v="1"/>
    <s v="Toma ECA"/>
    <n v="1"/>
    <s v="Toma ARB"/>
    <n v="0"/>
    <x v="1"/>
    <n v="1"/>
    <x v="0"/>
    <n v="0"/>
    <x v="0"/>
    <n v="0"/>
    <x v="1"/>
  </r>
  <r>
    <s v="P1253"/>
    <x v="37"/>
    <s v="Adulto Mayor"/>
    <x v="0"/>
    <n v="18.8"/>
    <x v="0"/>
    <n v="0"/>
    <s v="No tiene herencia"/>
    <n v="113"/>
    <n v="74"/>
    <n v="87"/>
    <s v="Normal"/>
    <n v="63"/>
    <s v="Normal"/>
    <n v="1"/>
    <x v="2"/>
    <n v="0"/>
    <x v="0"/>
    <n v="0"/>
    <x v="0"/>
    <n v="1"/>
    <x v="0"/>
    <x v="18"/>
    <x v="0"/>
    <n v="16"/>
    <x v="2"/>
    <n v="113"/>
    <x v="0"/>
    <n v="18"/>
    <x v="0"/>
    <n v="14"/>
    <s v="Normal"/>
    <n v="1409"/>
    <x v="0"/>
    <n v="1"/>
    <x v="1"/>
    <n v="103"/>
    <x v="2"/>
    <n v="5.9"/>
    <x v="2"/>
    <n v="219"/>
    <x v="2"/>
    <n v="99"/>
    <x v="3"/>
    <n v="46"/>
    <x v="0"/>
    <n v="124"/>
    <s v="Normal"/>
    <n v="136"/>
    <s v="Normal"/>
    <n v="4.2"/>
    <s v="Normal"/>
    <n v="12.4"/>
    <x v="0"/>
    <n v="8.9"/>
    <s v="Normal"/>
    <n v="3.9"/>
    <s v="Normal"/>
    <n v="1"/>
    <s v="Toma ECA"/>
    <n v="1"/>
    <s v="Toma ARB"/>
    <n v="0"/>
    <x v="1"/>
    <n v="0"/>
    <x v="1"/>
    <n v="0"/>
    <x v="0"/>
    <n v="1"/>
    <x v="0"/>
  </r>
  <r>
    <s v="P1254"/>
    <x v="8"/>
    <s v="Adulto"/>
    <x v="0"/>
    <n v="39.799999999999997"/>
    <x v="1"/>
    <n v="0"/>
    <s v="No tiene herencia"/>
    <n v="141"/>
    <n v="107"/>
    <n v="78"/>
    <s v="Normal"/>
    <n v="39"/>
    <s v="Reducida"/>
    <n v="4"/>
    <x v="1"/>
    <n v="0"/>
    <x v="0"/>
    <n v="0"/>
    <x v="0"/>
    <n v="1"/>
    <x v="0"/>
    <x v="12"/>
    <x v="1"/>
    <n v="65"/>
    <x v="1"/>
    <n v="57"/>
    <x v="1"/>
    <n v="1521"/>
    <x v="1"/>
    <n v="1368"/>
    <s v="Macroalbuminuria"/>
    <n v="749"/>
    <x v="0"/>
    <n v="1"/>
    <x v="1"/>
    <n v="195"/>
    <x v="1"/>
    <n v="10.1"/>
    <x v="1"/>
    <n v="223"/>
    <x v="2"/>
    <n v="192"/>
    <x v="2"/>
    <n v="38"/>
    <x v="0"/>
    <n v="420"/>
    <s v="Alto"/>
    <n v="133"/>
    <s v="Bajo"/>
    <n v="6.4"/>
    <s v="Alto"/>
    <n v="7.4"/>
    <x v="0"/>
    <n v="8.4"/>
    <s v="Bajo"/>
    <n v="7.1"/>
    <s v="Alto"/>
    <n v="0"/>
    <s v="No Toma ECA"/>
    <n v="0"/>
    <s v="No toma ARB"/>
    <n v="1"/>
    <x v="0"/>
    <n v="1"/>
    <x v="0"/>
    <n v="1"/>
    <x v="1"/>
    <n v="0"/>
    <x v="1"/>
  </r>
  <r>
    <s v="P1255"/>
    <x v="18"/>
    <s v="Adulto"/>
    <x v="0"/>
    <n v="24.6"/>
    <x v="0"/>
    <n v="1"/>
    <s v="Tiene herencia"/>
    <n v="122"/>
    <n v="84"/>
    <n v="77"/>
    <s v="Normal"/>
    <n v="61"/>
    <s v="Normal"/>
    <n v="1"/>
    <x v="2"/>
    <n v="0"/>
    <x v="0"/>
    <n v="0"/>
    <x v="0"/>
    <n v="0"/>
    <x v="1"/>
    <x v="13"/>
    <x v="0"/>
    <n v="25"/>
    <x v="0"/>
    <n v="61"/>
    <x v="2"/>
    <n v="16"/>
    <x v="0"/>
    <n v="11"/>
    <s v="Normal"/>
    <n v="2118"/>
    <x v="0"/>
    <n v="0"/>
    <x v="0"/>
    <n v="117"/>
    <x v="2"/>
    <n v="5.5"/>
    <x v="0"/>
    <n v="177"/>
    <x v="0"/>
    <n v="85"/>
    <x v="3"/>
    <n v="46"/>
    <x v="0"/>
    <n v="98"/>
    <s v="Normal"/>
    <n v="138"/>
    <s v="Normal"/>
    <n v="4.4000000000000004"/>
    <s v="Normal"/>
    <n v="12.4"/>
    <x v="0"/>
    <n v="9.1"/>
    <s v="Normal"/>
    <n v="3.7"/>
    <s v="Normal"/>
    <n v="0"/>
    <s v="No Toma ECA"/>
    <n v="0"/>
    <s v="No toma ARB"/>
    <n v="1"/>
    <x v="0"/>
    <n v="0"/>
    <x v="1"/>
    <n v="0"/>
    <x v="0"/>
    <n v="0"/>
    <x v="1"/>
  </r>
  <r>
    <s v="P1256"/>
    <x v="48"/>
    <s v="Adulto"/>
    <x v="1"/>
    <n v="36"/>
    <x v="1"/>
    <n v="0"/>
    <s v="No tiene herencia"/>
    <n v="169"/>
    <n v="107"/>
    <n v="98"/>
    <s v="Normal"/>
    <n v="29"/>
    <s v="Reducida"/>
    <n v="2"/>
    <x v="0"/>
    <n v="1"/>
    <x v="1"/>
    <n v="0"/>
    <x v="0"/>
    <n v="1"/>
    <x v="0"/>
    <x v="26"/>
    <x v="1"/>
    <n v="48"/>
    <x v="1"/>
    <n v="50"/>
    <x v="1"/>
    <n v="1861"/>
    <x v="1"/>
    <n v="1302"/>
    <s v="Macroalbuminuria"/>
    <n v="424"/>
    <x v="1"/>
    <n v="1"/>
    <x v="1"/>
    <n v="129"/>
    <x v="1"/>
    <n v="6.9"/>
    <x v="1"/>
    <n v="272"/>
    <x v="1"/>
    <n v="130"/>
    <x v="4"/>
    <n v="40"/>
    <x v="0"/>
    <n v="320"/>
    <s v="Alto"/>
    <n v="130"/>
    <s v="Bajo"/>
    <n v="7"/>
    <s v="Alto"/>
    <n v="9.4"/>
    <x v="0"/>
    <n v="7.7"/>
    <s v="Bajo"/>
    <n v="5.6"/>
    <s v="Alto"/>
    <n v="0"/>
    <s v="No Toma ECA"/>
    <n v="1"/>
    <s v="Toma ARB"/>
    <n v="1"/>
    <x v="0"/>
    <n v="0"/>
    <x v="1"/>
    <n v="1"/>
    <x v="1"/>
    <n v="1"/>
    <x v="0"/>
  </r>
  <r>
    <s v="P1257"/>
    <x v="13"/>
    <s v="Adulto Mayor"/>
    <x v="1"/>
    <n v="37"/>
    <x v="1"/>
    <n v="1"/>
    <s v="Tiene herencia"/>
    <n v="184"/>
    <n v="102"/>
    <n v="80"/>
    <s v="Normal"/>
    <n v="46"/>
    <s v="Intermedia"/>
    <n v="2"/>
    <x v="0"/>
    <n v="0"/>
    <x v="0"/>
    <n v="0"/>
    <x v="0"/>
    <n v="1"/>
    <x v="0"/>
    <x v="30"/>
    <x v="1"/>
    <n v="55"/>
    <x v="1"/>
    <n v="43"/>
    <x v="1"/>
    <n v="1922"/>
    <x v="1"/>
    <n v="1345"/>
    <s v="Macroalbuminuria"/>
    <n v="421"/>
    <x v="1"/>
    <n v="1"/>
    <x v="1"/>
    <n v="204"/>
    <x v="1"/>
    <n v="8.9"/>
    <x v="1"/>
    <n v="315"/>
    <x v="1"/>
    <n v="210"/>
    <x v="2"/>
    <n v="25"/>
    <x v="0"/>
    <n v="378"/>
    <s v="Alto"/>
    <n v="137"/>
    <s v="Normal"/>
    <n v="5.8"/>
    <s v="Alto"/>
    <n v="8.6"/>
    <x v="0"/>
    <n v="8"/>
    <s v="Bajo"/>
    <n v="5.3"/>
    <s v="Alto"/>
    <n v="1"/>
    <s v="Toma ECA"/>
    <n v="0"/>
    <s v="No toma ARB"/>
    <n v="1"/>
    <x v="0"/>
    <n v="1"/>
    <x v="0"/>
    <n v="1"/>
    <x v="1"/>
    <n v="0"/>
    <x v="1"/>
  </r>
  <r>
    <s v="P1258"/>
    <x v="39"/>
    <s v="Adulto Mayor"/>
    <x v="0"/>
    <n v="26.5"/>
    <x v="3"/>
    <n v="1"/>
    <s v="Tiene herencia"/>
    <n v="156"/>
    <n v="100"/>
    <n v="93"/>
    <s v="Normal"/>
    <n v="47"/>
    <s v="Intermedia"/>
    <n v="3"/>
    <x v="3"/>
    <n v="1"/>
    <x v="1"/>
    <n v="1"/>
    <x v="1"/>
    <n v="1"/>
    <x v="0"/>
    <x v="24"/>
    <x v="1"/>
    <n v="117"/>
    <x v="3"/>
    <n v="53"/>
    <x v="1"/>
    <n v="920"/>
    <x v="1"/>
    <n v="736"/>
    <s v="Macroalbuminuria"/>
    <n v="571"/>
    <x v="0"/>
    <n v="1"/>
    <x v="1"/>
    <n v="142"/>
    <x v="1"/>
    <n v="10.3"/>
    <x v="1"/>
    <n v="201"/>
    <x v="2"/>
    <n v="141"/>
    <x v="4"/>
    <n v="41"/>
    <x v="0"/>
    <n v="208"/>
    <s v="Alto"/>
    <n v="128"/>
    <s v="Bajo"/>
    <n v="5.3"/>
    <s v="Alto"/>
    <n v="10.6"/>
    <x v="0"/>
    <n v="7.8"/>
    <s v="Bajo"/>
    <n v="4.5999999999999996"/>
    <s v="Alto"/>
    <n v="0"/>
    <s v="No Toma ECA"/>
    <n v="1"/>
    <s v="Toma ARB"/>
    <n v="0"/>
    <x v="1"/>
    <n v="1"/>
    <x v="0"/>
    <n v="1"/>
    <x v="1"/>
    <n v="1"/>
    <x v="0"/>
  </r>
  <r>
    <s v="P1259"/>
    <x v="46"/>
    <s v="Adulto"/>
    <x v="1"/>
    <n v="20"/>
    <x v="0"/>
    <n v="0"/>
    <s v="No tiene herencia"/>
    <n v="124"/>
    <n v="84"/>
    <n v="79"/>
    <s v="Normal"/>
    <n v="56"/>
    <s v="Normal"/>
    <n v="1"/>
    <x v="2"/>
    <n v="0"/>
    <x v="0"/>
    <n v="0"/>
    <x v="0"/>
    <n v="1"/>
    <x v="0"/>
    <x v="10"/>
    <x v="0"/>
    <n v="29"/>
    <x v="0"/>
    <n v="77"/>
    <x v="2"/>
    <n v="6"/>
    <x v="0"/>
    <n v="4"/>
    <s v="Normal"/>
    <n v="2466"/>
    <x v="0"/>
    <n v="0"/>
    <x v="0"/>
    <n v="123"/>
    <x v="2"/>
    <n v="5.9"/>
    <x v="2"/>
    <n v="210"/>
    <x v="2"/>
    <n v="129"/>
    <x v="0"/>
    <n v="67"/>
    <x v="1"/>
    <n v="117"/>
    <s v="Normal"/>
    <n v="140"/>
    <s v="Normal"/>
    <n v="4.2"/>
    <s v="Normal"/>
    <n v="13"/>
    <x v="1"/>
    <n v="8.6999999999999993"/>
    <s v="Normal"/>
    <n v="3.6"/>
    <s v="Normal"/>
    <n v="0"/>
    <s v="No Toma ECA"/>
    <n v="0"/>
    <s v="No toma ARB"/>
    <n v="0"/>
    <x v="1"/>
    <n v="1"/>
    <x v="0"/>
    <n v="0"/>
    <x v="0"/>
    <n v="0"/>
    <x v="1"/>
  </r>
  <r>
    <s v="P1260"/>
    <x v="18"/>
    <s v="Adulto"/>
    <x v="1"/>
    <n v="20"/>
    <x v="0"/>
    <n v="1"/>
    <s v="Tiene herencia"/>
    <n v="128"/>
    <n v="69"/>
    <n v="63"/>
    <s v="Normal"/>
    <n v="68"/>
    <s v="Normal"/>
    <n v="1"/>
    <x v="2"/>
    <n v="0"/>
    <x v="0"/>
    <n v="0"/>
    <x v="0"/>
    <n v="1"/>
    <x v="0"/>
    <x v="7"/>
    <x v="0"/>
    <n v="37"/>
    <x v="0"/>
    <n v="120"/>
    <x v="0"/>
    <n v="11"/>
    <x v="0"/>
    <n v="8"/>
    <s v="Normal"/>
    <n v="1028"/>
    <x v="0"/>
    <n v="0"/>
    <x v="0"/>
    <n v="97"/>
    <x v="0"/>
    <n v="5.8"/>
    <x v="2"/>
    <n v="182"/>
    <x v="0"/>
    <n v="86"/>
    <x v="3"/>
    <n v="41"/>
    <x v="0"/>
    <n v="89"/>
    <s v="Normal"/>
    <n v="142"/>
    <s v="Normal"/>
    <n v="5"/>
    <s v="Normal"/>
    <n v="15"/>
    <x v="1"/>
    <n v="8.5"/>
    <s v="Normal"/>
    <n v="2.8"/>
    <s v="Normal"/>
    <n v="0"/>
    <s v="No Toma ECA"/>
    <n v="0"/>
    <s v="No toma ARB"/>
    <n v="0"/>
    <x v="1"/>
    <n v="0"/>
    <x v="1"/>
    <n v="0"/>
    <x v="0"/>
    <n v="0"/>
    <x v="1"/>
  </r>
  <r>
    <s v="P1261"/>
    <x v="3"/>
    <s v="Adulto Mayor"/>
    <x v="1"/>
    <n v="19.399999999999999"/>
    <x v="0"/>
    <n v="0"/>
    <s v="No tiene herencia"/>
    <n v="127"/>
    <n v="70"/>
    <n v="84"/>
    <s v="Normal"/>
    <n v="61"/>
    <s v="Normal"/>
    <n v="1"/>
    <x v="2"/>
    <n v="0"/>
    <x v="0"/>
    <n v="0"/>
    <x v="0"/>
    <n v="1"/>
    <x v="0"/>
    <x v="7"/>
    <x v="0"/>
    <n v="24"/>
    <x v="0"/>
    <n v="104"/>
    <x v="0"/>
    <n v="12"/>
    <x v="0"/>
    <n v="10"/>
    <s v="Normal"/>
    <n v="1665"/>
    <x v="0"/>
    <n v="1"/>
    <x v="1"/>
    <n v="123"/>
    <x v="2"/>
    <n v="5.9"/>
    <x v="2"/>
    <n v="151"/>
    <x v="0"/>
    <n v="86"/>
    <x v="3"/>
    <n v="70"/>
    <x v="1"/>
    <n v="104"/>
    <s v="Normal"/>
    <n v="137"/>
    <s v="Normal"/>
    <n v="4.5999999999999996"/>
    <s v="Normal"/>
    <n v="12.8"/>
    <x v="1"/>
    <n v="8.6"/>
    <s v="Normal"/>
    <n v="2.7"/>
    <s v="Normal"/>
    <n v="0"/>
    <s v="No Toma ECA"/>
    <n v="0"/>
    <s v="No toma ARB"/>
    <n v="0"/>
    <x v="1"/>
    <n v="1"/>
    <x v="0"/>
    <n v="0"/>
    <x v="0"/>
    <n v="1"/>
    <x v="0"/>
  </r>
  <r>
    <s v="P1262"/>
    <x v="38"/>
    <s v="Adulto Mayor"/>
    <x v="1"/>
    <n v="38.5"/>
    <x v="1"/>
    <n v="1"/>
    <s v="Tiene herencia"/>
    <n v="173"/>
    <n v="90"/>
    <n v="94"/>
    <s v="Normal"/>
    <n v="39"/>
    <s v="Reducida"/>
    <n v="3"/>
    <x v="3"/>
    <n v="1"/>
    <x v="1"/>
    <n v="1"/>
    <x v="1"/>
    <n v="1"/>
    <x v="0"/>
    <x v="1"/>
    <x v="1"/>
    <n v="45"/>
    <x v="1"/>
    <n v="10"/>
    <x v="3"/>
    <n v="1284"/>
    <x v="1"/>
    <n v="1155"/>
    <s v="Macroalbuminuria"/>
    <n v="898"/>
    <x v="0"/>
    <n v="0"/>
    <x v="0"/>
    <n v="133"/>
    <x v="1"/>
    <n v="7"/>
    <x v="1"/>
    <n v="232"/>
    <x v="2"/>
    <n v="199"/>
    <x v="2"/>
    <n v="27"/>
    <x v="0"/>
    <n v="431"/>
    <s v="Alto"/>
    <n v="135"/>
    <s v="Normal"/>
    <n v="5.7"/>
    <s v="Alto"/>
    <n v="8.1"/>
    <x v="0"/>
    <n v="8.6"/>
    <s v="Normal"/>
    <n v="6.6"/>
    <s v="Alto"/>
    <n v="1"/>
    <s v="Toma ECA"/>
    <n v="0"/>
    <s v="No toma ARB"/>
    <n v="1"/>
    <x v="0"/>
    <n v="1"/>
    <x v="0"/>
    <n v="1"/>
    <x v="1"/>
    <n v="1"/>
    <x v="0"/>
  </r>
  <r>
    <s v="P1263"/>
    <x v="3"/>
    <s v="Adulto Mayor"/>
    <x v="0"/>
    <n v="29.5"/>
    <x v="3"/>
    <n v="1"/>
    <s v="Tiene herencia"/>
    <n v="177"/>
    <n v="103"/>
    <n v="92"/>
    <s v="Normal"/>
    <n v="45"/>
    <s v="Intermedia"/>
    <n v="4"/>
    <x v="1"/>
    <n v="1"/>
    <x v="1"/>
    <n v="0"/>
    <x v="0"/>
    <n v="1"/>
    <x v="0"/>
    <x v="8"/>
    <x v="1"/>
    <n v="86"/>
    <x v="1"/>
    <n v="57"/>
    <x v="1"/>
    <n v="2450"/>
    <x v="1"/>
    <n v="2205"/>
    <s v="Macroalbuminuria"/>
    <n v="327"/>
    <x v="1"/>
    <n v="1"/>
    <x v="1"/>
    <n v="178"/>
    <x v="1"/>
    <n v="7.3"/>
    <x v="1"/>
    <n v="238"/>
    <x v="2"/>
    <n v="186"/>
    <x v="1"/>
    <n v="41"/>
    <x v="0"/>
    <n v="347"/>
    <s v="Alto"/>
    <n v="126"/>
    <s v="Bajo"/>
    <n v="5.2"/>
    <s v="Alto"/>
    <n v="7.3"/>
    <x v="0"/>
    <n v="8.3000000000000007"/>
    <s v="Bajo"/>
    <n v="7.2"/>
    <s v="Alto"/>
    <n v="1"/>
    <s v="Toma ECA"/>
    <n v="1"/>
    <s v="Toma ARB"/>
    <n v="1"/>
    <x v="0"/>
    <n v="1"/>
    <x v="0"/>
    <n v="1"/>
    <x v="1"/>
    <n v="0"/>
    <x v="1"/>
  </r>
  <r>
    <s v="P1264"/>
    <x v="12"/>
    <s v="Adulto"/>
    <x v="0"/>
    <n v="22.9"/>
    <x v="0"/>
    <n v="1"/>
    <s v="Tiene herencia"/>
    <n v="132"/>
    <n v="70"/>
    <n v="81"/>
    <s v="Normal"/>
    <n v="65"/>
    <s v="Normal"/>
    <n v="2"/>
    <x v="0"/>
    <n v="0"/>
    <x v="0"/>
    <n v="0"/>
    <x v="0"/>
    <n v="1"/>
    <x v="0"/>
    <x v="4"/>
    <x v="0"/>
    <n v="32"/>
    <x v="0"/>
    <n v="108"/>
    <x v="0"/>
    <n v="24"/>
    <x v="0"/>
    <n v="19"/>
    <s v="Normal"/>
    <n v="1241"/>
    <x v="0"/>
    <n v="1"/>
    <x v="1"/>
    <n v="81"/>
    <x v="0"/>
    <n v="5.2"/>
    <x v="0"/>
    <n v="153"/>
    <x v="0"/>
    <n v="80"/>
    <x v="3"/>
    <n v="47"/>
    <x v="0"/>
    <n v="131"/>
    <s v="Normal"/>
    <n v="144"/>
    <s v="Normal"/>
    <n v="4.0999999999999996"/>
    <s v="Normal"/>
    <n v="15.8"/>
    <x v="1"/>
    <n v="9.6999999999999993"/>
    <s v="Normal"/>
    <n v="3.5"/>
    <s v="Normal"/>
    <n v="1"/>
    <s v="Toma ECA"/>
    <n v="1"/>
    <s v="Toma ARB"/>
    <n v="1"/>
    <x v="0"/>
    <n v="1"/>
    <x v="0"/>
    <n v="0"/>
    <x v="0"/>
    <n v="1"/>
    <x v="0"/>
  </r>
  <r>
    <s v="P1265"/>
    <x v="4"/>
    <s v="Adulto Mayor"/>
    <x v="0"/>
    <n v="33.200000000000003"/>
    <x v="2"/>
    <n v="1"/>
    <s v="Tiene herencia"/>
    <n v="159"/>
    <n v="104"/>
    <n v="89"/>
    <s v="Normal"/>
    <n v="46"/>
    <s v="Intermedia"/>
    <n v="4"/>
    <x v="1"/>
    <n v="0"/>
    <x v="0"/>
    <n v="0"/>
    <x v="0"/>
    <n v="1"/>
    <x v="0"/>
    <x v="14"/>
    <x v="1"/>
    <n v="91"/>
    <x v="1"/>
    <n v="47"/>
    <x v="1"/>
    <n v="1002"/>
    <x v="1"/>
    <n v="701"/>
    <s v="Macroalbuminuria"/>
    <n v="764"/>
    <x v="0"/>
    <n v="1"/>
    <x v="1"/>
    <n v="132"/>
    <x v="1"/>
    <n v="8.6999999999999993"/>
    <x v="1"/>
    <n v="242"/>
    <x v="1"/>
    <n v="191"/>
    <x v="2"/>
    <n v="40"/>
    <x v="0"/>
    <n v="205"/>
    <s v="Alto"/>
    <n v="127"/>
    <s v="Bajo"/>
    <n v="5.8"/>
    <s v="Alto"/>
    <n v="9.3000000000000007"/>
    <x v="0"/>
    <n v="7.6"/>
    <s v="Bajo"/>
    <n v="4.9000000000000004"/>
    <s v="Alto"/>
    <n v="1"/>
    <s v="Toma ECA"/>
    <n v="1"/>
    <s v="Toma ARB"/>
    <n v="1"/>
    <x v="0"/>
    <n v="1"/>
    <x v="0"/>
    <n v="1"/>
    <x v="1"/>
    <n v="1"/>
    <x v="0"/>
  </r>
  <r>
    <s v="P1266"/>
    <x v="9"/>
    <s v="Adulto Mayor"/>
    <x v="0"/>
    <n v="25.8"/>
    <x v="3"/>
    <n v="1"/>
    <s v="Tiene herencia"/>
    <n v="148"/>
    <n v="102"/>
    <n v="104"/>
    <s v="Taquicardia"/>
    <n v="45"/>
    <s v="Intermedia"/>
    <n v="4"/>
    <x v="1"/>
    <n v="1"/>
    <x v="1"/>
    <n v="1"/>
    <x v="1"/>
    <n v="1"/>
    <x v="0"/>
    <x v="14"/>
    <x v="1"/>
    <n v="47"/>
    <x v="0"/>
    <n v="50"/>
    <x v="1"/>
    <n v="936"/>
    <x v="1"/>
    <n v="748"/>
    <s v="Macroalbuminuria"/>
    <n v="556"/>
    <x v="0"/>
    <n v="1"/>
    <x v="1"/>
    <n v="194"/>
    <x v="1"/>
    <n v="8.9"/>
    <x v="1"/>
    <n v="309"/>
    <x v="1"/>
    <n v="209"/>
    <x v="2"/>
    <n v="25"/>
    <x v="0"/>
    <n v="395"/>
    <s v="Alto"/>
    <n v="135"/>
    <s v="Normal"/>
    <n v="6.8"/>
    <s v="Alto"/>
    <n v="10.7"/>
    <x v="0"/>
    <n v="8.6"/>
    <s v="Normal"/>
    <n v="6.7"/>
    <s v="Alto"/>
    <n v="0"/>
    <s v="No Toma ECA"/>
    <n v="1"/>
    <s v="Toma ARB"/>
    <n v="1"/>
    <x v="0"/>
    <n v="0"/>
    <x v="1"/>
    <n v="1"/>
    <x v="1"/>
    <n v="0"/>
    <x v="1"/>
  </r>
  <r>
    <s v="P1267"/>
    <x v="27"/>
    <s v="Adulto"/>
    <x v="1"/>
    <n v="35.700000000000003"/>
    <x v="1"/>
    <n v="1"/>
    <s v="Tiene herencia"/>
    <n v="183"/>
    <n v="90"/>
    <n v="87"/>
    <s v="Normal"/>
    <n v="50"/>
    <s v="Normal"/>
    <n v="2"/>
    <x v="0"/>
    <n v="1"/>
    <x v="1"/>
    <n v="0"/>
    <x v="0"/>
    <n v="1"/>
    <x v="0"/>
    <x v="20"/>
    <x v="1"/>
    <n v="89"/>
    <x v="1"/>
    <n v="11"/>
    <x v="3"/>
    <n v="1034"/>
    <x v="1"/>
    <n v="827"/>
    <s v="Macroalbuminuria"/>
    <n v="858"/>
    <x v="0"/>
    <n v="1"/>
    <x v="1"/>
    <n v="128"/>
    <x v="1"/>
    <n v="9.3000000000000007"/>
    <x v="1"/>
    <n v="309"/>
    <x v="1"/>
    <n v="137"/>
    <x v="4"/>
    <n v="29"/>
    <x v="0"/>
    <n v="433"/>
    <s v="Alto"/>
    <n v="131"/>
    <s v="Bajo"/>
    <n v="6.4"/>
    <s v="Alto"/>
    <n v="9.6999999999999993"/>
    <x v="0"/>
    <n v="7.7"/>
    <s v="Bajo"/>
    <n v="5.2"/>
    <s v="Alto"/>
    <n v="0"/>
    <s v="No Toma ECA"/>
    <n v="0"/>
    <s v="No toma ARB"/>
    <n v="1"/>
    <x v="0"/>
    <n v="1"/>
    <x v="0"/>
    <n v="1"/>
    <x v="1"/>
    <n v="1"/>
    <x v="0"/>
  </r>
  <r>
    <s v="P1268"/>
    <x v="39"/>
    <s v="Adulto Mayor"/>
    <x v="0"/>
    <n v="26.7"/>
    <x v="3"/>
    <n v="0"/>
    <s v="No tiene herencia"/>
    <n v="119"/>
    <n v="79"/>
    <n v="65"/>
    <s v="Normal"/>
    <n v="51"/>
    <s v="Normal"/>
    <n v="2"/>
    <x v="0"/>
    <n v="0"/>
    <x v="0"/>
    <n v="0"/>
    <x v="0"/>
    <n v="0"/>
    <x v="1"/>
    <x v="18"/>
    <x v="0"/>
    <n v="39"/>
    <x v="0"/>
    <n v="115"/>
    <x v="0"/>
    <n v="19"/>
    <x v="0"/>
    <n v="15"/>
    <s v="Normal"/>
    <n v="1091"/>
    <x v="0"/>
    <n v="0"/>
    <x v="0"/>
    <n v="86"/>
    <x v="0"/>
    <n v="5"/>
    <x v="0"/>
    <n v="178"/>
    <x v="0"/>
    <n v="96"/>
    <x v="3"/>
    <n v="43"/>
    <x v="0"/>
    <n v="162"/>
    <s v="Alto"/>
    <n v="144"/>
    <s v="Normal"/>
    <n v="4.0999999999999996"/>
    <s v="Normal"/>
    <n v="15"/>
    <x v="1"/>
    <n v="10.1"/>
    <s v="Normal"/>
    <n v="4.3"/>
    <s v="Normal"/>
    <n v="1"/>
    <s v="Toma ECA"/>
    <n v="1"/>
    <s v="Toma ARB"/>
    <n v="0"/>
    <x v="1"/>
    <n v="1"/>
    <x v="0"/>
    <n v="0"/>
    <x v="0"/>
    <n v="1"/>
    <x v="0"/>
  </r>
  <r>
    <s v="P1269"/>
    <x v="21"/>
    <s v="Adulto"/>
    <x v="1"/>
    <n v="27.5"/>
    <x v="3"/>
    <n v="1"/>
    <s v="Tiene herencia"/>
    <n v="124"/>
    <n v="78"/>
    <n v="87"/>
    <s v="Normal"/>
    <n v="61"/>
    <s v="Normal"/>
    <n v="1"/>
    <x v="2"/>
    <n v="0"/>
    <x v="0"/>
    <n v="0"/>
    <x v="0"/>
    <n v="1"/>
    <x v="0"/>
    <x v="13"/>
    <x v="0"/>
    <n v="33"/>
    <x v="0"/>
    <n v="119"/>
    <x v="0"/>
    <n v="27"/>
    <x v="0"/>
    <n v="21"/>
    <s v="Normal"/>
    <n v="2279"/>
    <x v="0"/>
    <n v="1"/>
    <x v="1"/>
    <n v="100"/>
    <x v="2"/>
    <n v="5.5"/>
    <x v="0"/>
    <n v="168"/>
    <x v="0"/>
    <n v="111"/>
    <x v="0"/>
    <n v="68"/>
    <x v="1"/>
    <n v="165"/>
    <s v="Alto"/>
    <n v="138"/>
    <s v="Normal"/>
    <n v="4.5999999999999996"/>
    <s v="Normal"/>
    <n v="13.6"/>
    <x v="1"/>
    <n v="10"/>
    <s v="Normal"/>
    <n v="2.8"/>
    <s v="Normal"/>
    <n v="0"/>
    <s v="No Toma ECA"/>
    <n v="1"/>
    <s v="Toma ARB"/>
    <n v="0"/>
    <x v="1"/>
    <n v="0"/>
    <x v="1"/>
    <n v="0"/>
    <x v="0"/>
    <n v="1"/>
    <x v="0"/>
  </r>
  <r>
    <s v="P1270"/>
    <x v="0"/>
    <s v="Adulto"/>
    <x v="1"/>
    <n v="33.799999999999997"/>
    <x v="2"/>
    <n v="1"/>
    <s v="Tiene herencia"/>
    <n v="189"/>
    <n v="109"/>
    <n v="91"/>
    <s v="Normal"/>
    <n v="37"/>
    <s v="Reducida"/>
    <n v="4"/>
    <x v="1"/>
    <n v="0"/>
    <x v="0"/>
    <n v="1"/>
    <x v="1"/>
    <n v="1"/>
    <x v="0"/>
    <x v="41"/>
    <x v="1"/>
    <n v="69"/>
    <x v="1"/>
    <n v="27"/>
    <x v="4"/>
    <n v="796"/>
    <x v="1"/>
    <n v="557"/>
    <s v="Macroalbuminuria"/>
    <n v="378"/>
    <x v="1"/>
    <n v="0"/>
    <x v="0"/>
    <n v="177"/>
    <x v="1"/>
    <n v="6.9"/>
    <x v="1"/>
    <n v="317"/>
    <x v="1"/>
    <n v="208"/>
    <x v="2"/>
    <n v="37"/>
    <x v="0"/>
    <n v="350"/>
    <s v="Alto"/>
    <n v="132"/>
    <s v="Bajo"/>
    <n v="6"/>
    <s v="Alto"/>
    <n v="8.9"/>
    <x v="0"/>
    <n v="8.9"/>
    <s v="Normal"/>
    <n v="4.7"/>
    <s v="Alto"/>
    <n v="0"/>
    <s v="No Toma ECA"/>
    <n v="1"/>
    <s v="Toma ARB"/>
    <n v="1"/>
    <x v="0"/>
    <n v="1"/>
    <x v="0"/>
    <n v="1"/>
    <x v="1"/>
    <n v="1"/>
    <x v="0"/>
  </r>
  <r>
    <s v="P1271"/>
    <x v="17"/>
    <s v="Adulto"/>
    <x v="0"/>
    <n v="21.8"/>
    <x v="0"/>
    <n v="1"/>
    <s v="Tiene herencia"/>
    <n v="119"/>
    <n v="85"/>
    <n v="74"/>
    <s v="Normal"/>
    <n v="52"/>
    <s v="Normal"/>
    <n v="2"/>
    <x v="0"/>
    <n v="0"/>
    <x v="0"/>
    <n v="0"/>
    <x v="0"/>
    <n v="0"/>
    <x v="1"/>
    <x v="3"/>
    <x v="0"/>
    <n v="19"/>
    <x v="0"/>
    <n v="70"/>
    <x v="2"/>
    <n v="27"/>
    <x v="0"/>
    <n v="24"/>
    <s v="Normal"/>
    <n v="1491"/>
    <x v="0"/>
    <n v="0"/>
    <x v="0"/>
    <n v="125"/>
    <x v="2"/>
    <n v="5"/>
    <x v="0"/>
    <n v="189"/>
    <x v="0"/>
    <n v="127"/>
    <x v="0"/>
    <n v="43"/>
    <x v="0"/>
    <n v="107"/>
    <s v="Normal"/>
    <n v="137"/>
    <s v="Normal"/>
    <n v="3.9"/>
    <s v="Normal"/>
    <n v="15.4"/>
    <x v="1"/>
    <n v="9.5"/>
    <s v="Normal"/>
    <n v="4.4000000000000004"/>
    <s v="Normal"/>
    <n v="1"/>
    <s v="Toma ECA"/>
    <n v="0"/>
    <s v="No toma ARB"/>
    <n v="1"/>
    <x v="0"/>
    <n v="0"/>
    <x v="1"/>
    <n v="0"/>
    <x v="0"/>
    <n v="0"/>
    <x v="1"/>
  </r>
  <r>
    <s v="P1272"/>
    <x v="51"/>
    <s v="Adulto Mayor"/>
    <x v="0"/>
    <n v="31.9"/>
    <x v="2"/>
    <n v="1"/>
    <s v="Tiene herencia"/>
    <n v="176"/>
    <n v="96"/>
    <n v="88"/>
    <s v="Normal"/>
    <n v="40"/>
    <s v="Reducida"/>
    <n v="3"/>
    <x v="3"/>
    <n v="1"/>
    <x v="1"/>
    <n v="0"/>
    <x v="0"/>
    <n v="1"/>
    <x v="0"/>
    <x v="14"/>
    <x v="1"/>
    <n v="65"/>
    <x v="1"/>
    <n v="19"/>
    <x v="4"/>
    <n v="2225"/>
    <x v="1"/>
    <n v="1780"/>
    <s v="Macroalbuminuria"/>
    <n v="557"/>
    <x v="0"/>
    <n v="0"/>
    <x v="0"/>
    <n v="175"/>
    <x v="1"/>
    <n v="9.5"/>
    <x v="1"/>
    <n v="302"/>
    <x v="1"/>
    <n v="214"/>
    <x v="2"/>
    <n v="33"/>
    <x v="0"/>
    <n v="232"/>
    <s v="Alto"/>
    <n v="132"/>
    <s v="Bajo"/>
    <n v="6.7"/>
    <s v="Alto"/>
    <n v="10.3"/>
    <x v="0"/>
    <n v="7.6"/>
    <s v="Bajo"/>
    <n v="5.2"/>
    <s v="Alto"/>
    <n v="1"/>
    <s v="Toma ECA"/>
    <n v="1"/>
    <s v="Toma ARB"/>
    <n v="0"/>
    <x v="1"/>
    <n v="1"/>
    <x v="0"/>
    <n v="1"/>
    <x v="1"/>
    <n v="1"/>
    <x v="0"/>
  </r>
  <r>
    <s v="P1273"/>
    <x v="17"/>
    <s v="Adulto"/>
    <x v="0"/>
    <n v="25.6"/>
    <x v="3"/>
    <n v="0"/>
    <s v="No tiene herencia"/>
    <n v="165"/>
    <n v="102"/>
    <n v="104"/>
    <s v="Taquicardia"/>
    <n v="27"/>
    <s v="Reducida"/>
    <n v="4"/>
    <x v="1"/>
    <n v="0"/>
    <x v="0"/>
    <n v="0"/>
    <x v="0"/>
    <n v="1"/>
    <x v="0"/>
    <x v="12"/>
    <x v="1"/>
    <n v="106"/>
    <x v="3"/>
    <n v="51"/>
    <x v="1"/>
    <n v="1029"/>
    <x v="1"/>
    <n v="720"/>
    <s v="Macroalbuminuria"/>
    <n v="816"/>
    <x v="0"/>
    <n v="1"/>
    <x v="1"/>
    <n v="127"/>
    <x v="1"/>
    <n v="8.8000000000000007"/>
    <x v="1"/>
    <n v="236"/>
    <x v="2"/>
    <n v="184"/>
    <x v="1"/>
    <n v="27"/>
    <x v="0"/>
    <n v="184"/>
    <s v="Alto"/>
    <n v="125"/>
    <s v="Bajo"/>
    <n v="7"/>
    <s v="Alto"/>
    <n v="9.1999999999999993"/>
    <x v="0"/>
    <n v="8.5"/>
    <s v="Normal"/>
    <n v="7.3"/>
    <s v="Alto"/>
    <n v="1"/>
    <s v="Toma ECA"/>
    <n v="1"/>
    <s v="Toma ARB"/>
    <n v="1"/>
    <x v="0"/>
    <n v="1"/>
    <x v="0"/>
    <n v="1"/>
    <x v="1"/>
    <n v="0"/>
    <x v="1"/>
  </r>
  <r>
    <s v="P1274"/>
    <x v="10"/>
    <s v="Adulto Mayor"/>
    <x v="0"/>
    <n v="20.399999999999999"/>
    <x v="0"/>
    <n v="1"/>
    <s v="Tiene herencia"/>
    <n v="103"/>
    <n v="70"/>
    <n v="69"/>
    <s v="Normal"/>
    <n v="55"/>
    <s v="Normal"/>
    <n v="1"/>
    <x v="2"/>
    <n v="0"/>
    <x v="0"/>
    <n v="0"/>
    <x v="0"/>
    <n v="1"/>
    <x v="0"/>
    <x v="0"/>
    <x v="0"/>
    <n v="30"/>
    <x v="0"/>
    <n v="102"/>
    <x v="0"/>
    <n v="10"/>
    <x v="0"/>
    <n v="8"/>
    <s v="Normal"/>
    <n v="1915"/>
    <x v="0"/>
    <n v="0"/>
    <x v="0"/>
    <n v="91"/>
    <x v="0"/>
    <n v="6.3"/>
    <x v="2"/>
    <n v="171"/>
    <x v="0"/>
    <n v="97"/>
    <x v="3"/>
    <n v="49"/>
    <x v="0"/>
    <n v="103"/>
    <s v="Normal"/>
    <n v="138"/>
    <s v="Normal"/>
    <n v="3.8"/>
    <s v="Normal"/>
    <n v="14.9"/>
    <x v="1"/>
    <n v="9.6"/>
    <s v="Normal"/>
    <n v="4.5"/>
    <s v="Normal"/>
    <n v="1"/>
    <s v="Toma ECA"/>
    <n v="1"/>
    <s v="Toma ARB"/>
    <n v="0"/>
    <x v="1"/>
    <n v="1"/>
    <x v="0"/>
    <n v="0"/>
    <x v="0"/>
    <n v="1"/>
    <x v="0"/>
  </r>
  <r>
    <s v="P1275"/>
    <x v="32"/>
    <s v="Adulto"/>
    <x v="0"/>
    <n v="25.6"/>
    <x v="3"/>
    <n v="1"/>
    <s v="Tiene herencia"/>
    <n v="106"/>
    <n v="74"/>
    <n v="66"/>
    <s v="Normal"/>
    <n v="63"/>
    <s v="Normal"/>
    <n v="2"/>
    <x v="0"/>
    <n v="0"/>
    <x v="0"/>
    <n v="0"/>
    <x v="0"/>
    <n v="1"/>
    <x v="0"/>
    <x v="7"/>
    <x v="0"/>
    <n v="34"/>
    <x v="0"/>
    <n v="81"/>
    <x v="2"/>
    <n v="29"/>
    <x v="0"/>
    <n v="20"/>
    <s v="Normal"/>
    <n v="1863"/>
    <x v="0"/>
    <n v="1"/>
    <x v="1"/>
    <n v="123"/>
    <x v="2"/>
    <n v="6.2"/>
    <x v="2"/>
    <n v="171"/>
    <x v="0"/>
    <n v="108"/>
    <x v="0"/>
    <n v="42"/>
    <x v="0"/>
    <n v="143"/>
    <s v="Normal"/>
    <n v="138"/>
    <s v="Normal"/>
    <n v="5"/>
    <s v="Normal"/>
    <n v="12.6"/>
    <x v="0"/>
    <n v="10.199999999999999"/>
    <s v="Normal"/>
    <n v="3.5"/>
    <s v="Normal"/>
    <n v="1"/>
    <s v="Toma ECA"/>
    <n v="0"/>
    <s v="No toma ARB"/>
    <n v="1"/>
    <x v="0"/>
    <n v="1"/>
    <x v="0"/>
    <n v="0"/>
    <x v="0"/>
    <n v="1"/>
    <x v="0"/>
  </r>
  <r>
    <s v="P1276"/>
    <x v="49"/>
    <s v="Adulto Mayor"/>
    <x v="0"/>
    <n v="30.7"/>
    <x v="2"/>
    <n v="1"/>
    <s v="Tiene herencia"/>
    <n v="161"/>
    <n v="97"/>
    <n v="94"/>
    <s v="Normal"/>
    <n v="34"/>
    <s v="Reducida"/>
    <n v="4"/>
    <x v="1"/>
    <n v="1"/>
    <x v="1"/>
    <n v="1"/>
    <x v="1"/>
    <n v="1"/>
    <x v="0"/>
    <x v="8"/>
    <x v="1"/>
    <n v="65"/>
    <x v="1"/>
    <n v="34"/>
    <x v="1"/>
    <n v="372"/>
    <x v="1"/>
    <n v="297"/>
    <s v="Microalbuminuria"/>
    <n v="688"/>
    <x v="0"/>
    <n v="1"/>
    <x v="1"/>
    <n v="204"/>
    <x v="1"/>
    <n v="10.9"/>
    <x v="1"/>
    <n v="207"/>
    <x v="2"/>
    <n v="216"/>
    <x v="2"/>
    <n v="39"/>
    <x v="0"/>
    <n v="437"/>
    <s v="Alto"/>
    <n v="136"/>
    <s v="Normal"/>
    <n v="5.2"/>
    <s v="Alto"/>
    <n v="8.9"/>
    <x v="0"/>
    <n v="8"/>
    <s v="Bajo"/>
    <n v="7.2"/>
    <s v="Alto"/>
    <n v="1"/>
    <s v="Toma ECA"/>
    <n v="1"/>
    <s v="Toma ARB"/>
    <n v="1"/>
    <x v="0"/>
    <n v="1"/>
    <x v="0"/>
    <n v="1"/>
    <x v="1"/>
    <n v="1"/>
    <x v="0"/>
  </r>
  <r>
    <s v="P1277"/>
    <x v="48"/>
    <s v="Adulto"/>
    <x v="0"/>
    <n v="29"/>
    <x v="3"/>
    <n v="0"/>
    <s v="No tiene herencia"/>
    <n v="182"/>
    <n v="108"/>
    <n v="83"/>
    <s v="Normal"/>
    <n v="37"/>
    <s v="Reducida"/>
    <n v="3"/>
    <x v="3"/>
    <n v="1"/>
    <x v="1"/>
    <n v="1"/>
    <x v="1"/>
    <n v="1"/>
    <x v="0"/>
    <x v="33"/>
    <x v="1"/>
    <n v="78"/>
    <x v="1"/>
    <n v="50"/>
    <x v="1"/>
    <n v="2237"/>
    <x v="1"/>
    <n v="1789"/>
    <s v="Macroalbuminuria"/>
    <n v="607"/>
    <x v="0"/>
    <n v="0"/>
    <x v="0"/>
    <n v="174"/>
    <x v="1"/>
    <n v="8.6"/>
    <x v="1"/>
    <n v="318"/>
    <x v="1"/>
    <n v="164"/>
    <x v="1"/>
    <n v="28"/>
    <x v="0"/>
    <n v="271"/>
    <s v="Alto"/>
    <n v="135"/>
    <s v="Normal"/>
    <n v="6.6"/>
    <s v="Alto"/>
    <n v="7.5"/>
    <x v="0"/>
    <n v="8.6"/>
    <s v="Normal"/>
    <n v="5.4"/>
    <s v="Alto"/>
    <n v="1"/>
    <s v="Toma ECA"/>
    <n v="1"/>
    <s v="Toma ARB"/>
    <n v="1"/>
    <x v="0"/>
    <n v="1"/>
    <x v="0"/>
    <n v="1"/>
    <x v="1"/>
    <n v="1"/>
    <x v="0"/>
  </r>
  <r>
    <s v="P1278"/>
    <x v="5"/>
    <s v="Adulto"/>
    <x v="0"/>
    <n v="21.1"/>
    <x v="0"/>
    <n v="0"/>
    <s v="No tiene herencia"/>
    <n v="129"/>
    <n v="75"/>
    <n v="73"/>
    <s v="Normal"/>
    <n v="70"/>
    <s v="Normal"/>
    <n v="2"/>
    <x v="0"/>
    <n v="0"/>
    <x v="0"/>
    <n v="0"/>
    <x v="0"/>
    <n v="1"/>
    <x v="0"/>
    <x v="13"/>
    <x v="0"/>
    <n v="33"/>
    <x v="0"/>
    <n v="114"/>
    <x v="0"/>
    <n v="23"/>
    <x v="0"/>
    <n v="16"/>
    <s v="Normal"/>
    <n v="2396"/>
    <x v="0"/>
    <n v="0"/>
    <x v="0"/>
    <n v="97"/>
    <x v="0"/>
    <n v="5.0999999999999996"/>
    <x v="0"/>
    <n v="158"/>
    <x v="0"/>
    <n v="85"/>
    <x v="3"/>
    <n v="40"/>
    <x v="0"/>
    <n v="121"/>
    <s v="Normal"/>
    <n v="142"/>
    <s v="Normal"/>
    <n v="4.8"/>
    <s v="Normal"/>
    <n v="13.7"/>
    <x v="1"/>
    <n v="8.8000000000000007"/>
    <s v="Normal"/>
    <n v="4.2"/>
    <s v="Normal"/>
    <n v="0"/>
    <s v="No Toma ECA"/>
    <n v="1"/>
    <s v="Toma ARB"/>
    <n v="1"/>
    <x v="0"/>
    <n v="1"/>
    <x v="0"/>
    <n v="0"/>
    <x v="0"/>
    <n v="0"/>
    <x v="1"/>
  </r>
  <r>
    <s v="P1279"/>
    <x v="8"/>
    <s v="Adulto"/>
    <x v="0"/>
    <n v="32.799999999999997"/>
    <x v="2"/>
    <n v="1"/>
    <s v="Tiene herencia"/>
    <n v="185"/>
    <n v="90"/>
    <n v="78"/>
    <s v="Normal"/>
    <n v="38"/>
    <s v="Reducida"/>
    <n v="4"/>
    <x v="1"/>
    <n v="1"/>
    <x v="1"/>
    <n v="1"/>
    <x v="1"/>
    <n v="1"/>
    <x v="0"/>
    <x v="29"/>
    <x v="1"/>
    <n v="112"/>
    <x v="3"/>
    <n v="27"/>
    <x v="4"/>
    <n v="2755"/>
    <x v="1"/>
    <n v="2204"/>
    <s v="Macroalbuminuria"/>
    <n v="710"/>
    <x v="0"/>
    <n v="1"/>
    <x v="1"/>
    <n v="188"/>
    <x v="1"/>
    <n v="8.4"/>
    <x v="1"/>
    <n v="309"/>
    <x v="1"/>
    <n v="149"/>
    <x v="4"/>
    <n v="27"/>
    <x v="0"/>
    <n v="426"/>
    <s v="Alto"/>
    <n v="130"/>
    <s v="Bajo"/>
    <n v="6.4"/>
    <s v="Alto"/>
    <n v="9.9"/>
    <x v="0"/>
    <n v="8.6999999999999993"/>
    <s v="Normal"/>
    <n v="5"/>
    <s v="Alto"/>
    <n v="1"/>
    <s v="Toma ECA"/>
    <n v="0"/>
    <s v="No toma ARB"/>
    <n v="0"/>
    <x v="1"/>
    <n v="0"/>
    <x v="1"/>
    <n v="1"/>
    <x v="1"/>
    <n v="1"/>
    <x v="0"/>
  </r>
  <r>
    <s v="P1280"/>
    <x v="7"/>
    <s v="Adulto Mayor"/>
    <x v="1"/>
    <n v="26.4"/>
    <x v="3"/>
    <n v="1"/>
    <s v="Tiene herencia"/>
    <n v="167"/>
    <n v="94"/>
    <n v="91"/>
    <s v="Normal"/>
    <n v="41"/>
    <s v="Intermedia"/>
    <n v="2"/>
    <x v="0"/>
    <n v="0"/>
    <x v="0"/>
    <n v="1"/>
    <x v="1"/>
    <n v="1"/>
    <x v="0"/>
    <x v="32"/>
    <x v="1"/>
    <n v="74"/>
    <x v="1"/>
    <n v="36"/>
    <x v="1"/>
    <n v="692"/>
    <x v="1"/>
    <n v="553"/>
    <s v="Macroalbuminuria"/>
    <n v="319"/>
    <x v="1"/>
    <n v="0"/>
    <x v="0"/>
    <n v="220"/>
    <x v="1"/>
    <n v="9.6"/>
    <x v="1"/>
    <n v="276"/>
    <x v="1"/>
    <n v="141"/>
    <x v="4"/>
    <n v="33"/>
    <x v="0"/>
    <n v="386"/>
    <s v="Alto"/>
    <n v="129"/>
    <s v="Bajo"/>
    <n v="5.4"/>
    <s v="Alto"/>
    <n v="7.7"/>
    <x v="0"/>
    <n v="8.8000000000000007"/>
    <s v="Normal"/>
    <n v="7.1"/>
    <s v="Alto"/>
    <n v="1"/>
    <s v="Toma ECA"/>
    <n v="0"/>
    <s v="No toma ARB"/>
    <n v="1"/>
    <x v="0"/>
    <n v="1"/>
    <x v="0"/>
    <n v="1"/>
    <x v="1"/>
    <n v="0"/>
    <x v="1"/>
  </r>
  <r>
    <s v="P1281"/>
    <x v="38"/>
    <s v="Adulto Mayor"/>
    <x v="1"/>
    <n v="29.1"/>
    <x v="3"/>
    <n v="0"/>
    <s v="No tiene herencia"/>
    <n v="177"/>
    <n v="103"/>
    <n v="79"/>
    <s v="Normal"/>
    <n v="35"/>
    <s v="Reducida"/>
    <n v="2"/>
    <x v="0"/>
    <n v="1"/>
    <x v="1"/>
    <n v="0"/>
    <x v="0"/>
    <n v="1"/>
    <x v="0"/>
    <x v="31"/>
    <x v="1"/>
    <n v="62"/>
    <x v="1"/>
    <n v="41"/>
    <x v="1"/>
    <n v="2260"/>
    <x v="1"/>
    <n v="1808"/>
    <s v="Macroalbuminuria"/>
    <n v="319"/>
    <x v="1"/>
    <n v="0"/>
    <x v="0"/>
    <n v="209"/>
    <x v="1"/>
    <n v="9.4"/>
    <x v="1"/>
    <n v="268"/>
    <x v="1"/>
    <n v="183"/>
    <x v="1"/>
    <n v="38"/>
    <x v="0"/>
    <n v="332"/>
    <s v="Alto"/>
    <n v="140"/>
    <s v="Normal"/>
    <n v="6.4"/>
    <s v="Alto"/>
    <n v="7.7"/>
    <x v="0"/>
    <n v="7.9"/>
    <s v="Bajo"/>
    <n v="6.1"/>
    <s v="Alto"/>
    <n v="1"/>
    <s v="Toma ECA"/>
    <n v="1"/>
    <s v="Toma ARB"/>
    <n v="0"/>
    <x v="1"/>
    <n v="1"/>
    <x v="0"/>
    <n v="1"/>
    <x v="1"/>
    <n v="0"/>
    <x v="1"/>
  </r>
  <r>
    <s v="P1282"/>
    <x v="2"/>
    <s v="Adulto Mayor"/>
    <x v="0"/>
    <n v="32.5"/>
    <x v="2"/>
    <n v="1"/>
    <s v="Tiene herencia"/>
    <n v="183"/>
    <n v="104"/>
    <n v="95"/>
    <s v="Normal"/>
    <n v="39"/>
    <s v="Reducida"/>
    <n v="2"/>
    <x v="0"/>
    <n v="0"/>
    <x v="0"/>
    <n v="0"/>
    <x v="0"/>
    <n v="1"/>
    <x v="0"/>
    <x v="2"/>
    <x v="1"/>
    <n v="109"/>
    <x v="3"/>
    <n v="31"/>
    <x v="1"/>
    <n v="920"/>
    <x v="1"/>
    <n v="736"/>
    <s v="Macroalbuminuria"/>
    <n v="587"/>
    <x v="0"/>
    <n v="1"/>
    <x v="1"/>
    <n v="162"/>
    <x v="1"/>
    <n v="10.5"/>
    <x v="1"/>
    <n v="291"/>
    <x v="1"/>
    <n v="138"/>
    <x v="4"/>
    <n v="40"/>
    <x v="0"/>
    <n v="388"/>
    <s v="Alto"/>
    <n v="126"/>
    <s v="Bajo"/>
    <n v="5.4"/>
    <s v="Alto"/>
    <n v="9.1"/>
    <x v="0"/>
    <n v="7.7"/>
    <s v="Bajo"/>
    <n v="5.3"/>
    <s v="Alto"/>
    <n v="1"/>
    <s v="Toma ECA"/>
    <n v="1"/>
    <s v="Toma ARB"/>
    <n v="1"/>
    <x v="0"/>
    <n v="1"/>
    <x v="0"/>
    <n v="1"/>
    <x v="1"/>
    <n v="0"/>
    <x v="1"/>
  </r>
  <r>
    <s v="P1283"/>
    <x v="52"/>
    <s v="Adulto"/>
    <x v="0"/>
    <n v="18.600000000000001"/>
    <x v="0"/>
    <n v="0"/>
    <s v="No tiene herencia"/>
    <n v="106"/>
    <n v="69"/>
    <n v="69"/>
    <s v="Normal"/>
    <n v="66"/>
    <s v="Normal"/>
    <n v="2"/>
    <x v="0"/>
    <n v="0"/>
    <x v="0"/>
    <n v="0"/>
    <x v="0"/>
    <n v="1"/>
    <x v="0"/>
    <x v="10"/>
    <x v="2"/>
    <n v="36"/>
    <x v="0"/>
    <n v="101"/>
    <x v="0"/>
    <n v="8"/>
    <x v="0"/>
    <n v="6"/>
    <s v="Normal"/>
    <n v="1258"/>
    <x v="0"/>
    <n v="1"/>
    <x v="1"/>
    <n v="108"/>
    <x v="2"/>
    <n v="5.3"/>
    <x v="0"/>
    <n v="182"/>
    <x v="0"/>
    <n v="89"/>
    <x v="3"/>
    <n v="45"/>
    <x v="0"/>
    <n v="142"/>
    <s v="Normal"/>
    <n v="143"/>
    <s v="Normal"/>
    <n v="3.6"/>
    <s v="Normal"/>
    <n v="15.2"/>
    <x v="1"/>
    <n v="9.5"/>
    <s v="Normal"/>
    <n v="4.0999999999999996"/>
    <s v="Normal"/>
    <n v="0"/>
    <s v="No Toma ECA"/>
    <n v="0"/>
    <s v="No toma ARB"/>
    <n v="0"/>
    <x v="1"/>
    <n v="1"/>
    <x v="0"/>
    <n v="0"/>
    <x v="0"/>
    <n v="0"/>
    <x v="1"/>
  </r>
  <r>
    <s v="P1284"/>
    <x v="18"/>
    <s v="Adulto"/>
    <x v="1"/>
    <n v="32.200000000000003"/>
    <x v="2"/>
    <n v="1"/>
    <s v="Tiene herencia"/>
    <n v="164"/>
    <n v="95"/>
    <n v="79"/>
    <s v="Normal"/>
    <n v="45"/>
    <s v="Intermedia"/>
    <n v="3"/>
    <x v="3"/>
    <n v="0"/>
    <x v="0"/>
    <n v="1"/>
    <x v="1"/>
    <n v="1"/>
    <x v="0"/>
    <x v="15"/>
    <x v="1"/>
    <n v="88"/>
    <x v="1"/>
    <n v="17"/>
    <x v="4"/>
    <n v="1545"/>
    <x v="1"/>
    <n v="1236"/>
    <s v="Macroalbuminuria"/>
    <n v="527"/>
    <x v="0"/>
    <n v="1"/>
    <x v="1"/>
    <n v="154"/>
    <x v="1"/>
    <n v="7.5"/>
    <x v="1"/>
    <n v="222"/>
    <x v="2"/>
    <n v="197"/>
    <x v="2"/>
    <n v="25"/>
    <x v="0"/>
    <n v="238"/>
    <s v="Alto"/>
    <n v="133"/>
    <s v="Bajo"/>
    <n v="6.4"/>
    <s v="Alto"/>
    <n v="9.1"/>
    <x v="0"/>
    <n v="8.9"/>
    <s v="Normal"/>
    <n v="7"/>
    <s v="Alto"/>
    <n v="0"/>
    <s v="No Toma ECA"/>
    <n v="1"/>
    <s v="Toma ARB"/>
    <n v="1"/>
    <x v="0"/>
    <n v="1"/>
    <x v="0"/>
    <n v="1"/>
    <x v="1"/>
    <n v="0"/>
    <x v="1"/>
  </r>
  <r>
    <s v="P1285"/>
    <x v="31"/>
    <s v="Adulto Mayor"/>
    <x v="0"/>
    <n v="34.6"/>
    <x v="2"/>
    <n v="1"/>
    <s v="Tiene herencia"/>
    <n v="164"/>
    <n v="103"/>
    <n v="90"/>
    <s v="Normal"/>
    <n v="32"/>
    <s v="Reducida"/>
    <n v="3"/>
    <x v="3"/>
    <n v="0"/>
    <x v="0"/>
    <n v="0"/>
    <x v="0"/>
    <n v="1"/>
    <x v="0"/>
    <x v="9"/>
    <x v="1"/>
    <n v="107"/>
    <x v="3"/>
    <n v="29"/>
    <x v="4"/>
    <n v="2491"/>
    <x v="1"/>
    <n v="1743"/>
    <s v="Macroalbuminuria"/>
    <n v="830"/>
    <x v="0"/>
    <n v="1"/>
    <x v="1"/>
    <n v="217"/>
    <x v="1"/>
    <n v="8.8000000000000007"/>
    <x v="1"/>
    <n v="248"/>
    <x v="1"/>
    <n v="207"/>
    <x v="2"/>
    <n v="35"/>
    <x v="0"/>
    <n v="408"/>
    <s v="Alto"/>
    <n v="140"/>
    <s v="Normal"/>
    <n v="5.3"/>
    <s v="Alto"/>
    <n v="9.8000000000000007"/>
    <x v="0"/>
    <n v="7.6"/>
    <s v="Bajo"/>
    <n v="6.1"/>
    <s v="Alto"/>
    <n v="1"/>
    <s v="Toma ECA"/>
    <n v="0"/>
    <s v="No toma ARB"/>
    <n v="1"/>
    <x v="0"/>
    <n v="1"/>
    <x v="0"/>
    <n v="1"/>
    <x v="1"/>
    <n v="0"/>
    <x v="1"/>
  </r>
  <r>
    <s v="P1286"/>
    <x v="16"/>
    <s v="Adulto"/>
    <x v="1"/>
    <n v="26.8"/>
    <x v="3"/>
    <n v="0"/>
    <s v="No tiene herencia"/>
    <n v="130"/>
    <n v="69"/>
    <n v="73"/>
    <s v="Normal"/>
    <n v="55"/>
    <s v="Normal"/>
    <n v="1"/>
    <x v="2"/>
    <n v="0"/>
    <x v="0"/>
    <n v="0"/>
    <x v="0"/>
    <n v="1"/>
    <x v="0"/>
    <x v="4"/>
    <x v="1"/>
    <n v="18"/>
    <x v="0"/>
    <n v="114"/>
    <x v="0"/>
    <n v="29"/>
    <x v="0"/>
    <n v="23"/>
    <s v="Normal"/>
    <n v="2240"/>
    <x v="0"/>
    <n v="1"/>
    <x v="1"/>
    <n v="115"/>
    <x v="2"/>
    <n v="5.7"/>
    <x v="2"/>
    <n v="197"/>
    <x v="0"/>
    <n v="92"/>
    <x v="3"/>
    <n v="68"/>
    <x v="1"/>
    <n v="165"/>
    <s v="Alto"/>
    <n v="143"/>
    <s v="Normal"/>
    <n v="4.3"/>
    <s v="Normal"/>
    <n v="15.2"/>
    <x v="1"/>
    <n v="8.5"/>
    <s v="Normal"/>
    <n v="4.0999999999999996"/>
    <s v="Normal"/>
    <n v="1"/>
    <s v="Toma ECA"/>
    <n v="1"/>
    <s v="Toma ARB"/>
    <n v="1"/>
    <x v="0"/>
    <n v="0"/>
    <x v="1"/>
    <n v="0"/>
    <x v="0"/>
    <n v="0"/>
    <x v="1"/>
  </r>
  <r>
    <s v="P1287"/>
    <x v="11"/>
    <s v="Adulto Mayor"/>
    <x v="0"/>
    <n v="31.7"/>
    <x v="2"/>
    <n v="1"/>
    <s v="Tiene herencia"/>
    <n v="153"/>
    <n v="106"/>
    <n v="104"/>
    <s v="Taquicardia"/>
    <n v="31"/>
    <s v="Reducida"/>
    <n v="2"/>
    <x v="0"/>
    <n v="0"/>
    <x v="0"/>
    <n v="0"/>
    <x v="0"/>
    <n v="1"/>
    <x v="0"/>
    <x v="35"/>
    <x v="1"/>
    <n v="90"/>
    <x v="1"/>
    <n v="17"/>
    <x v="4"/>
    <n v="1213"/>
    <x v="1"/>
    <n v="970"/>
    <s v="Macroalbuminuria"/>
    <n v="359"/>
    <x v="1"/>
    <n v="0"/>
    <x v="0"/>
    <n v="150"/>
    <x v="1"/>
    <n v="10.5"/>
    <x v="1"/>
    <n v="311"/>
    <x v="1"/>
    <n v="193"/>
    <x v="2"/>
    <n v="29"/>
    <x v="0"/>
    <n v="288"/>
    <s v="Alto"/>
    <n v="139"/>
    <s v="Normal"/>
    <n v="5.2"/>
    <s v="Alto"/>
    <n v="9.1999999999999993"/>
    <x v="0"/>
    <n v="8.5"/>
    <s v="Normal"/>
    <n v="5"/>
    <s v="Alto"/>
    <n v="1"/>
    <s v="Toma ECA"/>
    <n v="1"/>
    <s v="Toma ARB"/>
    <n v="0"/>
    <x v="1"/>
    <n v="1"/>
    <x v="0"/>
    <n v="1"/>
    <x v="1"/>
    <n v="0"/>
    <x v="1"/>
  </r>
  <r>
    <s v="P1288"/>
    <x v="48"/>
    <s v="Adulto"/>
    <x v="1"/>
    <n v="36.1"/>
    <x v="1"/>
    <n v="0"/>
    <s v="No tiene herencia"/>
    <n v="158"/>
    <n v="96"/>
    <n v="87"/>
    <s v="Normal"/>
    <n v="27"/>
    <s v="Reducida"/>
    <n v="4"/>
    <x v="1"/>
    <n v="1"/>
    <x v="1"/>
    <n v="1"/>
    <x v="1"/>
    <n v="1"/>
    <x v="0"/>
    <x v="20"/>
    <x v="1"/>
    <n v="67"/>
    <x v="1"/>
    <n v="41"/>
    <x v="1"/>
    <n v="724"/>
    <x v="1"/>
    <n v="579"/>
    <s v="Macroalbuminuria"/>
    <n v="853"/>
    <x v="0"/>
    <n v="0"/>
    <x v="0"/>
    <n v="191"/>
    <x v="1"/>
    <n v="8.6999999999999993"/>
    <x v="1"/>
    <n v="303"/>
    <x v="1"/>
    <n v="207"/>
    <x v="2"/>
    <n v="32"/>
    <x v="0"/>
    <n v="382"/>
    <s v="Alto"/>
    <n v="134"/>
    <s v="Bajo"/>
    <n v="6.7"/>
    <s v="Alto"/>
    <n v="10.1"/>
    <x v="0"/>
    <n v="7.7"/>
    <s v="Bajo"/>
    <n v="5.2"/>
    <s v="Alto"/>
    <n v="0"/>
    <s v="No Toma ECA"/>
    <n v="1"/>
    <s v="Toma ARB"/>
    <n v="1"/>
    <x v="0"/>
    <n v="1"/>
    <x v="0"/>
    <n v="1"/>
    <x v="1"/>
    <n v="1"/>
    <x v="0"/>
  </r>
  <r>
    <s v="P1289"/>
    <x v="43"/>
    <s v="Adulto Mayor"/>
    <x v="0"/>
    <n v="33.4"/>
    <x v="2"/>
    <n v="0"/>
    <s v="No tiene herencia"/>
    <n v="148"/>
    <n v="96"/>
    <n v="76"/>
    <s v="Normal"/>
    <n v="33"/>
    <s v="Reducida"/>
    <n v="3"/>
    <x v="3"/>
    <n v="1"/>
    <x v="1"/>
    <n v="1"/>
    <x v="1"/>
    <n v="1"/>
    <x v="0"/>
    <x v="16"/>
    <x v="1"/>
    <n v="92"/>
    <x v="1"/>
    <n v="12"/>
    <x v="3"/>
    <n v="2017"/>
    <x v="1"/>
    <n v="1411"/>
    <s v="Macroalbuminuria"/>
    <n v="681"/>
    <x v="0"/>
    <n v="0"/>
    <x v="0"/>
    <n v="194"/>
    <x v="1"/>
    <n v="9.1999999999999993"/>
    <x v="1"/>
    <n v="229"/>
    <x v="2"/>
    <n v="177"/>
    <x v="1"/>
    <n v="29"/>
    <x v="0"/>
    <n v="295"/>
    <s v="Alto"/>
    <n v="132"/>
    <s v="Bajo"/>
    <n v="5.6"/>
    <s v="Alto"/>
    <n v="7.1"/>
    <x v="0"/>
    <n v="8.6999999999999993"/>
    <s v="Normal"/>
    <n v="4.7"/>
    <s v="Alto"/>
    <n v="1"/>
    <s v="Toma ECA"/>
    <n v="1"/>
    <s v="Toma ARB"/>
    <n v="1"/>
    <x v="0"/>
    <n v="0"/>
    <x v="1"/>
    <n v="1"/>
    <x v="1"/>
    <n v="1"/>
    <x v="0"/>
  </r>
  <r>
    <s v="P1290"/>
    <x v="46"/>
    <s v="Adulto"/>
    <x v="0"/>
    <n v="27.8"/>
    <x v="3"/>
    <n v="0"/>
    <s v="No tiene herencia"/>
    <n v="129"/>
    <n v="83"/>
    <n v="79"/>
    <s v="Normal"/>
    <n v="66"/>
    <s v="Normal"/>
    <n v="2"/>
    <x v="0"/>
    <n v="0"/>
    <x v="0"/>
    <n v="0"/>
    <x v="0"/>
    <n v="0"/>
    <x v="1"/>
    <x v="13"/>
    <x v="0"/>
    <n v="27"/>
    <x v="0"/>
    <n v="90"/>
    <x v="2"/>
    <n v="16"/>
    <x v="0"/>
    <n v="12"/>
    <s v="Normal"/>
    <n v="1569"/>
    <x v="0"/>
    <n v="1"/>
    <x v="1"/>
    <n v="89"/>
    <x v="0"/>
    <n v="6"/>
    <x v="2"/>
    <n v="162"/>
    <x v="0"/>
    <n v="115"/>
    <x v="0"/>
    <n v="61"/>
    <x v="1"/>
    <n v="152"/>
    <s v="Alto"/>
    <n v="144"/>
    <s v="Normal"/>
    <n v="4.8"/>
    <s v="Normal"/>
    <n v="13.6"/>
    <x v="1"/>
    <n v="9.9"/>
    <s v="Normal"/>
    <n v="4.3"/>
    <s v="Normal"/>
    <n v="1"/>
    <s v="Toma ECA"/>
    <n v="0"/>
    <s v="No toma ARB"/>
    <n v="0"/>
    <x v="1"/>
    <n v="1"/>
    <x v="0"/>
    <n v="0"/>
    <x v="0"/>
    <n v="0"/>
    <x v="1"/>
  </r>
  <r>
    <s v="P1291"/>
    <x v="1"/>
    <s v="Adulto"/>
    <x v="0"/>
    <n v="34.700000000000003"/>
    <x v="2"/>
    <n v="0"/>
    <s v="No tiene herencia"/>
    <n v="167"/>
    <n v="108"/>
    <n v="83"/>
    <s v="Normal"/>
    <n v="46"/>
    <s v="Intermedia"/>
    <n v="4"/>
    <x v="1"/>
    <n v="1"/>
    <x v="1"/>
    <n v="0"/>
    <x v="0"/>
    <n v="1"/>
    <x v="0"/>
    <x v="12"/>
    <x v="1"/>
    <n v="84"/>
    <x v="1"/>
    <n v="55"/>
    <x v="1"/>
    <n v="2858"/>
    <x v="1"/>
    <n v="2286"/>
    <s v="Macroalbuminuria"/>
    <n v="617"/>
    <x v="0"/>
    <n v="0"/>
    <x v="0"/>
    <n v="142"/>
    <x v="1"/>
    <n v="10.199999999999999"/>
    <x v="1"/>
    <n v="243"/>
    <x v="1"/>
    <n v="148"/>
    <x v="4"/>
    <n v="36"/>
    <x v="0"/>
    <n v="190"/>
    <s v="Alto"/>
    <n v="136"/>
    <s v="Normal"/>
    <n v="5.5"/>
    <s v="Alto"/>
    <n v="7.1"/>
    <x v="0"/>
    <n v="8"/>
    <s v="Bajo"/>
    <n v="4.5"/>
    <s v="Normal"/>
    <n v="1"/>
    <s v="Toma ECA"/>
    <n v="1"/>
    <s v="Toma ARB"/>
    <n v="1"/>
    <x v="0"/>
    <n v="1"/>
    <x v="0"/>
    <n v="1"/>
    <x v="1"/>
    <n v="0"/>
    <x v="1"/>
  </r>
  <r>
    <s v="P1292"/>
    <x v="30"/>
    <s v="Adulto Mayor"/>
    <x v="1"/>
    <n v="28.8"/>
    <x v="3"/>
    <n v="0"/>
    <s v="No tiene herencia"/>
    <n v="107"/>
    <n v="73"/>
    <n v="87"/>
    <s v="Normal"/>
    <n v="63"/>
    <s v="Normal"/>
    <n v="1"/>
    <x v="2"/>
    <n v="0"/>
    <x v="0"/>
    <n v="0"/>
    <x v="0"/>
    <n v="0"/>
    <x v="1"/>
    <x v="3"/>
    <x v="0"/>
    <n v="29"/>
    <x v="0"/>
    <n v="110"/>
    <x v="0"/>
    <n v="13"/>
    <x v="0"/>
    <n v="10"/>
    <s v="Normal"/>
    <n v="1217"/>
    <x v="0"/>
    <n v="1"/>
    <x v="1"/>
    <n v="95"/>
    <x v="0"/>
    <n v="5.9"/>
    <x v="2"/>
    <n v="173"/>
    <x v="0"/>
    <n v="115"/>
    <x v="0"/>
    <n v="67"/>
    <x v="1"/>
    <n v="165"/>
    <s v="Alto"/>
    <n v="143"/>
    <s v="Normal"/>
    <n v="4.7"/>
    <s v="Normal"/>
    <n v="12.3"/>
    <x v="1"/>
    <n v="10.1"/>
    <s v="Normal"/>
    <n v="3.3"/>
    <s v="Normal"/>
    <n v="1"/>
    <s v="Toma ECA"/>
    <n v="1"/>
    <s v="Toma ARB"/>
    <n v="0"/>
    <x v="1"/>
    <n v="1"/>
    <x v="0"/>
    <n v="0"/>
    <x v="0"/>
    <n v="0"/>
    <x v="1"/>
  </r>
  <r>
    <s v="P1293"/>
    <x v="33"/>
    <s v="Adulto Mayor"/>
    <x v="1"/>
    <n v="23.7"/>
    <x v="0"/>
    <n v="1"/>
    <s v="Tiene herencia"/>
    <n v="114"/>
    <n v="84"/>
    <n v="75"/>
    <s v="Normal"/>
    <n v="70"/>
    <s v="Normal"/>
    <n v="2"/>
    <x v="0"/>
    <n v="0"/>
    <x v="0"/>
    <n v="0"/>
    <x v="0"/>
    <n v="0"/>
    <x v="1"/>
    <x v="0"/>
    <x v="0"/>
    <n v="30"/>
    <x v="0"/>
    <n v="87"/>
    <x v="2"/>
    <n v="23"/>
    <x v="0"/>
    <n v="20"/>
    <s v="Normal"/>
    <n v="1005"/>
    <x v="0"/>
    <n v="0"/>
    <x v="0"/>
    <n v="81"/>
    <x v="0"/>
    <n v="5.5"/>
    <x v="0"/>
    <n v="220"/>
    <x v="2"/>
    <n v="106"/>
    <x v="0"/>
    <n v="69"/>
    <x v="1"/>
    <n v="107"/>
    <s v="Normal"/>
    <n v="143"/>
    <s v="Normal"/>
    <n v="4.0999999999999996"/>
    <s v="Normal"/>
    <n v="13.9"/>
    <x v="1"/>
    <n v="10.199999999999999"/>
    <s v="Normal"/>
    <n v="2.9"/>
    <s v="Normal"/>
    <n v="1"/>
    <s v="Toma ECA"/>
    <n v="0"/>
    <s v="No toma ARB"/>
    <n v="0"/>
    <x v="1"/>
    <n v="1"/>
    <x v="0"/>
    <n v="0"/>
    <x v="0"/>
    <n v="0"/>
    <x v="1"/>
  </r>
  <r>
    <s v="P1294"/>
    <x v="28"/>
    <s v="Adulto Mayor"/>
    <x v="1"/>
    <n v="29.8"/>
    <x v="3"/>
    <n v="1"/>
    <s v="Tiene herencia"/>
    <n v="147"/>
    <n v="96"/>
    <n v="81"/>
    <s v="Normal"/>
    <n v="36"/>
    <s v="Reducida"/>
    <n v="2"/>
    <x v="0"/>
    <n v="0"/>
    <x v="0"/>
    <n v="1"/>
    <x v="1"/>
    <n v="1"/>
    <x v="0"/>
    <x v="21"/>
    <x v="1"/>
    <n v="83"/>
    <x v="1"/>
    <n v="49"/>
    <x v="1"/>
    <n v="2282"/>
    <x v="1"/>
    <n v="2053"/>
    <s v="Macroalbuminuria"/>
    <n v="588"/>
    <x v="0"/>
    <n v="0"/>
    <x v="0"/>
    <n v="173"/>
    <x v="1"/>
    <n v="9.9"/>
    <x v="1"/>
    <n v="278"/>
    <x v="1"/>
    <n v="215"/>
    <x v="2"/>
    <n v="43"/>
    <x v="0"/>
    <n v="330"/>
    <s v="Alto"/>
    <n v="140"/>
    <s v="Normal"/>
    <n v="5.4"/>
    <s v="Alto"/>
    <n v="10.1"/>
    <x v="0"/>
    <n v="7.8"/>
    <s v="Bajo"/>
    <n v="6.6"/>
    <s v="Alto"/>
    <n v="0"/>
    <s v="No Toma ECA"/>
    <n v="1"/>
    <s v="Toma ARB"/>
    <n v="1"/>
    <x v="0"/>
    <n v="1"/>
    <x v="0"/>
    <n v="1"/>
    <x v="1"/>
    <n v="1"/>
    <x v="0"/>
  </r>
  <r>
    <s v="P1295"/>
    <x v="34"/>
    <s v="Adulto"/>
    <x v="0"/>
    <n v="19.5"/>
    <x v="0"/>
    <n v="1"/>
    <s v="Tiene herencia"/>
    <n v="110"/>
    <n v="72"/>
    <n v="76"/>
    <s v="Normal"/>
    <n v="53"/>
    <s v="Normal"/>
    <n v="2"/>
    <x v="0"/>
    <n v="0"/>
    <x v="0"/>
    <n v="0"/>
    <x v="0"/>
    <n v="1"/>
    <x v="0"/>
    <x v="4"/>
    <x v="0"/>
    <n v="31"/>
    <x v="0"/>
    <n v="94"/>
    <x v="0"/>
    <n v="13"/>
    <x v="0"/>
    <n v="11"/>
    <s v="Normal"/>
    <n v="2307"/>
    <x v="0"/>
    <n v="0"/>
    <x v="0"/>
    <n v="107"/>
    <x v="2"/>
    <n v="5.2"/>
    <x v="0"/>
    <n v="158"/>
    <x v="0"/>
    <n v="108"/>
    <x v="0"/>
    <n v="41"/>
    <x v="0"/>
    <n v="91"/>
    <s v="Normal"/>
    <n v="141"/>
    <s v="Normal"/>
    <n v="4.4000000000000004"/>
    <s v="Normal"/>
    <n v="13.5"/>
    <x v="1"/>
    <n v="9.5"/>
    <s v="Normal"/>
    <n v="3.6"/>
    <s v="Normal"/>
    <n v="0"/>
    <s v="No Toma ECA"/>
    <n v="1"/>
    <s v="Toma ARB"/>
    <n v="1"/>
    <x v="0"/>
    <n v="0"/>
    <x v="1"/>
    <n v="0"/>
    <x v="0"/>
    <n v="0"/>
    <x v="1"/>
  </r>
  <r>
    <s v="P1296"/>
    <x v="54"/>
    <s v="Adulto Mayor"/>
    <x v="1"/>
    <n v="29.4"/>
    <x v="3"/>
    <n v="1"/>
    <s v="Tiene herencia"/>
    <n v="153"/>
    <n v="99"/>
    <n v="85"/>
    <s v="Normal"/>
    <n v="28"/>
    <s v="Reducida"/>
    <n v="4"/>
    <x v="1"/>
    <n v="1"/>
    <x v="1"/>
    <n v="1"/>
    <x v="1"/>
    <n v="1"/>
    <x v="0"/>
    <x v="29"/>
    <x v="1"/>
    <n v="64"/>
    <x v="1"/>
    <n v="25"/>
    <x v="4"/>
    <n v="2317"/>
    <x v="1"/>
    <n v="1853"/>
    <s v="Macroalbuminuria"/>
    <n v="728"/>
    <x v="0"/>
    <n v="1"/>
    <x v="1"/>
    <n v="203"/>
    <x v="1"/>
    <n v="8.3000000000000007"/>
    <x v="1"/>
    <n v="303"/>
    <x v="1"/>
    <n v="159"/>
    <x v="4"/>
    <n v="28"/>
    <x v="0"/>
    <n v="217"/>
    <s v="Alto"/>
    <n v="131"/>
    <s v="Bajo"/>
    <n v="5"/>
    <s v="Normal"/>
    <n v="9.9"/>
    <x v="0"/>
    <n v="7.9"/>
    <s v="Bajo"/>
    <n v="5.6"/>
    <s v="Alto"/>
    <n v="0"/>
    <s v="No Toma ECA"/>
    <n v="1"/>
    <s v="Toma ARB"/>
    <n v="1"/>
    <x v="0"/>
    <n v="1"/>
    <x v="0"/>
    <n v="1"/>
    <x v="1"/>
    <n v="0"/>
    <x v="1"/>
  </r>
  <r>
    <s v="P1297"/>
    <x v="12"/>
    <s v="Adulto"/>
    <x v="1"/>
    <n v="20.399999999999999"/>
    <x v="0"/>
    <n v="0"/>
    <s v="No tiene herencia"/>
    <n v="104"/>
    <n v="72"/>
    <n v="64"/>
    <s v="Normal"/>
    <n v="64"/>
    <s v="Normal"/>
    <n v="2"/>
    <x v="0"/>
    <n v="0"/>
    <x v="0"/>
    <n v="0"/>
    <x v="0"/>
    <n v="0"/>
    <x v="1"/>
    <x v="10"/>
    <x v="0"/>
    <n v="19"/>
    <x v="0"/>
    <n v="92"/>
    <x v="0"/>
    <n v="26"/>
    <x v="0"/>
    <n v="18"/>
    <s v="Normal"/>
    <n v="1942"/>
    <x v="0"/>
    <n v="1"/>
    <x v="1"/>
    <n v="108"/>
    <x v="2"/>
    <n v="5.4"/>
    <x v="0"/>
    <n v="179"/>
    <x v="0"/>
    <n v="127"/>
    <x v="0"/>
    <n v="58"/>
    <x v="0"/>
    <n v="134"/>
    <s v="Normal"/>
    <n v="141"/>
    <s v="Normal"/>
    <n v="4.8"/>
    <s v="Normal"/>
    <n v="15.3"/>
    <x v="1"/>
    <n v="10"/>
    <s v="Normal"/>
    <n v="2.6"/>
    <s v="Normal"/>
    <n v="1"/>
    <s v="Toma ECA"/>
    <n v="1"/>
    <s v="Toma ARB"/>
    <n v="0"/>
    <x v="1"/>
    <n v="0"/>
    <x v="1"/>
    <n v="0"/>
    <x v="0"/>
    <n v="0"/>
    <x v="1"/>
  </r>
  <r>
    <s v="P1298"/>
    <x v="40"/>
    <s v="Adulto"/>
    <x v="0"/>
    <n v="28.5"/>
    <x v="3"/>
    <n v="1"/>
    <s v="Tiene herencia"/>
    <n v="149"/>
    <n v="95"/>
    <n v="91"/>
    <s v="Normal"/>
    <n v="40"/>
    <s v="Reducida"/>
    <n v="4"/>
    <x v="1"/>
    <n v="0"/>
    <x v="0"/>
    <n v="1"/>
    <x v="1"/>
    <n v="1"/>
    <x v="0"/>
    <x v="15"/>
    <x v="1"/>
    <n v="108"/>
    <x v="3"/>
    <n v="58"/>
    <x v="1"/>
    <n v="2403"/>
    <x v="1"/>
    <n v="1922"/>
    <s v="Macroalbuminuria"/>
    <n v="758"/>
    <x v="0"/>
    <n v="0"/>
    <x v="0"/>
    <n v="126"/>
    <x v="1"/>
    <n v="8.5"/>
    <x v="1"/>
    <n v="236"/>
    <x v="2"/>
    <n v="130"/>
    <x v="4"/>
    <n v="30"/>
    <x v="0"/>
    <n v="224"/>
    <s v="Alto"/>
    <n v="139"/>
    <s v="Normal"/>
    <n v="6.9"/>
    <s v="Alto"/>
    <n v="7.7"/>
    <x v="0"/>
    <n v="8.5"/>
    <s v="Normal"/>
    <n v="7.2"/>
    <s v="Alto"/>
    <n v="1"/>
    <s v="Toma ECA"/>
    <n v="0"/>
    <s v="No toma ARB"/>
    <n v="1"/>
    <x v="0"/>
    <n v="0"/>
    <x v="1"/>
    <n v="1"/>
    <x v="1"/>
    <n v="0"/>
    <x v="1"/>
  </r>
  <r>
    <s v="P1299"/>
    <x v="34"/>
    <s v="Adulto"/>
    <x v="0"/>
    <n v="28.8"/>
    <x v="3"/>
    <n v="0"/>
    <s v="No tiene herencia"/>
    <n v="121"/>
    <n v="66"/>
    <n v="86"/>
    <s v="Normal"/>
    <n v="65"/>
    <s v="Normal"/>
    <n v="1"/>
    <x v="2"/>
    <n v="0"/>
    <x v="0"/>
    <n v="0"/>
    <x v="0"/>
    <n v="1"/>
    <x v="0"/>
    <x v="3"/>
    <x v="0"/>
    <n v="29"/>
    <x v="0"/>
    <n v="62"/>
    <x v="2"/>
    <n v="13"/>
    <x v="0"/>
    <n v="10"/>
    <s v="Normal"/>
    <n v="1347"/>
    <x v="0"/>
    <n v="0"/>
    <x v="0"/>
    <n v="120"/>
    <x v="2"/>
    <n v="5"/>
    <x v="0"/>
    <n v="170"/>
    <x v="0"/>
    <n v="108"/>
    <x v="0"/>
    <n v="64"/>
    <x v="1"/>
    <n v="140"/>
    <s v="Normal"/>
    <n v="141"/>
    <s v="Normal"/>
    <n v="3.5"/>
    <s v="Normal"/>
    <n v="13.4"/>
    <x v="0"/>
    <n v="8.6999999999999993"/>
    <s v="Normal"/>
    <n v="3.7"/>
    <s v="Normal"/>
    <n v="0"/>
    <s v="No Toma ECA"/>
    <n v="0"/>
    <s v="No toma ARB"/>
    <n v="0"/>
    <x v="1"/>
    <n v="0"/>
    <x v="1"/>
    <n v="0"/>
    <x v="0"/>
    <n v="1"/>
    <x v="0"/>
  </r>
  <r>
    <s v="P1300"/>
    <x v="3"/>
    <s v="Adulto Mayor"/>
    <x v="0"/>
    <n v="33.200000000000003"/>
    <x v="2"/>
    <n v="0"/>
    <s v="No tiene herencia"/>
    <n v="190"/>
    <n v="100"/>
    <n v="80"/>
    <s v="Normal"/>
    <n v="26"/>
    <s v="Reducida"/>
    <n v="3"/>
    <x v="3"/>
    <n v="0"/>
    <x v="0"/>
    <n v="0"/>
    <x v="0"/>
    <n v="1"/>
    <x v="0"/>
    <x v="16"/>
    <x v="1"/>
    <n v="74"/>
    <x v="1"/>
    <n v="48"/>
    <x v="1"/>
    <n v="1998"/>
    <x v="1"/>
    <n v="1598"/>
    <s v="Macroalbuminuria"/>
    <n v="809"/>
    <x v="0"/>
    <n v="1"/>
    <x v="1"/>
    <n v="136"/>
    <x v="1"/>
    <n v="11"/>
    <x v="1"/>
    <n v="279"/>
    <x v="1"/>
    <n v="150"/>
    <x v="4"/>
    <n v="44"/>
    <x v="0"/>
    <n v="372"/>
    <s v="Alto"/>
    <n v="138"/>
    <s v="Normal"/>
    <n v="6.4"/>
    <s v="Alto"/>
    <n v="8"/>
    <x v="0"/>
    <n v="8.3000000000000007"/>
    <s v="Bajo"/>
    <n v="6.2"/>
    <s v="Alto"/>
    <n v="1"/>
    <s v="Toma ECA"/>
    <n v="1"/>
    <s v="Toma ARB"/>
    <n v="1"/>
    <x v="0"/>
    <n v="0"/>
    <x v="1"/>
    <n v="1"/>
    <x v="1"/>
    <n v="0"/>
    <x v="1"/>
  </r>
  <r>
    <s v="P1301"/>
    <x v="8"/>
    <s v="Adulto"/>
    <x v="0"/>
    <n v="25.2"/>
    <x v="3"/>
    <n v="0"/>
    <s v="No tiene herencia"/>
    <n v="163"/>
    <n v="94"/>
    <n v="86"/>
    <s v="Normal"/>
    <n v="43"/>
    <s v="Intermedia"/>
    <n v="2"/>
    <x v="0"/>
    <n v="1"/>
    <x v="1"/>
    <n v="0"/>
    <x v="0"/>
    <n v="1"/>
    <x v="0"/>
    <x v="2"/>
    <x v="1"/>
    <n v="95"/>
    <x v="1"/>
    <n v="51"/>
    <x v="1"/>
    <n v="2967"/>
    <x v="1"/>
    <n v="2670"/>
    <s v="Macroalbuminuria"/>
    <n v="537"/>
    <x v="0"/>
    <n v="0"/>
    <x v="0"/>
    <n v="177"/>
    <x v="1"/>
    <n v="9.6"/>
    <x v="1"/>
    <n v="299"/>
    <x v="1"/>
    <n v="210"/>
    <x v="2"/>
    <n v="28"/>
    <x v="0"/>
    <n v="329"/>
    <s v="Alto"/>
    <n v="140"/>
    <s v="Normal"/>
    <n v="6"/>
    <s v="Alto"/>
    <n v="8"/>
    <x v="0"/>
    <n v="8.6"/>
    <s v="Normal"/>
    <n v="5.3"/>
    <s v="Alto"/>
    <n v="0"/>
    <s v="No Toma ECA"/>
    <n v="0"/>
    <s v="No toma ARB"/>
    <n v="1"/>
    <x v="0"/>
    <n v="1"/>
    <x v="0"/>
    <n v="1"/>
    <x v="1"/>
    <n v="0"/>
    <x v="1"/>
  </r>
  <r>
    <s v="P1302"/>
    <x v="17"/>
    <s v="Adulto"/>
    <x v="1"/>
    <n v="27"/>
    <x v="3"/>
    <n v="1"/>
    <s v="Tiene herencia"/>
    <n v="175"/>
    <n v="105"/>
    <n v="75"/>
    <s v="Normal"/>
    <n v="45"/>
    <s v="Intermedia"/>
    <n v="3"/>
    <x v="3"/>
    <n v="0"/>
    <x v="0"/>
    <n v="1"/>
    <x v="1"/>
    <n v="1"/>
    <x v="0"/>
    <x v="39"/>
    <x v="1"/>
    <n v="65"/>
    <x v="1"/>
    <n v="18"/>
    <x v="4"/>
    <n v="1155"/>
    <x v="1"/>
    <n v="1039"/>
    <s v="Macroalbuminuria"/>
    <n v="603"/>
    <x v="0"/>
    <n v="1"/>
    <x v="1"/>
    <n v="190"/>
    <x v="1"/>
    <n v="7.7"/>
    <x v="1"/>
    <n v="244"/>
    <x v="1"/>
    <n v="131"/>
    <x v="4"/>
    <n v="36"/>
    <x v="0"/>
    <n v="384"/>
    <s v="Alto"/>
    <n v="127"/>
    <s v="Bajo"/>
    <n v="5.4"/>
    <s v="Alto"/>
    <n v="7.7"/>
    <x v="0"/>
    <n v="7.6"/>
    <s v="Bajo"/>
    <n v="6.1"/>
    <s v="Alto"/>
    <n v="1"/>
    <s v="Toma ECA"/>
    <n v="1"/>
    <s v="Toma ARB"/>
    <n v="0"/>
    <x v="1"/>
    <n v="0"/>
    <x v="1"/>
    <n v="1"/>
    <x v="1"/>
    <n v="0"/>
    <x v="1"/>
  </r>
  <r>
    <s v="P1303"/>
    <x v="3"/>
    <s v="Adulto Mayor"/>
    <x v="0"/>
    <n v="38.5"/>
    <x v="1"/>
    <n v="1"/>
    <s v="Tiene herencia"/>
    <n v="186"/>
    <n v="109"/>
    <n v="94"/>
    <s v="Normal"/>
    <n v="42"/>
    <s v="Intermedia"/>
    <n v="3"/>
    <x v="3"/>
    <n v="0"/>
    <x v="0"/>
    <n v="0"/>
    <x v="0"/>
    <n v="1"/>
    <x v="0"/>
    <x v="25"/>
    <x v="1"/>
    <n v="82"/>
    <x v="1"/>
    <n v="10"/>
    <x v="3"/>
    <n v="2846"/>
    <x v="1"/>
    <n v="2561"/>
    <s v="Macroalbuminuria"/>
    <n v="375"/>
    <x v="1"/>
    <n v="0"/>
    <x v="0"/>
    <n v="146"/>
    <x v="1"/>
    <n v="6.8"/>
    <x v="1"/>
    <n v="259"/>
    <x v="1"/>
    <n v="169"/>
    <x v="1"/>
    <n v="43"/>
    <x v="0"/>
    <n v="185"/>
    <s v="Alto"/>
    <n v="133"/>
    <s v="Bajo"/>
    <n v="6.2"/>
    <s v="Alto"/>
    <n v="7.5"/>
    <x v="0"/>
    <n v="8.8000000000000007"/>
    <s v="Normal"/>
    <n v="6.4"/>
    <s v="Alto"/>
    <n v="1"/>
    <s v="Toma ECA"/>
    <n v="1"/>
    <s v="Toma ARB"/>
    <n v="0"/>
    <x v="1"/>
    <n v="1"/>
    <x v="0"/>
    <n v="1"/>
    <x v="1"/>
    <n v="0"/>
    <x v="1"/>
  </r>
  <r>
    <s v="P1304"/>
    <x v="7"/>
    <s v="Adulto Mayor"/>
    <x v="1"/>
    <n v="31.8"/>
    <x v="2"/>
    <n v="0"/>
    <s v="No tiene herencia"/>
    <n v="156"/>
    <n v="97"/>
    <n v="94"/>
    <s v="Normal"/>
    <n v="39"/>
    <s v="Reducida"/>
    <n v="2"/>
    <x v="0"/>
    <n v="0"/>
    <x v="0"/>
    <n v="0"/>
    <x v="0"/>
    <n v="1"/>
    <x v="0"/>
    <x v="39"/>
    <x v="1"/>
    <n v="45"/>
    <x v="1"/>
    <n v="37"/>
    <x v="1"/>
    <n v="1608"/>
    <x v="1"/>
    <n v="1286"/>
    <s v="Macroalbuminuria"/>
    <n v="733"/>
    <x v="0"/>
    <n v="1"/>
    <x v="1"/>
    <n v="200"/>
    <x v="1"/>
    <n v="10.7"/>
    <x v="1"/>
    <n v="317"/>
    <x v="1"/>
    <n v="190"/>
    <x v="2"/>
    <n v="31"/>
    <x v="0"/>
    <n v="243"/>
    <s v="Alto"/>
    <n v="126"/>
    <s v="Bajo"/>
    <n v="6.3"/>
    <s v="Alto"/>
    <n v="9.1999999999999993"/>
    <x v="0"/>
    <n v="8.6999999999999993"/>
    <s v="Normal"/>
    <n v="6.4"/>
    <s v="Alto"/>
    <n v="1"/>
    <s v="Toma ECA"/>
    <n v="0"/>
    <s v="No toma ARB"/>
    <n v="1"/>
    <x v="0"/>
    <n v="1"/>
    <x v="0"/>
    <n v="1"/>
    <x v="1"/>
    <n v="1"/>
    <x v="0"/>
  </r>
  <r>
    <s v="P1305"/>
    <x v="22"/>
    <s v="Adulto Mayor"/>
    <x v="1"/>
    <n v="37.700000000000003"/>
    <x v="1"/>
    <n v="0"/>
    <s v="No tiene herencia"/>
    <n v="156"/>
    <n v="108"/>
    <n v="75"/>
    <s v="Normal"/>
    <n v="37"/>
    <s v="Reducida"/>
    <n v="3"/>
    <x v="3"/>
    <n v="1"/>
    <x v="1"/>
    <n v="0"/>
    <x v="0"/>
    <n v="1"/>
    <x v="0"/>
    <x v="29"/>
    <x v="1"/>
    <n v="59"/>
    <x v="1"/>
    <n v="14"/>
    <x v="3"/>
    <n v="557"/>
    <x v="1"/>
    <n v="445"/>
    <s v="Macroalbuminuria"/>
    <n v="414"/>
    <x v="1"/>
    <n v="1"/>
    <x v="1"/>
    <n v="184"/>
    <x v="1"/>
    <n v="7.3"/>
    <x v="1"/>
    <n v="259"/>
    <x v="1"/>
    <n v="185"/>
    <x v="1"/>
    <n v="38"/>
    <x v="0"/>
    <n v="298"/>
    <s v="Alto"/>
    <n v="130"/>
    <s v="Bajo"/>
    <n v="6.8"/>
    <s v="Alto"/>
    <n v="7.5"/>
    <x v="0"/>
    <n v="8.6"/>
    <s v="Normal"/>
    <n v="6.6"/>
    <s v="Alto"/>
    <n v="1"/>
    <s v="Toma ECA"/>
    <n v="0"/>
    <s v="No toma ARB"/>
    <n v="1"/>
    <x v="0"/>
    <n v="0"/>
    <x v="1"/>
    <n v="1"/>
    <x v="1"/>
    <n v="0"/>
    <x v="1"/>
  </r>
  <r>
    <s v="P1306"/>
    <x v="37"/>
    <s v="Adulto Mayor"/>
    <x v="1"/>
    <n v="37.6"/>
    <x v="1"/>
    <n v="0"/>
    <s v="No tiene herencia"/>
    <n v="147"/>
    <n v="101"/>
    <n v="84"/>
    <s v="Normal"/>
    <n v="30"/>
    <s v="Reducida"/>
    <n v="3"/>
    <x v="3"/>
    <n v="1"/>
    <x v="1"/>
    <n v="1"/>
    <x v="1"/>
    <n v="1"/>
    <x v="0"/>
    <x v="17"/>
    <x v="1"/>
    <n v="68"/>
    <x v="1"/>
    <n v="54"/>
    <x v="1"/>
    <n v="1535"/>
    <x v="1"/>
    <n v="1381"/>
    <s v="Macroalbuminuria"/>
    <n v="882"/>
    <x v="0"/>
    <n v="1"/>
    <x v="1"/>
    <n v="177"/>
    <x v="1"/>
    <n v="7.8"/>
    <x v="1"/>
    <n v="310"/>
    <x v="1"/>
    <n v="143"/>
    <x v="4"/>
    <n v="36"/>
    <x v="0"/>
    <n v="194"/>
    <s v="Alto"/>
    <n v="132"/>
    <s v="Bajo"/>
    <n v="5.5"/>
    <s v="Alto"/>
    <n v="10.3"/>
    <x v="0"/>
    <n v="7.8"/>
    <s v="Bajo"/>
    <n v="5.5"/>
    <s v="Alto"/>
    <n v="0"/>
    <s v="No Toma ECA"/>
    <n v="1"/>
    <s v="Toma ARB"/>
    <n v="1"/>
    <x v="0"/>
    <n v="0"/>
    <x v="1"/>
    <n v="1"/>
    <x v="1"/>
    <n v="0"/>
    <x v="1"/>
  </r>
  <r>
    <s v="P1307"/>
    <x v="47"/>
    <s v="Adulto Mayor"/>
    <x v="0"/>
    <n v="36.799999999999997"/>
    <x v="1"/>
    <n v="1"/>
    <s v="Tiene herencia"/>
    <n v="163"/>
    <n v="98"/>
    <n v="76"/>
    <s v="Normal"/>
    <n v="30"/>
    <s v="Reducida"/>
    <n v="3"/>
    <x v="3"/>
    <n v="0"/>
    <x v="0"/>
    <n v="0"/>
    <x v="0"/>
    <n v="1"/>
    <x v="0"/>
    <x v="41"/>
    <x v="1"/>
    <n v="71"/>
    <x v="1"/>
    <n v="45"/>
    <x v="1"/>
    <n v="1177"/>
    <x v="1"/>
    <n v="823"/>
    <s v="Macroalbuminuria"/>
    <n v="554"/>
    <x v="0"/>
    <n v="1"/>
    <x v="1"/>
    <n v="162"/>
    <x v="1"/>
    <n v="8.4"/>
    <x v="1"/>
    <n v="281"/>
    <x v="1"/>
    <n v="181"/>
    <x v="1"/>
    <n v="38"/>
    <x v="0"/>
    <n v="366"/>
    <s v="Alto"/>
    <n v="128"/>
    <s v="Bajo"/>
    <n v="6.4"/>
    <s v="Alto"/>
    <n v="7.6"/>
    <x v="0"/>
    <n v="7.8"/>
    <s v="Bajo"/>
    <n v="5.4"/>
    <s v="Alto"/>
    <n v="1"/>
    <s v="Toma ECA"/>
    <n v="0"/>
    <s v="No toma ARB"/>
    <n v="1"/>
    <x v="0"/>
    <n v="1"/>
    <x v="0"/>
    <n v="1"/>
    <x v="1"/>
    <n v="0"/>
    <x v="1"/>
  </r>
  <r>
    <s v="P1308"/>
    <x v="49"/>
    <s v="Adulto Mayor"/>
    <x v="0"/>
    <n v="37.5"/>
    <x v="1"/>
    <n v="0"/>
    <s v="No tiene herencia"/>
    <n v="144"/>
    <n v="92"/>
    <n v="89"/>
    <s v="Normal"/>
    <n v="26"/>
    <s v="Reducida"/>
    <n v="3"/>
    <x v="3"/>
    <n v="0"/>
    <x v="0"/>
    <n v="1"/>
    <x v="1"/>
    <n v="1"/>
    <x v="0"/>
    <x v="11"/>
    <x v="1"/>
    <n v="85"/>
    <x v="1"/>
    <n v="14"/>
    <x v="3"/>
    <n v="1845"/>
    <x v="1"/>
    <n v="1660"/>
    <s v="Macroalbuminuria"/>
    <n v="524"/>
    <x v="0"/>
    <n v="1"/>
    <x v="1"/>
    <n v="208"/>
    <x v="1"/>
    <n v="8.9"/>
    <x v="1"/>
    <n v="234"/>
    <x v="2"/>
    <n v="194"/>
    <x v="2"/>
    <n v="41"/>
    <x v="0"/>
    <n v="338"/>
    <s v="Alto"/>
    <n v="130"/>
    <s v="Bajo"/>
    <n v="5.6"/>
    <s v="Alto"/>
    <n v="8.6999999999999993"/>
    <x v="0"/>
    <n v="7.8"/>
    <s v="Bajo"/>
    <n v="7.1"/>
    <s v="Alto"/>
    <n v="0"/>
    <s v="No Toma ECA"/>
    <n v="1"/>
    <s v="Toma ARB"/>
    <n v="1"/>
    <x v="0"/>
    <n v="1"/>
    <x v="0"/>
    <n v="1"/>
    <x v="1"/>
    <n v="1"/>
    <x v="0"/>
  </r>
  <r>
    <s v="P1309"/>
    <x v="15"/>
    <s v="Adulto"/>
    <x v="1"/>
    <n v="29"/>
    <x v="3"/>
    <n v="0"/>
    <s v="No tiene herencia"/>
    <n v="168"/>
    <n v="93"/>
    <n v="92"/>
    <s v="Normal"/>
    <n v="49"/>
    <s v="Intermedia"/>
    <n v="4"/>
    <x v="1"/>
    <n v="0"/>
    <x v="0"/>
    <n v="1"/>
    <x v="1"/>
    <n v="1"/>
    <x v="0"/>
    <x v="15"/>
    <x v="1"/>
    <n v="105"/>
    <x v="3"/>
    <n v="45"/>
    <x v="1"/>
    <n v="1568"/>
    <x v="1"/>
    <n v="1254"/>
    <s v="Macroalbuminuria"/>
    <n v="838"/>
    <x v="0"/>
    <n v="1"/>
    <x v="1"/>
    <n v="218"/>
    <x v="1"/>
    <n v="7.2"/>
    <x v="1"/>
    <n v="258"/>
    <x v="1"/>
    <n v="165"/>
    <x v="1"/>
    <n v="43"/>
    <x v="0"/>
    <n v="348"/>
    <s v="Alto"/>
    <n v="131"/>
    <s v="Bajo"/>
    <n v="5.4"/>
    <s v="Alto"/>
    <n v="7.9"/>
    <x v="0"/>
    <n v="7.9"/>
    <s v="Bajo"/>
    <n v="7.1"/>
    <s v="Alto"/>
    <n v="1"/>
    <s v="Toma ECA"/>
    <n v="1"/>
    <s v="Toma ARB"/>
    <n v="1"/>
    <x v="0"/>
    <n v="1"/>
    <x v="0"/>
    <n v="1"/>
    <x v="1"/>
    <n v="1"/>
    <x v="0"/>
  </r>
  <r>
    <s v="P1310"/>
    <x v="42"/>
    <s v="Adulto Mayor"/>
    <x v="1"/>
    <n v="37.9"/>
    <x v="1"/>
    <n v="1"/>
    <s v="Tiene herencia"/>
    <n v="176"/>
    <n v="109"/>
    <n v="98"/>
    <s v="Normal"/>
    <n v="43"/>
    <s v="Intermedia"/>
    <n v="3"/>
    <x v="3"/>
    <n v="1"/>
    <x v="1"/>
    <n v="0"/>
    <x v="0"/>
    <n v="1"/>
    <x v="0"/>
    <x v="11"/>
    <x v="1"/>
    <n v="45"/>
    <x v="1"/>
    <n v="30"/>
    <x v="1"/>
    <n v="1192"/>
    <x v="1"/>
    <n v="1072"/>
    <s v="Macroalbuminuria"/>
    <n v="345"/>
    <x v="1"/>
    <n v="0"/>
    <x v="0"/>
    <n v="148"/>
    <x v="1"/>
    <n v="9.9"/>
    <x v="1"/>
    <n v="212"/>
    <x v="2"/>
    <n v="212"/>
    <x v="2"/>
    <n v="25"/>
    <x v="0"/>
    <n v="224"/>
    <s v="Alto"/>
    <n v="139"/>
    <s v="Normal"/>
    <n v="5.4"/>
    <s v="Alto"/>
    <n v="9.1"/>
    <x v="0"/>
    <n v="7.8"/>
    <s v="Bajo"/>
    <n v="6.6"/>
    <s v="Alto"/>
    <n v="1"/>
    <s v="Toma ECA"/>
    <n v="1"/>
    <s v="Toma ARB"/>
    <n v="0"/>
    <x v="1"/>
    <n v="1"/>
    <x v="0"/>
    <n v="1"/>
    <x v="1"/>
    <n v="0"/>
    <x v="1"/>
  </r>
  <r>
    <s v="P1311"/>
    <x v="42"/>
    <s v="Adulto Mayor"/>
    <x v="0"/>
    <n v="25.2"/>
    <x v="3"/>
    <n v="1"/>
    <s v="Tiene herencia"/>
    <n v="168"/>
    <n v="95"/>
    <n v="102"/>
    <s v="Taquicardia"/>
    <n v="35"/>
    <s v="Reducida"/>
    <n v="4"/>
    <x v="1"/>
    <n v="1"/>
    <x v="1"/>
    <n v="0"/>
    <x v="0"/>
    <n v="1"/>
    <x v="0"/>
    <x v="14"/>
    <x v="1"/>
    <n v="94"/>
    <x v="1"/>
    <n v="43"/>
    <x v="1"/>
    <n v="2555"/>
    <x v="1"/>
    <n v="2299"/>
    <s v="Macroalbuminuria"/>
    <n v="439"/>
    <x v="1"/>
    <n v="0"/>
    <x v="0"/>
    <n v="140"/>
    <x v="1"/>
    <n v="7.7"/>
    <x v="1"/>
    <n v="297"/>
    <x v="1"/>
    <n v="193"/>
    <x v="2"/>
    <n v="30"/>
    <x v="0"/>
    <n v="405"/>
    <s v="Alto"/>
    <n v="125"/>
    <s v="Bajo"/>
    <n v="5.2"/>
    <s v="Alto"/>
    <n v="9.6"/>
    <x v="0"/>
    <n v="7.9"/>
    <s v="Bajo"/>
    <n v="4.9000000000000004"/>
    <s v="Alto"/>
    <n v="1"/>
    <s v="Toma ECA"/>
    <n v="0"/>
    <s v="No toma ARB"/>
    <n v="0"/>
    <x v="1"/>
    <n v="0"/>
    <x v="1"/>
    <n v="1"/>
    <x v="1"/>
    <n v="0"/>
    <x v="1"/>
  </r>
  <r>
    <s v="P1312"/>
    <x v="22"/>
    <s v="Adulto Mayor"/>
    <x v="1"/>
    <n v="32.4"/>
    <x v="2"/>
    <n v="1"/>
    <s v="Tiene herencia"/>
    <n v="185"/>
    <n v="101"/>
    <n v="87"/>
    <s v="Normal"/>
    <n v="44"/>
    <s v="Intermedia"/>
    <n v="2"/>
    <x v="0"/>
    <n v="1"/>
    <x v="1"/>
    <n v="0"/>
    <x v="0"/>
    <n v="1"/>
    <x v="0"/>
    <x v="39"/>
    <x v="1"/>
    <n v="57"/>
    <x v="1"/>
    <n v="43"/>
    <x v="1"/>
    <n v="1382"/>
    <x v="1"/>
    <n v="1243"/>
    <s v="Macroalbuminuria"/>
    <n v="427"/>
    <x v="1"/>
    <n v="1"/>
    <x v="1"/>
    <n v="196"/>
    <x v="1"/>
    <n v="7.3"/>
    <x v="1"/>
    <n v="267"/>
    <x v="1"/>
    <n v="208"/>
    <x v="2"/>
    <n v="40"/>
    <x v="0"/>
    <n v="354"/>
    <s v="Alto"/>
    <n v="134"/>
    <s v="Bajo"/>
    <n v="5.4"/>
    <s v="Alto"/>
    <n v="10.6"/>
    <x v="0"/>
    <n v="9"/>
    <s v="Normal"/>
    <n v="6.6"/>
    <s v="Alto"/>
    <n v="1"/>
    <s v="Toma ECA"/>
    <n v="1"/>
    <s v="Toma ARB"/>
    <n v="1"/>
    <x v="0"/>
    <n v="1"/>
    <x v="0"/>
    <n v="1"/>
    <x v="1"/>
    <n v="1"/>
    <x v="0"/>
  </r>
  <r>
    <s v="P1313"/>
    <x v="10"/>
    <s v="Adulto Mayor"/>
    <x v="1"/>
    <n v="29.1"/>
    <x v="3"/>
    <n v="0"/>
    <s v="No tiene herencia"/>
    <n v="109"/>
    <n v="67"/>
    <n v="75"/>
    <s v="Normal"/>
    <n v="65"/>
    <s v="Normal"/>
    <n v="1"/>
    <x v="2"/>
    <n v="0"/>
    <x v="0"/>
    <n v="0"/>
    <x v="0"/>
    <n v="1"/>
    <x v="0"/>
    <x v="18"/>
    <x v="1"/>
    <n v="30"/>
    <x v="0"/>
    <n v="114"/>
    <x v="0"/>
    <n v="12"/>
    <x v="0"/>
    <n v="8"/>
    <s v="Normal"/>
    <n v="1872"/>
    <x v="0"/>
    <n v="0"/>
    <x v="0"/>
    <n v="106"/>
    <x v="2"/>
    <n v="6.2"/>
    <x v="2"/>
    <n v="204"/>
    <x v="2"/>
    <n v="99"/>
    <x v="3"/>
    <n v="58"/>
    <x v="0"/>
    <n v="163"/>
    <s v="Alto"/>
    <n v="138"/>
    <s v="Normal"/>
    <n v="3.7"/>
    <s v="Normal"/>
    <n v="13.4"/>
    <x v="1"/>
    <n v="9.5"/>
    <s v="Normal"/>
    <n v="2.6"/>
    <s v="Normal"/>
    <n v="0"/>
    <s v="No Toma ECA"/>
    <n v="0"/>
    <s v="No toma ARB"/>
    <n v="0"/>
    <x v="1"/>
    <n v="1"/>
    <x v="0"/>
    <n v="0"/>
    <x v="0"/>
    <n v="1"/>
    <x v="0"/>
  </r>
  <r>
    <s v="P1314"/>
    <x v="27"/>
    <s v="Adulto"/>
    <x v="1"/>
    <n v="20"/>
    <x v="0"/>
    <n v="0"/>
    <s v="No tiene herencia"/>
    <n v="108"/>
    <n v="70"/>
    <n v="60"/>
    <s v="Normal"/>
    <n v="67"/>
    <s v="Normal"/>
    <n v="2"/>
    <x v="0"/>
    <n v="0"/>
    <x v="0"/>
    <n v="0"/>
    <x v="0"/>
    <n v="0"/>
    <x v="1"/>
    <x v="10"/>
    <x v="0"/>
    <n v="21"/>
    <x v="0"/>
    <n v="117"/>
    <x v="0"/>
    <n v="14"/>
    <x v="0"/>
    <n v="9"/>
    <s v="Normal"/>
    <n v="1404"/>
    <x v="0"/>
    <n v="1"/>
    <x v="1"/>
    <n v="96"/>
    <x v="0"/>
    <n v="6.2"/>
    <x v="2"/>
    <n v="164"/>
    <x v="0"/>
    <n v="112"/>
    <x v="0"/>
    <n v="50"/>
    <x v="0"/>
    <n v="167"/>
    <s v="Alto"/>
    <n v="140"/>
    <s v="Normal"/>
    <n v="4.5"/>
    <s v="Normal"/>
    <n v="14.1"/>
    <x v="1"/>
    <n v="9.9"/>
    <s v="Normal"/>
    <n v="3.1"/>
    <s v="Normal"/>
    <n v="1"/>
    <s v="Toma ECA"/>
    <n v="0"/>
    <s v="No toma ARB"/>
    <n v="0"/>
    <x v="1"/>
    <n v="0"/>
    <x v="1"/>
    <n v="0"/>
    <x v="0"/>
    <n v="1"/>
    <x v="0"/>
  </r>
  <r>
    <s v="P1315"/>
    <x v="55"/>
    <s v="Adulto"/>
    <x v="1"/>
    <n v="25.1"/>
    <x v="3"/>
    <n v="1"/>
    <s v="Tiene herencia"/>
    <n v="100"/>
    <n v="66"/>
    <n v="62"/>
    <s v="Normal"/>
    <n v="61"/>
    <s v="Normal"/>
    <n v="2"/>
    <x v="0"/>
    <n v="0"/>
    <x v="0"/>
    <n v="0"/>
    <x v="0"/>
    <n v="0"/>
    <x v="1"/>
    <x v="10"/>
    <x v="0"/>
    <n v="38"/>
    <x v="0"/>
    <n v="99"/>
    <x v="0"/>
    <n v="5"/>
    <x v="0"/>
    <n v="4"/>
    <s v="Normal"/>
    <n v="2316"/>
    <x v="0"/>
    <n v="1"/>
    <x v="1"/>
    <n v="92"/>
    <x v="0"/>
    <n v="5.8"/>
    <x v="2"/>
    <n v="194"/>
    <x v="0"/>
    <n v="83"/>
    <x v="3"/>
    <n v="54"/>
    <x v="0"/>
    <n v="127"/>
    <s v="Normal"/>
    <n v="142"/>
    <s v="Normal"/>
    <n v="3.8"/>
    <s v="Normal"/>
    <n v="12.1"/>
    <x v="1"/>
    <n v="10.4"/>
    <s v="Normal"/>
    <n v="4.5"/>
    <s v="Normal"/>
    <n v="0"/>
    <s v="No Toma ECA"/>
    <n v="0"/>
    <s v="No toma ARB"/>
    <n v="0"/>
    <x v="1"/>
    <n v="1"/>
    <x v="0"/>
    <n v="0"/>
    <x v="0"/>
    <n v="1"/>
    <x v="0"/>
  </r>
  <r>
    <s v="P1316"/>
    <x v="5"/>
    <s v="Adulto"/>
    <x v="1"/>
    <n v="29.3"/>
    <x v="3"/>
    <n v="1"/>
    <s v="Tiene herencia"/>
    <n v="122"/>
    <n v="80"/>
    <n v="62"/>
    <s v="Normal"/>
    <n v="65"/>
    <s v="Normal"/>
    <n v="2"/>
    <x v="0"/>
    <n v="0"/>
    <x v="0"/>
    <n v="0"/>
    <x v="0"/>
    <n v="0"/>
    <x v="1"/>
    <x v="13"/>
    <x v="0"/>
    <n v="27"/>
    <x v="0"/>
    <n v="112"/>
    <x v="0"/>
    <n v="23"/>
    <x v="0"/>
    <n v="18"/>
    <s v="Normal"/>
    <n v="1550"/>
    <x v="0"/>
    <n v="0"/>
    <x v="0"/>
    <n v="97"/>
    <x v="0"/>
    <n v="6"/>
    <x v="2"/>
    <n v="202"/>
    <x v="2"/>
    <n v="127"/>
    <x v="0"/>
    <n v="43"/>
    <x v="0"/>
    <n v="151"/>
    <s v="Alto"/>
    <n v="137"/>
    <s v="Normal"/>
    <n v="4.4000000000000004"/>
    <s v="Normal"/>
    <n v="13.4"/>
    <x v="1"/>
    <n v="9.1999999999999993"/>
    <s v="Normal"/>
    <n v="3.9"/>
    <s v="Normal"/>
    <n v="1"/>
    <s v="Toma ECA"/>
    <n v="1"/>
    <s v="Toma ARB"/>
    <n v="0"/>
    <x v="1"/>
    <n v="0"/>
    <x v="1"/>
    <n v="0"/>
    <x v="0"/>
    <n v="1"/>
    <x v="0"/>
  </r>
  <r>
    <s v="P1317"/>
    <x v="5"/>
    <s v="Adulto"/>
    <x v="1"/>
    <n v="28.1"/>
    <x v="3"/>
    <n v="0"/>
    <s v="No tiene herencia"/>
    <n v="132"/>
    <n v="80"/>
    <n v="69"/>
    <s v="Normal"/>
    <n v="59"/>
    <s v="Normal"/>
    <n v="1"/>
    <x v="2"/>
    <n v="0"/>
    <x v="0"/>
    <n v="0"/>
    <x v="0"/>
    <n v="0"/>
    <x v="1"/>
    <x v="10"/>
    <x v="0"/>
    <n v="15"/>
    <x v="2"/>
    <n v="85"/>
    <x v="2"/>
    <n v="17"/>
    <x v="0"/>
    <n v="13"/>
    <s v="Normal"/>
    <n v="2284"/>
    <x v="0"/>
    <n v="0"/>
    <x v="0"/>
    <n v="106"/>
    <x v="2"/>
    <n v="4.9000000000000004"/>
    <x v="0"/>
    <n v="199"/>
    <x v="0"/>
    <n v="111"/>
    <x v="0"/>
    <n v="66"/>
    <x v="1"/>
    <n v="110"/>
    <s v="Normal"/>
    <n v="139"/>
    <s v="Normal"/>
    <n v="4.0999999999999996"/>
    <s v="Normal"/>
    <n v="15.5"/>
    <x v="1"/>
    <n v="8.6"/>
    <s v="Normal"/>
    <n v="3.9"/>
    <s v="Normal"/>
    <n v="1"/>
    <s v="Toma ECA"/>
    <n v="0"/>
    <s v="No toma ARB"/>
    <n v="0"/>
    <x v="1"/>
    <n v="0"/>
    <x v="1"/>
    <n v="0"/>
    <x v="0"/>
    <n v="1"/>
    <x v="0"/>
  </r>
  <r>
    <s v="P1318"/>
    <x v="33"/>
    <s v="Adulto Mayor"/>
    <x v="0"/>
    <n v="34.1"/>
    <x v="2"/>
    <n v="0"/>
    <s v="No tiene herencia"/>
    <n v="172"/>
    <n v="107"/>
    <n v="94"/>
    <s v="Normal"/>
    <n v="50"/>
    <s v="Normal"/>
    <n v="2"/>
    <x v="0"/>
    <n v="1"/>
    <x v="1"/>
    <n v="1"/>
    <x v="1"/>
    <n v="1"/>
    <x v="0"/>
    <x v="38"/>
    <x v="1"/>
    <n v="83"/>
    <x v="1"/>
    <n v="31"/>
    <x v="1"/>
    <n v="490"/>
    <x v="1"/>
    <n v="392"/>
    <s v="Macroalbuminuria"/>
    <n v="551"/>
    <x v="0"/>
    <n v="1"/>
    <x v="1"/>
    <n v="137"/>
    <x v="1"/>
    <n v="7.7"/>
    <x v="1"/>
    <n v="227"/>
    <x v="2"/>
    <n v="171"/>
    <x v="1"/>
    <n v="32"/>
    <x v="0"/>
    <n v="241"/>
    <s v="Alto"/>
    <n v="139"/>
    <s v="Normal"/>
    <n v="5.5"/>
    <s v="Alto"/>
    <n v="10.8"/>
    <x v="0"/>
    <n v="8.1"/>
    <s v="Bajo"/>
    <n v="6.5"/>
    <s v="Alto"/>
    <n v="1"/>
    <s v="Toma ECA"/>
    <n v="1"/>
    <s v="Toma ARB"/>
    <n v="1"/>
    <x v="0"/>
    <n v="1"/>
    <x v="0"/>
    <n v="1"/>
    <x v="1"/>
    <n v="1"/>
    <x v="0"/>
  </r>
  <r>
    <s v="P1319"/>
    <x v="21"/>
    <s v="Adulto"/>
    <x v="0"/>
    <n v="18.600000000000001"/>
    <x v="0"/>
    <n v="0"/>
    <s v="No tiene herencia"/>
    <n v="132"/>
    <n v="80"/>
    <n v="87"/>
    <s v="Normal"/>
    <n v="53"/>
    <s v="Normal"/>
    <n v="2"/>
    <x v="0"/>
    <n v="0"/>
    <x v="0"/>
    <n v="0"/>
    <x v="0"/>
    <n v="0"/>
    <x v="1"/>
    <x v="13"/>
    <x v="0"/>
    <n v="15"/>
    <x v="2"/>
    <n v="67"/>
    <x v="2"/>
    <n v="9"/>
    <x v="0"/>
    <n v="7"/>
    <s v="Normal"/>
    <n v="1160"/>
    <x v="0"/>
    <n v="1"/>
    <x v="1"/>
    <n v="86"/>
    <x v="0"/>
    <n v="5"/>
    <x v="0"/>
    <n v="190"/>
    <x v="0"/>
    <n v="112"/>
    <x v="0"/>
    <n v="68"/>
    <x v="1"/>
    <n v="118"/>
    <s v="Normal"/>
    <n v="143"/>
    <s v="Normal"/>
    <n v="4"/>
    <s v="Normal"/>
    <n v="13.7"/>
    <x v="1"/>
    <n v="9.5"/>
    <s v="Normal"/>
    <n v="4.2"/>
    <s v="Normal"/>
    <n v="1"/>
    <s v="Toma ECA"/>
    <n v="1"/>
    <s v="Toma ARB"/>
    <n v="0"/>
    <x v="1"/>
    <n v="0"/>
    <x v="1"/>
    <n v="0"/>
    <x v="0"/>
    <n v="0"/>
    <x v="1"/>
  </r>
  <r>
    <s v="P1320"/>
    <x v="15"/>
    <s v="Adulto"/>
    <x v="0"/>
    <n v="20.9"/>
    <x v="0"/>
    <n v="0"/>
    <s v="No tiene herencia"/>
    <n v="111"/>
    <n v="70"/>
    <n v="72"/>
    <s v="Normal"/>
    <n v="57"/>
    <s v="Normal"/>
    <n v="1"/>
    <x v="2"/>
    <n v="0"/>
    <x v="0"/>
    <n v="0"/>
    <x v="0"/>
    <n v="0"/>
    <x v="1"/>
    <x v="0"/>
    <x v="0"/>
    <n v="24"/>
    <x v="0"/>
    <n v="97"/>
    <x v="0"/>
    <n v="20"/>
    <x v="0"/>
    <n v="18"/>
    <s v="Normal"/>
    <n v="1499"/>
    <x v="0"/>
    <n v="0"/>
    <x v="0"/>
    <n v="104"/>
    <x v="2"/>
    <n v="5.3"/>
    <x v="0"/>
    <n v="203"/>
    <x v="2"/>
    <n v="110"/>
    <x v="0"/>
    <n v="66"/>
    <x v="1"/>
    <n v="168"/>
    <s v="Alto"/>
    <n v="144"/>
    <s v="Normal"/>
    <n v="4.9000000000000004"/>
    <s v="Normal"/>
    <n v="14.3"/>
    <x v="1"/>
    <n v="9.4"/>
    <s v="Normal"/>
    <n v="4.0999999999999996"/>
    <s v="Normal"/>
    <n v="1"/>
    <s v="Toma ECA"/>
    <n v="1"/>
    <s v="Toma ARB"/>
    <n v="0"/>
    <x v="1"/>
    <n v="1"/>
    <x v="0"/>
    <n v="0"/>
    <x v="0"/>
    <n v="1"/>
    <x v="0"/>
  </r>
  <r>
    <s v="P1321"/>
    <x v="54"/>
    <s v="Adulto Mayor"/>
    <x v="1"/>
    <n v="34.200000000000003"/>
    <x v="2"/>
    <n v="1"/>
    <s v="Tiene herencia"/>
    <n v="190"/>
    <n v="94"/>
    <n v="85"/>
    <s v="Normal"/>
    <n v="50"/>
    <s v="Normal"/>
    <n v="2"/>
    <x v="0"/>
    <n v="0"/>
    <x v="0"/>
    <n v="1"/>
    <x v="1"/>
    <n v="1"/>
    <x v="0"/>
    <x v="33"/>
    <x v="1"/>
    <n v="89"/>
    <x v="1"/>
    <n v="46"/>
    <x v="1"/>
    <n v="1315"/>
    <x v="1"/>
    <n v="1052"/>
    <s v="Macroalbuminuria"/>
    <n v="741"/>
    <x v="0"/>
    <n v="1"/>
    <x v="1"/>
    <n v="133"/>
    <x v="1"/>
    <n v="8"/>
    <x v="1"/>
    <n v="305"/>
    <x v="1"/>
    <n v="190"/>
    <x v="2"/>
    <n v="35"/>
    <x v="0"/>
    <n v="291"/>
    <s v="Alto"/>
    <n v="134"/>
    <s v="Bajo"/>
    <n v="5.4"/>
    <s v="Alto"/>
    <n v="8.6999999999999993"/>
    <x v="0"/>
    <n v="8.8000000000000007"/>
    <s v="Normal"/>
    <n v="4.5"/>
    <s v="Normal"/>
    <n v="1"/>
    <s v="Toma ECA"/>
    <n v="1"/>
    <s v="Toma ARB"/>
    <n v="1"/>
    <x v="0"/>
    <n v="1"/>
    <x v="0"/>
    <n v="1"/>
    <x v="1"/>
    <n v="0"/>
    <x v="1"/>
  </r>
  <r>
    <s v="P1322"/>
    <x v="38"/>
    <s v="Adulto Mayor"/>
    <x v="0"/>
    <n v="23.6"/>
    <x v="0"/>
    <n v="0"/>
    <s v="No tiene herencia"/>
    <n v="135"/>
    <n v="68"/>
    <n v="69"/>
    <s v="Normal"/>
    <n v="66"/>
    <s v="Normal"/>
    <n v="2"/>
    <x v="0"/>
    <n v="0"/>
    <x v="0"/>
    <n v="0"/>
    <x v="0"/>
    <n v="1"/>
    <x v="0"/>
    <x v="4"/>
    <x v="0"/>
    <n v="22"/>
    <x v="0"/>
    <n v="88"/>
    <x v="2"/>
    <n v="10"/>
    <x v="0"/>
    <n v="9"/>
    <s v="Normal"/>
    <n v="1989"/>
    <x v="0"/>
    <n v="0"/>
    <x v="0"/>
    <n v="110"/>
    <x v="2"/>
    <n v="5"/>
    <x v="0"/>
    <n v="170"/>
    <x v="0"/>
    <n v="95"/>
    <x v="3"/>
    <n v="43"/>
    <x v="0"/>
    <n v="125"/>
    <s v="Normal"/>
    <n v="142"/>
    <s v="Normal"/>
    <n v="4.5"/>
    <s v="Normal"/>
    <n v="15.6"/>
    <x v="1"/>
    <n v="9.5"/>
    <s v="Normal"/>
    <n v="3.6"/>
    <s v="Normal"/>
    <n v="0"/>
    <s v="No Toma ECA"/>
    <n v="1"/>
    <s v="Toma ARB"/>
    <n v="1"/>
    <x v="0"/>
    <n v="1"/>
    <x v="0"/>
    <n v="0"/>
    <x v="0"/>
    <n v="0"/>
    <x v="1"/>
  </r>
  <r>
    <s v="P1323"/>
    <x v="54"/>
    <s v="Adulto Mayor"/>
    <x v="0"/>
    <n v="30"/>
    <x v="2"/>
    <n v="1"/>
    <s v="Tiene herencia"/>
    <n v="148"/>
    <n v="108"/>
    <n v="79"/>
    <s v="Normal"/>
    <n v="45"/>
    <s v="Intermedia"/>
    <n v="3"/>
    <x v="3"/>
    <n v="1"/>
    <x v="1"/>
    <n v="0"/>
    <x v="0"/>
    <n v="1"/>
    <x v="0"/>
    <x v="5"/>
    <x v="1"/>
    <n v="64"/>
    <x v="1"/>
    <n v="13"/>
    <x v="3"/>
    <n v="2119"/>
    <x v="1"/>
    <n v="1483"/>
    <s v="Macroalbuminuria"/>
    <n v="627"/>
    <x v="0"/>
    <n v="0"/>
    <x v="0"/>
    <n v="121"/>
    <x v="2"/>
    <n v="10.7"/>
    <x v="1"/>
    <n v="274"/>
    <x v="1"/>
    <n v="202"/>
    <x v="2"/>
    <n v="30"/>
    <x v="0"/>
    <n v="433"/>
    <s v="Alto"/>
    <n v="135"/>
    <s v="Normal"/>
    <n v="6.9"/>
    <s v="Alto"/>
    <n v="7"/>
    <x v="0"/>
    <n v="8.9"/>
    <s v="Normal"/>
    <n v="6.1"/>
    <s v="Alto"/>
    <n v="1"/>
    <s v="Toma ECA"/>
    <n v="0"/>
    <s v="No toma ARB"/>
    <n v="1"/>
    <x v="0"/>
    <n v="1"/>
    <x v="0"/>
    <n v="1"/>
    <x v="1"/>
    <n v="1"/>
    <x v="0"/>
  </r>
  <r>
    <s v="P1324"/>
    <x v="17"/>
    <s v="Adulto"/>
    <x v="1"/>
    <n v="26.9"/>
    <x v="3"/>
    <n v="0"/>
    <s v="No tiene herencia"/>
    <n v="148"/>
    <n v="99"/>
    <n v="77"/>
    <s v="Normal"/>
    <n v="41"/>
    <s v="Intermedia"/>
    <n v="2"/>
    <x v="0"/>
    <n v="0"/>
    <x v="0"/>
    <n v="1"/>
    <x v="1"/>
    <n v="1"/>
    <x v="0"/>
    <x v="27"/>
    <x v="1"/>
    <n v="79"/>
    <x v="1"/>
    <n v="28"/>
    <x v="4"/>
    <n v="1689"/>
    <x v="1"/>
    <n v="1351"/>
    <s v="Macroalbuminuria"/>
    <n v="763"/>
    <x v="0"/>
    <n v="1"/>
    <x v="1"/>
    <n v="140"/>
    <x v="1"/>
    <n v="8.1999999999999993"/>
    <x v="1"/>
    <n v="294"/>
    <x v="1"/>
    <n v="170"/>
    <x v="1"/>
    <n v="33"/>
    <x v="0"/>
    <n v="406"/>
    <s v="Alto"/>
    <n v="128"/>
    <s v="Bajo"/>
    <n v="5.9"/>
    <s v="Alto"/>
    <n v="7"/>
    <x v="0"/>
    <n v="7.7"/>
    <s v="Bajo"/>
    <n v="5.8"/>
    <s v="Alto"/>
    <n v="1"/>
    <s v="Toma ECA"/>
    <n v="0"/>
    <s v="No toma ARB"/>
    <n v="0"/>
    <x v="1"/>
    <n v="0"/>
    <x v="1"/>
    <n v="1"/>
    <x v="1"/>
    <n v="1"/>
    <x v="0"/>
  </r>
  <r>
    <s v="P1325"/>
    <x v="52"/>
    <s v="Adulto"/>
    <x v="0"/>
    <n v="23.8"/>
    <x v="0"/>
    <n v="0"/>
    <s v="No tiene herencia"/>
    <n v="105"/>
    <n v="67"/>
    <n v="80"/>
    <s v="Normal"/>
    <n v="63"/>
    <s v="Normal"/>
    <n v="2"/>
    <x v="0"/>
    <n v="0"/>
    <x v="0"/>
    <n v="0"/>
    <x v="0"/>
    <n v="1"/>
    <x v="0"/>
    <x v="0"/>
    <x v="0"/>
    <n v="19"/>
    <x v="0"/>
    <n v="85"/>
    <x v="2"/>
    <n v="6"/>
    <x v="0"/>
    <n v="4"/>
    <s v="Normal"/>
    <n v="2023"/>
    <x v="0"/>
    <n v="1"/>
    <x v="1"/>
    <n v="100"/>
    <x v="2"/>
    <n v="5.4"/>
    <x v="0"/>
    <n v="164"/>
    <x v="0"/>
    <n v="82"/>
    <x v="3"/>
    <n v="41"/>
    <x v="0"/>
    <n v="150"/>
    <s v="Normal"/>
    <n v="139"/>
    <s v="Normal"/>
    <n v="4.7"/>
    <s v="Normal"/>
    <n v="14.6"/>
    <x v="1"/>
    <n v="9.1999999999999993"/>
    <s v="Normal"/>
    <n v="2.7"/>
    <s v="Normal"/>
    <n v="1"/>
    <s v="Toma ECA"/>
    <n v="1"/>
    <s v="Toma ARB"/>
    <n v="0"/>
    <x v="1"/>
    <n v="1"/>
    <x v="0"/>
    <n v="0"/>
    <x v="0"/>
    <n v="0"/>
    <x v="1"/>
  </r>
  <r>
    <s v="P1326"/>
    <x v="1"/>
    <s v="Adulto"/>
    <x v="1"/>
    <n v="32.200000000000003"/>
    <x v="2"/>
    <n v="1"/>
    <s v="Tiene herencia"/>
    <n v="172"/>
    <n v="90"/>
    <n v="102"/>
    <s v="Taquicardia"/>
    <n v="41"/>
    <s v="Intermedia"/>
    <n v="3"/>
    <x v="3"/>
    <n v="0"/>
    <x v="0"/>
    <n v="0"/>
    <x v="0"/>
    <n v="1"/>
    <x v="0"/>
    <x v="20"/>
    <x v="1"/>
    <n v="72"/>
    <x v="1"/>
    <n v="15"/>
    <x v="4"/>
    <n v="435"/>
    <x v="1"/>
    <n v="391"/>
    <s v="Macroalbuminuria"/>
    <n v="376"/>
    <x v="1"/>
    <n v="1"/>
    <x v="1"/>
    <n v="120"/>
    <x v="2"/>
    <n v="10.8"/>
    <x v="1"/>
    <n v="209"/>
    <x v="2"/>
    <n v="189"/>
    <x v="1"/>
    <n v="29"/>
    <x v="0"/>
    <n v="327"/>
    <s v="Alto"/>
    <n v="138"/>
    <s v="Normal"/>
    <n v="6.8"/>
    <s v="Alto"/>
    <n v="9.8000000000000007"/>
    <x v="0"/>
    <n v="8.8000000000000007"/>
    <s v="Normal"/>
    <n v="6.5"/>
    <s v="Alto"/>
    <n v="1"/>
    <s v="Toma ECA"/>
    <n v="1"/>
    <s v="Toma ARB"/>
    <n v="1"/>
    <x v="0"/>
    <n v="1"/>
    <x v="0"/>
    <n v="1"/>
    <x v="1"/>
    <n v="0"/>
    <x v="1"/>
  </r>
  <r>
    <s v="P1327"/>
    <x v="44"/>
    <s v="Adulto Mayor"/>
    <x v="1"/>
    <n v="30.3"/>
    <x v="2"/>
    <n v="1"/>
    <s v="Tiene herencia"/>
    <n v="147"/>
    <n v="107"/>
    <n v="83"/>
    <s v="Normal"/>
    <n v="49"/>
    <s v="Intermedia"/>
    <n v="4"/>
    <x v="1"/>
    <n v="0"/>
    <x v="0"/>
    <n v="1"/>
    <x v="1"/>
    <n v="1"/>
    <x v="0"/>
    <x v="9"/>
    <x v="1"/>
    <n v="76"/>
    <x v="1"/>
    <n v="46"/>
    <x v="1"/>
    <n v="806"/>
    <x v="1"/>
    <n v="644"/>
    <s v="Macroalbuminuria"/>
    <n v="478"/>
    <x v="1"/>
    <n v="0"/>
    <x v="0"/>
    <n v="127"/>
    <x v="1"/>
    <n v="10.199999999999999"/>
    <x v="1"/>
    <n v="222"/>
    <x v="2"/>
    <n v="183"/>
    <x v="1"/>
    <n v="32"/>
    <x v="0"/>
    <n v="211"/>
    <s v="Alto"/>
    <n v="134"/>
    <s v="Bajo"/>
    <n v="6"/>
    <s v="Alto"/>
    <n v="9.3000000000000007"/>
    <x v="0"/>
    <n v="7.9"/>
    <s v="Bajo"/>
    <n v="7.3"/>
    <s v="Alto"/>
    <n v="1"/>
    <s v="Toma ECA"/>
    <n v="0"/>
    <s v="No toma ARB"/>
    <n v="0"/>
    <x v="1"/>
    <n v="1"/>
    <x v="0"/>
    <n v="1"/>
    <x v="1"/>
    <n v="0"/>
    <x v="1"/>
  </r>
  <r>
    <s v="P1328"/>
    <x v="7"/>
    <s v="Adulto Mayor"/>
    <x v="0"/>
    <n v="29.4"/>
    <x v="3"/>
    <n v="1"/>
    <s v="Tiene herencia"/>
    <n v="148"/>
    <n v="109"/>
    <n v="97"/>
    <s v="Normal"/>
    <n v="25"/>
    <s v="Reducida"/>
    <n v="4"/>
    <x v="1"/>
    <n v="0"/>
    <x v="0"/>
    <n v="1"/>
    <x v="1"/>
    <n v="1"/>
    <x v="0"/>
    <x v="34"/>
    <x v="1"/>
    <n v="117"/>
    <x v="3"/>
    <n v="20"/>
    <x v="4"/>
    <n v="2083"/>
    <x v="1"/>
    <n v="1458"/>
    <s v="Macroalbuminuria"/>
    <n v="364"/>
    <x v="1"/>
    <n v="1"/>
    <x v="1"/>
    <n v="124"/>
    <x v="2"/>
    <n v="10.5"/>
    <x v="1"/>
    <n v="209"/>
    <x v="2"/>
    <n v="189"/>
    <x v="1"/>
    <n v="37"/>
    <x v="0"/>
    <n v="334"/>
    <s v="Alto"/>
    <n v="132"/>
    <s v="Bajo"/>
    <n v="6.3"/>
    <s v="Alto"/>
    <n v="7.8"/>
    <x v="0"/>
    <n v="8.3000000000000007"/>
    <s v="Bajo"/>
    <n v="5.4"/>
    <s v="Alto"/>
    <n v="1"/>
    <s v="Toma ECA"/>
    <n v="0"/>
    <s v="No toma ARB"/>
    <n v="1"/>
    <x v="0"/>
    <n v="0"/>
    <x v="1"/>
    <n v="1"/>
    <x v="1"/>
    <n v="0"/>
    <x v="1"/>
  </r>
  <r>
    <s v="P1329"/>
    <x v="3"/>
    <s v="Adulto Mayor"/>
    <x v="0"/>
    <n v="24.1"/>
    <x v="0"/>
    <n v="1"/>
    <s v="Tiene herencia"/>
    <n v="111"/>
    <n v="78"/>
    <n v="61"/>
    <s v="Normal"/>
    <n v="56"/>
    <s v="Normal"/>
    <n v="2"/>
    <x v="0"/>
    <n v="0"/>
    <x v="0"/>
    <n v="0"/>
    <x v="0"/>
    <n v="0"/>
    <x v="1"/>
    <x v="13"/>
    <x v="0"/>
    <n v="26"/>
    <x v="0"/>
    <n v="93"/>
    <x v="0"/>
    <n v="26"/>
    <x v="0"/>
    <n v="20"/>
    <s v="Normal"/>
    <n v="2041"/>
    <x v="0"/>
    <n v="0"/>
    <x v="0"/>
    <n v="116"/>
    <x v="2"/>
    <n v="5.4"/>
    <x v="0"/>
    <n v="209"/>
    <x v="2"/>
    <n v="127"/>
    <x v="0"/>
    <n v="58"/>
    <x v="0"/>
    <n v="163"/>
    <s v="Alto"/>
    <n v="138"/>
    <s v="Normal"/>
    <n v="3.9"/>
    <s v="Normal"/>
    <n v="14.6"/>
    <x v="1"/>
    <n v="10"/>
    <s v="Normal"/>
    <n v="3.4"/>
    <s v="Normal"/>
    <n v="1"/>
    <s v="Toma ECA"/>
    <n v="1"/>
    <s v="Toma ARB"/>
    <n v="0"/>
    <x v="1"/>
    <n v="0"/>
    <x v="1"/>
    <n v="0"/>
    <x v="0"/>
    <n v="0"/>
    <x v="1"/>
  </r>
  <r>
    <s v="P1330"/>
    <x v="13"/>
    <s v="Adulto Mayor"/>
    <x v="1"/>
    <n v="29.6"/>
    <x v="3"/>
    <n v="0"/>
    <s v="No tiene herencia"/>
    <n v="135"/>
    <n v="72"/>
    <n v="84"/>
    <s v="Normal"/>
    <n v="64"/>
    <s v="Normal"/>
    <n v="2"/>
    <x v="0"/>
    <n v="0"/>
    <x v="0"/>
    <n v="0"/>
    <x v="0"/>
    <n v="1"/>
    <x v="0"/>
    <x v="7"/>
    <x v="0"/>
    <n v="33"/>
    <x v="0"/>
    <n v="94"/>
    <x v="0"/>
    <n v="12"/>
    <x v="0"/>
    <n v="9"/>
    <s v="Normal"/>
    <n v="1152"/>
    <x v="0"/>
    <n v="0"/>
    <x v="0"/>
    <n v="95"/>
    <x v="0"/>
    <n v="6"/>
    <x v="2"/>
    <n v="188"/>
    <x v="0"/>
    <n v="94"/>
    <x v="3"/>
    <n v="56"/>
    <x v="0"/>
    <n v="114"/>
    <s v="Normal"/>
    <n v="135"/>
    <s v="Normal"/>
    <n v="3.7"/>
    <s v="Normal"/>
    <n v="13.3"/>
    <x v="1"/>
    <n v="9.5"/>
    <s v="Normal"/>
    <n v="4.0999999999999996"/>
    <s v="Normal"/>
    <n v="1"/>
    <s v="Toma ECA"/>
    <n v="1"/>
    <s v="Toma ARB"/>
    <n v="1"/>
    <x v="0"/>
    <n v="1"/>
    <x v="0"/>
    <n v="0"/>
    <x v="0"/>
    <n v="1"/>
    <x v="0"/>
  </r>
  <r>
    <s v="P1331"/>
    <x v="11"/>
    <s v="Adulto Mayor"/>
    <x v="1"/>
    <n v="32.299999999999997"/>
    <x v="2"/>
    <n v="0"/>
    <s v="No tiene herencia"/>
    <n v="162"/>
    <n v="91"/>
    <n v="103"/>
    <s v="Taquicardia"/>
    <n v="42"/>
    <s v="Intermedia"/>
    <n v="2"/>
    <x v="0"/>
    <n v="0"/>
    <x v="0"/>
    <n v="0"/>
    <x v="0"/>
    <n v="1"/>
    <x v="0"/>
    <x v="17"/>
    <x v="1"/>
    <n v="56"/>
    <x v="1"/>
    <n v="28"/>
    <x v="4"/>
    <n v="1237"/>
    <x v="1"/>
    <n v="989"/>
    <s v="Macroalbuminuria"/>
    <n v="334"/>
    <x v="1"/>
    <n v="0"/>
    <x v="0"/>
    <n v="132"/>
    <x v="1"/>
    <n v="8.4"/>
    <x v="1"/>
    <n v="288"/>
    <x v="1"/>
    <n v="195"/>
    <x v="2"/>
    <n v="27"/>
    <x v="0"/>
    <n v="295"/>
    <s v="Alto"/>
    <n v="132"/>
    <s v="Bajo"/>
    <n v="7"/>
    <s v="Alto"/>
    <n v="10.199999999999999"/>
    <x v="0"/>
    <n v="8.6999999999999993"/>
    <s v="Normal"/>
    <n v="5.7"/>
    <s v="Alto"/>
    <n v="0"/>
    <s v="No Toma ECA"/>
    <n v="1"/>
    <s v="Toma ARB"/>
    <n v="1"/>
    <x v="0"/>
    <n v="0"/>
    <x v="1"/>
    <n v="1"/>
    <x v="1"/>
    <n v="0"/>
    <x v="1"/>
  </r>
  <r>
    <s v="P1332"/>
    <x v="48"/>
    <s v="Adulto"/>
    <x v="1"/>
    <n v="33"/>
    <x v="2"/>
    <n v="1"/>
    <s v="Tiene herencia"/>
    <n v="171"/>
    <n v="106"/>
    <n v="91"/>
    <s v="Normal"/>
    <n v="27"/>
    <s v="Reducida"/>
    <n v="2"/>
    <x v="0"/>
    <n v="0"/>
    <x v="0"/>
    <n v="0"/>
    <x v="0"/>
    <n v="1"/>
    <x v="0"/>
    <x v="33"/>
    <x v="1"/>
    <n v="68"/>
    <x v="1"/>
    <n v="43"/>
    <x v="1"/>
    <n v="2655"/>
    <x v="1"/>
    <n v="2389"/>
    <s v="Macroalbuminuria"/>
    <n v="603"/>
    <x v="0"/>
    <n v="1"/>
    <x v="1"/>
    <n v="174"/>
    <x v="1"/>
    <n v="9.1"/>
    <x v="1"/>
    <n v="304"/>
    <x v="1"/>
    <n v="198"/>
    <x v="2"/>
    <n v="42"/>
    <x v="0"/>
    <n v="297"/>
    <s v="Alto"/>
    <n v="134"/>
    <s v="Bajo"/>
    <n v="5.2"/>
    <s v="Alto"/>
    <n v="10.8"/>
    <x v="0"/>
    <n v="8.4"/>
    <s v="Bajo"/>
    <n v="7.2"/>
    <s v="Alto"/>
    <n v="1"/>
    <s v="Toma ECA"/>
    <n v="1"/>
    <s v="Toma ARB"/>
    <n v="0"/>
    <x v="1"/>
    <n v="1"/>
    <x v="0"/>
    <n v="1"/>
    <x v="1"/>
    <n v="1"/>
    <x v="0"/>
  </r>
  <r>
    <s v="P1333"/>
    <x v="49"/>
    <s v="Adulto Mayor"/>
    <x v="0"/>
    <n v="32.1"/>
    <x v="2"/>
    <n v="1"/>
    <s v="Tiene herencia"/>
    <n v="165"/>
    <n v="100"/>
    <n v="75"/>
    <s v="Normal"/>
    <n v="29"/>
    <s v="Reducida"/>
    <n v="4"/>
    <x v="1"/>
    <n v="0"/>
    <x v="0"/>
    <n v="0"/>
    <x v="0"/>
    <n v="1"/>
    <x v="0"/>
    <x v="39"/>
    <x v="1"/>
    <n v="80"/>
    <x v="1"/>
    <n v="11"/>
    <x v="3"/>
    <n v="1508"/>
    <x v="1"/>
    <n v="1357"/>
    <s v="Macroalbuminuria"/>
    <n v="709"/>
    <x v="0"/>
    <n v="1"/>
    <x v="1"/>
    <n v="157"/>
    <x v="1"/>
    <n v="8.6999999999999993"/>
    <x v="1"/>
    <n v="291"/>
    <x v="1"/>
    <n v="157"/>
    <x v="4"/>
    <n v="29"/>
    <x v="0"/>
    <n v="287"/>
    <s v="Alto"/>
    <n v="133"/>
    <s v="Bajo"/>
    <n v="6"/>
    <s v="Alto"/>
    <n v="7.8"/>
    <x v="0"/>
    <n v="8.6999999999999993"/>
    <s v="Normal"/>
    <n v="6.8"/>
    <s v="Alto"/>
    <n v="0"/>
    <s v="No Toma ECA"/>
    <n v="0"/>
    <s v="No toma ARB"/>
    <n v="1"/>
    <x v="0"/>
    <n v="1"/>
    <x v="0"/>
    <n v="1"/>
    <x v="1"/>
    <n v="1"/>
    <x v="0"/>
  </r>
  <r>
    <s v="P1334"/>
    <x v="43"/>
    <s v="Adulto Mayor"/>
    <x v="1"/>
    <n v="33"/>
    <x v="2"/>
    <n v="0"/>
    <s v="No tiene herencia"/>
    <n v="188"/>
    <n v="96"/>
    <n v="104"/>
    <s v="Taquicardia"/>
    <n v="44"/>
    <s v="Intermedia"/>
    <n v="2"/>
    <x v="0"/>
    <n v="0"/>
    <x v="0"/>
    <n v="1"/>
    <x v="1"/>
    <n v="1"/>
    <x v="0"/>
    <x v="32"/>
    <x v="1"/>
    <n v="72"/>
    <x v="1"/>
    <n v="13"/>
    <x v="3"/>
    <n v="2701"/>
    <x v="1"/>
    <n v="2430"/>
    <s v="Macroalbuminuria"/>
    <n v="569"/>
    <x v="0"/>
    <n v="1"/>
    <x v="1"/>
    <n v="177"/>
    <x v="1"/>
    <n v="10"/>
    <x v="1"/>
    <n v="249"/>
    <x v="1"/>
    <n v="196"/>
    <x v="2"/>
    <n v="45"/>
    <x v="0"/>
    <n v="387"/>
    <s v="Alto"/>
    <n v="127"/>
    <s v="Bajo"/>
    <n v="6.8"/>
    <s v="Alto"/>
    <n v="8.3000000000000007"/>
    <x v="0"/>
    <n v="8"/>
    <s v="Bajo"/>
    <n v="6.2"/>
    <s v="Alto"/>
    <n v="1"/>
    <s v="Toma ECA"/>
    <n v="0"/>
    <s v="No toma ARB"/>
    <n v="1"/>
    <x v="0"/>
    <n v="1"/>
    <x v="0"/>
    <n v="1"/>
    <x v="1"/>
    <n v="1"/>
    <x v="0"/>
  </r>
  <r>
    <s v="P1335"/>
    <x v="9"/>
    <s v="Adulto Mayor"/>
    <x v="1"/>
    <n v="37.700000000000003"/>
    <x v="1"/>
    <n v="0"/>
    <s v="No tiene herencia"/>
    <n v="188"/>
    <n v="98"/>
    <n v="80"/>
    <s v="Normal"/>
    <n v="25"/>
    <s v="Reducida"/>
    <n v="2"/>
    <x v="0"/>
    <n v="0"/>
    <x v="0"/>
    <n v="0"/>
    <x v="0"/>
    <n v="1"/>
    <x v="0"/>
    <x v="1"/>
    <x v="1"/>
    <n v="114"/>
    <x v="3"/>
    <n v="54"/>
    <x v="1"/>
    <n v="2640"/>
    <x v="1"/>
    <n v="2112"/>
    <s v="Macroalbuminuria"/>
    <n v="506"/>
    <x v="0"/>
    <n v="1"/>
    <x v="1"/>
    <n v="130"/>
    <x v="1"/>
    <n v="10.1"/>
    <x v="1"/>
    <n v="204"/>
    <x v="2"/>
    <n v="137"/>
    <x v="4"/>
    <n v="29"/>
    <x v="0"/>
    <n v="189"/>
    <s v="Alto"/>
    <n v="139"/>
    <s v="Normal"/>
    <n v="5.2"/>
    <s v="Alto"/>
    <n v="9.1999999999999993"/>
    <x v="0"/>
    <n v="7.6"/>
    <s v="Bajo"/>
    <n v="6.4"/>
    <s v="Alto"/>
    <n v="0"/>
    <s v="No Toma ECA"/>
    <n v="0"/>
    <s v="No toma ARB"/>
    <n v="0"/>
    <x v="1"/>
    <n v="1"/>
    <x v="0"/>
    <n v="1"/>
    <x v="1"/>
    <n v="1"/>
    <x v="0"/>
  </r>
  <r>
    <s v="P1336"/>
    <x v="15"/>
    <s v="Adulto"/>
    <x v="1"/>
    <n v="33.700000000000003"/>
    <x v="2"/>
    <n v="1"/>
    <s v="Tiene herencia"/>
    <n v="182"/>
    <n v="99"/>
    <n v="75"/>
    <s v="Normal"/>
    <n v="28"/>
    <s v="Reducida"/>
    <n v="3"/>
    <x v="3"/>
    <n v="0"/>
    <x v="0"/>
    <n v="1"/>
    <x v="1"/>
    <n v="1"/>
    <x v="0"/>
    <x v="26"/>
    <x v="1"/>
    <n v="109"/>
    <x v="3"/>
    <n v="45"/>
    <x v="1"/>
    <n v="707"/>
    <x v="1"/>
    <n v="565"/>
    <s v="Macroalbuminuria"/>
    <n v="454"/>
    <x v="1"/>
    <n v="0"/>
    <x v="0"/>
    <n v="169"/>
    <x v="1"/>
    <n v="7.4"/>
    <x v="1"/>
    <n v="228"/>
    <x v="2"/>
    <n v="134"/>
    <x v="4"/>
    <n v="35"/>
    <x v="0"/>
    <n v="387"/>
    <s v="Alto"/>
    <n v="128"/>
    <s v="Bajo"/>
    <n v="5"/>
    <s v="Normal"/>
    <n v="7.7"/>
    <x v="0"/>
    <n v="8.6999999999999993"/>
    <s v="Normal"/>
    <n v="7.2"/>
    <s v="Alto"/>
    <n v="0"/>
    <s v="No Toma ECA"/>
    <n v="0"/>
    <s v="No toma ARB"/>
    <n v="1"/>
    <x v="0"/>
    <n v="1"/>
    <x v="0"/>
    <n v="1"/>
    <x v="1"/>
    <n v="1"/>
    <x v="0"/>
  </r>
  <r>
    <s v="P1337"/>
    <x v="1"/>
    <s v="Adulto"/>
    <x v="1"/>
    <n v="20.100000000000001"/>
    <x v="0"/>
    <n v="0"/>
    <s v="No tiene herencia"/>
    <n v="117"/>
    <n v="68"/>
    <n v="68"/>
    <s v="Normal"/>
    <n v="52"/>
    <s v="Normal"/>
    <n v="2"/>
    <x v="0"/>
    <n v="0"/>
    <x v="0"/>
    <n v="0"/>
    <x v="0"/>
    <n v="1"/>
    <x v="0"/>
    <x v="0"/>
    <x v="0"/>
    <n v="27"/>
    <x v="0"/>
    <n v="115"/>
    <x v="0"/>
    <n v="30"/>
    <x v="2"/>
    <n v="21"/>
    <s v="Normal"/>
    <n v="1670"/>
    <x v="0"/>
    <n v="1"/>
    <x v="1"/>
    <n v="121"/>
    <x v="2"/>
    <n v="5.6"/>
    <x v="0"/>
    <n v="206"/>
    <x v="2"/>
    <n v="93"/>
    <x v="3"/>
    <n v="53"/>
    <x v="0"/>
    <n v="98"/>
    <s v="Normal"/>
    <n v="138"/>
    <s v="Normal"/>
    <n v="4.7"/>
    <s v="Normal"/>
    <n v="15.5"/>
    <x v="1"/>
    <n v="10.1"/>
    <s v="Normal"/>
    <n v="3.4"/>
    <s v="Normal"/>
    <n v="1"/>
    <s v="Toma ECA"/>
    <n v="1"/>
    <s v="Toma ARB"/>
    <n v="0"/>
    <x v="1"/>
    <n v="1"/>
    <x v="0"/>
    <n v="0"/>
    <x v="0"/>
    <n v="1"/>
    <x v="0"/>
  </r>
  <r>
    <s v="P1338"/>
    <x v="41"/>
    <s v="Adulto"/>
    <x v="1"/>
    <n v="19.600000000000001"/>
    <x v="0"/>
    <n v="1"/>
    <s v="Tiene herencia"/>
    <n v="132"/>
    <n v="85"/>
    <n v="74"/>
    <s v="Normal"/>
    <n v="60"/>
    <s v="Normal"/>
    <n v="2"/>
    <x v="0"/>
    <n v="0"/>
    <x v="0"/>
    <n v="0"/>
    <x v="0"/>
    <n v="1"/>
    <x v="0"/>
    <x v="3"/>
    <x v="0"/>
    <n v="29"/>
    <x v="0"/>
    <n v="104"/>
    <x v="0"/>
    <n v="7"/>
    <x v="0"/>
    <n v="5"/>
    <s v="Normal"/>
    <n v="1204"/>
    <x v="0"/>
    <n v="0"/>
    <x v="0"/>
    <n v="89"/>
    <x v="0"/>
    <n v="5.0999999999999996"/>
    <x v="0"/>
    <n v="206"/>
    <x v="2"/>
    <n v="125"/>
    <x v="0"/>
    <n v="44"/>
    <x v="0"/>
    <n v="168"/>
    <s v="Alto"/>
    <n v="140"/>
    <s v="Normal"/>
    <n v="4.7"/>
    <s v="Normal"/>
    <n v="14.1"/>
    <x v="1"/>
    <n v="9.6999999999999993"/>
    <s v="Normal"/>
    <n v="3.6"/>
    <s v="Normal"/>
    <n v="1"/>
    <s v="Toma ECA"/>
    <n v="1"/>
    <s v="Toma ARB"/>
    <n v="0"/>
    <x v="1"/>
    <n v="0"/>
    <x v="1"/>
    <n v="0"/>
    <x v="0"/>
    <n v="1"/>
    <x v="0"/>
  </r>
  <r>
    <s v="P1339"/>
    <x v="8"/>
    <s v="Adulto"/>
    <x v="1"/>
    <n v="27.9"/>
    <x v="3"/>
    <n v="0"/>
    <s v="No tiene herencia"/>
    <n v="158"/>
    <n v="93"/>
    <n v="75"/>
    <s v="Normal"/>
    <n v="43"/>
    <s v="Intermedia"/>
    <n v="3"/>
    <x v="3"/>
    <n v="1"/>
    <x v="1"/>
    <n v="1"/>
    <x v="1"/>
    <n v="1"/>
    <x v="0"/>
    <x v="25"/>
    <x v="1"/>
    <n v="55"/>
    <x v="1"/>
    <n v="57"/>
    <x v="1"/>
    <n v="1758"/>
    <x v="1"/>
    <n v="1230"/>
    <s v="Macroalbuminuria"/>
    <n v="687"/>
    <x v="0"/>
    <n v="1"/>
    <x v="1"/>
    <n v="166"/>
    <x v="1"/>
    <n v="10"/>
    <x v="1"/>
    <n v="308"/>
    <x v="1"/>
    <n v="130"/>
    <x v="4"/>
    <n v="26"/>
    <x v="0"/>
    <n v="189"/>
    <s v="Alto"/>
    <n v="135"/>
    <s v="Normal"/>
    <n v="5.2"/>
    <s v="Alto"/>
    <n v="9.1999999999999993"/>
    <x v="0"/>
    <n v="8.4"/>
    <s v="Bajo"/>
    <n v="4.7"/>
    <s v="Alto"/>
    <n v="1"/>
    <s v="Toma ECA"/>
    <n v="1"/>
    <s v="Toma ARB"/>
    <n v="1"/>
    <x v="0"/>
    <n v="1"/>
    <x v="0"/>
    <n v="1"/>
    <x v="1"/>
    <n v="1"/>
    <x v="0"/>
  </r>
  <r>
    <s v="P1340"/>
    <x v="3"/>
    <s v="Adulto Mayor"/>
    <x v="0"/>
    <n v="29.4"/>
    <x v="3"/>
    <n v="0"/>
    <s v="No tiene herencia"/>
    <n v="118"/>
    <n v="82"/>
    <n v="87"/>
    <s v="Normal"/>
    <n v="61"/>
    <s v="Normal"/>
    <n v="1"/>
    <x v="2"/>
    <n v="0"/>
    <x v="0"/>
    <n v="0"/>
    <x v="0"/>
    <n v="1"/>
    <x v="0"/>
    <x v="0"/>
    <x v="0"/>
    <n v="29"/>
    <x v="0"/>
    <n v="70"/>
    <x v="2"/>
    <n v="6"/>
    <x v="0"/>
    <n v="4"/>
    <s v="Normal"/>
    <n v="1017"/>
    <x v="0"/>
    <n v="0"/>
    <x v="0"/>
    <n v="85"/>
    <x v="0"/>
    <n v="5.7"/>
    <x v="2"/>
    <n v="192"/>
    <x v="0"/>
    <n v="97"/>
    <x v="3"/>
    <n v="66"/>
    <x v="1"/>
    <n v="127"/>
    <s v="Normal"/>
    <n v="139"/>
    <s v="Normal"/>
    <n v="4.0999999999999996"/>
    <s v="Normal"/>
    <n v="14.9"/>
    <x v="1"/>
    <n v="10"/>
    <s v="Normal"/>
    <n v="3.9"/>
    <s v="Normal"/>
    <n v="1"/>
    <s v="Toma ECA"/>
    <n v="1"/>
    <s v="Toma ARB"/>
    <n v="0"/>
    <x v="1"/>
    <n v="1"/>
    <x v="0"/>
    <n v="0"/>
    <x v="0"/>
    <n v="0"/>
    <x v="1"/>
  </r>
  <r>
    <s v="P1341"/>
    <x v="45"/>
    <s v="Adulto"/>
    <x v="1"/>
    <n v="18.7"/>
    <x v="0"/>
    <n v="1"/>
    <s v="Tiene herencia"/>
    <n v="126"/>
    <n v="77"/>
    <n v="64"/>
    <s v="Normal"/>
    <n v="59"/>
    <s v="Normal"/>
    <n v="1"/>
    <x v="2"/>
    <n v="0"/>
    <x v="0"/>
    <n v="0"/>
    <x v="0"/>
    <n v="1"/>
    <x v="0"/>
    <x v="3"/>
    <x v="0"/>
    <n v="23"/>
    <x v="0"/>
    <n v="108"/>
    <x v="0"/>
    <n v="7"/>
    <x v="0"/>
    <n v="4"/>
    <s v="Normal"/>
    <n v="2451"/>
    <x v="0"/>
    <n v="0"/>
    <x v="0"/>
    <n v="115"/>
    <x v="2"/>
    <n v="4.9000000000000004"/>
    <x v="0"/>
    <n v="150"/>
    <x v="0"/>
    <n v="91"/>
    <x v="3"/>
    <n v="44"/>
    <x v="0"/>
    <n v="157"/>
    <s v="Alto"/>
    <n v="138"/>
    <s v="Normal"/>
    <n v="4"/>
    <s v="Normal"/>
    <n v="14.2"/>
    <x v="1"/>
    <n v="9.6"/>
    <s v="Normal"/>
    <n v="3.9"/>
    <s v="Normal"/>
    <n v="0"/>
    <s v="No Toma ECA"/>
    <n v="0"/>
    <s v="No toma ARB"/>
    <n v="1"/>
    <x v="0"/>
    <n v="0"/>
    <x v="1"/>
    <n v="0"/>
    <x v="0"/>
    <n v="0"/>
    <x v="1"/>
  </r>
  <r>
    <s v="P1342"/>
    <x v="43"/>
    <s v="Adulto Mayor"/>
    <x v="1"/>
    <n v="19.8"/>
    <x v="0"/>
    <n v="0"/>
    <s v="No tiene herencia"/>
    <n v="117"/>
    <n v="79"/>
    <n v="82"/>
    <s v="Normal"/>
    <n v="67"/>
    <s v="Normal"/>
    <n v="1"/>
    <x v="2"/>
    <n v="0"/>
    <x v="0"/>
    <n v="0"/>
    <x v="0"/>
    <n v="0"/>
    <x v="1"/>
    <x v="7"/>
    <x v="0"/>
    <n v="24"/>
    <x v="0"/>
    <n v="118"/>
    <x v="0"/>
    <n v="10"/>
    <x v="0"/>
    <n v="9"/>
    <s v="Normal"/>
    <n v="1888"/>
    <x v="0"/>
    <n v="0"/>
    <x v="0"/>
    <n v="107"/>
    <x v="2"/>
    <n v="5.9"/>
    <x v="2"/>
    <n v="160"/>
    <x v="0"/>
    <n v="130"/>
    <x v="4"/>
    <n v="48"/>
    <x v="0"/>
    <n v="137"/>
    <s v="Normal"/>
    <n v="139"/>
    <s v="Normal"/>
    <n v="4"/>
    <s v="Normal"/>
    <n v="13.2"/>
    <x v="1"/>
    <n v="8.6"/>
    <s v="Normal"/>
    <n v="3.9"/>
    <s v="Normal"/>
    <n v="0"/>
    <s v="No Toma ECA"/>
    <n v="1"/>
    <s v="Toma ARB"/>
    <n v="1"/>
    <x v="0"/>
    <n v="0"/>
    <x v="1"/>
    <n v="0"/>
    <x v="0"/>
    <n v="1"/>
    <x v="0"/>
  </r>
  <r>
    <s v="P1343"/>
    <x v="10"/>
    <s v="Adulto Mayor"/>
    <x v="0"/>
    <n v="30.1"/>
    <x v="2"/>
    <n v="0"/>
    <s v="No tiene herencia"/>
    <n v="181"/>
    <n v="101"/>
    <n v="95"/>
    <s v="Normal"/>
    <n v="27"/>
    <s v="Reducida"/>
    <n v="3"/>
    <x v="3"/>
    <n v="0"/>
    <x v="0"/>
    <n v="1"/>
    <x v="1"/>
    <n v="1"/>
    <x v="0"/>
    <x v="31"/>
    <x v="1"/>
    <n v="65"/>
    <x v="1"/>
    <n v="34"/>
    <x v="1"/>
    <n v="1043"/>
    <x v="1"/>
    <n v="834"/>
    <s v="Macroalbuminuria"/>
    <n v="680"/>
    <x v="0"/>
    <n v="0"/>
    <x v="0"/>
    <n v="179"/>
    <x v="1"/>
    <n v="10"/>
    <x v="1"/>
    <n v="265"/>
    <x v="1"/>
    <n v="216"/>
    <x v="2"/>
    <n v="43"/>
    <x v="0"/>
    <n v="322"/>
    <s v="Alto"/>
    <n v="137"/>
    <s v="Normal"/>
    <n v="5.5"/>
    <s v="Alto"/>
    <n v="8.4"/>
    <x v="0"/>
    <n v="7.6"/>
    <s v="Bajo"/>
    <n v="5.6"/>
    <s v="Alto"/>
    <n v="1"/>
    <s v="Toma ECA"/>
    <n v="0"/>
    <s v="No toma ARB"/>
    <n v="1"/>
    <x v="0"/>
    <n v="1"/>
    <x v="0"/>
    <n v="1"/>
    <x v="1"/>
    <n v="0"/>
    <x v="1"/>
  </r>
  <r>
    <s v="P1344"/>
    <x v="13"/>
    <s v="Adulto Mayor"/>
    <x v="1"/>
    <n v="37.4"/>
    <x v="1"/>
    <n v="1"/>
    <s v="Tiene herencia"/>
    <n v="170"/>
    <n v="101"/>
    <n v="75"/>
    <s v="Normal"/>
    <n v="30"/>
    <s v="Reducida"/>
    <n v="2"/>
    <x v="0"/>
    <n v="1"/>
    <x v="1"/>
    <n v="1"/>
    <x v="1"/>
    <n v="1"/>
    <x v="0"/>
    <x v="38"/>
    <x v="1"/>
    <n v="110"/>
    <x v="3"/>
    <n v="59"/>
    <x v="1"/>
    <n v="668"/>
    <x v="1"/>
    <n v="601"/>
    <s v="Macroalbuminuria"/>
    <n v="770"/>
    <x v="0"/>
    <n v="0"/>
    <x v="0"/>
    <n v="160"/>
    <x v="1"/>
    <n v="10.6"/>
    <x v="1"/>
    <n v="271"/>
    <x v="1"/>
    <n v="178"/>
    <x v="1"/>
    <n v="30"/>
    <x v="0"/>
    <n v="426"/>
    <s v="Alto"/>
    <n v="132"/>
    <s v="Bajo"/>
    <n v="6.9"/>
    <s v="Alto"/>
    <n v="9.5"/>
    <x v="0"/>
    <n v="8.3000000000000007"/>
    <s v="Bajo"/>
    <n v="6.1"/>
    <s v="Alto"/>
    <n v="1"/>
    <s v="Toma ECA"/>
    <n v="1"/>
    <s v="Toma ARB"/>
    <n v="0"/>
    <x v="1"/>
    <n v="1"/>
    <x v="0"/>
    <n v="1"/>
    <x v="1"/>
    <n v="1"/>
    <x v="0"/>
  </r>
  <r>
    <s v="P1345"/>
    <x v="49"/>
    <s v="Adulto Mayor"/>
    <x v="1"/>
    <n v="38.200000000000003"/>
    <x v="1"/>
    <n v="1"/>
    <s v="Tiene herencia"/>
    <n v="161"/>
    <n v="100"/>
    <n v="83"/>
    <s v="Normal"/>
    <n v="41"/>
    <s v="Intermedia"/>
    <n v="3"/>
    <x v="3"/>
    <n v="0"/>
    <x v="0"/>
    <n v="1"/>
    <x v="1"/>
    <n v="1"/>
    <x v="0"/>
    <x v="34"/>
    <x v="1"/>
    <n v="119"/>
    <x v="3"/>
    <n v="17"/>
    <x v="4"/>
    <n v="2762"/>
    <x v="1"/>
    <n v="2209"/>
    <s v="Macroalbuminuria"/>
    <n v="422"/>
    <x v="1"/>
    <n v="1"/>
    <x v="1"/>
    <n v="190"/>
    <x v="1"/>
    <n v="10.5"/>
    <x v="1"/>
    <n v="205"/>
    <x v="2"/>
    <n v="196"/>
    <x v="2"/>
    <n v="37"/>
    <x v="0"/>
    <n v="205"/>
    <s v="Alto"/>
    <n v="128"/>
    <s v="Bajo"/>
    <n v="7"/>
    <s v="Alto"/>
    <n v="10.1"/>
    <x v="0"/>
    <n v="7.7"/>
    <s v="Bajo"/>
    <n v="6.5"/>
    <s v="Alto"/>
    <n v="1"/>
    <s v="Toma ECA"/>
    <n v="0"/>
    <s v="No toma ARB"/>
    <n v="1"/>
    <x v="0"/>
    <n v="1"/>
    <x v="0"/>
    <n v="1"/>
    <x v="1"/>
    <n v="0"/>
    <x v="1"/>
  </r>
  <r>
    <s v="P1346"/>
    <x v="0"/>
    <s v="Adulto"/>
    <x v="1"/>
    <n v="29.3"/>
    <x v="3"/>
    <n v="0"/>
    <s v="No tiene herencia"/>
    <n v="104"/>
    <n v="70"/>
    <n v="69"/>
    <s v="Normal"/>
    <n v="68"/>
    <s v="Normal"/>
    <n v="2"/>
    <x v="0"/>
    <n v="0"/>
    <x v="0"/>
    <n v="0"/>
    <x v="0"/>
    <n v="1"/>
    <x v="0"/>
    <x v="13"/>
    <x v="0"/>
    <n v="35"/>
    <x v="0"/>
    <n v="103"/>
    <x v="0"/>
    <n v="28"/>
    <x v="0"/>
    <n v="22"/>
    <s v="Normal"/>
    <n v="1131"/>
    <x v="0"/>
    <n v="0"/>
    <x v="0"/>
    <n v="95"/>
    <x v="0"/>
    <n v="5"/>
    <x v="0"/>
    <n v="211"/>
    <x v="2"/>
    <n v="88"/>
    <x v="3"/>
    <n v="53"/>
    <x v="0"/>
    <n v="135"/>
    <s v="Normal"/>
    <n v="144"/>
    <s v="Normal"/>
    <n v="4.8"/>
    <s v="Normal"/>
    <n v="15.5"/>
    <x v="1"/>
    <n v="9"/>
    <s v="Normal"/>
    <n v="4.2"/>
    <s v="Normal"/>
    <n v="1"/>
    <s v="Toma ECA"/>
    <n v="0"/>
    <s v="No toma ARB"/>
    <n v="1"/>
    <x v="0"/>
    <n v="1"/>
    <x v="0"/>
    <n v="0"/>
    <x v="0"/>
    <n v="1"/>
    <x v="0"/>
  </r>
  <r>
    <s v="P1347"/>
    <x v="37"/>
    <s v="Adulto Mayor"/>
    <x v="0"/>
    <n v="33.4"/>
    <x v="2"/>
    <n v="0"/>
    <s v="No tiene herencia"/>
    <n v="159"/>
    <n v="99"/>
    <n v="92"/>
    <s v="Normal"/>
    <n v="26"/>
    <s v="Reducida"/>
    <n v="2"/>
    <x v="0"/>
    <n v="1"/>
    <x v="1"/>
    <n v="0"/>
    <x v="0"/>
    <n v="1"/>
    <x v="0"/>
    <x v="21"/>
    <x v="1"/>
    <n v="48"/>
    <x v="0"/>
    <n v="16"/>
    <x v="4"/>
    <n v="2094"/>
    <x v="1"/>
    <n v="1675"/>
    <s v="Macroalbuminuria"/>
    <n v="667"/>
    <x v="0"/>
    <n v="0"/>
    <x v="0"/>
    <n v="206"/>
    <x v="1"/>
    <n v="10.4"/>
    <x v="1"/>
    <n v="303"/>
    <x v="1"/>
    <n v="193"/>
    <x v="2"/>
    <n v="42"/>
    <x v="0"/>
    <n v="181"/>
    <s v="Alto"/>
    <n v="125"/>
    <s v="Bajo"/>
    <n v="5.3"/>
    <s v="Alto"/>
    <n v="7.5"/>
    <x v="0"/>
    <n v="7.6"/>
    <s v="Bajo"/>
    <n v="5.5"/>
    <s v="Alto"/>
    <n v="1"/>
    <s v="Toma ECA"/>
    <n v="0"/>
    <s v="No toma ARB"/>
    <n v="1"/>
    <x v="0"/>
    <n v="1"/>
    <x v="0"/>
    <n v="1"/>
    <x v="1"/>
    <n v="0"/>
    <x v="1"/>
  </r>
  <r>
    <s v="P1348"/>
    <x v="16"/>
    <s v="Adulto"/>
    <x v="0"/>
    <n v="28.3"/>
    <x v="3"/>
    <n v="1"/>
    <s v="Tiene herencia"/>
    <n v="102"/>
    <n v="73"/>
    <n v="61"/>
    <s v="Normal"/>
    <n v="59"/>
    <s v="Normal"/>
    <n v="1"/>
    <x v="2"/>
    <n v="0"/>
    <x v="0"/>
    <n v="0"/>
    <x v="0"/>
    <n v="1"/>
    <x v="0"/>
    <x v="3"/>
    <x v="0"/>
    <n v="40"/>
    <x v="0"/>
    <n v="77"/>
    <x v="2"/>
    <n v="10"/>
    <x v="0"/>
    <n v="7"/>
    <s v="Normal"/>
    <n v="2125"/>
    <x v="0"/>
    <n v="1"/>
    <x v="1"/>
    <n v="83"/>
    <x v="0"/>
    <n v="5"/>
    <x v="0"/>
    <n v="153"/>
    <x v="0"/>
    <n v="80"/>
    <x v="3"/>
    <n v="48"/>
    <x v="0"/>
    <n v="122"/>
    <s v="Normal"/>
    <n v="139"/>
    <s v="Normal"/>
    <n v="4"/>
    <s v="Normal"/>
    <n v="15.9"/>
    <x v="1"/>
    <n v="10.1"/>
    <s v="Normal"/>
    <n v="2.7"/>
    <s v="Normal"/>
    <n v="0"/>
    <s v="No Toma ECA"/>
    <n v="1"/>
    <s v="Toma ARB"/>
    <n v="0"/>
    <x v="1"/>
    <n v="0"/>
    <x v="1"/>
    <n v="0"/>
    <x v="0"/>
    <n v="0"/>
    <x v="1"/>
  </r>
  <r>
    <s v="P1349"/>
    <x v="30"/>
    <s v="Adulto Mayor"/>
    <x v="1"/>
    <n v="36"/>
    <x v="1"/>
    <n v="0"/>
    <s v="No tiene herencia"/>
    <n v="148"/>
    <n v="103"/>
    <n v="96"/>
    <s v="Normal"/>
    <n v="37"/>
    <s v="Reducida"/>
    <n v="2"/>
    <x v="0"/>
    <n v="1"/>
    <x v="1"/>
    <n v="1"/>
    <x v="1"/>
    <n v="1"/>
    <x v="0"/>
    <x v="19"/>
    <x v="1"/>
    <n v="101"/>
    <x v="3"/>
    <n v="17"/>
    <x v="4"/>
    <n v="324"/>
    <x v="1"/>
    <n v="259"/>
    <s v="Microalbuminuria"/>
    <n v="617"/>
    <x v="0"/>
    <n v="1"/>
    <x v="1"/>
    <n v="160"/>
    <x v="1"/>
    <n v="8.6999999999999993"/>
    <x v="1"/>
    <n v="313"/>
    <x v="1"/>
    <n v="210"/>
    <x v="2"/>
    <n v="36"/>
    <x v="0"/>
    <n v="387"/>
    <s v="Alto"/>
    <n v="137"/>
    <s v="Normal"/>
    <n v="6.1"/>
    <s v="Alto"/>
    <n v="9.5"/>
    <x v="0"/>
    <n v="8.4"/>
    <s v="Bajo"/>
    <n v="6.9"/>
    <s v="Alto"/>
    <n v="1"/>
    <s v="Toma ECA"/>
    <n v="0"/>
    <s v="No toma ARB"/>
    <n v="1"/>
    <x v="0"/>
    <n v="1"/>
    <x v="0"/>
    <n v="1"/>
    <x v="1"/>
    <n v="0"/>
    <x v="1"/>
  </r>
  <r>
    <s v="P1350"/>
    <x v="1"/>
    <s v="Adulto"/>
    <x v="0"/>
    <n v="36.9"/>
    <x v="1"/>
    <n v="1"/>
    <s v="Tiene herencia"/>
    <n v="169"/>
    <n v="92"/>
    <n v="97"/>
    <s v="Normal"/>
    <n v="26"/>
    <s v="Reducida"/>
    <n v="4"/>
    <x v="1"/>
    <n v="0"/>
    <x v="0"/>
    <n v="1"/>
    <x v="1"/>
    <n v="1"/>
    <x v="0"/>
    <x v="35"/>
    <x v="1"/>
    <n v="74"/>
    <x v="1"/>
    <n v="16"/>
    <x v="4"/>
    <n v="1129"/>
    <x v="1"/>
    <n v="1016"/>
    <s v="Macroalbuminuria"/>
    <n v="409"/>
    <x v="1"/>
    <n v="1"/>
    <x v="1"/>
    <n v="209"/>
    <x v="1"/>
    <n v="9.5"/>
    <x v="1"/>
    <n v="256"/>
    <x v="1"/>
    <n v="171"/>
    <x v="1"/>
    <n v="43"/>
    <x v="0"/>
    <n v="228"/>
    <s v="Alto"/>
    <n v="133"/>
    <s v="Bajo"/>
    <n v="6.2"/>
    <s v="Alto"/>
    <n v="9.1999999999999993"/>
    <x v="0"/>
    <n v="7.9"/>
    <s v="Bajo"/>
    <n v="6.8"/>
    <s v="Alto"/>
    <n v="1"/>
    <s v="Toma ECA"/>
    <n v="1"/>
    <s v="Toma ARB"/>
    <n v="1"/>
    <x v="0"/>
    <n v="1"/>
    <x v="0"/>
    <n v="1"/>
    <x v="1"/>
    <n v="0"/>
    <x v="1"/>
  </r>
  <r>
    <s v="P1351"/>
    <x v="18"/>
    <s v="Adulto"/>
    <x v="1"/>
    <n v="19.899999999999999"/>
    <x v="0"/>
    <n v="0"/>
    <s v="No tiene herencia"/>
    <n v="131"/>
    <n v="65"/>
    <n v="69"/>
    <s v="Normal"/>
    <n v="58"/>
    <s v="Normal"/>
    <n v="1"/>
    <x v="2"/>
    <n v="0"/>
    <x v="0"/>
    <n v="0"/>
    <x v="0"/>
    <n v="0"/>
    <x v="1"/>
    <x v="3"/>
    <x v="0"/>
    <n v="32"/>
    <x v="0"/>
    <n v="117"/>
    <x v="0"/>
    <n v="17"/>
    <x v="0"/>
    <n v="11"/>
    <s v="Normal"/>
    <n v="2412"/>
    <x v="0"/>
    <n v="0"/>
    <x v="0"/>
    <n v="105"/>
    <x v="2"/>
    <n v="5.8"/>
    <x v="2"/>
    <n v="195"/>
    <x v="0"/>
    <n v="128"/>
    <x v="0"/>
    <n v="59"/>
    <x v="0"/>
    <n v="163"/>
    <s v="Alto"/>
    <n v="145"/>
    <s v="Normal"/>
    <n v="3.7"/>
    <s v="Normal"/>
    <n v="15.7"/>
    <x v="2"/>
    <n v="10.4"/>
    <s v="Normal"/>
    <n v="4.2"/>
    <s v="Normal"/>
    <n v="0"/>
    <s v="No Toma ECA"/>
    <n v="1"/>
    <s v="Toma ARB"/>
    <n v="1"/>
    <x v="0"/>
    <n v="1"/>
    <x v="0"/>
    <n v="0"/>
    <x v="0"/>
    <n v="1"/>
    <x v="0"/>
  </r>
  <r>
    <s v="P1352"/>
    <x v="0"/>
    <s v="Adulto"/>
    <x v="1"/>
    <n v="24.2"/>
    <x v="0"/>
    <n v="0"/>
    <s v="No tiene herencia"/>
    <n v="130"/>
    <n v="78"/>
    <n v="78"/>
    <s v="Normal"/>
    <n v="53"/>
    <s v="Normal"/>
    <n v="1"/>
    <x v="2"/>
    <n v="0"/>
    <x v="0"/>
    <n v="0"/>
    <x v="0"/>
    <n v="0"/>
    <x v="1"/>
    <x v="3"/>
    <x v="0"/>
    <n v="40"/>
    <x v="0"/>
    <n v="72"/>
    <x v="2"/>
    <n v="29"/>
    <x v="0"/>
    <n v="20"/>
    <s v="Normal"/>
    <n v="1239"/>
    <x v="0"/>
    <n v="0"/>
    <x v="0"/>
    <n v="119"/>
    <x v="2"/>
    <n v="5.8"/>
    <x v="2"/>
    <n v="180"/>
    <x v="0"/>
    <n v="103"/>
    <x v="0"/>
    <n v="70"/>
    <x v="1"/>
    <n v="124"/>
    <s v="Normal"/>
    <n v="135"/>
    <s v="Normal"/>
    <n v="3.5"/>
    <s v="Normal"/>
    <n v="14.3"/>
    <x v="1"/>
    <n v="9.6999999999999993"/>
    <s v="Normal"/>
    <n v="2.8"/>
    <s v="Normal"/>
    <n v="1"/>
    <s v="Toma ECA"/>
    <n v="0"/>
    <s v="No toma ARB"/>
    <n v="1"/>
    <x v="0"/>
    <n v="1"/>
    <x v="0"/>
    <n v="0"/>
    <x v="0"/>
    <n v="1"/>
    <x v="0"/>
  </r>
  <r>
    <s v="P1353"/>
    <x v="38"/>
    <s v="Adulto Mayor"/>
    <x v="0"/>
    <n v="21.5"/>
    <x v="0"/>
    <n v="0"/>
    <s v="No tiene herencia"/>
    <n v="101"/>
    <n v="79"/>
    <n v="84"/>
    <s v="Normal"/>
    <n v="52"/>
    <s v="Normal"/>
    <n v="2"/>
    <x v="0"/>
    <n v="0"/>
    <x v="0"/>
    <n v="0"/>
    <x v="0"/>
    <n v="0"/>
    <x v="1"/>
    <x v="4"/>
    <x v="0"/>
    <n v="25"/>
    <x v="0"/>
    <n v="88"/>
    <x v="2"/>
    <n v="26"/>
    <x v="0"/>
    <n v="20"/>
    <s v="Normal"/>
    <n v="2403"/>
    <x v="0"/>
    <n v="0"/>
    <x v="0"/>
    <n v="92"/>
    <x v="0"/>
    <n v="5.5"/>
    <x v="0"/>
    <n v="184"/>
    <x v="0"/>
    <n v="126"/>
    <x v="0"/>
    <n v="47"/>
    <x v="0"/>
    <n v="86"/>
    <s v="Normal"/>
    <n v="139"/>
    <s v="Normal"/>
    <n v="4.8"/>
    <s v="Normal"/>
    <n v="14.1"/>
    <x v="1"/>
    <n v="9.5"/>
    <s v="Normal"/>
    <n v="2.9"/>
    <s v="Normal"/>
    <n v="0"/>
    <s v="No Toma ECA"/>
    <n v="1"/>
    <s v="Toma ARB"/>
    <n v="0"/>
    <x v="1"/>
    <n v="1"/>
    <x v="0"/>
    <n v="0"/>
    <x v="0"/>
    <n v="0"/>
    <x v="1"/>
  </r>
  <r>
    <s v="P1354"/>
    <x v="0"/>
    <s v="Adulto"/>
    <x v="0"/>
    <n v="24.8"/>
    <x v="0"/>
    <n v="0"/>
    <s v="No tiene herencia"/>
    <n v="131"/>
    <n v="70"/>
    <n v="69"/>
    <s v="Normal"/>
    <n v="69"/>
    <s v="Normal"/>
    <n v="2"/>
    <x v="0"/>
    <n v="0"/>
    <x v="0"/>
    <n v="0"/>
    <x v="0"/>
    <n v="1"/>
    <x v="0"/>
    <x v="4"/>
    <x v="0"/>
    <n v="37"/>
    <x v="0"/>
    <n v="105"/>
    <x v="0"/>
    <n v="16"/>
    <x v="0"/>
    <n v="11"/>
    <s v="Normal"/>
    <n v="1054"/>
    <x v="0"/>
    <n v="1"/>
    <x v="1"/>
    <n v="116"/>
    <x v="2"/>
    <n v="6.1"/>
    <x v="2"/>
    <n v="174"/>
    <x v="0"/>
    <n v="81"/>
    <x v="3"/>
    <n v="47"/>
    <x v="0"/>
    <n v="105"/>
    <s v="Normal"/>
    <n v="142"/>
    <s v="Normal"/>
    <n v="3.9"/>
    <s v="Normal"/>
    <n v="15.1"/>
    <x v="1"/>
    <n v="9.9"/>
    <s v="Normal"/>
    <n v="2.7"/>
    <s v="Normal"/>
    <n v="1"/>
    <s v="Toma ECA"/>
    <n v="1"/>
    <s v="Toma ARB"/>
    <n v="1"/>
    <x v="0"/>
    <n v="0"/>
    <x v="1"/>
    <n v="0"/>
    <x v="0"/>
    <n v="0"/>
    <x v="1"/>
  </r>
  <r>
    <s v="P1355"/>
    <x v="42"/>
    <s v="Adulto Mayor"/>
    <x v="1"/>
    <n v="35.200000000000003"/>
    <x v="1"/>
    <n v="1"/>
    <s v="Tiene herencia"/>
    <n v="149"/>
    <n v="108"/>
    <n v="78"/>
    <s v="Normal"/>
    <n v="43"/>
    <s v="Intermedia"/>
    <n v="4"/>
    <x v="1"/>
    <n v="0"/>
    <x v="0"/>
    <n v="1"/>
    <x v="1"/>
    <n v="1"/>
    <x v="0"/>
    <x v="27"/>
    <x v="1"/>
    <n v="75"/>
    <x v="1"/>
    <n v="40"/>
    <x v="1"/>
    <n v="2011"/>
    <x v="1"/>
    <n v="1608"/>
    <s v="Macroalbuminuria"/>
    <n v="820"/>
    <x v="0"/>
    <n v="1"/>
    <x v="1"/>
    <n v="145"/>
    <x v="1"/>
    <n v="7.5"/>
    <x v="1"/>
    <n v="203"/>
    <x v="2"/>
    <n v="135"/>
    <x v="4"/>
    <n v="37"/>
    <x v="0"/>
    <n v="362"/>
    <s v="Alto"/>
    <n v="138"/>
    <s v="Normal"/>
    <n v="6.8"/>
    <s v="Alto"/>
    <n v="8.8000000000000007"/>
    <x v="0"/>
    <n v="8"/>
    <s v="Bajo"/>
    <n v="5.8"/>
    <s v="Alto"/>
    <n v="1"/>
    <s v="Toma ECA"/>
    <n v="0"/>
    <s v="No toma ARB"/>
    <n v="1"/>
    <x v="0"/>
    <n v="0"/>
    <x v="1"/>
    <n v="1"/>
    <x v="1"/>
    <n v="1"/>
    <x v="0"/>
  </r>
  <r>
    <s v="P1356"/>
    <x v="48"/>
    <s v="Adulto"/>
    <x v="0"/>
    <n v="25.9"/>
    <x v="3"/>
    <n v="0"/>
    <s v="No tiene herencia"/>
    <n v="147"/>
    <n v="106"/>
    <n v="78"/>
    <s v="Normal"/>
    <n v="45"/>
    <s v="Intermedia"/>
    <n v="3"/>
    <x v="3"/>
    <n v="0"/>
    <x v="0"/>
    <n v="0"/>
    <x v="0"/>
    <n v="1"/>
    <x v="0"/>
    <x v="11"/>
    <x v="1"/>
    <n v="86"/>
    <x v="1"/>
    <n v="39"/>
    <x v="1"/>
    <n v="706"/>
    <x v="1"/>
    <n v="494"/>
    <s v="Macroalbuminuria"/>
    <n v="643"/>
    <x v="0"/>
    <n v="0"/>
    <x v="0"/>
    <n v="148"/>
    <x v="1"/>
    <n v="10"/>
    <x v="1"/>
    <n v="264"/>
    <x v="1"/>
    <n v="132"/>
    <x v="4"/>
    <n v="32"/>
    <x v="0"/>
    <n v="218"/>
    <s v="Alto"/>
    <n v="140"/>
    <s v="Normal"/>
    <n v="6.6"/>
    <s v="Alto"/>
    <n v="10"/>
    <x v="0"/>
    <n v="8.4"/>
    <s v="Bajo"/>
    <n v="6.1"/>
    <s v="Alto"/>
    <n v="1"/>
    <s v="Toma ECA"/>
    <n v="0"/>
    <s v="No toma ARB"/>
    <n v="1"/>
    <x v="0"/>
    <n v="1"/>
    <x v="0"/>
    <n v="1"/>
    <x v="1"/>
    <n v="1"/>
    <x v="0"/>
  </r>
  <r>
    <s v="P1357"/>
    <x v="39"/>
    <s v="Adulto Mayor"/>
    <x v="0"/>
    <n v="22"/>
    <x v="0"/>
    <n v="1"/>
    <s v="Tiene herencia"/>
    <n v="105"/>
    <n v="81"/>
    <n v="73"/>
    <s v="Normal"/>
    <n v="61"/>
    <s v="Normal"/>
    <n v="1"/>
    <x v="2"/>
    <n v="0"/>
    <x v="0"/>
    <n v="0"/>
    <x v="0"/>
    <n v="0"/>
    <x v="1"/>
    <x v="18"/>
    <x v="0"/>
    <n v="40"/>
    <x v="0"/>
    <n v="107"/>
    <x v="0"/>
    <n v="29"/>
    <x v="0"/>
    <n v="26"/>
    <s v="Normal"/>
    <n v="1136"/>
    <x v="0"/>
    <n v="1"/>
    <x v="1"/>
    <n v="115"/>
    <x v="2"/>
    <n v="5.7"/>
    <x v="2"/>
    <n v="172"/>
    <x v="0"/>
    <n v="86"/>
    <x v="3"/>
    <n v="66"/>
    <x v="1"/>
    <n v="125"/>
    <s v="Normal"/>
    <n v="144"/>
    <s v="Normal"/>
    <n v="4"/>
    <s v="Normal"/>
    <n v="14"/>
    <x v="1"/>
    <n v="9.6999999999999993"/>
    <s v="Normal"/>
    <n v="4.0999999999999996"/>
    <s v="Normal"/>
    <n v="1"/>
    <s v="Toma ECA"/>
    <n v="1"/>
    <s v="Toma ARB"/>
    <n v="0"/>
    <x v="1"/>
    <n v="1"/>
    <x v="0"/>
    <n v="0"/>
    <x v="0"/>
    <n v="0"/>
    <x v="1"/>
  </r>
  <r>
    <s v="P1358"/>
    <x v="17"/>
    <s v="Adulto"/>
    <x v="0"/>
    <n v="26.3"/>
    <x v="3"/>
    <n v="1"/>
    <s v="Tiene herencia"/>
    <n v="105"/>
    <n v="85"/>
    <n v="76"/>
    <s v="Normal"/>
    <n v="60"/>
    <s v="Normal"/>
    <n v="1"/>
    <x v="2"/>
    <n v="0"/>
    <x v="0"/>
    <n v="0"/>
    <x v="0"/>
    <n v="1"/>
    <x v="0"/>
    <x v="3"/>
    <x v="0"/>
    <n v="28"/>
    <x v="0"/>
    <n v="114"/>
    <x v="0"/>
    <n v="13"/>
    <x v="0"/>
    <n v="9"/>
    <s v="Normal"/>
    <n v="2307"/>
    <x v="0"/>
    <n v="1"/>
    <x v="1"/>
    <n v="99"/>
    <x v="0"/>
    <n v="5.7"/>
    <x v="2"/>
    <n v="179"/>
    <x v="0"/>
    <n v="116"/>
    <x v="0"/>
    <n v="43"/>
    <x v="0"/>
    <n v="155"/>
    <s v="Alto"/>
    <n v="138"/>
    <s v="Normal"/>
    <n v="4.3"/>
    <s v="Normal"/>
    <n v="14.9"/>
    <x v="1"/>
    <n v="9.1"/>
    <s v="Normal"/>
    <n v="3.4"/>
    <s v="Normal"/>
    <n v="1"/>
    <s v="Toma ECA"/>
    <n v="0"/>
    <s v="No toma ARB"/>
    <n v="0"/>
    <x v="1"/>
    <n v="0"/>
    <x v="1"/>
    <n v="0"/>
    <x v="0"/>
    <n v="1"/>
    <x v="0"/>
  </r>
  <r>
    <s v="P1359"/>
    <x v="5"/>
    <s v="Adulto"/>
    <x v="1"/>
    <n v="29.4"/>
    <x v="3"/>
    <n v="1"/>
    <s v="Tiene herencia"/>
    <n v="126"/>
    <n v="77"/>
    <n v="69"/>
    <s v="Normal"/>
    <n v="56"/>
    <s v="Normal"/>
    <n v="2"/>
    <x v="0"/>
    <n v="0"/>
    <x v="0"/>
    <n v="0"/>
    <x v="0"/>
    <n v="1"/>
    <x v="0"/>
    <x v="4"/>
    <x v="1"/>
    <n v="35"/>
    <x v="0"/>
    <n v="60"/>
    <x v="2"/>
    <n v="17"/>
    <x v="0"/>
    <n v="15"/>
    <s v="Normal"/>
    <n v="1854"/>
    <x v="0"/>
    <n v="0"/>
    <x v="0"/>
    <n v="87"/>
    <x v="0"/>
    <n v="5.5"/>
    <x v="0"/>
    <n v="197"/>
    <x v="0"/>
    <n v="115"/>
    <x v="0"/>
    <n v="43"/>
    <x v="0"/>
    <n v="161"/>
    <s v="Alto"/>
    <n v="136"/>
    <s v="Normal"/>
    <n v="4.7"/>
    <s v="Normal"/>
    <n v="13.2"/>
    <x v="1"/>
    <n v="9"/>
    <s v="Normal"/>
    <n v="3.3"/>
    <s v="Normal"/>
    <n v="1"/>
    <s v="Toma ECA"/>
    <n v="1"/>
    <s v="Toma ARB"/>
    <n v="0"/>
    <x v="1"/>
    <n v="1"/>
    <x v="0"/>
    <n v="0"/>
    <x v="0"/>
    <n v="1"/>
    <x v="0"/>
  </r>
  <r>
    <s v="P1360"/>
    <x v="48"/>
    <s v="Adulto"/>
    <x v="1"/>
    <n v="18.8"/>
    <x v="0"/>
    <n v="0"/>
    <s v="No tiene herencia"/>
    <n v="100"/>
    <n v="65"/>
    <n v="69"/>
    <s v="Normal"/>
    <n v="62"/>
    <s v="Normal"/>
    <n v="2"/>
    <x v="0"/>
    <n v="0"/>
    <x v="0"/>
    <n v="0"/>
    <x v="0"/>
    <n v="1"/>
    <x v="0"/>
    <x v="13"/>
    <x v="0"/>
    <n v="17"/>
    <x v="0"/>
    <n v="120"/>
    <x v="0"/>
    <n v="23"/>
    <x v="0"/>
    <n v="20"/>
    <s v="Normal"/>
    <n v="1419"/>
    <x v="0"/>
    <n v="1"/>
    <x v="1"/>
    <n v="105"/>
    <x v="2"/>
    <n v="5.6"/>
    <x v="0"/>
    <n v="190"/>
    <x v="0"/>
    <n v="108"/>
    <x v="0"/>
    <n v="51"/>
    <x v="0"/>
    <n v="143"/>
    <s v="Normal"/>
    <n v="144"/>
    <s v="Normal"/>
    <n v="5"/>
    <s v="Normal"/>
    <n v="12.5"/>
    <x v="1"/>
    <n v="10.1"/>
    <s v="Normal"/>
    <n v="4.5"/>
    <s v="Normal"/>
    <n v="1"/>
    <s v="Toma ECA"/>
    <n v="1"/>
    <s v="Toma ARB"/>
    <n v="0"/>
    <x v="1"/>
    <n v="0"/>
    <x v="1"/>
    <n v="0"/>
    <x v="0"/>
    <n v="1"/>
    <x v="0"/>
  </r>
  <r>
    <s v="P1361"/>
    <x v="34"/>
    <s v="Adulto"/>
    <x v="1"/>
    <n v="18.899999999999999"/>
    <x v="0"/>
    <n v="0"/>
    <s v="No tiene herencia"/>
    <n v="103"/>
    <n v="72"/>
    <n v="76"/>
    <s v="Normal"/>
    <n v="70"/>
    <s v="Normal"/>
    <n v="1"/>
    <x v="2"/>
    <n v="0"/>
    <x v="0"/>
    <n v="0"/>
    <x v="0"/>
    <n v="1"/>
    <x v="0"/>
    <x v="13"/>
    <x v="0"/>
    <n v="22"/>
    <x v="0"/>
    <n v="101"/>
    <x v="0"/>
    <n v="30"/>
    <x v="2"/>
    <n v="21"/>
    <s v="Normal"/>
    <n v="1384"/>
    <x v="0"/>
    <n v="0"/>
    <x v="0"/>
    <n v="106"/>
    <x v="2"/>
    <n v="5.2"/>
    <x v="0"/>
    <n v="212"/>
    <x v="2"/>
    <n v="109"/>
    <x v="0"/>
    <n v="45"/>
    <x v="0"/>
    <n v="115"/>
    <s v="Normal"/>
    <n v="143"/>
    <s v="Normal"/>
    <n v="3.6"/>
    <s v="Normal"/>
    <n v="15.2"/>
    <x v="1"/>
    <n v="10.4"/>
    <s v="Normal"/>
    <n v="2.7"/>
    <s v="Normal"/>
    <n v="0"/>
    <s v="No Toma ECA"/>
    <n v="1"/>
    <s v="Toma ARB"/>
    <n v="1"/>
    <x v="0"/>
    <n v="0"/>
    <x v="1"/>
    <n v="0"/>
    <x v="0"/>
    <n v="0"/>
    <x v="1"/>
  </r>
  <r>
    <s v="P1362"/>
    <x v="24"/>
    <s v="Adulto"/>
    <x v="0"/>
    <n v="24.8"/>
    <x v="0"/>
    <n v="0"/>
    <s v="No tiene herencia"/>
    <n v="105"/>
    <n v="78"/>
    <n v="90"/>
    <s v="Normal"/>
    <n v="60"/>
    <s v="Normal"/>
    <n v="1"/>
    <x v="2"/>
    <n v="0"/>
    <x v="0"/>
    <n v="0"/>
    <x v="0"/>
    <n v="0"/>
    <x v="1"/>
    <x v="4"/>
    <x v="0"/>
    <n v="31"/>
    <x v="0"/>
    <n v="97"/>
    <x v="0"/>
    <n v="18"/>
    <x v="0"/>
    <n v="14"/>
    <s v="Normal"/>
    <n v="1642"/>
    <x v="0"/>
    <n v="0"/>
    <x v="0"/>
    <n v="112"/>
    <x v="2"/>
    <n v="6"/>
    <x v="2"/>
    <n v="178"/>
    <x v="0"/>
    <n v="102"/>
    <x v="0"/>
    <n v="66"/>
    <x v="1"/>
    <n v="160"/>
    <s v="Alto"/>
    <n v="145"/>
    <s v="Normal"/>
    <n v="4.2"/>
    <s v="Normal"/>
    <n v="13.8"/>
    <x v="1"/>
    <n v="10"/>
    <s v="Normal"/>
    <n v="3.3"/>
    <s v="Normal"/>
    <n v="1"/>
    <s v="Toma ECA"/>
    <n v="1"/>
    <s v="Toma ARB"/>
    <n v="0"/>
    <x v="1"/>
    <n v="0"/>
    <x v="1"/>
    <n v="0"/>
    <x v="0"/>
    <n v="1"/>
    <x v="0"/>
  </r>
  <r>
    <s v="P1363"/>
    <x v="18"/>
    <s v="Adulto"/>
    <x v="0"/>
    <n v="27.7"/>
    <x v="3"/>
    <n v="0"/>
    <s v="No tiene herencia"/>
    <n v="121"/>
    <n v="67"/>
    <n v="77"/>
    <s v="Normal"/>
    <n v="65"/>
    <s v="Normal"/>
    <n v="2"/>
    <x v="0"/>
    <n v="0"/>
    <x v="0"/>
    <n v="0"/>
    <x v="0"/>
    <n v="0"/>
    <x v="1"/>
    <x v="3"/>
    <x v="0"/>
    <n v="39"/>
    <x v="0"/>
    <n v="84"/>
    <x v="2"/>
    <n v="6"/>
    <x v="0"/>
    <n v="5"/>
    <s v="Normal"/>
    <n v="2081"/>
    <x v="0"/>
    <n v="1"/>
    <x v="1"/>
    <n v="100"/>
    <x v="2"/>
    <n v="6.4"/>
    <x v="2"/>
    <n v="196"/>
    <x v="0"/>
    <n v="122"/>
    <x v="0"/>
    <n v="59"/>
    <x v="0"/>
    <n v="110"/>
    <s v="Normal"/>
    <n v="140"/>
    <s v="Normal"/>
    <n v="4"/>
    <s v="Normal"/>
    <n v="14.7"/>
    <x v="1"/>
    <n v="9.1999999999999993"/>
    <s v="Normal"/>
    <n v="3.6"/>
    <s v="Normal"/>
    <n v="1"/>
    <s v="Toma ECA"/>
    <n v="0"/>
    <s v="No toma ARB"/>
    <n v="0"/>
    <x v="1"/>
    <n v="0"/>
    <x v="1"/>
    <n v="0"/>
    <x v="0"/>
    <n v="0"/>
    <x v="1"/>
  </r>
  <r>
    <s v="P1364"/>
    <x v="34"/>
    <s v="Adulto"/>
    <x v="1"/>
    <n v="24.8"/>
    <x v="0"/>
    <n v="1"/>
    <s v="Tiene herencia"/>
    <n v="115"/>
    <n v="85"/>
    <n v="77"/>
    <s v="Normal"/>
    <n v="63"/>
    <s v="Normal"/>
    <n v="2"/>
    <x v="0"/>
    <n v="0"/>
    <x v="0"/>
    <n v="0"/>
    <x v="0"/>
    <n v="1"/>
    <x v="0"/>
    <x v="3"/>
    <x v="0"/>
    <n v="30"/>
    <x v="0"/>
    <n v="106"/>
    <x v="0"/>
    <n v="26"/>
    <x v="0"/>
    <n v="20"/>
    <s v="Normal"/>
    <n v="1951"/>
    <x v="0"/>
    <n v="0"/>
    <x v="0"/>
    <n v="107"/>
    <x v="2"/>
    <n v="4.9000000000000004"/>
    <x v="0"/>
    <n v="161"/>
    <x v="0"/>
    <n v="129"/>
    <x v="0"/>
    <n v="66"/>
    <x v="1"/>
    <n v="91"/>
    <s v="Normal"/>
    <n v="138"/>
    <s v="Normal"/>
    <n v="3.5"/>
    <s v="Normal"/>
    <n v="12.8"/>
    <x v="1"/>
    <n v="8.6"/>
    <s v="Normal"/>
    <n v="3.6"/>
    <s v="Normal"/>
    <n v="0"/>
    <s v="No Toma ECA"/>
    <n v="0"/>
    <s v="No toma ARB"/>
    <n v="0"/>
    <x v="1"/>
    <n v="1"/>
    <x v="0"/>
    <n v="0"/>
    <x v="0"/>
    <n v="0"/>
    <x v="1"/>
  </r>
  <r>
    <s v="P1365"/>
    <x v="35"/>
    <s v="Adulto"/>
    <x v="1"/>
    <n v="22.3"/>
    <x v="0"/>
    <n v="1"/>
    <s v="Tiene herencia"/>
    <n v="122"/>
    <n v="76"/>
    <n v="66"/>
    <s v="Normal"/>
    <n v="68"/>
    <s v="Normal"/>
    <n v="2"/>
    <x v="0"/>
    <n v="0"/>
    <x v="0"/>
    <n v="0"/>
    <x v="0"/>
    <n v="1"/>
    <x v="0"/>
    <x v="3"/>
    <x v="0"/>
    <n v="22"/>
    <x v="0"/>
    <n v="89"/>
    <x v="2"/>
    <n v="23"/>
    <x v="0"/>
    <n v="18"/>
    <s v="Normal"/>
    <n v="2157"/>
    <x v="0"/>
    <n v="0"/>
    <x v="0"/>
    <n v="108"/>
    <x v="2"/>
    <n v="5.4"/>
    <x v="0"/>
    <n v="191"/>
    <x v="0"/>
    <n v="122"/>
    <x v="0"/>
    <n v="59"/>
    <x v="0"/>
    <n v="137"/>
    <s v="Normal"/>
    <n v="138"/>
    <s v="Normal"/>
    <n v="3.9"/>
    <s v="Normal"/>
    <n v="13.9"/>
    <x v="1"/>
    <n v="9.1"/>
    <s v="Normal"/>
    <n v="3.6"/>
    <s v="Normal"/>
    <n v="1"/>
    <s v="Toma ECA"/>
    <n v="0"/>
    <s v="No toma ARB"/>
    <n v="1"/>
    <x v="0"/>
    <n v="1"/>
    <x v="0"/>
    <n v="0"/>
    <x v="0"/>
    <n v="0"/>
    <x v="1"/>
  </r>
  <r>
    <s v="P1366"/>
    <x v="27"/>
    <s v="Adulto"/>
    <x v="0"/>
    <n v="19.899999999999999"/>
    <x v="0"/>
    <n v="0"/>
    <s v="No tiene herencia"/>
    <n v="102"/>
    <n v="65"/>
    <n v="73"/>
    <s v="Normal"/>
    <n v="69"/>
    <s v="Normal"/>
    <n v="1"/>
    <x v="2"/>
    <n v="0"/>
    <x v="0"/>
    <n v="0"/>
    <x v="0"/>
    <n v="0"/>
    <x v="1"/>
    <x v="10"/>
    <x v="2"/>
    <n v="24"/>
    <x v="0"/>
    <n v="104"/>
    <x v="0"/>
    <n v="16"/>
    <x v="0"/>
    <n v="12"/>
    <s v="Normal"/>
    <n v="2350"/>
    <x v="0"/>
    <n v="1"/>
    <x v="1"/>
    <n v="104"/>
    <x v="2"/>
    <n v="6.1"/>
    <x v="2"/>
    <n v="164"/>
    <x v="0"/>
    <n v="98"/>
    <x v="3"/>
    <n v="46"/>
    <x v="0"/>
    <n v="137"/>
    <s v="Normal"/>
    <n v="139"/>
    <s v="Normal"/>
    <n v="4.5999999999999996"/>
    <s v="Normal"/>
    <n v="14.9"/>
    <x v="1"/>
    <n v="9.6"/>
    <s v="Normal"/>
    <n v="3.1"/>
    <s v="Normal"/>
    <n v="1"/>
    <s v="Toma ECA"/>
    <n v="1"/>
    <s v="Toma ARB"/>
    <n v="0"/>
    <x v="1"/>
    <n v="1"/>
    <x v="0"/>
    <n v="0"/>
    <x v="0"/>
    <n v="0"/>
    <x v="1"/>
  </r>
  <r>
    <s v="P1367"/>
    <x v="27"/>
    <s v="Adulto"/>
    <x v="0"/>
    <n v="22.4"/>
    <x v="0"/>
    <n v="0"/>
    <s v="No tiene herencia"/>
    <n v="128"/>
    <n v="70"/>
    <n v="60"/>
    <s v="Normal"/>
    <n v="67"/>
    <s v="Normal"/>
    <n v="2"/>
    <x v="0"/>
    <n v="0"/>
    <x v="0"/>
    <n v="0"/>
    <x v="0"/>
    <n v="0"/>
    <x v="1"/>
    <x v="3"/>
    <x v="0"/>
    <n v="35"/>
    <x v="0"/>
    <n v="60"/>
    <x v="2"/>
    <n v="26"/>
    <x v="0"/>
    <n v="23"/>
    <s v="Normal"/>
    <n v="1606"/>
    <x v="0"/>
    <n v="0"/>
    <x v="0"/>
    <n v="123"/>
    <x v="2"/>
    <n v="5.9"/>
    <x v="2"/>
    <n v="211"/>
    <x v="2"/>
    <n v="98"/>
    <x v="3"/>
    <n v="66"/>
    <x v="1"/>
    <n v="159"/>
    <s v="Alto"/>
    <n v="137"/>
    <s v="Normal"/>
    <n v="5"/>
    <s v="Normal"/>
    <n v="13.5"/>
    <x v="1"/>
    <n v="9.4"/>
    <s v="Normal"/>
    <n v="2.8"/>
    <s v="Normal"/>
    <n v="0"/>
    <s v="No Toma ECA"/>
    <n v="1"/>
    <s v="Toma ARB"/>
    <n v="1"/>
    <x v="0"/>
    <n v="0"/>
    <x v="1"/>
    <n v="0"/>
    <x v="0"/>
    <n v="0"/>
    <x v="1"/>
  </r>
  <r>
    <s v="P1368"/>
    <x v="11"/>
    <s v="Adulto Mayor"/>
    <x v="1"/>
    <n v="30.6"/>
    <x v="2"/>
    <n v="1"/>
    <s v="Tiene herencia"/>
    <n v="189"/>
    <n v="97"/>
    <n v="79"/>
    <s v="Normal"/>
    <n v="46"/>
    <s v="Intermedia"/>
    <n v="2"/>
    <x v="0"/>
    <n v="1"/>
    <x v="1"/>
    <n v="1"/>
    <x v="1"/>
    <n v="1"/>
    <x v="0"/>
    <x v="38"/>
    <x v="1"/>
    <n v="83"/>
    <x v="1"/>
    <n v="39"/>
    <x v="1"/>
    <n v="856"/>
    <x v="1"/>
    <n v="599"/>
    <s v="Macroalbuminuria"/>
    <n v="315"/>
    <x v="1"/>
    <n v="1"/>
    <x v="1"/>
    <n v="212"/>
    <x v="1"/>
    <n v="10.4"/>
    <x v="1"/>
    <n v="223"/>
    <x v="2"/>
    <n v="193"/>
    <x v="2"/>
    <n v="37"/>
    <x v="0"/>
    <n v="401"/>
    <s v="Alto"/>
    <n v="134"/>
    <s v="Bajo"/>
    <n v="5.2"/>
    <s v="Alto"/>
    <n v="7.9"/>
    <x v="0"/>
    <n v="8.6"/>
    <s v="Normal"/>
    <n v="4.5999999999999996"/>
    <s v="Alto"/>
    <n v="1"/>
    <s v="Toma ECA"/>
    <n v="1"/>
    <s v="Toma ARB"/>
    <n v="1"/>
    <x v="0"/>
    <n v="1"/>
    <x v="0"/>
    <n v="1"/>
    <x v="1"/>
    <n v="0"/>
    <x v="1"/>
  </r>
  <r>
    <s v="P1369"/>
    <x v="36"/>
    <s v="Adulto Mayor"/>
    <x v="1"/>
    <n v="35.200000000000003"/>
    <x v="1"/>
    <n v="0"/>
    <s v="No tiene herencia"/>
    <n v="184"/>
    <n v="106"/>
    <n v="83"/>
    <s v="Normal"/>
    <n v="49"/>
    <s v="Intermedia"/>
    <n v="2"/>
    <x v="0"/>
    <n v="1"/>
    <x v="1"/>
    <n v="1"/>
    <x v="1"/>
    <n v="1"/>
    <x v="0"/>
    <x v="22"/>
    <x v="1"/>
    <n v="96"/>
    <x v="1"/>
    <n v="57"/>
    <x v="1"/>
    <n v="2498"/>
    <x v="1"/>
    <n v="1998"/>
    <s v="Macroalbuminuria"/>
    <n v="543"/>
    <x v="0"/>
    <n v="0"/>
    <x v="0"/>
    <n v="196"/>
    <x v="1"/>
    <n v="10"/>
    <x v="1"/>
    <n v="300"/>
    <x v="1"/>
    <n v="217"/>
    <x v="2"/>
    <n v="30"/>
    <x v="0"/>
    <n v="258"/>
    <s v="Alto"/>
    <n v="131"/>
    <s v="Bajo"/>
    <n v="6.1"/>
    <s v="Alto"/>
    <n v="9.1"/>
    <x v="0"/>
    <n v="8.6"/>
    <s v="Normal"/>
    <n v="7"/>
    <s v="Alto"/>
    <n v="1"/>
    <s v="Toma ECA"/>
    <n v="1"/>
    <s v="Toma ARB"/>
    <n v="0"/>
    <x v="1"/>
    <n v="1"/>
    <x v="0"/>
    <n v="1"/>
    <x v="1"/>
    <n v="1"/>
    <x v="0"/>
  </r>
  <r>
    <s v="P1370"/>
    <x v="33"/>
    <s v="Adulto Mayor"/>
    <x v="1"/>
    <n v="20.2"/>
    <x v="0"/>
    <n v="0"/>
    <s v="No tiene herencia"/>
    <n v="132"/>
    <n v="76"/>
    <n v="64"/>
    <s v="Normal"/>
    <n v="63"/>
    <s v="Normal"/>
    <n v="1"/>
    <x v="2"/>
    <n v="0"/>
    <x v="0"/>
    <n v="0"/>
    <x v="0"/>
    <n v="1"/>
    <x v="0"/>
    <x v="7"/>
    <x v="0"/>
    <n v="30"/>
    <x v="0"/>
    <n v="98"/>
    <x v="0"/>
    <n v="7"/>
    <x v="0"/>
    <n v="6"/>
    <s v="Normal"/>
    <n v="1726"/>
    <x v="0"/>
    <n v="0"/>
    <x v="0"/>
    <n v="125"/>
    <x v="2"/>
    <n v="5.3"/>
    <x v="0"/>
    <n v="173"/>
    <x v="0"/>
    <n v="122"/>
    <x v="0"/>
    <n v="61"/>
    <x v="1"/>
    <n v="93"/>
    <s v="Normal"/>
    <n v="140"/>
    <s v="Normal"/>
    <n v="3.5"/>
    <s v="Normal"/>
    <n v="15.2"/>
    <x v="1"/>
    <n v="8.8000000000000007"/>
    <s v="Normal"/>
    <n v="4"/>
    <s v="Normal"/>
    <n v="0"/>
    <s v="No Toma ECA"/>
    <n v="1"/>
    <s v="Toma ARB"/>
    <n v="0"/>
    <x v="1"/>
    <n v="0"/>
    <x v="1"/>
    <n v="0"/>
    <x v="0"/>
    <n v="0"/>
    <x v="1"/>
  </r>
  <r>
    <s v="P1371"/>
    <x v="1"/>
    <s v="Adulto"/>
    <x v="0"/>
    <n v="29.3"/>
    <x v="3"/>
    <n v="1"/>
    <s v="Tiene herencia"/>
    <n v="169"/>
    <n v="91"/>
    <n v="99"/>
    <s v="Normal"/>
    <n v="27"/>
    <s v="Reducida"/>
    <n v="2"/>
    <x v="0"/>
    <n v="1"/>
    <x v="1"/>
    <n v="0"/>
    <x v="0"/>
    <n v="1"/>
    <x v="0"/>
    <x v="38"/>
    <x v="1"/>
    <n v="61"/>
    <x v="1"/>
    <n v="25"/>
    <x v="4"/>
    <n v="2804"/>
    <x v="1"/>
    <n v="2523"/>
    <s v="Macroalbuminuria"/>
    <n v="778"/>
    <x v="0"/>
    <n v="1"/>
    <x v="1"/>
    <n v="206"/>
    <x v="1"/>
    <n v="8.6999999999999993"/>
    <x v="1"/>
    <n v="223"/>
    <x v="2"/>
    <n v="174"/>
    <x v="1"/>
    <n v="29"/>
    <x v="0"/>
    <n v="404"/>
    <s v="Alto"/>
    <n v="136"/>
    <s v="Normal"/>
    <n v="6.9"/>
    <s v="Alto"/>
    <n v="7.4"/>
    <x v="0"/>
    <n v="8.6"/>
    <s v="Normal"/>
    <n v="5"/>
    <s v="Alto"/>
    <n v="1"/>
    <s v="Toma ECA"/>
    <n v="1"/>
    <s v="Toma ARB"/>
    <n v="1"/>
    <x v="0"/>
    <n v="1"/>
    <x v="0"/>
    <n v="1"/>
    <x v="1"/>
    <n v="0"/>
    <x v="1"/>
  </r>
  <r>
    <s v="P1372"/>
    <x v="40"/>
    <s v="Adulto"/>
    <x v="0"/>
    <n v="25.4"/>
    <x v="3"/>
    <n v="1"/>
    <s v="Tiene herencia"/>
    <n v="132"/>
    <n v="70"/>
    <n v="84"/>
    <s v="Normal"/>
    <n v="50"/>
    <s v="Normal"/>
    <n v="2"/>
    <x v="0"/>
    <n v="0"/>
    <x v="0"/>
    <n v="0"/>
    <x v="0"/>
    <n v="0"/>
    <x v="1"/>
    <x v="7"/>
    <x v="0"/>
    <n v="35"/>
    <x v="0"/>
    <n v="63"/>
    <x v="2"/>
    <n v="21"/>
    <x v="0"/>
    <n v="14"/>
    <s v="Normal"/>
    <n v="1937"/>
    <x v="0"/>
    <n v="1"/>
    <x v="1"/>
    <n v="91"/>
    <x v="0"/>
    <n v="6"/>
    <x v="2"/>
    <n v="185"/>
    <x v="0"/>
    <n v="95"/>
    <x v="3"/>
    <n v="58"/>
    <x v="0"/>
    <n v="86"/>
    <s v="Normal"/>
    <n v="135"/>
    <s v="Normal"/>
    <n v="4"/>
    <s v="Normal"/>
    <n v="14.6"/>
    <x v="1"/>
    <n v="10.3"/>
    <s v="Normal"/>
    <n v="2.9"/>
    <s v="Normal"/>
    <n v="1"/>
    <s v="Toma ECA"/>
    <n v="0"/>
    <s v="No toma ARB"/>
    <n v="0"/>
    <x v="1"/>
    <n v="0"/>
    <x v="1"/>
    <n v="0"/>
    <x v="0"/>
    <n v="0"/>
    <x v="1"/>
  </r>
  <r>
    <s v="P1373"/>
    <x v="25"/>
    <s v="Adulto"/>
    <x v="1"/>
    <n v="36.299999999999997"/>
    <x v="1"/>
    <n v="1"/>
    <s v="Tiene herencia"/>
    <n v="141"/>
    <n v="91"/>
    <n v="83"/>
    <s v="Normal"/>
    <n v="36"/>
    <s v="Reducida"/>
    <n v="3"/>
    <x v="3"/>
    <n v="1"/>
    <x v="1"/>
    <n v="1"/>
    <x v="1"/>
    <n v="1"/>
    <x v="0"/>
    <x v="27"/>
    <x v="1"/>
    <n v="74"/>
    <x v="1"/>
    <n v="57"/>
    <x v="1"/>
    <n v="1201"/>
    <x v="1"/>
    <n v="960"/>
    <s v="Macroalbuminuria"/>
    <n v="838"/>
    <x v="0"/>
    <n v="1"/>
    <x v="1"/>
    <n v="195"/>
    <x v="1"/>
    <n v="7.6"/>
    <x v="1"/>
    <n v="246"/>
    <x v="1"/>
    <n v="184"/>
    <x v="1"/>
    <n v="28"/>
    <x v="0"/>
    <n v="306"/>
    <s v="Alto"/>
    <n v="134"/>
    <s v="Bajo"/>
    <n v="6.9"/>
    <s v="Alto"/>
    <n v="10.199999999999999"/>
    <x v="0"/>
    <n v="8.6999999999999993"/>
    <s v="Normal"/>
    <n v="5.7"/>
    <s v="Alto"/>
    <n v="1"/>
    <s v="Toma ECA"/>
    <n v="0"/>
    <s v="No toma ARB"/>
    <n v="0"/>
    <x v="1"/>
    <n v="0"/>
    <x v="1"/>
    <n v="1"/>
    <x v="1"/>
    <n v="0"/>
    <x v="1"/>
  </r>
  <r>
    <s v="P1374"/>
    <x v="29"/>
    <s v="Adulto"/>
    <x v="0"/>
    <n v="20.5"/>
    <x v="0"/>
    <n v="1"/>
    <s v="Tiene herencia"/>
    <n v="115"/>
    <n v="68"/>
    <n v="73"/>
    <s v="Normal"/>
    <n v="66"/>
    <s v="Normal"/>
    <n v="1"/>
    <x v="2"/>
    <n v="0"/>
    <x v="0"/>
    <n v="0"/>
    <x v="0"/>
    <n v="0"/>
    <x v="1"/>
    <x v="4"/>
    <x v="0"/>
    <n v="17"/>
    <x v="2"/>
    <n v="95"/>
    <x v="0"/>
    <n v="25"/>
    <x v="0"/>
    <n v="22"/>
    <s v="Normal"/>
    <n v="2324"/>
    <x v="0"/>
    <n v="0"/>
    <x v="0"/>
    <n v="99"/>
    <x v="0"/>
    <n v="6.3"/>
    <x v="2"/>
    <n v="205"/>
    <x v="2"/>
    <n v="91"/>
    <x v="3"/>
    <n v="47"/>
    <x v="0"/>
    <n v="142"/>
    <s v="Normal"/>
    <n v="142"/>
    <s v="Normal"/>
    <n v="4.7"/>
    <s v="Normal"/>
    <n v="15.9"/>
    <x v="1"/>
    <n v="10"/>
    <s v="Normal"/>
    <n v="2.8"/>
    <s v="Normal"/>
    <n v="1"/>
    <s v="Toma ECA"/>
    <n v="1"/>
    <s v="Toma ARB"/>
    <n v="0"/>
    <x v="1"/>
    <n v="0"/>
    <x v="1"/>
    <n v="0"/>
    <x v="0"/>
    <n v="1"/>
    <x v="0"/>
  </r>
  <r>
    <s v="P1375"/>
    <x v="35"/>
    <s v="Adulto"/>
    <x v="0"/>
    <n v="29"/>
    <x v="3"/>
    <n v="0"/>
    <s v="No tiene herencia"/>
    <n v="109"/>
    <n v="82"/>
    <n v="85"/>
    <s v="Normal"/>
    <n v="50"/>
    <s v="Normal"/>
    <n v="2"/>
    <x v="0"/>
    <n v="0"/>
    <x v="0"/>
    <n v="0"/>
    <x v="0"/>
    <n v="1"/>
    <x v="0"/>
    <x v="3"/>
    <x v="0"/>
    <n v="16"/>
    <x v="2"/>
    <n v="85"/>
    <x v="2"/>
    <n v="15"/>
    <x v="0"/>
    <n v="13"/>
    <s v="Normal"/>
    <n v="1216"/>
    <x v="0"/>
    <n v="0"/>
    <x v="0"/>
    <n v="80"/>
    <x v="0"/>
    <n v="5.2"/>
    <x v="0"/>
    <n v="180"/>
    <x v="0"/>
    <n v="117"/>
    <x v="0"/>
    <n v="61"/>
    <x v="1"/>
    <n v="145"/>
    <s v="Normal"/>
    <n v="135"/>
    <s v="Normal"/>
    <n v="4.7"/>
    <s v="Normal"/>
    <n v="14.3"/>
    <x v="1"/>
    <n v="9.8000000000000007"/>
    <s v="Normal"/>
    <n v="2.6"/>
    <s v="Normal"/>
    <n v="0"/>
    <s v="No Toma ECA"/>
    <n v="1"/>
    <s v="Toma ARB"/>
    <n v="1"/>
    <x v="0"/>
    <n v="0"/>
    <x v="1"/>
    <n v="0"/>
    <x v="0"/>
    <n v="0"/>
    <x v="1"/>
  </r>
  <r>
    <s v="P1376"/>
    <x v="33"/>
    <s v="Adulto Mayor"/>
    <x v="1"/>
    <n v="37.299999999999997"/>
    <x v="1"/>
    <n v="0"/>
    <s v="No tiene herencia"/>
    <n v="144"/>
    <n v="99"/>
    <n v="86"/>
    <s v="Normal"/>
    <n v="36"/>
    <s v="Reducida"/>
    <n v="4"/>
    <x v="1"/>
    <n v="0"/>
    <x v="0"/>
    <n v="0"/>
    <x v="0"/>
    <n v="1"/>
    <x v="0"/>
    <x v="38"/>
    <x v="1"/>
    <n v="75"/>
    <x v="1"/>
    <n v="55"/>
    <x v="1"/>
    <n v="2033"/>
    <x v="1"/>
    <n v="1626"/>
    <s v="Macroalbuminuria"/>
    <n v="405"/>
    <x v="1"/>
    <n v="1"/>
    <x v="1"/>
    <n v="149"/>
    <x v="1"/>
    <n v="9.6999999999999993"/>
    <x v="1"/>
    <n v="232"/>
    <x v="2"/>
    <n v="179"/>
    <x v="1"/>
    <n v="39"/>
    <x v="0"/>
    <n v="391"/>
    <s v="Alto"/>
    <n v="128"/>
    <s v="Bajo"/>
    <n v="5.9"/>
    <s v="Alto"/>
    <n v="9.5"/>
    <x v="0"/>
    <n v="7.6"/>
    <s v="Bajo"/>
    <n v="6.9"/>
    <s v="Alto"/>
    <n v="1"/>
    <s v="Toma ECA"/>
    <n v="0"/>
    <s v="No toma ARB"/>
    <n v="1"/>
    <x v="0"/>
    <n v="1"/>
    <x v="0"/>
    <n v="1"/>
    <x v="1"/>
    <n v="1"/>
    <x v="0"/>
  </r>
  <r>
    <s v="P1377"/>
    <x v="20"/>
    <s v="Adulto"/>
    <x v="0"/>
    <n v="21.7"/>
    <x v="0"/>
    <n v="1"/>
    <s v="Tiene herencia"/>
    <n v="108"/>
    <n v="83"/>
    <n v="75"/>
    <s v="Normal"/>
    <n v="70"/>
    <s v="Normal"/>
    <n v="2"/>
    <x v="0"/>
    <n v="0"/>
    <x v="0"/>
    <n v="0"/>
    <x v="0"/>
    <n v="0"/>
    <x v="1"/>
    <x v="13"/>
    <x v="0"/>
    <n v="19"/>
    <x v="0"/>
    <n v="86"/>
    <x v="2"/>
    <n v="6"/>
    <x v="0"/>
    <n v="4"/>
    <s v="Normal"/>
    <n v="1291"/>
    <x v="0"/>
    <n v="1"/>
    <x v="1"/>
    <n v="110"/>
    <x v="2"/>
    <n v="5.0999999999999996"/>
    <x v="0"/>
    <n v="168"/>
    <x v="0"/>
    <n v="105"/>
    <x v="0"/>
    <n v="61"/>
    <x v="1"/>
    <n v="147"/>
    <s v="Normal"/>
    <n v="145"/>
    <s v="Normal"/>
    <n v="4.0999999999999996"/>
    <s v="Normal"/>
    <n v="15.6"/>
    <x v="1"/>
    <n v="9.1"/>
    <s v="Normal"/>
    <n v="2.8"/>
    <s v="Normal"/>
    <n v="0"/>
    <s v="No Toma ECA"/>
    <n v="0"/>
    <s v="No toma ARB"/>
    <n v="1"/>
    <x v="0"/>
    <n v="1"/>
    <x v="0"/>
    <n v="0"/>
    <x v="0"/>
    <n v="0"/>
    <x v="1"/>
  </r>
  <r>
    <s v="P1378"/>
    <x v="13"/>
    <s v="Adulto Mayor"/>
    <x v="1"/>
    <n v="38.700000000000003"/>
    <x v="1"/>
    <n v="1"/>
    <s v="Tiene herencia"/>
    <n v="174"/>
    <n v="110"/>
    <n v="86"/>
    <s v="Normal"/>
    <n v="41"/>
    <s v="Intermedia"/>
    <n v="4"/>
    <x v="1"/>
    <n v="1"/>
    <x v="1"/>
    <n v="1"/>
    <x v="1"/>
    <n v="1"/>
    <x v="0"/>
    <x v="33"/>
    <x v="1"/>
    <n v="52"/>
    <x v="1"/>
    <n v="42"/>
    <x v="1"/>
    <n v="494"/>
    <x v="1"/>
    <n v="395"/>
    <s v="Macroalbuminuria"/>
    <n v="633"/>
    <x v="0"/>
    <n v="1"/>
    <x v="1"/>
    <n v="155"/>
    <x v="1"/>
    <n v="7.1"/>
    <x v="1"/>
    <n v="259"/>
    <x v="1"/>
    <n v="203"/>
    <x v="2"/>
    <n v="37"/>
    <x v="0"/>
    <n v="319"/>
    <s v="Alto"/>
    <n v="135"/>
    <s v="Normal"/>
    <n v="6"/>
    <s v="Alto"/>
    <n v="10.3"/>
    <x v="0"/>
    <n v="8"/>
    <s v="Bajo"/>
    <n v="7.2"/>
    <s v="Alto"/>
    <n v="1"/>
    <s v="Toma ECA"/>
    <n v="1"/>
    <s v="Toma ARB"/>
    <n v="0"/>
    <x v="1"/>
    <n v="1"/>
    <x v="0"/>
    <n v="1"/>
    <x v="1"/>
    <n v="1"/>
    <x v="0"/>
  </r>
  <r>
    <s v="P1379"/>
    <x v="4"/>
    <s v="Adulto Mayor"/>
    <x v="1"/>
    <n v="27.6"/>
    <x v="3"/>
    <n v="1"/>
    <s v="Tiene herencia"/>
    <n v="188"/>
    <n v="90"/>
    <n v="91"/>
    <s v="Normal"/>
    <n v="49"/>
    <s v="Intermedia"/>
    <n v="2"/>
    <x v="0"/>
    <n v="1"/>
    <x v="1"/>
    <n v="1"/>
    <x v="1"/>
    <n v="1"/>
    <x v="0"/>
    <x v="20"/>
    <x v="1"/>
    <n v="65"/>
    <x v="1"/>
    <n v="34"/>
    <x v="1"/>
    <n v="1934"/>
    <x v="1"/>
    <n v="1547"/>
    <s v="Macroalbuminuria"/>
    <n v="878"/>
    <x v="0"/>
    <n v="0"/>
    <x v="0"/>
    <n v="169"/>
    <x v="1"/>
    <n v="7.5"/>
    <x v="1"/>
    <n v="232"/>
    <x v="2"/>
    <n v="146"/>
    <x v="4"/>
    <n v="32"/>
    <x v="0"/>
    <n v="333"/>
    <s v="Alto"/>
    <n v="134"/>
    <s v="Bajo"/>
    <n v="5.0999999999999996"/>
    <s v="Alto"/>
    <n v="9.6"/>
    <x v="0"/>
    <n v="7.8"/>
    <s v="Bajo"/>
    <n v="7"/>
    <s v="Alto"/>
    <n v="1"/>
    <s v="Toma ECA"/>
    <n v="0"/>
    <s v="No toma ARB"/>
    <n v="0"/>
    <x v="1"/>
    <n v="0"/>
    <x v="1"/>
    <n v="1"/>
    <x v="1"/>
    <n v="0"/>
    <x v="1"/>
  </r>
  <r>
    <s v="P1380"/>
    <x v="4"/>
    <s v="Adulto Mayor"/>
    <x v="0"/>
    <n v="19.7"/>
    <x v="0"/>
    <n v="1"/>
    <s v="Tiene herencia"/>
    <n v="103"/>
    <n v="74"/>
    <n v="75"/>
    <s v="Normal"/>
    <n v="60"/>
    <s v="Normal"/>
    <n v="1"/>
    <x v="2"/>
    <n v="0"/>
    <x v="0"/>
    <n v="0"/>
    <x v="0"/>
    <n v="0"/>
    <x v="1"/>
    <x v="0"/>
    <x v="0"/>
    <n v="39"/>
    <x v="0"/>
    <n v="70"/>
    <x v="2"/>
    <n v="13"/>
    <x v="0"/>
    <n v="9"/>
    <s v="Normal"/>
    <n v="2136"/>
    <x v="0"/>
    <n v="1"/>
    <x v="1"/>
    <n v="100"/>
    <x v="2"/>
    <n v="5.6"/>
    <x v="0"/>
    <n v="165"/>
    <x v="0"/>
    <n v="130"/>
    <x v="4"/>
    <n v="53"/>
    <x v="0"/>
    <n v="114"/>
    <s v="Normal"/>
    <n v="144"/>
    <s v="Normal"/>
    <n v="4.8"/>
    <s v="Normal"/>
    <n v="12.7"/>
    <x v="0"/>
    <n v="8.5"/>
    <s v="Normal"/>
    <n v="3.4"/>
    <s v="Normal"/>
    <n v="1"/>
    <s v="Toma ECA"/>
    <n v="0"/>
    <s v="No toma ARB"/>
    <n v="0"/>
    <x v="1"/>
    <n v="0"/>
    <x v="1"/>
    <n v="0"/>
    <x v="0"/>
    <n v="1"/>
    <x v="0"/>
  </r>
  <r>
    <s v="P1381"/>
    <x v="34"/>
    <s v="Adulto"/>
    <x v="1"/>
    <n v="20.100000000000001"/>
    <x v="0"/>
    <n v="0"/>
    <s v="No tiene herencia"/>
    <n v="124"/>
    <n v="75"/>
    <n v="61"/>
    <s v="Normal"/>
    <n v="50"/>
    <s v="Normal"/>
    <n v="2"/>
    <x v="0"/>
    <n v="0"/>
    <x v="0"/>
    <n v="0"/>
    <x v="0"/>
    <n v="1"/>
    <x v="0"/>
    <x v="4"/>
    <x v="1"/>
    <n v="23"/>
    <x v="0"/>
    <n v="82"/>
    <x v="2"/>
    <n v="30"/>
    <x v="2"/>
    <n v="21"/>
    <s v="Normal"/>
    <n v="1604"/>
    <x v="0"/>
    <n v="0"/>
    <x v="0"/>
    <n v="98"/>
    <x v="0"/>
    <n v="6.1"/>
    <x v="2"/>
    <n v="206"/>
    <x v="2"/>
    <n v="122"/>
    <x v="0"/>
    <n v="42"/>
    <x v="0"/>
    <n v="138"/>
    <s v="Normal"/>
    <n v="140"/>
    <s v="Normal"/>
    <n v="4.7"/>
    <s v="Normal"/>
    <n v="13.1"/>
    <x v="1"/>
    <n v="9.9"/>
    <s v="Normal"/>
    <n v="3.8"/>
    <s v="Normal"/>
    <n v="0"/>
    <s v="No Toma ECA"/>
    <n v="0"/>
    <s v="No toma ARB"/>
    <n v="0"/>
    <x v="1"/>
    <n v="1"/>
    <x v="0"/>
    <n v="0"/>
    <x v="0"/>
    <n v="1"/>
    <x v="0"/>
  </r>
  <r>
    <s v="P1382"/>
    <x v="28"/>
    <s v="Adulto Mayor"/>
    <x v="1"/>
    <n v="32.9"/>
    <x v="2"/>
    <n v="1"/>
    <s v="Tiene herencia"/>
    <n v="187"/>
    <n v="104"/>
    <n v="95"/>
    <s v="Normal"/>
    <n v="30"/>
    <s v="Reducida"/>
    <n v="2"/>
    <x v="0"/>
    <n v="1"/>
    <x v="1"/>
    <n v="1"/>
    <x v="1"/>
    <n v="1"/>
    <x v="0"/>
    <x v="26"/>
    <x v="1"/>
    <n v="84"/>
    <x v="1"/>
    <n v="53"/>
    <x v="1"/>
    <n v="1132"/>
    <x v="1"/>
    <n v="905"/>
    <s v="Macroalbuminuria"/>
    <n v="757"/>
    <x v="0"/>
    <n v="0"/>
    <x v="0"/>
    <n v="203"/>
    <x v="1"/>
    <n v="7.2"/>
    <x v="1"/>
    <n v="313"/>
    <x v="1"/>
    <n v="203"/>
    <x v="2"/>
    <n v="45"/>
    <x v="0"/>
    <n v="428"/>
    <s v="Alto"/>
    <n v="125"/>
    <s v="Bajo"/>
    <n v="5.4"/>
    <s v="Alto"/>
    <n v="8.1"/>
    <x v="0"/>
    <n v="8.6"/>
    <s v="Normal"/>
    <n v="5.2"/>
    <s v="Alto"/>
    <n v="1"/>
    <s v="Toma ECA"/>
    <n v="1"/>
    <s v="Toma ARB"/>
    <n v="1"/>
    <x v="0"/>
    <n v="1"/>
    <x v="0"/>
    <n v="1"/>
    <x v="1"/>
    <n v="0"/>
    <x v="1"/>
  </r>
  <r>
    <s v="P1383"/>
    <x v="11"/>
    <s v="Adulto Mayor"/>
    <x v="1"/>
    <n v="38.6"/>
    <x v="1"/>
    <n v="0"/>
    <s v="No tiene herencia"/>
    <n v="169"/>
    <n v="92"/>
    <n v="90"/>
    <s v="Normal"/>
    <n v="26"/>
    <s v="Reducida"/>
    <n v="3"/>
    <x v="3"/>
    <n v="1"/>
    <x v="1"/>
    <n v="0"/>
    <x v="0"/>
    <n v="1"/>
    <x v="0"/>
    <x v="23"/>
    <x v="1"/>
    <n v="92"/>
    <x v="1"/>
    <n v="16"/>
    <x v="4"/>
    <n v="2355"/>
    <x v="1"/>
    <n v="1884"/>
    <s v="Macroalbuminuria"/>
    <n v="626"/>
    <x v="0"/>
    <n v="0"/>
    <x v="0"/>
    <n v="140"/>
    <x v="1"/>
    <n v="8.8000000000000007"/>
    <x v="1"/>
    <n v="248"/>
    <x v="1"/>
    <n v="156"/>
    <x v="4"/>
    <n v="32"/>
    <x v="0"/>
    <n v="197"/>
    <s v="Alto"/>
    <n v="127"/>
    <s v="Bajo"/>
    <n v="6"/>
    <s v="Alto"/>
    <n v="7.9"/>
    <x v="0"/>
    <n v="8.1999999999999993"/>
    <s v="Bajo"/>
    <n v="5.9"/>
    <s v="Alto"/>
    <n v="1"/>
    <s v="Toma ECA"/>
    <n v="1"/>
    <s v="Toma ARB"/>
    <n v="1"/>
    <x v="0"/>
    <n v="1"/>
    <x v="0"/>
    <n v="1"/>
    <x v="1"/>
    <n v="1"/>
    <x v="0"/>
  </r>
  <r>
    <s v="P1384"/>
    <x v="4"/>
    <s v="Adulto Mayor"/>
    <x v="1"/>
    <n v="26.9"/>
    <x v="3"/>
    <n v="0"/>
    <s v="No tiene herencia"/>
    <n v="114"/>
    <n v="78"/>
    <n v="71"/>
    <s v="Normal"/>
    <n v="53"/>
    <s v="Normal"/>
    <n v="1"/>
    <x v="2"/>
    <n v="0"/>
    <x v="0"/>
    <n v="0"/>
    <x v="0"/>
    <n v="1"/>
    <x v="0"/>
    <x v="3"/>
    <x v="0"/>
    <n v="21"/>
    <x v="0"/>
    <n v="98"/>
    <x v="0"/>
    <n v="26"/>
    <x v="0"/>
    <n v="23"/>
    <s v="Normal"/>
    <n v="1184"/>
    <x v="0"/>
    <n v="0"/>
    <x v="0"/>
    <n v="118"/>
    <x v="2"/>
    <n v="5.2"/>
    <x v="0"/>
    <n v="159"/>
    <x v="0"/>
    <n v="97"/>
    <x v="3"/>
    <n v="52"/>
    <x v="0"/>
    <n v="151"/>
    <s v="Alto"/>
    <n v="143"/>
    <s v="Normal"/>
    <n v="3.9"/>
    <s v="Normal"/>
    <n v="14.5"/>
    <x v="1"/>
    <n v="9"/>
    <s v="Normal"/>
    <n v="3"/>
    <s v="Normal"/>
    <n v="0"/>
    <s v="No Toma ECA"/>
    <n v="0"/>
    <s v="No toma ARB"/>
    <n v="1"/>
    <x v="0"/>
    <n v="1"/>
    <x v="0"/>
    <n v="0"/>
    <x v="0"/>
    <n v="1"/>
    <x v="0"/>
  </r>
  <r>
    <s v="P1385"/>
    <x v="27"/>
    <s v="Adulto"/>
    <x v="1"/>
    <n v="25.9"/>
    <x v="3"/>
    <n v="1"/>
    <s v="Tiene herencia"/>
    <n v="140"/>
    <n v="107"/>
    <n v="75"/>
    <s v="Normal"/>
    <n v="33"/>
    <s v="Reducida"/>
    <n v="4"/>
    <x v="1"/>
    <n v="1"/>
    <x v="1"/>
    <n v="0"/>
    <x v="0"/>
    <n v="1"/>
    <x v="0"/>
    <x v="40"/>
    <x v="1"/>
    <n v="57"/>
    <x v="1"/>
    <n v="51"/>
    <x v="1"/>
    <n v="2983"/>
    <x v="1"/>
    <n v="2386"/>
    <s v="Macroalbuminuria"/>
    <n v="501"/>
    <x v="0"/>
    <n v="0"/>
    <x v="0"/>
    <n v="188"/>
    <x v="1"/>
    <n v="8.4"/>
    <x v="1"/>
    <n v="245"/>
    <x v="1"/>
    <n v="174"/>
    <x v="1"/>
    <n v="29"/>
    <x v="0"/>
    <n v="351"/>
    <s v="Alto"/>
    <n v="133"/>
    <s v="Bajo"/>
    <n v="5.5"/>
    <s v="Alto"/>
    <n v="9.9"/>
    <x v="0"/>
    <n v="9"/>
    <s v="Normal"/>
    <n v="6.9"/>
    <s v="Alto"/>
    <n v="0"/>
    <s v="No Toma ECA"/>
    <n v="1"/>
    <s v="Toma ARB"/>
    <n v="1"/>
    <x v="0"/>
    <n v="1"/>
    <x v="0"/>
    <n v="1"/>
    <x v="1"/>
    <n v="1"/>
    <x v="0"/>
  </r>
  <r>
    <s v="P1386"/>
    <x v="18"/>
    <s v="Adulto"/>
    <x v="0"/>
    <n v="31"/>
    <x v="2"/>
    <n v="0"/>
    <s v="No tiene herencia"/>
    <n v="155"/>
    <n v="95"/>
    <n v="90"/>
    <s v="Normal"/>
    <n v="48"/>
    <s v="Intermedia"/>
    <n v="3"/>
    <x v="3"/>
    <n v="0"/>
    <x v="0"/>
    <n v="1"/>
    <x v="1"/>
    <n v="1"/>
    <x v="0"/>
    <x v="27"/>
    <x v="1"/>
    <n v="93"/>
    <x v="1"/>
    <n v="11"/>
    <x v="3"/>
    <n v="1005"/>
    <x v="1"/>
    <n v="804"/>
    <s v="Macroalbuminuria"/>
    <n v="446"/>
    <x v="1"/>
    <n v="1"/>
    <x v="1"/>
    <n v="160"/>
    <x v="1"/>
    <n v="10.6"/>
    <x v="1"/>
    <n v="313"/>
    <x v="1"/>
    <n v="160"/>
    <x v="1"/>
    <n v="35"/>
    <x v="0"/>
    <n v="328"/>
    <s v="Alto"/>
    <n v="133"/>
    <s v="Bajo"/>
    <n v="6.5"/>
    <s v="Alto"/>
    <n v="7.1"/>
    <x v="0"/>
    <n v="7.6"/>
    <s v="Bajo"/>
    <n v="7.3"/>
    <s v="Alto"/>
    <n v="0"/>
    <s v="No Toma ECA"/>
    <n v="1"/>
    <s v="Toma ARB"/>
    <n v="0"/>
    <x v="1"/>
    <n v="0"/>
    <x v="1"/>
    <n v="1"/>
    <x v="1"/>
    <n v="0"/>
    <x v="1"/>
  </r>
  <r>
    <s v="P1387"/>
    <x v="3"/>
    <s v="Adulto Mayor"/>
    <x v="1"/>
    <n v="37.9"/>
    <x v="1"/>
    <n v="1"/>
    <s v="Tiene herencia"/>
    <n v="187"/>
    <n v="103"/>
    <n v="93"/>
    <s v="Normal"/>
    <n v="46"/>
    <s v="Intermedia"/>
    <n v="3"/>
    <x v="3"/>
    <n v="0"/>
    <x v="0"/>
    <n v="0"/>
    <x v="0"/>
    <n v="1"/>
    <x v="0"/>
    <x v="21"/>
    <x v="1"/>
    <n v="56"/>
    <x v="1"/>
    <n v="16"/>
    <x v="4"/>
    <n v="1526"/>
    <x v="1"/>
    <n v="1373"/>
    <s v="Macroalbuminuria"/>
    <n v="549"/>
    <x v="0"/>
    <n v="0"/>
    <x v="0"/>
    <n v="187"/>
    <x v="1"/>
    <n v="8.5"/>
    <x v="1"/>
    <n v="246"/>
    <x v="1"/>
    <n v="213"/>
    <x v="2"/>
    <n v="36"/>
    <x v="0"/>
    <n v="232"/>
    <s v="Alto"/>
    <n v="125"/>
    <s v="Bajo"/>
    <n v="5.4"/>
    <s v="Alto"/>
    <n v="9.3000000000000007"/>
    <x v="0"/>
    <n v="7.7"/>
    <s v="Bajo"/>
    <n v="5.0999999999999996"/>
    <s v="Alto"/>
    <n v="0"/>
    <s v="No Toma ECA"/>
    <n v="0"/>
    <s v="No toma ARB"/>
    <n v="0"/>
    <x v="1"/>
    <n v="1"/>
    <x v="0"/>
    <n v="1"/>
    <x v="1"/>
    <n v="1"/>
    <x v="0"/>
  </r>
  <r>
    <s v="P1388"/>
    <x v="22"/>
    <s v="Adulto Mayor"/>
    <x v="1"/>
    <n v="19"/>
    <x v="0"/>
    <n v="0"/>
    <s v="No tiene herencia"/>
    <n v="111"/>
    <n v="84"/>
    <n v="74"/>
    <s v="Normal"/>
    <n v="67"/>
    <s v="Normal"/>
    <n v="1"/>
    <x v="2"/>
    <n v="0"/>
    <x v="0"/>
    <n v="0"/>
    <x v="0"/>
    <n v="1"/>
    <x v="0"/>
    <x v="0"/>
    <x v="0"/>
    <n v="38"/>
    <x v="0"/>
    <n v="118"/>
    <x v="0"/>
    <n v="11"/>
    <x v="0"/>
    <n v="9"/>
    <s v="Normal"/>
    <n v="2322"/>
    <x v="0"/>
    <n v="1"/>
    <x v="1"/>
    <n v="111"/>
    <x v="2"/>
    <n v="5.8"/>
    <x v="2"/>
    <n v="181"/>
    <x v="0"/>
    <n v="105"/>
    <x v="0"/>
    <n v="43"/>
    <x v="0"/>
    <n v="167"/>
    <s v="Alto"/>
    <n v="135"/>
    <s v="Normal"/>
    <n v="3.8"/>
    <s v="Normal"/>
    <n v="14.6"/>
    <x v="1"/>
    <n v="8.6"/>
    <s v="Normal"/>
    <n v="3.1"/>
    <s v="Normal"/>
    <n v="1"/>
    <s v="Toma ECA"/>
    <n v="1"/>
    <s v="Toma ARB"/>
    <n v="0"/>
    <x v="1"/>
    <n v="1"/>
    <x v="0"/>
    <n v="0"/>
    <x v="0"/>
    <n v="1"/>
    <x v="0"/>
  </r>
  <r>
    <s v="P1389"/>
    <x v="47"/>
    <s v="Adulto Mayor"/>
    <x v="1"/>
    <n v="35.1"/>
    <x v="1"/>
    <n v="1"/>
    <s v="Tiene herencia"/>
    <n v="149"/>
    <n v="95"/>
    <n v="76"/>
    <s v="Normal"/>
    <n v="44"/>
    <s v="Intermedia"/>
    <n v="4"/>
    <x v="1"/>
    <n v="1"/>
    <x v="1"/>
    <n v="1"/>
    <x v="1"/>
    <n v="1"/>
    <x v="0"/>
    <x v="31"/>
    <x v="1"/>
    <n v="57"/>
    <x v="1"/>
    <n v="48"/>
    <x v="1"/>
    <n v="352"/>
    <x v="1"/>
    <n v="246"/>
    <s v="Microalbuminuria"/>
    <n v="485"/>
    <x v="1"/>
    <n v="1"/>
    <x v="1"/>
    <n v="145"/>
    <x v="1"/>
    <n v="8.6"/>
    <x v="1"/>
    <n v="260"/>
    <x v="1"/>
    <n v="206"/>
    <x v="2"/>
    <n v="26"/>
    <x v="0"/>
    <n v="197"/>
    <s v="Alto"/>
    <n v="133"/>
    <s v="Bajo"/>
    <n v="5.9"/>
    <s v="Alto"/>
    <n v="7.2"/>
    <x v="0"/>
    <n v="8.4"/>
    <s v="Bajo"/>
    <n v="6.5"/>
    <s v="Alto"/>
    <n v="0"/>
    <s v="No Toma ECA"/>
    <n v="0"/>
    <s v="No toma ARB"/>
    <n v="1"/>
    <x v="0"/>
    <n v="1"/>
    <x v="0"/>
    <n v="1"/>
    <x v="1"/>
    <n v="1"/>
    <x v="0"/>
  </r>
  <r>
    <s v="P1390"/>
    <x v="3"/>
    <s v="Adulto Mayor"/>
    <x v="0"/>
    <n v="22"/>
    <x v="0"/>
    <n v="0"/>
    <s v="No tiene herencia"/>
    <n v="119"/>
    <n v="67"/>
    <n v="82"/>
    <s v="Normal"/>
    <n v="51"/>
    <s v="Normal"/>
    <n v="2"/>
    <x v="0"/>
    <n v="0"/>
    <x v="0"/>
    <n v="0"/>
    <x v="0"/>
    <n v="1"/>
    <x v="0"/>
    <x v="7"/>
    <x v="0"/>
    <n v="32"/>
    <x v="0"/>
    <n v="61"/>
    <x v="2"/>
    <n v="18"/>
    <x v="0"/>
    <n v="16"/>
    <s v="Normal"/>
    <n v="1915"/>
    <x v="0"/>
    <n v="1"/>
    <x v="1"/>
    <n v="86"/>
    <x v="0"/>
    <n v="6"/>
    <x v="2"/>
    <n v="186"/>
    <x v="0"/>
    <n v="87"/>
    <x v="3"/>
    <n v="57"/>
    <x v="0"/>
    <n v="84"/>
    <s v="Normal"/>
    <n v="141"/>
    <s v="Normal"/>
    <n v="4.5"/>
    <s v="Normal"/>
    <n v="14.5"/>
    <x v="1"/>
    <n v="8.9"/>
    <s v="Normal"/>
    <n v="3.1"/>
    <s v="Normal"/>
    <n v="0"/>
    <s v="No Toma ECA"/>
    <n v="0"/>
    <s v="No toma ARB"/>
    <n v="1"/>
    <x v="0"/>
    <n v="1"/>
    <x v="0"/>
    <n v="0"/>
    <x v="0"/>
    <n v="1"/>
    <x v="0"/>
  </r>
  <r>
    <s v="P1391"/>
    <x v="15"/>
    <s v="Adulto"/>
    <x v="0"/>
    <n v="19.100000000000001"/>
    <x v="0"/>
    <n v="0"/>
    <s v="No tiene herencia"/>
    <n v="102"/>
    <n v="73"/>
    <n v="79"/>
    <s v="Normal"/>
    <n v="51"/>
    <s v="Normal"/>
    <n v="1"/>
    <x v="2"/>
    <n v="0"/>
    <x v="0"/>
    <n v="0"/>
    <x v="0"/>
    <n v="0"/>
    <x v="1"/>
    <x v="18"/>
    <x v="0"/>
    <n v="39"/>
    <x v="0"/>
    <n v="71"/>
    <x v="2"/>
    <n v="24"/>
    <x v="0"/>
    <n v="19"/>
    <s v="Normal"/>
    <n v="1328"/>
    <x v="0"/>
    <n v="0"/>
    <x v="0"/>
    <n v="108"/>
    <x v="2"/>
    <n v="5.6"/>
    <x v="0"/>
    <n v="191"/>
    <x v="0"/>
    <n v="111"/>
    <x v="0"/>
    <n v="51"/>
    <x v="0"/>
    <n v="109"/>
    <s v="Normal"/>
    <n v="145"/>
    <s v="Normal"/>
    <n v="3.5"/>
    <s v="Normal"/>
    <n v="13.1"/>
    <x v="0"/>
    <n v="8.9"/>
    <s v="Normal"/>
    <n v="2.8"/>
    <s v="Normal"/>
    <n v="0"/>
    <s v="No Toma ECA"/>
    <n v="0"/>
    <s v="No toma ARB"/>
    <n v="0"/>
    <x v="1"/>
    <n v="0"/>
    <x v="1"/>
    <n v="0"/>
    <x v="0"/>
    <n v="1"/>
    <x v="0"/>
  </r>
  <r>
    <s v="P1392"/>
    <x v="40"/>
    <s v="Adulto"/>
    <x v="0"/>
    <n v="25.8"/>
    <x v="3"/>
    <n v="0"/>
    <s v="No tiene herencia"/>
    <n v="135"/>
    <n v="71"/>
    <n v="82"/>
    <s v="Normal"/>
    <n v="60"/>
    <s v="Normal"/>
    <n v="2"/>
    <x v="0"/>
    <n v="0"/>
    <x v="0"/>
    <n v="0"/>
    <x v="0"/>
    <n v="0"/>
    <x v="1"/>
    <x v="18"/>
    <x v="0"/>
    <n v="20"/>
    <x v="0"/>
    <n v="66"/>
    <x v="2"/>
    <n v="16"/>
    <x v="0"/>
    <n v="11"/>
    <s v="Normal"/>
    <n v="1998"/>
    <x v="0"/>
    <n v="1"/>
    <x v="1"/>
    <n v="101"/>
    <x v="2"/>
    <n v="6.2"/>
    <x v="2"/>
    <n v="210"/>
    <x v="2"/>
    <n v="112"/>
    <x v="0"/>
    <n v="47"/>
    <x v="0"/>
    <n v="82"/>
    <s v="Normal"/>
    <n v="142"/>
    <s v="Normal"/>
    <n v="4.0999999999999996"/>
    <s v="Normal"/>
    <n v="15.4"/>
    <x v="1"/>
    <n v="9.6999999999999993"/>
    <s v="Normal"/>
    <n v="3"/>
    <s v="Normal"/>
    <n v="1"/>
    <s v="Toma ECA"/>
    <n v="0"/>
    <s v="No toma ARB"/>
    <n v="1"/>
    <x v="0"/>
    <n v="0"/>
    <x v="1"/>
    <n v="0"/>
    <x v="0"/>
    <n v="0"/>
    <x v="1"/>
  </r>
  <r>
    <s v="P1393"/>
    <x v="51"/>
    <s v="Adulto Mayor"/>
    <x v="1"/>
    <n v="37.799999999999997"/>
    <x v="1"/>
    <n v="1"/>
    <s v="Tiene herencia"/>
    <n v="149"/>
    <n v="93"/>
    <n v="97"/>
    <s v="Normal"/>
    <n v="27"/>
    <s v="Reducida"/>
    <n v="2"/>
    <x v="0"/>
    <n v="1"/>
    <x v="1"/>
    <n v="0"/>
    <x v="0"/>
    <n v="1"/>
    <x v="0"/>
    <x v="6"/>
    <x v="1"/>
    <n v="109"/>
    <x v="3"/>
    <n v="51"/>
    <x v="1"/>
    <n v="2487"/>
    <x v="1"/>
    <n v="2238"/>
    <s v="Macroalbuminuria"/>
    <n v="361"/>
    <x v="1"/>
    <n v="0"/>
    <x v="0"/>
    <n v="175"/>
    <x v="1"/>
    <n v="8.5"/>
    <x v="1"/>
    <n v="233"/>
    <x v="2"/>
    <n v="206"/>
    <x v="2"/>
    <n v="42"/>
    <x v="0"/>
    <n v="208"/>
    <s v="Alto"/>
    <n v="130"/>
    <s v="Bajo"/>
    <n v="6.4"/>
    <s v="Alto"/>
    <n v="7.5"/>
    <x v="0"/>
    <n v="7.9"/>
    <s v="Bajo"/>
    <n v="6"/>
    <s v="Alto"/>
    <n v="1"/>
    <s v="Toma ECA"/>
    <n v="1"/>
    <s v="Toma ARB"/>
    <n v="0"/>
    <x v="1"/>
    <n v="1"/>
    <x v="0"/>
    <n v="1"/>
    <x v="1"/>
    <n v="0"/>
    <x v="1"/>
  </r>
  <r>
    <s v="P1394"/>
    <x v="53"/>
    <s v="Adulto Mayor"/>
    <x v="1"/>
    <n v="29.7"/>
    <x v="3"/>
    <n v="0"/>
    <s v="No tiene herencia"/>
    <n v="173"/>
    <n v="109"/>
    <n v="87"/>
    <s v="Normal"/>
    <n v="39"/>
    <s v="Reducida"/>
    <n v="2"/>
    <x v="0"/>
    <n v="0"/>
    <x v="0"/>
    <n v="0"/>
    <x v="0"/>
    <n v="1"/>
    <x v="0"/>
    <x v="24"/>
    <x v="1"/>
    <n v="56"/>
    <x v="1"/>
    <n v="50"/>
    <x v="1"/>
    <n v="595"/>
    <x v="1"/>
    <n v="476"/>
    <s v="Macroalbuminuria"/>
    <n v="702"/>
    <x v="0"/>
    <n v="0"/>
    <x v="0"/>
    <n v="132"/>
    <x v="1"/>
    <n v="8.9"/>
    <x v="1"/>
    <n v="315"/>
    <x v="1"/>
    <n v="171"/>
    <x v="1"/>
    <n v="37"/>
    <x v="0"/>
    <n v="332"/>
    <s v="Alto"/>
    <n v="136"/>
    <s v="Normal"/>
    <n v="6.7"/>
    <s v="Alto"/>
    <n v="11"/>
    <x v="0"/>
    <n v="8.6999999999999993"/>
    <s v="Normal"/>
    <n v="4.5999999999999996"/>
    <s v="Alto"/>
    <n v="0"/>
    <s v="No Toma ECA"/>
    <n v="1"/>
    <s v="Toma ARB"/>
    <n v="1"/>
    <x v="0"/>
    <n v="1"/>
    <x v="0"/>
    <n v="1"/>
    <x v="1"/>
    <n v="0"/>
    <x v="1"/>
  </r>
  <r>
    <s v="P1395"/>
    <x v="48"/>
    <s v="Adulto"/>
    <x v="0"/>
    <n v="25.5"/>
    <x v="3"/>
    <n v="1"/>
    <s v="Tiene herencia"/>
    <n v="111"/>
    <n v="74"/>
    <n v="81"/>
    <s v="Normal"/>
    <n v="63"/>
    <s v="Normal"/>
    <n v="2"/>
    <x v="0"/>
    <n v="0"/>
    <x v="0"/>
    <n v="0"/>
    <x v="0"/>
    <n v="1"/>
    <x v="0"/>
    <x v="18"/>
    <x v="0"/>
    <n v="27"/>
    <x v="0"/>
    <n v="112"/>
    <x v="0"/>
    <n v="25"/>
    <x v="0"/>
    <n v="20"/>
    <s v="Normal"/>
    <n v="2424"/>
    <x v="0"/>
    <n v="0"/>
    <x v="0"/>
    <n v="116"/>
    <x v="2"/>
    <n v="6.2"/>
    <x v="2"/>
    <n v="219"/>
    <x v="2"/>
    <n v="94"/>
    <x v="3"/>
    <n v="48"/>
    <x v="0"/>
    <n v="119"/>
    <s v="Normal"/>
    <n v="141"/>
    <s v="Normal"/>
    <n v="4.2"/>
    <s v="Normal"/>
    <n v="13.9"/>
    <x v="1"/>
    <n v="9.1"/>
    <s v="Normal"/>
    <n v="3"/>
    <s v="Normal"/>
    <n v="1"/>
    <s v="Toma ECA"/>
    <n v="0"/>
    <s v="No toma ARB"/>
    <n v="0"/>
    <x v="1"/>
    <n v="1"/>
    <x v="0"/>
    <n v="0"/>
    <x v="0"/>
    <n v="0"/>
    <x v="1"/>
  </r>
  <r>
    <s v="P1396"/>
    <x v="0"/>
    <s v="Adulto"/>
    <x v="1"/>
    <n v="24.9"/>
    <x v="0"/>
    <n v="1"/>
    <s v="Tiene herencia"/>
    <n v="119"/>
    <n v="78"/>
    <n v="84"/>
    <s v="Normal"/>
    <n v="55"/>
    <s v="Normal"/>
    <n v="1"/>
    <x v="2"/>
    <n v="0"/>
    <x v="0"/>
    <n v="0"/>
    <x v="0"/>
    <n v="0"/>
    <x v="1"/>
    <x v="3"/>
    <x v="0"/>
    <n v="19"/>
    <x v="0"/>
    <n v="78"/>
    <x v="2"/>
    <n v="25"/>
    <x v="0"/>
    <n v="22"/>
    <s v="Normal"/>
    <n v="2311"/>
    <x v="0"/>
    <n v="0"/>
    <x v="0"/>
    <n v="91"/>
    <x v="0"/>
    <n v="5.9"/>
    <x v="2"/>
    <n v="172"/>
    <x v="0"/>
    <n v="105"/>
    <x v="0"/>
    <n v="54"/>
    <x v="0"/>
    <n v="91"/>
    <s v="Normal"/>
    <n v="138"/>
    <s v="Normal"/>
    <n v="4.5999999999999996"/>
    <s v="Normal"/>
    <n v="14.7"/>
    <x v="1"/>
    <n v="9.1999999999999993"/>
    <s v="Normal"/>
    <n v="4"/>
    <s v="Normal"/>
    <n v="0"/>
    <s v="No Toma ECA"/>
    <n v="1"/>
    <s v="Toma ARB"/>
    <n v="0"/>
    <x v="1"/>
    <n v="1"/>
    <x v="0"/>
    <n v="0"/>
    <x v="0"/>
    <n v="1"/>
    <x v="0"/>
  </r>
  <r>
    <s v="P1397"/>
    <x v="46"/>
    <s v="Adulto"/>
    <x v="1"/>
    <n v="21.3"/>
    <x v="0"/>
    <n v="0"/>
    <s v="No tiene herencia"/>
    <n v="134"/>
    <n v="78"/>
    <n v="78"/>
    <s v="Normal"/>
    <n v="61"/>
    <s v="Normal"/>
    <n v="2"/>
    <x v="0"/>
    <n v="0"/>
    <x v="0"/>
    <n v="0"/>
    <x v="0"/>
    <n v="0"/>
    <x v="1"/>
    <x v="0"/>
    <x v="0"/>
    <n v="21"/>
    <x v="0"/>
    <n v="104"/>
    <x v="0"/>
    <n v="13"/>
    <x v="0"/>
    <n v="9"/>
    <s v="Normal"/>
    <n v="1387"/>
    <x v="0"/>
    <n v="0"/>
    <x v="0"/>
    <n v="83"/>
    <x v="0"/>
    <n v="4.8"/>
    <x v="0"/>
    <n v="164"/>
    <x v="0"/>
    <n v="125"/>
    <x v="0"/>
    <n v="57"/>
    <x v="0"/>
    <n v="163"/>
    <s v="Alto"/>
    <n v="135"/>
    <s v="Normal"/>
    <n v="3.6"/>
    <s v="Normal"/>
    <n v="14.7"/>
    <x v="1"/>
    <n v="9.1"/>
    <s v="Normal"/>
    <n v="2.6"/>
    <s v="Normal"/>
    <n v="0"/>
    <s v="No Toma ECA"/>
    <n v="1"/>
    <s v="Toma ARB"/>
    <n v="0"/>
    <x v="1"/>
    <n v="0"/>
    <x v="1"/>
    <n v="0"/>
    <x v="0"/>
    <n v="0"/>
    <x v="1"/>
  </r>
  <r>
    <s v="P1398"/>
    <x v="25"/>
    <s v="Adulto"/>
    <x v="0"/>
    <n v="34.1"/>
    <x v="2"/>
    <n v="1"/>
    <s v="Tiene herencia"/>
    <n v="165"/>
    <n v="108"/>
    <n v="94"/>
    <s v="Normal"/>
    <n v="39"/>
    <s v="Reducida"/>
    <n v="2"/>
    <x v="0"/>
    <n v="0"/>
    <x v="0"/>
    <n v="1"/>
    <x v="1"/>
    <n v="1"/>
    <x v="0"/>
    <x v="36"/>
    <x v="1"/>
    <n v="77"/>
    <x v="1"/>
    <n v="42"/>
    <x v="1"/>
    <n v="2139"/>
    <x v="1"/>
    <n v="1497"/>
    <s v="Macroalbuminuria"/>
    <n v="432"/>
    <x v="1"/>
    <n v="1"/>
    <x v="1"/>
    <n v="120"/>
    <x v="2"/>
    <n v="10.9"/>
    <x v="1"/>
    <n v="298"/>
    <x v="1"/>
    <n v="161"/>
    <x v="1"/>
    <n v="31"/>
    <x v="0"/>
    <n v="450"/>
    <s v="Alto"/>
    <n v="134"/>
    <s v="Bajo"/>
    <n v="5.3"/>
    <s v="Alto"/>
    <n v="7.6"/>
    <x v="0"/>
    <n v="8.3000000000000007"/>
    <s v="Bajo"/>
    <n v="5.2"/>
    <s v="Alto"/>
    <n v="0"/>
    <s v="No Toma ECA"/>
    <n v="0"/>
    <s v="No toma ARB"/>
    <n v="0"/>
    <x v="1"/>
    <n v="1"/>
    <x v="0"/>
    <n v="1"/>
    <x v="1"/>
    <n v="1"/>
    <x v="0"/>
  </r>
  <r>
    <s v="P1399"/>
    <x v="0"/>
    <s v="Adulto"/>
    <x v="1"/>
    <n v="24.9"/>
    <x v="0"/>
    <n v="1"/>
    <s v="Tiene herencia"/>
    <n v="106"/>
    <n v="82"/>
    <n v="80"/>
    <s v="Normal"/>
    <n v="70"/>
    <s v="Normal"/>
    <n v="2"/>
    <x v="0"/>
    <n v="0"/>
    <x v="0"/>
    <n v="0"/>
    <x v="0"/>
    <n v="0"/>
    <x v="1"/>
    <x v="0"/>
    <x v="0"/>
    <n v="38"/>
    <x v="0"/>
    <n v="71"/>
    <x v="2"/>
    <n v="30"/>
    <x v="2"/>
    <n v="27"/>
    <s v="Normal"/>
    <n v="2102"/>
    <x v="0"/>
    <n v="0"/>
    <x v="0"/>
    <n v="97"/>
    <x v="0"/>
    <n v="5.6"/>
    <x v="0"/>
    <n v="169"/>
    <x v="0"/>
    <n v="91"/>
    <x v="3"/>
    <n v="56"/>
    <x v="0"/>
    <n v="146"/>
    <s v="Normal"/>
    <n v="138"/>
    <s v="Normal"/>
    <n v="4.5999999999999996"/>
    <s v="Normal"/>
    <n v="12.9"/>
    <x v="1"/>
    <n v="9.3000000000000007"/>
    <s v="Normal"/>
    <n v="3"/>
    <s v="Normal"/>
    <n v="1"/>
    <s v="Toma ECA"/>
    <n v="0"/>
    <s v="No toma ARB"/>
    <n v="0"/>
    <x v="1"/>
    <n v="1"/>
    <x v="0"/>
    <n v="0"/>
    <x v="0"/>
    <n v="0"/>
    <x v="1"/>
  </r>
  <r>
    <s v="P1400"/>
    <x v="42"/>
    <s v="Adulto Mayor"/>
    <x v="1"/>
    <n v="26.5"/>
    <x v="3"/>
    <n v="0"/>
    <s v="No tiene herencia"/>
    <n v="157"/>
    <n v="91"/>
    <n v="92"/>
    <s v="Normal"/>
    <n v="32"/>
    <s v="Reducida"/>
    <n v="4"/>
    <x v="1"/>
    <n v="1"/>
    <x v="1"/>
    <n v="1"/>
    <x v="1"/>
    <n v="1"/>
    <x v="0"/>
    <x v="8"/>
    <x v="1"/>
    <n v="118"/>
    <x v="3"/>
    <n v="12"/>
    <x v="3"/>
    <n v="1920"/>
    <x v="1"/>
    <n v="1344"/>
    <s v="Macroalbuminuria"/>
    <n v="565"/>
    <x v="0"/>
    <n v="0"/>
    <x v="0"/>
    <n v="195"/>
    <x v="1"/>
    <n v="8"/>
    <x v="1"/>
    <n v="239"/>
    <x v="2"/>
    <n v="142"/>
    <x v="4"/>
    <n v="25"/>
    <x v="0"/>
    <n v="419"/>
    <s v="Alto"/>
    <n v="127"/>
    <s v="Bajo"/>
    <n v="6.8"/>
    <s v="Alto"/>
    <n v="8.4"/>
    <x v="0"/>
    <n v="7.5"/>
    <s v="Bajo"/>
    <n v="6.1"/>
    <s v="Alto"/>
    <n v="1"/>
    <s v="Toma ECA"/>
    <n v="0"/>
    <s v="No toma ARB"/>
    <n v="0"/>
    <x v="1"/>
    <n v="1"/>
    <x v="0"/>
    <n v="1"/>
    <x v="1"/>
    <n v="1"/>
    <x v="0"/>
  </r>
  <r>
    <s v="P1401"/>
    <x v="49"/>
    <s v="Adulto Mayor"/>
    <x v="1"/>
    <n v="25.6"/>
    <x v="3"/>
    <n v="0"/>
    <s v="No tiene herencia"/>
    <n v="160"/>
    <n v="108"/>
    <n v="76"/>
    <s v="Normal"/>
    <n v="41"/>
    <s v="Intermedia"/>
    <n v="4"/>
    <x v="1"/>
    <n v="1"/>
    <x v="1"/>
    <n v="1"/>
    <x v="1"/>
    <n v="1"/>
    <x v="0"/>
    <x v="32"/>
    <x v="1"/>
    <n v="93"/>
    <x v="1"/>
    <n v="40"/>
    <x v="1"/>
    <n v="392"/>
    <x v="1"/>
    <n v="274"/>
    <s v="Microalbuminuria"/>
    <n v="399"/>
    <x v="1"/>
    <n v="0"/>
    <x v="0"/>
    <n v="203"/>
    <x v="1"/>
    <n v="8.4"/>
    <x v="1"/>
    <n v="207"/>
    <x v="2"/>
    <n v="148"/>
    <x v="4"/>
    <n v="39"/>
    <x v="0"/>
    <n v="282"/>
    <s v="Alto"/>
    <n v="139"/>
    <s v="Normal"/>
    <n v="5.0999999999999996"/>
    <s v="Alto"/>
    <n v="9.5"/>
    <x v="0"/>
    <n v="7.9"/>
    <s v="Bajo"/>
    <n v="5.5"/>
    <s v="Alto"/>
    <n v="1"/>
    <s v="Toma ECA"/>
    <n v="1"/>
    <s v="Toma ARB"/>
    <n v="0"/>
    <x v="1"/>
    <n v="0"/>
    <x v="1"/>
    <n v="1"/>
    <x v="1"/>
    <n v="1"/>
    <x v="0"/>
  </r>
  <r>
    <s v="P1402"/>
    <x v="46"/>
    <s v="Adulto"/>
    <x v="1"/>
    <n v="22.7"/>
    <x v="0"/>
    <n v="0"/>
    <s v="No tiene herencia"/>
    <n v="113"/>
    <n v="83"/>
    <n v="79"/>
    <s v="Normal"/>
    <n v="67"/>
    <s v="Normal"/>
    <n v="1"/>
    <x v="2"/>
    <n v="0"/>
    <x v="0"/>
    <n v="0"/>
    <x v="0"/>
    <n v="1"/>
    <x v="0"/>
    <x v="4"/>
    <x v="1"/>
    <n v="35"/>
    <x v="0"/>
    <n v="63"/>
    <x v="2"/>
    <n v="17"/>
    <x v="0"/>
    <n v="13"/>
    <s v="Normal"/>
    <n v="2220"/>
    <x v="0"/>
    <n v="0"/>
    <x v="0"/>
    <n v="89"/>
    <x v="0"/>
    <n v="5.9"/>
    <x v="2"/>
    <n v="193"/>
    <x v="0"/>
    <n v="85"/>
    <x v="3"/>
    <n v="66"/>
    <x v="1"/>
    <n v="99"/>
    <s v="Normal"/>
    <n v="138"/>
    <s v="Normal"/>
    <n v="3.7"/>
    <s v="Normal"/>
    <n v="13.5"/>
    <x v="1"/>
    <n v="9.4"/>
    <s v="Normal"/>
    <n v="4.4000000000000004"/>
    <s v="Normal"/>
    <n v="0"/>
    <s v="No Toma ECA"/>
    <n v="1"/>
    <s v="Toma ARB"/>
    <n v="0"/>
    <x v="1"/>
    <n v="0"/>
    <x v="1"/>
    <n v="0"/>
    <x v="0"/>
    <n v="1"/>
    <x v="0"/>
  </r>
  <r>
    <s v="P1403"/>
    <x v="39"/>
    <s v="Adulto Mayor"/>
    <x v="0"/>
    <n v="27.8"/>
    <x v="3"/>
    <n v="0"/>
    <s v="No tiene herencia"/>
    <n v="145"/>
    <n v="99"/>
    <n v="90"/>
    <s v="Normal"/>
    <n v="37"/>
    <s v="Reducida"/>
    <n v="4"/>
    <x v="1"/>
    <n v="1"/>
    <x v="1"/>
    <n v="1"/>
    <x v="1"/>
    <n v="1"/>
    <x v="0"/>
    <x v="17"/>
    <x v="1"/>
    <n v="51"/>
    <x v="0"/>
    <n v="20"/>
    <x v="4"/>
    <n v="2952"/>
    <x v="1"/>
    <n v="2066"/>
    <s v="Macroalbuminuria"/>
    <n v="810"/>
    <x v="0"/>
    <n v="1"/>
    <x v="1"/>
    <n v="172"/>
    <x v="1"/>
    <n v="8.1"/>
    <x v="1"/>
    <n v="302"/>
    <x v="1"/>
    <n v="140"/>
    <x v="4"/>
    <n v="41"/>
    <x v="0"/>
    <n v="229"/>
    <s v="Alto"/>
    <n v="133"/>
    <s v="Bajo"/>
    <n v="5.4"/>
    <s v="Alto"/>
    <n v="10.1"/>
    <x v="0"/>
    <n v="7.6"/>
    <s v="Bajo"/>
    <n v="4.9000000000000004"/>
    <s v="Alto"/>
    <n v="0"/>
    <s v="No Toma ECA"/>
    <n v="1"/>
    <s v="Toma ARB"/>
    <n v="1"/>
    <x v="0"/>
    <n v="0"/>
    <x v="1"/>
    <n v="1"/>
    <x v="1"/>
    <n v="1"/>
    <x v="0"/>
  </r>
  <r>
    <s v="P1404"/>
    <x v="16"/>
    <s v="Adulto"/>
    <x v="1"/>
    <n v="29.3"/>
    <x v="3"/>
    <n v="0"/>
    <s v="No tiene herencia"/>
    <n v="113"/>
    <n v="71"/>
    <n v="82"/>
    <s v="Normal"/>
    <n v="52"/>
    <s v="Normal"/>
    <n v="1"/>
    <x v="2"/>
    <n v="0"/>
    <x v="0"/>
    <n v="0"/>
    <x v="0"/>
    <n v="0"/>
    <x v="1"/>
    <x v="4"/>
    <x v="1"/>
    <n v="20"/>
    <x v="0"/>
    <n v="77"/>
    <x v="2"/>
    <n v="29"/>
    <x v="0"/>
    <n v="20"/>
    <s v="Normal"/>
    <n v="2281"/>
    <x v="0"/>
    <n v="0"/>
    <x v="0"/>
    <n v="99"/>
    <x v="0"/>
    <n v="5.2"/>
    <x v="0"/>
    <n v="201"/>
    <x v="2"/>
    <n v="84"/>
    <x v="3"/>
    <n v="45"/>
    <x v="0"/>
    <n v="101"/>
    <s v="Normal"/>
    <n v="139"/>
    <s v="Normal"/>
    <n v="4.5"/>
    <s v="Normal"/>
    <n v="14"/>
    <x v="1"/>
    <n v="9.1999999999999993"/>
    <s v="Normal"/>
    <n v="3.2"/>
    <s v="Normal"/>
    <n v="1"/>
    <s v="Toma ECA"/>
    <n v="0"/>
    <s v="No toma ARB"/>
    <n v="1"/>
    <x v="0"/>
    <n v="1"/>
    <x v="0"/>
    <n v="0"/>
    <x v="0"/>
    <n v="0"/>
    <x v="1"/>
  </r>
  <r>
    <s v="P1405"/>
    <x v="25"/>
    <s v="Adulto"/>
    <x v="1"/>
    <n v="22.8"/>
    <x v="0"/>
    <n v="1"/>
    <s v="Tiene herencia"/>
    <n v="100"/>
    <n v="85"/>
    <n v="79"/>
    <s v="Normal"/>
    <n v="70"/>
    <s v="Normal"/>
    <n v="1"/>
    <x v="2"/>
    <n v="0"/>
    <x v="0"/>
    <n v="0"/>
    <x v="0"/>
    <n v="0"/>
    <x v="1"/>
    <x v="0"/>
    <x v="0"/>
    <n v="15"/>
    <x v="2"/>
    <n v="118"/>
    <x v="0"/>
    <n v="23"/>
    <x v="0"/>
    <n v="20"/>
    <s v="Normal"/>
    <n v="1627"/>
    <x v="0"/>
    <n v="0"/>
    <x v="0"/>
    <n v="97"/>
    <x v="0"/>
    <n v="5.0999999999999996"/>
    <x v="0"/>
    <n v="164"/>
    <x v="0"/>
    <n v="103"/>
    <x v="0"/>
    <n v="43"/>
    <x v="0"/>
    <n v="139"/>
    <s v="Normal"/>
    <n v="136"/>
    <s v="Normal"/>
    <n v="4.8"/>
    <s v="Normal"/>
    <n v="13.4"/>
    <x v="1"/>
    <n v="9.4"/>
    <s v="Normal"/>
    <n v="3.3"/>
    <s v="Normal"/>
    <n v="0"/>
    <s v="No Toma ECA"/>
    <n v="0"/>
    <s v="No toma ARB"/>
    <n v="0"/>
    <x v="1"/>
    <n v="1"/>
    <x v="0"/>
    <n v="0"/>
    <x v="0"/>
    <n v="0"/>
    <x v="1"/>
  </r>
  <r>
    <s v="P1406"/>
    <x v="36"/>
    <s v="Adulto Mayor"/>
    <x v="0"/>
    <n v="32.700000000000003"/>
    <x v="2"/>
    <n v="0"/>
    <s v="No tiene herencia"/>
    <n v="167"/>
    <n v="104"/>
    <n v="82"/>
    <s v="Normal"/>
    <n v="35"/>
    <s v="Reducida"/>
    <n v="4"/>
    <x v="1"/>
    <n v="0"/>
    <x v="0"/>
    <n v="1"/>
    <x v="1"/>
    <n v="1"/>
    <x v="0"/>
    <x v="26"/>
    <x v="1"/>
    <n v="102"/>
    <x v="3"/>
    <n v="36"/>
    <x v="1"/>
    <n v="2566"/>
    <x v="1"/>
    <n v="2052"/>
    <s v="Macroalbuminuria"/>
    <n v="312"/>
    <x v="1"/>
    <n v="0"/>
    <x v="0"/>
    <n v="191"/>
    <x v="1"/>
    <n v="7.6"/>
    <x v="1"/>
    <n v="217"/>
    <x v="2"/>
    <n v="144"/>
    <x v="4"/>
    <n v="40"/>
    <x v="0"/>
    <n v="276"/>
    <s v="Alto"/>
    <n v="134"/>
    <s v="Bajo"/>
    <n v="6.5"/>
    <s v="Alto"/>
    <n v="8.1999999999999993"/>
    <x v="0"/>
    <n v="9"/>
    <s v="Normal"/>
    <n v="7.1"/>
    <s v="Alto"/>
    <n v="0"/>
    <s v="No Toma ECA"/>
    <n v="0"/>
    <s v="No toma ARB"/>
    <n v="0"/>
    <x v="1"/>
    <n v="1"/>
    <x v="0"/>
    <n v="1"/>
    <x v="1"/>
    <n v="1"/>
    <x v="0"/>
  </r>
  <r>
    <s v="P1407"/>
    <x v="41"/>
    <s v="Adulto"/>
    <x v="0"/>
    <n v="28.4"/>
    <x v="3"/>
    <n v="0"/>
    <s v="No tiene herencia"/>
    <n v="104"/>
    <n v="83"/>
    <n v="80"/>
    <s v="Normal"/>
    <n v="56"/>
    <s v="Normal"/>
    <n v="2"/>
    <x v="0"/>
    <n v="0"/>
    <x v="0"/>
    <n v="0"/>
    <x v="0"/>
    <n v="1"/>
    <x v="0"/>
    <x v="13"/>
    <x v="0"/>
    <n v="20"/>
    <x v="0"/>
    <n v="97"/>
    <x v="0"/>
    <n v="26"/>
    <x v="0"/>
    <n v="18"/>
    <s v="Normal"/>
    <n v="1771"/>
    <x v="0"/>
    <n v="1"/>
    <x v="1"/>
    <n v="89"/>
    <x v="0"/>
    <n v="5"/>
    <x v="0"/>
    <n v="199"/>
    <x v="0"/>
    <n v="109"/>
    <x v="0"/>
    <n v="49"/>
    <x v="0"/>
    <n v="152"/>
    <s v="Alto"/>
    <n v="138"/>
    <s v="Normal"/>
    <n v="4"/>
    <s v="Normal"/>
    <n v="15.5"/>
    <x v="1"/>
    <n v="9.1"/>
    <s v="Normal"/>
    <n v="2.8"/>
    <s v="Normal"/>
    <n v="1"/>
    <s v="Toma ECA"/>
    <n v="0"/>
    <s v="No toma ARB"/>
    <n v="0"/>
    <x v="1"/>
    <n v="0"/>
    <x v="1"/>
    <n v="0"/>
    <x v="0"/>
    <n v="0"/>
    <x v="1"/>
  </r>
  <r>
    <s v="P1408"/>
    <x v="26"/>
    <s v="Adulto"/>
    <x v="1"/>
    <n v="29.4"/>
    <x v="3"/>
    <n v="0"/>
    <s v="No tiene herencia"/>
    <n v="133"/>
    <n v="73"/>
    <n v="69"/>
    <s v="Normal"/>
    <n v="55"/>
    <s v="Normal"/>
    <n v="1"/>
    <x v="2"/>
    <n v="0"/>
    <x v="0"/>
    <n v="0"/>
    <x v="0"/>
    <n v="0"/>
    <x v="1"/>
    <x v="10"/>
    <x v="0"/>
    <n v="36"/>
    <x v="0"/>
    <n v="72"/>
    <x v="2"/>
    <n v="14"/>
    <x v="0"/>
    <n v="12"/>
    <s v="Normal"/>
    <n v="1469"/>
    <x v="0"/>
    <n v="1"/>
    <x v="1"/>
    <n v="87"/>
    <x v="0"/>
    <n v="5.4"/>
    <x v="0"/>
    <n v="196"/>
    <x v="0"/>
    <n v="103"/>
    <x v="0"/>
    <n v="58"/>
    <x v="0"/>
    <n v="97"/>
    <s v="Normal"/>
    <n v="141"/>
    <s v="Normal"/>
    <n v="4.4000000000000004"/>
    <s v="Normal"/>
    <n v="12.7"/>
    <x v="1"/>
    <n v="8.6"/>
    <s v="Normal"/>
    <n v="3.5"/>
    <s v="Normal"/>
    <n v="0"/>
    <s v="No Toma ECA"/>
    <n v="0"/>
    <s v="No toma ARB"/>
    <n v="1"/>
    <x v="0"/>
    <n v="0"/>
    <x v="1"/>
    <n v="0"/>
    <x v="0"/>
    <n v="1"/>
    <x v="0"/>
  </r>
  <r>
    <s v="P1409"/>
    <x v="44"/>
    <s v="Adulto Mayor"/>
    <x v="0"/>
    <n v="31.9"/>
    <x v="2"/>
    <n v="1"/>
    <s v="Tiene herencia"/>
    <n v="178"/>
    <n v="91"/>
    <n v="93"/>
    <s v="Normal"/>
    <n v="42"/>
    <s v="Intermedia"/>
    <n v="3"/>
    <x v="3"/>
    <n v="0"/>
    <x v="0"/>
    <n v="0"/>
    <x v="0"/>
    <n v="1"/>
    <x v="0"/>
    <x v="11"/>
    <x v="1"/>
    <n v="120"/>
    <x v="3"/>
    <n v="37"/>
    <x v="1"/>
    <n v="804"/>
    <x v="1"/>
    <n v="643"/>
    <s v="Macroalbuminuria"/>
    <n v="620"/>
    <x v="0"/>
    <n v="0"/>
    <x v="0"/>
    <n v="210"/>
    <x v="1"/>
    <n v="7.2"/>
    <x v="1"/>
    <n v="235"/>
    <x v="2"/>
    <n v="183"/>
    <x v="1"/>
    <n v="40"/>
    <x v="0"/>
    <n v="421"/>
    <s v="Alto"/>
    <n v="126"/>
    <s v="Bajo"/>
    <n v="6.9"/>
    <s v="Alto"/>
    <n v="8.6999999999999993"/>
    <x v="0"/>
    <n v="8.1999999999999993"/>
    <s v="Bajo"/>
    <n v="6.3"/>
    <s v="Alto"/>
    <n v="0"/>
    <s v="No Toma ECA"/>
    <n v="0"/>
    <s v="No toma ARB"/>
    <n v="0"/>
    <x v="1"/>
    <n v="1"/>
    <x v="0"/>
    <n v="1"/>
    <x v="1"/>
    <n v="0"/>
    <x v="1"/>
  </r>
  <r>
    <s v="P1410"/>
    <x v="9"/>
    <s v="Adulto Mayor"/>
    <x v="0"/>
    <n v="28.3"/>
    <x v="3"/>
    <n v="1"/>
    <s v="Tiene herencia"/>
    <n v="179"/>
    <n v="108"/>
    <n v="104"/>
    <s v="Taquicardia"/>
    <n v="35"/>
    <s v="Reducida"/>
    <n v="3"/>
    <x v="3"/>
    <n v="0"/>
    <x v="0"/>
    <n v="1"/>
    <x v="1"/>
    <n v="1"/>
    <x v="0"/>
    <x v="26"/>
    <x v="1"/>
    <n v="92"/>
    <x v="1"/>
    <n v="21"/>
    <x v="4"/>
    <n v="2194"/>
    <x v="1"/>
    <n v="1755"/>
    <s v="Macroalbuminuria"/>
    <n v="791"/>
    <x v="0"/>
    <n v="0"/>
    <x v="0"/>
    <n v="121"/>
    <x v="2"/>
    <n v="10.9"/>
    <x v="1"/>
    <n v="319"/>
    <x v="1"/>
    <n v="214"/>
    <x v="2"/>
    <n v="29"/>
    <x v="0"/>
    <n v="362"/>
    <s v="Alto"/>
    <n v="130"/>
    <s v="Bajo"/>
    <n v="6"/>
    <s v="Alto"/>
    <n v="11"/>
    <x v="0"/>
    <n v="8.1"/>
    <s v="Bajo"/>
    <n v="7.1"/>
    <s v="Alto"/>
    <n v="1"/>
    <s v="Toma ECA"/>
    <n v="1"/>
    <s v="Toma ARB"/>
    <n v="1"/>
    <x v="0"/>
    <n v="1"/>
    <x v="0"/>
    <n v="1"/>
    <x v="1"/>
    <n v="1"/>
    <x v="0"/>
  </r>
  <r>
    <s v="P1411"/>
    <x v="48"/>
    <s v="Adulto"/>
    <x v="1"/>
    <n v="23.3"/>
    <x v="0"/>
    <n v="0"/>
    <s v="No tiene herencia"/>
    <n v="113"/>
    <n v="67"/>
    <n v="83"/>
    <s v="Normal"/>
    <n v="68"/>
    <s v="Normal"/>
    <n v="2"/>
    <x v="0"/>
    <n v="0"/>
    <x v="0"/>
    <n v="0"/>
    <x v="0"/>
    <n v="1"/>
    <x v="0"/>
    <x v="7"/>
    <x v="0"/>
    <n v="27"/>
    <x v="0"/>
    <n v="77"/>
    <x v="2"/>
    <n v="16"/>
    <x v="0"/>
    <n v="14"/>
    <s v="Normal"/>
    <n v="2204"/>
    <x v="0"/>
    <n v="1"/>
    <x v="1"/>
    <n v="86"/>
    <x v="0"/>
    <n v="6.3"/>
    <x v="2"/>
    <n v="188"/>
    <x v="0"/>
    <n v="121"/>
    <x v="0"/>
    <n v="48"/>
    <x v="0"/>
    <n v="84"/>
    <s v="Normal"/>
    <n v="144"/>
    <s v="Normal"/>
    <n v="3.5"/>
    <s v="Normal"/>
    <n v="12.5"/>
    <x v="1"/>
    <n v="10"/>
    <s v="Normal"/>
    <n v="4.3"/>
    <s v="Normal"/>
    <n v="0"/>
    <s v="No Toma ECA"/>
    <n v="0"/>
    <s v="No toma ARB"/>
    <n v="0"/>
    <x v="1"/>
    <n v="1"/>
    <x v="0"/>
    <n v="0"/>
    <x v="0"/>
    <n v="0"/>
    <x v="1"/>
  </r>
  <r>
    <s v="P1412"/>
    <x v="17"/>
    <s v="Adulto"/>
    <x v="1"/>
    <n v="22.2"/>
    <x v="0"/>
    <n v="1"/>
    <s v="Tiene herencia"/>
    <n v="127"/>
    <n v="68"/>
    <n v="86"/>
    <s v="Normal"/>
    <n v="55"/>
    <s v="Normal"/>
    <n v="1"/>
    <x v="2"/>
    <n v="0"/>
    <x v="0"/>
    <n v="0"/>
    <x v="0"/>
    <n v="1"/>
    <x v="0"/>
    <x v="0"/>
    <x v="0"/>
    <n v="23"/>
    <x v="0"/>
    <n v="77"/>
    <x v="2"/>
    <n v="21"/>
    <x v="0"/>
    <n v="18"/>
    <s v="Normal"/>
    <n v="2492"/>
    <x v="0"/>
    <n v="1"/>
    <x v="1"/>
    <n v="92"/>
    <x v="0"/>
    <n v="5.7"/>
    <x v="2"/>
    <n v="163"/>
    <x v="0"/>
    <n v="80"/>
    <x v="3"/>
    <n v="67"/>
    <x v="1"/>
    <n v="90"/>
    <s v="Normal"/>
    <n v="145"/>
    <s v="Normal"/>
    <n v="4"/>
    <s v="Normal"/>
    <n v="13.2"/>
    <x v="1"/>
    <n v="9.8000000000000007"/>
    <s v="Normal"/>
    <n v="2.6"/>
    <s v="Normal"/>
    <n v="0"/>
    <s v="No Toma ECA"/>
    <n v="1"/>
    <s v="Toma ARB"/>
    <n v="0"/>
    <x v="1"/>
    <n v="1"/>
    <x v="0"/>
    <n v="0"/>
    <x v="0"/>
    <n v="0"/>
    <x v="1"/>
  </r>
  <r>
    <s v="P1413"/>
    <x v="27"/>
    <s v="Adulto"/>
    <x v="0"/>
    <n v="32.200000000000003"/>
    <x v="2"/>
    <n v="1"/>
    <s v="Tiene herencia"/>
    <n v="177"/>
    <n v="99"/>
    <n v="95"/>
    <s v="Normal"/>
    <n v="25"/>
    <s v="Reducida"/>
    <n v="2"/>
    <x v="0"/>
    <n v="0"/>
    <x v="0"/>
    <n v="1"/>
    <x v="1"/>
    <n v="1"/>
    <x v="0"/>
    <x v="30"/>
    <x v="1"/>
    <n v="106"/>
    <x v="3"/>
    <n v="12"/>
    <x v="3"/>
    <n v="841"/>
    <x v="1"/>
    <n v="672"/>
    <s v="Macroalbuminuria"/>
    <n v="802"/>
    <x v="0"/>
    <n v="1"/>
    <x v="1"/>
    <n v="142"/>
    <x v="1"/>
    <n v="8.1999999999999993"/>
    <x v="1"/>
    <n v="265"/>
    <x v="1"/>
    <n v="190"/>
    <x v="2"/>
    <n v="26"/>
    <x v="0"/>
    <n v="334"/>
    <s v="Alto"/>
    <n v="140"/>
    <s v="Normal"/>
    <n v="5.2"/>
    <s v="Alto"/>
    <n v="8"/>
    <x v="0"/>
    <n v="7.7"/>
    <s v="Bajo"/>
    <n v="5.9"/>
    <s v="Alto"/>
    <n v="1"/>
    <s v="Toma ECA"/>
    <n v="0"/>
    <s v="No toma ARB"/>
    <n v="0"/>
    <x v="1"/>
    <n v="0"/>
    <x v="1"/>
    <n v="1"/>
    <x v="1"/>
    <n v="1"/>
    <x v="0"/>
  </r>
  <r>
    <s v="P1414"/>
    <x v="1"/>
    <s v="Adulto"/>
    <x v="1"/>
    <n v="20.8"/>
    <x v="0"/>
    <n v="0"/>
    <s v="No tiene herencia"/>
    <n v="106"/>
    <n v="77"/>
    <n v="68"/>
    <s v="Normal"/>
    <n v="55"/>
    <s v="Normal"/>
    <n v="1"/>
    <x v="2"/>
    <n v="0"/>
    <x v="0"/>
    <n v="0"/>
    <x v="0"/>
    <n v="0"/>
    <x v="1"/>
    <x v="3"/>
    <x v="0"/>
    <n v="22"/>
    <x v="0"/>
    <n v="119"/>
    <x v="0"/>
    <n v="24"/>
    <x v="0"/>
    <n v="19"/>
    <s v="Normal"/>
    <n v="1207"/>
    <x v="0"/>
    <n v="0"/>
    <x v="0"/>
    <n v="88"/>
    <x v="0"/>
    <n v="5"/>
    <x v="0"/>
    <n v="175"/>
    <x v="0"/>
    <n v="105"/>
    <x v="0"/>
    <n v="69"/>
    <x v="1"/>
    <n v="106"/>
    <s v="Normal"/>
    <n v="137"/>
    <s v="Normal"/>
    <n v="3.8"/>
    <s v="Normal"/>
    <n v="14.7"/>
    <x v="1"/>
    <n v="10.4"/>
    <s v="Normal"/>
    <n v="3.1"/>
    <s v="Normal"/>
    <n v="1"/>
    <s v="Toma ECA"/>
    <n v="1"/>
    <s v="Toma ARB"/>
    <n v="0"/>
    <x v="1"/>
    <n v="1"/>
    <x v="0"/>
    <n v="0"/>
    <x v="0"/>
    <n v="1"/>
    <x v="0"/>
  </r>
  <r>
    <s v="P1415"/>
    <x v="17"/>
    <s v="Adulto"/>
    <x v="0"/>
    <n v="27.1"/>
    <x v="3"/>
    <n v="1"/>
    <s v="Tiene herencia"/>
    <n v="153"/>
    <n v="92"/>
    <n v="92"/>
    <s v="Normal"/>
    <n v="34"/>
    <s v="Reducida"/>
    <n v="3"/>
    <x v="3"/>
    <n v="1"/>
    <x v="1"/>
    <n v="1"/>
    <x v="1"/>
    <n v="1"/>
    <x v="0"/>
    <x v="33"/>
    <x v="1"/>
    <n v="99"/>
    <x v="1"/>
    <n v="20"/>
    <x v="4"/>
    <n v="413"/>
    <x v="1"/>
    <n v="330"/>
    <s v="Macroalbuminuria"/>
    <n v="501"/>
    <x v="0"/>
    <n v="0"/>
    <x v="0"/>
    <n v="200"/>
    <x v="1"/>
    <n v="10"/>
    <x v="1"/>
    <n v="228"/>
    <x v="2"/>
    <n v="146"/>
    <x v="4"/>
    <n v="25"/>
    <x v="0"/>
    <n v="281"/>
    <s v="Alto"/>
    <n v="129"/>
    <s v="Bajo"/>
    <n v="6"/>
    <s v="Alto"/>
    <n v="9.3000000000000007"/>
    <x v="0"/>
    <n v="8.6999999999999993"/>
    <s v="Normal"/>
    <n v="6.7"/>
    <s v="Alto"/>
    <n v="0"/>
    <s v="No Toma ECA"/>
    <n v="1"/>
    <s v="Toma ARB"/>
    <n v="0"/>
    <x v="1"/>
    <n v="1"/>
    <x v="0"/>
    <n v="1"/>
    <x v="1"/>
    <n v="1"/>
    <x v="0"/>
  </r>
  <r>
    <s v="P1416"/>
    <x v="47"/>
    <s v="Adulto Mayor"/>
    <x v="0"/>
    <n v="30"/>
    <x v="2"/>
    <n v="0"/>
    <s v="No tiene herencia"/>
    <n v="163"/>
    <n v="100"/>
    <n v="79"/>
    <s v="Normal"/>
    <n v="33"/>
    <s v="Reducida"/>
    <n v="3"/>
    <x v="3"/>
    <n v="0"/>
    <x v="0"/>
    <n v="1"/>
    <x v="1"/>
    <n v="1"/>
    <x v="0"/>
    <x v="35"/>
    <x v="1"/>
    <n v="66"/>
    <x v="1"/>
    <n v="52"/>
    <x v="1"/>
    <n v="935"/>
    <x v="1"/>
    <n v="654"/>
    <s v="Macroalbuminuria"/>
    <n v="847"/>
    <x v="0"/>
    <n v="0"/>
    <x v="0"/>
    <n v="166"/>
    <x v="1"/>
    <n v="10.199999999999999"/>
    <x v="1"/>
    <n v="274"/>
    <x v="1"/>
    <n v="142"/>
    <x v="4"/>
    <n v="27"/>
    <x v="0"/>
    <n v="192"/>
    <s v="Alto"/>
    <n v="126"/>
    <s v="Bajo"/>
    <n v="6.2"/>
    <s v="Alto"/>
    <n v="7.6"/>
    <x v="0"/>
    <n v="8.6999999999999993"/>
    <s v="Normal"/>
    <n v="5.4"/>
    <s v="Alto"/>
    <n v="0"/>
    <s v="No Toma ECA"/>
    <n v="1"/>
    <s v="Toma ARB"/>
    <n v="1"/>
    <x v="0"/>
    <n v="0"/>
    <x v="1"/>
    <n v="1"/>
    <x v="1"/>
    <n v="0"/>
    <x v="1"/>
  </r>
  <r>
    <s v="P1417"/>
    <x v="21"/>
    <s v="Adulto"/>
    <x v="1"/>
    <n v="19.600000000000001"/>
    <x v="0"/>
    <n v="1"/>
    <s v="Tiene herencia"/>
    <n v="108"/>
    <n v="82"/>
    <n v="74"/>
    <s v="Normal"/>
    <n v="66"/>
    <s v="Normal"/>
    <n v="2"/>
    <x v="0"/>
    <n v="0"/>
    <x v="0"/>
    <n v="0"/>
    <x v="0"/>
    <n v="1"/>
    <x v="0"/>
    <x v="0"/>
    <x v="0"/>
    <n v="31"/>
    <x v="0"/>
    <n v="78"/>
    <x v="2"/>
    <n v="13"/>
    <x v="0"/>
    <n v="9"/>
    <s v="Normal"/>
    <n v="2208"/>
    <x v="0"/>
    <n v="0"/>
    <x v="0"/>
    <n v="117"/>
    <x v="2"/>
    <n v="5"/>
    <x v="0"/>
    <n v="183"/>
    <x v="0"/>
    <n v="91"/>
    <x v="3"/>
    <n v="46"/>
    <x v="0"/>
    <n v="85"/>
    <s v="Normal"/>
    <n v="135"/>
    <s v="Normal"/>
    <n v="3.7"/>
    <s v="Normal"/>
    <n v="15.5"/>
    <x v="1"/>
    <n v="8.6999999999999993"/>
    <s v="Normal"/>
    <n v="2.9"/>
    <s v="Normal"/>
    <n v="0"/>
    <s v="No Toma ECA"/>
    <n v="0"/>
    <s v="No toma ARB"/>
    <n v="0"/>
    <x v="1"/>
    <n v="1"/>
    <x v="0"/>
    <n v="0"/>
    <x v="0"/>
    <n v="0"/>
    <x v="1"/>
  </r>
  <r>
    <s v="P1418"/>
    <x v="51"/>
    <s v="Adulto Mayor"/>
    <x v="1"/>
    <n v="37.6"/>
    <x v="1"/>
    <n v="1"/>
    <s v="Tiene herencia"/>
    <n v="165"/>
    <n v="102"/>
    <n v="75"/>
    <s v="Normal"/>
    <n v="35"/>
    <s v="Reducida"/>
    <n v="3"/>
    <x v="3"/>
    <n v="0"/>
    <x v="0"/>
    <n v="0"/>
    <x v="0"/>
    <n v="1"/>
    <x v="0"/>
    <x v="20"/>
    <x v="1"/>
    <n v="89"/>
    <x v="1"/>
    <n v="21"/>
    <x v="4"/>
    <n v="368"/>
    <x v="1"/>
    <n v="294"/>
    <s v="Microalbuminuria"/>
    <n v="714"/>
    <x v="0"/>
    <n v="1"/>
    <x v="1"/>
    <n v="134"/>
    <x v="1"/>
    <n v="8.6"/>
    <x v="1"/>
    <n v="247"/>
    <x v="1"/>
    <n v="197"/>
    <x v="2"/>
    <n v="43"/>
    <x v="0"/>
    <n v="264"/>
    <s v="Alto"/>
    <n v="138"/>
    <s v="Normal"/>
    <n v="6.2"/>
    <s v="Alto"/>
    <n v="10.199999999999999"/>
    <x v="0"/>
    <n v="7.8"/>
    <s v="Bajo"/>
    <n v="6"/>
    <s v="Alto"/>
    <n v="1"/>
    <s v="Toma ECA"/>
    <n v="0"/>
    <s v="No toma ARB"/>
    <n v="0"/>
    <x v="1"/>
    <n v="1"/>
    <x v="0"/>
    <n v="1"/>
    <x v="1"/>
    <n v="0"/>
    <x v="1"/>
  </r>
  <r>
    <s v="P1419"/>
    <x v="46"/>
    <s v="Adulto"/>
    <x v="0"/>
    <n v="19.899999999999999"/>
    <x v="0"/>
    <n v="0"/>
    <s v="No tiene herencia"/>
    <n v="130"/>
    <n v="84"/>
    <n v="85"/>
    <s v="Normal"/>
    <n v="68"/>
    <s v="Normal"/>
    <n v="1"/>
    <x v="2"/>
    <n v="0"/>
    <x v="0"/>
    <n v="0"/>
    <x v="0"/>
    <n v="0"/>
    <x v="1"/>
    <x v="3"/>
    <x v="0"/>
    <n v="31"/>
    <x v="0"/>
    <n v="98"/>
    <x v="0"/>
    <n v="12"/>
    <x v="0"/>
    <n v="8"/>
    <s v="Normal"/>
    <n v="2038"/>
    <x v="0"/>
    <n v="0"/>
    <x v="0"/>
    <n v="86"/>
    <x v="0"/>
    <n v="5.6"/>
    <x v="0"/>
    <n v="201"/>
    <x v="2"/>
    <n v="130"/>
    <x v="4"/>
    <n v="43"/>
    <x v="0"/>
    <n v="80"/>
    <s v="Normal"/>
    <n v="143"/>
    <s v="Normal"/>
    <n v="4.5"/>
    <s v="Normal"/>
    <n v="14.3"/>
    <x v="1"/>
    <n v="9.1"/>
    <s v="Normal"/>
    <n v="3.4"/>
    <s v="Normal"/>
    <n v="0"/>
    <s v="No Toma ECA"/>
    <n v="1"/>
    <s v="Toma ARB"/>
    <n v="0"/>
    <x v="1"/>
    <n v="0"/>
    <x v="1"/>
    <n v="0"/>
    <x v="0"/>
    <n v="1"/>
    <x v="0"/>
  </r>
  <r>
    <s v="P1420"/>
    <x v="0"/>
    <s v="Adulto"/>
    <x v="0"/>
    <n v="27.2"/>
    <x v="3"/>
    <n v="0"/>
    <s v="No tiene herencia"/>
    <n v="109"/>
    <n v="76"/>
    <n v="71"/>
    <s v="Normal"/>
    <n v="50"/>
    <s v="Normal"/>
    <n v="1"/>
    <x v="2"/>
    <n v="0"/>
    <x v="0"/>
    <n v="0"/>
    <x v="0"/>
    <n v="0"/>
    <x v="1"/>
    <x v="13"/>
    <x v="0"/>
    <n v="16"/>
    <x v="2"/>
    <n v="68"/>
    <x v="2"/>
    <n v="16"/>
    <x v="0"/>
    <n v="14"/>
    <s v="Normal"/>
    <n v="2211"/>
    <x v="0"/>
    <n v="0"/>
    <x v="0"/>
    <n v="123"/>
    <x v="2"/>
    <n v="5.8"/>
    <x v="2"/>
    <n v="171"/>
    <x v="0"/>
    <n v="112"/>
    <x v="0"/>
    <n v="62"/>
    <x v="1"/>
    <n v="135"/>
    <s v="Normal"/>
    <n v="139"/>
    <s v="Normal"/>
    <n v="4"/>
    <s v="Normal"/>
    <n v="13"/>
    <x v="0"/>
    <n v="9.3000000000000007"/>
    <s v="Normal"/>
    <n v="3.3"/>
    <s v="Normal"/>
    <n v="0"/>
    <s v="No Toma ECA"/>
    <n v="1"/>
    <s v="Toma ARB"/>
    <n v="1"/>
    <x v="0"/>
    <n v="0"/>
    <x v="1"/>
    <n v="0"/>
    <x v="0"/>
    <n v="1"/>
    <x v="0"/>
  </r>
  <r>
    <s v="P1421"/>
    <x v="15"/>
    <s v="Adulto"/>
    <x v="0"/>
    <n v="32.799999999999997"/>
    <x v="2"/>
    <n v="0"/>
    <s v="No tiene herencia"/>
    <n v="183"/>
    <n v="90"/>
    <n v="98"/>
    <s v="Normal"/>
    <n v="41"/>
    <s v="Intermedia"/>
    <n v="4"/>
    <x v="1"/>
    <n v="1"/>
    <x v="1"/>
    <n v="1"/>
    <x v="1"/>
    <n v="1"/>
    <x v="0"/>
    <x v="22"/>
    <x v="1"/>
    <n v="113"/>
    <x v="3"/>
    <n v="34"/>
    <x v="1"/>
    <n v="2271"/>
    <x v="1"/>
    <n v="1816"/>
    <s v="Macroalbuminuria"/>
    <n v="545"/>
    <x v="0"/>
    <n v="1"/>
    <x v="1"/>
    <n v="178"/>
    <x v="1"/>
    <n v="7.7"/>
    <x v="1"/>
    <n v="233"/>
    <x v="2"/>
    <n v="186"/>
    <x v="1"/>
    <n v="32"/>
    <x v="0"/>
    <n v="196"/>
    <s v="Alto"/>
    <n v="128"/>
    <s v="Bajo"/>
    <n v="5.9"/>
    <s v="Alto"/>
    <n v="10.8"/>
    <x v="0"/>
    <n v="7.8"/>
    <s v="Bajo"/>
    <n v="5.2"/>
    <s v="Alto"/>
    <n v="0"/>
    <s v="No Toma ECA"/>
    <n v="1"/>
    <s v="Toma ARB"/>
    <n v="1"/>
    <x v="0"/>
    <n v="1"/>
    <x v="0"/>
    <n v="1"/>
    <x v="1"/>
    <n v="0"/>
    <x v="1"/>
  </r>
  <r>
    <s v="P1422"/>
    <x v="28"/>
    <s v="Adulto Mayor"/>
    <x v="0"/>
    <n v="37.1"/>
    <x v="1"/>
    <n v="1"/>
    <s v="Tiene herencia"/>
    <n v="173"/>
    <n v="110"/>
    <n v="96"/>
    <s v="Normal"/>
    <n v="39"/>
    <s v="Reducida"/>
    <n v="2"/>
    <x v="0"/>
    <n v="1"/>
    <x v="1"/>
    <n v="1"/>
    <x v="1"/>
    <n v="1"/>
    <x v="0"/>
    <x v="37"/>
    <x v="1"/>
    <n v="72"/>
    <x v="1"/>
    <n v="48"/>
    <x v="1"/>
    <n v="1996"/>
    <x v="1"/>
    <n v="1596"/>
    <s v="Macroalbuminuria"/>
    <n v="493"/>
    <x v="1"/>
    <n v="1"/>
    <x v="1"/>
    <n v="155"/>
    <x v="1"/>
    <n v="9.9"/>
    <x v="1"/>
    <n v="222"/>
    <x v="2"/>
    <n v="201"/>
    <x v="2"/>
    <n v="33"/>
    <x v="0"/>
    <n v="257"/>
    <s v="Alto"/>
    <n v="131"/>
    <s v="Bajo"/>
    <n v="5.2"/>
    <s v="Alto"/>
    <n v="10.1"/>
    <x v="0"/>
    <n v="8.1"/>
    <s v="Bajo"/>
    <n v="6.9"/>
    <s v="Alto"/>
    <n v="1"/>
    <s v="Toma ECA"/>
    <n v="0"/>
    <s v="No toma ARB"/>
    <n v="1"/>
    <x v="0"/>
    <n v="1"/>
    <x v="0"/>
    <n v="1"/>
    <x v="1"/>
    <n v="1"/>
    <x v="0"/>
  </r>
  <r>
    <s v="P1423"/>
    <x v="3"/>
    <s v="Adulto Mayor"/>
    <x v="1"/>
    <n v="28.9"/>
    <x v="3"/>
    <n v="1"/>
    <s v="Tiene herencia"/>
    <n v="142"/>
    <n v="105"/>
    <n v="88"/>
    <s v="Normal"/>
    <n v="34"/>
    <s v="Reducida"/>
    <n v="3"/>
    <x v="3"/>
    <n v="1"/>
    <x v="1"/>
    <n v="0"/>
    <x v="0"/>
    <n v="1"/>
    <x v="0"/>
    <x v="23"/>
    <x v="1"/>
    <n v="54"/>
    <x v="1"/>
    <n v="36"/>
    <x v="1"/>
    <n v="2866"/>
    <x v="1"/>
    <n v="2006"/>
    <s v="Macroalbuminuria"/>
    <n v="414"/>
    <x v="1"/>
    <n v="1"/>
    <x v="1"/>
    <n v="132"/>
    <x v="1"/>
    <n v="8.6"/>
    <x v="1"/>
    <n v="259"/>
    <x v="1"/>
    <n v="143"/>
    <x v="4"/>
    <n v="33"/>
    <x v="0"/>
    <n v="263"/>
    <s v="Alto"/>
    <n v="130"/>
    <s v="Bajo"/>
    <n v="5.9"/>
    <s v="Alto"/>
    <n v="10.3"/>
    <x v="0"/>
    <n v="8.1999999999999993"/>
    <s v="Bajo"/>
    <n v="4.8"/>
    <s v="Alto"/>
    <n v="1"/>
    <s v="Toma ECA"/>
    <n v="1"/>
    <s v="Toma ARB"/>
    <n v="1"/>
    <x v="0"/>
    <n v="0"/>
    <x v="1"/>
    <n v="1"/>
    <x v="1"/>
    <n v="0"/>
    <x v="1"/>
  </r>
  <r>
    <s v="P1424"/>
    <x v="48"/>
    <s v="Adulto"/>
    <x v="1"/>
    <n v="20.3"/>
    <x v="0"/>
    <n v="1"/>
    <s v="Tiene herencia"/>
    <n v="130"/>
    <n v="67"/>
    <n v="74"/>
    <s v="Normal"/>
    <n v="57"/>
    <s v="Normal"/>
    <n v="2"/>
    <x v="0"/>
    <n v="0"/>
    <x v="0"/>
    <n v="0"/>
    <x v="0"/>
    <n v="1"/>
    <x v="0"/>
    <x v="0"/>
    <x v="0"/>
    <n v="29"/>
    <x v="0"/>
    <n v="99"/>
    <x v="0"/>
    <n v="26"/>
    <x v="0"/>
    <n v="23"/>
    <s v="Normal"/>
    <n v="2482"/>
    <x v="0"/>
    <n v="0"/>
    <x v="0"/>
    <n v="100"/>
    <x v="2"/>
    <n v="5"/>
    <x v="0"/>
    <n v="204"/>
    <x v="2"/>
    <n v="108"/>
    <x v="0"/>
    <n v="54"/>
    <x v="0"/>
    <n v="100"/>
    <s v="Normal"/>
    <n v="140"/>
    <s v="Normal"/>
    <n v="4.8"/>
    <s v="Normal"/>
    <n v="15.1"/>
    <x v="1"/>
    <n v="9.1"/>
    <s v="Normal"/>
    <n v="4"/>
    <s v="Normal"/>
    <n v="1"/>
    <s v="Toma ECA"/>
    <n v="1"/>
    <s v="Toma ARB"/>
    <n v="1"/>
    <x v="0"/>
    <n v="0"/>
    <x v="1"/>
    <n v="0"/>
    <x v="0"/>
    <n v="1"/>
    <x v="0"/>
  </r>
  <r>
    <s v="P1425"/>
    <x v="48"/>
    <s v="Adulto"/>
    <x v="1"/>
    <n v="28.4"/>
    <x v="3"/>
    <n v="1"/>
    <s v="Tiene herencia"/>
    <n v="189"/>
    <n v="98"/>
    <n v="79"/>
    <s v="Normal"/>
    <n v="37"/>
    <s v="Reducida"/>
    <n v="2"/>
    <x v="0"/>
    <n v="0"/>
    <x v="0"/>
    <n v="1"/>
    <x v="1"/>
    <n v="1"/>
    <x v="0"/>
    <x v="14"/>
    <x v="1"/>
    <n v="81"/>
    <x v="1"/>
    <n v="40"/>
    <x v="1"/>
    <n v="2002"/>
    <x v="1"/>
    <n v="1601"/>
    <s v="Macroalbuminuria"/>
    <n v="504"/>
    <x v="0"/>
    <n v="1"/>
    <x v="1"/>
    <n v="189"/>
    <x v="1"/>
    <n v="8.1999999999999993"/>
    <x v="1"/>
    <n v="242"/>
    <x v="1"/>
    <n v="139"/>
    <x v="4"/>
    <n v="33"/>
    <x v="0"/>
    <n v="311"/>
    <s v="Alto"/>
    <n v="138"/>
    <s v="Normal"/>
    <n v="6"/>
    <s v="Alto"/>
    <n v="9.8000000000000007"/>
    <x v="0"/>
    <n v="8.3000000000000007"/>
    <s v="Bajo"/>
    <n v="6.2"/>
    <s v="Alto"/>
    <n v="1"/>
    <s v="Toma ECA"/>
    <n v="1"/>
    <s v="Toma ARB"/>
    <n v="1"/>
    <x v="0"/>
    <n v="1"/>
    <x v="0"/>
    <n v="1"/>
    <x v="1"/>
    <n v="0"/>
    <x v="1"/>
  </r>
  <r>
    <s v="P1426"/>
    <x v="13"/>
    <s v="Adulto Mayor"/>
    <x v="1"/>
    <n v="38.299999999999997"/>
    <x v="1"/>
    <n v="0"/>
    <s v="No tiene herencia"/>
    <n v="169"/>
    <n v="103"/>
    <n v="92"/>
    <s v="Normal"/>
    <n v="28"/>
    <s v="Reducida"/>
    <n v="2"/>
    <x v="0"/>
    <n v="0"/>
    <x v="0"/>
    <n v="0"/>
    <x v="0"/>
    <n v="1"/>
    <x v="0"/>
    <x v="26"/>
    <x v="1"/>
    <n v="105"/>
    <x v="3"/>
    <n v="45"/>
    <x v="1"/>
    <n v="1967"/>
    <x v="1"/>
    <n v="1376"/>
    <s v="Macroalbuminuria"/>
    <n v="470"/>
    <x v="1"/>
    <n v="0"/>
    <x v="0"/>
    <n v="186"/>
    <x v="1"/>
    <n v="8.6999999999999993"/>
    <x v="1"/>
    <n v="243"/>
    <x v="1"/>
    <n v="193"/>
    <x v="2"/>
    <n v="31"/>
    <x v="0"/>
    <n v="427"/>
    <s v="Alto"/>
    <n v="140"/>
    <s v="Normal"/>
    <n v="5.9"/>
    <s v="Alto"/>
    <n v="10.8"/>
    <x v="0"/>
    <n v="7.6"/>
    <s v="Bajo"/>
    <n v="6.3"/>
    <s v="Alto"/>
    <n v="1"/>
    <s v="Toma ECA"/>
    <n v="1"/>
    <s v="Toma ARB"/>
    <n v="1"/>
    <x v="0"/>
    <n v="0"/>
    <x v="1"/>
    <n v="1"/>
    <x v="1"/>
    <n v="0"/>
    <x v="1"/>
  </r>
  <r>
    <s v="P1427"/>
    <x v="7"/>
    <s v="Adulto Mayor"/>
    <x v="0"/>
    <n v="30.1"/>
    <x v="2"/>
    <n v="0"/>
    <s v="No tiene herencia"/>
    <n v="161"/>
    <n v="96"/>
    <n v="81"/>
    <s v="Normal"/>
    <n v="50"/>
    <s v="Normal"/>
    <n v="4"/>
    <x v="1"/>
    <n v="1"/>
    <x v="1"/>
    <n v="1"/>
    <x v="1"/>
    <n v="1"/>
    <x v="0"/>
    <x v="27"/>
    <x v="1"/>
    <n v="95"/>
    <x v="1"/>
    <n v="38"/>
    <x v="1"/>
    <n v="505"/>
    <x v="1"/>
    <n v="404"/>
    <s v="Macroalbuminuria"/>
    <n v="882"/>
    <x v="0"/>
    <n v="1"/>
    <x v="1"/>
    <n v="199"/>
    <x v="1"/>
    <n v="8.8000000000000007"/>
    <x v="1"/>
    <n v="302"/>
    <x v="1"/>
    <n v="144"/>
    <x v="4"/>
    <n v="45"/>
    <x v="0"/>
    <n v="314"/>
    <s v="Alto"/>
    <n v="126"/>
    <s v="Bajo"/>
    <n v="6.9"/>
    <s v="Alto"/>
    <n v="10.1"/>
    <x v="0"/>
    <n v="8.8000000000000007"/>
    <s v="Normal"/>
    <n v="6"/>
    <s v="Alto"/>
    <n v="1"/>
    <s v="Toma ECA"/>
    <n v="0"/>
    <s v="No toma ARB"/>
    <n v="0"/>
    <x v="1"/>
    <n v="0"/>
    <x v="1"/>
    <n v="1"/>
    <x v="1"/>
    <n v="0"/>
    <x v="1"/>
  </r>
  <r>
    <s v="P1428"/>
    <x v="43"/>
    <s v="Adulto Mayor"/>
    <x v="1"/>
    <n v="36.1"/>
    <x v="1"/>
    <n v="1"/>
    <s v="Tiene herencia"/>
    <n v="160"/>
    <n v="97"/>
    <n v="85"/>
    <s v="Normal"/>
    <n v="35"/>
    <s v="Reducida"/>
    <n v="4"/>
    <x v="1"/>
    <n v="0"/>
    <x v="0"/>
    <n v="0"/>
    <x v="0"/>
    <n v="1"/>
    <x v="0"/>
    <x v="28"/>
    <x v="1"/>
    <n v="52"/>
    <x v="1"/>
    <n v="29"/>
    <x v="4"/>
    <n v="563"/>
    <x v="1"/>
    <n v="450"/>
    <s v="Macroalbuminuria"/>
    <n v="802"/>
    <x v="0"/>
    <n v="1"/>
    <x v="1"/>
    <n v="145"/>
    <x v="1"/>
    <n v="10.9"/>
    <x v="1"/>
    <n v="290"/>
    <x v="1"/>
    <n v="215"/>
    <x v="2"/>
    <n v="42"/>
    <x v="0"/>
    <n v="248"/>
    <s v="Alto"/>
    <n v="136"/>
    <s v="Normal"/>
    <n v="6.6"/>
    <s v="Alto"/>
    <n v="8.8000000000000007"/>
    <x v="0"/>
    <n v="8.9"/>
    <s v="Normal"/>
    <n v="5.9"/>
    <s v="Alto"/>
    <n v="0"/>
    <s v="No Toma ECA"/>
    <n v="1"/>
    <s v="Toma ARB"/>
    <n v="1"/>
    <x v="0"/>
    <n v="1"/>
    <x v="0"/>
    <n v="1"/>
    <x v="1"/>
    <n v="1"/>
    <x v="0"/>
  </r>
  <r>
    <s v="P1429"/>
    <x v="26"/>
    <s v="Adulto"/>
    <x v="0"/>
    <n v="23.1"/>
    <x v="0"/>
    <n v="0"/>
    <s v="No tiene herencia"/>
    <n v="100"/>
    <n v="68"/>
    <n v="70"/>
    <s v="Normal"/>
    <n v="66"/>
    <s v="Normal"/>
    <n v="2"/>
    <x v="0"/>
    <n v="0"/>
    <x v="0"/>
    <n v="0"/>
    <x v="0"/>
    <n v="0"/>
    <x v="1"/>
    <x v="4"/>
    <x v="0"/>
    <n v="20"/>
    <x v="0"/>
    <n v="102"/>
    <x v="0"/>
    <n v="8"/>
    <x v="0"/>
    <n v="6"/>
    <s v="Normal"/>
    <n v="1855"/>
    <x v="0"/>
    <n v="0"/>
    <x v="0"/>
    <n v="89"/>
    <x v="0"/>
    <n v="4.9000000000000004"/>
    <x v="0"/>
    <n v="173"/>
    <x v="0"/>
    <n v="82"/>
    <x v="3"/>
    <n v="68"/>
    <x v="1"/>
    <n v="105"/>
    <s v="Normal"/>
    <n v="141"/>
    <s v="Normal"/>
    <n v="4.7"/>
    <s v="Normal"/>
    <n v="12.6"/>
    <x v="0"/>
    <n v="9.6"/>
    <s v="Normal"/>
    <n v="2.9"/>
    <s v="Normal"/>
    <n v="1"/>
    <s v="Toma ECA"/>
    <n v="1"/>
    <s v="Toma ARB"/>
    <n v="0"/>
    <x v="1"/>
    <n v="0"/>
    <x v="1"/>
    <n v="0"/>
    <x v="0"/>
    <n v="0"/>
    <x v="1"/>
  </r>
  <r>
    <s v="P1430"/>
    <x v="37"/>
    <s v="Adulto Mayor"/>
    <x v="0"/>
    <n v="22.8"/>
    <x v="0"/>
    <n v="0"/>
    <s v="No tiene herencia"/>
    <n v="120"/>
    <n v="79"/>
    <n v="80"/>
    <s v="Normal"/>
    <n v="62"/>
    <s v="Normal"/>
    <n v="1"/>
    <x v="2"/>
    <n v="0"/>
    <x v="0"/>
    <n v="0"/>
    <x v="0"/>
    <n v="1"/>
    <x v="0"/>
    <x v="10"/>
    <x v="2"/>
    <n v="25"/>
    <x v="0"/>
    <n v="120"/>
    <x v="0"/>
    <n v="5"/>
    <x v="0"/>
    <n v="3"/>
    <s v="Normal"/>
    <n v="2115"/>
    <x v="0"/>
    <n v="1"/>
    <x v="1"/>
    <n v="94"/>
    <x v="0"/>
    <n v="5.8"/>
    <x v="2"/>
    <n v="207"/>
    <x v="2"/>
    <n v="105"/>
    <x v="0"/>
    <n v="70"/>
    <x v="1"/>
    <n v="140"/>
    <s v="Normal"/>
    <n v="135"/>
    <s v="Normal"/>
    <n v="3.8"/>
    <s v="Normal"/>
    <n v="13"/>
    <x v="0"/>
    <n v="8.9"/>
    <s v="Normal"/>
    <n v="2.9"/>
    <s v="Normal"/>
    <n v="0"/>
    <s v="No Toma ECA"/>
    <n v="0"/>
    <s v="No toma ARB"/>
    <n v="1"/>
    <x v="0"/>
    <n v="0"/>
    <x v="1"/>
    <n v="0"/>
    <x v="0"/>
    <n v="1"/>
    <x v="0"/>
  </r>
  <r>
    <s v="P1431"/>
    <x v="1"/>
    <s v="Adulto"/>
    <x v="1"/>
    <n v="22.5"/>
    <x v="0"/>
    <n v="0"/>
    <s v="No tiene herencia"/>
    <n v="108"/>
    <n v="77"/>
    <n v="70"/>
    <s v="Normal"/>
    <n v="51"/>
    <s v="Normal"/>
    <n v="2"/>
    <x v="0"/>
    <n v="0"/>
    <x v="0"/>
    <n v="0"/>
    <x v="0"/>
    <n v="0"/>
    <x v="1"/>
    <x v="7"/>
    <x v="0"/>
    <n v="36"/>
    <x v="0"/>
    <n v="107"/>
    <x v="0"/>
    <n v="18"/>
    <x v="0"/>
    <n v="14"/>
    <s v="Normal"/>
    <n v="1801"/>
    <x v="0"/>
    <n v="0"/>
    <x v="0"/>
    <n v="86"/>
    <x v="0"/>
    <n v="5.2"/>
    <x v="0"/>
    <n v="161"/>
    <x v="0"/>
    <n v="110"/>
    <x v="0"/>
    <n v="54"/>
    <x v="0"/>
    <n v="106"/>
    <s v="Normal"/>
    <n v="140"/>
    <s v="Normal"/>
    <n v="4.7"/>
    <s v="Normal"/>
    <n v="15.9"/>
    <x v="2"/>
    <n v="8.6999999999999993"/>
    <s v="Normal"/>
    <n v="4.4000000000000004"/>
    <s v="Normal"/>
    <n v="0"/>
    <s v="No Toma ECA"/>
    <n v="0"/>
    <s v="No toma ARB"/>
    <n v="0"/>
    <x v="1"/>
    <n v="0"/>
    <x v="1"/>
    <n v="0"/>
    <x v="0"/>
    <n v="0"/>
    <x v="1"/>
  </r>
  <r>
    <s v="P1432"/>
    <x v="6"/>
    <s v="Adulto Mayor"/>
    <x v="0"/>
    <n v="39.700000000000003"/>
    <x v="1"/>
    <n v="1"/>
    <s v="Tiene herencia"/>
    <n v="171"/>
    <n v="94"/>
    <n v="79"/>
    <s v="Normal"/>
    <n v="44"/>
    <s v="Intermedia"/>
    <n v="4"/>
    <x v="1"/>
    <n v="0"/>
    <x v="0"/>
    <n v="0"/>
    <x v="0"/>
    <n v="1"/>
    <x v="0"/>
    <x v="11"/>
    <x v="1"/>
    <n v="83"/>
    <x v="1"/>
    <n v="12"/>
    <x v="3"/>
    <n v="2008"/>
    <x v="1"/>
    <n v="1606"/>
    <s v="Macroalbuminuria"/>
    <n v="494"/>
    <x v="1"/>
    <n v="0"/>
    <x v="0"/>
    <n v="173"/>
    <x v="1"/>
    <n v="9.4"/>
    <x v="1"/>
    <n v="278"/>
    <x v="1"/>
    <n v="165"/>
    <x v="1"/>
    <n v="29"/>
    <x v="0"/>
    <n v="374"/>
    <s v="Alto"/>
    <n v="127"/>
    <s v="Bajo"/>
    <n v="6.8"/>
    <s v="Alto"/>
    <n v="9.4"/>
    <x v="0"/>
    <n v="7.5"/>
    <s v="Bajo"/>
    <n v="5.8"/>
    <s v="Alto"/>
    <n v="1"/>
    <s v="Toma ECA"/>
    <n v="1"/>
    <s v="Toma ARB"/>
    <n v="0"/>
    <x v="1"/>
    <n v="0"/>
    <x v="1"/>
    <n v="1"/>
    <x v="1"/>
    <n v="1"/>
    <x v="0"/>
  </r>
  <r>
    <s v="P1433"/>
    <x v="55"/>
    <s v="Adulto"/>
    <x v="1"/>
    <n v="22.7"/>
    <x v="0"/>
    <n v="1"/>
    <s v="Tiene herencia"/>
    <n v="103"/>
    <n v="75"/>
    <n v="86"/>
    <s v="Normal"/>
    <n v="55"/>
    <s v="Normal"/>
    <n v="2"/>
    <x v="0"/>
    <n v="0"/>
    <x v="0"/>
    <n v="0"/>
    <x v="0"/>
    <n v="1"/>
    <x v="0"/>
    <x v="3"/>
    <x v="0"/>
    <n v="32"/>
    <x v="0"/>
    <n v="91"/>
    <x v="0"/>
    <n v="30"/>
    <x v="2"/>
    <n v="24"/>
    <s v="Normal"/>
    <n v="1145"/>
    <x v="0"/>
    <n v="0"/>
    <x v="0"/>
    <n v="92"/>
    <x v="0"/>
    <n v="6.1"/>
    <x v="2"/>
    <n v="202"/>
    <x v="2"/>
    <n v="116"/>
    <x v="0"/>
    <n v="50"/>
    <x v="0"/>
    <n v="147"/>
    <s v="Normal"/>
    <n v="144"/>
    <s v="Normal"/>
    <n v="3.8"/>
    <s v="Normal"/>
    <n v="13.1"/>
    <x v="1"/>
    <n v="9.5"/>
    <s v="Normal"/>
    <n v="4.2"/>
    <s v="Normal"/>
    <n v="1"/>
    <s v="Toma ECA"/>
    <n v="1"/>
    <s v="Toma ARB"/>
    <n v="0"/>
    <x v="1"/>
    <n v="0"/>
    <x v="1"/>
    <n v="0"/>
    <x v="0"/>
    <n v="1"/>
    <x v="0"/>
  </r>
  <r>
    <s v="P1434"/>
    <x v="0"/>
    <s v="Adulto"/>
    <x v="0"/>
    <n v="29.1"/>
    <x v="3"/>
    <n v="0"/>
    <s v="No tiene herencia"/>
    <n v="121"/>
    <n v="72"/>
    <n v="73"/>
    <s v="Normal"/>
    <n v="67"/>
    <s v="Normal"/>
    <n v="2"/>
    <x v="0"/>
    <n v="0"/>
    <x v="0"/>
    <n v="0"/>
    <x v="0"/>
    <n v="1"/>
    <x v="0"/>
    <x v="4"/>
    <x v="0"/>
    <n v="34"/>
    <x v="0"/>
    <n v="98"/>
    <x v="0"/>
    <n v="12"/>
    <x v="0"/>
    <n v="8"/>
    <s v="Normal"/>
    <n v="1861"/>
    <x v="0"/>
    <n v="0"/>
    <x v="0"/>
    <n v="96"/>
    <x v="0"/>
    <n v="4.8"/>
    <x v="0"/>
    <n v="151"/>
    <x v="0"/>
    <n v="121"/>
    <x v="0"/>
    <n v="61"/>
    <x v="1"/>
    <n v="167"/>
    <s v="Alto"/>
    <n v="139"/>
    <s v="Normal"/>
    <n v="4.9000000000000004"/>
    <s v="Normal"/>
    <n v="14.7"/>
    <x v="1"/>
    <n v="8.6999999999999993"/>
    <s v="Normal"/>
    <n v="4"/>
    <s v="Normal"/>
    <n v="1"/>
    <s v="Toma ECA"/>
    <n v="0"/>
    <s v="No toma ARB"/>
    <n v="0"/>
    <x v="1"/>
    <n v="0"/>
    <x v="1"/>
    <n v="0"/>
    <x v="0"/>
    <n v="1"/>
    <x v="0"/>
  </r>
  <r>
    <s v="P1435"/>
    <x v="38"/>
    <s v="Adulto Mayor"/>
    <x v="0"/>
    <n v="36.200000000000003"/>
    <x v="1"/>
    <n v="0"/>
    <s v="No tiene herencia"/>
    <n v="170"/>
    <n v="103"/>
    <n v="101"/>
    <s v="Taquicardia"/>
    <n v="28"/>
    <s v="Reducida"/>
    <n v="2"/>
    <x v="0"/>
    <n v="0"/>
    <x v="0"/>
    <n v="1"/>
    <x v="1"/>
    <n v="1"/>
    <x v="0"/>
    <x v="41"/>
    <x v="1"/>
    <n v="94"/>
    <x v="1"/>
    <n v="51"/>
    <x v="1"/>
    <n v="2034"/>
    <x v="1"/>
    <n v="1627"/>
    <s v="Macroalbuminuria"/>
    <n v="595"/>
    <x v="0"/>
    <n v="0"/>
    <x v="0"/>
    <n v="130"/>
    <x v="1"/>
    <n v="8.8000000000000007"/>
    <x v="1"/>
    <n v="248"/>
    <x v="1"/>
    <n v="166"/>
    <x v="1"/>
    <n v="34"/>
    <x v="0"/>
    <n v="186"/>
    <s v="Alto"/>
    <n v="125"/>
    <s v="Bajo"/>
    <n v="5.8"/>
    <s v="Alto"/>
    <n v="9.1"/>
    <x v="0"/>
    <n v="7.5"/>
    <s v="Bajo"/>
    <n v="5.4"/>
    <s v="Alto"/>
    <n v="0"/>
    <s v="No Toma ECA"/>
    <n v="1"/>
    <s v="Toma ARB"/>
    <n v="1"/>
    <x v="0"/>
    <n v="1"/>
    <x v="0"/>
    <n v="1"/>
    <x v="1"/>
    <n v="1"/>
    <x v="0"/>
  </r>
  <r>
    <s v="P1436"/>
    <x v="17"/>
    <s v="Adulto"/>
    <x v="0"/>
    <n v="20.2"/>
    <x v="0"/>
    <n v="0"/>
    <s v="No tiene herencia"/>
    <n v="135"/>
    <n v="73"/>
    <n v="66"/>
    <s v="Normal"/>
    <n v="51"/>
    <s v="Normal"/>
    <n v="2"/>
    <x v="0"/>
    <n v="0"/>
    <x v="0"/>
    <n v="0"/>
    <x v="0"/>
    <n v="1"/>
    <x v="0"/>
    <x v="3"/>
    <x v="0"/>
    <n v="24"/>
    <x v="0"/>
    <n v="108"/>
    <x v="0"/>
    <n v="11"/>
    <x v="0"/>
    <n v="8"/>
    <s v="Normal"/>
    <n v="1727"/>
    <x v="0"/>
    <n v="1"/>
    <x v="1"/>
    <n v="110"/>
    <x v="2"/>
    <n v="4.9000000000000004"/>
    <x v="0"/>
    <n v="205"/>
    <x v="2"/>
    <n v="89"/>
    <x v="3"/>
    <n v="55"/>
    <x v="0"/>
    <n v="131"/>
    <s v="Normal"/>
    <n v="142"/>
    <s v="Normal"/>
    <n v="4.5"/>
    <s v="Normal"/>
    <n v="12.5"/>
    <x v="0"/>
    <n v="9.1999999999999993"/>
    <s v="Normal"/>
    <n v="3.3"/>
    <s v="Normal"/>
    <n v="0"/>
    <s v="No Toma ECA"/>
    <n v="1"/>
    <s v="Toma ARB"/>
    <n v="0"/>
    <x v="1"/>
    <n v="1"/>
    <x v="0"/>
    <n v="0"/>
    <x v="0"/>
    <n v="0"/>
    <x v="1"/>
  </r>
  <r>
    <s v="P1437"/>
    <x v="32"/>
    <s v="Adulto"/>
    <x v="1"/>
    <n v="25.3"/>
    <x v="3"/>
    <n v="0"/>
    <s v="No tiene herencia"/>
    <n v="124"/>
    <n v="78"/>
    <n v="70"/>
    <s v="Normal"/>
    <n v="52"/>
    <s v="Normal"/>
    <n v="1"/>
    <x v="2"/>
    <n v="0"/>
    <x v="0"/>
    <n v="0"/>
    <x v="0"/>
    <n v="1"/>
    <x v="0"/>
    <x v="0"/>
    <x v="0"/>
    <n v="37"/>
    <x v="0"/>
    <n v="62"/>
    <x v="2"/>
    <n v="13"/>
    <x v="0"/>
    <n v="11"/>
    <s v="Normal"/>
    <n v="1128"/>
    <x v="0"/>
    <n v="0"/>
    <x v="0"/>
    <n v="119"/>
    <x v="2"/>
    <n v="5.2"/>
    <x v="0"/>
    <n v="184"/>
    <x v="0"/>
    <n v="107"/>
    <x v="0"/>
    <n v="60"/>
    <x v="1"/>
    <n v="90"/>
    <s v="Normal"/>
    <n v="144"/>
    <s v="Normal"/>
    <n v="4.5"/>
    <s v="Normal"/>
    <n v="13.8"/>
    <x v="1"/>
    <n v="10.3"/>
    <s v="Normal"/>
    <n v="3.9"/>
    <s v="Normal"/>
    <n v="1"/>
    <s v="Toma ECA"/>
    <n v="1"/>
    <s v="Toma ARB"/>
    <n v="0"/>
    <x v="1"/>
    <n v="0"/>
    <x v="1"/>
    <n v="0"/>
    <x v="0"/>
    <n v="0"/>
    <x v="1"/>
  </r>
  <r>
    <s v="P1438"/>
    <x v="14"/>
    <s v="Adulto"/>
    <x v="1"/>
    <n v="29.7"/>
    <x v="3"/>
    <n v="0"/>
    <s v="No tiene herencia"/>
    <n v="105"/>
    <n v="70"/>
    <n v="90"/>
    <s v="Normal"/>
    <n v="70"/>
    <s v="Normal"/>
    <n v="1"/>
    <x v="2"/>
    <n v="0"/>
    <x v="0"/>
    <n v="0"/>
    <x v="0"/>
    <n v="1"/>
    <x v="0"/>
    <x v="7"/>
    <x v="0"/>
    <n v="26"/>
    <x v="0"/>
    <n v="74"/>
    <x v="2"/>
    <n v="7"/>
    <x v="0"/>
    <n v="5"/>
    <s v="Normal"/>
    <n v="1815"/>
    <x v="0"/>
    <n v="1"/>
    <x v="1"/>
    <n v="114"/>
    <x v="2"/>
    <n v="5.3"/>
    <x v="0"/>
    <n v="180"/>
    <x v="0"/>
    <n v="116"/>
    <x v="0"/>
    <n v="47"/>
    <x v="0"/>
    <n v="85"/>
    <s v="Normal"/>
    <n v="141"/>
    <s v="Normal"/>
    <n v="4.2"/>
    <s v="Normal"/>
    <n v="14.8"/>
    <x v="1"/>
    <n v="9.4"/>
    <s v="Normal"/>
    <n v="3.4"/>
    <s v="Normal"/>
    <n v="0"/>
    <s v="No Toma ECA"/>
    <n v="0"/>
    <s v="No toma ARB"/>
    <n v="1"/>
    <x v="0"/>
    <n v="0"/>
    <x v="1"/>
    <n v="0"/>
    <x v="0"/>
    <n v="1"/>
    <x v="0"/>
  </r>
  <r>
    <s v="P1439"/>
    <x v="2"/>
    <s v="Adulto Mayor"/>
    <x v="0"/>
    <n v="34.9"/>
    <x v="2"/>
    <n v="1"/>
    <s v="Tiene herencia"/>
    <n v="170"/>
    <n v="92"/>
    <n v="75"/>
    <s v="Normal"/>
    <n v="50"/>
    <s v="Normal"/>
    <n v="3"/>
    <x v="3"/>
    <n v="0"/>
    <x v="0"/>
    <n v="1"/>
    <x v="1"/>
    <n v="1"/>
    <x v="0"/>
    <x v="32"/>
    <x v="1"/>
    <n v="69"/>
    <x v="1"/>
    <n v="37"/>
    <x v="1"/>
    <n v="908"/>
    <x v="1"/>
    <n v="726"/>
    <s v="Macroalbuminuria"/>
    <n v="386"/>
    <x v="1"/>
    <n v="1"/>
    <x v="1"/>
    <n v="127"/>
    <x v="1"/>
    <n v="8"/>
    <x v="1"/>
    <n v="214"/>
    <x v="2"/>
    <n v="178"/>
    <x v="1"/>
    <n v="39"/>
    <x v="0"/>
    <n v="187"/>
    <s v="Alto"/>
    <n v="131"/>
    <s v="Bajo"/>
    <n v="6.6"/>
    <s v="Alto"/>
    <n v="8.4"/>
    <x v="0"/>
    <n v="8.4"/>
    <s v="Bajo"/>
    <n v="6.8"/>
    <s v="Alto"/>
    <n v="0"/>
    <s v="No Toma ECA"/>
    <n v="1"/>
    <s v="Toma ARB"/>
    <n v="1"/>
    <x v="0"/>
    <n v="1"/>
    <x v="0"/>
    <n v="1"/>
    <x v="1"/>
    <n v="1"/>
    <x v="0"/>
  </r>
  <r>
    <s v="P1440"/>
    <x v="4"/>
    <s v="Adulto Mayor"/>
    <x v="0"/>
    <n v="31.5"/>
    <x v="2"/>
    <n v="0"/>
    <s v="No tiene herencia"/>
    <n v="142"/>
    <n v="110"/>
    <n v="91"/>
    <s v="Normal"/>
    <n v="30"/>
    <s v="Reducida"/>
    <n v="4"/>
    <x v="1"/>
    <n v="0"/>
    <x v="0"/>
    <n v="1"/>
    <x v="1"/>
    <n v="1"/>
    <x v="0"/>
    <x v="15"/>
    <x v="1"/>
    <n v="55"/>
    <x v="0"/>
    <n v="47"/>
    <x v="1"/>
    <n v="2704"/>
    <x v="1"/>
    <n v="2163"/>
    <s v="Macroalbuminuria"/>
    <n v="533"/>
    <x v="0"/>
    <n v="0"/>
    <x v="0"/>
    <n v="176"/>
    <x v="1"/>
    <n v="10.1"/>
    <x v="1"/>
    <n v="234"/>
    <x v="2"/>
    <n v="151"/>
    <x v="4"/>
    <n v="40"/>
    <x v="0"/>
    <n v="417"/>
    <s v="Alto"/>
    <n v="134"/>
    <s v="Bajo"/>
    <n v="6.4"/>
    <s v="Alto"/>
    <n v="9.1"/>
    <x v="0"/>
    <n v="8.9"/>
    <s v="Normal"/>
    <n v="4.5999999999999996"/>
    <s v="Alto"/>
    <n v="0"/>
    <s v="No Toma ECA"/>
    <n v="1"/>
    <s v="Toma ARB"/>
    <n v="0"/>
    <x v="1"/>
    <n v="1"/>
    <x v="0"/>
    <n v="1"/>
    <x v="1"/>
    <n v="0"/>
    <x v="1"/>
  </r>
  <r>
    <s v="P1441"/>
    <x v="13"/>
    <s v="Adulto Mayor"/>
    <x v="1"/>
    <n v="32.4"/>
    <x v="2"/>
    <n v="0"/>
    <s v="No tiene herencia"/>
    <n v="157"/>
    <n v="91"/>
    <n v="84"/>
    <s v="Normal"/>
    <n v="37"/>
    <s v="Reducida"/>
    <n v="4"/>
    <x v="1"/>
    <n v="1"/>
    <x v="1"/>
    <n v="0"/>
    <x v="0"/>
    <n v="1"/>
    <x v="0"/>
    <x v="36"/>
    <x v="1"/>
    <n v="52"/>
    <x v="1"/>
    <n v="38"/>
    <x v="1"/>
    <n v="1572"/>
    <x v="1"/>
    <n v="1257"/>
    <s v="Macroalbuminuria"/>
    <n v="720"/>
    <x v="0"/>
    <n v="1"/>
    <x v="1"/>
    <n v="207"/>
    <x v="1"/>
    <n v="9.5"/>
    <x v="1"/>
    <n v="225"/>
    <x v="2"/>
    <n v="160"/>
    <x v="1"/>
    <n v="35"/>
    <x v="0"/>
    <n v="194"/>
    <s v="Alto"/>
    <n v="140"/>
    <s v="Normal"/>
    <n v="5.2"/>
    <s v="Alto"/>
    <n v="9.1999999999999993"/>
    <x v="0"/>
    <n v="8.8000000000000007"/>
    <s v="Normal"/>
    <n v="6.6"/>
    <s v="Alto"/>
    <n v="1"/>
    <s v="Toma ECA"/>
    <n v="1"/>
    <s v="Toma ARB"/>
    <n v="0"/>
    <x v="1"/>
    <n v="0"/>
    <x v="1"/>
    <n v="1"/>
    <x v="1"/>
    <n v="0"/>
    <x v="1"/>
  </r>
  <r>
    <s v="P1442"/>
    <x v="33"/>
    <s v="Adulto Mayor"/>
    <x v="0"/>
    <n v="28.2"/>
    <x v="3"/>
    <n v="0"/>
    <s v="No tiene herencia"/>
    <n v="106"/>
    <n v="76"/>
    <n v="60"/>
    <s v="Normal"/>
    <n v="60"/>
    <s v="Normal"/>
    <n v="1"/>
    <x v="2"/>
    <n v="0"/>
    <x v="0"/>
    <n v="0"/>
    <x v="0"/>
    <n v="1"/>
    <x v="0"/>
    <x v="18"/>
    <x v="0"/>
    <n v="31"/>
    <x v="0"/>
    <n v="82"/>
    <x v="2"/>
    <n v="29"/>
    <x v="0"/>
    <n v="20"/>
    <s v="Normal"/>
    <n v="1600"/>
    <x v="0"/>
    <n v="1"/>
    <x v="1"/>
    <n v="109"/>
    <x v="2"/>
    <n v="5.9"/>
    <x v="2"/>
    <n v="153"/>
    <x v="0"/>
    <n v="93"/>
    <x v="3"/>
    <n v="60"/>
    <x v="1"/>
    <n v="150"/>
    <s v="Normal"/>
    <n v="139"/>
    <s v="Normal"/>
    <n v="4.8"/>
    <s v="Normal"/>
    <n v="14.9"/>
    <x v="1"/>
    <n v="9.1"/>
    <s v="Normal"/>
    <n v="3.4"/>
    <s v="Normal"/>
    <n v="0"/>
    <s v="No Toma ECA"/>
    <n v="1"/>
    <s v="Toma ARB"/>
    <n v="0"/>
    <x v="1"/>
    <n v="0"/>
    <x v="1"/>
    <n v="0"/>
    <x v="0"/>
    <n v="1"/>
    <x v="0"/>
  </r>
  <r>
    <s v="P1443"/>
    <x v="44"/>
    <s v="Adulto Mayor"/>
    <x v="1"/>
    <n v="33.6"/>
    <x v="2"/>
    <n v="0"/>
    <s v="No tiene herencia"/>
    <n v="148"/>
    <n v="91"/>
    <n v="97"/>
    <s v="Normal"/>
    <n v="32"/>
    <s v="Reducida"/>
    <n v="4"/>
    <x v="1"/>
    <n v="0"/>
    <x v="0"/>
    <n v="0"/>
    <x v="0"/>
    <n v="1"/>
    <x v="0"/>
    <x v="34"/>
    <x v="1"/>
    <n v="83"/>
    <x v="1"/>
    <n v="42"/>
    <x v="1"/>
    <n v="617"/>
    <x v="1"/>
    <n v="555"/>
    <s v="Macroalbuminuria"/>
    <n v="640"/>
    <x v="0"/>
    <n v="0"/>
    <x v="0"/>
    <n v="136"/>
    <x v="1"/>
    <n v="9.9"/>
    <x v="1"/>
    <n v="246"/>
    <x v="1"/>
    <n v="216"/>
    <x v="2"/>
    <n v="45"/>
    <x v="0"/>
    <n v="252"/>
    <s v="Alto"/>
    <n v="134"/>
    <s v="Bajo"/>
    <n v="5.3"/>
    <s v="Alto"/>
    <n v="7.2"/>
    <x v="0"/>
    <n v="7.8"/>
    <s v="Bajo"/>
    <n v="6.8"/>
    <s v="Alto"/>
    <n v="1"/>
    <s v="Toma ECA"/>
    <n v="0"/>
    <s v="No toma ARB"/>
    <n v="1"/>
    <x v="0"/>
    <n v="0"/>
    <x v="1"/>
    <n v="1"/>
    <x v="1"/>
    <n v="1"/>
    <x v="0"/>
  </r>
  <r>
    <s v="P1444"/>
    <x v="2"/>
    <s v="Adulto Mayor"/>
    <x v="0"/>
    <n v="38.4"/>
    <x v="1"/>
    <n v="1"/>
    <s v="Tiene herencia"/>
    <n v="180"/>
    <n v="91"/>
    <n v="76"/>
    <s v="Normal"/>
    <n v="29"/>
    <s v="Reducida"/>
    <n v="3"/>
    <x v="3"/>
    <n v="0"/>
    <x v="0"/>
    <n v="0"/>
    <x v="0"/>
    <n v="1"/>
    <x v="0"/>
    <x v="19"/>
    <x v="1"/>
    <n v="45"/>
    <x v="0"/>
    <n v="50"/>
    <x v="1"/>
    <n v="2011"/>
    <x v="1"/>
    <n v="1809"/>
    <s v="Macroalbuminuria"/>
    <n v="348"/>
    <x v="1"/>
    <n v="0"/>
    <x v="0"/>
    <n v="149"/>
    <x v="1"/>
    <n v="7"/>
    <x v="1"/>
    <n v="206"/>
    <x v="2"/>
    <n v="163"/>
    <x v="1"/>
    <n v="34"/>
    <x v="0"/>
    <n v="408"/>
    <s v="Alto"/>
    <n v="140"/>
    <s v="Normal"/>
    <n v="5.0999999999999996"/>
    <s v="Alto"/>
    <n v="7.1"/>
    <x v="0"/>
    <n v="7.8"/>
    <s v="Bajo"/>
    <n v="5.4"/>
    <s v="Alto"/>
    <n v="0"/>
    <s v="No Toma ECA"/>
    <n v="0"/>
    <s v="No toma ARB"/>
    <n v="1"/>
    <x v="0"/>
    <n v="0"/>
    <x v="1"/>
    <n v="1"/>
    <x v="1"/>
    <n v="1"/>
    <x v="0"/>
  </r>
  <r>
    <s v="P1445"/>
    <x v="52"/>
    <s v="Adulto"/>
    <x v="1"/>
    <n v="24.1"/>
    <x v="0"/>
    <n v="0"/>
    <s v="No tiene herencia"/>
    <n v="123"/>
    <n v="81"/>
    <n v="84"/>
    <s v="Normal"/>
    <n v="50"/>
    <s v="Normal"/>
    <n v="2"/>
    <x v="0"/>
    <n v="0"/>
    <x v="0"/>
    <n v="0"/>
    <x v="0"/>
    <n v="0"/>
    <x v="1"/>
    <x v="13"/>
    <x v="0"/>
    <n v="37"/>
    <x v="0"/>
    <n v="117"/>
    <x v="0"/>
    <n v="5"/>
    <x v="0"/>
    <n v="3"/>
    <s v="Normal"/>
    <n v="2106"/>
    <x v="0"/>
    <n v="0"/>
    <x v="0"/>
    <n v="99"/>
    <x v="0"/>
    <n v="6.3"/>
    <x v="2"/>
    <n v="193"/>
    <x v="0"/>
    <n v="83"/>
    <x v="3"/>
    <n v="54"/>
    <x v="0"/>
    <n v="93"/>
    <s v="Normal"/>
    <n v="138"/>
    <s v="Normal"/>
    <n v="4.8"/>
    <s v="Normal"/>
    <n v="14.3"/>
    <x v="1"/>
    <n v="9.1999999999999993"/>
    <s v="Normal"/>
    <n v="3.2"/>
    <s v="Normal"/>
    <n v="0"/>
    <s v="No Toma ECA"/>
    <n v="0"/>
    <s v="No toma ARB"/>
    <n v="1"/>
    <x v="0"/>
    <n v="0"/>
    <x v="1"/>
    <n v="0"/>
    <x v="0"/>
    <n v="0"/>
    <x v="1"/>
  </r>
  <r>
    <s v="P1446"/>
    <x v="50"/>
    <s v="Adulto"/>
    <x v="0"/>
    <n v="24.8"/>
    <x v="0"/>
    <n v="0"/>
    <s v="No tiene herencia"/>
    <n v="107"/>
    <n v="74"/>
    <n v="67"/>
    <s v="Normal"/>
    <n v="52"/>
    <s v="Normal"/>
    <n v="1"/>
    <x v="2"/>
    <n v="0"/>
    <x v="0"/>
    <n v="0"/>
    <x v="0"/>
    <n v="0"/>
    <x v="1"/>
    <x v="3"/>
    <x v="0"/>
    <n v="26"/>
    <x v="0"/>
    <n v="115"/>
    <x v="0"/>
    <n v="8"/>
    <x v="0"/>
    <n v="5"/>
    <s v="Normal"/>
    <n v="1378"/>
    <x v="0"/>
    <n v="1"/>
    <x v="1"/>
    <n v="88"/>
    <x v="0"/>
    <n v="5.4"/>
    <x v="0"/>
    <n v="183"/>
    <x v="0"/>
    <n v="118"/>
    <x v="0"/>
    <n v="57"/>
    <x v="0"/>
    <n v="113"/>
    <s v="Normal"/>
    <n v="143"/>
    <s v="Normal"/>
    <n v="4.3"/>
    <s v="Normal"/>
    <n v="12.9"/>
    <x v="0"/>
    <n v="10.199999999999999"/>
    <s v="Normal"/>
    <n v="4"/>
    <s v="Normal"/>
    <n v="0"/>
    <s v="No Toma ECA"/>
    <n v="0"/>
    <s v="No toma ARB"/>
    <n v="1"/>
    <x v="0"/>
    <n v="0"/>
    <x v="1"/>
    <n v="0"/>
    <x v="0"/>
    <n v="1"/>
    <x v="0"/>
  </r>
  <r>
    <s v="P1447"/>
    <x v="45"/>
    <s v="Adulto"/>
    <x v="1"/>
    <n v="24.3"/>
    <x v="0"/>
    <n v="0"/>
    <s v="No tiene herencia"/>
    <n v="116"/>
    <n v="79"/>
    <n v="85"/>
    <s v="Normal"/>
    <n v="62"/>
    <s v="Normal"/>
    <n v="2"/>
    <x v="0"/>
    <n v="0"/>
    <x v="0"/>
    <n v="0"/>
    <x v="0"/>
    <n v="0"/>
    <x v="1"/>
    <x v="0"/>
    <x v="0"/>
    <n v="24"/>
    <x v="0"/>
    <n v="63"/>
    <x v="2"/>
    <n v="14"/>
    <x v="0"/>
    <n v="11"/>
    <s v="Normal"/>
    <n v="1571"/>
    <x v="0"/>
    <n v="1"/>
    <x v="1"/>
    <n v="112"/>
    <x v="2"/>
    <n v="6"/>
    <x v="2"/>
    <n v="173"/>
    <x v="0"/>
    <n v="114"/>
    <x v="0"/>
    <n v="58"/>
    <x v="0"/>
    <n v="104"/>
    <s v="Normal"/>
    <n v="145"/>
    <s v="Normal"/>
    <n v="4.2"/>
    <s v="Normal"/>
    <n v="16"/>
    <x v="2"/>
    <n v="10"/>
    <s v="Normal"/>
    <n v="3.8"/>
    <s v="Normal"/>
    <n v="0"/>
    <s v="No Toma ECA"/>
    <n v="0"/>
    <s v="No toma ARB"/>
    <n v="1"/>
    <x v="0"/>
    <n v="0"/>
    <x v="1"/>
    <n v="0"/>
    <x v="0"/>
    <n v="0"/>
    <x v="1"/>
  </r>
  <r>
    <s v="P1448"/>
    <x v="16"/>
    <s v="Adulto"/>
    <x v="1"/>
    <n v="29.3"/>
    <x v="3"/>
    <n v="1"/>
    <s v="Tiene herencia"/>
    <n v="122"/>
    <n v="68"/>
    <n v="68"/>
    <s v="Normal"/>
    <n v="54"/>
    <s v="Normal"/>
    <n v="1"/>
    <x v="2"/>
    <n v="0"/>
    <x v="0"/>
    <n v="0"/>
    <x v="0"/>
    <n v="1"/>
    <x v="0"/>
    <x v="4"/>
    <x v="1"/>
    <n v="21"/>
    <x v="0"/>
    <n v="60"/>
    <x v="2"/>
    <n v="20"/>
    <x v="0"/>
    <n v="14"/>
    <s v="Normal"/>
    <n v="2080"/>
    <x v="0"/>
    <n v="0"/>
    <x v="0"/>
    <n v="85"/>
    <x v="0"/>
    <n v="6.3"/>
    <x v="2"/>
    <n v="212"/>
    <x v="2"/>
    <n v="116"/>
    <x v="0"/>
    <n v="50"/>
    <x v="0"/>
    <n v="144"/>
    <s v="Normal"/>
    <n v="138"/>
    <s v="Normal"/>
    <n v="4.5999999999999996"/>
    <s v="Normal"/>
    <n v="13.4"/>
    <x v="1"/>
    <n v="10"/>
    <s v="Normal"/>
    <n v="3.5"/>
    <s v="Normal"/>
    <n v="1"/>
    <s v="Toma ECA"/>
    <n v="1"/>
    <s v="Toma ARB"/>
    <n v="0"/>
    <x v="1"/>
    <n v="0"/>
    <x v="1"/>
    <n v="0"/>
    <x v="0"/>
    <n v="1"/>
    <x v="0"/>
  </r>
  <r>
    <s v="P1449"/>
    <x v="32"/>
    <s v="Adulto"/>
    <x v="0"/>
    <n v="21.2"/>
    <x v="0"/>
    <n v="1"/>
    <s v="Tiene herencia"/>
    <n v="132"/>
    <n v="78"/>
    <n v="90"/>
    <s v="Normal"/>
    <n v="60"/>
    <s v="Normal"/>
    <n v="2"/>
    <x v="0"/>
    <n v="0"/>
    <x v="0"/>
    <n v="0"/>
    <x v="0"/>
    <n v="0"/>
    <x v="1"/>
    <x v="4"/>
    <x v="0"/>
    <n v="31"/>
    <x v="0"/>
    <n v="102"/>
    <x v="0"/>
    <n v="14"/>
    <x v="0"/>
    <n v="12"/>
    <s v="Normal"/>
    <n v="2050"/>
    <x v="0"/>
    <n v="0"/>
    <x v="0"/>
    <n v="83"/>
    <x v="0"/>
    <n v="5.0999999999999996"/>
    <x v="0"/>
    <n v="179"/>
    <x v="0"/>
    <n v="92"/>
    <x v="3"/>
    <n v="65"/>
    <x v="1"/>
    <n v="82"/>
    <s v="Normal"/>
    <n v="138"/>
    <s v="Normal"/>
    <n v="4.7"/>
    <s v="Normal"/>
    <n v="15.4"/>
    <x v="1"/>
    <n v="9.4"/>
    <s v="Normal"/>
    <n v="3.2"/>
    <s v="Normal"/>
    <n v="1"/>
    <s v="Toma ECA"/>
    <n v="1"/>
    <s v="Toma ARB"/>
    <n v="0"/>
    <x v="1"/>
    <n v="1"/>
    <x v="0"/>
    <n v="0"/>
    <x v="0"/>
    <n v="0"/>
    <x v="1"/>
  </r>
  <r>
    <s v="P1450"/>
    <x v="5"/>
    <s v="Adulto"/>
    <x v="0"/>
    <n v="28.8"/>
    <x v="3"/>
    <n v="0"/>
    <s v="No tiene herencia"/>
    <n v="103"/>
    <n v="85"/>
    <n v="85"/>
    <s v="Normal"/>
    <n v="65"/>
    <s v="Normal"/>
    <n v="1"/>
    <x v="2"/>
    <n v="0"/>
    <x v="0"/>
    <n v="0"/>
    <x v="0"/>
    <n v="0"/>
    <x v="1"/>
    <x v="4"/>
    <x v="0"/>
    <n v="16"/>
    <x v="2"/>
    <n v="89"/>
    <x v="2"/>
    <n v="26"/>
    <x v="0"/>
    <n v="23"/>
    <s v="Normal"/>
    <n v="1323"/>
    <x v="0"/>
    <n v="0"/>
    <x v="0"/>
    <n v="82"/>
    <x v="0"/>
    <n v="6.2"/>
    <x v="2"/>
    <n v="206"/>
    <x v="2"/>
    <n v="116"/>
    <x v="0"/>
    <n v="45"/>
    <x v="0"/>
    <n v="120"/>
    <s v="Normal"/>
    <n v="138"/>
    <s v="Normal"/>
    <n v="5"/>
    <s v="Normal"/>
    <n v="14.3"/>
    <x v="1"/>
    <n v="8.5"/>
    <s v="Normal"/>
    <n v="4.4000000000000004"/>
    <s v="Normal"/>
    <n v="1"/>
    <s v="Toma ECA"/>
    <n v="1"/>
    <s v="Toma ARB"/>
    <n v="0"/>
    <x v="1"/>
    <n v="1"/>
    <x v="0"/>
    <n v="0"/>
    <x v="0"/>
    <n v="0"/>
    <x v="1"/>
  </r>
  <r>
    <s v="P1451"/>
    <x v="4"/>
    <s v="Adulto Mayor"/>
    <x v="1"/>
    <n v="35.700000000000003"/>
    <x v="1"/>
    <n v="1"/>
    <s v="Tiene herencia"/>
    <n v="164"/>
    <n v="108"/>
    <n v="84"/>
    <s v="Normal"/>
    <n v="34"/>
    <s v="Reducida"/>
    <n v="4"/>
    <x v="1"/>
    <n v="1"/>
    <x v="1"/>
    <n v="1"/>
    <x v="1"/>
    <n v="1"/>
    <x v="0"/>
    <x v="6"/>
    <x v="1"/>
    <n v="101"/>
    <x v="3"/>
    <n v="31"/>
    <x v="1"/>
    <n v="2934"/>
    <x v="1"/>
    <n v="2347"/>
    <s v="Macroalbuminuria"/>
    <n v="690"/>
    <x v="0"/>
    <n v="1"/>
    <x v="1"/>
    <n v="150"/>
    <x v="1"/>
    <n v="9"/>
    <x v="1"/>
    <n v="320"/>
    <x v="1"/>
    <n v="164"/>
    <x v="1"/>
    <n v="31"/>
    <x v="0"/>
    <n v="432"/>
    <s v="Alto"/>
    <n v="138"/>
    <s v="Normal"/>
    <n v="6"/>
    <s v="Alto"/>
    <n v="9.9"/>
    <x v="0"/>
    <n v="8.6"/>
    <s v="Normal"/>
    <n v="5.8"/>
    <s v="Alto"/>
    <n v="1"/>
    <s v="Toma ECA"/>
    <n v="1"/>
    <s v="Toma ARB"/>
    <n v="1"/>
    <x v="0"/>
    <n v="0"/>
    <x v="1"/>
    <n v="1"/>
    <x v="1"/>
    <n v="1"/>
    <x v="0"/>
  </r>
  <r>
    <s v="P1452"/>
    <x v="2"/>
    <s v="Adulto Mayor"/>
    <x v="0"/>
    <n v="36.799999999999997"/>
    <x v="1"/>
    <n v="1"/>
    <s v="Tiene herencia"/>
    <n v="154"/>
    <n v="99"/>
    <n v="81"/>
    <s v="Normal"/>
    <n v="43"/>
    <s v="Intermedia"/>
    <n v="4"/>
    <x v="1"/>
    <n v="0"/>
    <x v="0"/>
    <n v="1"/>
    <x v="1"/>
    <n v="1"/>
    <x v="0"/>
    <x v="37"/>
    <x v="1"/>
    <n v="105"/>
    <x v="3"/>
    <n v="46"/>
    <x v="1"/>
    <n v="517"/>
    <x v="1"/>
    <n v="413"/>
    <s v="Macroalbuminuria"/>
    <n v="667"/>
    <x v="0"/>
    <n v="0"/>
    <x v="0"/>
    <n v="176"/>
    <x v="1"/>
    <n v="9.6999999999999993"/>
    <x v="1"/>
    <n v="231"/>
    <x v="2"/>
    <n v="133"/>
    <x v="4"/>
    <n v="33"/>
    <x v="0"/>
    <n v="186"/>
    <s v="Alto"/>
    <n v="139"/>
    <s v="Normal"/>
    <n v="5.9"/>
    <s v="Alto"/>
    <n v="7.1"/>
    <x v="0"/>
    <n v="7.6"/>
    <s v="Bajo"/>
    <n v="5"/>
    <s v="Alto"/>
    <n v="0"/>
    <s v="No Toma ECA"/>
    <n v="0"/>
    <s v="No toma ARB"/>
    <n v="0"/>
    <x v="1"/>
    <n v="1"/>
    <x v="0"/>
    <n v="1"/>
    <x v="1"/>
    <n v="1"/>
    <x v="0"/>
  </r>
  <r>
    <s v="P1453"/>
    <x v="2"/>
    <s v="Adulto Mayor"/>
    <x v="0"/>
    <n v="37.5"/>
    <x v="1"/>
    <n v="0"/>
    <s v="No tiene herencia"/>
    <n v="163"/>
    <n v="104"/>
    <n v="95"/>
    <s v="Normal"/>
    <n v="42"/>
    <s v="Intermedia"/>
    <n v="3"/>
    <x v="3"/>
    <n v="1"/>
    <x v="1"/>
    <n v="0"/>
    <x v="0"/>
    <n v="1"/>
    <x v="0"/>
    <x v="25"/>
    <x v="1"/>
    <n v="101"/>
    <x v="3"/>
    <n v="25"/>
    <x v="4"/>
    <n v="1325"/>
    <x v="1"/>
    <n v="1060"/>
    <s v="Macroalbuminuria"/>
    <n v="484"/>
    <x v="1"/>
    <n v="1"/>
    <x v="1"/>
    <n v="173"/>
    <x v="1"/>
    <n v="8.3000000000000007"/>
    <x v="1"/>
    <n v="283"/>
    <x v="1"/>
    <n v="211"/>
    <x v="2"/>
    <n v="34"/>
    <x v="0"/>
    <n v="351"/>
    <s v="Alto"/>
    <n v="135"/>
    <s v="Normal"/>
    <n v="7"/>
    <s v="Alto"/>
    <n v="8.8000000000000007"/>
    <x v="0"/>
    <n v="8.3000000000000007"/>
    <s v="Bajo"/>
    <n v="6"/>
    <s v="Alto"/>
    <n v="1"/>
    <s v="Toma ECA"/>
    <n v="1"/>
    <s v="Toma ARB"/>
    <n v="0"/>
    <x v="1"/>
    <n v="0"/>
    <x v="1"/>
    <n v="1"/>
    <x v="1"/>
    <n v="0"/>
    <x v="1"/>
  </r>
  <r>
    <s v="P1454"/>
    <x v="22"/>
    <s v="Adulto Mayor"/>
    <x v="0"/>
    <n v="31"/>
    <x v="2"/>
    <n v="1"/>
    <s v="Tiene herencia"/>
    <n v="166"/>
    <n v="95"/>
    <n v="79"/>
    <s v="Normal"/>
    <n v="39"/>
    <s v="Reducida"/>
    <n v="3"/>
    <x v="3"/>
    <n v="1"/>
    <x v="1"/>
    <n v="0"/>
    <x v="0"/>
    <n v="1"/>
    <x v="0"/>
    <x v="38"/>
    <x v="1"/>
    <n v="96"/>
    <x v="1"/>
    <n v="33"/>
    <x v="1"/>
    <n v="1422"/>
    <x v="1"/>
    <n v="1137"/>
    <s v="Macroalbuminuria"/>
    <n v="690"/>
    <x v="0"/>
    <n v="1"/>
    <x v="1"/>
    <n v="143"/>
    <x v="1"/>
    <n v="7.2"/>
    <x v="1"/>
    <n v="218"/>
    <x v="2"/>
    <n v="158"/>
    <x v="4"/>
    <n v="26"/>
    <x v="0"/>
    <n v="282"/>
    <s v="Alto"/>
    <n v="137"/>
    <s v="Normal"/>
    <n v="6.9"/>
    <s v="Alto"/>
    <n v="8.1999999999999993"/>
    <x v="0"/>
    <n v="7.8"/>
    <s v="Bajo"/>
    <n v="7.4"/>
    <s v="Alto"/>
    <n v="1"/>
    <s v="Toma ECA"/>
    <n v="1"/>
    <s v="Toma ARB"/>
    <n v="1"/>
    <x v="0"/>
    <n v="1"/>
    <x v="0"/>
    <n v="1"/>
    <x v="1"/>
    <n v="1"/>
    <x v="0"/>
  </r>
  <r>
    <s v="P1455"/>
    <x v="33"/>
    <s v="Adulto Mayor"/>
    <x v="1"/>
    <n v="28.9"/>
    <x v="3"/>
    <n v="0"/>
    <s v="No tiene herencia"/>
    <n v="103"/>
    <n v="71"/>
    <n v="69"/>
    <s v="Normal"/>
    <n v="64"/>
    <s v="Normal"/>
    <n v="2"/>
    <x v="0"/>
    <n v="0"/>
    <x v="0"/>
    <n v="0"/>
    <x v="0"/>
    <n v="1"/>
    <x v="0"/>
    <x v="3"/>
    <x v="0"/>
    <n v="31"/>
    <x v="0"/>
    <n v="97"/>
    <x v="0"/>
    <n v="20"/>
    <x v="0"/>
    <n v="14"/>
    <s v="Normal"/>
    <n v="1353"/>
    <x v="0"/>
    <n v="0"/>
    <x v="0"/>
    <n v="97"/>
    <x v="0"/>
    <n v="4.8"/>
    <x v="0"/>
    <n v="151"/>
    <x v="0"/>
    <n v="97"/>
    <x v="3"/>
    <n v="61"/>
    <x v="1"/>
    <n v="117"/>
    <s v="Normal"/>
    <n v="135"/>
    <s v="Normal"/>
    <n v="4.7"/>
    <s v="Normal"/>
    <n v="14.8"/>
    <x v="1"/>
    <n v="9"/>
    <s v="Normal"/>
    <n v="2.6"/>
    <s v="Normal"/>
    <n v="0"/>
    <s v="No Toma ECA"/>
    <n v="1"/>
    <s v="Toma ARB"/>
    <n v="0"/>
    <x v="1"/>
    <n v="1"/>
    <x v="0"/>
    <n v="0"/>
    <x v="0"/>
    <n v="1"/>
    <x v="0"/>
  </r>
  <r>
    <s v="P1456"/>
    <x v="25"/>
    <s v="Adulto"/>
    <x v="0"/>
    <n v="28.1"/>
    <x v="3"/>
    <n v="1"/>
    <s v="Tiene herencia"/>
    <n v="160"/>
    <n v="102"/>
    <n v="100"/>
    <s v="Normal"/>
    <n v="47"/>
    <s v="Intermedia"/>
    <n v="3"/>
    <x v="3"/>
    <n v="1"/>
    <x v="1"/>
    <n v="0"/>
    <x v="0"/>
    <n v="1"/>
    <x v="0"/>
    <x v="21"/>
    <x v="1"/>
    <n v="96"/>
    <x v="1"/>
    <n v="51"/>
    <x v="1"/>
    <n v="1010"/>
    <x v="1"/>
    <n v="808"/>
    <s v="Macroalbuminuria"/>
    <n v="636"/>
    <x v="0"/>
    <n v="0"/>
    <x v="0"/>
    <n v="146"/>
    <x v="1"/>
    <n v="8.4"/>
    <x v="1"/>
    <n v="259"/>
    <x v="1"/>
    <n v="180"/>
    <x v="1"/>
    <n v="25"/>
    <x v="0"/>
    <n v="270"/>
    <s v="Alto"/>
    <n v="129"/>
    <s v="Bajo"/>
    <n v="6.2"/>
    <s v="Alto"/>
    <n v="8"/>
    <x v="0"/>
    <n v="8.4"/>
    <s v="Bajo"/>
    <n v="7.2"/>
    <s v="Alto"/>
    <n v="1"/>
    <s v="Toma ECA"/>
    <n v="0"/>
    <s v="No toma ARB"/>
    <n v="0"/>
    <x v="1"/>
    <n v="0"/>
    <x v="1"/>
    <n v="1"/>
    <x v="1"/>
    <n v="0"/>
    <x v="1"/>
  </r>
  <r>
    <s v="P1457"/>
    <x v="22"/>
    <s v="Adulto Mayor"/>
    <x v="0"/>
    <n v="29.9"/>
    <x v="3"/>
    <n v="1"/>
    <s v="Tiene herencia"/>
    <n v="130"/>
    <n v="67"/>
    <n v="65"/>
    <s v="Normal"/>
    <n v="70"/>
    <s v="Normal"/>
    <n v="2"/>
    <x v="0"/>
    <n v="0"/>
    <x v="0"/>
    <n v="0"/>
    <x v="0"/>
    <n v="1"/>
    <x v="0"/>
    <x v="4"/>
    <x v="0"/>
    <n v="29"/>
    <x v="0"/>
    <n v="87"/>
    <x v="2"/>
    <n v="13"/>
    <x v="0"/>
    <n v="9"/>
    <s v="Normal"/>
    <n v="1804"/>
    <x v="0"/>
    <n v="1"/>
    <x v="1"/>
    <n v="120"/>
    <x v="2"/>
    <n v="5.0999999999999996"/>
    <x v="0"/>
    <n v="181"/>
    <x v="0"/>
    <n v="114"/>
    <x v="0"/>
    <n v="46"/>
    <x v="0"/>
    <n v="150"/>
    <s v="Normal"/>
    <n v="139"/>
    <s v="Normal"/>
    <n v="4.0999999999999996"/>
    <s v="Normal"/>
    <n v="13.2"/>
    <x v="0"/>
    <n v="9.3000000000000007"/>
    <s v="Normal"/>
    <n v="3.1"/>
    <s v="Normal"/>
    <n v="1"/>
    <s v="Toma ECA"/>
    <n v="1"/>
    <s v="Toma ARB"/>
    <n v="0"/>
    <x v="1"/>
    <n v="1"/>
    <x v="0"/>
    <n v="0"/>
    <x v="0"/>
    <n v="1"/>
    <x v="0"/>
  </r>
  <r>
    <s v="P1458"/>
    <x v="17"/>
    <s v="Adulto"/>
    <x v="1"/>
    <n v="28.7"/>
    <x v="3"/>
    <n v="0"/>
    <s v="No tiene herencia"/>
    <n v="146"/>
    <n v="102"/>
    <n v="75"/>
    <s v="Normal"/>
    <n v="25"/>
    <s v="Reducida"/>
    <n v="2"/>
    <x v="0"/>
    <n v="1"/>
    <x v="1"/>
    <n v="1"/>
    <x v="1"/>
    <n v="1"/>
    <x v="0"/>
    <x v="16"/>
    <x v="1"/>
    <n v="74"/>
    <x v="1"/>
    <n v="55"/>
    <x v="1"/>
    <n v="346"/>
    <x v="1"/>
    <n v="242"/>
    <s v="Microalbuminuria"/>
    <n v="495"/>
    <x v="1"/>
    <n v="1"/>
    <x v="1"/>
    <n v="167"/>
    <x v="1"/>
    <n v="9.3000000000000007"/>
    <x v="1"/>
    <n v="267"/>
    <x v="1"/>
    <n v="163"/>
    <x v="1"/>
    <n v="37"/>
    <x v="0"/>
    <n v="202"/>
    <s v="Alto"/>
    <n v="128"/>
    <s v="Bajo"/>
    <n v="6"/>
    <s v="Alto"/>
    <n v="10.5"/>
    <x v="0"/>
    <n v="8.6"/>
    <s v="Normal"/>
    <n v="7.1"/>
    <s v="Alto"/>
    <n v="1"/>
    <s v="Toma ECA"/>
    <n v="1"/>
    <s v="Toma ARB"/>
    <n v="1"/>
    <x v="0"/>
    <n v="1"/>
    <x v="0"/>
    <n v="1"/>
    <x v="1"/>
    <n v="1"/>
    <x v="0"/>
  </r>
  <r>
    <s v="P1459"/>
    <x v="13"/>
    <s v="Adulto Mayor"/>
    <x v="1"/>
    <n v="36.700000000000003"/>
    <x v="1"/>
    <n v="1"/>
    <s v="Tiene herencia"/>
    <n v="142"/>
    <n v="107"/>
    <n v="97"/>
    <s v="Normal"/>
    <n v="40"/>
    <s v="Reducida"/>
    <n v="2"/>
    <x v="0"/>
    <n v="0"/>
    <x v="0"/>
    <n v="0"/>
    <x v="0"/>
    <n v="1"/>
    <x v="0"/>
    <x v="25"/>
    <x v="1"/>
    <n v="49"/>
    <x v="1"/>
    <n v="58"/>
    <x v="1"/>
    <n v="1409"/>
    <x v="1"/>
    <n v="1268"/>
    <s v="Macroalbuminuria"/>
    <n v="897"/>
    <x v="0"/>
    <n v="1"/>
    <x v="1"/>
    <n v="193"/>
    <x v="1"/>
    <n v="10"/>
    <x v="1"/>
    <n v="210"/>
    <x v="2"/>
    <n v="186"/>
    <x v="1"/>
    <n v="35"/>
    <x v="0"/>
    <n v="336"/>
    <s v="Alto"/>
    <n v="130"/>
    <s v="Bajo"/>
    <n v="5.8"/>
    <s v="Alto"/>
    <n v="8.3000000000000007"/>
    <x v="0"/>
    <n v="8.9"/>
    <s v="Normal"/>
    <n v="7"/>
    <s v="Alto"/>
    <n v="0"/>
    <s v="No Toma ECA"/>
    <n v="0"/>
    <s v="No toma ARB"/>
    <n v="0"/>
    <x v="1"/>
    <n v="1"/>
    <x v="0"/>
    <n v="1"/>
    <x v="1"/>
    <n v="1"/>
    <x v="0"/>
  </r>
  <r>
    <s v="P1460"/>
    <x v="7"/>
    <s v="Adulto Mayor"/>
    <x v="1"/>
    <n v="34.200000000000003"/>
    <x v="2"/>
    <n v="0"/>
    <s v="No tiene herencia"/>
    <n v="153"/>
    <n v="106"/>
    <n v="90"/>
    <s v="Normal"/>
    <n v="33"/>
    <s v="Reducida"/>
    <n v="4"/>
    <x v="1"/>
    <n v="1"/>
    <x v="1"/>
    <n v="1"/>
    <x v="1"/>
    <n v="1"/>
    <x v="0"/>
    <x v="2"/>
    <x v="1"/>
    <n v="85"/>
    <x v="1"/>
    <n v="45"/>
    <x v="1"/>
    <n v="2576"/>
    <x v="1"/>
    <n v="1803"/>
    <s v="Macroalbuminuria"/>
    <n v="543"/>
    <x v="0"/>
    <n v="1"/>
    <x v="1"/>
    <n v="183"/>
    <x v="1"/>
    <n v="9.8000000000000007"/>
    <x v="1"/>
    <n v="236"/>
    <x v="2"/>
    <n v="132"/>
    <x v="4"/>
    <n v="35"/>
    <x v="0"/>
    <n v="430"/>
    <s v="Alto"/>
    <n v="139"/>
    <s v="Normal"/>
    <n v="6.1"/>
    <s v="Alto"/>
    <n v="10.3"/>
    <x v="0"/>
    <n v="8.8000000000000007"/>
    <s v="Normal"/>
    <n v="5.4"/>
    <s v="Alto"/>
    <n v="1"/>
    <s v="Toma ECA"/>
    <n v="0"/>
    <s v="No toma ARB"/>
    <n v="0"/>
    <x v="1"/>
    <n v="1"/>
    <x v="0"/>
    <n v="1"/>
    <x v="1"/>
    <n v="1"/>
    <x v="0"/>
  </r>
  <r>
    <s v="P1461"/>
    <x v="0"/>
    <s v="Adulto"/>
    <x v="0"/>
    <n v="28.7"/>
    <x v="3"/>
    <n v="1"/>
    <s v="Tiene herencia"/>
    <n v="170"/>
    <n v="108"/>
    <n v="77"/>
    <s v="Normal"/>
    <n v="48"/>
    <s v="Intermedia"/>
    <n v="3"/>
    <x v="3"/>
    <n v="1"/>
    <x v="1"/>
    <n v="0"/>
    <x v="0"/>
    <n v="1"/>
    <x v="0"/>
    <x v="19"/>
    <x v="1"/>
    <n v="78"/>
    <x v="1"/>
    <n v="51"/>
    <x v="1"/>
    <n v="858"/>
    <x v="1"/>
    <n v="600"/>
    <s v="Macroalbuminuria"/>
    <n v="505"/>
    <x v="0"/>
    <n v="0"/>
    <x v="0"/>
    <n v="216"/>
    <x v="1"/>
    <n v="10.8"/>
    <x v="1"/>
    <n v="219"/>
    <x v="2"/>
    <n v="158"/>
    <x v="4"/>
    <n v="32"/>
    <x v="0"/>
    <n v="396"/>
    <s v="Alto"/>
    <n v="125"/>
    <s v="Bajo"/>
    <n v="5.3"/>
    <s v="Alto"/>
    <n v="8"/>
    <x v="0"/>
    <n v="8.9"/>
    <s v="Normal"/>
    <n v="5.0999999999999996"/>
    <s v="Alto"/>
    <n v="1"/>
    <s v="Toma ECA"/>
    <n v="1"/>
    <s v="Toma ARB"/>
    <n v="1"/>
    <x v="0"/>
    <n v="1"/>
    <x v="0"/>
    <n v="1"/>
    <x v="1"/>
    <n v="0"/>
    <x v="1"/>
  </r>
  <r>
    <s v="P1462"/>
    <x v="13"/>
    <s v="Adulto Mayor"/>
    <x v="0"/>
    <n v="28.4"/>
    <x v="3"/>
    <n v="1"/>
    <s v="Tiene herencia"/>
    <n v="188"/>
    <n v="103"/>
    <n v="81"/>
    <s v="Normal"/>
    <n v="28"/>
    <s v="Reducida"/>
    <n v="2"/>
    <x v="0"/>
    <n v="0"/>
    <x v="0"/>
    <n v="1"/>
    <x v="1"/>
    <n v="1"/>
    <x v="0"/>
    <x v="28"/>
    <x v="1"/>
    <n v="115"/>
    <x v="3"/>
    <n v="26"/>
    <x v="4"/>
    <n v="1052"/>
    <x v="1"/>
    <n v="841"/>
    <s v="Macroalbuminuria"/>
    <n v="716"/>
    <x v="0"/>
    <n v="1"/>
    <x v="1"/>
    <n v="124"/>
    <x v="2"/>
    <n v="9"/>
    <x v="1"/>
    <n v="297"/>
    <x v="1"/>
    <n v="132"/>
    <x v="4"/>
    <n v="28"/>
    <x v="0"/>
    <n v="319"/>
    <s v="Alto"/>
    <n v="139"/>
    <s v="Normal"/>
    <n v="6.6"/>
    <s v="Alto"/>
    <n v="8.6"/>
    <x v="0"/>
    <n v="7.7"/>
    <s v="Bajo"/>
    <n v="7.5"/>
    <s v="Alto"/>
    <n v="1"/>
    <s v="Toma ECA"/>
    <n v="0"/>
    <s v="No toma ARB"/>
    <n v="1"/>
    <x v="0"/>
    <n v="1"/>
    <x v="0"/>
    <n v="1"/>
    <x v="1"/>
    <n v="0"/>
    <x v="1"/>
  </r>
  <r>
    <s v="P1463"/>
    <x v="40"/>
    <s v="Adulto"/>
    <x v="1"/>
    <n v="21"/>
    <x v="0"/>
    <n v="1"/>
    <s v="Tiene herencia"/>
    <n v="133"/>
    <n v="82"/>
    <n v="68"/>
    <s v="Normal"/>
    <n v="65"/>
    <s v="Normal"/>
    <n v="1"/>
    <x v="2"/>
    <n v="0"/>
    <x v="0"/>
    <n v="0"/>
    <x v="0"/>
    <n v="1"/>
    <x v="0"/>
    <x v="3"/>
    <x v="0"/>
    <n v="29"/>
    <x v="0"/>
    <n v="81"/>
    <x v="2"/>
    <n v="14"/>
    <x v="0"/>
    <n v="12"/>
    <s v="Normal"/>
    <n v="2313"/>
    <x v="0"/>
    <n v="0"/>
    <x v="0"/>
    <n v="110"/>
    <x v="2"/>
    <n v="5.8"/>
    <x v="2"/>
    <n v="163"/>
    <x v="0"/>
    <n v="87"/>
    <x v="3"/>
    <n v="44"/>
    <x v="0"/>
    <n v="148"/>
    <s v="Normal"/>
    <n v="142"/>
    <s v="Normal"/>
    <n v="4.5999999999999996"/>
    <s v="Normal"/>
    <n v="13.3"/>
    <x v="1"/>
    <n v="8.8000000000000007"/>
    <s v="Normal"/>
    <n v="3.7"/>
    <s v="Normal"/>
    <n v="1"/>
    <s v="Toma ECA"/>
    <n v="0"/>
    <s v="No toma ARB"/>
    <n v="1"/>
    <x v="0"/>
    <n v="0"/>
    <x v="1"/>
    <n v="0"/>
    <x v="0"/>
    <n v="1"/>
    <x v="0"/>
  </r>
  <r>
    <s v="P1464"/>
    <x v="43"/>
    <s v="Adulto Mayor"/>
    <x v="1"/>
    <n v="21.9"/>
    <x v="0"/>
    <n v="1"/>
    <s v="Tiene herencia"/>
    <n v="113"/>
    <n v="71"/>
    <n v="79"/>
    <s v="Normal"/>
    <n v="63"/>
    <s v="Normal"/>
    <n v="2"/>
    <x v="0"/>
    <n v="0"/>
    <x v="0"/>
    <n v="0"/>
    <x v="0"/>
    <n v="0"/>
    <x v="1"/>
    <x v="3"/>
    <x v="0"/>
    <n v="19"/>
    <x v="0"/>
    <n v="90"/>
    <x v="2"/>
    <n v="19"/>
    <x v="0"/>
    <n v="15"/>
    <s v="Normal"/>
    <n v="2003"/>
    <x v="0"/>
    <n v="0"/>
    <x v="0"/>
    <n v="116"/>
    <x v="2"/>
    <n v="5.7"/>
    <x v="2"/>
    <n v="193"/>
    <x v="0"/>
    <n v="113"/>
    <x v="0"/>
    <n v="56"/>
    <x v="0"/>
    <n v="168"/>
    <s v="Alto"/>
    <n v="139"/>
    <s v="Normal"/>
    <n v="4.0999999999999996"/>
    <s v="Normal"/>
    <n v="12.7"/>
    <x v="1"/>
    <n v="8.9"/>
    <s v="Normal"/>
    <n v="2.7"/>
    <s v="Normal"/>
    <n v="0"/>
    <s v="No Toma ECA"/>
    <n v="0"/>
    <s v="No toma ARB"/>
    <n v="0"/>
    <x v="1"/>
    <n v="0"/>
    <x v="1"/>
    <n v="0"/>
    <x v="0"/>
    <n v="1"/>
    <x v="0"/>
  </r>
  <r>
    <s v="P1465"/>
    <x v="47"/>
    <s v="Adulto Mayor"/>
    <x v="0"/>
    <n v="27.6"/>
    <x v="3"/>
    <n v="1"/>
    <s v="Tiene herencia"/>
    <n v="186"/>
    <n v="107"/>
    <n v="94"/>
    <s v="Normal"/>
    <n v="46"/>
    <s v="Intermedia"/>
    <n v="4"/>
    <x v="1"/>
    <n v="0"/>
    <x v="0"/>
    <n v="1"/>
    <x v="1"/>
    <n v="1"/>
    <x v="0"/>
    <x v="21"/>
    <x v="1"/>
    <n v="105"/>
    <x v="3"/>
    <n v="48"/>
    <x v="1"/>
    <n v="1433"/>
    <x v="1"/>
    <n v="1146"/>
    <s v="Macroalbuminuria"/>
    <n v="399"/>
    <x v="1"/>
    <n v="1"/>
    <x v="1"/>
    <n v="138"/>
    <x v="1"/>
    <n v="10.9"/>
    <x v="1"/>
    <n v="234"/>
    <x v="2"/>
    <n v="139"/>
    <x v="4"/>
    <n v="39"/>
    <x v="0"/>
    <n v="437"/>
    <s v="Alto"/>
    <n v="129"/>
    <s v="Bajo"/>
    <n v="6"/>
    <s v="Alto"/>
    <n v="9.9"/>
    <x v="0"/>
    <n v="7.8"/>
    <s v="Bajo"/>
    <n v="7.2"/>
    <s v="Alto"/>
    <n v="1"/>
    <s v="Toma ECA"/>
    <n v="1"/>
    <s v="Toma ARB"/>
    <n v="1"/>
    <x v="0"/>
    <n v="1"/>
    <x v="0"/>
    <n v="1"/>
    <x v="1"/>
    <n v="1"/>
    <x v="0"/>
  </r>
  <r>
    <s v="P1466"/>
    <x v="40"/>
    <s v="Adulto"/>
    <x v="0"/>
    <n v="29.4"/>
    <x v="3"/>
    <n v="1"/>
    <s v="Tiene herencia"/>
    <n v="173"/>
    <n v="90"/>
    <n v="103"/>
    <s v="Taquicardia"/>
    <n v="47"/>
    <s v="Intermedia"/>
    <n v="3"/>
    <x v="3"/>
    <n v="1"/>
    <x v="1"/>
    <n v="0"/>
    <x v="0"/>
    <n v="1"/>
    <x v="0"/>
    <x v="21"/>
    <x v="1"/>
    <n v="84"/>
    <x v="1"/>
    <n v="56"/>
    <x v="1"/>
    <n v="1622"/>
    <x v="1"/>
    <n v="1297"/>
    <s v="Macroalbuminuria"/>
    <n v="725"/>
    <x v="0"/>
    <n v="0"/>
    <x v="0"/>
    <n v="168"/>
    <x v="1"/>
    <n v="8"/>
    <x v="1"/>
    <n v="277"/>
    <x v="1"/>
    <n v="162"/>
    <x v="1"/>
    <n v="33"/>
    <x v="0"/>
    <n v="386"/>
    <s v="Alto"/>
    <n v="128"/>
    <s v="Bajo"/>
    <n v="5.4"/>
    <s v="Alto"/>
    <n v="10.199999999999999"/>
    <x v="0"/>
    <n v="8.8000000000000007"/>
    <s v="Normal"/>
    <n v="5.0999999999999996"/>
    <s v="Alto"/>
    <n v="1"/>
    <s v="Toma ECA"/>
    <n v="0"/>
    <s v="No toma ARB"/>
    <n v="1"/>
    <x v="0"/>
    <n v="0"/>
    <x v="1"/>
    <n v="1"/>
    <x v="1"/>
    <n v="1"/>
    <x v="0"/>
  </r>
  <r>
    <s v="P1467"/>
    <x v="47"/>
    <s v="Adulto Mayor"/>
    <x v="0"/>
    <n v="34.9"/>
    <x v="2"/>
    <n v="1"/>
    <s v="Tiene herencia"/>
    <n v="158"/>
    <n v="90"/>
    <n v="75"/>
    <s v="Normal"/>
    <n v="45"/>
    <s v="Intermedia"/>
    <n v="3"/>
    <x v="3"/>
    <n v="1"/>
    <x v="1"/>
    <n v="1"/>
    <x v="1"/>
    <n v="1"/>
    <x v="0"/>
    <x v="38"/>
    <x v="1"/>
    <n v="72"/>
    <x v="1"/>
    <n v="29"/>
    <x v="4"/>
    <n v="789"/>
    <x v="1"/>
    <n v="552"/>
    <s v="Macroalbuminuria"/>
    <n v="538"/>
    <x v="0"/>
    <n v="0"/>
    <x v="0"/>
    <n v="166"/>
    <x v="1"/>
    <n v="7.1"/>
    <x v="1"/>
    <n v="295"/>
    <x v="1"/>
    <n v="204"/>
    <x v="2"/>
    <n v="40"/>
    <x v="0"/>
    <n v="362"/>
    <s v="Alto"/>
    <n v="133"/>
    <s v="Bajo"/>
    <n v="6.7"/>
    <s v="Alto"/>
    <n v="7.8"/>
    <x v="0"/>
    <n v="9"/>
    <s v="Normal"/>
    <n v="7.2"/>
    <s v="Alto"/>
    <n v="1"/>
    <s v="Toma ECA"/>
    <n v="1"/>
    <s v="Toma ARB"/>
    <n v="1"/>
    <x v="0"/>
    <n v="1"/>
    <x v="0"/>
    <n v="1"/>
    <x v="1"/>
    <n v="1"/>
    <x v="0"/>
  </r>
  <r>
    <s v="P1468"/>
    <x v="38"/>
    <s v="Adulto Mayor"/>
    <x v="0"/>
    <n v="38.4"/>
    <x v="1"/>
    <n v="0"/>
    <s v="No tiene herencia"/>
    <n v="142"/>
    <n v="104"/>
    <n v="85"/>
    <s v="Normal"/>
    <n v="26"/>
    <s v="Reducida"/>
    <n v="3"/>
    <x v="3"/>
    <n v="1"/>
    <x v="1"/>
    <n v="1"/>
    <x v="1"/>
    <n v="1"/>
    <x v="0"/>
    <x v="11"/>
    <x v="1"/>
    <n v="80"/>
    <x v="1"/>
    <n v="55"/>
    <x v="1"/>
    <n v="658"/>
    <x v="1"/>
    <n v="460"/>
    <s v="Macroalbuminuria"/>
    <n v="538"/>
    <x v="0"/>
    <n v="1"/>
    <x v="1"/>
    <n v="162"/>
    <x v="1"/>
    <n v="8.1"/>
    <x v="1"/>
    <n v="275"/>
    <x v="1"/>
    <n v="147"/>
    <x v="4"/>
    <n v="39"/>
    <x v="0"/>
    <n v="366"/>
    <s v="Alto"/>
    <n v="132"/>
    <s v="Bajo"/>
    <n v="6.7"/>
    <s v="Alto"/>
    <n v="9.4"/>
    <x v="0"/>
    <n v="8"/>
    <s v="Bajo"/>
    <n v="6.1"/>
    <s v="Alto"/>
    <n v="1"/>
    <s v="Toma ECA"/>
    <n v="1"/>
    <s v="Toma ARB"/>
    <n v="0"/>
    <x v="1"/>
    <n v="1"/>
    <x v="0"/>
    <n v="1"/>
    <x v="1"/>
    <n v="1"/>
    <x v="0"/>
  </r>
  <r>
    <s v="P1469"/>
    <x v="17"/>
    <s v="Adulto"/>
    <x v="1"/>
    <n v="21.6"/>
    <x v="0"/>
    <n v="0"/>
    <s v="No tiene herencia"/>
    <n v="103"/>
    <n v="68"/>
    <n v="81"/>
    <s v="Normal"/>
    <n v="51"/>
    <s v="Normal"/>
    <n v="1"/>
    <x v="2"/>
    <n v="0"/>
    <x v="0"/>
    <n v="0"/>
    <x v="0"/>
    <n v="0"/>
    <x v="1"/>
    <x v="4"/>
    <x v="1"/>
    <n v="21"/>
    <x v="0"/>
    <n v="66"/>
    <x v="2"/>
    <n v="21"/>
    <x v="0"/>
    <n v="14"/>
    <s v="Normal"/>
    <n v="1105"/>
    <x v="0"/>
    <n v="1"/>
    <x v="1"/>
    <n v="109"/>
    <x v="2"/>
    <n v="5.5"/>
    <x v="0"/>
    <n v="158"/>
    <x v="0"/>
    <n v="91"/>
    <x v="3"/>
    <n v="56"/>
    <x v="0"/>
    <n v="159"/>
    <s v="Alto"/>
    <n v="139"/>
    <s v="Normal"/>
    <n v="4.7"/>
    <s v="Normal"/>
    <n v="14.8"/>
    <x v="1"/>
    <n v="8.6"/>
    <s v="Normal"/>
    <n v="3.5"/>
    <s v="Normal"/>
    <n v="0"/>
    <s v="No Toma ECA"/>
    <n v="0"/>
    <s v="No toma ARB"/>
    <n v="1"/>
    <x v="0"/>
    <n v="1"/>
    <x v="0"/>
    <n v="0"/>
    <x v="0"/>
    <n v="1"/>
    <x v="0"/>
  </r>
  <r>
    <s v="P1470"/>
    <x v="31"/>
    <s v="Adulto Mayor"/>
    <x v="1"/>
    <n v="35.5"/>
    <x v="1"/>
    <n v="1"/>
    <s v="Tiene herencia"/>
    <n v="186"/>
    <n v="100"/>
    <n v="97"/>
    <s v="Normal"/>
    <n v="50"/>
    <s v="Normal"/>
    <n v="2"/>
    <x v="0"/>
    <n v="1"/>
    <x v="1"/>
    <n v="1"/>
    <x v="1"/>
    <n v="1"/>
    <x v="0"/>
    <x v="24"/>
    <x v="1"/>
    <n v="65"/>
    <x v="1"/>
    <n v="17"/>
    <x v="4"/>
    <n v="1983"/>
    <x v="1"/>
    <n v="1586"/>
    <s v="Macroalbuminuria"/>
    <n v="892"/>
    <x v="0"/>
    <n v="1"/>
    <x v="1"/>
    <n v="179"/>
    <x v="1"/>
    <n v="8.6"/>
    <x v="1"/>
    <n v="255"/>
    <x v="1"/>
    <n v="160"/>
    <x v="1"/>
    <n v="45"/>
    <x v="0"/>
    <n v="266"/>
    <s v="Alto"/>
    <n v="138"/>
    <s v="Normal"/>
    <n v="5.8"/>
    <s v="Alto"/>
    <n v="8"/>
    <x v="0"/>
    <n v="8.4"/>
    <s v="Bajo"/>
    <n v="4.9000000000000004"/>
    <s v="Alto"/>
    <n v="0"/>
    <s v="No Toma ECA"/>
    <n v="1"/>
    <s v="Toma ARB"/>
    <n v="1"/>
    <x v="0"/>
    <n v="1"/>
    <x v="0"/>
    <n v="1"/>
    <x v="1"/>
    <n v="1"/>
    <x v="0"/>
  </r>
  <r>
    <s v="P1471"/>
    <x v="42"/>
    <s v="Adulto Mayor"/>
    <x v="1"/>
    <n v="37.9"/>
    <x v="1"/>
    <n v="0"/>
    <s v="No tiene herencia"/>
    <n v="161"/>
    <n v="98"/>
    <n v="98"/>
    <s v="Normal"/>
    <n v="47"/>
    <s v="Intermedia"/>
    <n v="2"/>
    <x v="0"/>
    <n v="0"/>
    <x v="0"/>
    <n v="0"/>
    <x v="0"/>
    <n v="1"/>
    <x v="0"/>
    <x v="12"/>
    <x v="1"/>
    <n v="113"/>
    <x v="3"/>
    <n v="16"/>
    <x v="4"/>
    <n v="1899"/>
    <x v="1"/>
    <n v="1329"/>
    <s v="Macroalbuminuria"/>
    <n v="385"/>
    <x v="1"/>
    <n v="1"/>
    <x v="1"/>
    <n v="140"/>
    <x v="1"/>
    <n v="9.6999999999999993"/>
    <x v="1"/>
    <n v="254"/>
    <x v="1"/>
    <n v="189"/>
    <x v="1"/>
    <n v="27"/>
    <x v="0"/>
    <n v="184"/>
    <s v="Alto"/>
    <n v="139"/>
    <s v="Normal"/>
    <n v="6.5"/>
    <s v="Alto"/>
    <n v="8"/>
    <x v="0"/>
    <n v="8.3000000000000007"/>
    <s v="Bajo"/>
    <n v="5.4"/>
    <s v="Alto"/>
    <n v="1"/>
    <s v="Toma ECA"/>
    <n v="0"/>
    <s v="No toma ARB"/>
    <n v="1"/>
    <x v="0"/>
    <n v="0"/>
    <x v="1"/>
    <n v="1"/>
    <x v="1"/>
    <n v="1"/>
    <x v="0"/>
  </r>
  <r>
    <s v="P1472"/>
    <x v="51"/>
    <s v="Adulto Mayor"/>
    <x v="0"/>
    <n v="29.4"/>
    <x v="3"/>
    <n v="1"/>
    <s v="Tiene herencia"/>
    <n v="140"/>
    <n v="104"/>
    <n v="78"/>
    <s v="Normal"/>
    <n v="40"/>
    <s v="Reducida"/>
    <n v="3"/>
    <x v="3"/>
    <n v="0"/>
    <x v="0"/>
    <n v="0"/>
    <x v="0"/>
    <n v="1"/>
    <x v="0"/>
    <x v="21"/>
    <x v="1"/>
    <n v="71"/>
    <x v="1"/>
    <n v="43"/>
    <x v="1"/>
    <n v="2295"/>
    <x v="1"/>
    <n v="2065"/>
    <s v="Macroalbuminuria"/>
    <n v="805"/>
    <x v="0"/>
    <n v="1"/>
    <x v="1"/>
    <n v="171"/>
    <x v="1"/>
    <n v="9.4"/>
    <x v="1"/>
    <n v="314"/>
    <x v="1"/>
    <n v="210"/>
    <x v="2"/>
    <n v="27"/>
    <x v="0"/>
    <n v="423"/>
    <s v="Alto"/>
    <n v="133"/>
    <s v="Bajo"/>
    <n v="5.3"/>
    <s v="Alto"/>
    <n v="8.9"/>
    <x v="0"/>
    <n v="8"/>
    <s v="Bajo"/>
    <n v="5.6"/>
    <s v="Alto"/>
    <n v="1"/>
    <s v="Toma ECA"/>
    <n v="0"/>
    <s v="No toma ARB"/>
    <n v="1"/>
    <x v="0"/>
    <n v="1"/>
    <x v="0"/>
    <n v="1"/>
    <x v="1"/>
    <n v="0"/>
    <x v="1"/>
  </r>
  <r>
    <s v="P1473"/>
    <x v="24"/>
    <s v="Adulto"/>
    <x v="1"/>
    <n v="29.4"/>
    <x v="3"/>
    <n v="1"/>
    <s v="Tiene herencia"/>
    <n v="127"/>
    <n v="75"/>
    <n v="67"/>
    <s v="Normal"/>
    <n v="60"/>
    <s v="Normal"/>
    <n v="2"/>
    <x v="0"/>
    <n v="0"/>
    <x v="0"/>
    <n v="0"/>
    <x v="0"/>
    <n v="1"/>
    <x v="0"/>
    <x v="18"/>
    <x v="1"/>
    <n v="20"/>
    <x v="0"/>
    <n v="71"/>
    <x v="2"/>
    <n v="22"/>
    <x v="0"/>
    <n v="19"/>
    <s v="Normal"/>
    <n v="1996"/>
    <x v="0"/>
    <n v="0"/>
    <x v="0"/>
    <n v="91"/>
    <x v="0"/>
    <n v="6.3"/>
    <x v="2"/>
    <n v="151"/>
    <x v="0"/>
    <n v="95"/>
    <x v="3"/>
    <n v="40"/>
    <x v="0"/>
    <n v="131"/>
    <s v="Normal"/>
    <n v="136"/>
    <s v="Normal"/>
    <n v="4.7"/>
    <s v="Normal"/>
    <n v="12.8"/>
    <x v="1"/>
    <n v="9.6999999999999993"/>
    <s v="Normal"/>
    <n v="3.6"/>
    <s v="Normal"/>
    <n v="1"/>
    <s v="Toma ECA"/>
    <n v="1"/>
    <s v="Toma ARB"/>
    <n v="0"/>
    <x v="1"/>
    <n v="0"/>
    <x v="1"/>
    <n v="0"/>
    <x v="0"/>
    <n v="0"/>
    <x v="1"/>
  </r>
  <r>
    <s v="P1474"/>
    <x v="39"/>
    <s v="Adulto Mayor"/>
    <x v="0"/>
    <n v="25.9"/>
    <x v="3"/>
    <n v="1"/>
    <s v="Tiene herencia"/>
    <n v="108"/>
    <n v="65"/>
    <n v="83"/>
    <s v="Normal"/>
    <n v="67"/>
    <s v="Normal"/>
    <n v="1"/>
    <x v="2"/>
    <n v="0"/>
    <x v="0"/>
    <n v="0"/>
    <x v="0"/>
    <n v="1"/>
    <x v="0"/>
    <x v="7"/>
    <x v="0"/>
    <n v="36"/>
    <x v="0"/>
    <n v="95"/>
    <x v="0"/>
    <n v="28"/>
    <x v="0"/>
    <n v="22"/>
    <s v="Normal"/>
    <n v="2451"/>
    <x v="0"/>
    <n v="1"/>
    <x v="1"/>
    <n v="108"/>
    <x v="2"/>
    <n v="5.7"/>
    <x v="2"/>
    <n v="193"/>
    <x v="0"/>
    <n v="83"/>
    <x v="3"/>
    <n v="45"/>
    <x v="0"/>
    <n v="130"/>
    <s v="Normal"/>
    <n v="140"/>
    <s v="Normal"/>
    <n v="3.9"/>
    <s v="Normal"/>
    <n v="15.5"/>
    <x v="1"/>
    <n v="9.6999999999999993"/>
    <s v="Normal"/>
    <n v="4.0999999999999996"/>
    <s v="Normal"/>
    <n v="0"/>
    <s v="No Toma ECA"/>
    <n v="0"/>
    <s v="No toma ARB"/>
    <n v="1"/>
    <x v="0"/>
    <n v="1"/>
    <x v="0"/>
    <n v="0"/>
    <x v="0"/>
    <n v="1"/>
    <x v="0"/>
  </r>
  <r>
    <s v="P1475"/>
    <x v="10"/>
    <s v="Adulto Mayor"/>
    <x v="1"/>
    <n v="29.4"/>
    <x v="3"/>
    <n v="1"/>
    <s v="Tiene herencia"/>
    <n v="187"/>
    <n v="94"/>
    <n v="99"/>
    <s v="Normal"/>
    <n v="30"/>
    <s v="Reducida"/>
    <n v="3"/>
    <x v="3"/>
    <n v="1"/>
    <x v="1"/>
    <n v="0"/>
    <x v="0"/>
    <n v="1"/>
    <x v="0"/>
    <x v="21"/>
    <x v="1"/>
    <n v="117"/>
    <x v="3"/>
    <n v="24"/>
    <x v="4"/>
    <n v="1248"/>
    <x v="1"/>
    <n v="1123"/>
    <s v="Macroalbuminuria"/>
    <n v="327"/>
    <x v="1"/>
    <n v="1"/>
    <x v="1"/>
    <n v="200"/>
    <x v="1"/>
    <n v="10.199999999999999"/>
    <x v="1"/>
    <n v="223"/>
    <x v="2"/>
    <n v="160"/>
    <x v="1"/>
    <n v="27"/>
    <x v="0"/>
    <n v="348"/>
    <s v="Alto"/>
    <n v="133"/>
    <s v="Bajo"/>
    <n v="5.4"/>
    <s v="Alto"/>
    <n v="7.2"/>
    <x v="0"/>
    <n v="8.3000000000000007"/>
    <s v="Bajo"/>
    <n v="4.5999999999999996"/>
    <s v="Alto"/>
    <n v="1"/>
    <s v="Toma ECA"/>
    <n v="0"/>
    <s v="No toma ARB"/>
    <n v="1"/>
    <x v="0"/>
    <n v="1"/>
    <x v="0"/>
    <n v="1"/>
    <x v="1"/>
    <n v="0"/>
    <x v="1"/>
  </r>
  <r>
    <s v="P1476"/>
    <x v="48"/>
    <s v="Adulto"/>
    <x v="0"/>
    <n v="28.4"/>
    <x v="3"/>
    <n v="1"/>
    <s v="Tiene herencia"/>
    <n v="170"/>
    <n v="101"/>
    <n v="94"/>
    <s v="Normal"/>
    <n v="30"/>
    <s v="Reducida"/>
    <n v="3"/>
    <x v="3"/>
    <n v="0"/>
    <x v="0"/>
    <n v="1"/>
    <x v="1"/>
    <n v="1"/>
    <x v="0"/>
    <x v="26"/>
    <x v="1"/>
    <n v="82"/>
    <x v="1"/>
    <n v="12"/>
    <x v="3"/>
    <n v="719"/>
    <x v="1"/>
    <n v="647"/>
    <s v="Macroalbuminuria"/>
    <n v="577"/>
    <x v="0"/>
    <n v="1"/>
    <x v="1"/>
    <n v="197"/>
    <x v="1"/>
    <n v="9.6999999999999993"/>
    <x v="1"/>
    <n v="261"/>
    <x v="1"/>
    <n v="148"/>
    <x v="4"/>
    <n v="35"/>
    <x v="0"/>
    <n v="354"/>
    <s v="Alto"/>
    <n v="132"/>
    <s v="Bajo"/>
    <n v="5.3"/>
    <s v="Alto"/>
    <n v="9.3000000000000007"/>
    <x v="0"/>
    <n v="7.8"/>
    <s v="Bajo"/>
    <n v="7.3"/>
    <s v="Alto"/>
    <n v="0"/>
    <s v="No Toma ECA"/>
    <n v="0"/>
    <s v="No toma ARB"/>
    <n v="1"/>
    <x v="0"/>
    <n v="1"/>
    <x v="0"/>
    <n v="1"/>
    <x v="1"/>
    <n v="0"/>
    <x v="1"/>
  </r>
  <r>
    <s v="P1477"/>
    <x v="1"/>
    <s v="Adulto"/>
    <x v="1"/>
    <n v="32.5"/>
    <x v="2"/>
    <n v="1"/>
    <s v="Tiene herencia"/>
    <n v="157"/>
    <n v="106"/>
    <n v="104"/>
    <s v="Taquicardia"/>
    <n v="29"/>
    <s v="Reducida"/>
    <n v="3"/>
    <x v="3"/>
    <n v="1"/>
    <x v="1"/>
    <n v="1"/>
    <x v="1"/>
    <n v="1"/>
    <x v="0"/>
    <x v="24"/>
    <x v="1"/>
    <n v="68"/>
    <x v="1"/>
    <n v="47"/>
    <x v="1"/>
    <n v="2798"/>
    <x v="1"/>
    <n v="2238"/>
    <s v="Macroalbuminuria"/>
    <n v="324"/>
    <x v="1"/>
    <n v="1"/>
    <x v="1"/>
    <n v="175"/>
    <x v="1"/>
    <n v="8.6999999999999993"/>
    <x v="1"/>
    <n v="252"/>
    <x v="1"/>
    <n v="159"/>
    <x v="4"/>
    <n v="31"/>
    <x v="0"/>
    <n v="291"/>
    <s v="Alto"/>
    <n v="125"/>
    <s v="Bajo"/>
    <n v="5.5"/>
    <s v="Alto"/>
    <n v="7.5"/>
    <x v="0"/>
    <n v="7.6"/>
    <s v="Bajo"/>
    <n v="7"/>
    <s v="Alto"/>
    <n v="0"/>
    <s v="No Toma ECA"/>
    <n v="0"/>
    <s v="No toma ARB"/>
    <n v="1"/>
    <x v="0"/>
    <n v="1"/>
    <x v="0"/>
    <n v="1"/>
    <x v="1"/>
    <n v="1"/>
    <x v="0"/>
  </r>
  <r>
    <s v="P1478"/>
    <x v="42"/>
    <s v="Adulto Mayor"/>
    <x v="0"/>
    <n v="36.799999999999997"/>
    <x v="1"/>
    <n v="1"/>
    <s v="Tiene herencia"/>
    <n v="142"/>
    <n v="97"/>
    <n v="96"/>
    <s v="Normal"/>
    <n v="42"/>
    <s v="Intermedia"/>
    <n v="2"/>
    <x v="0"/>
    <n v="1"/>
    <x v="1"/>
    <n v="0"/>
    <x v="0"/>
    <n v="1"/>
    <x v="0"/>
    <x v="15"/>
    <x v="1"/>
    <n v="49"/>
    <x v="0"/>
    <n v="21"/>
    <x v="4"/>
    <n v="2998"/>
    <x v="1"/>
    <n v="2398"/>
    <s v="Macroalbuminuria"/>
    <n v="573"/>
    <x v="0"/>
    <n v="1"/>
    <x v="1"/>
    <n v="175"/>
    <x v="1"/>
    <n v="8"/>
    <x v="1"/>
    <n v="222"/>
    <x v="2"/>
    <n v="145"/>
    <x v="4"/>
    <n v="36"/>
    <x v="0"/>
    <n v="251"/>
    <s v="Alto"/>
    <n v="128"/>
    <s v="Bajo"/>
    <n v="6.1"/>
    <s v="Alto"/>
    <n v="9.3000000000000007"/>
    <x v="0"/>
    <n v="9"/>
    <s v="Normal"/>
    <n v="4.5999999999999996"/>
    <s v="Alto"/>
    <n v="1"/>
    <s v="Toma ECA"/>
    <n v="1"/>
    <s v="Toma ARB"/>
    <n v="1"/>
    <x v="0"/>
    <n v="1"/>
    <x v="0"/>
    <n v="1"/>
    <x v="1"/>
    <n v="0"/>
    <x v="1"/>
  </r>
  <r>
    <s v="P1479"/>
    <x v="21"/>
    <s v="Adulto"/>
    <x v="1"/>
    <n v="23"/>
    <x v="0"/>
    <n v="0"/>
    <s v="No tiene herencia"/>
    <n v="101"/>
    <n v="81"/>
    <n v="82"/>
    <s v="Normal"/>
    <n v="50"/>
    <s v="Normal"/>
    <n v="2"/>
    <x v="0"/>
    <n v="0"/>
    <x v="0"/>
    <n v="0"/>
    <x v="0"/>
    <n v="0"/>
    <x v="1"/>
    <x v="13"/>
    <x v="0"/>
    <n v="26"/>
    <x v="0"/>
    <n v="116"/>
    <x v="0"/>
    <n v="26"/>
    <x v="0"/>
    <n v="18"/>
    <s v="Normal"/>
    <n v="2297"/>
    <x v="0"/>
    <n v="0"/>
    <x v="0"/>
    <n v="94"/>
    <x v="0"/>
    <n v="6.4"/>
    <x v="2"/>
    <n v="218"/>
    <x v="2"/>
    <n v="112"/>
    <x v="0"/>
    <n v="55"/>
    <x v="0"/>
    <n v="84"/>
    <s v="Normal"/>
    <n v="142"/>
    <s v="Normal"/>
    <n v="3.5"/>
    <s v="Normal"/>
    <n v="13.3"/>
    <x v="1"/>
    <n v="10"/>
    <s v="Normal"/>
    <n v="2.9"/>
    <s v="Normal"/>
    <n v="1"/>
    <s v="Toma ECA"/>
    <n v="1"/>
    <s v="Toma ARB"/>
    <n v="0"/>
    <x v="1"/>
    <n v="0"/>
    <x v="1"/>
    <n v="0"/>
    <x v="0"/>
    <n v="1"/>
    <x v="0"/>
  </r>
  <r>
    <s v="P1480"/>
    <x v="27"/>
    <s v="Adulto"/>
    <x v="0"/>
    <n v="27.9"/>
    <x v="3"/>
    <n v="0"/>
    <s v="No tiene herencia"/>
    <n v="171"/>
    <n v="108"/>
    <n v="84"/>
    <s v="Normal"/>
    <n v="40"/>
    <s v="Reducida"/>
    <n v="3"/>
    <x v="3"/>
    <n v="0"/>
    <x v="0"/>
    <n v="1"/>
    <x v="1"/>
    <n v="1"/>
    <x v="0"/>
    <x v="25"/>
    <x v="1"/>
    <n v="116"/>
    <x v="3"/>
    <n v="41"/>
    <x v="1"/>
    <n v="1477"/>
    <x v="1"/>
    <n v="1181"/>
    <s v="Macroalbuminuria"/>
    <n v="637"/>
    <x v="0"/>
    <n v="1"/>
    <x v="1"/>
    <n v="217"/>
    <x v="1"/>
    <n v="10.5"/>
    <x v="1"/>
    <n v="260"/>
    <x v="1"/>
    <n v="153"/>
    <x v="4"/>
    <n v="38"/>
    <x v="0"/>
    <n v="294"/>
    <s v="Alto"/>
    <n v="139"/>
    <s v="Normal"/>
    <n v="6.9"/>
    <s v="Alto"/>
    <n v="8.3000000000000007"/>
    <x v="0"/>
    <n v="7.8"/>
    <s v="Bajo"/>
    <n v="7.4"/>
    <s v="Alto"/>
    <n v="0"/>
    <s v="No Toma ECA"/>
    <n v="1"/>
    <s v="Toma ARB"/>
    <n v="1"/>
    <x v="0"/>
    <n v="1"/>
    <x v="0"/>
    <n v="1"/>
    <x v="1"/>
    <n v="1"/>
    <x v="0"/>
  </r>
  <r>
    <s v="P1481"/>
    <x v="41"/>
    <s v="Adulto"/>
    <x v="1"/>
    <n v="26.4"/>
    <x v="3"/>
    <n v="0"/>
    <s v="No tiene herencia"/>
    <n v="128"/>
    <n v="77"/>
    <n v="74"/>
    <s v="Normal"/>
    <n v="64"/>
    <s v="Normal"/>
    <n v="1"/>
    <x v="2"/>
    <n v="0"/>
    <x v="0"/>
    <n v="0"/>
    <x v="0"/>
    <n v="1"/>
    <x v="0"/>
    <x v="7"/>
    <x v="0"/>
    <n v="17"/>
    <x v="0"/>
    <n v="71"/>
    <x v="2"/>
    <n v="24"/>
    <x v="0"/>
    <n v="16"/>
    <s v="Normal"/>
    <n v="1939"/>
    <x v="0"/>
    <n v="1"/>
    <x v="1"/>
    <n v="80"/>
    <x v="0"/>
    <n v="4.9000000000000004"/>
    <x v="0"/>
    <n v="196"/>
    <x v="0"/>
    <n v="88"/>
    <x v="3"/>
    <n v="61"/>
    <x v="1"/>
    <n v="133"/>
    <s v="Normal"/>
    <n v="138"/>
    <s v="Normal"/>
    <n v="4.5999999999999996"/>
    <s v="Normal"/>
    <n v="12.7"/>
    <x v="1"/>
    <n v="8.6999999999999993"/>
    <s v="Normal"/>
    <n v="3"/>
    <s v="Normal"/>
    <n v="0"/>
    <s v="No Toma ECA"/>
    <n v="1"/>
    <s v="Toma ARB"/>
    <n v="0"/>
    <x v="1"/>
    <n v="0"/>
    <x v="1"/>
    <n v="0"/>
    <x v="0"/>
    <n v="0"/>
    <x v="1"/>
  </r>
  <r>
    <s v="P1482"/>
    <x v="31"/>
    <s v="Adulto Mayor"/>
    <x v="1"/>
    <n v="32.799999999999997"/>
    <x v="2"/>
    <n v="1"/>
    <s v="Tiene herencia"/>
    <n v="178"/>
    <n v="108"/>
    <n v="88"/>
    <s v="Normal"/>
    <n v="40"/>
    <s v="Reducida"/>
    <n v="4"/>
    <x v="1"/>
    <n v="0"/>
    <x v="0"/>
    <n v="0"/>
    <x v="0"/>
    <n v="1"/>
    <x v="0"/>
    <x v="5"/>
    <x v="1"/>
    <n v="93"/>
    <x v="1"/>
    <n v="33"/>
    <x v="1"/>
    <n v="2482"/>
    <x v="1"/>
    <n v="1985"/>
    <s v="Macroalbuminuria"/>
    <n v="614"/>
    <x v="0"/>
    <n v="1"/>
    <x v="1"/>
    <n v="142"/>
    <x v="1"/>
    <n v="7.6"/>
    <x v="1"/>
    <n v="285"/>
    <x v="1"/>
    <n v="191"/>
    <x v="2"/>
    <n v="39"/>
    <x v="0"/>
    <n v="233"/>
    <s v="Alto"/>
    <n v="126"/>
    <s v="Bajo"/>
    <n v="5.5"/>
    <s v="Alto"/>
    <n v="8.6"/>
    <x v="0"/>
    <n v="7.9"/>
    <s v="Bajo"/>
    <n v="4.5"/>
    <s v="Normal"/>
    <n v="0"/>
    <s v="No Toma ECA"/>
    <n v="0"/>
    <s v="No toma ARB"/>
    <n v="1"/>
    <x v="0"/>
    <n v="1"/>
    <x v="0"/>
    <n v="1"/>
    <x v="1"/>
    <n v="0"/>
    <x v="1"/>
  </r>
  <r>
    <s v="P1483"/>
    <x v="33"/>
    <s v="Adulto Mayor"/>
    <x v="1"/>
    <n v="26.1"/>
    <x v="3"/>
    <n v="0"/>
    <s v="No tiene herencia"/>
    <n v="149"/>
    <n v="104"/>
    <n v="87"/>
    <s v="Normal"/>
    <n v="37"/>
    <s v="Reducida"/>
    <n v="2"/>
    <x v="0"/>
    <n v="1"/>
    <x v="1"/>
    <n v="1"/>
    <x v="1"/>
    <n v="1"/>
    <x v="0"/>
    <x v="27"/>
    <x v="1"/>
    <n v="74"/>
    <x v="1"/>
    <n v="36"/>
    <x v="1"/>
    <n v="1116"/>
    <x v="1"/>
    <n v="1004"/>
    <s v="Macroalbuminuria"/>
    <n v="484"/>
    <x v="1"/>
    <n v="0"/>
    <x v="0"/>
    <n v="167"/>
    <x v="1"/>
    <n v="9.3000000000000007"/>
    <x v="1"/>
    <n v="280"/>
    <x v="1"/>
    <n v="159"/>
    <x v="4"/>
    <n v="42"/>
    <x v="0"/>
    <n v="438"/>
    <s v="Alto"/>
    <n v="136"/>
    <s v="Normal"/>
    <n v="5.4"/>
    <s v="Alto"/>
    <n v="7.6"/>
    <x v="0"/>
    <n v="7.9"/>
    <s v="Bajo"/>
    <n v="5.7"/>
    <s v="Alto"/>
    <n v="1"/>
    <s v="Toma ECA"/>
    <n v="1"/>
    <s v="Toma ARB"/>
    <n v="1"/>
    <x v="0"/>
    <n v="0"/>
    <x v="1"/>
    <n v="1"/>
    <x v="1"/>
    <n v="0"/>
    <x v="1"/>
  </r>
  <r>
    <s v="P1484"/>
    <x v="42"/>
    <s v="Adulto Mayor"/>
    <x v="1"/>
    <n v="31.9"/>
    <x v="2"/>
    <n v="1"/>
    <s v="Tiene herencia"/>
    <n v="168"/>
    <n v="99"/>
    <n v="79"/>
    <s v="Normal"/>
    <n v="41"/>
    <s v="Intermedia"/>
    <n v="2"/>
    <x v="0"/>
    <n v="0"/>
    <x v="0"/>
    <n v="1"/>
    <x v="1"/>
    <n v="1"/>
    <x v="0"/>
    <x v="6"/>
    <x v="1"/>
    <n v="53"/>
    <x v="1"/>
    <n v="41"/>
    <x v="1"/>
    <n v="2992"/>
    <x v="1"/>
    <n v="2094"/>
    <s v="Macroalbuminuria"/>
    <n v="438"/>
    <x v="1"/>
    <n v="0"/>
    <x v="0"/>
    <n v="139"/>
    <x v="1"/>
    <n v="7.6"/>
    <x v="1"/>
    <n v="289"/>
    <x v="1"/>
    <n v="140"/>
    <x v="4"/>
    <n v="39"/>
    <x v="0"/>
    <n v="346"/>
    <s v="Alto"/>
    <n v="132"/>
    <s v="Bajo"/>
    <n v="6.5"/>
    <s v="Alto"/>
    <n v="8.3000000000000007"/>
    <x v="0"/>
    <n v="7.7"/>
    <s v="Bajo"/>
    <n v="6.1"/>
    <s v="Alto"/>
    <n v="0"/>
    <s v="No Toma ECA"/>
    <n v="1"/>
    <s v="Toma ARB"/>
    <n v="0"/>
    <x v="1"/>
    <n v="1"/>
    <x v="0"/>
    <n v="1"/>
    <x v="1"/>
    <n v="1"/>
    <x v="0"/>
  </r>
  <r>
    <s v="P1485"/>
    <x v="17"/>
    <s v="Adulto"/>
    <x v="0"/>
    <n v="27"/>
    <x v="3"/>
    <n v="0"/>
    <s v="No tiene herencia"/>
    <n v="167"/>
    <n v="98"/>
    <n v="81"/>
    <s v="Normal"/>
    <n v="41"/>
    <s v="Intermedia"/>
    <n v="4"/>
    <x v="1"/>
    <n v="1"/>
    <x v="1"/>
    <n v="1"/>
    <x v="1"/>
    <n v="1"/>
    <x v="0"/>
    <x v="35"/>
    <x v="1"/>
    <n v="82"/>
    <x v="1"/>
    <n v="36"/>
    <x v="1"/>
    <n v="2838"/>
    <x v="1"/>
    <n v="1986"/>
    <s v="Macroalbuminuria"/>
    <n v="409"/>
    <x v="1"/>
    <n v="1"/>
    <x v="1"/>
    <n v="188"/>
    <x v="1"/>
    <n v="7.7"/>
    <x v="1"/>
    <n v="259"/>
    <x v="1"/>
    <n v="139"/>
    <x v="4"/>
    <n v="34"/>
    <x v="0"/>
    <n v="269"/>
    <s v="Alto"/>
    <n v="128"/>
    <s v="Bajo"/>
    <n v="6"/>
    <s v="Alto"/>
    <n v="9.6"/>
    <x v="0"/>
    <n v="8.8000000000000007"/>
    <s v="Normal"/>
    <n v="5.0999999999999996"/>
    <s v="Alto"/>
    <n v="0"/>
    <s v="No Toma ECA"/>
    <n v="0"/>
    <s v="No toma ARB"/>
    <n v="0"/>
    <x v="1"/>
    <n v="1"/>
    <x v="0"/>
    <n v="1"/>
    <x v="1"/>
    <n v="1"/>
    <x v="0"/>
  </r>
  <r>
    <s v="P1486"/>
    <x v="55"/>
    <s v="Adulto"/>
    <x v="0"/>
    <n v="19.7"/>
    <x v="0"/>
    <n v="0"/>
    <s v="No tiene herencia"/>
    <n v="118"/>
    <n v="70"/>
    <n v="60"/>
    <s v="Normal"/>
    <n v="63"/>
    <s v="Normal"/>
    <n v="2"/>
    <x v="0"/>
    <n v="0"/>
    <x v="0"/>
    <n v="0"/>
    <x v="0"/>
    <n v="0"/>
    <x v="1"/>
    <x v="0"/>
    <x v="0"/>
    <n v="16"/>
    <x v="2"/>
    <n v="81"/>
    <x v="2"/>
    <n v="11"/>
    <x v="0"/>
    <n v="7"/>
    <s v="Normal"/>
    <n v="1219"/>
    <x v="0"/>
    <n v="1"/>
    <x v="1"/>
    <n v="116"/>
    <x v="2"/>
    <n v="6"/>
    <x v="2"/>
    <n v="216"/>
    <x v="2"/>
    <n v="93"/>
    <x v="3"/>
    <n v="55"/>
    <x v="0"/>
    <n v="130"/>
    <s v="Normal"/>
    <n v="138"/>
    <s v="Normal"/>
    <n v="4.3"/>
    <s v="Normal"/>
    <n v="15.1"/>
    <x v="1"/>
    <n v="9"/>
    <s v="Normal"/>
    <n v="4"/>
    <s v="Normal"/>
    <n v="0"/>
    <s v="No Toma ECA"/>
    <n v="0"/>
    <s v="No toma ARB"/>
    <n v="1"/>
    <x v="0"/>
    <n v="0"/>
    <x v="1"/>
    <n v="0"/>
    <x v="0"/>
    <n v="0"/>
    <x v="1"/>
  </r>
  <r>
    <s v="P1487"/>
    <x v="38"/>
    <s v="Adulto Mayor"/>
    <x v="0"/>
    <n v="25.9"/>
    <x v="3"/>
    <n v="0"/>
    <s v="No tiene herencia"/>
    <n v="128"/>
    <n v="79"/>
    <n v="87"/>
    <s v="Normal"/>
    <n v="54"/>
    <s v="Normal"/>
    <n v="2"/>
    <x v="0"/>
    <n v="0"/>
    <x v="0"/>
    <n v="0"/>
    <x v="0"/>
    <n v="0"/>
    <x v="1"/>
    <x v="7"/>
    <x v="0"/>
    <n v="16"/>
    <x v="2"/>
    <n v="60"/>
    <x v="2"/>
    <n v="24"/>
    <x v="0"/>
    <n v="19"/>
    <s v="Normal"/>
    <n v="1118"/>
    <x v="0"/>
    <n v="1"/>
    <x v="1"/>
    <n v="109"/>
    <x v="2"/>
    <n v="5.2"/>
    <x v="0"/>
    <n v="150"/>
    <x v="0"/>
    <n v="86"/>
    <x v="3"/>
    <n v="69"/>
    <x v="1"/>
    <n v="143"/>
    <s v="Normal"/>
    <n v="139"/>
    <s v="Normal"/>
    <n v="3.6"/>
    <s v="Normal"/>
    <n v="13.3"/>
    <x v="0"/>
    <n v="9.3000000000000007"/>
    <s v="Normal"/>
    <n v="2.7"/>
    <s v="Normal"/>
    <n v="0"/>
    <s v="No Toma ECA"/>
    <n v="1"/>
    <s v="Toma ARB"/>
    <n v="0"/>
    <x v="1"/>
    <n v="0"/>
    <x v="1"/>
    <n v="0"/>
    <x v="0"/>
    <n v="1"/>
    <x v="0"/>
  </r>
  <r>
    <s v="P1488"/>
    <x v="40"/>
    <s v="Adulto"/>
    <x v="0"/>
    <n v="26.7"/>
    <x v="3"/>
    <n v="0"/>
    <s v="No tiene herencia"/>
    <n v="150"/>
    <n v="102"/>
    <n v="76"/>
    <s v="Normal"/>
    <n v="43"/>
    <s v="Intermedia"/>
    <n v="4"/>
    <x v="1"/>
    <n v="0"/>
    <x v="0"/>
    <n v="0"/>
    <x v="0"/>
    <n v="1"/>
    <x v="0"/>
    <x v="8"/>
    <x v="1"/>
    <n v="116"/>
    <x v="3"/>
    <n v="43"/>
    <x v="1"/>
    <n v="403"/>
    <x v="1"/>
    <n v="322"/>
    <s v="Macroalbuminuria"/>
    <n v="520"/>
    <x v="0"/>
    <n v="1"/>
    <x v="1"/>
    <n v="220"/>
    <x v="1"/>
    <n v="10.5"/>
    <x v="1"/>
    <n v="251"/>
    <x v="1"/>
    <n v="139"/>
    <x v="4"/>
    <n v="35"/>
    <x v="0"/>
    <n v="389"/>
    <s v="Alto"/>
    <n v="125"/>
    <s v="Bajo"/>
    <n v="6"/>
    <s v="Alto"/>
    <n v="7.9"/>
    <x v="0"/>
    <n v="8.8000000000000007"/>
    <s v="Normal"/>
    <n v="6.1"/>
    <s v="Alto"/>
    <n v="0"/>
    <s v="No Toma ECA"/>
    <n v="0"/>
    <s v="No toma ARB"/>
    <n v="0"/>
    <x v="1"/>
    <n v="1"/>
    <x v="0"/>
    <n v="1"/>
    <x v="1"/>
    <n v="1"/>
    <x v="0"/>
  </r>
  <r>
    <s v="P1489"/>
    <x v="39"/>
    <s v="Adulto Mayor"/>
    <x v="1"/>
    <n v="18.399999999999999"/>
    <x v="4"/>
    <n v="0"/>
    <s v="No tiene herencia"/>
    <n v="124"/>
    <n v="83"/>
    <n v="69"/>
    <s v="Normal"/>
    <n v="57"/>
    <s v="Normal"/>
    <n v="2"/>
    <x v="0"/>
    <n v="0"/>
    <x v="0"/>
    <n v="0"/>
    <x v="0"/>
    <n v="0"/>
    <x v="1"/>
    <x v="4"/>
    <x v="1"/>
    <n v="23"/>
    <x v="0"/>
    <n v="64"/>
    <x v="2"/>
    <n v="22"/>
    <x v="0"/>
    <n v="19"/>
    <s v="Normal"/>
    <n v="2148"/>
    <x v="0"/>
    <n v="0"/>
    <x v="0"/>
    <n v="101"/>
    <x v="2"/>
    <n v="5.2"/>
    <x v="0"/>
    <n v="173"/>
    <x v="0"/>
    <n v="108"/>
    <x v="0"/>
    <n v="52"/>
    <x v="0"/>
    <n v="129"/>
    <s v="Normal"/>
    <n v="145"/>
    <s v="Normal"/>
    <n v="3.7"/>
    <s v="Normal"/>
    <n v="13.1"/>
    <x v="1"/>
    <n v="8.8000000000000007"/>
    <s v="Normal"/>
    <n v="2.7"/>
    <s v="Normal"/>
    <n v="0"/>
    <s v="No Toma ECA"/>
    <n v="0"/>
    <s v="No toma ARB"/>
    <n v="1"/>
    <x v="0"/>
    <n v="1"/>
    <x v="0"/>
    <n v="0"/>
    <x v="0"/>
    <n v="1"/>
    <x v="0"/>
  </r>
  <r>
    <s v="P1490"/>
    <x v="40"/>
    <s v="Adulto"/>
    <x v="0"/>
    <n v="21"/>
    <x v="0"/>
    <n v="0"/>
    <s v="No tiene herencia"/>
    <n v="132"/>
    <n v="71"/>
    <n v="69"/>
    <s v="Normal"/>
    <n v="61"/>
    <s v="Normal"/>
    <n v="2"/>
    <x v="0"/>
    <n v="0"/>
    <x v="0"/>
    <n v="0"/>
    <x v="0"/>
    <n v="1"/>
    <x v="0"/>
    <x v="0"/>
    <x v="0"/>
    <n v="23"/>
    <x v="0"/>
    <n v="117"/>
    <x v="0"/>
    <n v="12"/>
    <x v="0"/>
    <n v="9"/>
    <s v="Normal"/>
    <n v="1457"/>
    <x v="0"/>
    <n v="1"/>
    <x v="1"/>
    <n v="84"/>
    <x v="0"/>
    <n v="5.4"/>
    <x v="0"/>
    <n v="155"/>
    <x v="0"/>
    <n v="121"/>
    <x v="0"/>
    <n v="57"/>
    <x v="0"/>
    <n v="107"/>
    <s v="Normal"/>
    <n v="145"/>
    <s v="Normal"/>
    <n v="3.8"/>
    <s v="Normal"/>
    <n v="14.4"/>
    <x v="1"/>
    <n v="10.3"/>
    <s v="Normal"/>
    <n v="3.7"/>
    <s v="Normal"/>
    <n v="0"/>
    <s v="No Toma ECA"/>
    <n v="1"/>
    <s v="Toma ARB"/>
    <n v="0"/>
    <x v="1"/>
    <n v="1"/>
    <x v="0"/>
    <n v="0"/>
    <x v="0"/>
    <n v="1"/>
    <x v="0"/>
  </r>
  <r>
    <s v="P1491"/>
    <x v="3"/>
    <s v="Adulto Mayor"/>
    <x v="1"/>
    <n v="34.1"/>
    <x v="2"/>
    <n v="1"/>
    <s v="Tiene herencia"/>
    <n v="150"/>
    <n v="104"/>
    <n v="97"/>
    <s v="Normal"/>
    <n v="25"/>
    <s v="Reducida"/>
    <n v="2"/>
    <x v="0"/>
    <n v="1"/>
    <x v="1"/>
    <n v="0"/>
    <x v="0"/>
    <n v="1"/>
    <x v="0"/>
    <x v="28"/>
    <x v="1"/>
    <n v="61"/>
    <x v="1"/>
    <n v="59"/>
    <x v="1"/>
    <n v="2171"/>
    <x v="1"/>
    <n v="1519"/>
    <s v="Macroalbuminuria"/>
    <n v="365"/>
    <x v="1"/>
    <n v="0"/>
    <x v="0"/>
    <n v="148"/>
    <x v="1"/>
    <n v="9.6"/>
    <x v="1"/>
    <n v="272"/>
    <x v="1"/>
    <n v="187"/>
    <x v="1"/>
    <n v="27"/>
    <x v="0"/>
    <n v="423"/>
    <s v="Alto"/>
    <n v="129"/>
    <s v="Bajo"/>
    <n v="5"/>
    <s v="Normal"/>
    <n v="10.7"/>
    <x v="0"/>
    <n v="8.6999999999999993"/>
    <s v="Normal"/>
    <n v="7.3"/>
    <s v="Alto"/>
    <n v="0"/>
    <s v="No Toma ECA"/>
    <n v="0"/>
    <s v="No toma ARB"/>
    <n v="1"/>
    <x v="0"/>
    <n v="1"/>
    <x v="0"/>
    <n v="1"/>
    <x v="1"/>
    <n v="0"/>
    <x v="1"/>
  </r>
  <r>
    <s v="P1492"/>
    <x v="16"/>
    <s v="Adulto"/>
    <x v="1"/>
    <n v="21"/>
    <x v="0"/>
    <n v="0"/>
    <s v="No tiene herencia"/>
    <n v="135"/>
    <n v="85"/>
    <n v="60"/>
    <s v="Normal"/>
    <n v="68"/>
    <s v="Normal"/>
    <n v="1"/>
    <x v="2"/>
    <n v="0"/>
    <x v="0"/>
    <n v="0"/>
    <x v="0"/>
    <n v="1"/>
    <x v="0"/>
    <x v="7"/>
    <x v="0"/>
    <n v="28"/>
    <x v="0"/>
    <n v="87"/>
    <x v="2"/>
    <n v="27"/>
    <x v="0"/>
    <n v="21"/>
    <s v="Normal"/>
    <n v="1410"/>
    <x v="0"/>
    <n v="1"/>
    <x v="1"/>
    <n v="103"/>
    <x v="2"/>
    <n v="5.4"/>
    <x v="0"/>
    <n v="194"/>
    <x v="0"/>
    <n v="123"/>
    <x v="0"/>
    <n v="68"/>
    <x v="1"/>
    <n v="153"/>
    <s v="Alto"/>
    <n v="137"/>
    <s v="Normal"/>
    <n v="4.4000000000000004"/>
    <s v="Normal"/>
    <n v="14.9"/>
    <x v="1"/>
    <n v="10.199999999999999"/>
    <s v="Normal"/>
    <n v="4.2"/>
    <s v="Normal"/>
    <n v="1"/>
    <s v="Toma ECA"/>
    <n v="1"/>
    <s v="Toma ARB"/>
    <n v="1"/>
    <x v="0"/>
    <n v="1"/>
    <x v="0"/>
    <n v="0"/>
    <x v="0"/>
    <n v="1"/>
    <x v="0"/>
  </r>
  <r>
    <s v="P1493"/>
    <x v="43"/>
    <s v="Adulto Mayor"/>
    <x v="1"/>
    <n v="21.2"/>
    <x v="0"/>
    <n v="1"/>
    <s v="Tiene herencia"/>
    <n v="120"/>
    <n v="73"/>
    <n v="76"/>
    <s v="Normal"/>
    <n v="51"/>
    <s v="Normal"/>
    <n v="1"/>
    <x v="2"/>
    <n v="0"/>
    <x v="0"/>
    <n v="0"/>
    <x v="0"/>
    <n v="0"/>
    <x v="1"/>
    <x v="4"/>
    <x v="1"/>
    <n v="38"/>
    <x v="0"/>
    <n v="69"/>
    <x v="2"/>
    <n v="10"/>
    <x v="0"/>
    <n v="7"/>
    <s v="Normal"/>
    <n v="1837"/>
    <x v="0"/>
    <n v="0"/>
    <x v="0"/>
    <n v="119"/>
    <x v="2"/>
    <n v="6.1"/>
    <x v="2"/>
    <n v="212"/>
    <x v="2"/>
    <n v="125"/>
    <x v="0"/>
    <n v="44"/>
    <x v="0"/>
    <n v="94"/>
    <s v="Normal"/>
    <n v="143"/>
    <s v="Normal"/>
    <n v="4.8"/>
    <s v="Normal"/>
    <n v="16"/>
    <x v="2"/>
    <n v="9.4"/>
    <s v="Normal"/>
    <n v="3.5"/>
    <s v="Normal"/>
    <n v="0"/>
    <s v="No Toma ECA"/>
    <n v="1"/>
    <s v="Toma ARB"/>
    <n v="0"/>
    <x v="1"/>
    <n v="0"/>
    <x v="1"/>
    <n v="0"/>
    <x v="0"/>
    <n v="0"/>
    <x v="1"/>
  </r>
  <r>
    <s v="P1494"/>
    <x v="18"/>
    <s v="Adulto"/>
    <x v="1"/>
    <n v="33.9"/>
    <x v="2"/>
    <n v="1"/>
    <s v="Tiene herencia"/>
    <n v="153"/>
    <n v="109"/>
    <n v="76"/>
    <s v="Normal"/>
    <n v="28"/>
    <s v="Reducida"/>
    <n v="4"/>
    <x v="1"/>
    <n v="0"/>
    <x v="0"/>
    <n v="1"/>
    <x v="1"/>
    <n v="1"/>
    <x v="0"/>
    <x v="9"/>
    <x v="1"/>
    <n v="83"/>
    <x v="1"/>
    <n v="59"/>
    <x v="1"/>
    <n v="2367"/>
    <x v="1"/>
    <n v="2130"/>
    <s v="Macroalbuminuria"/>
    <n v="881"/>
    <x v="0"/>
    <n v="0"/>
    <x v="0"/>
    <n v="185"/>
    <x v="1"/>
    <n v="8.9"/>
    <x v="1"/>
    <n v="297"/>
    <x v="1"/>
    <n v="207"/>
    <x v="2"/>
    <n v="33"/>
    <x v="0"/>
    <n v="330"/>
    <s v="Alto"/>
    <n v="136"/>
    <s v="Normal"/>
    <n v="5.4"/>
    <s v="Alto"/>
    <n v="10.4"/>
    <x v="0"/>
    <n v="7.6"/>
    <s v="Bajo"/>
    <n v="5.3"/>
    <s v="Alto"/>
    <n v="1"/>
    <s v="Toma ECA"/>
    <n v="1"/>
    <s v="Toma ARB"/>
    <n v="1"/>
    <x v="0"/>
    <n v="1"/>
    <x v="0"/>
    <n v="1"/>
    <x v="1"/>
    <n v="1"/>
    <x v="0"/>
  </r>
  <r>
    <s v="P1495"/>
    <x v="14"/>
    <s v="Adulto"/>
    <x v="1"/>
    <n v="20.7"/>
    <x v="0"/>
    <n v="0"/>
    <s v="No tiene herencia"/>
    <n v="126"/>
    <n v="75"/>
    <n v="89"/>
    <s v="Normal"/>
    <n v="68"/>
    <s v="Normal"/>
    <n v="1"/>
    <x v="2"/>
    <n v="0"/>
    <x v="0"/>
    <n v="0"/>
    <x v="0"/>
    <n v="0"/>
    <x v="1"/>
    <x v="4"/>
    <x v="1"/>
    <n v="38"/>
    <x v="0"/>
    <n v="75"/>
    <x v="2"/>
    <n v="30"/>
    <x v="2"/>
    <n v="24"/>
    <s v="Normal"/>
    <n v="1797"/>
    <x v="0"/>
    <n v="0"/>
    <x v="0"/>
    <n v="121"/>
    <x v="2"/>
    <n v="6"/>
    <x v="2"/>
    <n v="211"/>
    <x v="2"/>
    <n v="106"/>
    <x v="0"/>
    <n v="68"/>
    <x v="1"/>
    <n v="145"/>
    <s v="Normal"/>
    <n v="143"/>
    <s v="Normal"/>
    <n v="4.3"/>
    <s v="Normal"/>
    <n v="15.2"/>
    <x v="1"/>
    <n v="9"/>
    <s v="Normal"/>
    <n v="3.2"/>
    <s v="Normal"/>
    <n v="1"/>
    <s v="Toma ECA"/>
    <n v="1"/>
    <s v="Toma ARB"/>
    <n v="0"/>
    <x v="1"/>
    <n v="0"/>
    <x v="1"/>
    <n v="0"/>
    <x v="0"/>
    <n v="0"/>
    <x v="1"/>
  </r>
  <r>
    <s v="P1496"/>
    <x v="4"/>
    <s v="Adulto Mayor"/>
    <x v="1"/>
    <n v="24.7"/>
    <x v="0"/>
    <n v="1"/>
    <s v="Tiene herencia"/>
    <n v="131"/>
    <n v="85"/>
    <n v="64"/>
    <s v="Normal"/>
    <n v="54"/>
    <s v="Normal"/>
    <n v="2"/>
    <x v="0"/>
    <n v="0"/>
    <x v="0"/>
    <n v="0"/>
    <x v="0"/>
    <n v="0"/>
    <x v="1"/>
    <x v="4"/>
    <x v="1"/>
    <n v="37"/>
    <x v="0"/>
    <n v="75"/>
    <x v="2"/>
    <n v="22"/>
    <x v="0"/>
    <n v="17"/>
    <s v="Normal"/>
    <n v="1329"/>
    <x v="0"/>
    <n v="1"/>
    <x v="1"/>
    <n v="114"/>
    <x v="2"/>
    <n v="5.3"/>
    <x v="0"/>
    <n v="173"/>
    <x v="0"/>
    <n v="102"/>
    <x v="0"/>
    <n v="42"/>
    <x v="0"/>
    <n v="115"/>
    <s v="Normal"/>
    <n v="138"/>
    <s v="Normal"/>
    <n v="4.0999999999999996"/>
    <s v="Normal"/>
    <n v="14.5"/>
    <x v="1"/>
    <n v="10"/>
    <s v="Normal"/>
    <n v="2.5"/>
    <s v="Normal"/>
    <n v="0"/>
    <s v="No Toma ECA"/>
    <n v="0"/>
    <s v="No toma ARB"/>
    <n v="0"/>
    <x v="1"/>
    <n v="0"/>
    <x v="1"/>
    <n v="0"/>
    <x v="0"/>
    <n v="0"/>
    <x v="1"/>
  </r>
  <r>
    <s v="P1497"/>
    <x v="44"/>
    <s v="Adulto Mayor"/>
    <x v="1"/>
    <n v="34.5"/>
    <x v="2"/>
    <n v="1"/>
    <s v="Tiene herencia"/>
    <n v="179"/>
    <n v="99"/>
    <n v="80"/>
    <s v="Normal"/>
    <n v="47"/>
    <s v="Intermedia"/>
    <n v="4"/>
    <x v="1"/>
    <n v="1"/>
    <x v="1"/>
    <n v="1"/>
    <x v="1"/>
    <n v="1"/>
    <x v="0"/>
    <x v="33"/>
    <x v="1"/>
    <n v="80"/>
    <x v="1"/>
    <n v="15"/>
    <x v="4"/>
    <n v="591"/>
    <x v="1"/>
    <n v="531"/>
    <s v="Macroalbuminuria"/>
    <n v="880"/>
    <x v="0"/>
    <n v="1"/>
    <x v="1"/>
    <n v="141"/>
    <x v="1"/>
    <n v="7.4"/>
    <x v="1"/>
    <n v="306"/>
    <x v="1"/>
    <n v="160"/>
    <x v="1"/>
    <n v="45"/>
    <x v="0"/>
    <n v="285"/>
    <s v="Alto"/>
    <n v="137"/>
    <s v="Normal"/>
    <n v="6.2"/>
    <s v="Alto"/>
    <n v="10.4"/>
    <x v="0"/>
    <n v="8.1"/>
    <s v="Bajo"/>
    <n v="4.7"/>
    <s v="Alto"/>
    <n v="1"/>
    <s v="Toma ECA"/>
    <n v="1"/>
    <s v="Toma ARB"/>
    <n v="1"/>
    <x v="0"/>
    <n v="1"/>
    <x v="0"/>
    <n v="1"/>
    <x v="1"/>
    <n v="1"/>
    <x v="0"/>
  </r>
  <r>
    <s v="P1498"/>
    <x v="49"/>
    <s v="Adulto Mayor"/>
    <x v="0"/>
    <n v="29.7"/>
    <x v="3"/>
    <n v="1"/>
    <s v="Tiene herencia"/>
    <n v="163"/>
    <n v="91"/>
    <n v="91"/>
    <s v="Normal"/>
    <n v="26"/>
    <s v="Reducida"/>
    <n v="4"/>
    <x v="1"/>
    <n v="1"/>
    <x v="1"/>
    <n v="0"/>
    <x v="0"/>
    <n v="1"/>
    <x v="0"/>
    <x v="24"/>
    <x v="1"/>
    <n v="120"/>
    <x v="3"/>
    <n v="30"/>
    <x v="1"/>
    <n v="2704"/>
    <x v="1"/>
    <n v="2163"/>
    <s v="Macroalbuminuria"/>
    <n v="817"/>
    <x v="0"/>
    <n v="0"/>
    <x v="0"/>
    <n v="199"/>
    <x v="1"/>
    <n v="8.5"/>
    <x v="1"/>
    <n v="210"/>
    <x v="2"/>
    <n v="166"/>
    <x v="1"/>
    <n v="34"/>
    <x v="0"/>
    <n v="328"/>
    <s v="Alto"/>
    <n v="133"/>
    <s v="Bajo"/>
    <n v="5.7"/>
    <s v="Alto"/>
    <n v="8.4"/>
    <x v="0"/>
    <n v="8.8000000000000007"/>
    <s v="Normal"/>
    <n v="6.6"/>
    <s v="Alto"/>
    <n v="0"/>
    <s v="No Toma ECA"/>
    <n v="1"/>
    <s v="Toma ARB"/>
    <n v="1"/>
    <x v="0"/>
    <n v="1"/>
    <x v="0"/>
    <n v="1"/>
    <x v="1"/>
    <n v="0"/>
    <x v="1"/>
  </r>
  <r>
    <s v="P1499"/>
    <x v="6"/>
    <s v="Adulto Mayor"/>
    <x v="1"/>
    <n v="38.5"/>
    <x v="1"/>
    <n v="1"/>
    <s v="Tiene herencia"/>
    <n v="180"/>
    <n v="109"/>
    <n v="90"/>
    <s v="Normal"/>
    <n v="26"/>
    <s v="Reducida"/>
    <n v="4"/>
    <x v="1"/>
    <n v="0"/>
    <x v="0"/>
    <n v="0"/>
    <x v="0"/>
    <n v="1"/>
    <x v="0"/>
    <x v="8"/>
    <x v="1"/>
    <n v="93"/>
    <x v="1"/>
    <n v="20"/>
    <x v="4"/>
    <n v="2953"/>
    <x v="1"/>
    <n v="2657"/>
    <s v="Macroalbuminuria"/>
    <n v="391"/>
    <x v="1"/>
    <n v="1"/>
    <x v="1"/>
    <n v="156"/>
    <x v="1"/>
    <n v="10.6"/>
    <x v="1"/>
    <n v="288"/>
    <x v="1"/>
    <n v="217"/>
    <x v="2"/>
    <n v="34"/>
    <x v="0"/>
    <n v="369"/>
    <s v="Alto"/>
    <n v="127"/>
    <s v="Bajo"/>
    <n v="6.1"/>
    <s v="Alto"/>
    <n v="8.6"/>
    <x v="0"/>
    <n v="8.4"/>
    <s v="Bajo"/>
    <n v="5.2"/>
    <s v="Alto"/>
    <n v="1"/>
    <s v="Toma ECA"/>
    <n v="1"/>
    <s v="Toma ARB"/>
    <n v="1"/>
    <x v="0"/>
    <n v="0"/>
    <x v="1"/>
    <n v="1"/>
    <x v="1"/>
    <n v="0"/>
    <x v="1"/>
  </r>
  <r>
    <s v="P1500"/>
    <x v="40"/>
    <s v="Adulto"/>
    <x v="1"/>
    <n v="27.3"/>
    <x v="3"/>
    <n v="0"/>
    <s v="No tiene herencia"/>
    <n v="126"/>
    <n v="68"/>
    <n v="64"/>
    <s v="Normal"/>
    <n v="64"/>
    <s v="Normal"/>
    <n v="2"/>
    <x v="0"/>
    <n v="0"/>
    <x v="0"/>
    <n v="0"/>
    <x v="0"/>
    <n v="1"/>
    <x v="0"/>
    <x v="3"/>
    <x v="0"/>
    <n v="26"/>
    <x v="0"/>
    <n v="83"/>
    <x v="2"/>
    <n v="24"/>
    <x v="0"/>
    <n v="19"/>
    <s v="Normal"/>
    <n v="2222"/>
    <x v="0"/>
    <n v="0"/>
    <x v="0"/>
    <n v="92"/>
    <x v="0"/>
    <n v="6"/>
    <x v="2"/>
    <n v="192"/>
    <x v="0"/>
    <n v="81"/>
    <x v="3"/>
    <n v="53"/>
    <x v="0"/>
    <n v="166"/>
    <s v="Alto"/>
    <n v="135"/>
    <s v="Normal"/>
    <n v="3.7"/>
    <s v="Normal"/>
    <n v="12.6"/>
    <x v="1"/>
    <n v="9.6"/>
    <s v="Normal"/>
    <n v="2.6"/>
    <s v="Normal"/>
    <n v="0"/>
    <s v="No Toma ECA"/>
    <n v="0"/>
    <s v="No toma ARB"/>
    <n v="0"/>
    <x v="1"/>
    <n v="0"/>
    <x v="1"/>
    <n v="0"/>
    <x v="0"/>
    <n v="1"/>
    <x v="0"/>
  </r>
  <r>
    <s v="P1501"/>
    <x v="0"/>
    <s v="Adulto"/>
    <x v="1"/>
    <n v="28"/>
    <x v="3"/>
    <n v="1"/>
    <s v="Tiene herencia"/>
    <n v="131"/>
    <n v="84"/>
    <n v="76"/>
    <s v="Normal"/>
    <n v="70"/>
    <s v="Normal"/>
    <n v="1"/>
    <x v="2"/>
    <n v="0"/>
    <x v="0"/>
    <n v="0"/>
    <x v="0"/>
    <n v="1"/>
    <x v="0"/>
    <x v="0"/>
    <x v="0"/>
    <n v="34"/>
    <x v="0"/>
    <n v="74"/>
    <x v="2"/>
    <n v="27"/>
    <x v="0"/>
    <n v="21"/>
    <s v="Normal"/>
    <n v="1126"/>
    <x v="0"/>
    <n v="1"/>
    <x v="1"/>
    <n v="100"/>
    <x v="2"/>
    <n v="6.2"/>
    <x v="2"/>
    <n v="159"/>
    <x v="0"/>
    <n v="129"/>
    <x v="0"/>
    <n v="48"/>
    <x v="0"/>
    <n v="80"/>
    <s v="Normal"/>
    <n v="140"/>
    <s v="Normal"/>
    <n v="3.5"/>
    <s v="Normal"/>
    <n v="14.3"/>
    <x v="1"/>
    <n v="9.6999999999999993"/>
    <s v="Normal"/>
    <n v="4.0999999999999996"/>
    <s v="Normal"/>
    <n v="1"/>
    <s v="Toma ECA"/>
    <n v="1"/>
    <s v="Toma ARB"/>
    <n v="0"/>
    <x v="1"/>
    <n v="0"/>
    <x v="1"/>
    <n v="0"/>
    <x v="0"/>
    <n v="1"/>
    <x v="0"/>
  </r>
  <r>
    <s v="P1502"/>
    <x v="34"/>
    <s v="Adulto"/>
    <x v="1"/>
    <n v="28.4"/>
    <x v="3"/>
    <n v="0"/>
    <s v="No tiene herencia"/>
    <n v="111"/>
    <n v="70"/>
    <n v="61"/>
    <s v="Normal"/>
    <n v="64"/>
    <s v="Normal"/>
    <n v="1"/>
    <x v="2"/>
    <n v="0"/>
    <x v="0"/>
    <n v="0"/>
    <x v="0"/>
    <n v="1"/>
    <x v="0"/>
    <x v="3"/>
    <x v="0"/>
    <n v="39"/>
    <x v="0"/>
    <n v="62"/>
    <x v="2"/>
    <n v="26"/>
    <x v="0"/>
    <n v="20"/>
    <s v="Normal"/>
    <n v="1034"/>
    <x v="0"/>
    <n v="0"/>
    <x v="0"/>
    <n v="91"/>
    <x v="0"/>
    <n v="5.8"/>
    <x v="2"/>
    <n v="172"/>
    <x v="0"/>
    <n v="116"/>
    <x v="0"/>
    <n v="67"/>
    <x v="1"/>
    <n v="148"/>
    <s v="Normal"/>
    <n v="138"/>
    <s v="Normal"/>
    <n v="4.5"/>
    <s v="Normal"/>
    <n v="15.8"/>
    <x v="2"/>
    <n v="9.6"/>
    <s v="Normal"/>
    <n v="3.2"/>
    <s v="Normal"/>
    <n v="0"/>
    <s v="No Toma ECA"/>
    <n v="1"/>
    <s v="Toma ARB"/>
    <n v="0"/>
    <x v="1"/>
    <n v="0"/>
    <x v="1"/>
    <n v="0"/>
    <x v="0"/>
    <n v="0"/>
    <x v="1"/>
  </r>
  <r>
    <s v="P1503"/>
    <x v="45"/>
    <s v="Adulto"/>
    <x v="1"/>
    <n v="26.5"/>
    <x v="3"/>
    <n v="1"/>
    <s v="Tiene herencia"/>
    <n v="120"/>
    <n v="81"/>
    <n v="60"/>
    <s v="Normal"/>
    <n v="68"/>
    <s v="Normal"/>
    <n v="2"/>
    <x v="0"/>
    <n v="0"/>
    <x v="0"/>
    <n v="0"/>
    <x v="0"/>
    <n v="1"/>
    <x v="0"/>
    <x v="0"/>
    <x v="0"/>
    <n v="31"/>
    <x v="0"/>
    <n v="98"/>
    <x v="0"/>
    <n v="18"/>
    <x v="0"/>
    <n v="16"/>
    <s v="Normal"/>
    <n v="2037"/>
    <x v="0"/>
    <n v="0"/>
    <x v="0"/>
    <n v="119"/>
    <x v="2"/>
    <n v="5.2"/>
    <x v="0"/>
    <n v="214"/>
    <x v="2"/>
    <n v="121"/>
    <x v="0"/>
    <n v="57"/>
    <x v="0"/>
    <n v="113"/>
    <s v="Normal"/>
    <n v="141"/>
    <s v="Normal"/>
    <n v="4.9000000000000004"/>
    <s v="Normal"/>
    <n v="12.8"/>
    <x v="1"/>
    <n v="10.199999999999999"/>
    <s v="Normal"/>
    <n v="3.9"/>
    <s v="Normal"/>
    <n v="1"/>
    <s v="Toma ECA"/>
    <n v="1"/>
    <s v="Toma ARB"/>
    <n v="0"/>
    <x v="1"/>
    <n v="1"/>
    <x v="0"/>
    <n v="0"/>
    <x v="0"/>
    <n v="1"/>
    <x v="0"/>
  </r>
  <r>
    <s v="P1504"/>
    <x v="17"/>
    <s v="Adulto"/>
    <x v="1"/>
    <n v="30.5"/>
    <x v="2"/>
    <n v="1"/>
    <s v="Tiene herencia"/>
    <n v="165"/>
    <n v="95"/>
    <n v="104"/>
    <s v="Taquicardia"/>
    <n v="50"/>
    <s v="Normal"/>
    <n v="3"/>
    <x v="3"/>
    <n v="0"/>
    <x v="0"/>
    <n v="0"/>
    <x v="0"/>
    <n v="1"/>
    <x v="0"/>
    <x v="40"/>
    <x v="1"/>
    <n v="52"/>
    <x v="1"/>
    <n v="49"/>
    <x v="1"/>
    <n v="1348"/>
    <x v="1"/>
    <n v="1078"/>
    <s v="Macroalbuminuria"/>
    <n v="826"/>
    <x v="0"/>
    <n v="0"/>
    <x v="0"/>
    <n v="130"/>
    <x v="1"/>
    <n v="10.5"/>
    <x v="1"/>
    <n v="313"/>
    <x v="1"/>
    <n v="167"/>
    <x v="1"/>
    <n v="28"/>
    <x v="0"/>
    <n v="216"/>
    <s v="Alto"/>
    <n v="132"/>
    <s v="Bajo"/>
    <n v="6.3"/>
    <s v="Alto"/>
    <n v="10.8"/>
    <x v="0"/>
    <n v="8.8000000000000007"/>
    <s v="Normal"/>
    <n v="5.8"/>
    <s v="Alto"/>
    <n v="0"/>
    <s v="No Toma ECA"/>
    <n v="0"/>
    <s v="No toma ARB"/>
    <n v="1"/>
    <x v="0"/>
    <n v="1"/>
    <x v="0"/>
    <n v="1"/>
    <x v="1"/>
    <n v="0"/>
    <x v="1"/>
  </r>
  <r>
    <s v="P1505"/>
    <x v="3"/>
    <s v="Adulto Mayor"/>
    <x v="1"/>
    <n v="27.6"/>
    <x v="3"/>
    <n v="0"/>
    <s v="No tiene herencia"/>
    <n v="123"/>
    <n v="85"/>
    <n v="85"/>
    <s v="Normal"/>
    <n v="63"/>
    <s v="Normal"/>
    <n v="2"/>
    <x v="0"/>
    <n v="0"/>
    <x v="0"/>
    <n v="0"/>
    <x v="0"/>
    <n v="0"/>
    <x v="1"/>
    <x v="4"/>
    <x v="1"/>
    <n v="26"/>
    <x v="0"/>
    <n v="74"/>
    <x v="2"/>
    <n v="14"/>
    <x v="0"/>
    <n v="12"/>
    <s v="Normal"/>
    <n v="1449"/>
    <x v="0"/>
    <n v="0"/>
    <x v="0"/>
    <n v="111"/>
    <x v="2"/>
    <n v="5.9"/>
    <x v="2"/>
    <n v="203"/>
    <x v="2"/>
    <n v="89"/>
    <x v="3"/>
    <n v="61"/>
    <x v="1"/>
    <n v="85"/>
    <s v="Normal"/>
    <n v="145"/>
    <s v="Normal"/>
    <n v="3.6"/>
    <s v="Normal"/>
    <n v="12.1"/>
    <x v="1"/>
    <n v="9.9"/>
    <s v="Normal"/>
    <n v="3.6"/>
    <s v="Normal"/>
    <n v="0"/>
    <s v="No Toma ECA"/>
    <n v="0"/>
    <s v="No toma ARB"/>
    <n v="0"/>
    <x v="1"/>
    <n v="1"/>
    <x v="0"/>
    <n v="0"/>
    <x v="0"/>
    <n v="1"/>
    <x v="0"/>
  </r>
  <r>
    <s v="P1506"/>
    <x v="43"/>
    <s v="Adulto Mayor"/>
    <x v="1"/>
    <n v="25"/>
    <x v="3"/>
    <n v="0"/>
    <s v="No tiene herencia"/>
    <n v="128"/>
    <n v="79"/>
    <n v="68"/>
    <s v="Normal"/>
    <n v="57"/>
    <s v="Normal"/>
    <n v="2"/>
    <x v="0"/>
    <n v="0"/>
    <x v="0"/>
    <n v="0"/>
    <x v="0"/>
    <n v="1"/>
    <x v="0"/>
    <x v="4"/>
    <x v="1"/>
    <n v="35"/>
    <x v="0"/>
    <n v="88"/>
    <x v="2"/>
    <n v="14"/>
    <x v="0"/>
    <n v="12"/>
    <s v="Normal"/>
    <n v="1139"/>
    <x v="0"/>
    <n v="0"/>
    <x v="0"/>
    <n v="89"/>
    <x v="0"/>
    <n v="6.3"/>
    <x v="2"/>
    <n v="196"/>
    <x v="0"/>
    <n v="99"/>
    <x v="3"/>
    <n v="48"/>
    <x v="0"/>
    <n v="86"/>
    <s v="Normal"/>
    <n v="138"/>
    <s v="Normal"/>
    <n v="4.4000000000000004"/>
    <s v="Normal"/>
    <n v="13.3"/>
    <x v="1"/>
    <n v="8.9"/>
    <s v="Normal"/>
    <n v="4.0999999999999996"/>
    <s v="Normal"/>
    <n v="0"/>
    <s v="No Toma ECA"/>
    <n v="1"/>
    <s v="Toma ARB"/>
    <n v="0"/>
    <x v="1"/>
    <n v="0"/>
    <x v="1"/>
    <n v="0"/>
    <x v="0"/>
    <n v="1"/>
    <x v="0"/>
  </r>
  <r>
    <s v="P1507"/>
    <x v="41"/>
    <s v="Adulto"/>
    <x v="1"/>
    <n v="19.7"/>
    <x v="0"/>
    <n v="1"/>
    <s v="Tiene herencia"/>
    <n v="106"/>
    <n v="73"/>
    <n v="66"/>
    <s v="Normal"/>
    <n v="70"/>
    <s v="Normal"/>
    <n v="1"/>
    <x v="2"/>
    <n v="0"/>
    <x v="0"/>
    <n v="0"/>
    <x v="0"/>
    <n v="1"/>
    <x v="0"/>
    <x v="13"/>
    <x v="0"/>
    <n v="37"/>
    <x v="0"/>
    <n v="95"/>
    <x v="0"/>
    <n v="21"/>
    <x v="0"/>
    <n v="18"/>
    <s v="Normal"/>
    <n v="1348"/>
    <x v="0"/>
    <n v="0"/>
    <x v="0"/>
    <n v="93"/>
    <x v="0"/>
    <n v="4.8"/>
    <x v="0"/>
    <n v="197"/>
    <x v="0"/>
    <n v="125"/>
    <x v="0"/>
    <n v="46"/>
    <x v="0"/>
    <n v="153"/>
    <s v="Alto"/>
    <n v="141"/>
    <s v="Normal"/>
    <n v="4"/>
    <s v="Normal"/>
    <n v="15"/>
    <x v="1"/>
    <n v="9.5"/>
    <s v="Normal"/>
    <n v="4.4000000000000004"/>
    <s v="Normal"/>
    <n v="0"/>
    <s v="No Toma ECA"/>
    <n v="0"/>
    <s v="No toma ARB"/>
    <n v="0"/>
    <x v="1"/>
    <n v="0"/>
    <x v="1"/>
    <n v="0"/>
    <x v="0"/>
    <n v="0"/>
    <x v="1"/>
  </r>
  <r>
    <s v="P1508"/>
    <x v="40"/>
    <s v="Adulto"/>
    <x v="1"/>
    <n v="29.3"/>
    <x v="3"/>
    <n v="0"/>
    <s v="No tiene herencia"/>
    <n v="122"/>
    <n v="76"/>
    <n v="63"/>
    <s v="Normal"/>
    <n v="50"/>
    <s v="Normal"/>
    <n v="1"/>
    <x v="2"/>
    <n v="0"/>
    <x v="0"/>
    <n v="0"/>
    <x v="0"/>
    <n v="1"/>
    <x v="0"/>
    <x v="13"/>
    <x v="0"/>
    <n v="21"/>
    <x v="0"/>
    <n v="89"/>
    <x v="2"/>
    <n v="29"/>
    <x v="0"/>
    <n v="23"/>
    <s v="Normal"/>
    <n v="1036"/>
    <x v="0"/>
    <n v="0"/>
    <x v="0"/>
    <n v="100"/>
    <x v="2"/>
    <n v="6.2"/>
    <x v="2"/>
    <n v="201"/>
    <x v="2"/>
    <n v="109"/>
    <x v="0"/>
    <n v="68"/>
    <x v="1"/>
    <n v="148"/>
    <s v="Normal"/>
    <n v="141"/>
    <s v="Normal"/>
    <n v="4"/>
    <s v="Normal"/>
    <n v="15.8"/>
    <x v="2"/>
    <n v="10.3"/>
    <s v="Normal"/>
    <n v="3.6"/>
    <s v="Normal"/>
    <n v="0"/>
    <s v="No Toma ECA"/>
    <n v="0"/>
    <s v="No toma ARB"/>
    <n v="0"/>
    <x v="1"/>
    <n v="1"/>
    <x v="0"/>
    <n v="0"/>
    <x v="0"/>
    <n v="1"/>
    <x v="0"/>
  </r>
  <r>
    <s v="P1509"/>
    <x v="2"/>
    <s v="Adulto Mayor"/>
    <x v="0"/>
    <n v="34.6"/>
    <x v="2"/>
    <n v="0"/>
    <s v="No tiene herencia"/>
    <n v="170"/>
    <n v="91"/>
    <n v="99"/>
    <s v="Normal"/>
    <n v="30"/>
    <s v="Reducida"/>
    <n v="4"/>
    <x v="1"/>
    <n v="0"/>
    <x v="0"/>
    <n v="1"/>
    <x v="1"/>
    <n v="1"/>
    <x v="0"/>
    <x v="28"/>
    <x v="1"/>
    <n v="113"/>
    <x v="3"/>
    <n v="31"/>
    <x v="1"/>
    <n v="635"/>
    <x v="1"/>
    <n v="444"/>
    <s v="Macroalbuminuria"/>
    <n v="352"/>
    <x v="1"/>
    <n v="1"/>
    <x v="1"/>
    <n v="195"/>
    <x v="1"/>
    <n v="7.5"/>
    <x v="1"/>
    <n v="203"/>
    <x v="2"/>
    <n v="211"/>
    <x v="2"/>
    <n v="42"/>
    <x v="0"/>
    <n v="221"/>
    <s v="Alto"/>
    <n v="135"/>
    <s v="Normal"/>
    <n v="5.7"/>
    <s v="Alto"/>
    <n v="7.6"/>
    <x v="0"/>
    <n v="8.1999999999999993"/>
    <s v="Bajo"/>
    <n v="4.7"/>
    <s v="Alto"/>
    <n v="0"/>
    <s v="No Toma ECA"/>
    <n v="0"/>
    <s v="No toma ARB"/>
    <n v="0"/>
    <x v="1"/>
    <n v="1"/>
    <x v="0"/>
    <n v="1"/>
    <x v="1"/>
    <n v="0"/>
    <x v="1"/>
  </r>
  <r>
    <s v="P1510"/>
    <x v="17"/>
    <s v="Adulto"/>
    <x v="0"/>
    <n v="39.9"/>
    <x v="1"/>
    <n v="0"/>
    <s v="No tiene herencia"/>
    <n v="178"/>
    <n v="102"/>
    <n v="87"/>
    <s v="Normal"/>
    <n v="31"/>
    <s v="Reducida"/>
    <n v="3"/>
    <x v="3"/>
    <n v="1"/>
    <x v="1"/>
    <n v="0"/>
    <x v="0"/>
    <n v="1"/>
    <x v="0"/>
    <x v="21"/>
    <x v="1"/>
    <n v="109"/>
    <x v="3"/>
    <n v="18"/>
    <x v="4"/>
    <n v="541"/>
    <x v="1"/>
    <n v="432"/>
    <s v="Macroalbuminuria"/>
    <n v="306"/>
    <x v="1"/>
    <n v="1"/>
    <x v="1"/>
    <n v="199"/>
    <x v="1"/>
    <n v="7.5"/>
    <x v="1"/>
    <n v="248"/>
    <x v="1"/>
    <n v="187"/>
    <x v="1"/>
    <n v="43"/>
    <x v="0"/>
    <n v="201"/>
    <s v="Alto"/>
    <n v="138"/>
    <s v="Normal"/>
    <n v="5.7"/>
    <s v="Alto"/>
    <n v="7.2"/>
    <x v="0"/>
    <n v="8"/>
    <s v="Bajo"/>
    <n v="6.4"/>
    <s v="Alto"/>
    <n v="1"/>
    <s v="Toma ECA"/>
    <n v="0"/>
    <s v="No toma ARB"/>
    <n v="0"/>
    <x v="1"/>
    <n v="1"/>
    <x v="0"/>
    <n v="1"/>
    <x v="1"/>
    <n v="0"/>
    <x v="1"/>
  </r>
  <r>
    <s v="P1511"/>
    <x v="10"/>
    <s v="Adulto Mayor"/>
    <x v="0"/>
    <n v="26"/>
    <x v="3"/>
    <n v="1"/>
    <s v="Tiene herencia"/>
    <n v="105"/>
    <n v="73"/>
    <n v="76"/>
    <s v="Normal"/>
    <n v="51"/>
    <s v="Normal"/>
    <n v="1"/>
    <x v="2"/>
    <n v="0"/>
    <x v="0"/>
    <n v="0"/>
    <x v="0"/>
    <n v="1"/>
    <x v="0"/>
    <x v="13"/>
    <x v="0"/>
    <n v="40"/>
    <x v="0"/>
    <n v="89"/>
    <x v="2"/>
    <n v="21"/>
    <x v="0"/>
    <n v="18"/>
    <s v="Normal"/>
    <n v="1308"/>
    <x v="0"/>
    <n v="0"/>
    <x v="0"/>
    <n v="110"/>
    <x v="2"/>
    <n v="4.9000000000000004"/>
    <x v="0"/>
    <n v="219"/>
    <x v="2"/>
    <n v="113"/>
    <x v="0"/>
    <n v="67"/>
    <x v="1"/>
    <n v="92"/>
    <s v="Normal"/>
    <n v="138"/>
    <s v="Normal"/>
    <n v="3.7"/>
    <s v="Normal"/>
    <n v="13.4"/>
    <x v="0"/>
    <n v="9.1999999999999993"/>
    <s v="Normal"/>
    <n v="4.2"/>
    <s v="Normal"/>
    <n v="1"/>
    <s v="Toma ECA"/>
    <n v="1"/>
    <s v="Toma ARB"/>
    <n v="0"/>
    <x v="1"/>
    <n v="1"/>
    <x v="0"/>
    <n v="0"/>
    <x v="0"/>
    <n v="0"/>
    <x v="1"/>
  </r>
  <r>
    <s v="P1512"/>
    <x v="38"/>
    <s v="Adulto Mayor"/>
    <x v="0"/>
    <n v="36.6"/>
    <x v="1"/>
    <n v="1"/>
    <s v="Tiene herencia"/>
    <n v="158"/>
    <n v="92"/>
    <n v="75"/>
    <s v="Normal"/>
    <n v="32"/>
    <s v="Reducida"/>
    <n v="2"/>
    <x v="0"/>
    <n v="0"/>
    <x v="0"/>
    <n v="1"/>
    <x v="1"/>
    <n v="1"/>
    <x v="0"/>
    <x v="39"/>
    <x v="1"/>
    <n v="61"/>
    <x v="1"/>
    <n v="18"/>
    <x v="4"/>
    <n v="650"/>
    <x v="1"/>
    <n v="520"/>
    <s v="Macroalbuminuria"/>
    <n v="750"/>
    <x v="0"/>
    <n v="1"/>
    <x v="1"/>
    <n v="157"/>
    <x v="1"/>
    <n v="9.8000000000000007"/>
    <x v="1"/>
    <n v="292"/>
    <x v="1"/>
    <n v="192"/>
    <x v="2"/>
    <n v="41"/>
    <x v="0"/>
    <n v="444"/>
    <s v="Alto"/>
    <n v="128"/>
    <s v="Bajo"/>
    <n v="5.0999999999999996"/>
    <s v="Alto"/>
    <n v="8.6999999999999993"/>
    <x v="0"/>
    <n v="8.4"/>
    <s v="Bajo"/>
    <n v="5"/>
    <s v="Alto"/>
    <n v="0"/>
    <s v="No Toma ECA"/>
    <n v="0"/>
    <s v="No toma ARB"/>
    <n v="1"/>
    <x v="0"/>
    <n v="1"/>
    <x v="0"/>
    <n v="1"/>
    <x v="1"/>
    <n v="0"/>
    <x v="1"/>
  </r>
  <r>
    <s v="P1513"/>
    <x v="20"/>
    <s v="Adulto"/>
    <x v="0"/>
    <n v="29.6"/>
    <x v="3"/>
    <n v="1"/>
    <s v="Tiene herencia"/>
    <n v="112"/>
    <n v="80"/>
    <n v="73"/>
    <s v="Normal"/>
    <n v="62"/>
    <s v="Normal"/>
    <n v="1"/>
    <x v="2"/>
    <n v="0"/>
    <x v="0"/>
    <n v="0"/>
    <x v="0"/>
    <n v="1"/>
    <x v="0"/>
    <x v="13"/>
    <x v="0"/>
    <n v="28"/>
    <x v="0"/>
    <n v="71"/>
    <x v="2"/>
    <n v="27"/>
    <x v="0"/>
    <n v="24"/>
    <s v="Normal"/>
    <n v="2045"/>
    <x v="0"/>
    <n v="1"/>
    <x v="1"/>
    <n v="90"/>
    <x v="0"/>
    <n v="5.5"/>
    <x v="0"/>
    <n v="164"/>
    <x v="0"/>
    <n v="109"/>
    <x v="0"/>
    <n v="68"/>
    <x v="1"/>
    <n v="111"/>
    <s v="Normal"/>
    <n v="139"/>
    <s v="Normal"/>
    <n v="3.9"/>
    <s v="Normal"/>
    <n v="14.7"/>
    <x v="1"/>
    <n v="8.6999999999999993"/>
    <s v="Normal"/>
    <n v="3.3"/>
    <s v="Normal"/>
    <n v="1"/>
    <s v="Toma ECA"/>
    <n v="0"/>
    <s v="No toma ARB"/>
    <n v="0"/>
    <x v="1"/>
    <n v="1"/>
    <x v="0"/>
    <n v="0"/>
    <x v="0"/>
    <n v="0"/>
    <x v="1"/>
  </r>
  <r>
    <s v="P1514"/>
    <x v="24"/>
    <s v="Adulto"/>
    <x v="0"/>
    <n v="27.4"/>
    <x v="3"/>
    <n v="0"/>
    <s v="No tiene herencia"/>
    <n v="133"/>
    <n v="65"/>
    <n v="88"/>
    <s v="Normal"/>
    <n v="53"/>
    <s v="Normal"/>
    <n v="2"/>
    <x v="0"/>
    <n v="0"/>
    <x v="0"/>
    <n v="0"/>
    <x v="0"/>
    <n v="1"/>
    <x v="0"/>
    <x v="10"/>
    <x v="2"/>
    <n v="32"/>
    <x v="0"/>
    <n v="112"/>
    <x v="0"/>
    <n v="20"/>
    <x v="0"/>
    <n v="16"/>
    <s v="Normal"/>
    <n v="1073"/>
    <x v="0"/>
    <n v="0"/>
    <x v="0"/>
    <n v="89"/>
    <x v="0"/>
    <n v="5.9"/>
    <x v="2"/>
    <n v="175"/>
    <x v="0"/>
    <n v="121"/>
    <x v="0"/>
    <n v="64"/>
    <x v="1"/>
    <n v="81"/>
    <s v="Normal"/>
    <n v="144"/>
    <s v="Normal"/>
    <n v="3.7"/>
    <s v="Normal"/>
    <n v="13.3"/>
    <x v="0"/>
    <n v="10.3"/>
    <s v="Normal"/>
    <n v="3.5"/>
    <s v="Normal"/>
    <n v="1"/>
    <s v="Toma ECA"/>
    <n v="0"/>
    <s v="No toma ARB"/>
    <n v="0"/>
    <x v="1"/>
    <n v="1"/>
    <x v="0"/>
    <n v="0"/>
    <x v="0"/>
    <n v="1"/>
    <x v="0"/>
  </r>
  <r>
    <s v="P1515"/>
    <x v="39"/>
    <s v="Adulto Mayor"/>
    <x v="1"/>
    <n v="39.799999999999997"/>
    <x v="1"/>
    <n v="0"/>
    <s v="No tiene herencia"/>
    <n v="183"/>
    <n v="90"/>
    <n v="85"/>
    <s v="Normal"/>
    <n v="47"/>
    <s v="Intermedia"/>
    <n v="3"/>
    <x v="3"/>
    <n v="1"/>
    <x v="1"/>
    <n v="0"/>
    <x v="0"/>
    <n v="1"/>
    <x v="0"/>
    <x v="30"/>
    <x v="1"/>
    <n v="46"/>
    <x v="1"/>
    <n v="19"/>
    <x v="4"/>
    <n v="382"/>
    <x v="1"/>
    <n v="343"/>
    <s v="Macroalbuminuria"/>
    <n v="450"/>
    <x v="1"/>
    <n v="1"/>
    <x v="1"/>
    <n v="211"/>
    <x v="1"/>
    <n v="8.4"/>
    <x v="1"/>
    <n v="318"/>
    <x v="1"/>
    <n v="166"/>
    <x v="1"/>
    <n v="36"/>
    <x v="0"/>
    <n v="253"/>
    <s v="Alto"/>
    <n v="127"/>
    <s v="Bajo"/>
    <n v="5.4"/>
    <s v="Alto"/>
    <n v="8.8000000000000007"/>
    <x v="0"/>
    <n v="8.1999999999999993"/>
    <s v="Bajo"/>
    <n v="6.9"/>
    <s v="Alto"/>
    <n v="1"/>
    <s v="Toma ECA"/>
    <n v="1"/>
    <s v="Toma ARB"/>
    <n v="1"/>
    <x v="0"/>
    <n v="1"/>
    <x v="0"/>
    <n v="1"/>
    <x v="1"/>
    <n v="0"/>
    <x v="1"/>
  </r>
  <r>
    <s v="P1516"/>
    <x v="39"/>
    <s v="Adulto Mayor"/>
    <x v="1"/>
    <n v="33.6"/>
    <x v="2"/>
    <n v="1"/>
    <s v="Tiene herencia"/>
    <n v="143"/>
    <n v="96"/>
    <n v="79"/>
    <s v="Normal"/>
    <n v="43"/>
    <s v="Intermedia"/>
    <n v="3"/>
    <x v="3"/>
    <n v="1"/>
    <x v="1"/>
    <n v="1"/>
    <x v="1"/>
    <n v="1"/>
    <x v="0"/>
    <x v="17"/>
    <x v="1"/>
    <n v="112"/>
    <x v="3"/>
    <n v="55"/>
    <x v="1"/>
    <n v="1195"/>
    <x v="1"/>
    <n v="836"/>
    <s v="Macroalbuminuria"/>
    <n v="761"/>
    <x v="0"/>
    <n v="0"/>
    <x v="0"/>
    <n v="182"/>
    <x v="1"/>
    <n v="7.9"/>
    <x v="1"/>
    <n v="284"/>
    <x v="1"/>
    <n v="155"/>
    <x v="4"/>
    <n v="25"/>
    <x v="0"/>
    <n v="273"/>
    <s v="Alto"/>
    <n v="127"/>
    <s v="Bajo"/>
    <n v="5.9"/>
    <s v="Alto"/>
    <n v="10"/>
    <x v="0"/>
    <n v="8.1999999999999993"/>
    <s v="Bajo"/>
    <n v="4.8"/>
    <s v="Alto"/>
    <n v="1"/>
    <s v="Toma ECA"/>
    <n v="0"/>
    <s v="No toma ARB"/>
    <n v="0"/>
    <x v="1"/>
    <n v="1"/>
    <x v="0"/>
    <n v="1"/>
    <x v="1"/>
    <n v="0"/>
    <x v="1"/>
  </r>
  <r>
    <s v="P1517"/>
    <x v="19"/>
    <s v="Adulto"/>
    <x v="1"/>
    <n v="29.9"/>
    <x v="3"/>
    <n v="0"/>
    <s v="No tiene herencia"/>
    <n v="109"/>
    <n v="75"/>
    <n v="87"/>
    <s v="Normal"/>
    <n v="55"/>
    <s v="Normal"/>
    <n v="2"/>
    <x v="0"/>
    <n v="0"/>
    <x v="0"/>
    <n v="0"/>
    <x v="0"/>
    <n v="0"/>
    <x v="1"/>
    <x v="13"/>
    <x v="0"/>
    <n v="27"/>
    <x v="0"/>
    <n v="75"/>
    <x v="2"/>
    <n v="6"/>
    <x v="0"/>
    <n v="4"/>
    <s v="Normal"/>
    <n v="2427"/>
    <x v="0"/>
    <n v="0"/>
    <x v="0"/>
    <n v="87"/>
    <x v="0"/>
    <n v="5.2"/>
    <x v="0"/>
    <n v="205"/>
    <x v="2"/>
    <n v="126"/>
    <x v="0"/>
    <n v="59"/>
    <x v="0"/>
    <n v="118"/>
    <s v="Normal"/>
    <n v="141"/>
    <s v="Normal"/>
    <n v="4.9000000000000004"/>
    <s v="Normal"/>
    <n v="12.9"/>
    <x v="1"/>
    <n v="10.4"/>
    <s v="Normal"/>
    <n v="4"/>
    <s v="Normal"/>
    <n v="1"/>
    <s v="Toma ECA"/>
    <n v="1"/>
    <s v="Toma ARB"/>
    <n v="1"/>
    <x v="0"/>
    <n v="0"/>
    <x v="1"/>
    <n v="0"/>
    <x v="0"/>
    <n v="0"/>
    <x v="1"/>
  </r>
  <r>
    <s v="P1518"/>
    <x v="34"/>
    <s v="Adulto"/>
    <x v="1"/>
    <n v="26.4"/>
    <x v="3"/>
    <n v="0"/>
    <s v="No tiene herencia"/>
    <n v="112"/>
    <n v="67"/>
    <n v="61"/>
    <s v="Normal"/>
    <n v="62"/>
    <s v="Normal"/>
    <n v="1"/>
    <x v="2"/>
    <n v="0"/>
    <x v="0"/>
    <n v="0"/>
    <x v="0"/>
    <n v="1"/>
    <x v="0"/>
    <x v="18"/>
    <x v="1"/>
    <n v="17"/>
    <x v="0"/>
    <n v="80"/>
    <x v="2"/>
    <n v="5"/>
    <x v="0"/>
    <n v="4"/>
    <s v="Normal"/>
    <n v="1952"/>
    <x v="0"/>
    <n v="0"/>
    <x v="0"/>
    <n v="82"/>
    <x v="0"/>
    <n v="6.4"/>
    <x v="2"/>
    <n v="157"/>
    <x v="0"/>
    <n v="126"/>
    <x v="0"/>
    <n v="44"/>
    <x v="0"/>
    <n v="151"/>
    <s v="Alto"/>
    <n v="136"/>
    <s v="Normal"/>
    <n v="4.7"/>
    <s v="Normal"/>
    <n v="13"/>
    <x v="1"/>
    <n v="8.6"/>
    <s v="Normal"/>
    <n v="3.6"/>
    <s v="Normal"/>
    <n v="1"/>
    <s v="Toma ECA"/>
    <n v="1"/>
    <s v="Toma ARB"/>
    <n v="0"/>
    <x v="1"/>
    <n v="1"/>
    <x v="0"/>
    <n v="0"/>
    <x v="0"/>
    <n v="0"/>
    <x v="1"/>
  </r>
  <r>
    <s v="P1519"/>
    <x v="32"/>
    <s v="Adulto"/>
    <x v="1"/>
    <n v="21.8"/>
    <x v="0"/>
    <n v="0"/>
    <s v="No tiene herencia"/>
    <n v="117"/>
    <n v="65"/>
    <n v="66"/>
    <s v="Normal"/>
    <n v="56"/>
    <s v="Normal"/>
    <n v="1"/>
    <x v="2"/>
    <n v="0"/>
    <x v="0"/>
    <n v="0"/>
    <x v="0"/>
    <n v="1"/>
    <x v="0"/>
    <x v="13"/>
    <x v="0"/>
    <n v="33"/>
    <x v="0"/>
    <n v="97"/>
    <x v="0"/>
    <n v="11"/>
    <x v="0"/>
    <n v="8"/>
    <s v="Normal"/>
    <n v="1765"/>
    <x v="0"/>
    <n v="0"/>
    <x v="0"/>
    <n v="116"/>
    <x v="2"/>
    <n v="6"/>
    <x v="2"/>
    <n v="198"/>
    <x v="0"/>
    <n v="105"/>
    <x v="0"/>
    <n v="60"/>
    <x v="1"/>
    <n v="154"/>
    <s v="Alto"/>
    <n v="143"/>
    <s v="Normal"/>
    <n v="4.8"/>
    <s v="Normal"/>
    <n v="13.6"/>
    <x v="1"/>
    <n v="9.6999999999999993"/>
    <s v="Normal"/>
    <n v="3"/>
    <s v="Normal"/>
    <n v="0"/>
    <s v="No Toma ECA"/>
    <n v="1"/>
    <s v="Toma ARB"/>
    <n v="0"/>
    <x v="1"/>
    <n v="1"/>
    <x v="0"/>
    <n v="0"/>
    <x v="0"/>
    <n v="1"/>
    <x v="0"/>
  </r>
  <r>
    <s v="P1520"/>
    <x v="47"/>
    <s v="Adulto Mayor"/>
    <x v="1"/>
    <n v="37"/>
    <x v="1"/>
    <n v="0"/>
    <s v="No tiene herencia"/>
    <n v="189"/>
    <n v="106"/>
    <n v="97"/>
    <s v="Normal"/>
    <n v="47"/>
    <s v="Intermedia"/>
    <n v="3"/>
    <x v="3"/>
    <n v="1"/>
    <x v="1"/>
    <n v="0"/>
    <x v="0"/>
    <n v="1"/>
    <x v="0"/>
    <x v="41"/>
    <x v="1"/>
    <n v="88"/>
    <x v="1"/>
    <n v="44"/>
    <x v="1"/>
    <n v="803"/>
    <x v="1"/>
    <n v="722"/>
    <s v="Macroalbuminuria"/>
    <n v="612"/>
    <x v="0"/>
    <n v="1"/>
    <x v="1"/>
    <n v="190"/>
    <x v="1"/>
    <n v="7.6"/>
    <x v="1"/>
    <n v="271"/>
    <x v="1"/>
    <n v="171"/>
    <x v="1"/>
    <n v="41"/>
    <x v="0"/>
    <n v="418"/>
    <s v="Alto"/>
    <n v="140"/>
    <s v="Normal"/>
    <n v="5.9"/>
    <s v="Alto"/>
    <n v="7.4"/>
    <x v="0"/>
    <n v="7.5"/>
    <s v="Bajo"/>
    <n v="4.9000000000000004"/>
    <s v="Alto"/>
    <n v="1"/>
    <s v="Toma ECA"/>
    <n v="0"/>
    <s v="No toma ARB"/>
    <n v="1"/>
    <x v="0"/>
    <n v="1"/>
    <x v="0"/>
    <n v="1"/>
    <x v="1"/>
    <n v="1"/>
    <x v="0"/>
  </r>
  <r>
    <s v="P1521"/>
    <x v="15"/>
    <s v="Adulto"/>
    <x v="0"/>
    <n v="22"/>
    <x v="0"/>
    <n v="1"/>
    <s v="Tiene herencia"/>
    <n v="101"/>
    <n v="65"/>
    <n v="63"/>
    <s v="Normal"/>
    <n v="57"/>
    <s v="Normal"/>
    <n v="2"/>
    <x v="0"/>
    <n v="0"/>
    <x v="0"/>
    <n v="0"/>
    <x v="0"/>
    <n v="0"/>
    <x v="1"/>
    <x v="18"/>
    <x v="0"/>
    <n v="37"/>
    <x v="0"/>
    <n v="96"/>
    <x v="0"/>
    <n v="10"/>
    <x v="0"/>
    <n v="7"/>
    <s v="Normal"/>
    <n v="1407"/>
    <x v="0"/>
    <n v="0"/>
    <x v="0"/>
    <n v="94"/>
    <x v="0"/>
    <n v="5.5"/>
    <x v="0"/>
    <n v="213"/>
    <x v="2"/>
    <n v="125"/>
    <x v="0"/>
    <n v="56"/>
    <x v="0"/>
    <n v="93"/>
    <s v="Normal"/>
    <n v="145"/>
    <s v="Normal"/>
    <n v="4.9000000000000004"/>
    <s v="Normal"/>
    <n v="15.1"/>
    <x v="1"/>
    <n v="9.9"/>
    <s v="Normal"/>
    <n v="4.2"/>
    <s v="Normal"/>
    <n v="0"/>
    <s v="No Toma ECA"/>
    <n v="1"/>
    <s v="Toma ARB"/>
    <n v="0"/>
    <x v="1"/>
    <n v="1"/>
    <x v="0"/>
    <n v="0"/>
    <x v="0"/>
    <n v="1"/>
    <x v="0"/>
  </r>
  <r>
    <s v="P1522"/>
    <x v="8"/>
    <s v="Adulto"/>
    <x v="1"/>
    <n v="29"/>
    <x v="3"/>
    <n v="1"/>
    <s v="Tiene herencia"/>
    <n v="150"/>
    <n v="90"/>
    <n v="83"/>
    <s v="Normal"/>
    <n v="32"/>
    <s v="Reducida"/>
    <n v="3"/>
    <x v="3"/>
    <n v="1"/>
    <x v="1"/>
    <n v="1"/>
    <x v="1"/>
    <n v="1"/>
    <x v="0"/>
    <x v="1"/>
    <x v="1"/>
    <n v="71"/>
    <x v="1"/>
    <n v="17"/>
    <x v="4"/>
    <n v="1984"/>
    <x v="1"/>
    <n v="1785"/>
    <s v="Macroalbuminuria"/>
    <n v="524"/>
    <x v="0"/>
    <n v="0"/>
    <x v="0"/>
    <n v="124"/>
    <x v="2"/>
    <n v="7.4"/>
    <x v="1"/>
    <n v="231"/>
    <x v="2"/>
    <n v="218"/>
    <x v="2"/>
    <n v="32"/>
    <x v="0"/>
    <n v="334"/>
    <s v="Alto"/>
    <n v="134"/>
    <s v="Bajo"/>
    <n v="5.3"/>
    <s v="Alto"/>
    <n v="8.1999999999999993"/>
    <x v="0"/>
    <n v="9"/>
    <s v="Normal"/>
    <n v="5.5"/>
    <s v="Alto"/>
    <n v="0"/>
    <s v="No Toma ECA"/>
    <n v="1"/>
    <s v="Toma ARB"/>
    <n v="1"/>
    <x v="0"/>
    <n v="1"/>
    <x v="0"/>
    <n v="1"/>
    <x v="1"/>
    <n v="0"/>
    <x v="1"/>
  </r>
  <r>
    <s v="P1523"/>
    <x v="36"/>
    <s v="Adulto Mayor"/>
    <x v="1"/>
    <n v="28.2"/>
    <x v="3"/>
    <n v="1"/>
    <s v="Tiene herencia"/>
    <n v="176"/>
    <n v="93"/>
    <n v="105"/>
    <s v="Taquicardia"/>
    <n v="43"/>
    <s v="Intermedia"/>
    <n v="4"/>
    <x v="1"/>
    <n v="0"/>
    <x v="0"/>
    <n v="0"/>
    <x v="0"/>
    <n v="1"/>
    <x v="0"/>
    <x v="25"/>
    <x v="1"/>
    <n v="70"/>
    <x v="1"/>
    <n v="54"/>
    <x v="1"/>
    <n v="2737"/>
    <x v="1"/>
    <n v="1915"/>
    <s v="Macroalbuminuria"/>
    <n v="840"/>
    <x v="0"/>
    <n v="1"/>
    <x v="1"/>
    <n v="166"/>
    <x v="1"/>
    <n v="10.4"/>
    <x v="1"/>
    <n v="311"/>
    <x v="1"/>
    <n v="131"/>
    <x v="4"/>
    <n v="34"/>
    <x v="0"/>
    <n v="216"/>
    <s v="Alto"/>
    <n v="135"/>
    <s v="Normal"/>
    <n v="5.2"/>
    <s v="Alto"/>
    <n v="7.7"/>
    <x v="0"/>
    <n v="8.4"/>
    <s v="Bajo"/>
    <n v="6.5"/>
    <s v="Alto"/>
    <n v="1"/>
    <s v="Toma ECA"/>
    <n v="1"/>
    <s v="Toma ARB"/>
    <n v="1"/>
    <x v="0"/>
    <n v="1"/>
    <x v="0"/>
    <n v="1"/>
    <x v="1"/>
    <n v="1"/>
    <x v="0"/>
  </r>
  <r>
    <s v="P1524"/>
    <x v="48"/>
    <s v="Adulto"/>
    <x v="1"/>
    <n v="29.9"/>
    <x v="3"/>
    <n v="0"/>
    <s v="No tiene herencia"/>
    <n v="175"/>
    <n v="102"/>
    <n v="97"/>
    <s v="Normal"/>
    <n v="41"/>
    <s v="Intermedia"/>
    <n v="4"/>
    <x v="1"/>
    <n v="0"/>
    <x v="0"/>
    <n v="1"/>
    <x v="1"/>
    <n v="1"/>
    <x v="0"/>
    <x v="17"/>
    <x v="1"/>
    <n v="49"/>
    <x v="1"/>
    <n v="40"/>
    <x v="1"/>
    <n v="1592"/>
    <x v="1"/>
    <n v="1273"/>
    <s v="Macroalbuminuria"/>
    <n v="747"/>
    <x v="0"/>
    <n v="1"/>
    <x v="1"/>
    <n v="142"/>
    <x v="1"/>
    <n v="7.3"/>
    <x v="1"/>
    <n v="294"/>
    <x v="1"/>
    <n v="145"/>
    <x v="4"/>
    <n v="27"/>
    <x v="0"/>
    <n v="301"/>
    <s v="Alto"/>
    <n v="136"/>
    <s v="Normal"/>
    <n v="6.6"/>
    <s v="Alto"/>
    <n v="8"/>
    <x v="0"/>
    <n v="8.6999999999999993"/>
    <s v="Normal"/>
    <n v="5.6"/>
    <s v="Alto"/>
    <n v="0"/>
    <s v="No Toma ECA"/>
    <n v="1"/>
    <s v="Toma ARB"/>
    <n v="0"/>
    <x v="1"/>
    <n v="1"/>
    <x v="0"/>
    <n v="1"/>
    <x v="1"/>
    <n v="0"/>
    <x v="1"/>
  </r>
  <r>
    <s v="P1525"/>
    <x v="18"/>
    <s v="Adulto"/>
    <x v="0"/>
    <n v="30"/>
    <x v="2"/>
    <n v="1"/>
    <s v="Tiene herencia"/>
    <n v="186"/>
    <n v="109"/>
    <n v="82"/>
    <s v="Normal"/>
    <n v="42"/>
    <s v="Intermedia"/>
    <n v="4"/>
    <x v="1"/>
    <n v="1"/>
    <x v="1"/>
    <n v="1"/>
    <x v="1"/>
    <n v="1"/>
    <x v="0"/>
    <x v="8"/>
    <x v="1"/>
    <n v="73"/>
    <x v="1"/>
    <n v="22"/>
    <x v="4"/>
    <n v="840"/>
    <x v="1"/>
    <n v="672"/>
    <s v="Macroalbuminuria"/>
    <n v="592"/>
    <x v="0"/>
    <n v="1"/>
    <x v="1"/>
    <n v="167"/>
    <x v="1"/>
    <n v="7.7"/>
    <x v="1"/>
    <n v="265"/>
    <x v="1"/>
    <n v="192"/>
    <x v="2"/>
    <n v="35"/>
    <x v="0"/>
    <n v="438"/>
    <s v="Alto"/>
    <n v="137"/>
    <s v="Normal"/>
    <n v="6"/>
    <s v="Alto"/>
    <n v="10.3"/>
    <x v="0"/>
    <n v="8.1"/>
    <s v="Bajo"/>
    <n v="5.3"/>
    <s v="Alto"/>
    <n v="1"/>
    <s v="Toma ECA"/>
    <n v="0"/>
    <s v="No toma ARB"/>
    <n v="1"/>
    <x v="0"/>
    <n v="0"/>
    <x v="1"/>
    <n v="1"/>
    <x v="1"/>
    <n v="0"/>
    <x v="1"/>
  </r>
  <r>
    <s v="P1526"/>
    <x v="18"/>
    <s v="Adulto"/>
    <x v="1"/>
    <n v="29.8"/>
    <x v="3"/>
    <n v="0"/>
    <s v="No tiene herencia"/>
    <n v="167"/>
    <n v="102"/>
    <n v="98"/>
    <s v="Normal"/>
    <n v="27"/>
    <s v="Reducida"/>
    <n v="4"/>
    <x v="1"/>
    <n v="0"/>
    <x v="0"/>
    <n v="0"/>
    <x v="0"/>
    <n v="1"/>
    <x v="0"/>
    <x v="28"/>
    <x v="1"/>
    <n v="60"/>
    <x v="1"/>
    <n v="37"/>
    <x v="1"/>
    <n v="2529"/>
    <x v="1"/>
    <n v="2276"/>
    <s v="Macroalbuminuria"/>
    <n v="403"/>
    <x v="1"/>
    <n v="0"/>
    <x v="0"/>
    <n v="121"/>
    <x v="2"/>
    <n v="9.5"/>
    <x v="1"/>
    <n v="244"/>
    <x v="1"/>
    <n v="183"/>
    <x v="1"/>
    <n v="36"/>
    <x v="0"/>
    <n v="341"/>
    <s v="Alto"/>
    <n v="133"/>
    <s v="Bajo"/>
    <n v="6"/>
    <s v="Alto"/>
    <n v="7.1"/>
    <x v="0"/>
    <n v="8.1999999999999993"/>
    <s v="Bajo"/>
    <n v="7.1"/>
    <s v="Alto"/>
    <n v="0"/>
    <s v="No Toma ECA"/>
    <n v="1"/>
    <s v="Toma ARB"/>
    <n v="0"/>
    <x v="1"/>
    <n v="1"/>
    <x v="0"/>
    <n v="1"/>
    <x v="1"/>
    <n v="1"/>
    <x v="0"/>
  </r>
  <r>
    <s v="P1527"/>
    <x v="53"/>
    <s v="Adulto Mayor"/>
    <x v="0"/>
    <n v="31.1"/>
    <x v="2"/>
    <n v="1"/>
    <s v="Tiene herencia"/>
    <n v="161"/>
    <n v="96"/>
    <n v="87"/>
    <s v="Normal"/>
    <n v="34"/>
    <s v="Reducida"/>
    <n v="3"/>
    <x v="3"/>
    <n v="0"/>
    <x v="0"/>
    <n v="0"/>
    <x v="0"/>
    <n v="1"/>
    <x v="0"/>
    <x v="12"/>
    <x v="1"/>
    <n v="61"/>
    <x v="1"/>
    <n v="36"/>
    <x v="1"/>
    <n v="895"/>
    <x v="1"/>
    <n v="805"/>
    <s v="Macroalbuminuria"/>
    <n v="490"/>
    <x v="1"/>
    <n v="1"/>
    <x v="1"/>
    <n v="150"/>
    <x v="1"/>
    <n v="10.1"/>
    <x v="1"/>
    <n v="255"/>
    <x v="1"/>
    <n v="133"/>
    <x v="4"/>
    <n v="42"/>
    <x v="0"/>
    <n v="291"/>
    <s v="Alto"/>
    <n v="139"/>
    <s v="Normal"/>
    <n v="6.1"/>
    <s v="Alto"/>
    <n v="8.3000000000000007"/>
    <x v="0"/>
    <n v="8"/>
    <s v="Bajo"/>
    <n v="6.8"/>
    <s v="Alto"/>
    <n v="1"/>
    <s v="Toma ECA"/>
    <n v="1"/>
    <s v="Toma ARB"/>
    <n v="1"/>
    <x v="0"/>
    <n v="1"/>
    <x v="0"/>
    <n v="1"/>
    <x v="1"/>
    <n v="0"/>
    <x v="1"/>
  </r>
  <r>
    <s v="P1528"/>
    <x v="38"/>
    <s v="Adulto Mayor"/>
    <x v="0"/>
    <n v="35.799999999999997"/>
    <x v="1"/>
    <n v="1"/>
    <s v="Tiene herencia"/>
    <n v="187"/>
    <n v="97"/>
    <n v="88"/>
    <s v="Normal"/>
    <n v="39"/>
    <s v="Reducida"/>
    <n v="4"/>
    <x v="1"/>
    <n v="0"/>
    <x v="0"/>
    <n v="0"/>
    <x v="0"/>
    <n v="1"/>
    <x v="0"/>
    <x v="31"/>
    <x v="1"/>
    <n v="73"/>
    <x v="1"/>
    <n v="12"/>
    <x v="3"/>
    <n v="2625"/>
    <x v="1"/>
    <n v="1837"/>
    <s v="Macroalbuminuria"/>
    <n v="400"/>
    <x v="1"/>
    <n v="0"/>
    <x v="0"/>
    <n v="132"/>
    <x v="1"/>
    <n v="7.5"/>
    <x v="1"/>
    <n v="279"/>
    <x v="1"/>
    <n v="195"/>
    <x v="2"/>
    <n v="25"/>
    <x v="0"/>
    <n v="331"/>
    <s v="Alto"/>
    <n v="136"/>
    <s v="Normal"/>
    <n v="5.0999999999999996"/>
    <s v="Alto"/>
    <n v="8.8000000000000007"/>
    <x v="0"/>
    <n v="8.6"/>
    <s v="Normal"/>
    <n v="6.8"/>
    <s v="Alto"/>
    <n v="1"/>
    <s v="Toma ECA"/>
    <n v="0"/>
    <s v="No toma ARB"/>
    <n v="1"/>
    <x v="0"/>
    <n v="1"/>
    <x v="0"/>
    <n v="1"/>
    <x v="1"/>
    <n v="0"/>
    <x v="1"/>
  </r>
  <r>
    <s v="P1529"/>
    <x v="28"/>
    <s v="Adulto Mayor"/>
    <x v="1"/>
    <n v="26.6"/>
    <x v="3"/>
    <n v="1"/>
    <s v="Tiene herencia"/>
    <n v="156"/>
    <n v="101"/>
    <n v="98"/>
    <s v="Normal"/>
    <n v="33"/>
    <s v="Reducida"/>
    <n v="3"/>
    <x v="3"/>
    <n v="1"/>
    <x v="1"/>
    <n v="1"/>
    <x v="1"/>
    <n v="1"/>
    <x v="0"/>
    <x v="28"/>
    <x v="1"/>
    <n v="99"/>
    <x v="1"/>
    <n v="36"/>
    <x v="1"/>
    <n v="2824"/>
    <x v="1"/>
    <n v="1976"/>
    <s v="Macroalbuminuria"/>
    <n v="556"/>
    <x v="0"/>
    <n v="1"/>
    <x v="1"/>
    <n v="215"/>
    <x v="1"/>
    <n v="10.6"/>
    <x v="1"/>
    <n v="316"/>
    <x v="1"/>
    <n v="131"/>
    <x v="4"/>
    <n v="38"/>
    <x v="0"/>
    <n v="436"/>
    <s v="Alto"/>
    <n v="139"/>
    <s v="Normal"/>
    <n v="5.3"/>
    <s v="Alto"/>
    <n v="10.6"/>
    <x v="0"/>
    <n v="8.4"/>
    <s v="Bajo"/>
    <n v="6.6"/>
    <s v="Alto"/>
    <n v="0"/>
    <s v="No Toma ECA"/>
    <n v="0"/>
    <s v="No toma ARB"/>
    <n v="0"/>
    <x v="1"/>
    <n v="1"/>
    <x v="0"/>
    <n v="1"/>
    <x v="1"/>
    <n v="1"/>
    <x v="0"/>
  </r>
  <r>
    <s v="P1530"/>
    <x v="41"/>
    <s v="Adulto"/>
    <x v="1"/>
    <n v="19.3"/>
    <x v="0"/>
    <n v="0"/>
    <s v="No tiene herencia"/>
    <n v="110"/>
    <n v="84"/>
    <n v="67"/>
    <s v="Normal"/>
    <n v="70"/>
    <s v="Normal"/>
    <n v="2"/>
    <x v="0"/>
    <n v="0"/>
    <x v="0"/>
    <n v="0"/>
    <x v="0"/>
    <n v="1"/>
    <x v="0"/>
    <x v="3"/>
    <x v="0"/>
    <n v="24"/>
    <x v="0"/>
    <n v="101"/>
    <x v="0"/>
    <n v="13"/>
    <x v="0"/>
    <n v="10"/>
    <s v="Normal"/>
    <n v="1694"/>
    <x v="0"/>
    <n v="0"/>
    <x v="0"/>
    <n v="105"/>
    <x v="2"/>
    <n v="5.2"/>
    <x v="0"/>
    <n v="157"/>
    <x v="0"/>
    <n v="82"/>
    <x v="3"/>
    <n v="50"/>
    <x v="0"/>
    <n v="168"/>
    <s v="Alto"/>
    <n v="138"/>
    <s v="Normal"/>
    <n v="4.5"/>
    <s v="Normal"/>
    <n v="13.5"/>
    <x v="1"/>
    <n v="8.9"/>
    <s v="Normal"/>
    <n v="3.3"/>
    <s v="Normal"/>
    <n v="1"/>
    <s v="Toma ECA"/>
    <n v="1"/>
    <s v="Toma ARB"/>
    <n v="0"/>
    <x v="1"/>
    <n v="0"/>
    <x v="1"/>
    <n v="0"/>
    <x v="0"/>
    <n v="0"/>
    <x v="1"/>
  </r>
  <r>
    <s v="P1531"/>
    <x v="52"/>
    <s v="Adulto"/>
    <x v="1"/>
    <n v="22.5"/>
    <x v="0"/>
    <n v="1"/>
    <s v="Tiene herencia"/>
    <n v="105"/>
    <n v="71"/>
    <n v="65"/>
    <s v="Normal"/>
    <n v="67"/>
    <s v="Normal"/>
    <n v="1"/>
    <x v="2"/>
    <n v="0"/>
    <x v="0"/>
    <n v="0"/>
    <x v="0"/>
    <n v="0"/>
    <x v="1"/>
    <x v="4"/>
    <x v="1"/>
    <n v="33"/>
    <x v="0"/>
    <n v="63"/>
    <x v="2"/>
    <n v="8"/>
    <x v="0"/>
    <n v="6"/>
    <s v="Normal"/>
    <n v="1524"/>
    <x v="0"/>
    <n v="1"/>
    <x v="1"/>
    <n v="81"/>
    <x v="0"/>
    <n v="5.5"/>
    <x v="0"/>
    <n v="186"/>
    <x v="0"/>
    <n v="103"/>
    <x v="0"/>
    <n v="69"/>
    <x v="1"/>
    <n v="131"/>
    <s v="Normal"/>
    <n v="141"/>
    <s v="Normal"/>
    <n v="4.5999999999999996"/>
    <s v="Normal"/>
    <n v="14"/>
    <x v="1"/>
    <n v="9.3000000000000007"/>
    <s v="Normal"/>
    <n v="4.3"/>
    <s v="Normal"/>
    <n v="0"/>
    <s v="No Toma ECA"/>
    <n v="1"/>
    <s v="Toma ARB"/>
    <n v="0"/>
    <x v="1"/>
    <n v="1"/>
    <x v="0"/>
    <n v="0"/>
    <x v="0"/>
    <n v="1"/>
    <x v="0"/>
  </r>
  <r>
    <s v="P1532"/>
    <x v="19"/>
    <s v="Adulto"/>
    <x v="1"/>
    <n v="18.5"/>
    <x v="0"/>
    <n v="0"/>
    <s v="No tiene herencia"/>
    <n v="101"/>
    <n v="66"/>
    <n v="70"/>
    <s v="Normal"/>
    <n v="57"/>
    <s v="Normal"/>
    <n v="2"/>
    <x v="0"/>
    <n v="0"/>
    <x v="0"/>
    <n v="0"/>
    <x v="0"/>
    <n v="1"/>
    <x v="0"/>
    <x v="4"/>
    <x v="1"/>
    <n v="25"/>
    <x v="0"/>
    <n v="115"/>
    <x v="0"/>
    <n v="10"/>
    <x v="0"/>
    <n v="8"/>
    <s v="Normal"/>
    <n v="2288"/>
    <x v="0"/>
    <n v="1"/>
    <x v="1"/>
    <n v="104"/>
    <x v="2"/>
    <n v="5.7"/>
    <x v="2"/>
    <n v="170"/>
    <x v="0"/>
    <n v="117"/>
    <x v="0"/>
    <n v="59"/>
    <x v="0"/>
    <n v="98"/>
    <s v="Normal"/>
    <n v="144"/>
    <s v="Normal"/>
    <n v="4.5999999999999996"/>
    <s v="Normal"/>
    <n v="13.1"/>
    <x v="1"/>
    <n v="8.6"/>
    <s v="Normal"/>
    <n v="2.5"/>
    <s v="Normal"/>
    <n v="1"/>
    <s v="Toma ECA"/>
    <n v="1"/>
    <s v="Toma ARB"/>
    <n v="0"/>
    <x v="1"/>
    <n v="0"/>
    <x v="1"/>
    <n v="0"/>
    <x v="0"/>
    <n v="0"/>
    <x v="1"/>
  </r>
  <r>
    <s v="P1533"/>
    <x v="9"/>
    <s v="Adulto Mayor"/>
    <x v="0"/>
    <n v="32"/>
    <x v="2"/>
    <n v="1"/>
    <s v="Tiene herencia"/>
    <n v="158"/>
    <n v="91"/>
    <n v="102"/>
    <s v="Taquicardia"/>
    <n v="32"/>
    <s v="Reducida"/>
    <n v="2"/>
    <x v="0"/>
    <n v="1"/>
    <x v="1"/>
    <n v="1"/>
    <x v="1"/>
    <n v="1"/>
    <x v="0"/>
    <x v="34"/>
    <x v="1"/>
    <n v="68"/>
    <x v="1"/>
    <n v="35"/>
    <x v="1"/>
    <n v="2690"/>
    <x v="1"/>
    <n v="2152"/>
    <s v="Macroalbuminuria"/>
    <n v="685"/>
    <x v="0"/>
    <n v="1"/>
    <x v="1"/>
    <n v="207"/>
    <x v="1"/>
    <n v="8.3000000000000007"/>
    <x v="1"/>
    <n v="272"/>
    <x v="1"/>
    <n v="173"/>
    <x v="1"/>
    <n v="35"/>
    <x v="0"/>
    <n v="415"/>
    <s v="Alto"/>
    <n v="127"/>
    <s v="Bajo"/>
    <n v="6.8"/>
    <s v="Alto"/>
    <n v="8.6999999999999993"/>
    <x v="0"/>
    <n v="7.5"/>
    <s v="Bajo"/>
    <n v="5.4"/>
    <s v="Alto"/>
    <n v="1"/>
    <s v="Toma ECA"/>
    <n v="1"/>
    <s v="Toma ARB"/>
    <n v="1"/>
    <x v="0"/>
    <n v="0"/>
    <x v="1"/>
    <n v="1"/>
    <x v="1"/>
    <n v="0"/>
    <x v="1"/>
  </r>
  <r>
    <s v="P1534"/>
    <x v="45"/>
    <s v="Adulto"/>
    <x v="0"/>
    <n v="21.4"/>
    <x v="0"/>
    <n v="1"/>
    <s v="Tiene herencia"/>
    <n v="117"/>
    <n v="73"/>
    <n v="74"/>
    <s v="Normal"/>
    <n v="67"/>
    <s v="Normal"/>
    <n v="2"/>
    <x v="0"/>
    <n v="0"/>
    <x v="0"/>
    <n v="0"/>
    <x v="0"/>
    <n v="1"/>
    <x v="0"/>
    <x v="10"/>
    <x v="2"/>
    <n v="29"/>
    <x v="0"/>
    <n v="67"/>
    <x v="2"/>
    <n v="20"/>
    <x v="0"/>
    <n v="14"/>
    <s v="Normal"/>
    <n v="1746"/>
    <x v="0"/>
    <n v="1"/>
    <x v="1"/>
    <n v="92"/>
    <x v="0"/>
    <n v="5.5"/>
    <x v="0"/>
    <n v="199"/>
    <x v="0"/>
    <n v="119"/>
    <x v="0"/>
    <n v="41"/>
    <x v="0"/>
    <n v="82"/>
    <s v="Normal"/>
    <n v="144"/>
    <s v="Normal"/>
    <n v="4.5"/>
    <s v="Normal"/>
    <n v="13.4"/>
    <x v="0"/>
    <n v="8.8000000000000007"/>
    <s v="Normal"/>
    <n v="2.9"/>
    <s v="Normal"/>
    <n v="1"/>
    <s v="Toma ECA"/>
    <n v="0"/>
    <s v="No toma ARB"/>
    <n v="0"/>
    <x v="1"/>
    <n v="1"/>
    <x v="0"/>
    <n v="0"/>
    <x v="0"/>
    <n v="0"/>
    <x v="1"/>
  </r>
  <r>
    <s v="P1535"/>
    <x v="14"/>
    <s v="Adulto"/>
    <x v="1"/>
    <n v="25.1"/>
    <x v="3"/>
    <n v="0"/>
    <s v="No tiene herencia"/>
    <n v="103"/>
    <n v="83"/>
    <n v="88"/>
    <s v="Normal"/>
    <n v="56"/>
    <s v="Normal"/>
    <n v="2"/>
    <x v="0"/>
    <n v="0"/>
    <x v="0"/>
    <n v="0"/>
    <x v="0"/>
    <n v="0"/>
    <x v="1"/>
    <x v="3"/>
    <x v="0"/>
    <n v="25"/>
    <x v="0"/>
    <n v="92"/>
    <x v="0"/>
    <n v="29"/>
    <x v="0"/>
    <n v="26"/>
    <s v="Normal"/>
    <n v="1416"/>
    <x v="0"/>
    <n v="1"/>
    <x v="1"/>
    <n v="109"/>
    <x v="2"/>
    <n v="5.0999999999999996"/>
    <x v="0"/>
    <n v="159"/>
    <x v="0"/>
    <n v="108"/>
    <x v="0"/>
    <n v="64"/>
    <x v="1"/>
    <n v="147"/>
    <s v="Normal"/>
    <n v="141"/>
    <s v="Normal"/>
    <n v="3.6"/>
    <s v="Normal"/>
    <n v="14.7"/>
    <x v="1"/>
    <n v="9.3000000000000007"/>
    <s v="Normal"/>
    <n v="3.5"/>
    <s v="Normal"/>
    <n v="1"/>
    <s v="Toma ECA"/>
    <n v="1"/>
    <s v="Toma ARB"/>
    <n v="1"/>
    <x v="0"/>
    <n v="1"/>
    <x v="0"/>
    <n v="0"/>
    <x v="0"/>
    <n v="1"/>
    <x v="0"/>
  </r>
  <r>
    <s v="P1536"/>
    <x v="25"/>
    <s v="Adulto"/>
    <x v="1"/>
    <n v="24.7"/>
    <x v="0"/>
    <n v="1"/>
    <s v="Tiene herencia"/>
    <n v="126"/>
    <n v="79"/>
    <n v="82"/>
    <s v="Normal"/>
    <n v="65"/>
    <s v="Normal"/>
    <n v="2"/>
    <x v="0"/>
    <n v="0"/>
    <x v="0"/>
    <n v="0"/>
    <x v="0"/>
    <n v="0"/>
    <x v="1"/>
    <x v="13"/>
    <x v="0"/>
    <n v="35"/>
    <x v="0"/>
    <n v="65"/>
    <x v="2"/>
    <n v="27"/>
    <x v="0"/>
    <n v="18"/>
    <s v="Normal"/>
    <n v="1547"/>
    <x v="0"/>
    <n v="0"/>
    <x v="0"/>
    <n v="82"/>
    <x v="0"/>
    <n v="5"/>
    <x v="0"/>
    <n v="179"/>
    <x v="0"/>
    <n v="97"/>
    <x v="3"/>
    <n v="56"/>
    <x v="0"/>
    <n v="121"/>
    <s v="Normal"/>
    <n v="139"/>
    <s v="Normal"/>
    <n v="4.4000000000000004"/>
    <s v="Normal"/>
    <n v="13"/>
    <x v="1"/>
    <n v="9.1999999999999993"/>
    <s v="Normal"/>
    <n v="4.3"/>
    <s v="Normal"/>
    <n v="1"/>
    <s v="Toma ECA"/>
    <n v="1"/>
    <s v="Toma ARB"/>
    <n v="1"/>
    <x v="0"/>
    <n v="0"/>
    <x v="1"/>
    <n v="0"/>
    <x v="0"/>
    <n v="1"/>
    <x v="0"/>
  </r>
  <r>
    <s v="P1537"/>
    <x v="30"/>
    <s v="Adulto Mayor"/>
    <x v="0"/>
    <n v="23"/>
    <x v="0"/>
    <n v="1"/>
    <s v="Tiene herencia"/>
    <n v="117"/>
    <n v="72"/>
    <n v="86"/>
    <s v="Normal"/>
    <n v="63"/>
    <s v="Normal"/>
    <n v="2"/>
    <x v="0"/>
    <n v="0"/>
    <x v="0"/>
    <n v="0"/>
    <x v="0"/>
    <n v="0"/>
    <x v="1"/>
    <x v="18"/>
    <x v="0"/>
    <n v="34"/>
    <x v="0"/>
    <n v="65"/>
    <x v="2"/>
    <n v="17"/>
    <x v="0"/>
    <n v="15"/>
    <s v="Normal"/>
    <n v="1512"/>
    <x v="0"/>
    <n v="1"/>
    <x v="1"/>
    <n v="106"/>
    <x v="2"/>
    <n v="5.6"/>
    <x v="0"/>
    <n v="156"/>
    <x v="0"/>
    <n v="99"/>
    <x v="3"/>
    <n v="70"/>
    <x v="1"/>
    <n v="165"/>
    <s v="Alto"/>
    <n v="138"/>
    <s v="Normal"/>
    <n v="4.5999999999999996"/>
    <s v="Normal"/>
    <n v="14.7"/>
    <x v="1"/>
    <n v="10.1"/>
    <s v="Normal"/>
    <n v="3.5"/>
    <s v="Normal"/>
    <n v="0"/>
    <s v="No Toma ECA"/>
    <n v="1"/>
    <s v="Toma ARB"/>
    <n v="1"/>
    <x v="0"/>
    <n v="0"/>
    <x v="1"/>
    <n v="0"/>
    <x v="0"/>
    <n v="0"/>
    <x v="1"/>
  </r>
  <r>
    <s v="P1538"/>
    <x v="29"/>
    <s v="Adulto"/>
    <x v="0"/>
    <n v="25.7"/>
    <x v="3"/>
    <n v="1"/>
    <s v="Tiene herencia"/>
    <n v="124"/>
    <n v="83"/>
    <n v="72"/>
    <s v="Normal"/>
    <n v="62"/>
    <s v="Normal"/>
    <n v="1"/>
    <x v="2"/>
    <n v="0"/>
    <x v="0"/>
    <n v="0"/>
    <x v="0"/>
    <n v="1"/>
    <x v="0"/>
    <x v="7"/>
    <x v="0"/>
    <n v="23"/>
    <x v="0"/>
    <n v="111"/>
    <x v="0"/>
    <n v="5"/>
    <x v="0"/>
    <n v="3"/>
    <s v="Normal"/>
    <n v="1919"/>
    <x v="0"/>
    <n v="0"/>
    <x v="0"/>
    <n v="99"/>
    <x v="0"/>
    <n v="5.0999999999999996"/>
    <x v="0"/>
    <n v="216"/>
    <x v="2"/>
    <n v="97"/>
    <x v="3"/>
    <n v="60"/>
    <x v="1"/>
    <n v="143"/>
    <s v="Normal"/>
    <n v="139"/>
    <s v="Normal"/>
    <n v="4"/>
    <s v="Normal"/>
    <n v="13.6"/>
    <x v="1"/>
    <n v="10"/>
    <s v="Normal"/>
    <n v="3.8"/>
    <s v="Normal"/>
    <n v="1"/>
    <s v="Toma ECA"/>
    <n v="0"/>
    <s v="No toma ARB"/>
    <n v="0"/>
    <x v="1"/>
    <n v="0"/>
    <x v="1"/>
    <n v="0"/>
    <x v="0"/>
    <n v="1"/>
    <x v="0"/>
  </r>
  <r>
    <s v="P1539"/>
    <x v="42"/>
    <s v="Adulto Mayor"/>
    <x v="0"/>
    <n v="37.4"/>
    <x v="1"/>
    <n v="0"/>
    <s v="No tiene herencia"/>
    <n v="188"/>
    <n v="106"/>
    <n v="102"/>
    <s v="Taquicardia"/>
    <n v="46"/>
    <s v="Intermedia"/>
    <n v="2"/>
    <x v="0"/>
    <n v="0"/>
    <x v="0"/>
    <n v="0"/>
    <x v="0"/>
    <n v="1"/>
    <x v="0"/>
    <x v="21"/>
    <x v="1"/>
    <n v="108"/>
    <x v="3"/>
    <n v="28"/>
    <x v="4"/>
    <n v="2381"/>
    <x v="1"/>
    <n v="2142"/>
    <s v="Macroalbuminuria"/>
    <n v="623"/>
    <x v="0"/>
    <n v="1"/>
    <x v="1"/>
    <n v="120"/>
    <x v="2"/>
    <n v="8.6"/>
    <x v="1"/>
    <n v="239"/>
    <x v="2"/>
    <n v="192"/>
    <x v="2"/>
    <n v="25"/>
    <x v="0"/>
    <n v="400"/>
    <s v="Alto"/>
    <n v="125"/>
    <s v="Bajo"/>
    <n v="6.3"/>
    <s v="Alto"/>
    <n v="9.8000000000000007"/>
    <x v="0"/>
    <n v="8.6999999999999993"/>
    <s v="Normal"/>
    <n v="5"/>
    <s v="Alto"/>
    <n v="1"/>
    <s v="Toma ECA"/>
    <n v="1"/>
    <s v="Toma ARB"/>
    <n v="0"/>
    <x v="1"/>
    <n v="1"/>
    <x v="0"/>
    <n v="1"/>
    <x v="1"/>
    <n v="1"/>
    <x v="0"/>
  </r>
  <r>
    <s v="P1540"/>
    <x v="18"/>
    <s v="Adulto"/>
    <x v="1"/>
    <n v="22.3"/>
    <x v="0"/>
    <n v="0"/>
    <s v="No tiene herencia"/>
    <n v="124"/>
    <n v="79"/>
    <n v="69"/>
    <s v="Normal"/>
    <n v="54"/>
    <s v="Normal"/>
    <n v="1"/>
    <x v="2"/>
    <n v="0"/>
    <x v="0"/>
    <n v="0"/>
    <x v="0"/>
    <n v="1"/>
    <x v="0"/>
    <x v="7"/>
    <x v="0"/>
    <n v="19"/>
    <x v="0"/>
    <n v="64"/>
    <x v="2"/>
    <n v="18"/>
    <x v="0"/>
    <n v="14"/>
    <s v="Normal"/>
    <n v="2434"/>
    <x v="0"/>
    <n v="0"/>
    <x v="0"/>
    <n v="123"/>
    <x v="2"/>
    <n v="6.4"/>
    <x v="2"/>
    <n v="150"/>
    <x v="0"/>
    <n v="103"/>
    <x v="0"/>
    <n v="51"/>
    <x v="0"/>
    <n v="141"/>
    <s v="Normal"/>
    <n v="143"/>
    <s v="Normal"/>
    <n v="4.7"/>
    <s v="Normal"/>
    <n v="14.5"/>
    <x v="1"/>
    <n v="8.9"/>
    <s v="Normal"/>
    <n v="3.2"/>
    <s v="Normal"/>
    <n v="1"/>
    <s v="Toma ECA"/>
    <n v="0"/>
    <s v="No toma ARB"/>
    <n v="1"/>
    <x v="0"/>
    <n v="1"/>
    <x v="0"/>
    <n v="0"/>
    <x v="0"/>
    <n v="1"/>
    <x v="0"/>
  </r>
  <r>
    <s v="P1541"/>
    <x v="11"/>
    <s v="Adulto Mayor"/>
    <x v="0"/>
    <n v="35.799999999999997"/>
    <x v="1"/>
    <n v="0"/>
    <s v="No tiene herencia"/>
    <n v="165"/>
    <n v="103"/>
    <n v="88"/>
    <s v="Normal"/>
    <n v="43"/>
    <s v="Intermedia"/>
    <n v="4"/>
    <x v="1"/>
    <n v="0"/>
    <x v="0"/>
    <n v="0"/>
    <x v="0"/>
    <n v="1"/>
    <x v="0"/>
    <x v="22"/>
    <x v="1"/>
    <n v="58"/>
    <x v="1"/>
    <n v="38"/>
    <x v="1"/>
    <n v="2645"/>
    <x v="1"/>
    <n v="2380"/>
    <s v="Macroalbuminuria"/>
    <n v="313"/>
    <x v="1"/>
    <n v="0"/>
    <x v="0"/>
    <n v="166"/>
    <x v="1"/>
    <n v="10.7"/>
    <x v="1"/>
    <n v="221"/>
    <x v="2"/>
    <n v="178"/>
    <x v="1"/>
    <n v="45"/>
    <x v="0"/>
    <n v="342"/>
    <s v="Alto"/>
    <n v="136"/>
    <s v="Normal"/>
    <n v="5.0999999999999996"/>
    <s v="Alto"/>
    <n v="7.5"/>
    <x v="0"/>
    <n v="8.9"/>
    <s v="Normal"/>
    <n v="4.7"/>
    <s v="Alto"/>
    <n v="1"/>
    <s v="Toma ECA"/>
    <n v="0"/>
    <s v="No toma ARB"/>
    <n v="1"/>
    <x v="0"/>
    <n v="0"/>
    <x v="1"/>
    <n v="1"/>
    <x v="1"/>
    <n v="1"/>
    <x v="0"/>
  </r>
  <r>
    <s v="P1542"/>
    <x v="20"/>
    <s v="Adulto"/>
    <x v="1"/>
    <n v="28.2"/>
    <x v="3"/>
    <n v="0"/>
    <s v="No tiene herencia"/>
    <n v="104"/>
    <n v="73"/>
    <n v="70"/>
    <s v="Normal"/>
    <n v="51"/>
    <s v="Normal"/>
    <n v="1"/>
    <x v="2"/>
    <n v="0"/>
    <x v="0"/>
    <n v="0"/>
    <x v="0"/>
    <n v="0"/>
    <x v="1"/>
    <x v="3"/>
    <x v="0"/>
    <n v="36"/>
    <x v="0"/>
    <n v="91"/>
    <x v="0"/>
    <n v="6"/>
    <x v="0"/>
    <n v="4"/>
    <s v="Normal"/>
    <n v="2378"/>
    <x v="0"/>
    <n v="0"/>
    <x v="0"/>
    <n v="107"/>
    <x v="2"/>
    <n v="5.2"/>
    <x v="0"/>
    <n v="160"/>
    <x v="0"/>
    <n v="102"/>
    <x v="0"/>
    <n v="62"/>
    <x v="1"/>
    <n v="105"/>
    <s v="Normal"/>
    <n v="139"/>
    <s v="Normal"/>
    <n v="4.7"/>
    <s v="Normal"/>
    <n v="14.8"/>
    <x v="1"/>
    <n v="10.3"/>
    <s v="Normal"/>
    <n v="3.2"/>
    <s v="Normal"/>
    <n v="0"/>
    <s v="No Toma ECA"/>
    <n v="0"/>
    <s v="No toma ARB"/>
    <n v="0"/>
    <x v="1"/>
    <n v="1"/>
    <x v="0"/>
    <n v="0"/>
    <x v="0"/>
    <n v="0"/>
    <x v="1"/>
  </r>
  <r>
    <s v="P1543"/>
    <x v="33"/>
    <s v="Adulto Mayor"/>
    <x v="0"/>
    <n v="19.600000000000001"/>
    <x v="0"/>
    <n v="0"/>
    <s v="No tiene herencia"/>
    <n v="123"/>
    <n v="81"/>
    <n v="60"/>
    <s v="Normal"/>
    <n v="62"/>
    <s v="Normal"/>
    <n v="1"/>
    <x v="2"/>
    <n v="0"/>
    <x v="0"/>
    <n v="0"/>
    <x v="0"/>
    <n v="0"/>
    <x v="1"/>
    <x v="18"/>
    <x v="0"/>
    <n v="29"/>
    <x v="0"/>
    <n v="103"/>
    <x v="0"/>
    <n v="28"/>
    <x v="0"/>
    <n v="22"/>
    <s v="Normal"/>
    <n v="1935"/>
    <x v="0"/>
    <n v="1"/>
    <x v="1"/>
    <n v="94"/>
    <x v="0"/>
    <n v="5"/>
    <x v="0"/>
    <n v="174"/>
    <x v="0"/>
    <n v="118"/>
    <x v="0"/>
    <n v="40"/>
    <x v="0"/>
    <n v="108"/>
    <s v="Normal"/>
    <n v="144"/>
    <s v="Normal"/>
    <n v="4"/>
    <s v="Normal"/>
    <n v="13.4"/>
    <x v="0"/>
    <n v="10.3"/>
    <s v="Normal"/>
    <n v="4.5"/>
    <s v="Normal"/>
    <n v="0"/>
    <s v="No Toma ECA"/>
    <n v="0"/>
    <s v="No toma ARB"/>
    <n v="0"/>
    <x v="1"/>
    <n v="0"/>
    <x v="1"/>
    <n v="0"/>
    <x v="0"/>
    <n v="0"/>
    <x v="1"/>
  </r>
  <r>
    <s v="P1544"/>
    <x v="8"/>
    <s v="Adulto"/>
    <x v="1"/>
    <n v="29.4"/>
    <x v="3"/>
    <n v="1"/>
    <s v="Tiene herencia"/>
    <n v="178"/>
    <n v="101"/>
    <n v="88"/>
    <s v="Normal"/>
    <n v="40"/>
    <s v="Reducida"/>
    <n v="2"/>
    <x v="0"/>
    <n v="0"/>
    <x v="0"/>
    <n v="1"/>
    <x v="1"/>
    <n v="1"/>
    <x v="0"/>
    <x v="26"/>
    <x v="1"/>
    <n v="97"/>
    <x v="1"/>
    <n v="30"/>
    <x v="1"/>
    <n v="1361"/>
    <x v="1"/>
    <n v="1224"/>
    <s v="Macroalbuminuria"/>
    <n v="782"/>
    <x v="0"/>
    <n v="1"/>
    <x v="1"/>
    <n v="162"/>
    <x v="1"/>
    <n v="7.3"/>
    <x v="1"/>
    <n v="243"/>
    <x v="1"/>
    <n v="213"/>
    <x v="2"/>
    <n v="31"/>
    <x v="0"/>
    <n v="333"/>
    <s v="Alto"/>
    <n v="138"/>
    <s v="Normal"/>
    <n v="6"/>
    <s v="Alto"/>
    <n v="8.4"/>
    <x v="0"/>
    <n v="8.1999999999999993"/>
    <s v="Bajo"/>
    <n v="6.9"/>
    <s v="Alto"/>
    <n v="1"/>
    <s v="Toma ECA"/>
    <n v="0"/>
    <s v="No toma ARB"/>
    <n v="1"/>
    <x v="0"/>
    <n v="0"/>
    <x v="1"/>
    <n v="1"/>
    <x v="1"/>
    <n v="1"/>
    <x v="0"/>
  </r>
  <r>
    <s v="P1545"/>
    <x v="38"/>
    <s v="Adulto Mayor"/>
    <x v="1"/>
    <n v="27.7"/>
    <x v="3"/>
    <n v="0"/>
    <s v="No tiene herencia"/>
    <n v="147"/>
    <n v="94"/>
    <n v="95"/>
    <s v="Normal"/>
    <n v="44"/>
    <s v="Intermedia"/>
    <n v="2"/>
    <x v="0"/>
    <n v="1"/>
    <x v="1"/>
    <n v="1"/>
    <x v="1"/>
    <n v="1"/>
    <x v="0"/>
    <x v="34"/>
    <x v="1"/>
    <n v="115"/>
    <x v="3"/>
    <n v="34"/>
    <x v="1"/>
    <n v="926"/>
    <x v="1"/>
    <n v="648"/>
    <s v="Macroalbuminuria"/>
    <n v="723"/>
    <x v="0"/>
    <n v="1"/>
    <x v="1"/>
    <n v="170"/>
    <x v="1"/>
    <n v="7"/>
    <x v="1"/>
    <n v="275"/>
    <x v="1"/>
    <n v="149"/>
    <x v="4"/>
    <n v="26"/>
    <x v="0"/>
    <n v="190"/>
    <s v="Alto"/>
    <n v="128"/>
    <s v="Bajo"/>
    <n v="6.1"/>
    <s v="Alto"/>
    <n v="7.4"/>
    <x v="0"/>
    <n v="8.1"/>
    <s v="Bajo"/>
    <n v="7"/>
    <s v="Alto"/>
    <n v="1"/>
    <s v="Toma ECA"/>
    <n v="0"/>
    <s v="No toma ARB"/>
    <n v="1"/>
    <x v="0"/>
    <n v="1"/>
    <x v="0"/>
    <n v="1"/>
    <x v="1"/>
    <n v="1"/>
    <x v="0"/>
  </r>
  <r>
    <s v="P1546"/>
    <x v="8"/>
    <s v="Adulto"/>
    <x v="1"/>
    <n v="29.6"/>
    <x v="3"/>
    <n v="0"/>
    <s v="No tiene herencia"/>
    <n v="135"/>
    <n v="73"/>
    <n v="87"/>
    <s v="Normal"/>
    <n v="56"/>
    <s v="Normal"/>
    <n v="1"/>
    <x v="2"/>
    <n v="0"/>
    <x v="0"/>
    <n v="0"/>
    <x v="0"/>
    <n v="0"/>
    <x v="1"/>
    <x v="10"/>
    <x v="0"/>
    <n v="29"/>
    <x v="0"/>
    <n v="117"/>
    <x v="0"/>
    <n v="20"/>
    <x v="0"/>
    <n v="16"/>
    <s v="Normal"/>
    <n v="1058"/>
    <x v="0"/>
    <n v="0"/>
    <x v="0"/>
    <n v="84"/>
    <x v="0"/>
    <n v="4.8"/>
    <x v="0"/>
    <n v="154"/>
    <x v="0"/>
    <n v="122"/>
    <x v="0"/>
    <n v="47"/>
    <x v="0"/>
    <n v="157"/>
    <s v="Alto"/>
    <n v="139"/>
    <s v="Normal"/>
    <n v="4.0999999999999996"/>
    <s v="Normal"/>
    <n v="13.3"/>
    <x v="1"/>
    <n v="10.1"/>
    <s v="Normal"/>
    <n v="2.8"/>
    <s v="Normal"/>
    <n v="1"/>
    <s v="Toma ECA"/>
    <n v="1"/>
    <s v="Toma ARB"/>
    <n v="0"/>
    <x v="1"/>
    <n v="0"/>
    <x v="1"/>
    <n v="0"/>
    <x v="0"/>
    <n v="0"/>
    <x v="1"/>
  </r>
  <r>
    <s v="P1547"/>
    <x v="43"/>
    <s v="Adulto Mayor"/>
    <x v="1"/>
    <n v="21.1"/>
    <x v="0"/>
    <n v="1"/>
    <s v="Tiene herencia"/>
    <n v="104"/>
    <n v="72"/>
    <n v="77"/>
    <s v="Normal"/>
    <n v="55"/>
    <s v="Normal"/>
    <n v="1"/>
    <x v="2"/>
    <n v="0"/>
    <x v="0"/>
    <n v="0"/>
    <x v="0"/>
    <n v="1"/>
    <x v="0"/>
    <x v="3"/>
    <x v="0"/>
    <n v="27"/>
    <x v="0"/>
    <n v="114"/>
    <x v="0"/>
    <n v="24"/>
    <x v="0"/>
    <n v="16"/>
    <s v="Normal"/>
    <n v="1101"/>
    <x v="0"/>
    <n v="0"/>
    <x v="0"/>
    <n v="97"/>
    <x v="0"/>
    <n v="5"/>
    <x v="0"/>
    <n v="210"/>
    <x v="2"/>
    <n v="114"/>
    <x v="0"/>
    <n v="45"/>
    <x v="0"/>
    <n v="119"/>
    <s v="Normal"/>
    <n v="145"/>
    <s v="Normal"/>
    <n v="3.7"/>
    <s v="Normal"/>
    <n v="14.4"/>
    <x v="1"/>
    <n v="9.8000000000000007"/>
    <s v="Normal"/>
    <n v="3.3"/>
    <s v="Normal"/>
    <n v="0"/>
    <s v="No Toma ECA"/>
    <n v="0"/>
    <s v="No toma ARB"/>
    <n v="0"/>
    <x v="1"/>
    <n v="1"/>
    <x v="0"/>
    <n v="0"/>
    <x v="0"/>
    <n v="0"/>
    <x v="1"/>
  </r>
  <r>
    <s v="P1548"/>
    <x v="49"/>
    <s v="Adulto Mayor"/>
    <x v="1"/>
    <n v="29.3"/>
    <x v="3"/>
    <n v="1"/>
    <s v="Tiene herencia"/>
    <n v="154"/>
    <n v="108"/>
    <n v="98"/>
    <s v="Normal"/>
    <n v="27"/>
    <s v="Reducida"/>
    <n v="3"/>
    <x v="3"/>
    <n v="0"/>
    <x v="0"/>
    <n v="0"/>
    <x v="0"/>
    <n v="1"/>
    <x v="0"/>
    <x v="19"/>
    <x v="1"/>
    <n v="110"/>
    <x v="3"/>
    <n v="55"/>
    <x v="1"/>
    <n v="1467"/>
    <x v="1"/>
    <n v="1320"/>
    <s v="Macroalbuminuria"/>
    <n v="409"/>
    <x v="1"/>
    <n v="1"/>
    <x v="1"/>
    <n v="120"/>
    <x v="2"/>
    <n v="11"/>
    <x v="1"/>
    <n v="304"/>
    <x v="1"/>
    <n v="155"/>
    <x v="4"/>
    <n v="36"/>
    <x v="0"/>
    <n v="312"/>
    <s v="Alto"/>
    <n v="129"/>
    <s v="Bajo"/>
    <n v="6.6"/>
    <s v="Alto"/>
    <n v="8.6999999999999993"/>
    <x v="0"/>
    <n v="8.4"/>
    <s v="Bajo"/>
    <n v="5.5"/>
    <s v="Alto"/>
    <n v="1"/>
    <s v="Toma ECA"/>
    <n v="1"/>
    <s v="Toma ARB"/>
    <n v="1"/>
    <x v="0"/>
    <n v="0"/>
    <x v="1"/>
    <n v="1"/>
    <x v="1"/>
    <n v="1"/>
    <x v="0"/>
  </r>
  <r>
    <s v="P1549"/>
    <x v="49"/>
    <s v="Adulto Mayor"/>
    <x v="0"/>
    <n v="39.1"/>
    <x v="1"/>
    <n v="1"/>
    <s v="Tiene herencia"/>
    <n v="142"/>
    <n v="100"/>
    <n v="87"/>
    <s v="Normal"/>
    <n v="46"/>
    <s v="Intermedia"/>
    <n v="4"/>
    <x v="1"/>
    <n v="1"/>
    <x v="1"/>
    <n v="1"/>
    <x v="1"/>
    <n v="1"/>
    <x v="0"/>
    <x v="33"/>
    <x v="1"/>
    <n v="48"/>
    <x v="0"/>
    <n v="48"/>
    <x v="1"/>
    <n v="1774"/>
    <x v="1"/>
    <n v="1241"/>
    <s v="Macroalbuminuria"/>
    <n v="437"/>
    <x v="1"/>
    <n v="1"/>
    <x v="1"/>
    <n v="147"/>
    <x v="1"/>
    <n v="10.7"/>
    <x v="1"/>
    <n v="223"/>
    <x v="2"/>
    <n v="130"/>
    <x v="4"/>
    <n v="29"/>
    <x v="0"/>
    <n v="339"/>
    <s v="Alto"/>
    <n v="129"/>
    <s v="Bajo"/>
    <n v="6.2"/>
    <s v="Alto"/>
    <n v="9.8000000000000007"/>
    <x v="0"/>
    <n v="8.4"/>
    <s v="Bajo"/>
    <n v="4.8"/>
    <s v="Alto"/>
    <n v="1"/>
    <s v="Toma ECA"/>
    <n v="1"/>
    <s v="Toma ARB"/>
    <n v="1"/>
    <x v="0"/>
    <n v="1"/>
    <x v="0"/>
    <n v="1"/>
    <x v="1"/>
    <n v="0"/>
    <x v="1"/>
  </r>
  <r>
    <s v="P1550"/>
    <x v="47"/>
    <s v="Adulto Mayor"/>
    <x v="0"/>
    <n v="29.6"/>
    <x v="3"/>
    <n v="1"/>
    <s v="Tiene herencia"/>
    <n v="186"/>
    <n v="110"/>
    <n v="91"/>
    <s v="Normal"/>
    <n v="26"/>
    <s v="Reducida"/>
    <n v="2"/>
    <x v="0"/>
    <n v="0"/>
    <x v="0"/>
    <n v="0"/>
    <x v="0"/>
    <n v="1"/>
    <x v="0"/>
    <x v="26"/>
    <x v="1"/>
    <n v="74"/>
    <x v="1"/>
    <n v="40"/>
    <x v="1"/>
    <n v="2138"/>
    <x v="1"/>
    <n v="1710"/>
    <s v="Macroalbuminuria"/>
    <n v="430"/>
    <x v="1"/>
    <n v="0"/>
    <x v="0"/>
    <n v="135"/>
    <x v="1"/>
    <n v="10.199999999999999"/>
    <x v="1"/>
    <n v="220"/>
    <x v="2"/>
    <n v="187"/>
    <x v="1"/>
    <n v="35"/>
    <x v="0"/>
    <n v="184"/>
    <s v="Alto"/>
    <n v="128"/>
    <s v="Bajo"/>
    <n v="6.9"/>
    <s v="Alto"/>
    <n v="10.8"/>
    <x v="0"/>
    <n v="8.4"/>
    <s v="Bajo"/>
    <n v="5.8"/>
    <s v="Alto"/>
    <n v="0"/>
    <s v="No Toma ECA"/>
    <n v="0"/>
    <s v="No toma ARB"/>
    <n v="0"/>
    <x v="1"/>
    <n v="1"/>
    <x v="0"/>
    <n v="1"/>
    <x v="1"/>
    <n v="1"/>
    <x v="0"/>
  </r>
  <r>
    <s v="P1551"/>
    <x v="7"/>
    <s v="Adulto Mayor"/>
    <x v="0"/>
    <n v="26"/>
    <x v="3"/>
    <n v="1"/>
    <s v="Tiene herencia"/>
    <n v="168"/>
    <n v="93"/>
    <n v="82"/>
    <s v="Normal"/>
    <n v="40"/>
    <s v="Reducida"/>
    <n v="4"/>
    <x v="1"/>
    <n v="0"/>
    <x v="0"/>
    <n v="1"/>
    <x v="1"/>
    <n v="1"/>
    <x v="0"/>
    <x v="23"/>
    <x v="1"/>
    <n v="55"/>
    <x v="0"/>
    <n v="22"/>
    <x v="4"/>
    <n v="1026"/>
    <x v="1"/>
    <n v="923"/>
    <s v="Macroalbuminuria"/>
    <n v="787"/>
    <x v="0"/>
    <n v="1"/>
    <x v="1"/>
    <n v="182"/>
    <x v="1"/>
    <n v="8.4"/>
    <x v="1"/>
    <n v="201"/>
    <x v="2"/>
    <n v="201"/>
    <x v="2"/>
    <n v="42"/>
    <x v="0"/>
    <n v="442"/>
    <s v="Alto"/>
    <n v="135"/>
    <s v="Normal"/>
    <n v="5.7"/>
    <s v="Alto"/>
    <n v="10.3"/>
    <x v="0"/>
    <n v="8"/>
    <s v="Bajo"/>
    <n v="4.7"/>
    <s v="Alto"/>
    <n v="1"/>
    <s v="Toma ECA"/>
    <n v="1"/>
    <s v="Toma ARB"/>
    <n v="1"/>
    <x v="0"/>
    <n v="1"/>
    <x v="0"/>
    <n v="1"/>
    <x v="1"/>
    <n v="0"/>
    <x v="1"/>
  </r>
  <r>
    <s v="P1552"/>
    <x v="17"/>
    <s v="Adulto"/>
    <x v="1"/>
    <n v="30.1"/>
    <x v="2"/>
    <n v="0"/>
    <s v="No tiene herencia"/>
    <n v="170"/>
    <n v="91"/>
    <n v="93"/>
    <s v="Normal"/>
    <n v="37"/>
    <s v="Reducida"/>
    <n v="2"/>
    <x v="0"/>
    <n v="0"/>
    <x v="0"/>
    <n v="0"/>
    <x v="0"/>
    <n v="1"/>
    <x v="0"/>
    <x v="26"/>
    <x v="1"/>
    <n v="59"/>
    <x v="1"/>
    <n v="43"/>
    <x v="1"/>
    <n v="428"/>
    <x v="1"/>
    <n v="385"/>
    <s v="Macroalbuminuria"/>
    <n v="808"/>
    <x v="0"/>
    <n v="0"/>
    <x v="0"/>
    <n v="128"/>
    <x v="1"/>
    <n v="9.9"/>
    <x v="1"/>
    <n v="291"/>
    <x v="1"/>
    <n v="168"/>
    <x v="1"/>
    <n v="28"/>
    <x v="0"/>
    <n v="400"/>
    <s v="Alto"/>
    <n v="137"/>
    <s v="Normal"/>
    <n v="5.7"/>
    <s v="Alto"/>
    <n v="9.6999999999999993"/>
    <x v="0"/>
    <n v="8"/>
    <s v="Bajo"/>
    <n v="5.5"/>
    <s v="Alto"/>
    <n v="0"/>
    <s v="No Toma ECA"/>
    <n v="1"/>
    <s v="Toma ARB"/>
    <n v="1"/>
    <x v="0"/>
    <n v="0"/>
    <x v="1"/>
    <n v="1"/>
    <x v="1"/>
    <n v="0"/>
    <x v="1"/>
  </r>
  <r>
    <s v="P1553"/>
    <x v="11"/>
    <s v="Adulto Mayor"/>
    <x v="0"/>
    <n v="28.2"/>
    <x v="3"/>
    <n v="1"/>
    <s v="Tiene herencia"/>
    <n v="156"/>
    <n v="104"/>
    <n v="92"/>
    <s v="Normal"/>
    <n v="34"/>
    <s v="Reducida"/>
    <n v="3"/>
    <x v="3"/>
    <n v="1"/>
    <x v="1"/>
    <n v="0"/>
    <x v="0"/>
    <n v="1"/>
    <x v="0"/>
    <x v="27"/>
    <x v="1"/>
    <n v="68"/>
    <x v="1"/>
    <n v="16"/>
    <x v="4"/>
    <n v="894"/>
    <x v="1"/>
    <n v="715"/>
    <s v="Macroalbuminuria"/>
    <n v="699"/>
    <x v="0"/>
    <n v="1"/>
    <x v="1"/>
    <n v="129"/>
    <x v="1"/>
    <n v="9.1999999999999993"/>
    <x v="1"/>
    <n v="250"/>
    <x v="1"/>
    <n v="208"/>
    <x v="2"/>
    <n v="35"/>
    <x v="0"/>
    <n v="438"/>
    <s v="Alto"/>
    <n v="126"/>
    <s v="Bajo"/>
    <n v="6"/>
    <s v="Alto"/>
    <n v="10.9"/>
    <x v="0"/>
    <n v="7.7"/>
    <s v="Bajo"/>
    <n v="7.5"/>
    <s v="Alto"/>
    <n v="1"/>
    <s v="Toma ECA"/>
    <n v="0"/>
    <s v="No toma ARB"/>
    <n v="1"/>
    <x v="0"/>
    <n v="1"/>
    <x v="0"/>
    <n v="1"/>
    <x v="1"/>
    <n v="1"/>
    <x v="0"/>
  </r>
  <r>
    <s v="P1554"/>
    <x v="23"/>
    <s v="Adulto"/>
    <x v="0"/>
    <n v="19.899999999999999"/>
    <x v="0"/>
    <n v="0"/>
    <s v="No tiene herencia"/>
    <n v="128"/>
    <n v="83"/>
    <n v="69"/>
    <s v="Normal"/>
    <n v="52"/>
    <s v="Normal"/>
    <n v="2"/>
    <x v="0"/>
    <n v="0"/>
    <x v="0"/>
    <n v="0"/>
    <x v="0"/>
    <n v="0"/>
    <x v="1"/>
    <x v="3"/>
    <x v="0"/>
    <n v="17"/>
    <x v="2"/>
    <n v="71"/>
    <x v="2"/>
    <n v="19"/>
    <x v="0"/>
    <n v="13"/>
    <s v="Normal"/>
    <n v="2438"/>
    <x v="0"/>
    <n v="1"/>
    <x v="1"/>
    <n v="103"/>
    <x v="2"/>
    <n v="5.4"/>
    <x v="0"/>
    <n v="213"/>
    <x v="2"/>
    <n v="90"/>
    <x v="3"/>
    <n v="66"/>
    <x v="1"/>
    <n v="152"/>
    <s v="Alto"/>
    <n v="142"/>
    <s v="Normal"/>
    <n v="3.8"/>
    <s v="Normal"/>
    <n v="12.2"/>
    <x v="0"/>
    <n v="9.6"/>
    <s v="Normal"/>
    <n v="3.8"/>
    <s v="Normal"/>
    <n v="0"/>
    <s v="No Toma ECA"/>
    <n v="1"/>
    <s v="Toma ARB"/>
    <n v="0"/>
    <x v="1"/>
    <n v="1"/>
    <x v="0"/>
    <n v="0"/>
    <x v="0"/>
    <n v="0"/>
    <x v="1"/>
  </r>
  <r>
    <s v="P1555"/>
    <x v="0"/>
    <s v="Adulto"/>
    <x v="1"/>
    <n v="21.6"/>
    <x v="0"/>
    <n v="0"/>
    <s v="No tiene herencia"/>
    <n v="119"/>
    <n v="71"/>
    <n v="66"/>
    <s v="Normal"/>
    <n v="58"/>
    <s v="Normal"/>
    <n v="2"/>
    <x v="0"/>
    <n v="0"/>
    <x v="0"/>
    <n v="0"/>
    <x v="0"/>
    <n v="0"/>
    <x v="1"/>
    <x v="3"/>
    <x v="0"/>
    <n v="27"/>
    <x v="0"/>
    <n v="102"/>
    <x v="0"/>
    <n v="12"/>
    <x v="0"/>
    <n v="9"/>
    <s v="Normal"/>
    <n v="2492"/>
    <x v="0"/>
    <n v="1"/>
    <x v="1"/>
    <n v="85"/>
    <x v="0"/>
    <n v="5.5"/>
    <x v="0"/>
    <n v="201"/>
    <x v="2"/>
    <n v="120"/>
    <x v="0"/>
    <n v="60"/>
    <x v="1"/>
    <n v="93"/>
    <s v="Normal"/>
    <n v="138"/>
    <s v="Normal"/>
    <n v="4.7"/>
    <s v="Normal"/>
    <n v="15.3"/>
    <x v="1"/>
    <n v="8.8000000000000007"/>
    <s v="Normal"/>
    <n v="3.4"/>
    <s v="Normal"/>
    <n v="0"/>
    <s v="No Toma ECA"/>
    <n v="0"/>
    <s v="No toma ARB"/>
    <n v="0"/>
    <x v="1"/>
    <n v="1"/>
    <x v="0"/>
    <n v="0"/>
    <x v="0"/>
    <n v="0"/>
    <x v="1"/>
  </r>
  <r>
    <s v="P1556"/>
    <x v="30"/>
    <s v="Adulto Mayor"/>
    <x v="0"/>
    <n v="26.8"/>
    <x v="3"/>
    <n v="1"/>
    <s v="Tiene herencia"/>
    <n v="145"/>
    <n v="104"/>
    <n v="99"/>
    <s v="Normal"/>
    <n v="44"/>
    <s v="Intermedia"/>
    <n v="3"/>
    <x v="3"/>
    <n v="1"/>
    <x v="1"/>
    <n v="1"/>
    <x v="1"/>
    <n v="1"/>
    <x v="0"/>
    <x v="12"/>
    <x v="1"/>
    <n v="58"/>
    <x v="1"/>
    <n v="10"/>
    <x v="3"/>
    <n v="2060"/>
    <x v="1"/>
    <n v="1648"/>
    <s v="Macroalbuminuria"/>
    <n v="500"/>
    <x v="0"/>
    <n v="1"/>
    <x v="1"/>
    <n v="189"/>
    <x v="1"/>
    <n v="9.8000000000000007"/>
    <x v="1"/>
    <n v="210"/>
    <x v="2"/>
    <n v="182"/>
    <x v="1"/>
    <n v="30"/>
    <x v="0"/>
    <n v="362"/>
    <s v="Alto"/>
    <n v="134"/>
    <s v="Bajo"/>
    <n v="5.6"/>
    <s v="Alto"/>
    <n v="10.6"/>
    <x v="0"/>
    <n v="8.6999999999999993"/>
    <s v="Normal"/>
    <n v="6.9"/>
    <s v="Alto"/>
    <n v="1"/>
    <s v="Toma ECA"/>
    <n v="0"/>
    <s v="No toma ARB"/>
    <n v="0"/>
    <x v="1"/>
    <n v="0"/>
    <x v="1"/>
    <n v="1"/>
    <x v="1"/>
    <n v="0"/>
    <x v="1"/>
  </r>
  <r>
    <s v="P1557"/>
    <x v="45"/>
    <s v="Adulto"/>
    <x v="1"/>
    <n v="21.4"/>
    <x v="0"/>
    <n v="1"/>
    <s v="Tiene herencia"/>
    <n v="123"/>
    <n v="81"/>
    <n v="87"/>
    <s v="Normal"/>
    <n v="67"/>
    <s v="Normal"/>
    <n v="2"/>
    <x v="0"/>
    <n v="0"/>
    <x v="0"/>
    <n v="0"/>
    <x v="0"/>
    <n v="1"/>
    <x v="0"/>
    <x v="7"/>
    <x v="0"/>
    <n v="19"/>
    <x v="0"/>
    <n v="93"/>
    <x v="0"/>
    <n v="15"/>
    <x v="0"/>
    <n v="13"/>
    <s v="Normal"/>
    <n v="1887"/>
    <x v="0"/>
    <n v="0"/>
    <x v="0"/>
    <n v="102"/>
    <x v="2"/>
    <n v="6.3"/>
    <x v="2"/>
    <n v="153"/>
    <x v="0"/>
    <n v="97"/>
    <x v="3"/>
    <n v="69"/>
    <x v="1"/>
    <n v="94"/>
    <s v="Normal"/>
    <n v="139"/>
    <s v="Normal"/>
    <n v="5"/>
    <s v="Normal"/>
    <n v="13"/>
    <x v="1"/>
    <n v="9.9"/>
    <s v="Normal"/>
    <n v="3.5"/>
    <s v="Normal"/>
    <n v="1"/>
    <s v="Toma ECA"/>
    <n v="0"/>
    <s v="No toma ARB"/>
    <n v="0"/>
    <x v="1"/>
    <n v="1"/>
    <x v="0"/>
    <n v="0"/>
    <x v="0"/>
    <n v="0"/>
    <x v="1"/>
  </r>
  <r>
    <s v="P1558"/>
    <x v="1"/>
    <s v="Adulto"/>
    <x v="0"/>
    <n v="24.7"/>
    <x v="0"/>
    <n v="1"/>
    <s v="Tiene herencia"/>
    <n v="103"/>
    <n v="81"/>
    <n v="76"/>
    <s v="Normal"/>
    <n v="68"/>
    <s v="Normal"/>
    <n v="1"/>
    <x v="2"/>
    <n v="0"/>
    <x v="0"/>
    <n v="0"/>
    <x v="0"/>
    <n v="0"/>
    <x v="1"/>
    <x v="13"/>
    <x v="0"/>
    <n v="38"/>
    <x v="0"/>
    <n v="111"/>
    <x v="0"/>
    <n v="16"/>
    <x v="0"/>
    <n v="12"/>
    <s v="Normal"/>
    <n v="2261"/>
    <x v="0"/>
    <n v="0"/>
    <x v="0"/>
    <n v="123"/>
    <x v="2"/>
    <n v="5.0999999999999996"/>
    <x v="0"/>
    <n v="180"/>
    <x v="0"/>
    <n v="128"/>
    <x v="0"/>
    <n v="55"/>
    <x v="0"/>
    <n v="111"/>
    <s v="Normal"/>
    <n v="144"/>
    <s v="Normal"/>
    <n v="4.4000000000000004"/>
    <s v="Normal"/>
    <n v="15.7"/>
    <x v="1"/>
    <n v="10.3"/>
    <s v="Normal"/>
    <n v="3"/>
    <s v="Normal"/>
    <n v="1"/>
    <s v="Toma ECA"/>
    <n v="1"/>
    <s v="Toma ARB"/>
    <n v="0"/>
    <x v="1"/>
    <n v="1"/>
    <x v="0"/>
    <n v="0"/>
    <x v="0"/>
    <n v="1"/>
    <x v="0"/>
  </r>
  <r>
    <s v="P1559"/>
    <x v="43"/>
    <s v="Adulto Mayor"/>
    <x v="0"/>
    <n v="31.7"/>
    <x v="2"/>
    <n v="0"/>
    <s v="No tiene herencia"/>
    <n v="151"/>
    <n v="97"/>
    <n v="82"/>
    <s v="Normal"/>
    <n v="46"/>
    <s v="Intermedia"/>
    <n v="2"/>
    <x v="0"/>
    <n v="0"/>
    <x v="0"/>
    <n v="1"/>
    <x v="1"/>
    <n v="1"/>
    <x v="0"/>
    <x v="6"/>
    <x v="1"/>
    <n v="101"/>
    <x v="3"/>
    <n v="58"/>
    <x v="1"/>
    <n v="1794"/>
    <x v="1"/>
    <n v="1614"/>
    <s v="Macroalbuminuria"/>
    <n v="424"/>
    <x v="1"/>
    <n v="0"/>
    <x v="0"/>
    <n v="201"/>
    <x v="1"/>
    <n v="7"/>
    <x v="1"/>
    <n v="270"/>
    <x v="1"/>
    <n v="217"/>
    <x v="2"/>
    <n v="38"/>
    <x v="0"/>
    <n v="396"/>
    <s v="Alto"/>
    <n v="138"/>
    <s v="Normal"/>
    <n v="5.9"/>
    <s v="Alto"/>
    <n v="8.5"/>
    <x v="0"/>
    <n v="7.8"/>
    <s v="Bajo"/>
    <n v="5"/>
    <s v="Alto"/>
    <n v="1"/>
    <s v="Toma ECA"/>
    <n v="0"/>
    <s v="No toma ARB"/>
    <n v="0"/>
    <x v="1"/>
    <n v="1"/>
    <x v="0"/>
    <n v="1"/>
    <x v="1"/>
    <n v="0"/>
    <x v="1"/>
  </r>
  <r>
    <s v="P1560"/>
    <x v="22"/>
    <s v="Adulto Mayor"/>
    <x v="1"/>
    <n v="30"/>
    <x v="2"/>
    <n v="1"/>
    <s v="Tiene herencia"/>
    <n v="108"/>
    <n v="85"/>
    <n v="89"/>
    <s v="Normal"/>
    <n v="69"/>
    <s v="Normal"/>
    <n v="1"/>
    <x v="2"/>
    <n v="0"/>
    <x v="0"/>
    <n v="0"/>
    <x v="0"/>
    <n v="0"/>
    <x v="1"/>
    <x v="3"/>
    <x v="0"/>
    <n v="37"/>
    <x v="0"/>
    <n v="97"/>
    <x v="0"/>
    <n v="24"/>
    <x v="0"/>
    <n v="16"/>
    <s v="Normal"/>
    <n v="1601"/>
    <x v="0"/>
    <n v="0"/>
    <x v="0"/>
    <n v="119"/>
    <x v="2"/>
    <n v="5.7"/>
    <x v="2"/>
    <n v="206"/>
    <x v="2"/>
    <n v="97"/>
    <x v="3"/>
    <n v="64"/>
    <x v="1"/>
    <n v="83"/>
    <s v="Normal"/>
    <n v="144"/>
    <s v="Normal"/>
    <n v="4.7"/>
    <s v="Normal"/>
    <n v="13.5"/>
    <x v="1"/>
    <n v="9.8000000000000007"/>
    <s v="Normal"/>
    <n v="3.3"/>
    <s v="Normal"/>
    <n v="1"/>
    <s v="Toma ECA"/>
    <n v="1"/>
    <s v="Toma ARB"/>
    <n v="0"/>
    <x v="1"/>
    <n v="0"/>
    <x v="1"/>
    <n v="0"/>
    <x v="0"/>
    <n v="0"/>
    <x v="1"/>
  </r>
  <r>
    <s v="P1561"/>
    <x v="4"/>
    <s v="Adulto Mayor"/>
    <x v="0"/>
    <n v="28.1"/>
    <x v="3"/>
    <n v="1"/>
    <s v="Tiene herencia"/>
    <n v="112"/>
    <n v="67"/>
    <n v="87"/>
    <s v="Normal"/>
    <n v="53"/>
    <s v="Normal"/>
    <n v="2"/>
    <x v="0"/>
    <n v="0"/>
    <x v="0"/>
    <n v="0"/>
    <x v="0"/>
    <n v="1"/>
    <x v="0"/>
    <x v="4"/>
    <x v="0"/>
    <n v="30"/>
    <x v="0"/>
    <n v="71"/>
    <x v="2"/>
    <n v="15"/>
    <x v="0"/>
    <n v="10"/>
    <s v="Normal"/>
    <n v="1780"/>
    <x v="0"/>
    <n v="0"/>
    <x v="0"/>
    <n v="97"/>
    <x v="0"/>
    <n v="5.5"/>
    <x v="0"/>
    <n v="182"/>
    <x v="0"/>
    <n v="94"/>
    <x v="3"/>
    <n v="56"/>
    <x v="0"/>
    <n v="85"/>
    <s v="Normal"/>
    <n v="139"/>
    <s v="Normal"/>
    <n v="4.0999999999999996"/>
    <s v="Normal"/>
    <n v="12.9"/>
    <x v="0"/>
    <n v="10.3"/>
    <s v="Normal"/>
    <n v="3.1"/>
    <s v="Normal"/>
    <n v="0"/>
    <s v="No Toma ECA"/>
    <n v="0"/>
    <s v="No toma ARB"/>
    <n v="1"/>
    <x v="0"/>
    <n v="1"/>
    <x v="0"/>
    <n v="0"/>
    <x v="0"/>
    <n v="0"/>
    <x v="1"/>
  </r>
  <r>
    <s v="P1562"/>
    <x v="7"/>
    <s v="Adulto Mayor"/>
    <x v="1"/>
    <n v="32.5"/>
    <x v="2"/>
    <n v="1"/>
    <s v="Tiene herencia"/>
    <n v="167"/>
    <n v="107"/>
    <n v="103"/>
    <s v="Taquicardia"/>
    <n v="27"/>
    <s v="Reducida"/>
    <n v="3"/>
    <x v="3"/>
    <n v="0"/>
    <x v="0"/>
    <n v="0"/>
    <x v="0"/>
    <n v="1"/>
    <x v="0"/>
    <x v="5"/>
    <x v="1"/>
    <n v="54"/>
    <x v="1"/>
    <n v="50"/>
    <x v="1"/>
    <n v="2053"/>
    <x v="1"/>
    <n v="1642"/>
    <s v="Macroalbuminuria"/>
    <n v="467"/>
    <x v="1"/>
    <n v="1"/>
    <x v="1"/>
    <n v="179"/>
    <x v="1"/>
    <n v="9.3000000000000007"/>
    <x v="1"/>
    <n v="210"/>
    <x v="2"/>
    <n v="173"/>
    <x v="1"/>
    <n v="27"/>
    <x v="0"/>
    <n v="435"/>
    <s v="Alto"/>
    <n v="132"/>
    <s v="Bajo"/>
    <n v="5.7"/>
    <s v="Alto"/>
    <n v="7.8"/>
    <x v="0"/>
    <n v="8.9"/>
    <s v="Normal"/>
    <n v="4.5999999999999996"/>
    <s v="Alto"/>
    <n v="0"/>
    <s v="No Toma ECA"/>
    <n v="1"/>
    <s v="Toma ARB"/>
    <n v="1"/>
    <x v="0"/>
    <n v="1"/>
    <x v="0"/>
    <n v="1"/>
    <x v="1"/>
    <n v="0"/>
    <x v="1"/>
  </r>
  <r>
    <s v="P1563"/>
    <x v="39"/>
    <s v="Adulto Mayor"/>
    <x v="1"/>
    <n v="24.1"/>
    <x v="0"/>
    <n v="0"/>
    <s v="No tiene herencia"/>
    <n v="104"/>
    <n v="75"/>
    <n v="86"/>
    <s v="Normal"/>
    <n v="58"/>
    <s v="Normal"/>
    <n v="1"/>
    <x v="2"/>
    <n v="0"/>
    <x v="0"/>
    <n v="0"/>
    <x v="0"/>
    <n v="0"/>
    <x v="1"/>
    <x v="7"/>
    <x v="0"/>
    <n v="40"/>
    <x v="0"/>
    <n v="92"/>
    <x v="0"/>
    <n v="5"/>
    <x v="0"/>
    <n v="4"/>
    <s v="Normal"/>
    <n v="2372"/>
    <x v="0"/>
    <n v="0"/>
    <x v="0"/>
    <n v="96"/>
    <x v="0"/>
    <n v="5.8"/>
    <x v="2"/>
    <n v="171"/>
    <x v="0"/>
    <n v="123"/>
    <x v="0"/>
    <n v="44"/>
    <x v="0"/>
    <n v="80"/>
    <s v="Normal"/>
    <n v="137"/>
    <s v="Normal"/>
    <n v="3.8"/>
    <s v="Normal"/>
    <n v="14.7"/>
    <x v="1"/>
    <n v="9.1999999999999993"/>
    <s v="Normal"/>
    <n v="3.4"/>
    <s v="Normal"/>
    <n v="1"/>
    <s v="Toma ECA"/>
    <n v="0"/>
    <s v="No toma ARB"/>
    <n v="1"/>
    <x v="0"/>
    <n v="0"/>
    <x v="1"/>
    <n v="0"/>
    <x v="0"/>
    <n v="1"/>
    <x v="0"/>
  </r>
  <r>
    <s v="P1564"/>
    <x v="38"/>
    <s v="Adulto Mayor"/>
    <x v="0"/>
    <n v="23.8"/>
    <x v="0"/>
    <n v="0"/>
    <s v="No tiene herencia"/>
    <n v="113"/>
    <n v="73"/>
    <n v="79"/>
    <s v="Normal"/>
    <n v="65"/>
    <s v="Normal"/>
    <n v="2"/>
    <x v="0"/>
    <n v="0"/>
    <x v="0"/>
    <n v="0"/>
    <x v="0"/>
    <n v="0"/>
    <x v="1"/>
    <x v="4"/>
    <x v="0"/>
    <n v="24"/>
    <x v="0"/>
    <n v="70"/>
    <x v="2"/>
    <n v="7"/>
    <x v="0"/>
    <n v="4"/>
    <s v="Normal"/>
    <n v="1445"/>
    <x v="0"/>
    <n v="1"/>
    <x v="1"/>
    <n v="112"/>
    <x v="2"/>
    <n v="4.9000000000000004"/>
    <x v="0"/>
    <n v="215"/>
    <x v="2"/>
    <n v="87"/>
    <x v="3"/>
    <n v="68"/>
    <x v="1"/>
    <n v="121"/>
    <s v="Normal"/>
    <n v="137"/>
    <s v="Normal"/>
    <n v="4.8"/>
    <s v="Normal"/>
    <n v="14.5"/>
    <x v="1"/>
    <n v="9.6"/>
    <s v="Normal"/>
    <n v="3.8"/>
    <s v="Normal"/>
    <n v="0"/>
    <s v="No Toma ECA"/>
    <n v="1"/>
    <s v="Toma ARB"/>
    <n v="0"/>
    <x v="1"/>
    <n v="0"/>
    <x v="1"/>
    <n v="0"/>
    <x v="0"/>
    <n v="1"/>
    <x v="0"/>
  </r>
  <r>
    <s v="P1565"/>
    <x v="39"/>
    <s v="Adulto Mayor"/>
    <x v="0"/>
    <n v="32.200000000000003"/>
    <x v="2"/>
    <n v="1"/>
    <s v="Tiene herencia"/>
    <n v="185"/>
    <n v="108"/>
    <n v="103"/>
    <s v="Taquicardia"/>
    <n v="42"/>
    <s v="Intermedia"/>
    <n v="3"/>
    <x v="3"/>
    <n v="0"/>
    <x v="0"/>
    <n v="0"/>
    <x v="0"/>
    <n v="1"/>
    <x v="0"/>
    <x v="22"/>
    <x v="1"/>
    <n v="90"/>
    <x v="1"/>
    <n v="44"/>
    <x v="1"/>
    <n v="2583"/>
    <x v="1"/>
    <n v="2066"/>
    <s v="Macroalbuminuria"/>
    <n v="860"/>
    <x v="0"/>
    <n v="1"/>
    <x v="1"/>
    <n v="125"/>
    <x v="2"/>
    <n v="7"/>
    <x v="1"/>
    <n v="226"/>
    <x v="2"/>
    <n v="141"/>
    <x v="4"/>
    <n v="28"/>
    <x v="0"/>
    <n v="259"/>
    <s v="Alto"/>
    <n v="128"/>
    <s v="Bajo"/>
    <n v="5.0999999999999996"/>
    <s v="Alto"/>
    <n v="7.4"/>
    <x v="0"/>
    <n v="8.9"/>
    <s v="Normal"/>
    <n v="4.8"/>
    <s v="Alto"/>
    <n v="1"/>
    <s v="Toma ECA"/>
    <n v="1"/>
    <s v="Toma ARB"/>
    <n v="1"/>
    <x v="0"/>
    <n v="0"/>
    <x v="1"/>
    <n v="1"/>
    <x v="1"/>
    <n v="1"/>
    <x v="0"/>
  </r>
  <r>
    <s v="P1566"/>
    <x v="34"/>
    <s v="Adulto"/>
    <x v="0"/>
    <n v="26.5"/>
    <x v="3"/>
    <n v="0"/>
    <s v="No tiene herencia"/>
    <n v="133"/>
    <n v="66"/>
    <n v="67"/>
    <s v="Normal"/>
    <n v="56"/>
    <s v="Normal"/>
    <n v="2"/>
    <x v="0"/>
    <n v="0"/>
    <x v="0"/>
    <n v="0"/>
    <x v="0"/>
    <n v="1"/>
    <x v="0"/>
    <x v="10"/>
    <x v="2"/>
    <n v="37"/>
    <x v="0"/>
    <n v="76"/>
    <x v="2"/>
    <n v="11"/>
    <x v="0"/>
    <n v="7"/>
    <s v="Normal"/>
    <n v="2112"/>
    <x v="0"/>
    <n v="1"/>
    <x v="1"/>
    <n v="81"/>
    <x v="0"/>
    <n v="5.7"/>
    <x v="2"/>
    <n v="166"/>
    <x v="0"/>
    <n v="103"/>
    <x v="0"/>
    <n v="52"/>
    <x v="0"/>
    <n v="147"/>
    <s v="Normal"/>
    <n v="142"/>
    <s v="Normal"/>
    <n v="4.5"/>
    <s v="Normal"/>
    <n v="15.5"/>
    <x v="1"/>
    <n v="9.6999999999999993"/>
    <s v="Normal"/>
    <n v="3.8"/>
    <s v="Normal"/>
    <n v="0"/>
    <s v="No Toma ECA"/>
    <n v="0"/>
    <s v="No toma ARB"/>
    <n v="1"/>
    <x v="0"/>
    <n v="1"/>
    <x v="0"/>
    <n v="0"/>
    <x v="0"/>
    <n v="0"/>
    <x v="1"/>
  </r>
  <r>
    <s v="P1567"/>
    <x v="8"/>
    <s v="Adulto"/>
    <x v="1"/>
    <n v="25.9"/>
    <x v="3"/>
    <n v="0"/>
    <s v="No tiene herencia"/>
    <n v="121"/>
    <n v="80"/>
    <n v="78"/>
    <s v="Normal"/>
    <n v="65"/>
    <s v="Normal"/>
    <n v="1"/>
    <x v="2"/>
    <n v="0"/>
    <x v="0"/>
    <n v="0"/>
    <x v="0"/>
    <n v="1"/>
    <x v="0"/>
    <x v="4"/>
    <x v="1"/>
    <n v="21"/>
    <x v="0"/>
    <n v="64"/>
    <x v="2"/>
    <n v="30"/>
    <x v="2"/>
    <n v="24"/>
    <s v="Normal"/>
    <n v="1807"/>
    <x v="0"/>
    <n v="0"/>
    <x v="0"/>
    <n v="104"/>
    <x v="2"/>
    <n v="5.0999999999999996"/>
    <x v="0"/>
    <n v="191"/>
    <x v="0"/>
    <n v="101"/>
    <x v="0"/>
    <n v="51"/>
    <x v="0"/>
    <n v="84"/>
    <s v="Normal"/>
    <n v="142"/>
    <s v="Normal"/>
    <n v="4.5"/>
    <s v="Normal"/>
    <n v="13.8"/>
    <x v="1"/>
    <n v="10.1"/>
    <s v="Normal"/>
    <n v="3.8"/>
    <s v="Normal"/>
    <n v="0"/>
    <s v="No Toma ECA"/>
    <n v="1"/>
    <s v="Toma ARB"/>
    <n v="0"/>
    <x v="1"/>
    <n v="0"/>
    <x v="1"/>
    <n v="0"/>
    <x v="0"/>
    <n v="1"/>
    <x v="0"/>
  </r>
  <r>
    <s v="P1568"/>
    <x v="43"/>
    <s v="Adulto Mayor"/>
    <x v="0"/>
    <n v="21.2"/>
    <x v="0"/>
    <n v="0"/>
    <s v="No tiene herencia"/>
    <n v="109"/>
    <n v="67"/>
    <n v="68"/>
    <s v="Normal"/>
    <n v="57"/>
    <s v="Normal"/>
    <n v="2"/>
    <x v="0"/>
    <n v="0"/>
    <x v="0"/>
    <n v="0"/>
    <x v="0"/>
    <n v="0"/>
    <x v="1"/>
    <x v="13"/>
    <x v="0"/>
    <n v="36"/>
    <x v="0"/>
    <n v="91"/>
    <x v="0"/>
    <n v="25"/>
    <x v="0"/>
    <n v="20"/>
    <s v="Normal"/>
    <n v="1569"/>
    <x v="0"/>
    <n v="0"/>
    <x v="0"/>
    <n v="111"/>
    <x v="2"/>
    <n v="6.1"/>
    <x v="2"/>
    <n v="171"/>
    <x v="0"/>
    <n v="104"/>
    <x v="0"/>
    <n v="40"/>
    <x v="0"/>
    <n v="100"/>
    <s v="Normal"/>
    <n v="143"/>
    <s v="Normal"/>
    <n v="4.0999999999999996"/>
    <s v="Normal"/>
    <n v="15.5"/>
    <x v="1"/>
    <n v="9.6999999999999993"/>
    <s v="Normal"/>
    <n v="3.4"/>
    <s v="Normal"/>
    <n v="1"/>
    <s v="Toma ECA"/>
    <n v="1"/>
    <s v="Toma ARB"/>
    <n v="1"/>
    <x v="0"/>
    <n v="1"/>
    <x v="0"/>
    <n v="0"/>
    <x v="0"/>
    <n v="0"/>
    <x v="1"/>
  </r>
  <r>
    <s v="P1569"/>
    <x v="48"/>
    <s v="Adulto"/>
    <x v="1"/>
    <n v="39.4"/>
    <x v="1"/>
    <n v="0"/>
    <s v="No tiene herencia"/>
    <n v="176"/>
    <n v="104"/>
    <n v="82"/>
    <s v="Normal"/>
    <n v="34"/>
    <s v="Reducida"/>
    <n v="3"/>
    <x v="3"/>
    <n v="0"/>
    <x v="0"/>
    <n v="0"/>
    <x v="0"/>
    <n v="1"/>
    <x v="0"/>
    <x v="36"/>
    <x v="1"/>
    <n v="65"/>
    <x v="1"/>
    <n v="28"/>
    <x v="4"/>
    <n v="879"/>
    <x v="1"/>
    <n v="703"/>
    <s v="Macroalbuminuria"/>
    <n v="593"/>
    <x v="0"/>
    <n v="1"/>
    <x v="1"/>
    <n v="194"/>
    <x v="1"/>
    <n v="7"/>
    <x v="1"/>
    <n v="303"/>
    <x v="1"/>
    <n v="153"/>
    <x v="4"/>
    <n v="38"/>
    <x v="0"/>
    <n v="421"/>
    <s v="Alto"/>
    <n v="130"/>
    <s v="Bajo"/>
    <n v="5.0999999999999996"/>
    <s v="Alto"/>
    <n v="8.4"/>
    <x v="0"/>
    <n v="7.8"/>
    <s v="Bajo"/>
    <n v="5.6"/>
    <s v="Alto"/>
    <n v="0"/>
    <s v="No Toma ECA"/>
    <n v="0"/>
    <s v="No toma ARB"/>
    <n v="1"/>
    <x v="0"/>
    <n v="1"/>
    <x v="0"/>
    <n v="1"/>
    <x v="1"/>
    <n v="1"/>
    <x v="0"/>
  </r>
  <r>
    <s v="P1570"/>
    <x v="0"/>
    <s v="Adulto"/>
    <x v="1"/>
    <n v="37.299999999999997"/>
    <x v="1"/>
    <n v="1"/>
    <s v="Tiene herencia"/>
    <n v="178"/>
    <n v="93"/>
    <n v="76"/>
    <s v="Normal"/>
    <n v="49"/>
    <s v="Intermedia"/>
    <n v="4"/>
    <x v="1"/>
    <n v="1"/>
    <x v="1"/>
    <n v="1"/>
    <x v="1"/>
    <n v="1"/>
    <x v="0"/>
    <x v="30"/>
    <x v="1"/>
    <n v="88"/>
    <x v="1"/>
    <n v="44"/>
    <x v="1"/>
    <n v="638"/>
    <x v="1"/>
    <n v="574"/>
    <s v="Macroalbuminuria"/>
    <n v="718"/>
    <x v="0"/>
    <n v="0"/>
    <x v="0"/>
    <n v="148"/>
    <x v="1"/>
    <n v="10.199999999999999"/>
    <x v="1"/>
    <n v="235"/>
    <x v="2"/>
    <n v="207"/>
    <x v="2"/>
    <n v="32"/>
    <x v="0"/>
    <n v="293"/>
    <s v="Alto"/>
    <n v="136"/>
    <s v="Normal"/>
    <n v="6.9"/>
    <s v="Alto"/>
    <n v="9.1"/>
    <x v="0"/>
    <n v="8.9"/>
    <s v="Normal"/>
    <n v="6.4"/>
    <s v="Alto"/>
    <n v="1"/>
    <s v="Toma ECA"/>
    <n v="0"/>
    <s v="No toma ARB"/>
    <n v="0"/>
    <x v="1"/>
    <n v="0"/>
    <x v="1"/>
    <n v="1"/>
    <x v="1"/>
    <n v="0"/>
    <x v="1"/>
  </r>
  <r>
    <s v="P1571"/>
    <x v="31"/>
    <s v="Adulto Mayor"/>
    <x v="1"/>
    <n v="30.8"/>
    <x v="2"/>
    <n v="0"/>
    <s v="No tiene herencia"/>
    <n v="172"/>
    <n v="91"/>
    <n v="97"/>
    <s v="Normal"/>
    <n v="28"/>
    <s v="Reducida"/>
    <n v="2"/>
    <x v="0"/>
    <n v="1"/>
    <x v="1"/>
    <n v="0"/>
    <x v="0"/>
    <n v="1"/>
    <x v="0"/>
    <x v="6"/>
    <x v="1"/>
    <n v="55"/>
    <x v="1"/>
    <n v="59"/>
    <x v="1"/>
    <n v="1282"/>
    <x v="1"/>
    <n v="1025"/>
    <s v="Macroalbuminuria"/>
    <n v="696"/>
    <x v="0"/>
    <n v="1"/>
    <x v="1"/>
    <n v="129"/>
    <x v="1"/>
    <n v="10.7"/>
    <x v="1"/>
    <n v="241"/>
    <x v="1"/>
    <n v="218"/>
    <x v="2"/>
    <n v="29"/>
    <x v="0"/>
    <n v="318"/>
    <s v="Alto"/>
    <n v="137"/>
    <s v="Normal"/>
    <n v="6.9"/>
    <s v="Alto"/>
    <n v="10.7"/>
    <x v="0"/>
    <n v="7.6"/>
    <s v="Bajo"/>
    <n v="6.3"/>
    <s v="Alto"/>
    <n v="0"/>
    <s v="No Toma ECA"/>
    <n v="1"/>
    <s v="Toma ARB"/>
    <n v="0"/>
    <x v="1"/>
    <n v="0"/>
    <x v="1"/>
    <n v="1"/>
    <x v="1"/>
    <n v="0"/>
    <x v="1"/>
  </r>
  <r>
    <s v="P1572"/>
    <x v="35"/>
    <s v="Adulto"/>
    <x v="1"/>
    <n v="25.4"/>
    <x v="3"/>
    <n v="0"/>
    <s v="No tiene herencia"/>
    <n v="125"/>
    <n v="80"/>
    <n v="89"/>
    <s v="Normal"/>
    <n v="56"/>
    <s v="Normal"/>
    <n v="1"/>
    <x v="2"/>
    <n v="0"/>
    <x v="0"/>
    <n v="0"/>
    <x v="0"/>
    <n v="1"/>
    <x v="0"/>
    <x v="10"/>
    <x v="0"/>
    <n v="35"/>
    <x v="0"/>
    <n v="71"/>
    <x v="2"/>
    <n v="13"/>
    <x v="0"/>
    <n v="10"/>
    <s v="Normal"/>
    <n v="2423"/>
    <x v="0"/>
    <n v="0"/>
    <x v="0"/>
    <n v="102"/>
    <x v="2"/>
    <n v="5.9"/>
    <x v="2"/>
    <n v="171"/>
    <x v="0"/>
    <n v="110"/>
    <x v="0"/>
    <n v="49"/>
    <x v="0"/>
    <n v="126"/>
    <s v="Normal"/>
    <n v="144"/>
    <s v="Normal"/>
    <n v="4.2"/>
    <s v="Normal"/>
    <n v="15.6"/>
    <x v="2"/>
    <n v="10.3"/>
    <s v="Normal"/>
    <n v="3.7"/>
    <s v="Normal"/>
    <n v="0"/>
    <s v="No Toma ECA"/>
    <n v="0"/>
    <s v="No toma ARB"/>
    <n v="0"/>
    <x v="1"/>
    <n v="0"/>
    <x v="1"/>
    <n v="0"/>
    <x v="0"/>
    <n v="1"/>
    <x v="0"/>
  </r>
  <r>
    <s v="P1573"/>
    <x v="8"/>
    <s v="Adulto"/>
    <x v="0"/>
    <n v="28.6"/>
    <x v="3"/>
    <n v="0"/>
    <s v="No tiene herencia"/>
    <n v="113"/>
    <n v="76"/>
    <n v="86"/>
    <s v="Normal"/>
    <n v="69"/>
    <s v="Normal"/>
    <n v="2"/>
    <x v="0"/>
    <n v="0"/>
    <x v="0"/>
    <n v="0"/>
    <x v="0"/>
    <n v="1"/>
    <x v="0"/>
    <x v="7"/>
    <x v="0"/>
    <n v="23"/>
    <x v="0"/>
    <n v="109"/>
    <x v="0"/>
    <n v="11"/>
    <x v="0"/>
    <n v="7"/>
    <s v="Normal"/>
    <n v="1611"/>
    <x v="0"/>
    <n v="0"/>
    <x v="0"/>
    <n v="108"/>
    <x v="2"/>
    <n v="4.9000000000000004"/>
    <x v="0"/>
    <n v="160"/>
    <x v="0"/>
    <n v="121"/>
    <x v="0"/>
    <n v="44"/>
    <x v="0"/>
    <n v="104"/>
    <s v="Normal"/>
    <n v="136"/>
    <s v="Normal"/>
    <n v="4.2"/>
    <s v="Normal"/>
    <n v="13.2"/>
    <x v="0"/>
    <n v="9"/>
    <s v="Normal"/>
    <n v="3.7"/>
    <s v="Normal"/>
    <n v="0"/>
    <s v="No Toma ECA"/>
    <n v="1"/>
    <s v="Toma ARB"/>
    <n v="1"/>
    <x v="0"/>
    <n v="1"/>
    <x v="0"/>
    <n v="0"/>
    <x v="0"/>
    <n v="0"/>
    <x v="1"/>
  </r>
  <r>
    <s v="P1574"/>
    <x v="28"/>
    <s v="Adulto Mayor"/>
    <x v="1"/>
    <n v="38.200000000000003"/>
    <x v="1"/>
    <n v="1"/>
    <s v="Tiene herencia"/>
    <n v="170"/>
    <n v="94"/>
    <n v="91"/>
    <s v="Normal"/>
    <n v="47"/>
    <s v="Intermedia"/>
    <n v="3"/>
    <x v="3"/>
    <n v="0"/>
    <x v="0"/>
    <n v="0"/>
    <x v="0"/>
    <n v="1"/>
    <x v="0"/>
    <x v="9"/>
    <x v="1"/>
    <n v="58"/>
    <x v="1"/>
    <n v="55"/>
    <x v="1"/>
    <n v="2809"/>
    <x v="1"/>
    <n v="2247"/>
    <s v="Macroalbuminuria"/>
    <n v="460"/>
    <x v="1"/>
    <n v="0"/>
    <x v="0"/>
    <n v="195"/>
    <x v="1"/>
    <n v="10.8"/>
    <x v="1"/>
    <n v="214"/>
    <x v="2"/>
    <n v="149"/>
    <x v="4"/>
    <n v="26"/>
    <x v="0"/>
    <n v="239"/>
    <s v="Alto"/>
    <n v="139"/>
    <s v="Normal"/>
    <n v="5.8"/>
    <s v="Alto"/>
    <n v="10.5"/>
    <x v="0"/>
    <n v="8.3000000000000007"/>
    <s v="Bajo"/>
    <n v="4.7"/>
    <s v="Alto"/>
    <n v="1"/>
    <s v="Toma ECA"/>
    <n v="0"/>
    <s v="No toma ARB"/>
    <n v="1"/>
    <x v="0"/>
    <n v="1"/>
    <x v="0"/>
    <n v="1"/>
    <x v="1"/>
    <n v="0"/>
    <x v="1"/>
  </r>
  <r>
    <s v="P1575"/>
    <x v="25"/>
    <s v="Adulto"/>
    <x v="1"/>
    <n v="25.9"/>
    <x v="3"/>
    <n v="1"/>
    <s v="Tiene herencia"/>
    <n v="119"/>
    <n v="73"/>
    <n v="83"/>
    <s v="Normal"/>
    <n v="53"/>
    <s v="Normal"/>
    <n v="1"/>
    <x v="2"/>
    <n v="0"/>
    <x v="0"/>
    <n v="0"/>
    <x v="0"/>
    <n v="0"/>
    <x v="1"/>
    <x v="7"/>
    <x v="0"/>
    <n v="22"/>
    <x v="0"/>
    <n v="84"/>
    <x v="2"/>
    <n v="29"/>
    <x v="0"/>
    <n v="26"/>
    <s v="Normal"/>
    <n v="1495"/>
    <x v="0"/>
    <n v="0"/>
    <x v="0"/>
    <n v="118"/>
    <x v="2"/>
    <n v="5.8"/>
    <x v="2"/>
    <n v="203"/>
    <x v="2"/>
    <n v="95"/>
    <x v="3"/>
    <n v="60"/>
    <x v="1"/>
    <n v="138"/>
    <s v="Normal"/>
    <n v="136"/>
    <s v="Normal"/>
    <n v="4.5999999999999996"/>
    <s v="Normal"/>
    <n v="12.1"/>
    <x v="1"/>
    <n v="8.6999999999999993"/>
    <s v="Normal"/>
    <n v="3.9"/>
    <s v="Normal"/>
    <n v="1"/>
    <s v="Toma ECA"/>
    <n v="0"/>
    <s v="No toma ARB"/>
    <n v="1"/>
    <x v="0"/>
    <n v="1"/>
    <x v="0"/>
    <n v="0"/>
    <x v="0"/>
    <n v="0"/>
    <x v="1"/>
  </r>
  <r>
    <s v="P1576"/>
    <x v="15"/>
    <s v="Adulto"/>
    <x v="1"/>
    <n v="34.200000000000003"/>
    <x v="2"/>
    <n v="1"/>
    <s v="Tiene herencia"/>
    <n v="164"/>
    <n v="99"/>
    <n v="89"/>
    <s v="Normal"/>
    <n v="48"/>
    <s v="Intermedia"/>
    <n v="3"/>
    <x v="3"/>
    <n v="1"/>
    <x v="1"/>
    <n v="1"/>
    <x v="1"/>
    <n v="1"/>
    <x v="0"/>
    <x v="26"/>
    <x v="1"/>
    <n v="117"/>
    <x v="3"/>
    <n v="34"/>
    <x v="1"/>
    <n v="1540"/>
    <x v="1"/>
    <n v="1232"/>
    <s v="Macroalbuminuria"/>
    <n v="788"/>
    <x v="0"/>
    <n v="1"/>
    <x v="1"/>
    <n v="135"/>
    <x v="1"/>
    <n v="10.7"/>
    <x v="1"/>
    <n v="204"/>
    <x v="2"/>
    <n v="136"/>
    <x v="4"/>
    <n v="37"/>
    <x v="0"/>
    <n v="443"/>
    <s v="Alto"/>
    <n v="125"/>
    <s v="Bajo"/>
    <n v="5.5"/>
    <s v="Alto"/>
    <n v="8.1999999999999993"/>
    <x v="0"/>
    <n v="7.5"/>
    <s v="Bajo"/>
    <n v="4.5"/>
    <s v="Normal"/>
    <n v="0"/>
    <s v="No Toma ECA"/>
    <n v="0"/>
    <s v="No toma ARB"/>
    <n v="1"/>
    <x v="0"/>
    <n v="0"/>
    <x v="1"/>
    <n v="1"/>
    <x v="1"/>
    <n v="1"/>
    <x v="0"/>
  </r>
  <r>
    <s v="P1577"/>
    <x v="18"/>
    <s v="Adulto"/>
    <x v="1"/>
    <n v="26.2"/>
    <x v="3"/>
    <n v="0"/>
    <s v="No tiene herencia"/>
    <n v="171"/>
    <n v="109"/>
    <n v="93"/>
    <s v="Normal"/>
    <n v="29"/>
    <s v="Reducida"/>
    <n v="3"/>
    <x v="3"/>
    <n v="1"/>
    <x v="1"/>
    <n v="1"/>
    <x v="1"/>
    <n v="1"/>
    <x v="0"/>
    <x v="33"/>
    <x v="1"/>
    <n v="47"/>
    <x v="1"/>
    <n v="40"/>
    <x v="1"/>
    <n v="312"/>
    <x v="1"/>
    <n v="218"/>
    <s v="Microalbuminuria"/>
    <n v="832"/>
    <x v="0"/>
    <n v="1"/>
    <x v="1"/>
    <n v="208"/>
    <x v="1"/>
    <n v="9.3000000000000007"/>
    <x v="1"/>
    <n v="221"/>
    <x v="2"/>
    <n v="161"/>
    <x v="1"/>
    <n v="33"/>
    <x v="0"/>
    <n v="260"/>
    <s v="Alto"/>
    <n v="132"/>
    <s v="Bajo"/>
    <n v="6.9"/>
    <s v="Alto"/>
    <n v="8.1"/>
    <x v="0"/>
    <n v="7.9"/>
    <s v="Bajo"/>
    <n v="6.6"/>
    <s v="Alto"/>
    <n v="1"/>
    <s v="Toma ECA"/>
    <n v="0"/>
    <s v="No toma ARB"/>
    <n v="0"/>
    <x v="1"/>
    <n v="1"/>
    <x v="0"/>
    <n v="1"/>
    <x v="1"/>
    <n v="1"/>
    <x v="0"/>
  </r>
  <r>
    <s v="P1578"/>
    <x v="33"/>
    <s v="Adulto Mayor"/>
    <x v="0"/>
    <n v="21.9"/>
    <x v="0"/>
    <n v="0"/>
    <s v="No tiene herencia"/>
    <n v="104"/>
    <n v="75"/>
    <n v="66"/>
    <s v="Normal"/>
    <n v="55"/>
    <s v="Normal"/>
    <n v="2"/>
    <x v="0"/>
    <n v="0"/>
    <x v="0"/>
    <n v="0"/>
    <x v="0"/>
    <n v="1"/>
    <x v="0"/>
    <x v="3"/>
    <x v="0"/>
    <n v="18"/>
    <x v="0"/>
    <n v="117"/>
    <x v="0"/>
    <n v="17"/>
    <x v="0"/>
    <n v="13"/>
    <s v="Normal"/>
    <n v="1811"/>
    <x v="0"/>
    <n v="0"/>
    <x v="0"/>
    <n v="122"/>
    <x v="2"/>
    <n v="5.7"/>
    <x v="2"/>
    <n v="192"/>
    <x v="0"/>
    <n v="105"/>
    <x v="0"/>
    <n v="58"/>
    <x v="0"/>
    <n v="128"/>
    <s v="Normal"/>
    <n v="135"/>
    <s v="Normal"/>
    <n v="3.9"/>
    <s v="Normal"/>
    <n v="15.3"/>
    <x v="1"/>
    <n v="10.5"/>
    <s v="Normal"/>
    <n v="3.3"/>
    <s v="Normal"/>
    <n v="0"/>
    <s v="No Toma ECA"/>
    <n v="0"/>
    <s v="No toma ARB"/>
    <n v="1"/>
    <x v="0"/>
    <n v="1"/>
    <x v="0"/>
    <n v="0"/>
    <x v="0"/>
    <n v="0"/>
    <x v="1"/>
  </r>
  <r>
    <s v="P1579"/>
    <x v="48"/>
    <s v="Adulto"/>
    <x v="1"/>
    <n v="33.700000000000003"/>
    <x v="2"/>
    <n v="1"/>
    <s v="Tiene herencia"/>
    <n v="185"/>
    <n v="108"/>
    <n v="103"/>
    <s v="Taquicardia"/>
    <n v="35"/>
    <s v="Reducida"/>
    <n v="2"/>
    <x v="0"/>
    <n v="0"/>
    <x v="0"/>
    <n v="1"/>
    <x v="1"/>
    <n v="1"/>
    <x v="0"/>
    <x v="28"/>
    <x v="1"/>
    <n v="50"/>
    <x v="1"/>
    <n v="29"/>
    <x v="4"/>
    <n v="1973"/>
    <x v="1"/>
    <n v="1381"/>
    <s v="Macroalbuminuria"/>
    <n v="581"/>
    <x v="0"/>
    <n v="1"/>
    <x v="1"/>
    <n v="197"/>
    <x v="1"/>
    <n v="7.6"/>
    <x v="1"/>
    <n v="306"/>
    <x v="1"/>
    <n v="149"/>
    <x v="4"/>
    <n v="43"/>
    <x v="0"/>
    <n v="353"/>
    <s v="Alto"/>
    <n v="139"/>
    <s v="Normal"/>
    <n v="6.1"/>
    <s v="Alto"/>
    <n v="9.9"/>
    <x v="0"/>
    <n v="7.8"/>
    <s v="Bajo"/>
    <n v="4.5"/>
    <s v="Normal"/>
    <n v="1"/>
    <s v="Toma ECA"/>
    <n v="1"/>
    <s v="Toma ARB"/>
    <n v="1"/>
    <x v="0"/>
    <n v="1"/>
    <x v="0"/>
    <n v="1"/>
    <x v="1"/>
    <n v="1"/>
    <x v="0"/>
  </r>
  <r>
    <s v="P1580"/>
    <x v="18"/>
    <s v="Adulto"/>
    <x v="0"/>
    <n v="19.100000000000001"/>
    <x v="0"/>
    <n v="0"/>
    <s v="No tiene herencia"/>
    <n v="130"/>
    <n v="65"/>
    <n v="69"/>
    <s v="Normal"/>
    <n v="64"/>
    <s v="Normal"/>
    <n v="1"/>
    <x v="2"/>
    <n v="0"/>
    <x v="0"/>
    <n v="0"/>
    <x v="0"/>
    <n v="1"/>
    <x v="0"/>
    <x v="7"/>
    <x v="0"/>
    <n v="18"/>
    <x v="0"/>
    <n v="88"/>
    <x v="2"/>
    <n v="13"/>
    <x v="0"/>
    <n v="10"/>
    <s v="Normal"/>
    <n v="2102"/>
    <x v="0"/>
    <n v="1"/>
    <x v="1"/>
    <n v="94"/>
    <x v="0"/>
    <n v="5.0999999999999996"/>
    <x v="0"/>
    <n v="160"/>
    <x v="0"/>
    <n v="85"/>
    <x v="3"/>
    <n v="54"/>
    <x v="0"/>
    <n v="86"/>
    <s v="Normal"/>
    <n v="137"/>
    <s v="Normal"/>
    <n v="4.4000000000000004"/>
    <s v="Normal"/>
    <n v="13.1"/>
    <x v="0"/>
    <n v="9.5"/>
    <s v="Normal"/>
    <n v="4"/>
    <s v="Normal"/>
    <n v="0"/>
    <s v="No Toma ECA"/>
    <n v="1"/>
    <s v="Toma ARB"/>
    <n v="0"/>
    <x v="1"/>
    <n v="1"/>
    <x v="0"/>
    <n v="0"/>
    <x v="0"/>
    <n v="1"/>
    <x v="0"/>
  </r>
  <r>
    <s v="P1581"/>
    <x v="35"/>
    <s v="Adulto"/>
    <x v="1"/>
    <n v="18.399999999999999"/>
    <x v="4"/>
    <n v="1"/>
    <s v="Tiene herencia"/>
    <n v="115"/>
    <n v="69"/>
    <n v="60"/>
    <s v="Normal"/>
    <n v="63"/>
    <s v="Normal"/>
    <n v="2"/>
    <x v="0"/>
    <n v="0"/>
    <x v="0"/>
    <n v="0"/>
    <x v="0"/>
    <n v="0"/>
    <x v="1"/>
    <x v="13"/>
    <x v="0"/>
    <n v="20"/>
    <x v="0"/>
    <n v="87"/>
    <x v="2"/>
    <n v="16"/>
    <x v="0"/>
    <n v="12"/>
    <s v="Normal"/>
    <n v="1346"/>
    <x v="0"/>
    <n v="0"/>
    <x v="0"/>
    <n v="92"/>
    <x v="0"/>
    <n v="5.0999999999999996"/>
    <x v="0"/>
    <n v="200"/>
    <x v="2"/>
    <n v="112"/>
    <x v="0"/>
    <n v="54"/>
    <x v="0"/>
    <n v="156"/>
    <s v="Alto"/>
    <n v="141"/>
    <s v="Normal"/>
    <n v="4"/>
    <s v="Normal"/>
    <n v="14.6"/>
    <x v="1"/>
    <n v="10"/>
    <s v="Normal"/>
    <n v="2.6"/>
    <s v="Normal"/>
    <n v="0"/>
    <s v="No Toma ECA"/>
    <n v="1"/>
    <s v="Toma ARB"/>
    <n v="0"/>
    <x v="1"/>
    <n v="0"/>
    <x v="1"/>
    <n v="0"/>
    <x v="0"/>
    <n v="1"/>
    <x v="0"/>
  </r>
  <r>
    <s v="P1582"/>
    <x v="0"/>
    <s v="Adulto"/>
    <x v="1"/>
    <n v="19.2"/>
    <x v="0"/>
    <n v="0"/>
    <s v="No tiene herencia"/>
    <n v="106"/>
    <n v="83"/>
    <n v="87"/>
    <s v="Normal"/>
    <n v="53"/>
    <s v="Normal"/>
    <n v="2"/>
    <x v="0"/>
    <n v="0"/>
    <x v="0"/>
    <n v="0"/>
    <x v="0"/>
    <n v="0"/>
    <x v="1"/>
    <x v="18"/>
    <x v="1"/>
    <n v="34"/>
    <x v="0"/>
    <n v="64"/>
    <x v="2"/>
    <n v="18"/>
    <x v="0"/>
    <n v="14"/>
    <s v="Normal"/>
    <n v="2023"/>
    <x v="0"/>
    <n v="1"/>
    <x v="1"/>
    <n v="112"/>
    <x v="2"/>
    <n v="5.6"/>
    <x v="0"/>
    <n v="196"/>
    <x v="0"/>
    <n v="85"/>
    <x v="3"/>
    <n v="63"/>
    <x v="1"/>
    <n v="128"/>
    <s v="Normal"/>
    <n v="139"/>
    <s v="Normal"/>
    <n v="3.8"/>
    <s v="Normal"/>
    <n v="12.9"/>
    <x v="1"/>
    <n v="9.6"/>
    <s v="Normal"/>
    <n v="4.4000000000000004"/>
    <s v="Normal"/>
    <n v="0"/>
    <s v="No Toma ECA"/>
    <n v="0"/>
    <s v="No toma ARB"/>
    <n v="0"/>
    <x v="1"/>
    <n v="0"/>
    <x v="1"/>
    <n v="0"/>
    <x v="0"/>
    <n v="1"/>
    <x v="0"/>
  </r>
  <r>
    <s v="P1583"/>
    <x v="40"/>
    <s v="Adulto"/>
    <x v="0"/>
    <n v="26.5"/>
    <x v="3"/>
    <n v="1"/>
    <s v="Tiene herencia"/>
    <n v="131"/>
    <n v="76"/>
    <n v="82"/>
    <s v="Normal"/>
    <n v="65"/>
    <s v="Normal"/>
    <n v="2"/>
    <x v="0"/>
    <n v="0"/>
    <x v="0"/>
    <n v="0"/>
    <x v="0"/>
    <n v="1"/>
    <x v="0"/>
    <x v="3"/>
    <x v="0"/>
    <n v="40"/>
    <x v="0"/>
    <n v="90"/>
    <x v="2"/>
    <n v="27"/>
    <x v="0"/>
    <n v="21"/>
    <s v="Normal"/>
    <n v="2405"/>
    <x v="0"/>
    <n v="0"/>
    <x v="0"/>
    <n v="114"/>
    <x v="2"/>
    <n v="6.3"/>
    <x v="2"/>
    <n v="156"/>
    <x v="0"/>
    <n v="84"/>
    <x v="3"/>
    <n v="60"/>
    <x v="1"/>
    <n v="148"/>
    <s v="Normal"/>
    <n v="143"/>
    <s v="Normal"/>
    <n v="4.5"/>
    <s v="Normal"/>
    <n v="15.8"/>
    <x v="1"/>
    <n v="10.1"/>
    <s v="Normal"/>
    <n v="2.8"/>
    <s v="Normal"/>
    <n v="0"/>
    <s v="No Toma ECA"/>
    <n v="0"/>
    <s v="No toma ARB"/>
    <n v="1"/>
    <x v="0"/>
    <n v="1"/>
    <x v="0"/>
    <n v="0"/>
    <x v="0"/>
    <n v="1"/>
    <x v="0"/>
  </r>
  <r>
    <s v="P1584"/>
    <x v="20"/>
    <s v="Adulto"/>
    <x v="1"/>
    <n v="29.4"/>
    <x v="3"/>
    <n v="1"/>
    <s v="Tiene herencia"/>
    <n v="107"/>
    <n v="85"/>
    <n v="84"/>
    <s v="Normal"/>
    <n v="69"/>
    <s v="Normal"/>
    <n v="1"/>
    <x v="2"/>
    <n v="0"/>
    <x v="0"/>
    <n v="0"/>
    <x v="0"/>
    <n v="0"/>
    <x v="1"/>
    <x v="0"/>
    <x v="0"/>
    <n v="40"/>
    <x v="0"/>
    <n v="84"/>
    <x v="2"/>
    <n v="13"/>
    <x v="0"/>
    <n v="10"/>
    <s v="Normal"/>
    <n v="2409"/>
    <x v="0"/>
    <n v="0"/>
    <x v="0"/>
    <n v="84"/>
    <x v="0"/>
    <n v="5.3"/>
    <x v="0"/>
    <n v="159"/>
    <x v="0"/>
    <n v="80"/>
    <x v="3"/>
    <n v="65"/>
    <x v="1"/>
    <n v="169"/>
    <s v="Alto"/>
    <n v="136"/>
    <s v="Normal"/>
    <n v="3.7"/>
    <s v="Normal"/>
    <n v="13.5"/>
    <x v="1"/>
    <n v="9.9"/>
    <s v="Normal"/>
    <n v="4.0999999999999996"/>
    <s v="Normal"/>
    <n v="0"/>
    <s v="No Toma ECA"/>
    <n v="0"/>
    <s v="No toma ARB"/>
    <n v="0"/>
    <x v="1"/>
    <n v="0"/>
    <x v="1"/>
    <n v="0"/>
    <x v="0"/>
    <n v="1"/>
    <x v="0"/>
  </r>
  <r>
    <s v="P1585"/>
    <x v="30"/>
    <s v="Adulto Mayor"/>
    <x v="1"/>
    <n v="24.5"/>
    <x v="0"/>
    <n v="1"/>
    <s v="Tiene herencia"/>
    <n v="108"/>
    <n v="71"/>
    <n v="75"/>
    <s v="Normal"/>
    <n v="55"/>
    <s v="Normal"/>
    <n v="2"/>
    <x v="0"/>
    <n v="0"/>
    <x v="0"/>
    <n v="0"/>
    <x v="0"/>
    <n v="1"/>
    <x v="0"/>
    <x v="3"/>
    <x v="0"/>
    <n v="17"/>
    <x v="0"/>
    <n v="103"/>
    <x v="0"/>
    <n v="24"/>
    <x v="0"/>
    <n v="19"/>
    <s v="Normal"/>
    <n v="2485"/>
    <x v="0"/>
    <n v="1"/>
    <x v="1"/>
    <n v="94"/>
    <x v="0"/>
    <n v="6.1"/>
    <x v="2"/>
    <n v="169"/>
    <x v="0"/>
    <n v="98"/>
    <x v="3"/>
    <n v="45"/>
    <x v="0"/>
    <n v="130"/>
    <s v="Normal"/>
    <n v="141"/>
    <s v="Normal"/>
    <n v="3.9"/>
    <s v="Normal"/>
    <n v="13.8"/>
    <x v="1"/>
    <n v="9.3000000000000007"/>
    <s v="Normal"/>
    <n v="3.3"/>
    <s v="Normal"/>
    <n v="1"/>
    <s v="Toma ECA"/>
    <n v="0"/>
    <s v="No toma ARB"/>
    <n v="0"/>
    <x v="1"/>
    <n v="0"/>
    <x v="1"/>
    <n v="0"/>
    <x v="0"/>
    <n v="1"/>
    <x v="0"/>
  </r>
  <r>
    <s v="P1586"/>
    <x v="4"/>
    <s v="Adulto Mayor"/>
    <x v="1"/>
    <n v="30.3"/>
    <x v="2"/>
    <n v="1"/>
    <s v="Tiene herencia"/>
    <n v="160"/>
    <n v="90"/>
    <n v="82"/>
    <s v="Normal"/>
    <n v="33"/>
    <s v="Reducida"/>
    <n v="2"/>
    <x v="0"/>
    <n v="0"/>
    <x v="0"/>
    <n v="1"/>
    <x v="1"/>
    <n v="1"/>
    <x v="0"/>
    <x v="38"/>
    <x v="1"/>
    <n v="102"/>
    <x v="3"/>
    <n v="58"/>
    <x v="1"/>
    <n v="1386"/>
    <x v="1"/>
    <n v="1108"/>
    <s v="Macroalbuminuria"/>
    <n v="819"/>
    <x v="0"/>
    <n v="1"/>
    <x v="1"/>
    <n v="204"/>
    <x v="1"/>
    <n v="10.4"/>
    <x v="1"/>
    <n v="224"/>
    <x v="2"/>
    <n v="162"/>
    <x v="1"/>
    <n v="26"/>
    <x v="0"/>
    <n v="295"/>
    <s v="Alto"/>
    <n v="134"/>
    <s v="Bajo"/>
    <n v="6.2"/>
    <s v="Alto"/>
    <n v="9.4"/>
    <x v="0"/>
    <n v="8"/>
    <s v="Bajo"/>
    <n v="7.3"/>
    <s v="Alto"/>
    <n v="0"/>
    <s v="No Toma ECA"/>
    <n v="1"/>
    <s v="Toma ARB"/>
    <n v="0"/>
    <x v="1"/>
    <n v="0"/>
    <x v="1"/>
    <n v="1"/>
    <x v="1"/>
    <n v="1"/>
    <x v="0"/>
  </r>
  <r>
    <s v="P1587"/>
    <x v="49"/>
    <s v="Adulto Mayor"/>
    <x v="0"/>
    <n v="30.5"/>
    <x v="2"/>
    <n v="0"/>
    <s v="No tiene herencia"/>
    <n v="143"/>
    <n v="91"/>
    <n v="97"/>
    <s v="Normal"/>
    <n v="50"/>
    <s v="Normal"/>
    <n v="4"/>
    <x v="1"/>
    <n v="1"/>
    <x v="1"/>
    <n v="0"/>
    <x v="0"/>
    <n v="1"/>
    <x v="0"/>
    <x v="25"/>
    <x v="1"/>
    <n v="62"/>
    <x v="1"/>
    <n v="14"/>
    <x v="3"/>
    <n v="2740"/>
    <x v="1"/>
    <n v="2192"/>
    <s v="Macroalbuminuria"/>
    <n v="767"/>
    <x v="0"/>
    <n v="1"/>
    <x v="1"/>
    <n v="137"/>
    <x v="1"/>
    <n v="8.3000000000000007"/>
    <x v="1"/>
    <n v="278"/>
    <x v="1"/>
    <n v="207"/>
    <x v="2"/>
    <n v="27"/>
    <x v="0"/>
    <n v="219"/>
    <s v="Alto"/>
    <n v="127"/>
    <s v="Bajo"/>
    <n v="5.5"/>
    <s v="Alto"/>
    <n v="9"/>
    <x v="0"/>
    <n v="7.8"/>
    <s v="Bajo"/>
    <n v="4.5999999999999996"/>
    <s v="Alto"/>
    <n v="0"/>
    <s v="No Toma ECA"/>
    <n v="0"/>
    <s v="No toma ARB"/>
    <n v="1"/>
    <x v="0"/>
    <n v="1"/>
    <x v="0"/>
    <n v="1"/>
    <x v="1"/>
    <n v="1"/>
    <x v="0"/>
  </r>
  <r>
    <s v="P1588"/>
    <x v="8"/>
    <s v="Adulto"/>
    <x v="0"/>
    <n v="23.7"/>
    <x v="0"/>
    <n v="1"/>
    <s v="Tiene herencia"/>
    <n v="124"/>
    <n v="73"/>
    <n v="82"/>
    <s v="Normal"/>
    <n v="51"/>
    <s v="Normal"/>
    <n v="1"/>
    <x v="2"/>
    <n v="0"/>
    <x v="0"/>
    <n v="0"/>
    <x v="0"/>
    <n v="0"/>
    <x v="1"/>
    <x v="4"/>
    <x v="0"/>
    <n v="20"/>
    <x v="0"/>
    <n v="107"/>
    <x v="0"/>
    <n v="16"/>
    <x v="0"/>
    <n v="12"/>
    <s v="Normal"/>
    <n v="1206"/>
    <x v="0"/>
    <n v="0"/>
    <x v="0"/>
    <n v="109"/>
    <x v="2"/>
    <n v="5.5"/>
    <x v="0"/>
    <n v="201"/>
    <x v="2"/>
    <n v="113"/>
    <x v="0"/>
    <n v="69"/>
    <x v="1"/>
    <n v="115"/>
    <s v="Normal"/>
    <n v="137"/>
    <s v="Normal"/>
    <n v="4.7"/>
    <s v="Normal"/>
    <n v="15.5"/>
    <x v="1"/>
    <n v="8.8000000000000007"/>
    <s v="Normal"/>
    <n v="3.6"/>
    <s v="Normal"/>
    <n v="0"/>
    <s v="No Toma ECA"/>
    <n v="0"/>
    <s v="No toma ARB"/>
    <n v="1"/>
    <x v="0"/>
    <n v="1"/>
    <x v="0"/>
    <n v="0"/>
    <x v="0"/>
    <n v="0"/>
    <x v="1"/>
  </r>
  <r>
    <s v="P1589"/>
    <x v="19"/>
    <s v="Adulto"/>
    <x v="1"/>
    <n v="25.7"/>
    <x v="3"/>
    <n v="0"/>
    <s v="No tiene herencia"/>
    <n v="135"/>
    <n v="67"/>
    <n v="81"/>
    <s v="Normal"/>
    <n v="58"/>
    <s v="Normal"/>
    <n v="2"/>
    <x v="0"/>
    <n v="0"/>
    <x v="0"/>
    <n v="0"/>
    <x v="0"/>
    <n v="1"/>
    <x v="0"/>
    <x v="7"/>
    <x v="0"/>
    <n v="40"/>
    <x v="0"/>
    <n v="60"/>
    <x v="2"/>
    <n v="8"/>
    <x v="0"/>
    <n v="6"/>
    <s v="Normal"/>
    <n v="1356"/>
    <x v="0"/>
    <n v="0"/>
    <x v="0"/>
    <n v="93"/>
    <x v="0"/>
    <n v="6.1"/>
    <x v="2"/>
    <n v="164"/>
    <x v="0"/>
    <n v="130"/>
    <x v="4"/>
    <n v="68"/>
    <x v="1"/>
    <n v="83"/>
    <s v="Normal"/>
    <n v="137"/>
    <s v="Normal"/>
    <n v="5"/>
    <s v="Normal"/>
    <n v="13.7"/>
    <x v="1"/>
    <n v="9.3000000000000007"/>
    <s v="Normal"/>
    <n v="2.6"/>
    <s v="Normal"/>
    <n v="1"/>
    <s v="Toma ECA"/>
    <n v="0"/>
    <s v="No toma ARB"/>
    <n v="1"/>
    <x v="0"/>
    <n v="1"/>
    <x v="0"/>
    <n v="0"/>
    <x v="0"/>
    <n v="0"/>
    <x v="1"/>
  </r>
  <r>
    <s v="P1590"/>
    <x v="25"/>
    <s v="Adulto"/>
    <x v="1"/>
    <n v="25.6"/>
    <x v="3"/>
    <n v="1"/>
    <s v="Tiene herencia"/>
    <n v="163"/>
    <n v="94"/>
    <n v="98"/>
    <s v="Normal"/>
    <n v="43"/>
    <s v="Intermedia"/>
    <n v="2"/>
    <x v="0"/>
    <n v="1"/>
    <x v="1"/>
    <n v="0"/>
    <x v="0"/>
    <n v="1"/>
    <x v="0"/>
    <x v="16"/>
    <x v="1"/>
    <n v="64"/>
    <x v="1"/>
    <n v="12"/>
    <x v="3"/>
    <n v="2032"/>
    <x v="1"/>
    <n v="1828"/>
    <s v="Macroalbuminuria"/>
    <n v="706"/>
    <x v="0"/>
    <n v="1"/>
    <x v="1"/>
    <n v="170"/>
    <x v="1"/>
    <n v="10.8"/>
    <x v="1"/>
    <n v="241"/>
    <x v="1"/>
    <n v="164"/>
    <x v="1"/>
    <n v="37"/>
    <x v="0"/>
    <n v="355"/>
    <s v="Alto"/>
    <n v="136"/>
    <s v="Normal"/>
    <n v="5.5"/>
    <s v="Alto"/>
    <n v="7.8"/>
    <x v="0"/>
    <n v="8.6"/>
    <s v="Normal"/>
    <n v="4.5"/>
    <s v="Normal"/>
    <n v="1"/>
    <s v="Toma ECA"/>
    <n v="0"/>
    <s v="No toma ARB"/>
    <n v="1"/>
    <x v="0"/>
    <n v="1"/>
    <x v="0"/>
    <n v="1"/>
    <x v="1"/>
    <n v="1"/>
    <x v="0"/>
  </r>
  <r>
    <s v="P1591"/>
    <x v="1"/>
    <s v="Adulto"/>
    <x v="1"/>
    <n v="33.200000000000003"/>
    <x v="2"/>
    <n v="1"/>
    <s v="Tiene herencia"/>
    <n v="181"/>
    <n v="93"/>
    <n v="94"/>
    <s v="Normal"/>
    <n v="43"/>
    <s v="Intermedia"/>
    <n v="4"/>
    <x v="1"/>
    <n v="1"/>
    <x v="1"/>
    <n v="1"/>
    <x v="1"/>
    <n v="1"/>
    <x v="0"/>
    <x v="5"/>
    <x v="1"/>
    <n v="71"/>
    <x v="1"/>
    <n v="56"/>
    <x v="1"/>
    <n v="1751"/>
    <x v="1"/>
    <n v="1225"/>
    <s v="Macroalbuminuria"/>
    <n v="625"/>
    <x v="0"/>
    <n v="0"/>
    <x v="0"/>
    <n v="195"/>
    <x v="1"/>
    <n v="8.1"/>
    <x v="1"/>
    <n v="299"/>
    <x v="1"/>
    <n v="169"/>
    <x v="1"/>
    <n v="39"/>
    <x v="0"/>
    <n v="294"/>
    <s v="Alto"/>
    <n v="140"/>
    <s v="Normal"/>
    <n v="6.4"/>
    <s v="Alto"/>
    <n v="10.7"/>
    <x v="0"/>
    <n v="8.6"/>
    <s v="Normal"/>
    <n v="7.4"/>
    <s v="Alto"/>
    <n v="0"/>
    <s v="No Toma ECA"/>
    <n v="0"/>
    <s v="No toma ARB"/>
    <n v="1"/>
    <x v="0"/>
    <n v="1"/>
    <x v="0"/>
    <n v="1"/>
    <x v="1"/>
    <n v="0"/>
    <x v="1"/>
  </r>
  <r>
    <s v="P1592"/>
    <x v="0"/>
    <s v="Adulto"/>
    <x v="0"/>
    <n v="28.7"/>
    <x v="3"/>
    <n v="0"/>
    <s v="No tiene herencia"/>
    <n v="171"/>
    <n v="98"/>
    <n v="84"/>
    <s v="Normal"/>
    <n v="30"/>
    <s v="Reducida"/>
    <n v="3"/>
    <x v="3"/>
    <n v="0"/>
    <x v="0"/>
    <n v="0"/>
    <x v="0"/>
    <n v="1"/>
    <x v="0"/>
    <x v="12"/>
    <x v="1"/>
    <n v="85"/>
    <x v="1"/>
    <n v="33"/>
    <x v="1"/>
    <n v="1245"/>
    <x v="1"/>
    <n v="996"/>
    <s v="Macroalbuminuria"/>
    <n v="560"/>
    <x v="0"/>
    <n v="1"/>
    <x v="1"/>
    <n v="188"/>
    <x v="1"/>
    <n v="7"/>
    <x v="1"/>
    <n v="208"/>
    <x v="2"/>
    <n v="147"/>
    <x v="4"/>
    <n v="35"/>
    <x v="0"/>
    <n v="208"/>
    <s v="Alto"/>
    <n v="140"/>
    <s v="Normal"/>
    <n v="5.4"/>
    <s v="Alto"/>
    <n v="10.199999999999999"/>
    <x v="0"/>
    <n v="8.4"/>
    <s v="Bajo"/>
    <n v="5.6"/>
    <s v="Alto"/>
    <n v="1"/>
    <s v="Toma ECA"/>
    <n v="0"/>
    <s v="No toma ARB"/>
    <n v="1"/>
    <x v="0"/>
    <n v="1"/>
    <x v="0"/>
    <n v="1"/>
    <x v="1"/>
    <n v="0"/>
    <x v="1"/>
  </r>
  <r>
    <s v="P1593"/>
    <x v="23"/>
    <s v="Adulto"/>
    <x v="0"/>
    <n v="26"/>
    <x v="3"/>
    <n v="0"/>
    <s v="No tiene herencia"/>
    <n v="104"/>
    <n v="77"/>
    <n v="70"/>
    <s v="Normal"/>
    <n v="60"/>
    <s v="Normal"/>
    <n v="1"/>
    <x v="2"/>
    <n v="0"/>
    <x v="0"/>
    <n v="0"/>
    <x v="0"/>
    <n v="0"/>
    <x v="1"/>
    <x v="0"/>
    <x v="0"/>
    <n v="20"/>
    <x v="0"/>
    <n v="120"/>
    <x v="0"/>
    <n v="22"/>
    <x v="0"/>
    <n v="15"/>
    <s v="Normal"/>
    <n v="2137"/>
    <x v="0"/>
    <n v="0"/>
    <x v="0"/>
    <n v="112"/>
    <x v="2"/>
    <n v="5.4"/>
    <x v="0"/>
    <n v="173"/>
    <x v="0"/>
    <n v="92"/>
    <x v="3"/>
    <n v="47"/>
    <x v="0"/>
    <n v="107"/>
    <s v="Normal"/>
    <n v="137"/>
    <s v="Normal"/>
    <n v="4.0999999999999996"/>
    <s v="Normal"/>
    <n v="14.8"/>
    <x v="1"/>
    <n v="9.8000000000000007"/>
    <s v="Normal"/>
    <n v="3.3"/>
    <s v="Normal"/>
    <n v="0"/>
    <s v="No Toma ECA"/>
    <n v="0"/>
    <s v="No toma ARB"/>
    <n v="1"/>
    <x v="0"/>
    <n v="1"/>
    <x v="0"/>
    <n v="0"/>
    <x v="0"/>
    <n v="1"/>
    <x v="0"/>
  </r>
  <r>
    <s v="P1594"/>
    <x v="33"/>
    <s v="Adulto Mayor"/>
    <x v="1"/>
    <n v="18.3"/>
    <x v="4"/>
    <n v="0"/>
    <s v="No tiene herencia"/>
    <n v="117"/>
    <n v="65"/>
    <n v="89"/>
    <s v="Normal"/>
    <n v="64"/>
    <s v="Normal"/>
    <n v="1"/>
    <x v="2"/>
    <n v="0"/>
    <x v="0"/>
    <n v="0"/>
    <x v="0"/>
    <n v="1"/>
    <x v="0"/>
    <x v="4"/>
    <x v="1"/>
    <n v="31"/>
    <x v="0"/>
    <n v="113"/>
    <x v="0"/>
    <n v="30"/>
    <x v="2"/>
    <n v="24"/>
    <s v="Normal"/>
    <n v="2147"/>
    <x v="0"/>
    <n v="0"/>
    <x v="0"/>
    <n v="94"/>
    <x v="0"/>
    <n v="6.2"/>
    <x v="2"/>
    <n v="192"/>
    <x v="0"/>
    <n v="103"/>
    <x v="0"/>
    <n v="41"/>
    <x v="0"/>
    <n v="122"/>
    <s v="Normal"/>
    <n v="139"/>
    <s v="Normal"/>
    <n v="4.5"/>
    <s v="Normal"/>
    <n v="15.6"/>
    <x v="2"/>
    <n v="10.199999999999999"/>
    <s v="Normal"/>
    <n v="3.7"/>
    <s v="Normal"/>
    <n v="1"/>
    <s v="Toma ECA"/>
    <n v="1"/>
    <s v="Toma ARB"/>
    <n v="0"/>
    <x v="1"/>
    <n v="1"/>
    <x v="0"/>
    <n v="0"/>
    <x v="0"/>
    <n v="1"/>
    <x v="0"/>
  </r>
  <r>
    <s v="P1595"/>
    <x v="18"/>
    <s v="Adulto"/>
    <x v="1"/>
    <n v="21.4"/>
    <x v="0"/>
    <n v="0"/>
    <s v="No tiene herencia"/>
    <n v="129"/>
    <n v="73"/>
    <n v="84"/>
    <s v="Normal"/>
    <n v="58"/>
    <s v="Normal"/>
    <n v="1"/>
    <x v="2"/>
    <n v="0"/>
    <x v="0"/>
    <n v="0"/>
    <x v="0"/>
    <n v="0"/>
    <x v="1"/>
    <x v="13"/>
    <x v="0"/>
    <n v="20"/>
    <x v="0"/>
    <n v="114"/>
    <x v="0"/>
    <n v="14"/>
    <x v="0"/>
    <n v="11"/>
    <s v="Normal"/>
    <n v="1793"/>
    <x v="0"/>
    <n v="0"/>
    <x v="0"/>
    <n v="112"/>
    <x v="2"/>
    <n v="5.2"/>
    <x v="0"/>
    <n v="189"/>
    <x v="0"/>
    <n v="103"/>
    <x v="0"/>
    <n v="67"/>
    <x v="1"/>
    <n v="124"/>
    <s v="Normal"/>
    <n v="140"/>
    <s v="Normal"/>
    <n v="4.5"/>
    <s v="Normal"/>
    <n v="12.9"/>
    <x v="1"/>
    <n v="9"/>
    <s v="Normal"/>
    <n v="4.2"/>
    <s v="Normal"/>
    <n v="0"/>
    <s v="No Toma ECA"/>
    <n v="0"/>
    <s v="No toma ARB"/>
    <n v="1"/>
    <x v="0"/>
    <n v="1"/>
    <x v="0"/>
    <n v="0"/>
    <x v="0"/>
    <n v="0"/>
    <x v="1"/>
  </r>
  <r>
    <s v="P1596"/>
    <x v="45"/>
    <s v="Adulto"/>
    <x v="1"/>
    <n v="25.5"/>
    <x v="3"/>
    <n v="0"/>
    <s v="No tiene herencia"/>
    <n v="135"/>
    <n v="67"/>
    <n v="61"/>
    <s v="Normal"/>
    <n v="68"/>
    <s v="Normal"/>
    <n v="1"/>
    <x v="2"/>
    <n v="0"/>
    <x v="0"/>
    <n v="0"/>
    <x v="0"/>
    <n v="0"/>
    <x v="1"/>
    <x v="13"/>
    <x v="0"/>
    <n v="40"/>
    <x v="0"/>
    <n v="103"/>
    <x v="0"/>
    <n v="8"/>
    <x v="0"/>
    <n v="7"/>
    <s v="Normal"/>
    <n v="1560"/>
    <x v="0"/>
    <n v="1"/>
    <x v="1"/>
    <n v="113"/>
    <x v="2"/>
    <n v="5.0999999999999996"/>
    <x v="0"/>
    <n v="207"/>
    <x v="2"/>
    <n v="125"/>
    <x v="0"/>
    <n v="62"/>
    <x v="1"/>
    <n v="152"/>
    <s v="Alto"/>
    <n v="135"/>
    <s v="Normal"/>
    <n v="3.6"/>
    <s v="Normal"/>
    <n v="15.8"/>
    <x v="2"/>
    <n v="8.6999999999999993"/>
    <s v="Normal"/>
    <n v="3.8"/>
    <s v="Normal"/>
    <n v="0"/>
    <s v="No Toma ECA"/>
    <n v="1"/>
    <s v="Toma ARB"/>
    <n v="0"/>
    <x v="1"/>
    <n v="0"/>
    <x v="1"/>
    <n v="0"/>
    <x v="0"/>
    <n v="0"/>
    <x v="1"/>
  </r>
  <r>
    <s v="P1597"/>
    <x v="51"/>
    <s v="Adulto Mayor"/>
    <x v="0"/>
    <n v="39.299999999999997"/>
    <x v="1"/>
    <n v="1"/>
    <s v="Tiene herencia"/>
    <n v="147"/>
    <n v="106"/>
    <n v="82"/>
    <s v="Normal"/>
    <n v="28"/>
    <s v="Reducida"/>
    <n v="2"/>
    <x v="0"/>
    <n v="1"/>
    <x v="1"/>
    <n v="1"/>
    <x v="1"/>
    <n v="1"/>
    <x v="0"/>
    <x v="23"/>
    <x v="1"/>
    <n v="91"/>
    <x v="1"/>
    <n v="45"/>
    <x v="1"/>
    <n v="647"/>
    <x v="1"/>
    <n v="517"/>
    <s v="Macroalbuminuria"/>
    <n v="666"/>
    <x v="0"/>
    <n v="1"/>
    <x v="1"/>
    <n v="194"/>
    <x v="1"/>
    <n v="7.8"/>
    <x v="1"/>
    <n v="295"/>
    <x v="1"/>
    <n v="210"/>
    <x v="2"/>
    <n v="34"/>
    <x v="0"/>
    <n v="244"/>
    <s v="Alto"/>
    <n v="129"/>
    <s v="Bajo"/>
    <n v="6.1"/>
    <s v="Alto"/>
    <n v="7.5"/>
    <x v="0"/>
    <n v="8.8000000000000007"/>
    <s v="Normal"/>
    <n v="6.3"/>
    <s v="Alto"/>
    <n v="1"/>
    <s v="Toma ECA"/>
    <n v="1"/>
    <s v="Toma ARB"/>
    <n v="1"/>
    <x v="0"/>
    <n v="1"/>
    <x v="0"/>
    <n v="1"/>
    <x v="1"/>
    <n v="1"/>
    <x v="0"/>
  </r>
  <r>
    <s v="P1598"/>
    <x v="39"/>
    <s v="Adulto Mayor"/>
    <x v="0"/>
    <n v="32.299999999999997"/>
    <x v="2"/>
    <n v="1"/>
    <s v="Tiene herencia"/>
    <n v="177"/>
    <n v="104"/>
    <n v="101"/>
    <s v="Taquicardia"/>
    <n v="29"/>
    <s v="Reducida"/>
    <n v="2"/>
    <x v="0"/>
    <n v="1"/>
    <x v="1"/>
    <n v="0"/>
    <x v="0"/>
    <n v="1"/>
    <x v="0"/>
    <x v="5"/>
    <x v="1"/>
    <n v="65"/>
    <x v="1"/>
    <n v="24"/>
    <x v="4"/>
    <n v="527"/>
    <x v="1"/>
    <n v="421"/>
    <s v="Macroalbuminuria"/>
    <n v="557"/>
    <x v="0"/>
    <n v="1"/>
    <x v="1"/>
    <n v="139"/>
    <x v="1"/>
    <n v="7.7"/>
    <x v="1"/>
    <n v="204"/>
    <x v="2"/>
    <n v="218"/>
    <x v="2"/>
    <n v="34"/>
    <x v="0"/>
    <n v="368"/>
    <s v="Alto"/>
    <n v="133"/>
    <s v="Bajo"/>
    <n v="5.6"/>
    <s v="Alto"/>
    <n v="9"/>
    <x v="0"/>
    <n v="7.8"/>
    <s v="Bajo"/>
    <n v="7.1"/>
    <s v="Alto"/>
    <n v="1"/>
    <s v="Toma ECA"/>
    <n v="1"/>
    <s v="Toma ARB"/>
    <n v="1"/>
    <x v="0"/>
    <n v="1"/>
    <x v="0"/>
    <n v="1"/>
    <x v="1"/>
    <n v="1"/>
    <x v="0"/>
  </r>
  <r>
    <s v="P1599"/>
    <x v="0"/>
    <s v="Adulto"/>
    <x v="0"/>
    <n v="38.1"/>
    <x v="1"/>
    <n v="1"/>
    <s v="Tiene herencia"/>
    <n v="158"/>
    <n v="104"/>
    <n v="105"/>
    <s v="Taquicardia"/>
    <n v="39"/>
    <s v="Reducida"/>
    <n v="2"/>
    <x v="0"/>
    <n v="1"/>
    <x v="1"/>
    <n v="0"/>
    <x v="0"/>
    <n v="1"/>
    <x v="0"/>
    <x v="29"/>
    <x v="1"/>
    <n v="86"/>
    <x v="1"/>
    <n v="50"/>
    <x v="1"/>
    <n v="1961"/>
    <x v="1"/>
    <n v="1764"/>
    <s v="Macroalbuminuria"/>
    <n v="598"/>
    <x v="0"/>
    <n v="1"/>
    <x v="1"/>
    <n v="152"/>
    <x v="1"/>
    <n v="9"/>
    <x v="1"/>
    <n v="240"/>
    <x v="1"/>
    <n v="201"/>
    <x v="2"/>
    <n v="28"/>
    <x v="0"/>
    <n v="413"/>
    <s v="Alto"/>
    <n v="136"/>
    <s v="Normal"/>
    <n v="5.2"/>
    <s v="Alto"/>
    <n v="10.6"/>
    <x v="0"/>
    <n v="7.6"/>
    <s v="Bajo"/>
    <n v="4.5999999999999996"/>
    <s v="Alto"/>
    <n v="1"/>
    <s v="Toma ECA"/>
    <n v="1"/>
    <s v="Toma ARB"/>
    <n v="0"/>
    <x v="1"/>
    <n v="1"/>
    <x v="0"/>
    <n v="1"/>
    <x v="1"/>
    <n v="1"/>
    <x v="0"/>
  </r>
  <r>
    <s v="P1600"/>
    <x v="29"/>
    <s v="Adulto"/>
    <x v="0"/>
    <n v="27"/>
    <x v="3"/>
    <n v="0"/>
    <s v="No tiene herencia"/>
    <n v="113"/>
    <n v="71"/>
    <n v="76"/>
    <s v="Normal"/>
    <n v="63"/>
    <s v="Normal"/>
    <n v="1"/>
    <x v="2"/>
    <n v="0"/>
    <x v="0"/>
    <n v="0"/>
    <x v="0"/>
    <n v="1"/>
    <x v="0"/>
    <x v="3"/>
    <x v="0"/>
    <n v="38"/>
    <x v="0"/>
    <n v="107"/>
    <x v="0"/>
    <n v="13"/>
    <x v="0"/>
    <n v="11"/>
    <s v="Normal"/>
    <n v="2240"/>
    <x v="0"/>
    <n v="1"/>
    <x v="1"/>
    <n v="100"/>
    <x v="2"/>
    <n v="5.5"/>
    <x v="0"/>
    <n v="219"/>
    <x v="2"/>
    <n v="126"/>
    <x v="0"/>
    <n v="64"/>
    <x v="1"/>
    <n v="81"/>
    <s v="Normal"/>
    <n v="142"/>
    <s v="Normal"/>
    <n v="4.0999999999999996"/>
    <s v="Normal"/>
    <n v="13.9"/>
    <x v="1"/>
    <n v="9.3000000000000007"/>
    <s v="Normal"/>
    <n v="4.2"/>
    <s v="Normal"/>
    <n v="0"/>
    <s v="No Toma ECA"/>
    <n v="1"/>
    <s v="Toma ARB"/>
    <n v="0"/>
    <x v="1"/>
    <n v="1"/>
    <x v="0"/>
    <n v="0"/>
    <x v="0"/>
    <n v="0"/>
    <x v="1"/>
  </r>
  <r>
    <s v="P1601"/>
    <x v="2"/>
    <s v="Adulto Mayor"/>
    <x v="0"/>
    <n v="34.9"/>
    <x v="2"/>
    <n v="1"/>
    <s v="Tiene herencia"/>
    <n v="155"/>
    <n v="105"/>
    <n v="82"/>
    <s v="Normal"/>
    <n v="30"/>
    <s v="Reducida"/>
    <n v="3"/>
    <x v="3"/>
    <n v="0"/>
    <x v="0"/>
    <n v="1"/>
    <x v="1"/>
    <n v="1"/>
    <x v="0"/>
    <x v="20"/>
    <x v="1"/>
    <n v="90"/>
    <x v="1"/>
    <n v="58"/>
    <x v="1"/>
    <n v="1601"/>
    <x v="1"/>
    <n v="1120"/>
    <s v="Macroalbuminuria"/>
    <n v="680"/>
    <x v="0"/>
    <n v="1"/>
    <x v="1"/>
    <n v="174"/>
    <x v="1"/>
    <n v="9.6"/>
    <x v="1"/>
    <n v="241"/>
    <x v="1"/>
    <n v="191"/>
    <x v="2"/>
    <n v="45"/>
    <x v="0"/>
    <n v="306"/>
    <s v="Alto"/>
    <n v="129"/>
    <s v="Bajo"/>
    <n v="5.0999999999999996"/>
    <s v="Alto"/>
    <n v="7.6"/>
    <x v="0"/>
    <n v="8"/>
    <s v="Bajo"/>
    <n v="5.9"/>
    <s v="Alto"/>
    <n v="0"/>
    <s v="No Toma ECA"/>
    <n v="0"/>
    <s v="No toma ARB"/>
    <n v="0"/>
    <x v="1"/>
    <n v="1"/>
    <x v="0"/>
    <n v="1"/>
    <x v="1"/>
    <n v="1"/>
    <x v="0"/>
  </r>
  <r>
    <s v="P1602"/>
    <x v="37"/>
    <s v="Adulto Mayor"/>
    <x v="0"/>
    <n v="23.6"/>
    <x v="0"/>
    <n v="0"/>
    <s v="No tiene herencia"/>
    <n v="131"/>
    <n v="70"/>
    <n v="85"/>
    <s v="Normal"/>
    <n v="51"/>
    <s v="Normal"/>
    <n v="2"/>
    <x v="0"/>
    <n v="0"/>
    <x v="0"/>
    <n v="0"/>
    <x v="0"/>
    <n v="0"/>
    <x v="1"/>
    <x v="3"/>
    <x v="0"/>
    <n v="34"/>
    <x v="0"/>
    <n v="95"/>
    <x v="0"/>
    <n v="14"/>
    <x v="0"/>
    <n v="11"/>
    <s v="Normal"/>
    <n v="1246"/>
    <x v="0"/>
    <n v="1"/>
    <x v="1"/>
    <n v="107"/>
    <x v="2"/>
    <n v="6.4"/>
    <x v="2"/>
    <n v="171"/>
    <x v="0"/>
    <n v="96"/>
    <x v="3"/>
    <n v="70"/>
    <x v="1"/>
    <n v="110"/>
    <s v="Normal"/>
    <n v="145"/>
    <s v="Normal"/>
    <n v="4.8"/>
    <s v="Normal"/>
    <n v="14.6"/>
    <x v="1"/>
    <n v="9.9"/>
    <s v="Normal"/>
    <n v="3.7"/>
    <s v="Normal"/>
    <n v="1"/>
    <s v="Toma ECA"/>
    <n v="0"/>
    <s v="No toma ARB"/>
    <n v="1"/>
    <x v="0"/>
    <n v="1"/>
    <x v="0"/>
    <n v="0"/>
    <x v="0"/>
    <n v="1"/>
    <x v="0"/>
  </r>
  <r>
    <s v="P1603"/>
    <x v="17"/>
    <s v="Adulto"/>
    <x v="0"/>
    <n v="26.9"/>
    <x v="3"/>
    <n v="0"/>
    <s v="No tiene herencia"/>
    <n v="108"/>
    <n v="75"/>
    <n v="78"/>
    <s v="Normal"/>
    <n v="66"/>
    <s v="Normal"/>
    <n v="1"/>
    <x v="2"/>
    <n v="0"/>
    <x v="0"/>
    <n v="0"/>
    <x v="0"/>
    <n v="0"/>
    <x v="1"/>
    <x v="3"/>
    <x v="0"/>
    <n v="17"/>
    <x v="2"/>
    <n v="73"/>
    <x v="2"/>
    <n v="13"/>
    <x v="0"/>
    <n v="10"/>
    <s v="Normal"/>
    <n v="1517"/>
    <x v="0"/>
    <n v="0"/>
    <x v="0"/>
    <n v="88"/>
    <x v="0"/>
    <n v="5.7"/>
    <x v="2"/>
    <n v="156"/>
    <x v="0"/>
    <n v="107"/>
    <x v="0"/>
    <n v="41"/>
    <x v="0"/>
    <n v="144"/>
    <s v="Normal"/>
    <n v="139"/>
    <s v="Normal"/>
    <n v="4.3"/>
    <s v="Normal"/>
    <n v="16"/>
    <x v="1"/>
    <n v="10.1"/>
    <s v="Normal"/>
    <n v="4.2"/>
    <s v="Normal"/>
    <n v="0"/>
    <s v="No Toma ECA"/>
    <n v="1"/>
    <s v="Toma ARB"/>
    <n v="0"/>
    <x v="1"/>
    <n v="1"/>
    <x v="0"/>
    <n v="0"/>
    <x v="0"/>
    <n v="0"/>
    <x v="1"/>
  </r>
  <r>
    <s v="P1604"/>
    <x v="48"/>
    <s v="Adulto"/>
    <x v="1"/>
    <n v="28.5"/>
    <x v="3"/>
    <n v="0"/>
    <s v="No tiene herencia"/>
    <n v="110"/>
    <n v="80"/>
    <n v="76"/>
    <s v="Normal"/>
    <n v="54"/>
    <s v="Normal"/>
    <n v="2"/>
    <x v="0"/>
    <n v="0"/>
    <x v="0"/>
    <n v="0"/>
    <x v="0"/>
    <n v="0"/>
    <x v="1"/>
    <x v="18"/>
    <x v="1"/>
    <n v="24"/>
    <x v="0"/>
    <n v="97"/>
    <x v="0"/>
    <n v="26"/>
    <x v="0"/>
    <n v="23"/>
    <s v="Normal"/>
    <n v="1727"/>
    <x v="0"/>
    <n v="1"/>
    <x v="1"/>
    <n v="83"/>
    <x v="0"/>
    <n v="5.8"/>
    <x v="2"/>
    <n v="181"/>
    <x v="0"/>
    <n v="117"/>
    <x v="0"/>
    <n v="58"/>
    <x v="0"/>
    <n v="136"/>
    <s v="Normal"/>
    <n v="138"/>
    <s v="Normal"/>
    <n v="4.9000000000000004"/>
    <s v="Normal"/>
    <n v="13.1"/>
    <x v="1"/>
    <n v="9.3000000000000007"/>
    <s v="Normal"/>
    <n v="3.9"/>
    <s v="Normal"/>
    <n v="1"/>
    <s v="Toma ECA"/>
    <n v="1"/>
    <s v="Toma ARB"/>
    <n v="1"/>
    <x v="0"/>
    <n v="1"/>
    <x v="0"/>
    <n v="0"/>
    <x v="0"/>
    <n v="0"/>
    <x v="1"/>
  </r>
  <r>
    <s v="P1605"/>
    <x v="3"/>
    <s v="Adulto Mayor"/>
    <x v="0"/>
    <n v="28.2"/>
    <x v="3"/>
    <n v="1"/>
    <s v="Tiene herencia"/>
    <n v="132"/>
    <n v="68"/>
    <n v="83"/>
    <s v="Normal"/>
    <n v="60"/>
    <s v="Normal"/>
    <n v="1"/>
    <x v="2"/>
    <n v="0"/>
    <x v="0"/>
    <n v="0"/>
    <x v="0"/>
    <n v="0"/>
    <x v="1"/>
    <x v="4"/>
    <x v="0"/>
    <n v="19"/>
    <x v="0"/>
    <n v="73"/>
    <x v="2"/>
    <n v="17"/>
    <x v="0"/>
    <n v="15"/>
    <s v="Normal"/>
    <n v="2203"/>
    <x v="0"/>
    <n v="0"/>
    <x v="0"/>
    <n v="80"/>
    <x v="0"/>
    <n v="6.3"/>
    <x v="2"/>
    <n v="172"/>
    <x v="0"/>
    <n v="99"/>
    <x v="3"/>
    <n v="46"/>
    <x v="0"/>
    <n v="149"/>
    <s v="Normal"/>
    <n v="145"/>
    <s v="Normal"/>
    <n v="5"/>
    <s v="Normal"/>
    <n v="15.5"/>
    <x v="1"/>
    <n v="9.3000000000000007"/>
    <s v="Normal"/>
    <n v="4.2"/>
    <s v="Normal"/>
    <n v="0"/>
    <s v="No Toma ECA"/>
    <n v="1"/>
    <s v="Toma ARB"/>
    <n v="0"/>
    <x v="1"/>
    <n v="1"/>
    <x v="0"/>
    <n v="0"/>
    <x v="0"/>
    <n v="0"/>
    <x v="1"/>
  </r>
  <r>
    <s v="P1606"/>
    <x v="52"/>
    <s v="Adulto"/>
    <x v="1"/>
    <n v="25.9"/>
    <x v="3"/>
    <n v="0"/>
    <s v="No tiene herencia"/>
    <n v="101"/>
    <n v="78"/>
    <n v="86"/>
    <s v="Normal"/>
    <n v="67"/>
    <s v="Normal"/>
    <n v="2"/>
    <x v="0"/>
    <n v="0"/>
    <x v="0"/>
    <n v="0"/>
    <x v="0"/>
    <n v="0"/>
    <x v="1"/>
    <x v="3"/>
    <x v="0"/>
    <n v="17"/>
    <x v="0"/>
    <n v="79"/>
    <x v="2"/>
    <n v="8"/>
    <x v="0"/>
    <n v="5"/>
    <s v="Normal"/>
    <n v="1903"/>
    <x v="0"/>
    <n v="0"/>
    <x v="0"/>
    <n v="98"/>
    <x v="0"/>
    <n v="4.9000000000000004"/>
    <x v="0"/>
    <n v="175"/>
    <x v="0"/>
    <n v="113"/>
    <x v="0"/>
    <n v="46"/>
    <x v="0"/>
    <n v="128"/>
    <s v="Normal"/>
    <n v="143"/>
    <s v="Normal"/>
    <n v="4.4000000000000004"/>
    <s v="Normal"/>
    <n v="14.9"/>
    <x v="1"/>
    <n v="9.8000000000000007"/>
    <s v="Normal"/>
    <n v="3.4"/>
    <s v="Normal"/>
    <n v="1"/>
    <s v="Toma ECA"/>
    <n v="1"/>
    <s v="Toma ARB"/>
    <n v="1"/>
    <x v="0"/>
    <n v="1"/>
    <x v="0"/>
    <n v="0"/>
    <x v="0"/>
    <n v="1"/>
    <x v="0"/>
  </r>
  <r>
    <s v="P1607"/>
    <x v="42"/>
    <s v="Adulto Mayor"/>
    <x v="1"/>
    <n v="26.6"/>
    <x v="3"/>
    <n v="0"/>
    <s v="No tiene herencia"/>
    <n v="148"/>
    <n v="92"/>
    <n v="81"/>
    <s v="Normal"/>
    <n v="39"/>
    <s v="Reducida"/>
    <n v="2"/>
    <x v="0"/>
    <n v="1"/>
    <x v="1"/>
    <n v="1"/>
    <x v="1"/>
    <n v="1"/>
    <x v="0"/>
    <x v="16"/>
    <x v="1"/>
    <n v="69"/>
    <x v="1"/>
    <n v="18"/>
    <x v="4"/>
    <n v="2280"/>
    <x v="1"/>
    <n v="1824"/>
    <s v="Macroalbuminuria"/>
    <n v="863"/>
    <x v="0"/>
    <n v="1"/>
    <x v="1"/>
    <n v="173"/>
    <x v="1"/>
    <n v="8.1999999999999993"/>
    <x v="1"/>
    <n v="262"/>
    <x v="1"/>
    <n v="176"/>
    <x v="1"/>
    <n v="37"/>
    <x v="0"/>
    <n v="250"/>
    <s v="Alto"/>
    <n v="133"/>
    <s v="Bajo"/>
    <n v="6.2"/>
    <s v="Alto"/>
    <n v="8.9"/>
    <x v="0"/>
    <n v="7.5"/>
    <s v="Bajo"/>
    <n v="5.3"/>
    <s v="Alto"/>
    <n v="1"/>
    <s v="Toma ECA"/>
    <n v="1"/>
    <s v="Toma ARB"/>
    <n v="1"/>
    <x v="0"/>
    <n v="0"/>
    <x v="1"/>
    <n v="1"/>
    <x v="1"/>
    <n v="0"/>
    <x v="1"/>
  </r>
  <r>
    <s v="P1608"/>
    <x v="43"/>
    <s v="Adulto Mayor"/>
    <x v="1"/>
    <n v="25.7"/>
    <x v="3"/>
    <n v="0"/>
    <s v="No tiene herencia"/>
    <n v="116"/>
    <n v="71"/>
    <n v="61"/>
    <s v="Normal"/>
    <n v="60"/>
    <s v="Normal"/>
    <n v="1"/>
    <x v="2"/>
    <n v="0"/>
    <x v="0"/>
    <n v="0"/>
    <x v="0"/>
    <n v="1"/>
    <x v="0"/>
    <x v="13"/>
    <x v="0"/>
    <n v="34"/>
    <x v="0"/>
    <n v="72"/>
    <x v="2"/>
    <n v="27"/>
    <x v="0"/>
    <n v="18"/>
    <s v="Normal"/>
    <n v="1272"/>
    <x v="0"/>
    <n v="1"/>
    <x v="1"/>
    <n v="118"/>
    <x v="2"/>
    <n v="6.2"/>
    <x v="2"/>
    <n v="165"/>
    <x v="0"/>
    <n v="102"/>
    <x v="0"/>
    <n v="50"/>
    <x v="0"/>
    <n v="93"/>
    <s v="Normal"/>
    <n v="137"/>
    <s v="Normal"/>
    <n v="3.5"/>
    <s v="Normal"/>
    <n v="13.5"/>
    <x v="1"/>
    <n v="10.4"/>
    <s v="Normal"/>
    <n v="4.0999999999999996"/>
    <s v="Normal"/>
    <n v="1"/>
    <s v="Toma ECA"/>
    <n v="0"/>
    <s v="No toma ARB"/>
    <n v="0"/>
    <x v="1"/>
    <n v="0"/>
    <x v="1"/>
    <n v="0"/>
    <x v="0"/>
    <n v="0"/>
    <x v="1"/>
  </r>
  <r>
    <s v="P1609"/>
    <x v="1"/>
    <s v="Adulto"/>
    <x v="0"/>
    <n v="22"/>
    <x v="0"/>
    <n v="0"/>
    <s v="No tiene herencia"/>
    <n v="104"/>
    <n v="72"/>
    <n v="85"/>
    <s v="Normal"/>
    <n v="63"/>
    <s v="Normal"/>
    <n v="2"/>
    <x v="0"/>
    <n v="0"/>
    <x v="0"/>
    <n v="0"/>
    <x v="0"/>
    <n v="0"/>
    <x v="1"/>
    <x v="18"/>
    <x v="0"/>
    <n v="34"/>
    <x v="0"/>
    <n v="83"/>
    <x v="2"/>
    <n v="7"/>
    <x v="0"/>
    <n v="5"/>
    <s v="Normal"/>
    <n v="2109"/>
    <x v="0"/>
    <n v="0"/>
    <x v="0"/>
    <n v="125"/>
    <x v="2"/>
    <n v="6.4"/>
    <x v="2"/>
    <n v="219"/>
    <x v="2"/>
    <n v="85"/>
    <x v="3"/>
    <n v="51"/>
    <x v="0"/>
    <n v="142"/>
    <s v="Normal"/>
    <n v="140"/>
    <s v="Normal"/>
    <n v="5"/>
    <s v="Normal"/>
    <n v="15.7"/>
    <x v="1"/>
    <n v="10.199999999999999"/>
    <s v="Normal"/>
    <n v="2.7"/>
    <s v="Normal"/>
    <n v="1"/>
    <s v="Toma ECA"/>
    <n v="0"/>
    <s v="No toma ARB"/>
    <n v="0"/>
    <x v="1"/>
    <n v="0"/>
    <x v="1"/>
    <n v="0"/>
    <x v="0"/>
    <n v="1"/>
    <x v="0"/>
  </r>
  <r>
    <s v="P1610"/>
    <x v="15"/>
    <s v="Adulto"/>
    <x v="0"/>
    <n v="37.299999999999997"/>
    <x v="1"/>
    <n v="0"/>
    <s v="No tiene herencia"/>
    <n v="176"/>
    <n v="92"/>
    <n v="92"/>
    <s v="Normal"/>
    <n v="43"/>
    <s v="Intermedia"/>
    <n v="3"/>
    <x v="3"/>
    <n v="0"/>
    <x v="0"/>
    <n v="0"/>
    <x v="0"/>
    <n v="1"/>
    <x v="0"/>
    <x v="32"/>
    <x v="1"/>
    <n v="86"/>
    <x v="1"/>
    <n v="43"/>
    <x v="1"/>
    <n v="657"/>
    <x v="1"/>
    <n v="525"/>
    <s v="Macroalbuminuria"/>
    <n v="485"/>
    <x v="1"/>
    <n v="1"/>
    <x v="1"/>
    <n v="137"/>
    <x v="1"/>
    <n v="7.5"/>
    <x v="1"/>
    <n v="232"/>
    <x v="2"/>
    <n v="157"/>
    <x v="4"/>
    <n v="38"/>
    <x v="0"/>
    <n v="362"/>
    <s v="Alto"/>
    <n v="128"/>
    <s v="Bajo"/>
    <n v="5.6"/>
    <s v="Alto"/>
    <n v="7.5"/>
    <x v="0"/>
    <n v="8"/>
    <s v="Bajo"/>
    <n v="6.5"/>
    <s v="Alto"/>
    <n v="1"/>
    <s v="Toma ECA"/>
    <n v="0"/>
    <s v="No toma ARB"/>
    <n v="0"/>
    <x v="1"/>
    <n v="1"/>
    <x v="0"/>
    <n v="1"/>
    <x v="1"/>
    <n v="1"/>
    <x v="0"/>
  </r>
  <r>
    <s v="P1611"/>
    <x v="26"/>
    <s v="Adulto"/>
    <x v="0"/>
    <n v="19.100000000000001"/>
    <x v="0"/>
    <n v="0"/>
    <s v="No tiene herencia"/>
    <n v="105"/>
    <n v="66"/>
    <n v="75"/>
    <s v="Normal"/>
    <n v="55"/>
    <s v="Normal"/>
    <n v="2"/>
    <x v="0"/>
    <n v="0"/>
    <x v="0"/>
    <n v="0"/>
    <x v="0"/>
    <n v="0"/>
    <x v="1"/>
    <x v="13"/>
    <x v="0"/>
    <n v="32"/>
    <x v="0"/>
    <n v="82"/>
    <x v="2"/>
    <n v="10"/>
    <x v="0"/>
    <n v="8"/>
    <s v="Normal"/>
    <n v="2133"/>
    <x v="0"/>
    <n v="1"/>
    <x v="1"/>
    <n v="94"/>
    <x v="0"/>
    <n v="6.3"/>
    <x v="2"/>
    <n v="153"/>
    <x v="0"/>
    <n v="93"/>
    <x v="3"/>
    <n v="52"/>
    <x v="0"/>
    <n v="89"/>
    <s v="Normal"/>
    <n v="143"/>
    <s v="Normal"/>
    <n v="4.8"/>
    <s v="Normal"/>
    <n v="12.4"/>
    <x v="0"/>
    <n v="8.8000000000000007"/>
    <s v="Normal"/>
    <n v="3.3"/>
    <s v="Normal"/>
    <n v="1"/>
    <s v="Toma ECA"/>
    <n v="1"/>
    <s v="Toma ARB"/>
    <n v="0"/>
    <x v="1"/>
    <n v="1"/>
    <x v="0"/>
    <n v="0"/>
    <x v="0"/>
    <n v="1"/>
    <x v="0"/>
  </r>
  <r>
    <s v="P1612"/>
    <x v="55"/>
    <s v="Adulto"/>
    <x v="1"/>
    <n v="19.5"/>
    <x v="0"/>
    <n v="0"/>
    <s v="No tiene herencia"/>
    <n v="128"/>
    <n v="83"/>
    <n v="90"/>
    <s v="Normal"/>
    <n v="52"/>
    <s v="Normal"/>
    <n v="1"/>
    <x v="2"/>
    <n v="0"/>
    <x v="0"/>
    <n v="0"/>
    <x v="0"/>
    <n v="0"/>
    <x v="1"/>
    <x v="4"/>
    <x v="1"/>
    <n v="19"/>
    <x v="0"/>
    <n v="120"/>
    <x v="0"/>
    <n v="6"/>
    <x v="0"/>
    <n v="4"/>
    <s v="Normal"/>
    <n v="1578"/>
    <x v="0"/>
    <n v="0"/>
    <x v="0"/>
    <n v="83"/>
    <x v="0"/>
    <n v="6.1"/>
    <x v="2"/>
    <n v="196"/>
    <x v="0"/>
    <n v="94"/>
    <x v="3"/>
    <n v="48"/>
    <x v="0"/>
    <n v="82"/>
    <s v="Normal"/>
    <n v="136"/>
    <s v="Normal"/>
    <n v="4.7"/>
    <s v="Normal"/>
    <n v="12.4"/>
    <x v="1"/>
    <n v="9.5"/>
    <s v="Normal"/>
    <n v="3.3"/>
    <s v="Normal"/>
    <n v="1"/>
    <s v="Toma ECA"/>
    <n v="0"/>
    <s v="No toma ARB"/>
    <n v="0"/>
    <x v="1"/>
    <n v="1"/>
    <x v="0"/>
    <n v="0"/>
    <x v="0"/>
    <n v="1"/>
    <x v="0"/>
  </r>
  <r>
    <s v="P1613"/>
    <x v="38"/>
    <s v="Adulto Mayor"/>
    <x v="0"/>
    <n v="26.9"/>
    <x v="3"/>
    <n v="1"/>
    <s v="Tiene herencia"/>
    <n v="163"/>
    <n v="96"/>
    <n v="94"/>
    <s v="Normal"/>
    <n v="39"/>
    <s v="Reducida"/>
    <n v="4"/>
    <x v="1"/>
    <n v="1"/>
    <x v="1"/>
    <n v="0"/>
    <x v="0"/>
    <n v="1"/>
    <x v="0"/>
    <x v="16"/>
    <x v="1"/>
    <n v="78"/>
    <x v="1"/>
    <n v="48"/>
    <x v="1"/>
    <n v="2494"/>
    <x v="1"/>
    <n v="1995"/>
    <s v="Macroalbuminuria"/>
    <n v="439"/>
    <x v="1"/>
    <n v="0"/>
    <x v="0"/>
    <n v="183"/>
    <x v="1"/>
    <n v="8.4"/>
    <x v="1"/>
    <n v="257"/>
    <x v="1"/>
    <n v="196"/>
    <x v="2"/>
    <n v="25"/>
    <x v="0"/>
    <n v="186"/>
    <s v="Alto"/>
    <n v="133"/>
    <s v="Bajo"/>
    <n v="5.0999999999999996"/>
    <s v="Alto"/>
    <n v="8.9"/>
    <x v="0"/>
    <n v="8"/>
    <s v="Bajo"/>
    <n v="6.2"/>
    <s v="Alto"/>
    <n v="1"/>
    <s v="Toma ECA"/>
    <n v="1"/>
    <s v="Toma ARB"/>
    <n v="0"/>
    <x v="1"/>
    <n v="1"/>
    <x v="0"/>
    <n v="1"/>
    <x v="1"/>
    <n v="0"/>
    <x v="1"/>
  </r>
  <r>
    <s v="P1614"/>
    <x v="45"/>
    <s v="Adulto"/>
    <x v="0"/>
    <n v="29.3"/>
    <x v="3"/>
    <n v="0"/>
    <s v="No tiene herencia"/>
    <n v="122"/>
    <n v="82"/>
    <n v="76"/>
    <s v="Normal"/>
    <n v="65"/>
    <s v="Normal"/>
    <n v="1"/>
    <x v="2"/>
    <n v="0"/>
    <x v="0"/>
    <n v="0"/>
    <x v="0"/>
    <n v="1"/>
    <x v="0"/>
    <x v="4"/>
    <x v="0"/>
    <n v="35"/>
    <x v="0"/>
    <n v="72"/>
    <x v="2"/>
    <n v="15"/>
    <x v="0"/>
    <n v="12"/>
    <s v="Normal"/>
    <n v="2120"/>
    <x v="0"/>
    <n v="1"/>
    <x v="1"/>
    <n v="97"/>
    <x v="0"/>
    <n v="5.5"/>
    <x v="0"/>
    <n v="210"/>
    <x v="2"/>
    <n v="120"/>
    <x v="0"/>
    <n v="50"/>
    <x v="0"/>
    <n v="128"/>
    <s v="Normal"/>
    <n v="145"/>
    <s v="Normal"/>
    <n v="4.5999999999999996"/>
    <s v="Normal"/>
    <n v="14.8"/>
    <x v="1"/>
    <n v="8.9"/>
    <s v="Normal"/>
    <n v="3.2"/>
    <s v="Normal"/>
    <n v="1"/>
    <s v="Toma ECA"/>
    <n v="0"/>
    <s v="No toma ARB"/>
    <n v="0"/>
    <x v="1"/>
    <n v="0"/>
    <x v="1"/>
    <n v="0"/>
    <x v="0"/>
    <n v="1"/>
    <x v="0"/>
  </r>
  <r>
    <s v="P1615"/>
    <x v="15"/>
    <s v="Adulto"/>
    <x v="0"/>
    <n v="22.5"/>
    <x v="0"/>
    <n v="1"/>
    <s v="Tiene herencia"/>
    <n v="111"/>
    <n v="68"/>
    <n v="83"/>
    <s v="Normal"/>
    <n v="61"/>
    <s v="Normal"/>
    <n v="2"/>
    <x v="0"/>
    <n v="0"/>
    <x v="0"/>
    <n v="0"/>
    <x v="0"/>
    <n v="0"/>
    <x v="1"/>
    <x v="0"/>
    <x v="0"/>
    <n v="35"/>
    <x v="0"/>
    <n v="89"/>
    <x v="2"/>
    <n v="6"/>
    <x v="0"/>
    <n v="4"/>
    <s v="Normal"/>
    <n v="1281"/>
    <x v="0"/>
    <n v="1"/>
    <x v="1"/>
    <n v="95"/>
    <x v="0"/>
    <n v="6.3"/>
    <x v="2"/>
    <n v="178"/>
    <x v="0"/>
    <n v="108"/>
    <x v="0"/>
    <n v="48"/>
    <x v="0"/>
    <n v="157"/>
    <s v="Alto"/>
    <n v="143"/>
    <s v="Normal"/>
    <n v="3.7"/>
    <s v="Normal"/>
    <n v="12.9"/>
    <x v="0"/>
    <n v="9.8000000000000007"/>
    <s v="Normal"/>
    <n v="2.8"/>
    <s v="Normal"/>
    <n v="1"/>
    <s v="Toma ECA"/>
    <n v="1"/>
    <s v="Toma ARB"/>
    <n v="0"/>
    <x v="1"/>
    <n v="0"/>
    <x v="1"/>
    <n v="0"/>
    <x v="0"/>
    <n v="0"/>
    <x v="1"/>
  </r>
  <r>
    <s v="P1616"/>
    <x v="12"/>
    <s v="Adulto"/>
    <x v="0"/>
    <n v="20.7"/>
    <x v="0"/>
    <n v="1"/>
    <s v="Tiene herencia"/>
    <n v="127"/>
    <n v="75"/>
    <n v="77"/>
    <s v="Normal"/>
    <n v="60"/>
    <s v="Normal"/>
    <n v="1"/>
    <x v="2"/>
    <n v="0"/>
    <x v="0"/>
    <n v="0"/>
    <x v="0"/>
    <n v="0"/>
    <x v="1"/>
    <x v="7"/>
    <x v="0"/>
    <n v="31"/>
    <x v="0"/>
    <n v="80"/>
    <x v="2"/>
    <n v="20"/>
    <x v="0"/>
    <n v="18"/>
    <s v="Normal"/>
    <n v="2081"/>
    <x v="0"/>
    <n v="0"/>
    <x v="0"/>
    <n v="82"/>
    <x v="0"/>
    <n v="6"/>
    <x v="2"/>
    <n v="161"/>
    <x v="0"/>
    <n v="102"/>
    <x v="0"/>
    <n v="53"/>
    <x v="0"/>
    <n v="95"/>
    <s v="Normal"/>
    <n v="139"/>
    <s v="Normal"/>
    <n v="4.9000000000000004"/>
    <s v="Normal"/>
    <n v="12.2"/>
    <x v="0"/>
    <n v="8.8000000000000007"/>
    <s v="Normal"/>
    <n v="4.4000000000000004"/>
    <s v="Normal"/>
    <n v="1"/>
    <s v="Toma ECA"/>
    <n v="0"/>
    <s v="No toma ARB"/>
    <n v="1"/>
    <x v="0"/>
    <n v="1"/>
    <x v="0"/>
    <n v="0"/>
    <x v="0"/>
    <n v="0"/>
    <x v="1"/>
  </r>
  <r>
    <s v="P1617"/>
    <x v="20"/>
    <s v="Adulto"/>
    <x v="0"/>
    <n v="29.5"/>
    <x v="3"/>
    <n v="0"/>
    <s v="No tiene herencia"/>
    <n v="132"/>
    <n v="74"/>
    <n v="81"/>
    <s v="Normal"/>
    <n v="68"/>
    <s v="Normal"/>
    <n v="1"/>
    <x v="2"/>
    <n v="0"/>
    <x v="0"/>
    <n v="0"/>
    <x v="0"/>
    <n v="0"/>
    <x v="1"/>
    <x v="18"/>
    <x v="0"/>
    <n v="19"/>
    <x v="0"/>
    <n v="90"/>
    <x v="2"/>
    <n v="10"/>
    <x v="0"/>
    <n v="7"/>
    <s v="Normal"/>
    <n v="1219"/>
    <x v="0"/>
    <n v="0"/>
    <x v="0"/>
    <n v="81"/>
    <x v="0"/>
    <n v="5.5"/>
    <x v="0"/>
    <n v="213"/>
    <x v="2"/>
    <n v="114"/>
    <x v="0"/>
    <n v="63"/>
    <x v="1"/>
    <n v="126"/>
    <s v="Normal"/>
    <n v="138"/>
    <s v="Normal"/>
    <n v="4.5"/>
    <s v="Normal"/>
    <n v="14.8"/>
    <x v="1"/>
    <n v="8.9"/>
    <s v="Normal"/>
    <n v="3.1"/>
    <s v="Normal"/>
    <n v="0"/>
    <s v="No Toma ECA"/>
    <n v="0"/>
    <s v="No toma ARB"/>
    <n v="0"/>
    <x v="1"/>
    <n v="1"/>
    <x v="0"/>
    <n v="0"/>
    <x v="0"/>
    <n v="0"/>
    <x v="1"/>
  </r>
  <r>
    <s v="P1618"/>
    <x v="4"/>
    <s v="Adulto Mayor"/>
    <x v="1"/>
    <n v="25.8"/>
    <x v="3"/>
    <n v="0"/>
    <s v="No tiene herencia"/>
    <n v="134"/>
    <n v="75"/>
    <n v="83"/>
    <s v="Normal"/>
    <n v="64"/>
    <s v="Normal"/>
    <n v="2"/>
    <x v="0"/>
    <n v="0"/>
    <x v="0"/>
    <n v="0"/>
    <x v="0"/>
    <n v="1"/>
    <x v="0"/>
    <x v="7"/>
    <x v="0"/>
    <n v="19"/>
    <x v="0"/>
    <n v="85"/>
    <x v="2"/>
    <n v="22"/>
    <x v="0"/>
    <n v="19"/>
    <s v="Normal"/>
    <n v="1181"/>
    <x v="0"/>
    <n v="0"/>
    <x v="0"/>
    <n v="105"/>
    <x v="2"/>
    <n v="5.5"/>
    <x v="0"/>
    <n v="169"/>
    <x v="0"/>
    <n v="81"/>
    <x v="3"/>
    <n v="48"/>
    <x v="0"/>
    <n v="133"/>
    <s v="Normal"/>
    <n v="143"/>
    <s v="Normal"/>
    <n v="4.3"/>
    <s v="Normal"/>
    <n v="13.5"/>
    <x v="1"/>
    <n v="9.6999999999999993"/>
    <s v="Normal"/>
    <n v="3"/>
    <s v="Normal"/>
    <n v="0"/>
    <s v="No Toma ECA"/>
    <n v="0"/>
    <s v="No toma ARB"/>
    <n v="0"/>
    <x v="1"/>
    <n v="1"/>
    <x v="0"/>
    <n v="0"/>
    <x v="0"/>
    <n v="0"/>
    <x v="1"/>
  </r>
  <r>
    <s v="P1619"/>
    <x v="48"/>
    <s v="Adulto"/>
    <x v="1"/>
    <n v="37.200000000000003"/>
    <x v="1"/>
    <n v="1"/>
    <s v="Tiene herencia"/>
    <n v="187"/>
    <n v="95"/>
    <n v="86"/>
    <s v="Normal"/>
    <n v="46"/>
    <s v="Intermedia"/>
    <n v="4"/>
    <x v="1"/>
    <n v="1"/>
    <x v="1"/>
    <n v="1"/>
    <x v="1"/>
    <n v="1"/>
    <x v="0"/>
    <x v="37"/>
    <x v="1"/>
    <n v="77"/>
    <x v="1"/>
    <n v="46"/>
    <x v="1"/>
    <n v="1160"/>
    <x v="1"/>
    <n v="928"/>
    <s v="Macroalbuminuria"/>
    <n v="318"/>
    <x v="1"/>
    <n v="0"/>
    <x v="0"/>
    <n v="142"/>
    <x v="1"/>
    <n v="9.8000000000000007"/>
    <x v="1"/>
    <n v="315"/>
    <x v="1"/>
    <n v="132"/>
    <x v="4"/>
    <n v="34"/>
    <x v="0"/>
    <n v="378"/>
    <s v="Alto"/>
    <n v="125"/>
    <s v="Bajo"/>
    <n v="5.0999999999999996"/>
    <s v="Alto"/>
    <n v="7.6"/>
    <x v="0"/>
    <n v="8.8000000000000007"/>
    <s v="Normal"/>
    <n v="7.5"/>
    <s v="Alto"/>
    <n v="1"/>
    <s v="Toma ECA"/>
    <n v="0"/>
    <s v="No toma ARB"/>
    <n v="1"/>
    <x v="0"/>
    <n v="1"/>
    <x v="0"/>
    <n v="1"/>
    <x v="1"/>
    <n v="1"/>
    <x v="0"/>
  </r>
  <r>
    <s v="P1620"/>
    <x v="10"/>
    <s v="Adulto Mayor"/>
    <x v="0"/>
    <n v="26.3"/>
    <x v="3"/>
    <n v="1"/>
    <s v="Tiene herencia"/>
    <n v="134"/>
    <n v="71"/>
    <n v="61"/>
    <s v="Normal"/>
    <n v="51"/>
    <s v="Normal"/>
    <n v="1"/>
    <x v="2"/>
    <n v="0"/>
    <x v="0"/>
    <n v="0"/>
    <x v="0"/>
    <n v="1"/>
    <x v="0"/>
    <x v="3"/>
    <x v="0"/>
    <n v="29"/>
    <x v="0"/>
    <n v="101"/>
    <x v="0"/>
    <n v="18"/>
    <x v="0"/>
    <n v="12"/>
    <s v="Normal"/>
    <n v="1168"/>
    <x v="0"/>
    <n v="1"/>
    <x v="1"/>
    <n v="87"/>
    <x v="0"/>
    <n v="5"/>
    <x v="0"/>
    <n v="166"/>
    <x v="0"/>
    <n v="97"/>
    <x v="3"/>
    <n v="58"/>
    <x v="0"/>
    <n v="156"/>
    <s v="Alto"/>
    <n v="145"/>
    <s v="Normal"/>
    <n v="4.4000000000000004"/>
    <s v="Normal"/>
    <n v="12.5"/>
    <x v="0"/>
    <n v="8.9"/>
    <s v="Normal"/>
    <n v="3.4"/>
    <s v="Normal"/>
    <n v="1"/>
    <s v="Toma ECA"/>
    <n v="1"/>
    <s v="Toma ARB"/>
    <n v="0"/>
    <x v="1"/>
    <n v="0"/>
    <x v="1"/>
    <n v="0"/>
    <x v="0"/>
    <n v="0"/>
    <x v="1"/>
  </r>
  <r>
    <s v="P1621"/>
    <x v="22"/>
    <s v="Adulto Mayor"/>
    <x v="1"/>
    <n v="33.200000000000003"/>
    <x v="2"/>
    <n v="1"/>
    <s v="Tiene herencia"/>
    <n v="179"/>
    <n v="108"/>
    <n v="78"/>
    <s v="Normal"/>
    <n v="38"/>
    <s v="Reducida"/>
    <n v="2"/>
    <x v="0"/>
    <n v="1"/>
    <x v="1"/>
    <n v="0"/>
    <x v="0"/>
    <n v="1"/>
    <x v="0"/>
    <x v="20"/>
    <x v="1"/>
    <n v="77"/>
    <x v="1"/>
    <n v="27"/>
    <x v="4"/>
    <n v="1397"/>
    <x v="1"/>
    <n v="1117"/>
    <s v="Macroalbuminuria"/>
    <n v="320"/>
    <x v="1"/>
    <n v="1"/>
    <x v="1"/>
    <n v="145"/>
    <x v="1"/>
    <n v="7.9"/>
    <x v="1"/>
    <n v="220"/>
    <x v="2"/>
    <n v="151"/>
    <x v="4"/>
    <n v="38"/>
    <x v="0"/>
    <n v="440"/>
    <s v="Alto"/>
    <n v="136"/>
    <s v="Normal"/>
    <n v="6.4"/>
    <s v="Alto"/>
    <n v="8.6"/>
    <x v="0"/>
    <n v="8.3000000000000007"/>
    <s v="Bajo"/>
    <n v="6.3"/>
    <s v="Alto"/>
    <n v="1"/>
    <s v="Toma ECA"/>
    <n v="0"/>
    <s v="No toma ARB"/>
    <n v="1"/>
    <x v="0"/>
    <n v="1"/>
    <x v="0"/>
    <n v="1"/>
    <x v="1"/>
    <n v="0"/>
    <x v="1"/>
  </r>
  <r>
    <s v="P1622"/>
    <x v="25"/>
    <s v="Adulto"/>
    <x v="1"/>
    <n v="19.5"/>
    <x v="0"/>
    <n v="0"/>
    <s v="No tiene herencia"/>
    <n v="121"/>
    <n v="65"/>
    <n v="64"/>
    <s v="Normal"/>
    <n v="67"/>
    <s v="Normal"/>
    <n v="2"/>
    <x v="0"/>
    <n v="0"/>
    <x v="0"/>
    <n v="0"/>
    <x v="0"/>
    <n v="0"/>
    <x v="1"/>
    <x v="7"/>
    <x v="0"/>
    <n v="18"/>
    <x v="0"/>
    <n v="109"/>
    <x v="0"/>
    <n v="21"/>
    <x v="0"/>
    <n v="16"/>
    <s v="Normal"/>
    <n v="1692"/>
    <x v="0"/>
    <n v="0"/>
    <x v="0"/>
    <n v="87"/>
    <x v="0"/>
    <n v="5.4"/>
    <x v="0"/>
    <n v="210"/>
    <x v="2"/>
    <n v="129"/>
    <x v="0"/>
    <n v="45"/>
    <x v="0"/>
    <n v="150"/>
    <s v="Normal"/>
    <n v="144"/>
    <s v="Normal"/>
    <n v="4.0999999999999996"/>
    <s v="Normal"/>
    <n v="14.4"/>
    <x v="1"/>
    <n v="8.6"/>
    <s v="Normal"/>
    <n v="3.6"/>
    <s v="Normal"/>
    <n v="1"/>
    <s v="Toma ECA"/>
    <n v="1"/>
    <s v="Toma ARB"/>
    <n v="1"/>
    <x v="0"/>
    <n v="0"/>
    <x v="1"/>
    <n v="0"/>
    <x v="0"/>
    <n v="1"/>
    <x v="0"/>
  </r>
  <r>
    <s v="P1623"/>
    <x v="8"/>
    <s v="Adulto"/>
    <x v="0"/>
    <n v="26"/>
    <x v="3"/>
    <n v="0"/>
    <s v="No tiene herencia"/>
    <n v="106"/>
    <n v="67"/>
    <n v="65"/>
    <s v="Normal"/>
    <n v="57"/>
    <s v="Normal"/>
    <n v="2"/>
    <x v="0"/>
    <n v="0"/>
    <x v="0"/>
    <n v="0"/>
    <x v="0"/>
    <n v="0"/>
    <x v="1"/>
    <x v="7"/>
    <x v="0"/>
    <n v="18"/>
    <x v="0"/>
    <n v="66"/>
    <x v="2"/>
    <n v="21"/>
    <x v="0"/>
    <n v="16"/>
    <s v="Normal"/>
    <n v="2461"/>
    <x v="0"/>
    <n v="0"/>
    <x v="0"/>
    <n v="124"/>
    <x v="2"/>
    <n v="5.2"/>
    <x v="0"/>
    <n v="204"/>
    <x v="2"/>
    <n v="98"/>
    <x v="3"/>
    <n v="59"/>
    <x v="0"/>
    <n v="156"/>
    <s v="Alto"/>
    <n v="135"/>
    <s v="Normal"/>
    <n v="4"/>
    <s v="Normal"/>
    <n v="15.6"/>
    <x v="1"/>
    <n v="9.4"/>
    <s v="Normal"/>
    <n v="3.5"/>
    <s v="Normal"/>
    <n v="1"/>
    <s v="Toma ECA"/>
    <n v="0"/>
    <s v="No toma ARB"/>
    <n v="0"/>
    <x v="1"/>
    <n v="1"/>
    <x v="0"/>
    <n v="0"/>
    <x v="0"/>
    <n v="1"/>
    <x v="0"/>
  </r>
  <r>
    <s v="P1624"/>
    <x v="20"/>
    <s v="Adulto"/>
    <x v="0"/>
    <n v="19.100000000000001"/>
    <x v="0"/>
    <n v="1"/>
    <s v="Tiene herencia"/>
    <n v="128"/>
    <n v="79"/>
    <n v="76"/>
    <s v="Normal"/>
    <n v="70"/>
    <s v="Normal"/>
    <n v="1"/>
    <x v="2"/>
    <n v="0"/>
    <x v="0"/>
    <n v="0"/>
    <x v="0"/>
    <n v="0"/>
    <x v="1"/>
    <x v="0"/>
    <x v="0"/>
    <n v="36"/>
    <x v="0"/>
    <n v="62"/>
    <x v="2"/>
    <n v="26"/>
    <x v="0"/>
    <n v="23"/>
    <s v="Normal"/>
    <n v="1072"/>
    <x v="0"/>
    <n v="0"/>
    <x v="0"/>
    <n v="83"/>
    <x v="0"/>
    <n v="5.3"/>
    <x v="0"/>
    <n v="206"/>
    <x v="2"/>
    <n v="87"/>
    <x v="3"/>
    <n v="62"/>
    <x v="1"/>
    <n v="121"/>
    <s v="Normal"/>
    <n v="145"/>
    <s v="Normal"/>
    <n v="4"/>
    <s v="Normal"/>
    <n v="13"/>
    <x v="0"/>
    <n v="9"/>
    <s v="Normal"/>
    <n v="2.6"/>
    <s v="Normal"/>
    <n v="1"/>
    <s v="Toma ECA"/>
    <n v="0"/>
    <s v="No toma ARB"/>
    <n v="0"/>
    <x v="1"/>
    <n v="1"/>
    <x v="0"/>
    <n v="0"/>
    <x v="0"/>
    <n v="1"/>
    <x v="0"/>
  </r>
  <r>
    <s v="P1625"/>
    <x v="13"/>
    <s v="Adulto Mayor"/>
    <x v="0"/>
    <n v="20.8"/>
    <x v="0"/>
    <n v="0"/>
    <s v="No tiene herencia"/>
    <n v="133"/>
    <n v="78"/>
    <n v="81"/>
    <s v="Normal"/>
    <n v="51"/>
    <s v="Normal"/>
    <n v="1"/>
    <x v="2"/>
    <n v="0"/>
    <x v="0"/>
    <n v="0"/>
    <x v="0"/>
    <n v="0"/>
    <x v="1"/>
    <x v="18"/>
    <x v="0"/>
    <n v="15"/>
    <x v="2"/>
    <n v="103"/>
    <x v="0"/>
    <n v="26"/>
    <x v="0"/>
    <n v="18"/>
    <s v="Normal"/>
    <n v="2081"/>
    <x v="0"/>
    <n v="1"/>
    <x v="1"/>
    <n v="91"/>
    <x v="0"/>
    <n v="5.4"/>
    <x v="0"/>
    <n v="151"/>
    <x v="0"/>
    <n v="85"/>
    <x v="3"/>
    <n v="59"/>
    <x v="0"/>
    <n v="107"/>
    <s v="Normal"/>
    <n v="142"/>
    <s v="Normal"/>
    <n v="4.2"/>
    <s v="Normal"/>
    <n v="14.3"/>
    <x v="1"/>
    <n v="9.1999999999999993"/>
    <s v="Normal"/>
    <n v="3.7"/>
    <s v="Normal"/>
    <n v="0"/>
    <s v="No Toma ECA"/>
    <n v="0"/>
    <s v="No toma ARB"/>
    <n v="0"/>
    <x v="1"/>
    <n v="1"/>
    <x v="0"/>
    <n v="0"/>
    <x v="0"/>
    <n v="1"/>
    <x v="0"/>
  </r>
  <r>
    <s v="P1626"/>
    <x v="43"/>
    <s v="Adulto Mayor"/>
    <x v="1"/>
    <n v="29.6"/>
    <x v="3"/>
    <n v="0"/>
    <s v="No tiene herencia"/>
    <n v="126"/>
    <n v="65"/>
    <n v="69"/>
    <s v="Normal"/>
    <n v="59"/>
    <s v="Normal"/>
    <n v="1"/>
    <x v="2"/>
    <n v="0"/>
    <x v="0"/>
    <n v="0"/>
    <x v="0"/>
    <n v="0"/>
    <x v="1"/>
    <x v="10"/>
    <x v="0"/>
    <n v="33"/>
    <x v="0"/>
    <n v="91"/>
    <x v="0"/>
    <n v="15"/>
    <x v="0"/>
    <n v="13"/>
    <s v="Normal"/>
    <n v="2434"/>
    <x v="0"/>
    <n v="0"/>
    <x v="0"/>
    <n v="115"/>
    <x v="2"/>
    <n v="5"/>
    <x v="0"/>
    <n v="181"/>
    <x v="0"/>
    <n v="111"/>
    <x v="0"/>
    <n v="45"/>
    <x v="0"/>
    <n v="134"/>
    <s v="Normal"/>
    <n v="143"/>
    <s v="Normal"/>
    <n v="4.3"/>
    <s v="Normal"/>
    <n v="13.5"/>
    <x v="1"/>
    <n v="10.3"/>
    <s v="Normal"/>
    <n v="3.2"/>
    <s v="Normal"/>
    <n v="0"/>
    <s v="No Toma ECA"/>
    <n v="0"/>
    <s v="No toma ARB"/>
    <n v="1"/>
    <x v="0"/>
    <n v="0"/>
    <x v="1"/>
    <n v="0"/>
    <x v="0"/>
    <n v="1"/>
    <x v="0"/>
  </r>
  <r>
    <s v="P1627"/>
    <x v="52"/>
    <s v="Adulto"/>
    <x v="0"/>
    <n v="28.6"/>
    <x v="3"/>
    <n v="1"/>
    <s v="Tiene herencia"/>
    <n v="114"/>
    <n v="69"/>
    <n v="65"/>
    <s v="Normal"/>
    <n v="54"/>
    <s v="Normal"/>
    <n v="1"/>
    <x v="2"/>
    <n v="0"/>
    <x v="0"/>
    <n v="0"/>
    <x v="0"/>
    <n v="1"/>
    <x v="0"/>
    <x v="13"/>
    <x v="0"/>
    <n v="39"/>
    <x v="0"/>
    <n v="89"/>
    <x v="2"/>
    <n v="27"/>
    <x v="0"/>
    <n v="24"/>
    <s v="Normal"/>
    <n v="1706"/>
    <x v="0"/>
    <n v="1"/>
    <x v="1"/>
    <n v="97"/>
    <x v="0"/>
    <n v="5.9"/>
    <x v="2"/>
    <n v="165"/>
    <x v="0"/>
    <n v="122"/>
    <x v="0"/>
    <n v="64"/>
    <x v="1"/>
    <n v="80"/>
    <s v="Normal"/>
    <n v="144"/>
    <s v="Normal"/>
    <n v="3.5"/>
    <s v="Normal"/>
    <n v="13.9"/>
    <x v="1"/>
    <n v="9"/>
    <s v="Normal"/>
    <n v="4"/>
    <s v="Normal"/>
    <n v="0"/>
    <s v="No Toma ECA"/>
    <n v="0"/>
    <s v="No toma ARB"/>
    <n v="1"/>
    <x v="0"/>
    <n v="0"/>
    <x v="1"/>
    <n v="0"/>
    <x v="0"/>
    <n v="1"/>
    <x v="0"/>
  </r>
  <r>
    <s v="P1628"/>
    <x v="27"/>
    <s v="Adulto"/>
    <x v="1"/>
    <n v="35.200000000000003"/>
    <x v="1"/>
    <n v="1"/>
    <s v="Tiene herencia"/>
    <n v="157"/>
    <n v="93"/>
    <n v="96"/>
    <s v="Normal"/>
    <n v="30"/>
    <s v="Reducida"/>
    <n v="4"/>
    <x v="1"/>
    <n v="1"/>
    <x v="1"/>
    <n v="1"/>
    <x v="1"/>
    <n v="1"/>
    <x v="0"/>
    <x v="26"/>
    <x v="1"/>
    <n v="53"/>
    <x v="1"/>
    <n v="49"/>
    <x v="1"/>
    <n v="2845"/>
    <x v="1"/>
    <n v="2276"/>
    <s v="Macroalbuminuria"/>
    <n v="722"/>
    <x v="0"/>
    <n v="1"/>
    <x v="1"/>
    <n v="120"/>
    <x v="2"/>
    <n v="7.5"/>
    <x v="1"/>
    <n v="305"/>
    <x v="1"/>
    <n v="203"/>
    <x v="2"/>
    <n v="25"/>
    <x v="0"/>
    <n v="260"/>
    <s v="Alto"/>
    <n v="135"/>
    <s v="Normal"/>
    <n v="5.5"/>
    <s v="Alto"/>
    <n v="8.5"/>
    <x v="0"/>
    <n v="8.1999999999999993"/>
    <s v="Bajo"/>
    <n v="5.4"/>
    <s v="Alto"/>
    <n v="1"/>
    <s v="Toma ECA"/>
    <n v="1"/>
    <s v="Toma ARB"/>
    <n v="0"/>
    <x v="1"/>
    <n v="1"/>
    <x v="0"/>
    <n v="1"/>
    <x v="1"/>
    <n v="1"/>
    <x v="0"/>
  </r>
  <r>
    <s v="P1629"/>
    <x v="48"/>
    <s v="Adulto"/>
    <x v="0"/>
    <n v="32"/>
    <x v="2"/>
    <n v="1"/>
    <s v="Tiene herencia"/>
    <n v="164"/>
    <n v="106"/>
    <n v="102"/>
    <s v="Taquicardia"/>
    <n v="38"/>
    <s v="Reducida"/>
    <n v="4"/>
    <x v="1"/>
    <n v="1"/>
    <x v="1"/>
    <n v="1"/>
    <x v="1"/>
    <n v="1"/>
    <x v="0"/>
    <x v="6"/>
    <x v="1"/>
    <n v="118"/>
    <x v="3"/>
    <n v="32"/>
    <x v="1"/>
    <n v="664"/>
    <x v="1"/>
    <n v="531"/>
    <s v="Macroalbuminuria"/>
    <n v="769"/>
    <x v="0"/>
    <n v="1"/>
    <x v="1"/>
    <n v="212"/>
    <x v="1"/>
    <n v="10.6"/>
    <x v="1"/>
    <n v="261"/>
    <x v="1"/>
    <n v="148"/>
    <x v="4"/>
    <n v="40"/>
    <x v="0"/>
    <n v="306"/>
    <s v="Alto"/>
    <n v="133"/>
    <s v="Bajo"/>
    <n v="6.3"/>
    <s v="Alto"/>
    <n v="7.7"/>
    <x v="0"/>
    <n v="7.5"/>
    <s v="Bajo"/>
    <n v="7.2"/>
    <s v="Alto"/>
    <n v="1"/>
    <s v="Toma ECA"/>
    <n v="1"/>
    <s v="Toma ARB"/>
    <n v="1"/>
    <x v="0"/>
    <n v="0"/>
    <x v="1"/>
    <n v="1"/>
    <x v="1"/>
    <n v="0"/>
    <x v="1"/>
  </r>
  <r>
    <s v="P1630"/>
    <x v="8"/>
    <s v="Adulto"/>
    <x v="0"/>
    <n v="37.299999999999997"/>
    <x v="1"/>
    <n v="0"/>
    <s v="No tiene herencia"/>
    <n v="182"/>
    <n v="95"/>
    <n v="99"/>
    <s v="Normal"/>
    <n v="33"/>
    <s v="Reducida"/>
    <n v="2"/>
    <x v="0"/>
    <n v="1"/>
    <x v="1"/>
    <n v="1"/>
    <x v="1"/>
    <n v="1"/>
    <x v="0"/>
    <x v="31"/>
    <x v="1"/>
    <n v="82"/>
    <x v="1"/>
    <n v="11"/>
    <x v="3"/>
    <n v="1380"/>
    <x v="1"/>
    <n v="1242"/>
    <s v="Macroalbuminuria"/>
    <n v="833"/>
    <x v="0"/>
    <n v="0"/>
    <x v="0"/>
    <n v="187"/>
    <x v="1"/>
    <n v="9.9"/>
    <x v="1"/>
    <n v="247"/>
    <x v="1"/>
    <n v="162"/>
    <x v="1"/>
    <n v="41"/>
    <x v="0"/>
    <n v="376"/>
    <s v="Alto"/>
    <n v="134"/>
    <s v="Bajo"/>
    <n v="6"/>
    <s v="Alto"/>
    <n v="9.6"/>
    <x v="0"/>
    <n v="7.5"/>
    <s v="Bajo"/>
    <n v="6.2"/>
    <s v="Alto"/>
    <n v="1"/>
    <s v="Toma ECA"/>
    <n v="1"/>
    <s v="Toma ARB"/>
    <n v="1"/>
    <x v="0"/>
    <n v="1"/>
    <x v="0"/>
    <n v="1"/>
    <x v="1"/>
    <n v="1"/>
    <x v="0"/>
  </r>
  <r>
    <s v="P1631"/>
    <x v="17"/>
    <s v="Adulto"/>
    <x v="1"/>
    <n v="18.7"/>
    <x v="0"/>
    <n v="0"/>
    <s v="No tiene herencia"/>
    <n v="104"/>
    <n v="76"/>
    <n v="77"/>
    <s v="Normal"/>
    <n v="65"/>
    <s v="Normal"/>
    <n v="1"/>
    <x v="2"/>
    <n v="0"/>
    <x v="0"/>
    <n v="0"/>
    <x v="0"/>
    <n v="1"/>
    <x v="0"/>
    <x v="10"/>
    <x v="0"/>
    <n v="28"/>
    <x v="0"/>
    <n v="117"/>
    <x v="0"/>
    <n v="25"/>
    <x v="0"/>
    <n v="22"/>
    <s v="Normal"/>
    <n v="1919"/>
    <x v="0"/>
    <n v="0"/>
    <x v="0"/>
    <n v="112"/>
    <x v="2"/>
    <n v="5.4"/>
    <x v="0"/>
    <n v="184"/>
    <x v="0"/>
    <n v="118"/>
    <x v="0"/>
    <n v="50"/>
    <x v="0"/>
    <n v="126"/>
    <s v="Normal"/>
    <n v="141"/>
    <s v="Normal"/>
    <n v="4.7"/>
    <s v="Normal"/>
    <n v="15.7"/>
    <x v="2"/>
    <n v="9.1999999999999993"/>
    <s v="Normal"/>
    <n v="3.4"/>
    <s v="Normal"/>
    <n v="0"/>
    <s v="No Toma ECA"/>
    <n v="0"/>
    <s v="No toma ARB"/>
    <n v="0"/>
    <x v="1"/>
    <n v="1"/>
    <x v="0"/>
    <n v="0"/>
    <x v="0"/>
    <n v="0"/>
    <x v="1"/>
  </r>
  <r>
    <s v="P1632"/>
    <x v="47"/>
    <s v="Adulto Mayor"/>
    <x v="0"/>
    <n v="30.8"/>
    <x v="2"/>
    <n v="1"/>
    <s v="Tiene herencia"/>
    <n v="171"/>
    <n v="109"/>
    <n v="88"/>
    <s v="Normal"/>
    <n v="47"/>
    <s v="Intermedia"/>
    <n v="4"/>
    <x v="1"/>
    <n v="0"/>
    <x v="0"/>
    <n v="1"/>
    <x v="1"/>
    <n v="1"/>
    <x v="0"/>
    <x v="29"/>
    <x v="1"/>
    <n v="81"/>
    <x v="1"/>
    <n v="44"/>
    <x v="1"/>
    <n v="2342"/>
    <x v="1"/>
    <n v="1873"/>
    <s v="Macroalbuminuria"/>
    <n v="830"/>
    <x v="0"/>
    <n v="1"/>
    <x v="1"/>
    <n v="150"/>
    <x v="1"/>
    <n v="9.6999999999999993"/>
    <x v="1"/>
    <n v="242"/>
    <x v="1"/>
    <n v="175"/>
    <x v="1"/>
    <n v="42"/>
    <x v="0"/>
    <n v="199"/>
    <s v="Alto"/>
    <n v="133"/>
    <s v="Bajo"/>
    <n v="5.8"/>
    <s v="Alto"/>
    <n v="7.8"/>
    <x v="0"/>
    <n v="7.7"/>
    <s v="Bajo"/>
    <n v="5.6"/>
    <s v="Alto"/>
    <n v="0"/>
    <s v="No Toma ECA"/>
    <n v="1"/>
    <s v="Toma ARB"/>
    <n v="1"/>
    <x v="0"/>
    <n v="0"/>
    <x v="1"/>
    <n v="1"/>
    <x v="1"/>
    <n v="1"/>
    <x v="0"/>
  </r>
  <r>
    <s v="P1633"/>
    <x v="20"/>
    <s v="Adulto"/>
    <x v="1"/>
    <n v="21.2"/>
    <x v="0"/>
    <n v="1"/>
    <s v="Tiene herencia"/>
    <n v="114"/>
    <n v="83"/>
    <n v="89"/>
    <s v="Normal"/>
    <n v="68"/>
    <s v="Normal"/>
    <n v="1"/>
    <x v="2"/>
    <n v="0"/>
    <x v="0"/>
    <n v="0"/>
    <x v="0"/>
    <n v="0"/>
    <x v="1"/>
    <x v="3"/>
    <x v="0"/>
    <n v="15"/>
    <x v="2"/>
    <n v="101"/>
    <x v="0"/>
    <n v="29"/>
    <x v="0"/>
    <n v="26"/>
    <s v="Normal"/>
    <n v="2253"/>
    <x v="0"/>
    <n v="0"/>
    <x v="0"/>
    <n v="92"/>
    <x v="0"/>
    <n v="5.2"/>
    <x v="0"/>
    <n v="194"/>
    <x v="0"/>
    <n v="86"/>
    <x v="3"/>
    <n v="54"/>
    <x v="0"/>
    <n v="166"/>
    <s v="Alto"/>
    <n v="138"/>
    <s v="Normal"/>
    <n v="4.0999999999999996"/>
    <s v="Normal"/>
    <n v="14.2"/>
    <x v="1"/>
    <n v="9.1999999999999993"/>
    <s v="Normal"/>
    <n v="2.8"/>
    <s v="Normal"/>
    <n v="0"/>
    <s v="No Toma ECA"/>
    <n v="1"/>
    <s v="Toma ARB"/>
    <n v="0"/>
    <x v="1"/>
    <n v="0"/>
    <x v="1"/>
    <n v="0"/>
    <x v="0"/>
    <n v="1"/>
    <x v="0"/>
  </r>
  <r>
    <s v="P1634"/>
    <x v="33"/>
    <s v="Adulto Mayor"/>
    <x v="1"/>
    <n v="26.5"/>
    <x v="3"/>
    <n v="0"/>
    <s v="No tiene herencia"/>
    <n v="119"/>
    <n v="67"/>
    <n v="82"/>
    <s v="Normal"/>
    <n v="50"/>
    <s v="Normal"/>
    <n v="1"/>
    <x v="2"/>
    <n v="0"/>
    <x v="0"/>
    <n v="0"/>
    <x v="0"/>
    <n v="1"/>
    <x v="0"/>
    <x v="10"/>
    <x v="0"/>
    <n v="33"/>
    <x v="0"/>
    <n v="93"/>
    <x v="0"/>
    <n v="21"/>
    <x v="0"/>
    <n v="14"/>
    <s v="Normal"/>
    <n v="2327"/>
    <x v="0"/>
    <n v="0"/>
    <x v="0"/>
    <n v="118"/>
    <x v="2"/>
    <n v="4.8"/>
    <x v="0"/>
    <n v="160"/>
    <x v="0"/>
    <n v="94"/>
    <x v="3"/>
    <n v="65"/>
    <x v="1"/>
    <n v="90"/>
    <s v="Normal"/>
    <n v="141"/>
    <s v="Normal"/>
    <n v="4.5"/>
    <s v="Normal"/>
    <n v="15.8"/>
    <x v="2"/>
    <n v="8.8000000000000007"/>
    <s v="Normal"/>
    <n v="3.3"/>
    <s v="Normal"/>
    <n v="0"/>
    <s v="No Toma ECA"/>
    <n v="0"/>
    <s v="No toma ARB"/>
    <n v="1"/>
    <x v="0"/>
    <n v="0"/>
    <x v="1"/>
    <n v="0"/>
    <x v="0"/>
    <n v="1"/>
    <x v="0"/>
  </r>
  <r>
    <s v="P1635"/>
    <x v="43"/>
    <s v="Adulto Mayor"/>
    <x v="1"/>
    <n v="26.6"/>
    <x v="3"/>
    <n v="1"/>
    <s v="Tiene herencia"/>
    <n v="116"/>
    <n v="74"/>
    <n v="82"/>
    <s v="Normal"/>
    <n v="65"/>
    <s v="Normal"/>
    <n v="2"/>
    <x v="0"/>
    <n v="0"/>
    <x v="0"/>
    <n v="0"/>
    <x v="0"/>
    <n v="0"/>
    <x v="1"/>
    <x v="13"/>
    <x v="0"/>
    <n v="37"/>
    <x v="0"/>
    <n v="79"/>
    <x v="2"/>
    <n v="8"/>
    <x v="0"/>
    <n v="6"/>
    <s v="Normal"/>
    <n v="2274"/>
    <x v="0"/>
    <n v="0"/>
    <x v="0"/>
    <n v="109"/>
    <x v="2"/>
    <n v="4.9000000000000004"/>
    <x v="0"/>
    <n v="219"/>
    <x v="2"/>
    <n v="106"/>
    <x v="0"/>
    <n v="50"/>
    <x v="0"/>
    <n v="115"/>
    <s v="Normal"/>
    <n v="144"/>
    <s v="Normal"/>
    <n v="4.3"/>
    <s v="Normal"/>
    <n v="13.9"/>
    <x v="1"/>
    <n v="9.1"/>
    <s v="Normal"/>
    <n v="3.5"/>
    <s v="Normal"/>
    <n v="1"/>
    <s v="Toma ECA"/>
    <n v="0"/>
    <s v="No toma ARB"/>
    <n v="0"/>
    <x v="1"/>
    <n v="0"/>
    <x v="1"/>
    <n v="0"/>
    <x v="0"/>
    <n v="0"/>
    <x v="1"/>
  </r>
  <r>
    <s v="P1636"/>
    <x v="21"/>
    <s v="Adulto"/>
    <x v="0"/>
    <n v="23.3"/>
    <x v="0"/>
    <n v="0"/>
    <s v="No tiene herencia"/>
    <n v="120"/>
    <n v="68"/>
    <n v="89"/>
    <s v="Normal"/>
    <n v="55"/>
    <s v="Normal"/>
    <n v="2"/>
    <x v="0"/>
    <n v="0"/>
    <x v="0"/>
    <n v="0"/>
    <x v="0"/>
    <n v="0"/>
    <x v="1"/>
    <x v="13"/>
    <x v="0"/>
    <n v="39"/>
    <x v="0"/>
    <n v="97"/>
    <x v="0"/>
    <n v="13"/>
    <x v="0"/>
    <n v="11"/>
    <s v="Normal"/>
    <n v="1381"/>
    <x v="0"/>
    <n v="1"/>
    <x v="1"/>
    <n v="116"/>
    <x v="2"/>
    <n v="4.9000000000000004"/>
    <x v="0"/>
    <n v="210"/>
    <x v="2"/>
    <n v="105"/>
    <x v="0"/>
    <n v="69"/>
    <x v="1"/>
    <n v="158"/>
    <s v="Alto"/>
    <n v="145"/>
    <s v="Normal"/>
    <n v="3.8"/>
    <s v="Normal"/>
    <n v="14.4"/>
    <x v="1"/>
    <n v="10.3"/>
    <s v="Normal"/>
    <n v="3.2"/>
    <s v="Normal"/>
    <n v="1"/>
    <s v="Toma ECA"/>
    <n v="1"/>
    <s v="Toma ARB"/>
    <n v="0"/>
    <x v="1"/>
    <n v="1"/>
    <x v="0"/>
    <n v="0"/>
    <x v="0"/>
    <n v="1"/>
    <x v="0"/>
  </r>
  <r>
    <s v="P1637"/>
    <x v="33"/>
    <s v="Adulto Mayor"/>
    <x v="1"/>
    <n v="26.7"/>
    <x v="3"/>
    <n v="1"/>
    <s v="Tiene herencia"/>
    <n v="188"/>
    <n v="91"/>
    <n v="103"/>
    <s v="Taquicardia"/>
    <n v="33"/>
    <s v="Reducida"/>
    <n v="2"/>
    <x v="0"/>
    <n v="0"/>
    <x v="0"/>
    <n v="1"/>
    <x v="1"/>
    <n v="1"/>
    <x v="0"/>
    <x v="33"/>
    <x v="1"/>
    <n v="68"/>
    <x v="1"/>
    <n v="25"/>
    <x v="4"/>
    <n v="2558"/>
    <x v="1"/>
    <n v="1790"/>
    <s v="Macroalbuminuria"/>
    <n v="558"/>
    <x v="0"/>
    <n v="1"/>
    <x v="1"/>
    <n v="126"/>
    <x v="1"/>
    <n v="9.8000000000000007"/>
    <x v="1"/>
    <n v="215"/>
    <x v="2"/>
    <n v="182"/>
    <x v="1"/>
    <n v="28"/>
    <x v="0"/>
    <n v="352"/>
    <s v="Alto"/>
    <n v="140"/>
    <s v="Normal"/>
    <n v="5.2"/>
    <s v="Alto"/>
    <n v="8.6"/>
    <x v="0"/>
    <n v="8.8000000000000007"/>
    <s v="Normal"/>
    <n v="4.9000000000000004"/>
    <s v="Alto"/>
    <n v="0"/>
    <s v="No Toma ECA"/>
    <n v="1"/>
    <s v="Toma ARB"/>
    <n v="1"/>
    <x v="0"/>
    <n v="0"/>
    <x v="1"/>
    <n v="1"/>
    <x v="1"/>
    <n v="0"/>
    <x v="1"/>
  </r>
  <r>
    <s v="P1638"/>
    <x v="38"/>
    <s v="Adulto Mayor"/>
    <x v="0"/>
    <n v="36.4"/>
    <x v="1"/>
    <n v="0"/>
    <s v="No tiene herencia"/>
    <n v="142"/>
    <n v="103"/>
    <n v="93"/>
    <s v="Normal"/>
    <n v="42"/>
    <s v="Intermedia"/>
    <n v="4"/>
    <x v="1"/>
    <n v="0"/>
    <x v="0"/>
    <n v="0"/>
    <x v="0"/>
    <n v="1"/>
    <x v="0"/>
    <x v="23"/>
    <x v="1"/>
    <n v="64"/>
    <x v="1"/>
    <n v="42"/>
    <x v="1"/>
    <n v="2576"/>
    <x v="1"/>
    <n v="2060"/>
    <s v="Macroalbuminuria"/>
    <n v="709"/>
    <x v="0"/>
    <n v="0"/>
    <x v="0"/>
    <n v="203"/>
    <x v="1"/>
    <n v="10.1"/>
    <x v="1"/>
    <n v="284"/>
    <x v="1"/>
    <n v="169"/>
    <x v="1"/>
    <n v="33"/>
    <x v="0"/>
    <n v="182"/>
    <s v="Alto"/>
    <n v="140"/>
    <s v="Normal"/>
    <n v="7"/>
    <s v="Alto"/>
    <n v="7.7"/>
    <x v="0"/>
    <n v="7.9"/>
    <s v="Bajo"/>
    <n v="5"/>
    <s v="Alto"/>
    <n v="1"/>
    <s v="Toma ECA"/>
    <n v="1"/>
    <s v="Toma ARB"/>
    <n v="1"/>
    <x v="0"/>
    <n v="1"/>
    <x v="0"/>
    <n v="1"/>
    <x v="1"/>
    <n v="0"/>
    <x v="1"/>
  </r>
  <r>
    <s v="P1639"/>
    <x v="18"/>
    <s v="Adulto"/>
    <x v="1"/>
    <n v="19.5"/>
    <x v="0"/>
    <n v="0"/>
    <s v="No tiene herencia"/>
    <n v="128"/>
    <n v="71"/>
    <n v="86"/>
    <s v="Normal"/>
    <n v="56"/>
    <s v="Normal"/>
    <n v="1"/>
    <x v="2"/>
    <n v="0"/>
    <x v="0"/>
    <n v="0"/>
    <x v="0"/>
    <n v="0"/>
    <x v="1"/>
    <x v="4"/>
    <x v="1"/>
    <n v="19"/>
    <x v="0"/>
    <n v="62"/>
    <x v="2"/>
    <n v="23"/>
    <x v="0"/>
    <n v="20"/>
    <s v="Normal"/>
    <n v="1205"/>
    <x v="0"/>
    <n v="0"/>
    <x v="0"/>
    <n v="89"/>
    <x v="0"/>
    <n v="5.5"/>
    <x v="0"/>
    <n v="209"/>
    <x v="2"/>
    <n v="96"/>
    <x v="3"/>
    <n v="41"/>
    <x v="0"/>
    <n v="170"/>
    <s v="Alto"/>
    <n v="135"/>
    <s v="Normal"/>
    <n v="4.7"/>
    <s v="Normal"/>
    <n v="15"/>
    <x v="1"/>
    <n v="8.8000000000000007"/>
    <s v="Normal"/>
    <n v="2.7"/>
    <s v="Normal"/>
    <n v="1"/>
    <s v="Toma ECA"/>
    <n v="0"/>
    <s v="No toma ARB"/>
    <n v="1"/>
    <x v="0"/>
    <n v="1"/>
    <x v="0"/>
    <n v="0"/>
    <x v="0"/>
    <n v="1"/>
    <x v="0"/>
  </r>
  <r>
    <s v="P1640"/>
    <x v="10"/>
    <s v="Adulto Mayor"/>
    <x v="0"/>
    <n v="27.8"/>
    <x v="3"/>
    <n v="1"/>
    <s v="Tiene herencia"/>
    <n v="164"/>
    <n v="92"/>
    <n v="98"/>
    <s v="Normal"/>
    <n v="30"/>
    <s v="Reducida"/>
    <n v="3"/>
    <x v="3"/>
    <n v="0"/>
    <x v="0"/>
    <n v="1"/>
    <x v="1"/>
    <n v="1"/>
    <x v="0"/>
    <x v="35"/>
    <x v="1"/>
    <n v="85"/>
    <x v="1"/>
    <n v="55"/>
    <x v="1"/>
    <n v="2990"/>
    <x v="1"/>
    <n v="2093"/>
    <s v="Macroalbuminuria"/>
    <n v="863"/>
    <x v="0"/>
    <n v="1"/>
    <x v="1"/>
    <n v="162"/>
    <x v="1"/>
    <n v="10.1"/>
    <x v="1"/>
    <n v="282"/>
    <x v="1"/>
    <n v="148"/>
    <x v="4"/>
    <n v="30"/>
    <x v="0"/>
    <n v="226"/>
    <s v="Alto"/>
    <n v="129"/>
    <s v="Bajo"/>
    <n v="6.3"/>
    <s v="Alto"/>
    <n v="10.9"/>
    <x v="0"/>
    <n v="7.8"/>
    <s v="Bajo"/>
    <n v="6.5"/>
    <s v="Alto"/>
    <n v="1"/>
    <s v="Toma ECA"/>
    <n v="1"/>
    <s v="Toma ARB"/>
    <n v="1"/>
    <x v="0"/>
    <n v="0"/>
    <x v="1"/>
    <n v="1"/>
    <x v="1"/>
    <n v="1"/>
    <x v="0"/>
  </r>
  <r>
    <s v="P1641"/>
    <x v="47"/>
    <s v="Adulto Mayor"/>
    <x v="0"/>
    <n v="25.8"/>
    <x v="3"/>
    <n v="0"/>
    <s v="No tiene herencia"/>
    <n v="158"/>
    <n v="90"/>
    <n v="83"/>
    <s v="Normal"/>
    <n v="49"/>
    <s v="Intermedia"/>
    <n v="3"/>
    <x v="3"/>
    <n v="1"/>
    <x v="1"/>
    <n v="0"/>
    <x v="0"/>
    <n v="1"/>
    <x v="0"/>
    <x v="29"/>
    <x v="1"/>
    <n v="45"/>
    <x v="0"/>
    <n v="37"/>
    <x v="1"/>
    <n v="1305"/>
    <x v="1"/>
    <n v="1044"/>
    <s v="Macroalbuminuria"/>
    <n v="531"/>
    <x v="0"/>
    <n v="0"/>
    <x v="0"/>
    <n v="166"/>
    <x v="1"/>
    <n v="11"/>
    <x v="1"/>
    <n v="229"/>
    <x v="2"/>
    <n v="156"/>
    <x v="4"/>
    <n v="32"/>
    <x v="0"/>
    <n v="335"/>
    <s v="Alto"/>
    <n v="129"/>
    <s v="Bajo"/>
    <n v="5.5"/>
    <s v="Alto"/>
    <n v="7.7"/>
    <x v="0"/>
    <n v="8.6"/>
    <s v="Normal"/>
    <n v="7.2"/>
    <s v="Alto"/>
    <n v="1"/>
    <s v="Toma ECA"/>
    <n v="1"/>
    <s v="Toma ARB"/>
    <n v="1"/>
    <x v="0"/>
    <n v="1"/>
    <x v="0"/>
    <n v="1"/>
    <x v="1"/>
    <n v="0"/>
    <x v="1"/>
  </r>
  <r>
    <s v="P1642"/>
    <x v="10"/>
    <s v="Adulto Mayor"/>
    <x v="0"/>
    <n v="33.1"/>
    <x v="2"/>
    <n v="1"/>
    <s v="Tiene herencia"/>
    <n v="142"/>
    <n v="93"/>
    <n v="94"/>
    <s v="Normal"/>
    <n v="43"/>
    <s v="Intermedia"/>
    <n v="3"/>
    <x v="3"/>
    <n v="0"/>
    <x v="0"/>
    <n v="0"/>
    <x v="0"/>
    <n v="1"/>
    <x v="0"/>
    <x v="22"/>
    <x v="1"/>
    <n v="68"/>
    <x v="1"/>
    <n v="14"/>
    <x v="3"/>
    <n v="555"/>
    <x v="1"/>
    <n v="444"/>
    <s v="Macroalbuminuria"/>
    <n v="749"/>
    <x v="0"/>
    <n v="0"/>
    <x v="0"/>
    <n v="187"/>
    <x v="1"/>
    <n v="7"/>
    <x v="1"/>
    <n v="222"/>
    <x v="2"/>
    <n v="130"/>
    <x v="4"/>
    <n v="34"/>
    <x v="0"/>
    <n v="421"/>
    <s v="Alto"/>
    <n v="139"/>
    <s v="Normal"/>
    <n v="5.2"/>
    <s v="Alto"/>
    <n v="7.4"/>
    <x v="0"/>
    <n v="8.4"/>
    <s v="Bajo"/>
    <n v="4.5999999999999996"/>
    <s v="Alto"/>
    <n v="1"/>
    <s v="Toma ECA"/>
    <n v="0"/>
    <s v="No toma ARB"/>
    <n v="1"/>
    <x v="0"/>
    <n v="1"/>
    <x v="0"/>
    <n v="1"/>
    <x v="1"/>
    <n v="1"/>
    <x v="0"/>
  </r>
  <r>
    <s v="P1643"/>
    <x v="0"/>
    <s v="Adulto"/>
    <x v="1"/>
    <n v="23.1"/>
    <x v="0"/>
    <n v="0"/>
    <s v="No tiene herencia"/>
    <n v="110"/>
    <n v="76"/>
    <n v="76"/>
    <s v="Normal"/>
    <n v="55"/>
    <s v="Normal"/>
    <n v="2"/>
    <x v="0"/>
    <n v="0"/>
    <x v="0"/>
    <n v="0"/>
    <x v="0"/>
    <n v="0"/>
    <x v="1"/>
    <x v="13"/>
    <x v="0"/>
    <n v="31"/>
    <x v="0"/>
    <n v="81"/>
    <x v="2"/>
    <n v="7"/>
    <x v="0"/>
    <n v="6"/>
    <s v="Normal"/>
    <n v="1914"/>
    <x v="0"/>
    <n v="0"/>
    <x v="0"/>
    <n v="120"/>
    <x v="2"/>
    <n v="5"/>
    <x v="0"/>
    <n v="165"/>
    <x v="0"/>
    <n v="117"/>
    <x v="0"/>
    <n v="48"/>
    <x v="0"/>
    <n v="156"/>
    <s v="Alto"/>
    <n v="136"/>
    <s v="Normal"/>
    <n v="4.5999999999999996"/>
    <s v="Normal"/>
    <n v="12.3"/>
    <x v="1"/>
    <n v="9.1"/>
    <s v="Normal"/>
    <n v="4.4000000000000004"/>
    <s v="Normal"/>
    <n v="0"/>
    <s v="No Toma ECA"/>
    <n v="1"/>
    <s v="Toma ARB"/>
    <n v="0"/>
    <x v="1"/>
    <n v="1"/>
    <x v="0"/>
    <n v="0"/>
    <x v="0"/>
    <n v="0"/>
    <x v="1"/>
  </r>
  <r>
    <s v="P1644"/>
    <x v="5"/>
    <s v="Adulto"/>
    <x v="1"/>
    <n v="27.2"/>
    <x v="3"/>
    <n v="0"/>
    <s v="No tiene herencia"/>
    <n v="117"/>
    <n v="71"/>
    <n v="63"/>
    <s v="Normal"/>
    <n v="70"/>
    <s v="Normal"/>
    <n v="2"/>
    <x v="0"/>
    <n v="0"/>
    <x v="0"/>
    <n v="0"/>
    <x v="0"/>
    <n v="1"/>
    <x v="0"/>
    <x v="3"/>
    <x v="0"/>
    <n v="35"/>
    <x v="0"/>
    <n v="111"/>
    <x v="0"/>
    <n v="23"/>
    <x v="0"/>
    <n v="20"/>
    <s v="Normal"/>
    <n v="2442"/>
    <x v="0"/>
    <n v="1"/>
    <x v="1"/>
    <n v="124"/>
    <x v="2"/>
    <n v="4.8"/>
    <x v="0"/>
    <n v="179"/>
    <x v="0"/>
    <n v="98"/>
    <x v="3"/>
    <n v="57"/>
    <x v="0"/>
    <n v="133"/>
    <s v="Normal"/>
    <n v="145"/>
    <s v="Normal"/>
    <n v="4.5999999999999996"/>
    <s v="Normal"/>
    <n v="12.2"/>
    <x v="1"/>
    <n v="8.6999999999999993"/>
    <s v="Normal"/>
    <n v="4.3"/>
    <s v="Normal"/>
    <n v="1"/>
    <s v="Toma ECA"/>
    <n v="1"/>
    <s v="Toma ARB"/>
    <n v="0"/>
    <x v="1"/>
    <n v="0"/>
    <x v="1"/>
    <n v="0"/>
    <x v="0"/>
    <n v="1"/>
    <x v="0"/>
  </r>
  <r>
    <s v="P1645"/>
    <x v="10"/>
    <s v="Adulto Mayor"/>
    <x v="1"/>
    <n v="23.1"/>
    <x v="0"/>
    <n v="1"/>
    <s v="Tiene herencia"/>
    <n v="116"/>
    <n v="79"/>
    <n v="75"/>
    <s v="Normal"/>
    <n v="56"/>
    <s v="Normal"/>
    <n v="2"/>
    <x v="0"/>
    <n v="0"/>
    <x v="0"/>
    <n v="0"/>
    <x v="0"/>
    <n v="0"/>
    <x v="1"/>
    <x v="3"/>
    <x v="0"/>
    <n v="26"/>
    <x v="0"/>
    <n v="91"/>
    <x v="0"/>
    <n v="19"/>
    <x v="0"/>
    <n v="13"/>
    <s v="Normal"/>
    <n v="1151"/>
    <x v="0"/>
    <n v="0"/>
    <x v="0"/>
    <n v="122"/>
    <x v="2"/>
    <n v="5.9"/>
    <x v="2"/>
    <n v="203"/>
    <x v="2"/>
    <n v="118"/>
    <x v="0"/>
    <n v="50"/>
    <x v="0"/>
    <n v="147"/>
    <s v="Normal"/>
    <n v="138"/>
    <s v="Normal"/>
    <n v="4.3"/>
    <s v="Normal"/>
    <n v="13.2"/>
    <x v="1"/>
    <n v="8.9"/>
    <s v="Normal"/>
    <n v="4.2"/>
    <s v="Normal"/>
    <n v="0"/>
    <s v="No Toma ECA"/>
    <n v="0"/>
    <s v="No toma ARB"/>
    <n v="1"/>
    <x v="0"/>
    <n v="1"/>
    <x v="0"/>
    <n v="0"/>
    <x v="0"/>
    <n v="1"/>
    <x v="0"/>
  </r>
  <r>
    <s v="P1646"/>
    <x v="13"/>
    <s v="Adulto Mayor"/>
    <x v="1"/>
    <n v="25.2"/>
    <x v="3"/>
    <n v="1"/>
    <s v="Tiene herencia"/>
    <n v="126"/>
    <n v="80"/>
    <n v="80"/>
    <s v="Normal"/>
    <n v="60"/>
    <s v="Normal"/>
    <n v="1"/>
    <x v="2"/>
    <n v="0"/>
    <x v="0"/>
    <n v="0"/>
    <x v="0"/>
    <n v="0"/>
    <x v="1"/>
    <x v="0"/>
    <x v="0"/>
    <n v="21"/>
    <x v="0"/>
    <n v="81"/>
    <x v="2"/>
    <n v="19"/>
    <x v="0"/>
    <n v="15"/>
    <s v="Normal"/>
    <n v="1562"/>
    <x v="0"/>
    <n v="1"/>
    <x v="1"/>
    <n v="95"/>
    <x v="0"/>
    <n v="6.2"/>
    <x v="2"/>
    <n v="191"/>
    <x v="0"/>
    <n v="88"/>
    <x v="3"/>
    <n v="42"/>
    <x v="0"/>
    <n v="150"/>
    <s v="Normal"/>
    <n v="142"/>
    <s v="Normal"/>
    <n v="4.2"/>
    <s v="Normal"/>
    <n v="15.3"/>
    <x v="1"/>
    <n v="10.4"/>
    <s v="Normal"/>
    <n v="3.7"/>
    <s v="Normal"/>
    <n v="0"/>
    <s v="No Toma ECA"/>
    <n v="1"/>
    <s v="Toma ARB"/>
    <n v="1"/>
    <x v="0"/>
    <n v="0"/>
    <x v="1"/>
    <n v="0"/>
    <x v="0"/>
    <n v="1"/>
    <x v="0"/>
  </r>
  <r>
    <s v="P1647"/>
    <x v="8"/>
    <s v="Adulto"/>
    <x v="0"/>
    <n v="25.8"/>
    <x v="3"/>
    <n v="1"/>
    <s v="Tiene herencia"/>
    <n v="118"/>
    <n v="85"/>
    <n v="77"/>
    <s v="Normal"/>
    <n v="70"/>
    <s v="Normal"/>
    <n v="2"/>
    <x v="0"/>
    <n v="0"/>
    <x v="0"/>
    <n v="0"/>
    <x v="0"/>
    <n v="0"/>
    <x v="1"/>
    <x v="13"/>
    <x v="0"/>
    <n v="18"/>
    <x v="0"/>
    <n v="115"/>
    <x v="0"/>
    <n v="19"/>
    <x v="0"/>
    <n v="15"/>
    <s v="Normal"/>
    <n v="1177"/>
    <x v="0"/>
    <n v="0"/>
    <x v="0"/>
    <n v="121"/>
    <x v="2"/>
    <n v="5.8"/>
    <x v="2"/>
    <n v="181"/>
    <x v="0"/>
    <n v="115"/>
    <x v="0"/>
    <n v="68"/>
    <x v="1"/>
    <n v="133"/>
    <s v="Normal"/>
    <n v="144"/>
    <s v="Normal"/>
    <n v="4.2"/>
    <s v="Normal"/>
    <n v="12.7"/>
    <x v="0"/>
    <n v="9.6999999999999993"/>
    <s v="Normal"/>
    <n v="2.5"/>
    <s v="Normal"/>
    <n v="0"/>
    <s v="No Toma ECA"/>
    <n v="1"/>
    <s v="Toma ARB"/>
    <n v="1"/>
    <x v="0"/>
    <n v="1"/>
    <x v="0"/>
    <n v="0"/>
    <x v="0"/>
    <n v="1"/>
    <x v="0"/>
  </r>
  <r>
    <s v="P1648"/>
    <x v="0"/>
    <s v="Adulto"/>
    <x v="1"/>
    <n v="31.8"/>
    <x v="2"/>
    <n v="1"/>
    <s v="Tiene herencia"/>
    <n v="174"/>
    <n v="102"/>
    <n v="104"/>
    <s v="Taquicardia"/>
    <n v="31"/>
    <s v="Reducida"/>
    <n v="3"/>
    <x v="3"/>
    <n v="1"/>
    <x v="1"/>
    <n v="1"/>
    <x v="1"/>
    <n v="1"/>
    <x v="0"/>
    <x v="14"/>
    <x v="1"/>
    <n v="64"/>
    <x v="1"/>
    <n v="59"/>
    <x v="1"/>
    <n v="1527"/>
    <x v="1"/>
    <n v="1374"/>
    <s v="Macroalbuminuria"/>
    <n v="441"/>
    <x v="1"/>
    <n v="1"/>
    <x v="1"/>
    <n v="199"/>
    <x v="1"/>
    <n v="9.5"/>
    <x v="1"/>
    <n v="255"/>
    <x v="1"/>
    <n v="169"/>
    <x v="1"/>
    <n v="25"/>
    <x v="0"/>
    <n v="381"/>
    <s v="Alto"/>
    <n v="130"/>
    <s v="Bajo"/>
    <n v="5.5"/>
    <s v="Alto"/>
    <n v="7.7"/>
    <x v="0"/>
    <n v="8.4"/>
    <s v="Bajo"/>
    <n v="5.3"/>
    <s v="Alto"/>
    <n v="0"/>
    <s v="No Toma ECA"/>
    <n v="1"/>
    <s v="Toma ARB"/>
    <n v="1"/>
    <x v="0"/>
    <n v="1"/>
    <x v="0"/>
    <n v="1"/>
    <x v="1"/>
    <n v="1"/>
    <x v="0"/>
  </r>
  <r>
    <s v="P1649"/>
    <x v="22"/>
    <s v="Adulto Mayor"/>
    <x v="1"/>
    <n v="29.7"/>
    <x v="3"/>
    <n v="0"/>
    <s v="No tiene herencia"/>
    <n v="106"/>
    <n v="82"/>
    <n v="79"/>
    <s v="Normal"/>
    <n v="64"/>
    <s v="Normal"/>
    <n v="1"/>
    <x v="2"/>
    <n v="0"/>
    <x v="0"/>
    <n v="0"/>
    <x v="0"/>
    <n v="1"/>
    <x v="0"/>
    <x v="7"/>
    <x v="0"/>
    <n v="19"/>
    <x v="0"/>
    <n v="65"/>
    <x v="2"/>
    <n v="30"/>
    <x v="2"/>
    <n v="27"/>
    <s v="Normal"/>
    <n v="2195"/>
    <x v="0"/>
    <n v="1"/>
    <x v="1"/>
    <n v="92"/>
    <x v="0"/>
    <n v="5.8"/>
    <x v="2"/>
    <n v="189"/>
    <x v="0"/>
    <n v="90"/>
    <x v="3"/>
    <n v="47"/>
    <x v="0"/>
    <n v="126"/>
    <s v="Normal"/>
    <n v="136"/>
    <s v="Normal"/>
    <n v="3.6"/>
    <s v="Normal"/>
    <n v="13"/>
    <x v="1"/>
    <n v="10.4"/>
    <s v="Normal"/>
    <n v="2.7"/>
    <s v="Normal"/>
    <n v="0"/>
    <s v="No Toma ECA"/>
    <n v="0"/>
    <s v="No toma ARB"/>
    <n v="0"/>
    <x v="1"/>
    <n v="1"/>
    <x v="0"/>
    <n v="0"/>
    <x v="0"/>
    <n v="0"/>
    <x v="1"/>
  </r>
  <r>
    <s v="P1650"/>
    <x v="11"/>
    <s v="Adulto Mayor"/>
    <x v="1"/>
    <n v="38.200000000000003"/>
    <x v="1"/>
    <n v="0"/>
    <s v="No tiene herencia"/>
    <n v="167"/>
    <n v="91"/>
    <n v="87"/>
    <s v="Normal"/>
    <n v="25"/>
    <s v="Reducida"/>
    <n v="3"/>
    <x v="3"/>
    <n v="1"/>
    <x v="1"/>
    <n v="1"/>
    <x v="1"/>
    <n v="1"/>
    <x v="0"/>
    <x v="27"/>
    <x v="1"/>
    <n v="85"/>
    <x v="1"/>
    <n v="22"/>
    <x v="4"/>
    <n v="2018"/>
    <x v="1"/>
    <n v="1816"/>
    <s v="Macroalbuminuria"/>
    <n v="688"/>
    <x v="0"/>
    <n v="1"/>
    <x v="1"/>
    <n v="184"/>
    <x v="1"/>
    <n v="8.5"/>
    <x v="1"/>
    <n v="250"/>
    <x v="1"/>
    <n v="178"/>
    <x v="1"/>
    <n v="33"/>
    <x v="0"/>
    <n v="381"/>
    <s v="Alto"/>
    <n v="137"/>
    <s v="Normal"/>
    <n v="6.1"/>
    <s v="Alto"/>
    <n v="7.8"/>
    <x v="0"/>
    <n v="8.8000000000000007"/>
    <s v="Normal"/>
    <n v="7.4"/>
    <s v="Alto"/>
    <n v="0"/>
    <s v="No Toma ECA"/>
    <n v="1"/>
    <s v="Toma ARB"/>
    <n v="0"/>
    <x v="1"/>
    <n v="0"/>
    <x v="1"/>
    <n v="1"/>
    <x v="1"/>
    <n v="1"/>
    <x v="0"/>
  </r>
  <r>
    <s v="P1651"/>
    <x v="54"/>
    <s v="Adulto Mayor"/>
    <x v="0"/>
    <n v="31.1"/>
    <x v="2"/>
    <n v="1"/>
    <s v="Tiene herencia"/>
    <n v="156"/>
    <n v="104"/>
    <n v="77"/>
    <s v="Normal"/>
    <n v="27"/>
    <s v="Reducida"/>
    <n v="3"/>
    <x v="3"/>
    <n v="1"/>
    <x v="1"/>
    <n v="0"/>
    <x v="0"/>
    <n v="1"/>
    <x v="0"/>
    <x v="35"/>
    <x v="1"/>
    <n v="114"/>
    <x v="3"/>
    <n v="46"/>
    <x v="1"/>
    <n v="1688"/>
    <x v="1"/>
    <n v="1181"/>
    <s v="Macroalbuminuria"/>
    <n v="733"/>
    <x v="0"/>
    <n v="0"/>
    <x v="0"/>
    <n v="165"/>
    <x v="1"/>
    <n v="7"/>
    <x v="1"/>
    <n v="273"/>
    <x v="1"/>
    <n v="216"/>
    <x v="2"/>
    <n v="26"/>
    <x v="0"/>
    <n v="328"/>
    <s v="Alto"/>
    <n v="132"/>
    <s v="Bajo"/>
    <n v="5.8"/>
    <s v="Alto"/>
    <n v="9.1"/>
    <x v="0"/>
    <n v="8.6999999999999993"/>
    <s v="Normal"/>
    <n v="6.5"/>
    <s v="Alto"/>
    <n v="1"/>
    <s v="Toma ECA"/>
    <n v="1"/>
    <s v="Toma ARB"/>
    <n v="1"/>
    <x v="0"/>
    <n v="1"/>
    <x v="0"/>
    <n v="1"/>
    <x v="1"/>
    <n v="0"/>
    <x v="1"/>
  </r>
  <r>
    <s v="P1652"/>
    <x v="17"/>
    <s v="Adulto"/>
    <x v="1"/>
    <n v="33.200000000000003"/>
    <x v="2"/>
    <n v="1"/>
    <s v="Tiene herencia"/>
    <n v="152"/>
    <n v="110"/>
    <n v="101"/>
    <s v="Taquicardia"/>
    <n v="40"/>
    <s v="Reducida"/>
    <n v="4"/>
    <x v="1"/>
    <n v="0"/>
    <x v="0"/>
    <n v="1"/>
    <x v="1"/>
    <n v="1"/>
    <x v="0"/>
    <x v="17"/>
    <x v="1"/>
    <n v="87"/>
    <x v="1"/>
    <n v="36"/>
    <x v="1"/>
    <n v="920"/>
    <x v="1"/>
    <n v="736"/>
    <s v="Macroalbuminuria"/>
    <n v="669"/>
    <x v="0"/>
    <n v="0"/>
    <x v="0"/>
    <n v="177"/>
    <x v="1"/>
    <n v="9.8000000000000007"/>
    <x v="1"/>
    <n v="264"/>
    <x v="1"/>
    <n v="203"/>
    <x v="2"/>
    <n v="38"/>
    <x v="0"/>
    <n v="277"/>
    <s v="Alto"/>
    <n v="133"/>
    <s v="Bajo"/>
    <n v="6"/>
    <s v="Alto"/>
    <n v="10"/>
    <x v="0"/>
    <n v="8.6999999999999993"/>
    <s v="Normal"/>
    <n v="5.3"/>
    <s v="Alto"/>
    <n v="1"/>
    <s v="Toma ECA"/>
    <n v="0"/>
    <s v="No toma ARB"/>
    <n v="1"/>
    <x v="0"/>
    <n v="1"/>
    <x v="0"/>
    <n v="1"/>
    <x v="1"/>
    <n v="0"/>
    <x v="1"/>
  </r>
  <r>
    <s v="P1653"/>
    <x v="55"/>
    <s v="Adulto"/>
    <x v="0"/>
    <n v="27"/>
    <x v="3"/>
    <n v="1"/>
    <s v="Tiene herencia"/>
    <n v="122"/>
    <n v="69"/>
    <n v="84"/>
    <s v="Normal"/>
    <n v="57"/>
    <s v="Normal"/>
    <n v="2"/>
    <x v="0"/>
    <n v="0"/>
    <x v="0"/>
    <n v="0"/>
    <x v="0"/>
    <n v="1"/>
    <x v="0"/>
    <x v="13"/>
    <x v="0"/>
    <n v="40"/>
    <x v="0"/>
    <n v="93"/>
    <x v="0"/>
    <n v="23"/>
    <x v="0"/>
    <n v="18"/>
    <s v="Normal"/>
    <n v="1938"/>
    <x v="0"/>
    <n v="0"/>
    <x v="0"/>
    <n v="99"/>
    <x v="0"/>
    <n v="4.8"/>
    <x v="0"/>
    <n v="204"/>
    <x v="2"/>
    <n v="126"/>
    <x v="0"/>
    <n v="45"/>
    <x v="0"/>
    <n v="156"/>
    <s v="Alto"/>
    <n v="142"/>
    <s v="Normal"/>
    <n v="4.7"/>
    <s v="Normal"/>
    <n v="12.4"/>
    <x v="0"/>
    <n v="10.5"/>
    <s v="Normal"/>
    <n v="3.7"/>
    <s v="Normal"/>
    <n v="0"/>
    <s v="No Toma ECA"/>
    <n v="0"/>
    <s v="No toma ARB"/>
    <n v="0"/>
    <x v="1"/>
    <n v="0"/>
    <x v="1"/>
    <n v="0"/>
    <x v="0"/>
    <n v="0"/>
    <x v="1"/>
  </r>
  <r>
    <s v="P1654"/>
    <x v="3"/>
    <s v="Adulto Mayor"/>
    <x v="0"/>
    <n v="38.700000000000003"/>
    <x v="1"/>
    <n v="1"/>
    <s v="Tiene herencia"/>
    <n v="141"/>
    <n v="101"/>
    <n v="103"/>
    <s v="Taquicardia"/>
    <n v="34"/>
    <s v="Reducida"/>
    <n v="3"/>
    <x v="3"/>
    <n v="1"/>
    <x v="1"/>
    <n v="1"/>
    <x v="1"/>
    <n v="1"/>
    <x v="0"/>
    <x v="33"/>
    <x v="1"/>
    <n v="65"/>
    <x v="1"/>
    <n v="46"/>
    <x v="1"/>
    <n v="560"/>
    <x v="1"/>
    <n v="392"/>
    <s v="Macroalbuminuria"/>
    <n v="622"/>
    <x v="0"/>
    <n v="1"/>
    <x v="1"/>
    <n v="156"/>
    <x v="1"/>
    <n v="9.1"/>
    <x v="1"/>
    <n v="280"/>
    <x v="1"/>
    <n v="178"/>
    <x v="1"/>
    <n v="42"/>
    <x v="0"/>
    <n v="285"/>
    <s v="Alto"/>
    <n v="131"/>
    <s v="Bajo"/>
    <n v="5.7"/>
    <s v="Alto"/>
    <n v="7.7"/>
    <x v="0"/>
    <n v="7.6"/>
    <s v="Bajo"/>
    <n v="4.8"/>
    <s v="Alto"/>
    <n v="1"/>
    <s v="Toma ECA"/>
    <n v="0"/>
    <s v="No toma ARB"/>
    <n v="1"/>
    <x v="0"/>
    <n v="0"/>
    <x v="1"/>
    <n v="1"/>
    <x v="1"/>
    <n v="1"/>
    <x v="0"/>
  </r>
  <r>
    <s v="P1655"/>
    <x v="41"/>
    <s v="Adulto"/>
    <x v="1"/>
    <n v="25.5"/>
    <x v="3"/>
    <n v="1"/>
    <s v="Tiene herencia"/>
    <n v="135"/>
    <n v="67"/>
    <n v="71"/>
    <s v="Normal"/>
    <n v="65"/>
    <s v="Normal"/>
    <n v="2"/>
    <x v="0"/>
    <n v="0"/>
    <x v="0"/>
    <n v="0"/>
    <x v="0"/>
    <n v="1"/>
    <x v="0"/>
    <x v="4"/>
    <x v="1"/>
    <n v="38"/>
    <x v="0"/>
    <n v="105"/>
    <x v="0"/>
    <n v="16"/>
    <x v="0"/>
    <n v="12"/>
    <s v="Normal"/>
    <n v="1073"/>
    <x v="0"/>
    <n v="0"/>
    <x v="0"/>
    <n v="98"/>
    <x v="0"/>
    <n v="6.2"/>
    <x v="2"/>
    <n v="204"/>
    <x v="2"/>
    <n v="112"/>
    <x v="0"/>
    <n v="40"/>
    <x v="0"/>
    <n v="149"/>
    <s v="Normal"/>
    <n v="138"/>
    <s v="Normal"/>
    <n v="4.8"/>
    <s v="Normal"/>
    <n v="13.2"/>
    <x v="1"/>
    <n v="8.8000000000000007"/>
    <s v="Normal"/>
    <n v="3.3"/>
    <s v="Normal"/>
    <n v="1"/>
    <s v="Toma ECA"/>
    <n v="1"/>
    <s v="Toma ARB"/>
    <n v="1"/>
    <x v="0"/>
    <n v="1"/>
    <x v="0"/>
    <n v="0"/>
    <x v="0"/>
    <n v="0"/>
    <x v="1"/>
  </r>
  <r>
    <s v="P1656"/>
    <x v="11"/>
    <s v="Adulto Mayor"/>
    <x v="1"/>
    <n v="27.4"/>
    <x v="3"/>
    <n v="1"/>
    <s v="Tiene herencia"/>
    <n v="162"/>
    <n v="105"/>
    <n v="78"/>
    <s v="Normal"/>
    <n v="36"/>
    <s v="Reducida"/>
    <n v="2"/>
    <x v="0"/>
    <n v="0"/>
    <x v="0"/>
    <n v="1"/>
    <x v="1"/>
    <n v="1"/>
    <x v="0"/>
    <x v="15"/>
    <x v="1"/>
    <n v="102"/>
    <x v="3"/>
    <n v="10"/>
    <x v="3"/>
    <n v="1638"/>
    <x v="1"/>
    <n v="1310"/>
    <s v="Macroalbuminuria"/>
    <n v="450"/>
    <x v="1"/>
    <n v="0"/>
    <x v="0"/>
    <n v="216"/>
    <x v="1"/>
    <n v="9.3000000000000007"/>
    <x v="1"/>
    <n v="281"/>
    <x v="1"/>
    <n v="169"/>
    <x v="1"/>
    <n v="38"/>
    <x v="0"/>
    <n v="192"/>
    <s v="Alto"/>
    <n v="135"/>
    <s v="Normal"/>
    <n v="5.7"/>
    <s v="Alto"/>
    <n v="7.7"/>
    <x v="0"/>
    <n v="8.3000000000000007"/>
    <s v="Bajo"/>
    <n v="6"/>
    <s v="Alto"/>
    <n v="1"/>
    <s v="Toma ECA"/>
    <n v="1"/>
    <s v="Toma ARB"/>
    <n v="1"/>
    <x v="0"/>
    <n v="1"/>
    <x v="0"/>
    <n v="1"/>
    <x v="1"/>
    <n v="1"/>
    <x v="0"/>
  </r>
  <r>
    <s v="P1657"/>
    <x v="18"/>
    <s v="Adulto"/>
    <x v="1"/>
    <n v="18.3"/>
    <x v="4"/>
    <n v="0"/>
    <s v="No tiene herencia"/>
    <n v="103"/>
    <n v="70"/>
    <n v="73"/>
    <s v="Normal"/>
    <n v="52"/>
    <s v="Normal"/>
    <n v="1"/>
    <x v="2"/>
    <n v="0"/>
    <x v="0"/>
    <n v="0"/>
    <x v="0"/>
    <n v="1"/>
    <x v="0"/>
    <x v="4"/>
    <x v="1"/>
    <n v="18"/>
    <x v="0"/>
    <n v="113"/>
    <x v="0"/>
    <n v="13"/>
    <x v="0"/>
    <n v="10"/>
    <s v="Normal"/>
    <n v="1101"/>
    <x v="0"/>
    <n v="1"/>
    <x v="1"/>
    <n v="109"/>
    <x v="2"/>
    <n v="6"/>
    <x v="2"/>
    <n v="170"/>
    <x v="0"/>
    <n v="107"/>
    <x v="0"/>
    <n v="67"/>
    <x v="1"/>
    <n v="84"/>
    <s v="Normal"/>
    <n v="141"/>
    <s v="Normal"/>
    <n v="4.9000000000000004"/>
    <s v="Normal"/>
    <n v="14"/>
    <x v="1"/>
    <n v="9.6"/>
    <s v="Normal"/>
    <n v="3.5"/>
    <s v="Normal"/>
    <n v="1"/>
    <s v="Toma ECA"/>
    <n v="0"/>
    <s v="No toma ARB"/>
    <n v="0"/>
    <x v="1"/>
    <n v="0"/>
    <x v="1"/>
    <n v="0"/>
    <x v="0"/>
    <n v="0"/>
    <x v="1"/>
  </r>
  <r>
    <s v="P1658"/>
    <x v="51"/>
    <s v="Adulto Mayor"/>
    <x v="1"/>
    <n v="30.9"/>
    <x v="2"/>
    <n v="1"/>
    <s v="Tiene herencia"/>
    <n v="187"/>
    <n v="110"/>
    <n v="99"/>
    <s v="Normal"/>
    <n v="25"/>
    <s v="Reducida"/>
    <n v="4"/>
    <x v="1"/>
    <n v="0"/>
    <x v="0"/>
    <n v="1"/>
    <x v="1"/>
    <n v="1"/>
    <x v="0"/>
    <x v="17"/>
    <x v="1"/>
    <n v="110"/>
    <x v="3"/>
    <n v="41"/>
    <x v="1"/>
    <n v="2864"/>
    <x v="1"/>
    <n v="2577"/>
    <s v="Macroalbuminuria"/>
    <n v="694"/>
    <x v="0"/>
    <n v="0"/>
    <x v="0"/>
    <n v="201"/>
    <x v="1"/>
    <n v="8.8000000000000007"/>
    <x v="1"/>
    <n v="291"/>
    <x v="1"/>
    <n v="191"/>
    <x v="2"/>
    <n v="37"/>
    <x v="0"/>
    <n v="391"/>
    <s v="Alto"/>
    <n v="126"/>
    <s v="Bajo"/>
    <n v="6.3"/>
    <s v="Alto"/>
    <n v="7.6"/>
    <x v="0"/>
    <n v="7.9"/>
    <s v="Bajo"/>
    <n v="6"/>
    <s v="Alto"/>
    <n v="1"/>
    <s v="Toma ECA"/>
    <n v="1"/>
    <s v="Toma ARB"/>
    <n v="0"/>
    <x v="1"/>
    <n v="0"/>
    <x v="1"/>
    <n v="1"/>
    <x v="1"/>
    <n v="1"/>
    <x v="0"/>
  </r>
  <r>
    <s v="P1659"/>
    <x v="36"/>
    <s v="Adulto Mayor"/>
    <x v="0"/>
    <n v="31.9"/>
    <x v="2"/>
    <n v="1"/>
    <s v="Tiene herencia"/>
    <n v="166"/>
    <n v="92"/>
    <n v="95"/>
    <s v="Normal"/>
    <n v="44"/>
    <s v="Intermedia"/>
    <n v="4"/>
    <x v="1"/>
    <n v="0"/>
    <x v="0"/>
    <n v="1"/>
    <x v="1"/>
    <n v="1"/>
    <x v="0"/>
    <x v="40"/>
    <x v="1"/>
    <n v="104"/>
    <x v="3"/>
    <n v="28"/>
    <x v="4"/>
    <n v="1436"/>
    <x v="1"/>
    <n v="1292"/>
    <s v="Macroalbuminuria"/>
    <n v="862"/>
    <x v="0"/>
    <n v="1"/>
    <x v="1"/>
    <n v="182"/>
    <x v="1"/>
    <n v="9.8000000000000007"/>
    <x v="1"/>
    <n v="228"/>
    <x v="2"/>
    <n v="203"/>
    <x v="2"/>
    <n v="45"/>
    <x v="0"/>
    <n v="211"/>
    <s v="Alto"/>
    <n v="133"/>
    <s v="Bajo"/>
    <n v="5.9"/>
    <s v="Alto"/>
    <n v="7.6"/>
    <x v="0"/>
    <n v="8.3000000000000007"/>
    <s v="Bajo"/>
    <n v="5.9"/>
    <s v="Alto"/>
    <n v="0"/>
    <s v="No Toma ECA"/>
    <n v="1"/>
    <s v="Toma ARB"/>
    <n v="0"/>
    <x v="1"/>
    <n v="0"/>
    <x v="1"/>
    <n v="1"/>
    <x v="1"/>
    <n v="1"/>
    <x v="0"/>
  </r>
  <r>
    <s v="P1660"/>
    <x v="24"/>
    <s v="Adulto"/>
    <x v="1"/>
    <n v="21.3"/>
    <x v="0"/>
    <n v="1"/>
    <s v="Tiene herencia"/>
    <n v="124"/>
    <n v="76"/>
    <n v="82"/>
    <s v="Normal"/>
    <n v="66"/>
    <s v="Normal"/>
    <n v="2"/>
    <x v="0"/>
    <n v="0"/>
    <x v="0"/>
    <n v="0"/>
    <x v="0"/>
    <n v="1"/>
    <x v="0"/>
    <x v="7"/>
    <x v="0"/>
    <n v="32"/>
    <x v="0"/>
    <n v="114"/>
    <x v="0"/>
    <n v="13"/>
    <x v="0"/>
    <n v="9"/>
    <s v="Normal"/>
    <n v="2004"/>
    <x v="0"/>
    <n v="0"/>
    <x v="0"/>
    <n v="97"/>
    <x v="0"/>
    <n v="5.2"/>
    <x v="0"/>
    <n v="196"/>
    <x v="0"/>
    <n v="99"/>
    <x v="3"/>
    <n v="62"/>
    <x v="1"/>
    <n v="85"/>
    <s v="Normal"/>
    <n v="143"/>
    <s v="Normal"/>
    <n v="4.8"/>
    <s v="Normal"/>
    <n v="14.5"/>
    <x v="1"/>
    <n v="9.4"/>
    <s v="Normal"/>
    <n v="2.6"/>
    <s v="Normal"/>
    <n v="0"/>
    <s v="No Toma ECA"/>
    <n v="0"/>
    <s v="No toma ARB"/>
    <n v="0"/>
    <x v="1"/>
    <n v="0"/>
    <x v="1"/>
    <n v="0"/>
    <x v="0"/>
    <n v="1"/>
    <x v="0"/>
  </r>
  <r>
    <s v="P1661"/>
    <x v="15"/>
    <s v="Adulto"/>
    <x v="1"/>
    <n v="27.1"/>
    <x v="3"/>
    <n v="0"/>
    <s v="No tiene herencia"/>
    <n v="130"/>
    <n v="82"/>
    <n v="88"/>
    <s v="Normal"/>
    <n v="59"/>
    <s v="Normal"/>
    <n v="2"/>
    <x v="0"/>
    <n v="0"/>
    <x v="0"/>
    <n v="0"/>
    <x v="0"/>
    <n v="0"/>
    <x v="1"/>
    <x v="0"/>
    <x v="0"/>
    <n v="19"/>
    <x v="0"/>
    <n v="101"/>
    <x v="0"/>
    <n v="19"/>
    <x v="0"/>
    <n v="17"/>
    <s v="Normal"/>
    <n v="1877"/>
    <x v="0"/>
    <n v="0"/>
    <x v="0"/>
    <n v="100"/>
    <x v="2"/>
    <n v="5.5"/>
    <x v="0"/>
    <n v="204"/>
    <x v="2"/>
    <n v="83"/>
    <x v="3"/>
    <n v="65"/>
    <x v="1"/>
    <n v="123"/>
    <s v="Normal"/>
    <n v="139"/>
    <s v="Normal"/>
    <n v="3.7"/>
    <s v="Normal"/>
    <n v="15.7"/>
    <x v="2"/>
    <n v="8.6999999999999993"/>
    <s v="Normal"/>
    <n v="3.5"/>
    <s v="Normal"/>
    <n v="0"/>
    <s v="No Toma ECA"/>
    <n v="1"/>
    <s v="Toma ARB"/>
    <n v="1"/>
    <x v="0"/>
    <n v="1"/>
    <x v="0"/>
    <n v="0"/>
    <x v="0"/>
    <n v="1"/>
    <x v="0"/>
  </r>
  <r>
    <s v="P1662"/>
    <x v="2"/>
    <s v="Adulto Mayor"/>
    <x v="1"/>
    <n v="35"/>
    <x v="1"/>
    <n v="1"/>
    <s v="Tiene herencia"/>
    <n v="161"/>
    <n v="94"/>
    <n v="83"/>
    <s v="Normal"/>
    <n v="37"/>
    <s v="Reducida"/>
    <n v="4"/>
    <x v="1"/>
    <n v="0"/>
    <x v="0"/>
    <n v="0"/>
    <x v="0"/>
    <n v="1"/>
    <x v="0"/>
    <x v="39"/>
    <x v="1"/>
    <n v="77"/>
    <x v="1"/>
    <n v="51"/>
    <x v="1"/>
    <n v="2039"/>
    <x v="1"/>
    <n v="1427"/>
    <s v="Macroalbuminuria"/>
    <n v="366"/>
    <x v="1"/>
    <n v="0"/>
    <x v="0"/>
    <n v="195"/>
    <x v="1"/>
    <n v="9.3000000000000007"/>
    <x v="1"/>
    <n v="215"/>
    <x v="2"/>
    <n v="204"/>
    <x v="2"/>
    <n v="28"/>
    <x v="0"/>
    <n v="355"/>
    <s v="Alto"/>
    <n v="126"/>
    <s v="Bajo"/>
    <n v="6.2"/>
    <s v="Alto"/>
    <n v="10.5"/>
    <x v="0"/>
    <n v="8.6999999999999993"/>
    <s v="Normal"/>
    <n v="7.4"/>
    <s v="Alto"/>
    <n v="1"/>
    <s v="Toma ECA"/>
    <n v="1"/>
    <s v="Toma ARB"/>
    <n v="1"/>
    <x v="0"/>
    <n v="1"/>
    <x v="0"/>
    <n v="1"/>
    <x v="1"/>
    <n v="1"/>
    <x v="0"/>
  </r>
  <r>
    <s v="P1663"/>
    <x v="16"/>
    <s v="Adulto"/>
    <x v="0"/>
    <n v="26.1"/>
    <x v="3"/>
    <n v="0"/>
    <s v="No tiene herencia"/>
    <n v="101"/>
    <n v="68"/>
    <n v="84"/>
    <s v="Normal"/>
    <n v="51"/>
    <s v="Normal"/>
    <n v="1"/>
    <x v="2"/>
    <n v="0"/>
    <x v="0"/>
    <n v="0"/>
    <x v="0"/>
    <n v="1"/>
    <x v="0"/>
    <x v="4"/>
    <x v="0"/>
    <n v="40"/>
    <x v="0"/>
    <n v="80"/>
    <x v="2"/>
    <n v="30"/>
    <x v="2"/>
    <n v="27"/>
    <s v="Normal"/>
    <n v="1654"/>
    <x v="0"/>
    <n v="0"/>
    <x v="0"/>
    <n v="91"/>
    <x v="0"/>
    <n v="4.8"/>
    <x v="0"/>
    <n v="210"/>
    <x v="2"/>
    <n v="121"/>
    <x v="0"/>
    <n v="65"/>
    <x v="1"/>
    <n v="111"/>
    <s v="Normal"/>
    <n v="136"/>
    <s v="Normal"/>
    <n v="4.4000000000000004"/>
    <s v="Normal"/>
    <n v="14.1"/>
    <x v="1"/>
    <n v="10.4"/>
    <s v="Normal"/>
    <n v="3.9"/>
    <s v="Normal"/>
    <n v="0"/>
    <s v="No Toma ECA"/>
    <n v="1"/>
    <s v="Toma ARB"/>
    <n v="1"/>
    <x v="0"/>
    <n v="0"/>
    <x v="1"/>
    <n v="0"/>
    <x v="0"/>
    <n v="1"/>
    <x v="0"/>
  </r>
  <r>
    <s v="P1664"/>
    <x v="25"/>
    <s v="Adulto"/>
    <x v="1"/>
    <n v="29.2"/>
    <x v="3"/>
    <n v="1"/>
    <s v="Tiene herencia"/>
    <n v="104"/>
    <n v="69"/>
    <n v="90"/>
    <s v="Normal"/>
    <n v="57"/>
    <s v="Normal"/>
    <n v="1"/>
    <x v="2"/>
    <n v="0"/>
    <x v="0"/>
    <n v="0"/>
    <x v="0"/>
    <n v="1"/>
    <x v="0"/>
    <x v="3"/>
    <x v="0"/>
    <n v="40"/>
    <x v="0"/>
    <n v="66"/>
    <x v="2"/>
    <n v="29"/>
    <x v="0"/>
    <n v="26"/>
    <s v="Normal"/>
    <n v="1822"/>
    <x v="0"/>
    <n v="1"/>
    <x v="1"/>
    <n v="107"/>
    <x v="2"/>
    <n v="5.4"/>
    <x v="0"/>
    <n v="188"/>
    <x v="0"/>
    <n v="105"/>
    <x v="0"/>
    <n v="41"/>
    <x v="0"/>
    <n v="119"/>
    <s v="Normal"/>
    <n v="136"/>
    <s v="Normal"/>
    <n v="4.9000000000000004"/>
    <s v="Normal"/>
    <n v="15.9"/>
    <x v="2"/>
    <n v="9.6999999999999993"/>
    <s v="Normal"/>
    <n v="2.7"/>
    <s v="Normal"/>
    <n v="0"/>
    <s v="No Toma ECA"/>
    <n v="0"/>
    <s v="No toma ARB"/>
    <n v="0"/>
    <x v="1"/>
    <n v="0"/>
    <x v="1"/>
    <n v="0"/>
    <x v="0"/>
    <n v="0"/>
    <x v="1"/>
  </r>
  <r>
    <s v="P1665"/>
    <x v="0"/>
    <s v="Adulto"/>
    <x v="1"/>
    <n v="34.6"/>
    <x v="2"/>
    <n v="1"/>
    <s v="Tiene herencia"/>
    <n v="160"/>
    <n v="93"/>
    <n v="104"/>
    <s v="Taquicardia"/>
    <n v="26"/>
    <s v="Reducida"/>
    <n v="3"/>
    <x v="3"/>
    <n v="1"/>
    <x v="1"/>
    <n v="1"/>
    <x v="1"/>
    <n v="1"/>
    <x v="0"/>
    <x v="15"/>
    <x v="1"/>
    <n v="52"/>
    <x v="1"/>
    <n v="20"/>
    <x v="4"/>
    <n v="748"/>
    <x v="1"/>
    <n v="673"/>
    <s v="Macroalbuminuria"/>
    <n v="368"/>
    <x v="1"/>
    <n v="1"/>
    <x v="1"/>
    <n v="193"/>
    <x v="1"/>
    <n v="7.4"/>
    <x v="1"/>
    <n v="238"/>
    <x v="2"/>
    <n v="206"/>
    <x v="2"/>
    <n v="45"/>
    <x v="0"/>
    <n v="300"/>
    <s v="Alto"/>
    <n v="129"/>
    <s v="Bajo"/>
    <n v="5.3"/>
    <s v="Alto"/>
    <n v="10.7"/>
    <x v="0"/>
    <n v="8.4"/>
    <s v="Bajo"/>
    <n v="7.5"/>
    <s v="Alto"/>
    <n v="0"/>
    <s v="No Toma ECA"/>
    <n v="0"/>
    <s v="No toma ARB"/>
    <n v="1"/>
    <x v="0"/>
    <n v="1"/>
    <x v="0"/>
    <n v="1"/>
    <x v="1"/>
    <n v="0"/>
    <x v="1"/>
  </r>
  <r>
    <s v="P1666"/>
    <x v="40"/>
    <s v="Adulto"/>
    <x v="0"/>
    <n v="29.9"/>
    <x v="3"/>
    <n v="0"/>
    <s v="No tiene herencia"/>
    <n v="129"/>
    <n v="84"/>
    <n v="74"/>
    <s v="Normal"/>
    <n v="64"/>
    <s v="Normal"/>
    <n v="1"/>
    <x v="2"/>
    <n v="0"/>
    <x v="0"/>
    <n v="0"/>
    <x v="0"/>
    <n v="1"/>
    <x v="0"/>
    <x v="3"/>
    <x v="0"/>
    <n v="20"/>
    <x v="0"/>
    <n v="104"/>
    <x v="0"/>
    <n v="20"/>
    <x v="0"/>
    <n v="14"/>
    <s v="Normal"/>
    <n v="2110"/>
    <x v="0"/>
    <n v="1"/>
    <x v="1"/>
    <n v="124"/>
    <x v="2"/>
    <n v="5.5"/>
    <x v="0"/>
    <n v="199"/>
    <x v="0"/>
    <n v="128"/>
    <x v="0"/>
    <n v="55"/>
    <x v="0"/>
    <n v="128"/>
    <s v="Normal"/>
    <n v="142"/>
    <s v="Normal"/>
    <n v="4"/>
    <s v="Normal"/>
    <n v="15.1"/>
    <x v="1"/>
    <n v="9.4"/>
    <s v="Normal"/>
    <n v="3.1"/>
    <s v="Normal"/>
    <n v="1"/>
    <s v="Toma ECA"/>
    <n v="1"/>
    <s v="Toma ARB"/>
    <n v="0"/>
    <x v="1"/>
    <n v="1"/>
    <x v="0"/>
    <n v="0"/>
    <x v="0"/>
    <n v="0"/>
    <x v="1"/>
  </r>
  <r>
    <s v="P1667"/>
    <x v="33"/>
    <s v="Adulto Mayor"/>
    <x v="1"/>
    <n v="19.2"/>
    <x v="0"/>
    <n v="1"/>
    <s v="Tiene herencia"/>
    <n v="103"/>
    <n v="78"/>
    <n v="61"/>
    <s v="Normal"/>
    <n v="66"/>
    <s v="Normal"/>
    <n v="2"/>
    <x v="0"/>
    <n v="0"/>
    <x v="0"/>
    <n v="0"/>
    <x v="0"/>
    <n v="0"/>
    <x v="1"/>
    <x v="13"/>
    <x v="0"/>
    <n v="30"/>
    <x v="0"/>
    <n v="112"/>
    <x v="0"/>
    <n v="5"/>
    <x v="0"/>
    <n v="4"/>
    <s v="Normal"/>
    <n v="1057"/>
    <x v="0"/>
    <n v="1"/>
    <x v="1"/>
    <n v="97"/>
    <x v="0"/>
    <n v="5"/>
    <x v="0"/>
    <n v="215"/>
    <x v="2"/>
    <n v="130"/>
    <x v="4"/>
    <n v="69"/>
    <x v="1"/>
    <n v="109"/>
    <s v="Normal"/>
    <n v="143"/>
    <s v="Normal"/>
    <n v="4.3"/>
    <s v="Normal"/>
    <n v="15"/>
    <x v="1"/>
    <n v="9"/>
    <s v="Normal"/>
    <n v="2.7"/>
    <s v="Normal"/>
    <n v="1"/>
    <s v="Toma ECA"/>
    <n v="1"/>
    <s v="Toma ARB"/>
    <n v="0"/>
    <x v="1"/>
    <n v="1"/>
    <x v="0"/>
    <n v="0"/>
    <x v="0"/>
    <n v="0"/>
    <x v="1"/>
  </r>
  <r>
    <s v="P1668"/>
    <x v="31"/>
    <s v="Adulto Mayor"/>
    <x v="0"/>
    <n v="35.700000000000003"/>
    <x v="1"/>
    <n v="1"/>
    <s v="Tiene herencia"/>
    <n v="188"/>
    <n v="97"/>
    <n v="77"/>
    <s v="Normal"/>
    <n v="31"/>
    <s v="Reducida"/>
    <n v="4"/>
    <x v="1"/>
    <n v="1"/>
    <x v="1"/>
    <n v="0"/>
    <x v="0"/>
    <n v="1"/>
    <x v="0"/>
    <x v="39"/>
    <x v="1"/>
    <n v="81"/>
    <x v="1"/>
    <n v="44"/>
    <x v="1"/>
    <n v="2350"/>
    <x v="1"/>
    <n v="1880"/>
    <s v="Macroalbuminuria"/>
    <n v="474"/>
    <x v="1"/>
    <n v="1"/>
    <x v="1"/>
    <n v="161"/>
    <x v="1"/>
    <n v="6.8"/>
    <x v="1"/>
    <n v="201"/>
    <x v="2"/>
    <n v="207"/>
    <x v="2"/>
    <n v="29"/>
    <x v="0"/>
    <n v="314"/>
    <s v="Alto"/>
    <n v="135"/>
    <s v="Normal"/>
    <n v="6.6"/>
    <s v="Alto"/>
    <n v="7.9"/>
    <x v="0"/>
    <n v="8.3000000000000007"/>
    <s v="Bajo"/>
    <n v="4.9000000000000004"/>
    <s v="Alto"/>
    <n v="1"/>
    <s v="Toma ECA"/>
    <n v="1"/>
    <s v="Toma ARB"/>
    <n v="0"/>
    <x v="1"/>
    <n v="1"/>
    <x v="0"/>
    <n v="1"/>
    <x v="1"/>
    <n v="1"/>
    <x v="0"/>
  </r>
  <r>
    <s v="P1669"/>
    <x v="18"/>
    <s v="Adulto"/>
    <x v="0"/>
    <n v="20.6"/>
    <x v="0"/>
    <n v="1"/>
    <s v="Tiene herencia"/>
    <n v="116"/>
    <n v="73"/>
    <n v="64"/>
    <s v="Normal"/>
    <n v="61"/>
    <s v="Normal"/>
    <n v="1"/>
    <x v="2"/>
    <n v="0"/>
    <x v="0"/>
    <n v="0"/>
    <x v="0"/>
    <n v="0"/>
    <x v="1"/>
    <x v="0"/>
    <x v="0"/>
    <n v="22"/>
    <x v="0"/>
    <n v="106"/>
    <x v="0"/>
    <n v="29"/>
    <x v="0"/>
    <n v="20"/>
    <s v="Normal"/>
    <n v="1949"/>
    <x v="0"/>
    <n v="1"/>
    <x v="1"/>
    <n v="101"/>
    <x v="2"/>
    <n v="6.1"/>
    <x v="2"/>
    <n v="166"/>
    <x v="0"/>
    <n v="97"/>
    <x v="3"/>
    <n v="58"/>
    <x v="0"/>
    <n v="150"/>
    <s v="Normal"/>
    <n v="144"/>
    <s v="Normal"/>
    <n v="5"/>
    <s v="Normal"/>
    <n v="13"/>
    <x v="0"/>
    <n v="8.9"/>
    <s v="Normal"/>
    <n v="3.4"/>
    <s v="Normal"/>
    <n v="0"/>
    <s v="No Toma ECA"/>
    <n v="0"/>
    <s v="No toma ARB"/>
    <n v="0"/>
    <x v="1"/>
    <n v="1"/>
    <x v="0"/>
    <n v="0"/>
    <x v="0"/>
    <n v="0"/>
    <x v="1"/>
  </r>
  <r>
    <s v="P1670"/>
    <x v="4"/>
    <s v="Adulto Mayor"/>
    <x v="1"/>
    <n v="30"/>
    <x v="2"/>
    <n v="0"/>
    <s v="No tiene herencia"/>
    <n v="114"/>
    <n v="84"/>
    <n v="85"/>
    <s v="Normal"/>
    <n v="57"/>
    <s v="Normal"/>
    <n v="2"/>
    <x v="0"/>
    <n v="0"/>
    <x v="0"/>
    <n v="0"/>
    <x v="0"/>
    <n v="0"/>
    <x v="1"/>
    <x v="18"/>
    <x v="1"/>
    <n v="27"/>
    <x v="0"/>
    <n v="87"/>
    <x v="2"/>
    <n v="18"/>
    <x v="0"/>
    <n v="16"/>
    <s v="Normal"/>
    <n v="1980"/>
    <x v="0"/>
    <n v="1"/>
    <x v="1"/>
    <n v="116"/>
    <x v="2"/>
    <n v="5.5"/>
    <x v="0"/>
    <n v="215"/>
    <x v="2"/>
    <n v="129"/>
    <x v="0"/>
    <n v="52"/>
    <x v="0"/>
    <n v="81"/>
    <s v="Normal"/>
    <n v="145"/>
    <s v="Normal"/>
    <n v="4.4000000000000004"/>
    <s v="Normal"/>
    <n v="12.2"/>
    <x v="1"/>
    <n v="9.4"/>
    <s v="Normal"/>
    <n v="3.6"/>
    <s v="Normal"/>
    <n v="0"/>
    <s v="No Toma ECA"/>
    <n v="1"/>
    <s v="Toma ARB"/>
    <n v="0"/>
    <x v="1"/>
    <n v="0"/>
    <x v="1"/>
    <n v="0"/>
    <x v="0"/>
    <n v="1"/>
    <x v="0"/>
  </r>
  <r>
    <s v="P1671"/>
    <x v="6"/>
    <s v="Adulto Mayor"/>
    <x v="1"/>
    <n v="31.1"/>
    <x v="2"/>
    <n v="0"/>
    <s v="No tiene herencia"/>
    <n v="145"/>
    <n v="93"/>
    <n v="78"/>
    <s v="Normal"/>
    <n v="37"/>
    <s v="Reducida"/>
    <n v="2"/>
    <x v="0"/>
    <n v="1"/>
    <x v="1"/>
    <n v="1"/>
    <x v="1"/>
    <n v="1"/>
    <x v="0"/>
    <x v="5"/>
    <x v="1"/>
    <n v="47"/>
    <x v="1"/>
    <n v="50"/>
    <x v="1"/>
    <n v="2636"/>
    <x v="1"/>
    <n v="2108"/>
    <s v="Macroalbuminuria"/>
    <n v="378"/>
    <x v="1"/>
    <n v="1"/>
    <x v="1"/>
    <n v="198"/>
    <x v="1"/>
    <n v="7.5"/>
    <x v="1"/>
    <n v="275"/>
    <x v="1"/>
    <n v="179"/>
    <x v="1"/>
    <n v="31"/>
    <x v="0"/>
    <n v="378"/>
    <s v="Alto"/>
    <n v="139"/>
    <s v="Normal"/>
    <n v="6.2"/>
    <s v="Alto"/>
    <n v="10.6"/>
    <x v="0"/>
    <n v="7.9"/>
    <s v="Bajo"/>
    <n v="6.5"/>
    <s v="Alto"/>
    <n v="1"/>
    <s v="Toma ECA"/>
    <n v="1"/>
    <s v="Toma ARB"/>
    <n v="0"/>
    <x v="1"/>
    <n v="1"/>
    <x v="0"/>
    <n v="1"/>
    <x v="1"/>
    <n v="1"/>
    <x v="0"/>
  </r>
  <r>
    <s v="P1672"/>
    <x v="12"/>
    <s v="Adulto"/>
    <x v="1"/>
    <n v="20.9"/>
    <x v="0"/>
    <n v="0"/>
    <s v="No tiene herencia"/>
    <n v="132"/>
    <n v="77"/>
    <n v="69"/>
    <s v="Normal"/>
    <n v="64"/>
    <s v="Normal"/>
    <n v="2"/>
    <x v="0"/>
    <n v="0"/>
    <x v="0"/>
    <n v="0"/>
    <x v="0"/>
    <n v="0"/>
    <x v="1"/>
    <x v="7"/>
    <x v="0"/>
    <n v="40"/>
    <x v="0"/>
    <n v="105"/>
    <x v="0"/>
    <n v="12"/>
    <x v="0"/>
    <n v="9"/>
    <s v="Normal"/>
    <n v="1569"/>
    <x v="0"/>
    <n v="0"/>
    <x v="0"/>
    <n v="123"/>
    <x v="2"/>
    <n v="6.3"/>
    <x v="2"/>
    <n v="186"/>
    <x v="0"/>
    <n v="116"/>
    <x v="0"/>
    <n v="53"/>
    <x v="0"/>
    <n v="83"/>
    <s v="Normal"/>
    <n v="142"/>
    <s v="Normal"/>
    <n v="4.8"/>
    <s v="Normal"/>
    <n v="13.3"/>
    <x v="1"/>
    <n v="9.8000000000000007"/>
    <s v="Normal"/>
    <n v="4.3"/>
    <s v="Normal"/>
    <n v="0"/>
    <s v="No Toma ECA"/>
    <n v="0"/>
    <s v="No toma ARB"/>
    <n v="0"/>
    <x v="1"/>
    <n v="0"/>
    <x v="1"/>
    <n v="0"/>
    <x v="0"/>
    <n v="0"/>
    <x v="1"/>
  </r>
  <r>
    <s v="P1673"/>
    <x v="15"/>
    <s v="Adulto"/>
    <x v="1"/>
    <n v="32.700000000000003"/>
    <x v="2"/>
    <n v="1"/>
    <s v="Tiene herencia"/>
    <n v="148"/>
    <n v="107"/>
    <n v="90"/>
    <s v="Normal"/>
    <n v="43"/>
    <s v="Intermedia"/>
    <n v="3"/>
    <x v="3"/>
    <n v="1"/>
    <x v="1"/>
    <n v="0"/>
    <x v="0"/>
    <n v="1"/>
    <x v="0"/>
    <x v="14"/>
    <x v="1"/>
    <n v="98"/>
    <x v="1"/>
    <n v="53"/>
    <x v="1"/>
    <n v="601"/>
    <x v="1"/>
    <n v="480"/>
    <s v="Macroalbuminuria"/>
    <n v="789"/>
    <x v="0"/>
    <n v="1"/>
    <x v="1"/>
    <n v="157"/>
    <x v="1"/>
    <n v="10.9"/>
    <x v="1"/>
    <n v="204"/>
    <x v="2"/>
    <n v="187"/>
    <x v="1"/>
    <n v="29"/>
    <x v="0"/>
    <n v="414"/>
    <s v="Alto"/>
    <n v="133"/>
    <s v="Bajo"/>
    <n v="6.7"/>
    <s v="Alto"/>
    <n v="7.2"/>
    <x v="0"/>
    <n v="7.9"/>
    <s v="Bajo"/>
    <n v="7.2"/>
    <s v="Alto"/>
    <n v="0"/>
    <s v="No Toma ECA"/>
    <n v="0"/>
    <s v="No toma ARB"/>
    <n v="1"/>
    <x v="0"/>
    <n v="1"/>
    <x v="0"/>
    <n v="1"/>
    <x v="1"/>
    <n v="0"/>
    <x v="1"/>
  </r>
  <r>
    <s v="P1674"/>
    <x v="12"/>
    <s v="Adulto"/>
    <x v="1"/>
    <n v="25.9"/>
    <x v="3"/>
    <n v="1"/>
    <s v="Tiene herencia"/>
    <n v="101"/>
    <n v="82"/>
    <n v="87"/>
    <s v="Normal"/>
    <n v="56"/>
    <s v="Normal"/>
    <n v="2"/>
    <x v="0"/>
    <n v="0"/>
    <x v="0"/>
    <n v="0"/>
    <x v="0"/>
    <n v="0"/>
    <x v="1"/>
    <x v="4"/>
    <x v="1"/>
    <n v="38"/>
    <x v="0"/>
    <n v="87"/>
    <x v="2"/>
    <n v="29"/>
    <x v="0"/>
    <n v="20"/>
    <s v="Normal"/>
    <n v="1294"/>
    <x v="0"/>
    <n v="0"/>
    <x v="0"/>
    <n v="98"/>
    <x v="0"/>
    <n v="5.8"/>
    <x v="2"/>
    <n v="162"/>
    <x v="0"/>
    <n v="80"/>
    <x v="3"/>
    <n v="70"/>
    <x v="1"/>
    <n v="150"/>
    <s v="Normal"/>
    <n v="143"/>
    <s v="Normal"/>
    <n v="3.6"/>
    <s v="Normal"/>
    <n v="13.5"/>
    <x v="1"/>
    <n v="9.6"/>
    <s v="Normal"/>
    <n v="3.5"/>
    <s v="Normal"/>
    <n v="0"/>
    <s v="No Toma ECA"/>
    <n v="1"/>
    <s v="Toma ARB"/>
    <n v="0"/>
    <x v="1"/>
    <n v="1"/>
    <x v="0"/>
    <n v="0"/>
    <x v="0"/>
    <n v="1"/>
    <x v="0"/>
  </r>
  <r>
    <s v="P1675"/>
    <x v="36"/>
    <s v="Adulto Mayor"/>
    <x v="1"/>
    <n v="34.9"/>
    <x v="2"/>
    <n v="1"/>
    <s v="Tiene herencia"/>
    <n v="157"/>
    <n v="97"/>
    <n v="82"/>
    <s v="Normal"/>
    <n v="35"/>
    <s v="Reducida"/>
    <n v="3"/>
    <x v="3"/>
    <n v="1"/>
    <x v="1"/>
    <n v="1"/>
    <x v="1"/>
    <n v="1"/>
    <x v="0"/>
    <x v="28"/>
    <x v="1"/>
    <n v="94"/>
    <x v="1"/>
    <n v="27"/>
    <x v="4"/>
    <n v="1976"/>
    <x v="1"/>
    <n v="1383"/>
    <s v="Macroalbuminuria"/>
    <n v="460"/>
    <x v="1"/>
    <n v="0"/>
    <x v="0"/>
    <n v="157"/>
    <x v="1"/>
    <n v="9.6"/>
    <x v="1"/>
    <n v="244"/>
    <x v="1"/>
    <n v="188"/>
    <x v="1"/>
    <n v="26"/>
    <x v="0"/>
    <n v="420"/>
    <s v="Alto"/>
    <n v="125"/>
    <s v="Bajo"/>
    <n v="5.5"/>
    <s v="Alto"/>
    <n v="9.9"/>
    <x v="0"/>
    <n v="8.6"/>
    <s v="Normal"/>
    <n v="5"/>
    <s v="Alto"/>
    <n v="0"/>
    <s v="No Toma ECA"/>
    <n v="0"/>
    <s v="No toma ARB"/>
    <n v="1"/>
    <x v="0"/>
    <n v="1"/>
    <x v="0"/>
    <n v="1"/>
    <x v="1"/>
    <n v="0"/>
    <x v="1"/>
  </r>
  <r>
    <s v="P1676"/>
    <x v="37"/>
    <s v="Adulto Mayor"/>
    <x v="1"/>
    <n v="35.9"/>
    <x v="1"/>
    <n v="0"/>
    <s v="No tiene herencia"/>
    <n v="140"/>
    <n v="91"/>
    <n v="97"/>
    <s v="Normal"/>
    <n v="45"/>
    <s v="Intermedia"/>
    <n v="2"/>
    <x v="0"/>
    <n v="1"/>
    <x v="1"/>
    <n v="1"/>
    <x v="1"/>
    <n v="1"/>
    <x v="0"/>
    <x v="20"/>
    <x v="1"/>
    <n v="78"/>
    <x v="1"/>
    <n v="18"/>
    <x v="4"/>
    <n v="1052"/>
    <x v="1"/>
    <n v="736"/>
    <s v="Macroalbuminuria"/>
    <n v="304"/>
    <x v="1"/>
    <n v="0"/>
    <x v="0"/>
    <n v="208"/>
    <x v="1"/>
    <n v="7.3"/>
    <x v="1"/>
    <n v="268"/>
    <x v="1"/>
    <n v="183"/>
    <x v="1"/>
    <n v="30"/>
    <x v="0"/>
    <n v="240"/>
    <s v="Alto"/>
    <n v="139"/>
    <s v="Normal"/>
    <n v="6.7"/>
    <s v="Alto"/>
    <n v="9.3000000000000007"/>
    <x v="0"/>
    <n v="8.1"/>
    <s v="Bajo"/>
    <n v="7.5"/>
    <s v="Alto"/>
    <n v="1"/>
    <s v="Toma ECA"/>
    <n v="0"/>
    <s v="No toma ARB"/>
    <n v="1"/>
    <x v="0"/>
    <n v="0"/>
    <x v="1"/>
    <n v="1"/>
    <x v="1"/>
    <n v="1"/>
    <x v="0"/>
  </r>
  <r>
    <s v="P1677"/>
    <x v="1"/>
    <s v="Adulto"/>
    <x v="1"/>
    <n v="20.8"/>
    <x v="0"/>
    <n v="0"/>
    <s v="No tiene herencia"/>
    <n v="106"/>
    <n v="81"/>
    <n v="74"/>
    <s v="Normal"/>
    <n v="69"/>
    <s v="Normal"/>
    <n v="2"/>
    <x v="0"/>
    <n v="0"/>
    <x v="0"/>
    <n v="0"/>
    <x v="0"/>
    <n v="1"/>
    <x v="0"/>
    <x v="4"/>
    <x v="1"/>
    <n v="21"/>
    <x v="0"/>
    <n v="74"/>
    <x v="2"/>
    <n v="27"/>
    <x v="0"/>
    <n v="21"/>
    <s v="Normal"/>
    <n v="1918"/>
    <x v="0"/>
    <n v="0"/>
    <x v="0"/>
    <n v="106"/>
    <x v="2"/>
    <n v="5.0999999999999996"/>
    <x v="0"/>
    <n v="159"/>
    <x v="0"/>
    <n v="130"/>
    <x v="4"/>
    <n v="49"/>
    <x v="0"/>
    <n v="150"/>
    <s v="Normal"/>
    <n v="142"/>
    <s v="Normal"/>
    <n v="4"/>
    <s v="Normal"/>
    <n v="13.8"/>
    <x v="1"/>
    <n v="9.8000000000000007"/>
    <s v="Normal"/>
    <n v="4.3"/>
    <s v="Normal"/>
    <n v="0"/>
    <s v="No Toma ECA"/>
    <n v="0"/>
    <s v="No toma ARB"/>
    <n v="0"/>
    <x v="1"/>
    <n v="1"/>
    <x v="0"/>
    <n v="0"/>
    <x v="0"/>
    <n v="0"/>
    <x v="1"/>
  </r>
  <r>
    <s v="P1678"/>
    <x v="30"/>
    <s v="Adulto Mayor"/>
    <x v="0"/>
    <n v="39.6"/>
    <x v="1"/>
    <n v="1"/>
    <s v="Tiene herencia"/>
    <n v="168"/>
    <n v="95"/>
    <n v="90"/>
    <s v="Normal"/>
    <n v="25"/>
    <s v="Reducida"/>
    <n v="3"/>
    <x v="3"/>
    <n v="1"/>
    <x v="1"/>
    <n v="1"/>
    <x v="1"/>
    <n v="1"/>
    <x v="0"/>
    <x v="29"/>
    <x v="1"/>
    <n v="51"/>
    <x v="0"/>
    <n v="19"/>
    <x v="4"/>
    <n v="608"/>
    <x v="1"/>
    <n v="486"/>
    <s v="Macroalbuminuria"/>
    <n v="819"/>
    <x v="0"/>
    <n v="1"/>
    <x v="1"/>
    <n v="156"/>
    <x v="1"/>
    <n v="10.199999999999999"/>
    <x v="1"/>
    <n v="283"/>
    <x v="1"/>
    <n v="212"/>
    <x v="2"/>
    <n v="25"/>
    <x v="0"/>
    <n v="345"/>
    <s v="Alto"/>
    <n v="137"/>
    <s v="Normal"/>
    <n v="5.3"/>
    <s v="Alto"/>
    <n v="10.3"/>
    <x v="0"/>
    <n v="8.1"/>
    <s v="Bajo"/>
    <n v="6.4"/>
    <s v="Alto"/>
    <n v="1"/>
    <s v="Toma ECA"/>
    <n v="0"/>
    <s v="No toma ARB"/>
    <n v="0"/>
    <x v="1"/>
    <n v="1"/>
    <x v="0"/>
    <n v="1"/>
    <x v="1"/>
    <n v="0"/>
    <x v="1"/>
  </r>
  <r>
    <s v="P1679"/>
    <x v="54"/>
    <s v="Adulto Mayor"/>
    <x v="1"/>
    <n v="26.1"/>
    <x v="3"/>
    <n v="0"/>
    <s v="No tiene herencia"/>
    <n v="140"/>
    <n v="90"/>
    <n v="84"/>
    <s v="Normal"/>
    <n v="27"/>
    <s v="Reducida"/>
    <n v="2"/>
    <x v="0"/>
    <n v="0"/>
    <x v="0"/>
    <n v="0"/>
    <x v="0"/>
    <n v="1"/>
    <x v="0"/>
    <x v="28"/>
    <x v="1"/>
    <n v="117"/>
    <x v="3"/>
    <n v="49"/>
    <x v="1"/>
    <n v="1897"/>
    <x v="1"/>
    <n v="1327"/>
    <s v="Macroalbuminuria"/>
    <n v="470"/>
    <x v="1"/>
    <n v="1"/>
    <x v="1"/>
    <n v="165"/>
    <x v="1"/>
    <n v="10.6"/>
    <x v="1"/>
    <n v="223"/>
    <x v="2"/>
    <n v="139"/>
    <x v="4"/>
    <n v="27"/>
    <x v="0"/>
    <n v="236"/>
    <s v="Alto"/>
    <n v="131"/>
    <s v="Bajo"/>
    <n v="5.0999999999999996"/>
    <s v="Alto"/>
    <n v="10.5"/>
    <x v="0"/>
    <n v="8.8000000000000007"/>
    <s v="Normal"/>
    <n v="7.4"/>
    <s v="Alto"/>
    <n v="1"/>
    <s v="Toma ECA"/>
    <n v="0"/>
    <s v="No toma ARB"/>
    <n v="0"/>
    <x v="1"/>
    <n v="1"/>
    <x v="0"/>
    <n v="1"/>
    <x v="1"/>
    <n v="0"/>
    <x v="1"/>
  </r>
  <r>
    <s v="P1680"/>
    <x v="1"/>
    <s v="Adulto"/>
    <x v="1"/>
    <n v="29.4"/>
    <x v="3"/>
    <n v="0"/>
    <s v="No tiene herencia"/>
    <n v="106"/>
    <n v="82"/>
    <n v="69"/>
    <s v="Normal"/>
    <n v="53"/>
    <s v="Normal"/>
    <n v="1"/>
    <x v="2"/>
    <n v="0"/>
    <x v="0"/>
    <n v="0"/>
    <x v="0"/>
    <n v="1"/>
    <x v="0"/>
    <x v="4"/>
    <x v="1"/>
    <n v="35"/>
    <x v="0"/>
    <n v="85"/>
    <x v="2"/>
    <n v="17"/>
    <x v="0"/>
    <n v="13"/>
    <s v="Normal"/>
    <n v="2214"/>
    <x v="0"/>
    <n v="0"/>
    <x v="0"/>
    <n v="123"/>
    <x v="2"/>
    <n v="4.9000000000000004"/>
    <x v="0"/>
    <n v="190"/>
    <x v="0"/>
    <n v="126"/>
    <x v="0"/>
    <n v="54"/>
    <x v="0"/>
    <n v="161"/>
    <s v="Alto"/>
    <n v="145"/>
    <s v="Normal"/>
    <n v="4.2"/>
    <s v="Normal"/>
    <n v="12.8"/>
    <x v="1"/>
    <n v="10.199999999999999"/>
    <s v="Normal"/>
    <n v="3"/>
    <s v="Normal"/>
    <n v="0"/>
    <s v="No Toma ECA"/>
    <n v="1"/>
    <s v="Toma ARB"/>
    <n v="0"/>
    <x v="1"/>
    <n v="0"/>
    <x v="1"/>
    <n v="0"/>
    <x v="0"/>
    <n v="1"/>
    <x v="0"/>
  </r>
  <r>
    <s v="P1681"/>
    <x v="11"/>
    <s v="Adulto Mayor"/>
    <x v="1"/>
    <n v="25"/>
    <x v="3"/>
    <n v="1"/>
    <s v="Tiene herencia"/>
    <n v="149"/>
    <n v="94"/>
    <n v="105"/>
    <s v="Taquicardia"/>
    <n v="49"/>
    <s v="Intermedia"/>
    <n v="2"/>
    <x v="0"/>
    <n v="0"/>
    <x v="0"/>
    <n v="1"/>
    <x v="1"/>
    <n v="1"/>
    <x v="0"/>
    <x v="22"/>
    <x v="1"/>
    <n v="110"/>
    <x v="3"/>
    <n v="58"/>
    <x v="1"/>
    <n v="2771"/>
    <x v="1"/>
    <n v="2493"/>
    <s v="Macroalbuminuria"/>
    <n v="390"/>
    <x v="1"/>
    <n v="1"/>
    <x v="1"/>
    <n v="136"/>
    <x v="1"/>
    <n v="9.3000000000000007"/>
    <x v="1"/>
    <n v="313"/>
    <x v="1"/>
    <n v="160"/>
    <x v="1"/>
    <n v="29"/>
    <x v="0"/>
    <n v="239"/>
    <s v="Alto"/>
    <n v="133"/>
    <s v="Bajo"/>
    <n v="5.4"/>
    <s v="Alto"/>
    <n v="7.1"/>
    <x v="0"/>
    <n v="8.4"/>
    <s v="Bajo"/>
    <n v="6.2"/>
    <s v="Alto"/>
    <n v="1"/>
    <s v="Toma ECA"/>
    <n v="0"/>
    <s v="No toma ARB"/>
    <n v="1"/>
    <x v="0"/>
    <n v="1"/>
    <x v="0"/>
    <n v="1"/>
    <x v="1"/>
    <n v="0"/>
    <x v="1"/>
  </r>
  <r>
    <s v="P1682"/>
    <x v="1"/>
    <s v="Adulto"/>
    <x v="0"/>
    <n v="22.6"/>
    <x v="0"/>
    <n v="1"/>
    <s v="Tiene herencia"/>
    <n v="131"/>
    <n v="77"/>
    <n v="62"/>
    <s v="Normal"/>
    <n v="51"/>
    <s v="Normal"/>
    <n v="1"/>
    <x v="2"/>
    <n v="0"/>
    <x v="0"/>
    <n v="0"/>
    <x v="0"/>
    <n v="0"/>
    <x v="1"/>
    <x v="10"/>
    <x v="2"/>
    <n v="24"/>
    <x v="0"/>
    <n v="79"/>
    <x v="2"/>
    <n v="6"/>
    <x v="0"/>
    <n v="4"/>
    <s v="Normal"/>
    <n v="1206"/>
    <x v="0"/>
    <n v="0"/>
    <x v="0"/>
    <n v="105"/>
    <x v="2"/>
    <n v="5.0999999999999996"/>
    <x v="0"/>
    <n v="181"/>
    <x v="0"/>
    <n v="81"/>
    <x v="3"/>
    <n v="48"/>
    <x v="0"/>
    <n v="108"/>
    <s v="Normal"/>
    <n v="138"/>
    <s v="Normal"/>
    <n v="4.0999999999999996"/>
    <s v="Normal"/>
    <n v="15.8"/>
    <x v="1"/>
    <n v="9.3000000000000007"/>
    <s v="Normal"/>
    <n v="2.5"/>
    <s v="Normal"/>
    <n v="1"/>
    <s v="Toma ECA"/>
    <n v="0"/>
    <s v="No toma ARB"/>
    <n v="0"/>
    <x v="1"/>
    <n v="1"/>
    <x v="0"/>
    <n v="0"/>
    <x v="0"/>
    <n v="1"/>
    <x v="0"/>
  </r>
  <r>
    <s v="P1683"/>
    <x v="0"/>
    <s v="Adulto"/>
    <x v="0"/>
    <n v="21.2"/>
    <x v="0"/>
    <n v="0"/>
    <s v="No tiene herencia"/>
    <n v="102"/>
    <n v="83"/>
    <n v="81"/>
    <s v="Normal"/>
    <n v="53"/>
    <s v="Normal"/>
    <n v="1"/>
    <x v="2"/>
    <n v="0"/>
    <x v="0"/>
    <n v="0"/>
    <x v="0"/>
    <n v="1"/>
    <x v="0"/>
    <x v="4"/>
    <x v="0"/>
    <n v="21"/>
    <x v="0"/>
    <n v="103"/>
    <x v="0"/>
    <n v="24"/>
    <x v="0"/>
    <n v="16"/>
    <s v="Normal"/>
    <n v="1027"/>
    <x v="0"/>
    <n v="0"/>
    <x v="0"/>
    <n v="92"/>
    <x v="0"/>
    <n v="5.2"/>
    <x v="0"/>
    <n v="207"/>
    <x v="2"/>
    <n v="118"/>
    <x v="0"/>
    <n v="49"/>
    <x v="0"/>
    <n v="137"/>
    <s v="Normal"/>
    <n v="143"/>
    <s v="Normal"/>
    <n v="3.9"/>
    <s v="Normal"/>
    <n v="15.9"/>
    <x v="1"/>
    <n v="9.6"/>
    <s v="Normal"/>
    <n v="4.3"/>
    <s v="Normal"/>
    <n v="0"/>
    <s v="No Toma ECA"/>
    <n v="0"/>
    <s v="No toma ARB"/>
    <n v="0"/>
    <x v="1"/>
    <n v="1"/>
    <x v="0"/>
    <n v="0"/>
    <x v="0"/>
    <n v="0"/>
    <x v="1"/>
  </r>
  <r>
    <s v="P1684"/>
    <x v="14"/>
    <s v="Adulto"/>
    <x v="0"/>
    <n v="28.2"/>
    <x v="3"/>
    <n v="1"/>
    <s v="Tiene herencia"/>
    <n v="108"/>
    <n v="68"/>
    <n v="81"/>
    <s v="Normal"/>
    <n v="68"/>
    <s v="Normal"/>
    <n v="2"/>
    <x v="0"/>
    <n v="0"/>
    <x v="0"/>
    <n v="0"/>
    <x v="0"/>
    <n v="1"/>
    <x v="0"/>
    <x v="13"/>
    <x v="0"/>
    <n v="18"/>
    <x v="0"/>
    <n v="120"/>
    <x v="0"/>
    <n v="12"/>
    <x v="0"/>
    <n v="9"/>
    <s v="Normal"/>
    <n v="2016"/>
    <x v="0"/>
    <n v="1"/>
    <x v="1"/>
    <n v="100"/>
    <x v="2"/>
    <n v="5.3"/>
    <x v="0"/>
    <n v="163"/>
    <x v="0"/>
    <n v="102"/>
    <x v="0"/>
    <n v="66"/>
    <x v="1"/>
    <n v="156"/>
    <s v="Alto"/>
    <n v="135"/>
    <s v="Normal"/>
    <n v="4.5"/>
    <s v="Normal"/>
    <n v="14"/>
    <x v="1"/>
    <n v="10.199999999999999"/>
    <s v="Normal"/>
    <n v="3.5"/>
    <s v="Normal"/>
    <n v="0"/>
    <s v="No Toma ECA"/>
    <n v="0"/>
    <s v="No toma ARB"/>
    <n v="0"/>
    <x v="1"/>
    <n v="1"/>
    <x v="0"/>
    <n v="0"/>
    <x v="0"/>
    <n v="0"/>
    <x v="1"/>
  </r>
  <r>
    <s v="P1685"/>
    <x v="31"/>
    <s v="Adulto Mayor"/>
    <x v="0"/>
    <n v="28"/>
    <x v="3"/>
    <n v="1"/>
    <s v="Tiene herencia"/>
    <n v="182"/>
    <n v="100"/>
    <n v="93"/>
    <s v="Normal"/>
    <n v="49"/>
    <s v="Intermedia"/>
    <n v="3"/>
    <x v="3"/>
    <n v="0"/>
    <x v="0"/>
    <n v="0"/>
    <x v="0"/>
    <n v="1"/>
    <x v="0"/>
    <x v="9"/>
    <x v="1"/>
    <n v="73"/>
    <x v="1"/>
    <n v="18"/>
    <x v="4"/>
    <n v="1399"/>
    <x v="1"/>
    <n v="1119"/>
    <s v="Macroalbuminuria"/>
    <n v="487"/>
    <x v="1"/>
    <n v="1"/>
    <x v="1"/>
    <n v="211"/>
    <x v="1"/>
    <n v="10.4"/>
    <x v="1"/>
    <n v="208"/>
    <x v="2"/>
    <n v="163"/>
    <x v="1"/>
    <n v="26"/>
    <x v="0"/>
    <n v="226"/>
    <s v="Alto"/>
    <n v="132"/>
    <s v="Bajo"/>
    <n v="7"/>
    <s v="Alto"/>
    <n v="8.6999999999999993"/>
    <x v="0"/>
    <n v="7.6"/>
    <s v="Bajo"/>
    <n v="5.4"/>
    <s v="Alto"/>
    <n v="0"/>
    <s v="No Toma ECA"/>
    <n v="1"/>
    <s v="Toma ARB"/>
    <n v="1"/>
    <x v="0"/>
    <n v="1"/>
    <x v="0"/>
    <n v="1"/>
    <x v="1"/>
    <n v="0"/>
    <x v="1"/>
  </r>
  <r>
    <s v="P1686"/>
    <x v="14"/>
    <s v="Adulto"/>
    <x v="1"/>
    <n v="18.600000000000001"/>
    <x v="0"/>
    <n v="0"/>
    <s v="No tiene herencia"/>
    <n v="123"/>
    <n v="75"/>
    <n v="75"/>
    <s v="Normal"/>
    <n v="52"/>
    <s v="Normal"/>
    <n v="1"/>
    <x v="2"/>
    <n v="0"/>
    <x v="0"/>
    <n v="0"/>
    <x v="0"/>
    <n v="0"/>
    <x v="1"/>
    <x v="18"/>
    <x v="1"/>
    <n v="21"/>
    <x v="0"/>
    <n v="64"/>
    <x v="2"/>
    <n v="16"/>
    <x v="0"/>
    <n v="12"/>
    <s v="Normal"/>
    <n v="1386"/>
    <x v="0"/>
    <n v="0"/>
    <x v="0"/>
    <n v="112"/>
    <x v="2"/>
    <n v="6.2"/>
    <x v="2"/>
    <n v="193"/>
    <x v="0"/>
    <n v="101"/>
    <x v="0"/>
    <n v="61"/>
    <x v="1"/>
    <n v="108"/>
    <s v="Normal"/>
    <n v="139"/>
    <s v="Normal"/>
    <n v="4.2"/>
    <s v="Normal"/>
    <n v="15.6"/>
    <x v="2"/>
    <n v="9.1999999999999993"/>
    <s v="Normal"/>
    <n v="3.4"/>
    <s v="Normal"/>
    <n v="1"/>
    <s v="Toma ECA"/>
    <n v="1"/>
    <s v="Toma ARB"/>
    <n v="0"/>
    <x v="1"/>
    <n v="1"/>
    <x v="0"/>
    <n v="0"/>
    <x v="0"/>
    <n v="1"/>
    <x v="0"/>
  </r>
  <r>
    <s v="P1687"/>
    <x v="22"/>
    <s v="Adulto Mayor"/>
    <x v="0"/>
    <n v="30.6"/>
    <x v="2"/>
    <n v="1"/>
    <s v="Tiene herencia"/>
    <n v="173"/>
    <n v="95"/>
    <n v="84"/>
    <s v="Normal"/>
    <n v="28"/>
    <s v="Reducida"/>
    <n v="3"/>
    <x v="3"/>
    <n v="1"/>
    <x v="1"/>
    <n v="0"/>
    <x v="0"/>
    <n v="1"/>
    <x v="0"/>
    <x v="12"/>
    <x v="1"/>
    <n v="72"/>
    <x v="1"/>
    <n v="46"/>
    <x v="1"/>
    <n v="2234"/>
    <x v="1"/>
    <n v="1787"/>
    <s v="Macroalbuminuria"/>
    <n v="585"/>
    <x v="0"/>
    <n v="1"/>
    <x v="1"/>
    <n v="149"/>
    <x v="1"/>
    <n v="7.4"/>
    <x v="1"/>
    <n v="303"/>
    <x v="1"/>
    <n v="217"/>
    <x v="2"/>
    <n v="30"/>
    <x v="0"/>
    <n v="285"/>
    <s v="Alto"/>
    <n v="140"/>
    <s v="Normal"/>
    <n v="6.9"/>
    <s v="Alto"/>
    <n v="10.9"/>
    <x v="0"/>
    <n v="9"/>
    <s v="Normal"/>
    <n v="7"/>
    <s v="Alto"/>
    <n v="1"/>
    <s v="Toma ECA"/>
    <n v="0"/>
    <s v="No toma ARB"/>
    <n v="1"/>
    <x v="0"/>
    <n v="1"/>
    <x v="0"/>
    <n v="1"/>
    <x v="1"/>
    <n v="0"/>
    <x v="1"/>
  </r>
  <r>
    <s v="P1688"/>
    <x v="15"/>
    <s v="Adulto"/>
    <x v="0"/>
    <n v="22.1"/>
    <x v="0"/>
    <n v="0"/>
    <s v="No tiene herencia"/>
    <n v="100"/>
    <n v="77"/>
    <n v="85"/>
    <s v="Normal"/>
    <n v="67"/>
    <s v="Normal"/>
    <n v="2"/>
    <x v="0"/>
    <n v="0"/>
    <x v="0"/>
    <n v="0"/>
    <x v="0"/>
    <n v="0"/>
    <x v="1"/>
    <x v="18"/>
    <x v="0"/>
    <n v="27"/>
    <x v="0"/>
    <n v="112"/>
    <x v="0"/>
    <n v="26"/>
    <x v="0"/>
    <n v="18"/>
    <s v="Normal"/>
    <n v="1851"/>
    <x v="0"/>
    <n v="1"/>
    <x v="1"/>
    <n v="99"/>
    <x v="0"/>
    <n v="5"/>
    <x v="0"/>
    <n v="196"/>
    <x v="0"/>
    <n v="103"/>
    <x v="0"/>
    <n v="50"/>
    <x v="0"/>
    <n v="103"/>
    <s v="Normal"/>
    <n v="135"/>
    <s v="Normal"/>
    <n v="4.5999999999999996"/>
    <s v="Normal"/>
    <n v="13.2"/>
    <x v="0"/>
    <n v="8.9"/>
    <s v="Normal"/>
    <n v="4.0999999999999996"/>
    <s v="Normal"/>
    <n v="1"/>
    <s v="Toma ECA"/>
    <n v="1"/>
    <s v="Toma ARB"/>
    <n v="0"/>
    <x v="1"/>
    <n v="0"/>
    <x v="1"/>
    <n v="0"/>
    <x v="0"/>
    <n v="0"/>
    <x v="1"/>
  </r>
  <r>
    <s v="P1689"/>
    <x v="16"/>
    <s v="Adulto"/>
    <x v="0"/>
    <n v="18"/>
    <x v="4"/>
    <n v="1"/>
    <s v="Tiene herencia"/>
    <n v="100"/>
    <n v="77"/>
    <n v="84"/>
    <s v="Normal"/>
    <n v="51"/>
    <s v="Normal"/>
    <n v="1"/>
    <x v="2"/>
    <n v="0"/>
    <x v="0"/>
    <n v="0"/>
    <x v="0"/>
    <n v="1"/>
    <x v="0"/>
    <x v="0"/>
    <x v="0"/>
    <n v="18"/>
    <x v="0"/>
    <n v="107"/>
    <x v="0"/>
    <n v="10"/>
    <x v="0"/>
    <n v="9"/>
    <s v="Normal"/>
    <n v="1595"/>
    <x v="0"/>
    <n v="0"/>
    <x v="0"/>
    <n v="82"/>
    <x v="0"/>
    <n v="5.7"/>
    <x v="2"/>
    <n v="160"/>
    <x v="0"/>
    <n v="103"/>
    <x v="0"/>
    <n v="68"/>
    <x v="1"/>
    <n v="148"/>
    <s v="Normal"/>
    <n v="135"/>
    <s v="Normal"/>
    <n v="4.5"/>
    <s v="Normal"/>
    <n v="15.9"/>
    <x v="1"/>
    <n v="9.3000000000000007"/>
    <s v="Normal"/>
    <n v="3.6"/>
    <s v="Normal"/>
    <n v="1"/>
    <s v="Toma ECA"/>
    <n v="1"/>
    <s v="Toma ARB"/>
    <n v="0"/>
    <x v="1"/>
    <n v="0"/>
    <x v="1"/>
    <n v="0"/>
    <x v="0"/>
    <n v="0"/>
    <x v="1"/>
  </r>
  <r>
    <s v="P1690"/>
    <x v="15"/>
    <s v="Adulto"/>
    <x v="0"/>
    <n v="26.8"/>
    <x v="3"/>
    <n v="1"/>
    <s v="Tiene herencia"/>
    <n v="174"/>
    <n v="97"/>
    <n v="78"/>
    <s v="Normal"/>
    <n v="49"/>
    <s v="Intermedia"/>
    <n v="2"/>
    <x v="0"/>
    <n v="0"/>
    <x v="0"/>
    <n v="0"/>
    <x v="0"/>
    <n v="1"/>
    <x v="0"/>
    <x v="31"/>
    <x v="1"/>
    <n v="95"/>
    <x v="1"/>
    <n v="55"/>
    <x v="1"/>
    <n v="1035"/>
    <x v="1"/>
    <n v="828"/>
    <s v="Macroalbuminuria"/>
    <n v="791"/>
    <x v="0"/>
    <n v="0"/>
    <x v="0"/>
    <n v="127"/>
    <x v="1"/>
    <n v="8"/>
    <x v="1"/>
    <n v="253"/>
    <x v="1"/>
    <n v="144"/>
    <x v="4"/>
    <n v="44"/>
    <x v="0"/>
    <n v="358"/>
    <s v="Alto"/>
    <n v="128"/>
    <s v="Bajo"/>
    <n v="5.9"/>
    <s v="Alto"/>
    <n v="8.5"/>
    <x v="0"/>
    <n v="7.8"/>
    <s v="Bajo"/>
    <n v="7"/>
    <s v="Alto"/>
    <n v="0"/>
    <s v="No Toma ECA"/>
    <n v="0"/>
    <s v="No toma ARB"/>
    <n v="1"/>
    <x v="0"/>
    <n v="1"/>
    <x v="0"/>
    <n v="1"/>
    <x v="1"/>
    <n v="1"/>
    <x v="0"/>
  </r>
  <r>
    <s v="P1691"/>
    <x v="22"/>
    <s v="Adulto Mayor"/>
    <x v="0"/>
    <n v="39.6"/>
    <x v="1"/>
    <n v="1"/>
    <s v="Tiene herencia"/>
    <n v="179"/>
    <n v="94"/>
    <n v="94"/>
    <s v="Normal"/>
    <n v="43"/>
    <s v="Intermedia"/>
    <n v="4"/>
    <x v="1"/>
    <n v="0"/>
    <x v="0"/>
    <n v="1"/>
    <x v="1"/>
    <n v="1"/>
    <x v="0"/>
    <x v="17"/>
    <x v="1"/>
    <n v="96"/>
    <x v="1"/>
    <n v="22"/>
    <x v="4"/>
    <n v="2562"/>
    <x v="1"/>
    <n v="1793"/>
    <s v="Macroalbuminuria"/>
    <n v="453"/>
    <x v="1"/>
    <n v="1"/>
    <x v="1"/>
    <n v="200"/>
    <x v="1"/>
    <n v="9"/>
    <x v="1"/>
    <n v="228"/>
    <x v="2"/>
    <n v="177"/>
    <x v="1"/>
    <n v="41"/>
    <x v="0"/>
    <n v="326"/>
    <s v="Alto"/>
    <n v="130"/>
    <s v="Bajo"/>
    <n v="5.4"/>
    <s v="Alto"/>
    <n v="10.1"/>
    <x v="0"/>
    <n v="8.5"/>
    <s v="Normal"/>
    <n v="4.8"/>
    <s v="Alto"/>
    <n v="0"/>
    <s v="No Toma ECA"/>
    <n v="0"/>
    <s v="No toma ARB"/>
    <n v="1"/>
    <x v="0"/>
    <n v="1"/>
    <x v="0"/>
    <n v="1"/>
    <x v="1"/>
    <n v="0"/>
    <x v="1"/>
  </r>
  <r>
    <s v="P1692"/>
    <x v="34"/>
    <s v="Adulto"/>
    <x v="1"/>
    <n v="19.8"/>
    <x v="0"/>
    <n v="1"/>
    <s v="Tiene herencia"/>
    <n v="121"/>
    <n v="78"/>
    <n v="88"/>
    <s v="Normal"/>
    <n v="60"/>
    <s v="Normal"/>
    <n v="1"/>
    <x v="2"/>
    <n v="0"/>
    <x v="0"/>
    <n v="0"/>
    <x v="0"/>
    <n v="0"/>
    <x v="1"/>
    <x v="18"/>
    <x v="1"/>
    <n v="34"/>
    <x v="0"/>
    <n v="84"/>
    <x v="2"/>
    <n v="6"/>
    <x v="0"/>
    <n v="4"/>
    <s v="Normal"/>
    <n v="2129"/>
    <x v="0"/>
    <n v="0"/>
    <x v="0"/>
    <n v="89"/>
    <x v="0"/>
    <n v="6.1"/>
    <x v="2"/>
    <n v="189"/>
    <x v="0"/>
    <n v="129"/>
    <x v="0"/>
    <n v="59"/>
    <x v="0"/>
    <n v="166"/>
    <s v="Alto"/>
    <n v="145"/>
    <s v="Normal"/>
    <n v="4.3"/>
    <s v="Normal"/>
    <n v="14"/>
    <x v="1"/>
    <n v="8.6"/>
    <s v="Normal"/>
    <n v="2.7"/>
    <s v="Normal"/>
    <n v="1"/>
    <s v="Toma ECA"/>
    <n v="0"/>
    <s v="No toma ARB"/>
    <n v="1"/>
    <x v="0"/>
    <n v="0"/>
    <x v="1"/>
    <n v="0"/>
    <x v="0"/>
    <n v="1"/>
    <x v="0"/>
  </r>
  <r>
    <s v="P1693"/>
    <x v="1"/>
    <s v="Adulto"/>
    <x v="0"/>
    <n v="27.6"/>
    <x v="3"/>
    <n v="1"/>
    <s v="Tiene herencia"/>
    <n v="134"/>
    <n v="76"/>
    <n v="66"/>
    <s v="Normal"/>
    <n v="54"/>
    <s v="Normal"/>
    <n v="2"/>
    <x v="0"/>
    <n v="0"/>
    <x v="0"/>
    <n v="0"/>
    <x v="0"/>
    <n v="0"/>
    <x v="1"/>
    <x v="13"/>
    <x v="0"/>
    <n v="33"/>
    <x v="0"/>
    <n v="104"/>
    <x v="0"/>
    <n v="19"/>
    <x v="0"/>
    <n v="15"/>
    <s v="Normal"/>
    <n v="2495"/>
    <x v="0"/>
    <n v="0"/>
    <x v="0"/>
    <n v="114"/>
    <x v="2"/>
    <n v="5.9"/>
    <x v="2"/>
    <n v="161"/>
    <x v="0"/>
    <n v="95"/>
    <x v="3"/>
    <n v="50"/>
    <x v="0"/>
    <n v="122"/>
    <s v="Normal"/>
    <n v="141"/>
    <s v="Normal"/>
    <n v="4"/>
    <s v="Normal"/>
    <n v="12.6"/>
    <x v="0"/>
    <n v="9.6"/>
    <s v="Normal"/>
    <n v="4.3"/>
    <s v="Normal"/>
    <n v="0"/>
    <s v="No Toma ECA"/>
    <n v="0"/>
    <s v="No toma ARB"/>
    <n v="0"/>
    <x v="1"/>
    <n v="0"/>
    <x v="1"/>
    <n v="0"/>
    <x v="0"/>
    <n v="0"/>
    <x v="1"/>
  </r>
  <r>
    <s v="P1694"/>
    <x v="37"/>
    <s v="Adulto Mayor"/>
    <x v="1"/>
    <n v="23.9"/>
    <x v="0"/>
    <n v="0"/>
    <s v="No tiene herencia"/>
    <n v="132"/>
    <n v="72"/>
    <n v="86"/>
    <s v="Normal"/>
    <n v="68"/>
    <s v="Normal"/>
    <n v="1"/>
    <x v="2"/>
    <n v="0"/>
    <x v="0"/>
    <n v="0"/>
    <x v="0"/>
    <n v="1"/>
    <x v="0"/>
    <x v="3"/>
    <x v="0"/>
    <n v="33"/>
    <x v="0"/>
    <n v="84"/>
    <x v="2"/>
    <n v="26"/>
    <x v="0"/>
    <n v="20"/>
    <s v="Normal"/>
    <n v="2277"/>
    <x v="0"/>
    <n v="0"/>
    <x v="0"/>
    <n v="82"/>
    <x v="0"/>
    <n v="6.3"/>
    <x v="2"/>
    <n v="153"/>
    <x v="0"/>
    <n v="127"/>
    <x v="0"/>
    <n v="50"/>
    <x v="0"/>
    <n v="124"/>
    <s v="Normal"/>
    <n v="135"/>
    <s v="Normal"/>
    <n v="3.8"/>
    <s v="Normal"/>
    <n v="14.6"/>
    <x v="1"/>
    <n v="10.199999999999999"/>
    <s v="Normal"/>
    <n v="3.3"/>
    <s v="Normal"/>
    <n v="0"/>
    <s v="No Toma ECA"/>
    <n v="1"/>
    <s v="Toma ARB"/>
    <n v="0"/>
    <x v="1"/>
    <n v="1"/>
    <x v="0"/>
    <n v="0"/>
    <x v="0"/>
    <n v="1"/>
    <x v="0"/>
  </r>
  <r>
    <s v="P1695"/>
    <x v="17"/>
    <s v="Adulto"/>
    <x v="1"/>
    <n v="32"/>
    <x v="2"/>
    <n v="1"/>
    <s v="Tiene herencia"/>
    <n v="141"/>
    <n v="110"/>
    <n v="80"/>
    <s v="Normal"/>
    <n v="34"/>
    <s v="Reducida"/>
    <n v="2"/>
    <x v="0"/>
    <n v="1"/>
    <x v="1"/>
    <n v="1"/>
    <x v="1"/>
    <n v="1"/>
    <x v="0"/>
    <x v="21"/>
    <x v="1"/>
    <n v="52"/>
    <x v="1"/>
    <n v="58"/>
    <x v="1"/>
    <n v="2411"/>
    <x v="1"/>
    <n v="1687"/>
    <s v="Macroalbuminuria"/>
    <n v="477"/>
    <x v="1"/>
    <n v="1"/>
    <x v="1"/>
    <n v="158"/>
    <x v="1"/>
    <n v="7.2"/>
    <x v="1"/>
    <n v="202"/>
    <x v="2"/>
    <n v="212"/>
    <x v="2"/>
    <n v="40"/>
    <x v="0"/>
    <n v="251"/>
    <s v="Alto"/>
    <n v="138"/>
    <s v="Normal"/>
    <n v="5.2"/>
    <s v="Alto"/>
    <n v="7.8"/>
    <x v="0"/>
    <n v="8.6999999999999993"/>
    <s v="Normal"/>
    <n v="6.9"/>
    <s v="Alto"/>
    <n v="1"/>
    <s v="Toma ECA"/>
    <n v="0"/>
    <s v="No toma ARB"/>
    <n v="1"/>
    <x v="0"/>
    <n v="1"/>
    <x v="0"/>
    <n v="1"/>
    <x v="1"/>
    <n v="0"/>
    <x v="1"/>
  </r>
  <r>
    <s v="P1696"/>
    <x v="34"/>
    <s v="Adulto"/>
    <x v="0"/>
    <n v="23"/>
    <x v="0"/>
    <n v="1"/>
    <s v="Tiene herencia"/>
    <n v="114"/>
    <n v="79"/>
    <n v="80"/>
    <s v="Normal"/>
    <n v="63"/>
    <s v="Normal"/>
    <n v="1"/>
    <x v="2"/>
    <n v="0"/>
    <x v="0"/>
    <n v="0"/>
    <x v="0"/>
    <n v="0"/>
    <x v="1"/>
    <x v="4"/>
    <x v="0"/>
    <n v="27"/>
    <x v="0"/>
    <n v="89"/>
    <x v="2"/>
    <n v="12"/>
    <x v="0"/>
    <n v="9"/>
    <s v="Normal"/>
    <n v="1358"/>
    <x v="0"/>
    <n v="1"/>
    <x v="1"/>
    <n v="117"/>
    <x v="2"/>
    <n v="5.7"/>
    <x v="2"/>
    <n v="186"/>
    <x v="0"/>
    <n v="121"/>
    <x v="0"/>
    <n v="40"/>
    <x v="0"/>
    <n v="169"/>
    <s v="Alto"/>
    <n v="144"/>
    <s v="Normal"/>
    <n v="4.5999999999999996"/>
    <s v="Normal"/>
    <n v="14.4"/>
    <x v="1"/>
    <n v="8.6"/>
    <s v="Normal"/>
    <n v="4"/>
    <s v="Normal"/>
    <n v="1"/>
    <s v="Toma ECA"/>
    <n v="1"/>
    <s v="Toma ARB"/>
    <n v="0"/>
    <x v="1"/>
    <n v="0"/>
    <x v="1"/>
    <n v="0"/>
    <x v="0"/>
    <n v="0"/>
    <x v="1"/>
  </r>
  <r>
    <s v="P1697"/>
    <x v="55"/>
    <s v="Adulto"/>
    <x v="0"/>
    <n v="23.8"/>
    <x v="0"/>
    <n v="1"/>
    <s v="Tiene herencia"/>
    <n v="130"/>
    <n v="66"/>
    <n v="68"/>
    <s v="Normal"/>
    <n v="66"/>
    <s v="Normal"/>
    <n v="1"/>
    <x v="2"/>
    <n v="0"/>
    <x v="0"/>
    <n v="0"/>
    <x v="0"/>
    <n v="1"/>
    <x v="0"/>
    <x v="3"/>
    <x v="0"/>
    <n v="21"/>
    <x v="0"/>
    <n v="112"/>
    <x v="0"/>
    <n v="21"/>
    <x v="0"/>
    <n v="16"/>
    <s v="Normal"/>
    <n v="2154"/>
    <x v="0"/>
    <n v="0"/>
    <x v="0"/>
    <n v="95"/>
    <x v="0"/>
    <n v="6.4"/>
    <x v="2"/>
    <n v="165"/>
    <x v="0"/>
    <n v="112"/>
    <x v="0"/>
    <n v="70"/>
    <x v="1"/>
    <n v="101"/>
    <s v="Normal"/>
    <n v="138"/>
    <s v="Normal"/>
    <n v="3.8"/>
    <s v="Normal"/>
    <n v="13.5"/>
    <x v="1"/>
    <n v="9.8000000000000007"/>
    <s v="Normal"/>
    <n v="3.6"/>
    <s v="Normal"/>
    <n v="0"/>
    <s v="No Toma ECA"/>
    <n v="1"/>
    <s v="Toma ARB"/>
    <n v="0"/>
    <x v="1"/>
    <n v="0"/>
    <x v="1"/>
    <n v="0"/>
    <x v="0"/>
    <n v="1"/>
    <x v="0"/>
  </r>
  <r>
    <s v="P1698"/>
    <x v="3"/>
    <s v="Adulto Mayor"/>
    <x v="1"/>
    <n v="38.700000000000003"/>
    <x v="1"/>
    <n v="0"/>
    <s v="No tiene herencia"/>
    <n v="174"/>
    <n v="93"/>
    <n v="77"/>
    <s v="Normal"/>
    <n v="49"/>
    <s v="Intermedia"/>
    <n v="2"/>
    <x v="0"/>
    <n v="1"/>
    <x v="1"/>
    <n v="1"/>
    <x v="1"/>
    <n v="1"/>
    <x v="0"/>
    <x v="8"/>
    <x v="1"/>
    <n v="118"/>
    <x v="3"/>
    <n v="27"/>
    <x v="4"/>
    <n v="946"/>
    <x v="1"/>
    <n v="851"/>
    <s v="Macroalbuminuria"/>
    <n v="668"/>
    <x v="0"/>
    <n v="0"/>
    <x v="0"/>
    <n v="128"/>
    <x v="1"/>
    <n v="7.2"/>
    <x v="1"/>
    <n v="258"/>
    <x v="1"/>
    <n v="169"/>
    <x v="1"/>
    <n v="31"/>
    <x v="0"/>
    <n v="362"/>
    <s v="Alto"/>
    <n v="140"/>
    <s v="Normal"/>
    <n v="5.5"/>
    <s v="Alto"/>
    <n v="8.5"/>
    <x v="0"/>
    <n v="7.7"/>
    <s v="Bajo"/>
    <n v="6.8"/>
    <s v="Alto"/>
    <n v="1"/>
    <s v="Toma ECA"/>
    <n v="0"/>
    <s v="No toma ARB"/>
    <n v="0"/>
    <x v="1"/>
    <n v="0"/>
    <x v="1"/>
    <n v="1"/>
    <x v="1"/>
    <n v="0"/>
    <x v="1"/>
  </r>
  <r>
    <s v="P1699"/>
    <x v="30"/>
    <s v="Adulto Mayor"/>
    <x v="0"/>
    <n v="34.700000000000003"/>
    <x v="2"/>
    <n v="1"/>
    <s v="Tiene herencia"/>
    <n v="184"/>
    <n v="90"/>
    <n v="75"/>
    <s v="Normal"/>
    <n v="28"/>
    <s v="Reducida"/>
    <n v="3"/>
    <x v="3"/>
    <n v="0"/>
    <x v="0"/>
    <n v="1"/>
    <x v="1"/>
    <n v="1"/>
    <x v="0"/>
    <x v="35"/>
    <x v="1"/>
    <n v="93"/>
    <x v="1"/>
    <n v="54"/>
    <x v="1"/>
    <n v="503"/>
    <x v="1"/>
    <n v="402"/>
    <s v="Macroalbuminuria"/>
    <n v="678"/>
    <x v="0"/>
    <n v="1"/>
    <x v="1"/>
    <n v="135"/>
    <x v="1"/>
    <n v="9.1999999999999993"/>
    <x v="1"/>
    <n v="251"/>
    <x v="1"/>
    <n v="149"/>
    <x v="4"/>
    <n v="37"/>
    <x v="0"/>
    <n v="293"/>
    <s v="Alto"/>
    <n v="126"/>
    <s v="Bajo"/>
    <n v="6.5"/>
    <s v="Alto"/>
    <n v="7.6"/>
    <x v="0"/>
    <n v="7.8"/>
    <s v="Bajo"/>
    <n v="6.4"/>
    <s v="Alto"/>
    <n v="1"/>
    <s v="Toma ECA"/>
    <n v="1"/>
    <s v="Toma ARB"/>
    <n v="1"/>
    <x v="0"/>
    <n v="0"/>
    <x v="1"/>
    <n v="1"/>
    <x v="1"/>
    <n v="1"/>
    <x v="0"/>
  </r>
  <r>
    <s v="P1700"/>
    <x v="29"/>
    <s v="Adulto"/>
    <x v="0"/>
    <n v="28.4"/>
    <x v="3"/>
    <n v="0"/>
    <s v="No tiene herencia"/>
    <n v="122"/>
    <n v="65"/>
    <n v="67"/>
    <s v="Normal"/>
    <n v="66"/>
    <s v="Normal"/>
    <n v="2"/>
    <x v="0"/>
    <n v="0"/>
    <x v="0"/>
    <n v="0"/>
    <x v="0"/>
    <n v="0"/>
    <x v="1"/>
    <x v="4"/>
    <x v="0"/>
    <n v="34"/>
    <x v="0"/>
    <n v="85"/>
    <x v="2"/>
    <n v="18"/>
    <x v="0"/>
    <n v="14"/>
    <s v="Normal"/>
    <n v="1794"/>
    <x v="0"/>
    <n v="0"/>
    <x v="0"/>
    <n v="83"/>
    <x v="0"/>
    <n v="5"/>
    <x v="0"/>
    <n v="183"/>
    <x v="0"/>
    <n v="83"/>
    <x v="3"/>
    <n v="59"/>
    <x v="0"/>
    <n v="135"/>
    <s v="Normal"/>
    <n v="136"/>
    <s v="Normal"/>
    <n v="4.9000000000000004"/>
    <s v="Normal"/>
    <n v="12.3"/>
    <x v="0"/>
    <n v="9.5"/>
    <s v="Normal"/>
    <n v="3.8"/>
    <s v="Normal"/>
    <n v="1"/>
    <s v="Toma ECA"/>
    <n v="1"/>
    <s v="Toma ARB"/>
    <n v="0"/>
    <x v="1"/>
    <n v="1"/>
    <x v="0"/>
    <n v="0"/>
    <x v="0"/>
    <n v="1"/>
    <x v="0"/>
  </r>
  <r>
    <s v="P1701"/>
    <x v="19"/>
    <s v="Adulto"/>
    <x v="0"/>
    <n v="23.7"/>
    <x v="0"/>
    <n v="1"/>
    <s v="Tiene herencia"/>
    <n v="117"/>
    <n v="85"/>
    <n v="76"/>
    <s v="Normal"/>
    <n v="56"/>
    <s v="Normal"/>
    <n v="2"/>
    <x v="0"/>
    <n v="0"/>
    <x v="0"/>
    <n v="0"/>
    <x v="0"/>
    <n v="0"/>
    <x v="1"/>
    <x v="4"/>
    <x v="0"/>
    <n v="31"/>
    <x v="0"/>
    <n v="62"/>
    <x v="2"/>
    <n v="28"/>
    <x v="0"/>
    <n v="22"/>
    <s v="Normal"/>
    <n v="1812"/>
    <x v="0"/>
    <n v="1"/>
    <x v="1"/>
    <n v="109"/>
    <x v="2"/>
    <n v="6.4"/>
    <x v="2"/>
    <n v="180"/>
    <x v="0"/>
    <n v="101"/>
    <x v="0"/>
    <n v="60"/>
    <x v="1"/>
    <n v="117"/>
    <s v="Normal"/>
    <n v="140"/>
    <s v="Normal"/>
    <n v="4.5999999999999996"/>
    <s v="Normal"/>
    <n v="15.2"/>
    <x v="1"/>
    <n v="8.9"/>
    <s v="Normal"/>
    <n v="3.4"/>
    <s v="Normal"/>
    <n v="1"/>
    <s v="Toma ECA"/>
    <n v="0"/>
    <s v="No toma ARB"/>
    <n v="1"/>
    <x v="0"/>
    <n v="1"/>
    <x v="0"/>
    <n v="0"/>
    <x v="0"/>
    <n v="0"/>
    <x v="1"/>
  </r>
  <r>
    <s v="P1702"/>
    <x v="7"/>
    <s v="Adulto Mayor"/>
    <x v="0"/>
    <n v="39.200000000000003"/>
    <x v="1"/>
    <n v="1"/>
    <s v="Tiene herencia"/>
    <n v="184"/>
    <n v="97"/>
    <n v="76"/>
    <s v="Normal"/>
    <n v="40"/>
    <s v="Reducida"/>
    <n v="4"/>
    <x v="1"/>
    <n v="1"/>
    <x v="1"/>
    <n v="1"/>
    <x v="1"/>
    <n v="1"/>
    <x v="0"/>
    <x v="9"/>
    <x v="1"/>
    <n v="100"/>
    <x v="3"/>
    <n v="40"/>
    <x v="1"/>
    <n v="2088"/>
    <x v="1"/>
    <n v="1670"/>
    <s v="Macroalbuminuria"/>
    <n v="518"/>
    <x v="0"/>
    <n v="0"/>
    <x v="0"/>
    <n v="123"/>
    <x v="2"/>
    <n v="8.6999999999999993"/>
    <x v="1"/>
    <n v="283"/>
    <x v="1"/>
    <n v="157"/>
    <x v="4"/>
    <n v="40"/>
    <x v="0"/>
    <n v="180"/>
    <s v="Alto"/>
    <n v="133"/>
    <s v="Bajo"/>
    <n v="5.7"/>
    <s v="Alto"/>
    <n v="10.8"/>
    <x v="0"/>
    <n v="8.9"/>
    <s v="Normal"/>
    <n v="5.8"/>
    <s v="Alto"/>
    <n v="1"/>
    <s v="Toma ECA"/>
    <n v="1"/>
    <s v="Toma ARB"/>
    <n v="1"/>
    <x v="0"/>
    <n v="0"/>
    <x v="1"/>
    <n v="1"/>
    <x v="1"/>
    <n v="0"/>
    <x v="1"/>
  </r>
  <r>
    <s v="P1703"/>
    <x v="22"/>
    <s v="Adulto Mayor"/>
    <x v="0"/>
    <n v="33.299999999999997"/>
    <x v="2"/>
    <n v="1"/>
    <s v="Tiene herencia"/>
    <n v="174"/>
    <n v="102"/>
    <n v="88"/>
    <s v="Normal"/>
    <n v="33"/>
    <s v="Reducida"/>
    <n v="2"/>
    <x v="0"/>
    <n v="1"/>
    <x v="1"/>
    <n v="0"/>
    <x v="0"/>
    <n v="1"/>
    <x v="0"/>
    <x v="34"/>
    <x v="1"/>
    <n v="115"/>
    <x v="3"/>
    <n v="12"/>
    <x v="3"/>
    <n v="1579"/>
    <x v="1"/>
    <n v="1263"/>
    <s v="Macroalbuminuria"/>
    <n v="658"/>
    <x v="0"/>
    <n v="0"/>
    <x v="0"/>
    <n v="175"/>
    <x v="1"/>
    <n v="8"/>
    <x v="1"/>
    <n v="301"/>
    <x v="1"/>
    <n v="166"/>
    <x v="1"/>
    <n v="35"/>
    <x v="0"/>
    <n v="292"/>
    <s v="Alto"/>
    <n v="127"/>
    <s v="Bajo"/>
    <n v="6.3"/>
    <s v="Alto"/>
    <n v="8.6999999999999993"/>
    <x v="0"/>
    <n v="8.1"/>
    <s v="Bajo"/>
    <n v="6.2"/>
    <s v="Alto"/>
    <n v="1"/>
    <s v="Toma ECA"/>
    <n v="1"/>
    <s v="Toma ARB"/>
    <n v="1"/>
    <x v="0"/>
    <n v="0"/>
    <x v="1"/>
    <n v="1"/>
    <x v="1"/>
    <n v="0"/>
    <x v="1"/>
  </r>
  <r>
    <s v="P1704"/>
    <x v="13"/>
    <s v="Adulto Mayor"/>
    <x v="0"/>
    <n v="24"/>
    <x v="0"/>
    <n v="0"/>
    <s v="No tiene herencia"/>
    <n v="123"/>
    <n v="68"/>
    <n v="77"/>
    <s v="Normal"/>
    <n v="61"/>
    <s v="Normal"/>
    <n v="2"/>
    <x v="0"/>
    <n v="0"/>
    <x v="0"/>
    <n v="0"/>
    <x v="0"/>
    <n v="1"/>
    <x v="0"/>
    <x v="7"/>
    <x v="0"/>
    <n v="33"/>
    <x v="0"/>
    <n v="100"/>
    <x v="0"/>
    <n v="11"/>
    <x v="0"/>
    <n v="7"/>
    <s v="Normal"/>
    <n v="1568"/>
    <x v="0"/>
    <n v="0"/>
    <x v="0"/>
    <n v="108"/>
    <x v="2"/>
    <n v="6"/>
    <x v="2"/>
    <n v="162"/>
    <x v="0"/>
    <n v="102"/>
    <x v="0"/>
    <n v="70"/>
    <x v="1"/>
    <n v="149"/>
    <s v="Normal"/>
    <n v="143"/>
    <s v="Normal"/>
    <n v="4.5999999999999996"/>
    <s v="Normal"/>
    <n v="13.7"/>
    <x v="1"/>
    <n v="8.9"/>
    <s v="Normal"/>
    <n v="4.5"/>
    <s v="Normal"/>
    <n v="0"/>
    <s v="No Toma ECA"/>
    <n v="0"/>
    <s v="No toma ARB"/>
    <n v="0"/>
    <x v="1"/>
    <n v="1"/>
    <x v="0"/>
    <n v="0"/>
    <x v="0"/>
    <n v="1"/>
    <x v="0"/>
  </r>
  <r>
    <s v="P1705"/>
    <x v="27"/>
    <s v="Adulto"/>
    <x v="0"/>
    <n v="39"/>
    <x v="1"/>
    <n v="0"/>
    <s v="No tiene herencia"/>
    <n v="162"/>
    <n v="96"/>
    <n v="83"/>
    <s v="Normal"/>
    <n v="35"/>
    <s v="Reducida"/>
    <n v="4"/>
    <x v="1"/>
    <n v="0"/>
    <x v="0"/>
    <n v="1"/>
    <x v="1"/>
    <n v="1"/>
    <x v="0"/>
    <x v="12"/>
    <x v="1"/>
    <n v="86"/>
    <x v="1"/>
    <n v="29"/>
    <x v="4"/>
    <n v="533"/>
    <x v="1"/>
    <n v="426"/>
    <s v="Macroalbuminuria"/>
    <n v="819"/>
    <x v="0"/>
    <n v="1"/>
    <x v="1"/>
    <n v="171"/>
    <x v="1"/>
    <n v="8.6"/>
    <x v="1"/>
    <n v="259"/>
    <x v="1"/>
    <n v="132"/>
    <x v="4"/>
    <n v="28"/>
    <x v="0"/>
    <n v="415"/>
    <s v="Alto"/>
    <n v="137"/>
    <s v="Normal"/>
    <n v="6.8"/>
    <s v="Alto"/>
    <n v="10.5"/>
    <x v="0"/>
    <n v="8.5"/>
    <s v="Normal"/>
    <n v="5.3"/>
    <s v="Alto"/>
    <n v="1"/>
    <s v="Toma ECA"/>
    <n v="0"/>
    <s v="No toma ARB"/>
    <n v="1"/>
    <x v="0"/>
    <n v="1"/>
    <x v="0"/>
    <n v="1"/>
    <x v="1"/>
    <n v="0"/>
    <x v="1"/>
  </r>
  <r>
    <s v="P1706"/>
    <x v="38"/>
    <s v="Adulto Mayor"/>
    <x v="0"/>
    <n v="19"/>
    <x v="0"/>
    <n v="0"/>
    <s v="No tiene herencia"/>
    <n v="104"/>
    <n v="85"/>
    <n v="72"/>
    <s v="Normal"/>
    <n v="60"/>
    <s v="Normal"/>
    <n v="1"/>
    <x v="2"/>
    <n v="0"/>
    <x v="0"/>
    <n v="0"/>
    <x v="0"/>
    <n v="1"/>
    <x v="0"/>
    <x v="13"/>
    <x v="0"/>
    <n v="27"/>
    <x v="0"/>
    <n v="85"/>
    <x v="2"/>
    <n v="13"/>
    <x v="0"/>
    <n v="10"/>
    <s v="Normal"/>
    <n v="1067"/>
    <x v="0"/>
    <n v="0"/>
    <x v="0"/>
    <n v="86"/>
    <x v="0"/>
    <n v="5.2"/>
    <x v="0"/>
    <n v="191"/>
    <x v="0"/>
    <n v="117"/>
    <x v="0"/>
    <n v="44"/>
    <x v="0"/>
    <n v="126"/>
    <s v="Normal"/>
    <n v="145"/>
    <s v="Normal"/>
    <n v="4.3"/>
    <s v="Normal"/>
    <n v="13.7"/>
    <x v="1"/>
    <n v="10.199999999999999"/>
    <s v="Normal"/>
    <n v="4.0999999999999996"/>
    <s v="Normal"/>
    <n v="0"/>
    <s v="No Toma ECA"/>
    <n v="0"/>
    <s v="No toma ARB"/>
    <n v="1"/>
    <x v="0"/>
    <n v="0"/>
    <x v="1"/>
    <n v="0"/>
    <x v="0"/>
    <n v="0"/>
    <x v="1"/>
  </r>
  <r>
    <s v="P1707"/>
    <x v="47"/>
    <s v="Adulto Mayor"/>
    <x v="0"/>
    <n v="27.7"/>
    <x v="3"/>
    <n v="0"/>
    <s v="No tiene herencia"/>
    <n v="190"/>
    <n v="104"/>
    <n v="81"/>
    <s v="Normal"/>
    <n v="41"/>
    <s v="Intermedia"/>
    <n v="2"/>
    <x v="0"/>
    <n v="0"/>
    <x v="0"/>
    <n v="1"/>
    <x v="1"/>
    <n v="1"/>
    <x v="0"/>
    <x v="6"/>
    <x v="1"/>
    <n v="79"/>
    <x v="1"/>
    <n v="31"/>
    <x v="1"/>
    <n v="946"/>
    <x v="1"/>
    <n v="662"/>
    <s v="Macroalbuminuria"/>
    <n v="565"/>
    <x v="0"/>
    <n v="1"/>
    <x v="1"/>
    <n v="212"/>
    <x v="1"/>
    <n v="9"/>
    <x v="1"/>
    <n v="258"/>
    <x v="1"/>
    <n v="151"/>
    <x v="4"/>
    <n v="33"/>
    <x v="0"/>
    <n v="435"/>
    <s v="Alto"/>
    <n v="128"/>
    <s v="Bajo"/>
    <n v="5.9"/>
    <s v="Alto"/>
    <n v="9.5"/>
    <x v="0"/>
    <n v="8.1"/>
    <s v="Bajo"/>
    <n v="6.9"/>
    <s v="Alto"/>
    <n v="1"/>
    <s v="Toma ECA"/>
    <n v="1"/>
    <s v="Toma ARB"/>
    <n v="0"/>
    <x v="1"/>
    <n v="0"/>
    <x v="1"/>
    <n v="1"/>
    <x v="1"/>
    <n v="0"/>
    <x v="1"/>
  </r>
  <r>
    <s v="P1708"/>
    <x v="8"/>
    <s v="Adulto"/>
    <x v="1"/>
    <n v="26.3"/>
    <x v="3"/>
    <n v="0"/>
    <s v="No tiene herencia"/>
    <n v="186"/>
    <n v="102"/>
    <n v="104"/>
    <s v="Taquicardia"/>
    <n v="28"/>
    <s v="Reducida"/>
    <n v="3"/>
    <x v="3"/>
    <n v="0"/>
    <x v="0"/>
    <n v="1"/>
    <x v="1"/>
    <n v="1"/>
    <x v="0"/>
    <x v="2"/>
    <x v="1"/>
    <n v="113"/>
    <x v="3"/>
    <n v="23"/>
    <x v="4"/>
    <n v="1774"/>
    <x v="1"/>
    <n v="1419"/>
    <s v="Macroalbuminuria"/>
    <n v="721"/>
    <x v="0"/>
    <n v="1"/>
    <x v="1"/>
    <n v="168"/>
    <x v="1"/>
    <n v="10.8"/>
    <x v="1"/>
    <n v="238"/>
    <x v="2"/>
    <n v="190"/>
    <x v="2"/>
    <n v="28"/>
    <x v="0"/>
    <n v="445"/>
    <s v="Alto"/>
    <n v="129"/>
    <s v="Bajo"/>
    <n v="5.7"/>
    <s v="Alto"/>
    <n v="10.6"/>
    <x v="0"/>
    <n v="8.6999999999999993"/>
    <s v="Normal"/>
    <n v="5.8"/>
    <s v="Alto"/>
    <n v="1"/>
    <s v="Toma ECA"/>
    <n v="0"/>
    <s v="No toma ARB"/>
    <n v="1"/>
    <x v="0"/>
    <n v="1"/>
    <x v="0"/>
    <n v="1"/>
    <x v="1"/>
    <n v="1"/>
    <x v="0"/>
  </r>
  <r>
    <s v="P1709"/>
    <x v="4"/>
    <s v="Adulto Mayor"/>
    <x v="1"/>
    <n v="31.3"/>
    <x v="2"/>
    <n v="0"/>
    <s v="No tiene herencia"/>
    <n v="169"/>
    <n v="99"/>
    <n v="95"/>
    <s v="Normal"/>
    <n v="25"/>
    <s v="Reducida"/>
    <n v="2"/>
    <x v="0"/>
    <n v="0"/>
    <x v="0"/>
    <n v="0"/>
    <x v="0"/>
    <n v="1"/>
    <x v="0"/>
    <x v="34"/>
    <x v="1"/>
    <n v="63"/>
    <x v="1"/>
    <n v="15"/>
    <x v="4"/>
    <n v="2226"/>
    <x v="1"/>
    <n v="1780"/>
    <s v="Macroalbuminuria"/>
    <n v="379"/>
    <x v="1"/>
    <n v="1"/>
    <x v="1"/>
    <n v="215"/>
    <x v="1"/>
    <n v="9.6"/>
    <x v="1"/>
    <n v="238"/>
    <x v="2"/>
    <n v="172"/>
    <x v="1"/>
    <n v="29"/>
    <x v="0"/>
    <n v="424"/>
    <s v="Alto"/>
    <n v="136"/>
    <s v="Normal"/>
    <n v="7"/>
    <s v="Alto"/>
    <n v="8.8000000000000007"/>
    <x v="0"/>
    <n v="8.9"/>
    <s v="Normal"/>
    <n v="7.4"/>
    <s v="Alto"/>
    <n v="1"/>
    <s v="Toma ECA"/>
    <n v="0"/>
    <s v="No toma ARB"/>
    <n v="0"/>
    <x v="1"/>
    <n v="1"/>
    <x v="0"/>
    <n v="1"/>
    <x v="1"/>
    <n v="1"/>
    <x v="0"/>
  </r>
  <r>
    <s v="P1710"/>
    <x v="42"/>
    <s v="Adulto Mayor"/>
    <x v="1"/>
    <n v="25.8"/>
    <x v="3"/>
    <n v="1"/>
    <s v="Tiene herencia"/>
    <n v="153"/>
    <n v="94"/>
    <n v="94"/>
    <s v="Normal"/>
    <n v="49"/>
    <s v="Intermedia"/>
    <n v="3"/>
    <x v="3"/>
    <n v="1"/>
    <x v="1"/>
    <n v="0"/>
    <x v="0"/>
    <n v="1"/>
    <x v="0"/>
    <x v="30"/>
    <x v="1"/>
    <n v="60"/>
    <x v="1"/>
    <n v="19"/>
    <x v="4"/>
    <n v="654"/>
    <x v="1"/>
    <n v="588"/>
    <s v="Macroalbuminuria"/>
    <n v="801"/>
    <x v="0"/>
    <n v="0"/>
    <x v="0"/>
    <n v="170"/>
    <x v="1"/>
    <n v="10.8"/>
    <x v="1"/>
    <n v="290"/>
    <x v="1"/>
    <n v="170"/>
    <x v="1"/>
    <n v="36"/>
    <x v="0"/>
    <n v="417"/>
    <s v="Alto"/>
    <n v="125"/>
    <s v="Bajo"/>
    <n v="6.5"/>
    <s v="Alto"/>
    <n v="7.1"/>
    <x v="0"/>
    <n v="8.4"/>
    <s v="Bajo"/>
    <n v="5.0999999999999996"/>
    <s v="Alto"/>
    <n v="1"/>
    <s v="Toma ECA"/>
    <n v="1"/>
    <s v="Toma ARB"/>
    <n v="1"/>
    <x v="0"/>
    <n v="1"/>
    <x v="0"/>
    <n v="1"/>
    <x v="1"/>
    <n v="0"/>
    <x v="1"/>
  </r>
  <r>
    <s v="P1711"/>
    <x v="13"/>
    <s v="Adulto Mayor"/>
    <x v="1"/>
    <n v="38.200000000000003"/>
    <x v="1"/>
    <n v="1"/>
    <s v="Tiene herencia"/>
    <n v="156"/>
    <n v="96"/>
    <n v="96"/>
    <s v="Normal"/>
    <n v="37"/>
    <s v="Reducida"/>
    <n v="2"/>
    <x v="0"/>
    <n v="1"/>
    <x v="1"/>
    <n v="1"/>
    <x v="1"/>
    <n v="1"/>
    <x v="0"/>
    <x v="35"/>
    <x v="1"/>
    <n v="63"/>
    <x v="1"/>
    <n v="30"/>
    <x v="1"/>
    <n v="835"/>
    <x v="1"/>
    <n v="668"/>
    <s v="Macroalbuminuria"/>
    <n v="457"/>
    <x v="1"/>
    <n v="0"/>
    <x v="0"/>
    <n v="178"/>
    <x v="1"/>
    <n v="9.5"/>
    <x v="1"/>
    <n v="247"/>
    <x v="1"/>
    <n v="184"/>
    <x v="1"/>
    <n v="33"/>
    <x v="0"/>
    <n v="256"/>
    <s v="Alto"/>
    <n v="138"/>
    <s v="Normal"/>
    <n v="6.1"/>
    <s v="Alto"/>
    <n v="7.5"/>
    <x v="0"/>
    <n v="8.9"/>
    <s v="Normal"/>
    <n v="5"/>
    <s v="Alto"/>
    <n v="1"/>
    <s v="Toma ECA"/>
    <n v="1"/>
    <s v="Toma ARB"/>
    <n v="0"/>
    <x v="1"/>
    <n v="0"/>
    <x v="1"/>
    <n v="1"/>
    <x v="1"/>
    <n v="0"/>
    <x v="1"/>
  </r>
  <r>
    <s v="P1712"/>
    <x v="8"/>
    <s v="Adulto"/>
    <x v="0"/>
    <n v="31"/>
    <x v="2"/>
    <n v="1"/>
    <s v="Tiene herencia"/>
    <n v="170"/>
    <n v="104"/>
    <n v="86"/>
    <s v="Normal"/>
    <n v="41"/>
    <s v="Intermedia"/>
    <n v="3"/>
    <x v="3"/>
    <n v="0"/>
    <x v="0"/>
    <n v="1"/>
    <x v="1"/>
    <n v="1"/>
    <x v="0"/>
    <x v="24"/>
    <x v="1"/>
    <n v="115"/>
    <x v="3"/>
    <n v="35"/>
    <x v="1"/>
    <n v="1008"/>
    <x v="1"/>
    <n v="907"/>
    <s v="Macroalbuminuria"/>
    <n v="891"/>
    <x v="0"/>
    <n v="0"/>
    <x v="0"/>
    <n v="206"/>
    <x v="1"/>
    <n v="11"/>
    <x v="1"/>
    <n v="300"/>
    <x v="1"/>
    <n v="194"/>
    <x v="2"/>
    <n v="25"/>
    <x v="0"/>
    <n v="325"/>
    <s v="Alto"/>
    <n v="131"/>
    <s v="Bajo"/>
    <n v="5.3"/>
    <s v="Alto"/>
    <n v="9.8000000000000007"/>
    <x v="0"/>
    <n v="7.9"/>
    <s v="Bajo"/>
    <n v="6.4"/>
    <s v="Alto"/>
    <n v="0"/>
    <s v="No Toma ECA"/>
    <n v="1"/>
    <s v="Toma ARB"/>
    <n v="0"/>
    <x v="1"/>
    <n v="1"/>
    <x v="0"/>
    <n v="1"/>
    <x v="1"/>
    <n v="1"/>
    <x v="0"/>
  </r>
  <r>
    <s v="P1713"/>
    <x v="25"/>
    <s v="Adulto"/>
    <x v="1"/>
    <n v="36"/>
    <x v="1"/>
    <n v="1"/>
    <s v="Tiene herencia"/>
    <n v="141"/>
    <n v="95"/>
    <n v="96"/>
    <s v="Normal"/>
    <n v="34"/>
    <s v="Reducida"/>
    <n v="4"/>
    <x v="1"/>
    <n v="1"/>
    <x v="1"/>
    <n v="1"/>
    <x v="1"/>
    <n v="1"/>
    <x v="0"/>
    <x v="21"/>
    <x v="1"/>
    <n v="86"/>
    <x v="1"/>
    <n v="42"/>
    <x v="1"/>
    <n v="2232"/>
    <x v="1"/>
    <n v="2008"/>
    <s v="Macroalbuminuria"/>
    <n v="802"/>
    <x v="0"/>
    <n v="1"/>
    <x v="1"/>
    <n v="133"/>
    <x v="1"/>
    <n v="7.9"/>
    <x v="1"/>
    <n v="285"/>
    <x v="1"/>
    <n v="175"/>
    <x v="1"/>
    <n v="25"/>
    <x v="0"/>
    <n v="228"/>
    <s v="Alto"/>
    <n v="140"/>
    <s v="Normal"/>
    <n v="5.3"/>
    <s v="Alto"/>
    <n v="10.6"/>
    <x v="0"/>
    <n v="8.8000000000000007"/>
    <s v="Normal"/>
    <n v="5.2"/>
    <s v="Alto"/>
    <n v="1"/>
    <s v="Toma ECA"/>
    <n v="1"/>
    <s v="Toma ARB"/>
    <n v="0"/>
    <x v="1"/>
    <n v="1"/>
    <x v="0"/>
    <n v="1"/>
    <x v="1"/>
    <n v="1"/>
    <x v="0"/>
  </r>
  <r>
    <s v="P1714"/>
    <x v="7"/>
    <s v="Adulto Mayor"/>
    <x v="0"/>
    <n v="30.3"/>
    <x v="2"/>
    <n v="0"/>
    <s v="No tiene herencia"/>
    <n v="161"/>
    <n v="90"/>
    <n v="79"/>
    <s v="Normal"/>
    <n v="30"/>
    <s v="Reducida"/>
    <n v="2"/>
    <x v="0"/>
    <n v="1"/>
    <x v="1"/>
    <n v="0"/>
    <x v="0"/>
    <n v="1"/>
    <x v="0"/>
    <x v="39"/>
    <x v="1"/>
    <n v="96"/>
    <x v="1"/>
    <n v="55"/>
    <x v="1"/>
    <n v="2260"/>
    <x v="1"/>
    <n v="1808"/>
    <s v="Macroalbuminuria"/>
    <n v="732"/>
    <x v="0"/>
    <n v="1"/>
    <x v="1"/>
    <n v="147"/>
    <x v="1"/>
    <n v="9"/>
    <x v="1"/>
    <n v="231"/>
    <x v="2"/>
    <n v="205"/>
    <x v="2"/>
    <n v="37"/>
    <x v="0"/>
    <n v="201"/>
    <s v="Alto"/>
    <n v="134"/>
    <s v="Bajo"/>
    <n v="5.6"/>
    <s v="Alto"/>
    <n v="8"/>
    <x v="0"/>
    <n v="8.6"/>
    <s v="Normal"/>
    <n v="6.6"/>
    <s v="Alto"/>
    <n v="1"/>
    <s v="Toma ECA"/>
    <n v="0"/>
    <s v="No toma ARB"/>
    <n v="0"/>
    <x v="1"/>
    <n v="1"/>
    <x v="0"/>
    <n v="1"/>
    <x v="1"/>
    <n v="0"/>
    <x v="1"/>
  </r>
  <r>
    <s v="P1715"/>
    <x v="53"/>
    <s v="Adulto Mayor"/>
    <x v="0"/>
    <n v="30.9"/>
    <x v="2"/>
    <n v="1"/>
    <s v="Tiene herencia"/>
    <n v="165"/>
    <n v="103"/>
    <n v="99"/>
    <s v="Normal"/>
    <n v="25"/>
    <s v="Reducida"/>
    <n v="4"/>
    <x v="1"/>
    <n v="1"/>
    <x v="1"/>
    <n v="1"/>
    <x v="1"/>
    <n v="1"/>
    <x v="0"/>
    <x v="39"/>
    <x v="1"/>
    <n v="48"/>
    <x v="0"/>
    <n v="31"/>
    <x v="1"/>
    <n v="2346"/>
    <x v="1"/>
    <n v="1876"/>
    <s v="Macroalbuminuria"/>
    <n v="627"/>
    <x v="0"/>
    <n v="1"/>
    <x v="1"/>
    <n v="152"/>
    <x v="1"/>
    <n v="10.6"/>
    <x v="1"/>
    <n v="320"/>
    <x v="1"/>
    <n v="133"/>
    <x v="4"/>
    <n v="43"/>
    <x v="0"/>
    <n v="334"/>
    <s v="Alto"/>
    <n v="125"/>
    <s v="Bajo"/>
    <n v="6.1"/>
    <s v="Alto"/>
    <n v="8.6"/>
    <x v="0"/>
    <n v="8"/>
    <s v="Bajo"/>
    <n v="5.4"/>
    <s v="Alto"/>
    <n v="1"/>
    <s v="Toma ECA"/>
    <n v="1"/>
    <s v="Toma ARB"/>
    <n v="0"/>
    <x v="1"/>
    <n v="1"/>
    <x v="0"/>
    <n v="1"/>
    <x v="1"/>
    <n v="1"/>
    <x v="0"/>
  </r>
  <r>
    <s v="P1716"/>
    <x v="3"/>
    <s v="Adulto Mayor"/>
    <x v="0"/>
    <n v="34.700000000000003"/>
    <x v="2"/>
    <n v="1"/>
    <s v="Tiene herencia"/>
    <n v="163"/>
    <n v="98"/>
    <n v="93"/>
    <s v="Normal"/>
    <n v="43"/>
    <s v="Intermedia"/>
    <n v="4"/>
    <x v="1"/>
    <n v="0"/>
    <x v="0"/>
    <n v="0"/>
    <x v="0"/>
    <n v="1"/>
    <x v="0"/>
    <x v="1"/>
    <x v="1"/>
    <n v="88"/>
    <x v="1"/>
    <n v="11"/>
    <x v="3"/>
    <n v="1441"/>
    <x v="1"/>
    <n v="1296"/>
    <s v="Macroalbuminuria"/>
    <n v="377"/>
    <x v="1"/>
    <n v="1"/>
    <x v="1"/>
    <n v="220"/>
    <x v="1"/>
    <n v="10.9"/>
    <x v="1"/>
    <n v="233"/>
    <x v="2"/>
    <n v="138"/>
    <x v="4"/>
    <n v="42"/>
    <x v="0"/>
    <n v="238"/>
    <s v="Alto"/>
    <n v="126"/>
    <s v="Bajo"/>
    <n v="6.9"/>
    <s v="Alto"/>
    <n v="9.4"/>
    <x v="0"/>
    <n v="7.5"/>
    <s v="Bajo"/>
    <n v="5.4"/>
    <s v="Alto"/>
    <n v="1"/>
    <s v="Toma ECA"/>
    <n v="1"/>
    <s v="Toma ARB"/>
    <n v="0"/>
    <x v="1"/>
    <n v="1"/>
    <x v="0"/>
    <n v="1"/>
    <x v="1"/>
    <n v="1"/>
    <x v="0"/>
  </r>
  <r>
    <s v="P1717"/>
    <x v="25"/>
    <s v="Adulto"/>
    <x v="1"/>
    <n v="25.1"/>
    <x v="3"/>
    <n v="1"/>
    <s v="Tiene herencia"/>
    <n v="111"/>
    <n v="85"/>
    <n v="79"/>
    <s v="Normal"/>
    <n v="55"/>
    <s v="Normal"/>
    <n v="2"/>
    <x v="0"/>
    <n v="0"/>
    <x v="0"/>
    <n v="0"/>
    <x v="0"/>
    <n v="1"/>
    <x v="0"/>
    <x v="18"/>
    <x v="1"/>
    <n v="31"/>
    <x v="0"/>
    <n v="103"/>
    <x v="0"/>
    <n v="5"/>
    <x v="0"/>
    <n v="4"/>
    <s v="Normal"/>
    <n v="1851"/>
    <x v="0"/>
    <n v="1"/>
    <x v="1"/>
    <n v="110"/>
    <x v="2"/>
    <n v="5.3"/>
    <x v="0"/>
    <n v="165"/>
    <x v="0"/>
    <n v="112"/>
    <x v="0"/>
    <n v="42"/>
    <x v="0"/>
    <n v="123"/>
    <s v="Normal"/>
    <n v="138"/>
    <s v="Normal"/>
    <n v="4.7"/>
    <s v="Normal"/>
    <n v="13.8"/>
    <x v="1"/>
    <n v="8.8000000000000007"/>
    <s v="Normal"/>
    <n v="3.3"/>
    <s v="Normal"/>
    <n v="1"/>
    <s v="Toma ECA"/>
    <n v="0"/>
    <s v="No toma ARB"/>
    <n v="0"/>
    <x v="1"/>
    <n v="0"/>
    <x v="1"/>
    <n v="0"/>
    <x v="0"/>
    <n v="1"/>
    <x v="0"/>
  </r>
  <r>
    <s v="P1718"/>
    <x v="27"/>
    <s v="Adulto"/>
    <x v="0"/>
    <n v="35.200000000000003"/>
    <x v="1"/>
    <n v="0"/>
    <s v="No tiene herencia"/>
    <n v="165"/>
    <n v="99"/>
    <n v="76"/>
    <s v="Normal"/>
    <n v="38"/>
    <s v="Reducida"/>
    <n v="2"/>
    <x v="0"/>
    <n v="0"/>
    <x v="0"/>
    <n v="0"/>
    <x v="0"/>
    <n v="1"/>
    <x v="0"/>
    <x v="36"/>
    <x v="1"/>
    <n v="101"/>
    <x v="3"/>
    <n v="43"/>
    <x v="1"/>
    <n v="650"/>
    <x v="1"/>
    <n v="520"/>
    <s v="Macroalbuminuria"/>
    <n v="454"/>
    <x v="1"/>
    <n v="1"/>
    <x v="1"/>
    <n v="194"/>
    <x v="1"/>
    <n v="8.4"/>
    <x v="1"/>
    <n v="255"/>
    <x v="1"/>
    <n v="167"/>
    <x v="1"/>
    <n v="40"/>
    <x v="0"/>
    <n v="408"/>
    <s v="Alto"/>
    <n v="129"/>
    <s v="Bajo"/>
    <n v="5.0999999999999996"/>
    <s v="Alto"/>
    <n v="8.1999999999999993"/>
    <x v="0"/>
    <n v="8.8000000000000007"/>
    <s v="Normal"/>
    <n v="5.2"/>
    <s v="Alto"/>
    <n v="0"/>
    <s v="No Toma ECA"/>
    <n v="0"/>
    <s v="No toma ARB"/>
    <n v="1"/>
    <x v="0"/>
    <n v="1"/>
    <x v="0"/>
    <n v="1"/>
    <x v="1"/>
    <n v="0"/>
    <x v="1"/>
  </r>
  <r>
    <s v="P1719"/>
    <x v="35"/>
    <s v="Adulto"/>
    <x v="0"/>
    <n v="26.6"/>
    <x v="3"/>
    <n v="0"/>
    <s v="No tiene herencia"/>
    <n v="126"/>
    <n v="72"/>
    <n v="72"/>
    <s v="Normal"/>
    <n v="61"/>
    <s v="Normal"/>
    <n v="1"/>
    <x v="2"/>
    <n v="0"/>
    <x v="0"/>
    <n v="0"/>
    <x v="0"/>
    <n v="0"/>
    <x v="1"/>
    <x v="13"/>
    <x v="0"/>
    <n v="16"/>
    <x v="2"/>
    <n v="74"/>
    <x v="2"/>
    <n v="24"/>
    <x v="0"/>
    <n v="19"/>
    <s v="Normal"/>
    <n v="1386"/>
    <x v="0"/>
    <n v="0"/>
    <x v="0"/>
    <n v="105"/>
    <x v="2"/>
    <n v="6.3"/>
    <x v="2"/>
    <n v="162"/>
    <x v="0"/>
    <n v="100"/>
    <x v="0"/>
    <n v="41"/>
    <x v="0"/>
    <n v="123"/>
    <s v="Normal"/>
    <n v="143"/>
    <s v="Normal"/>
    <n v="4.5999999999999996"/>
    <s v="Normal"/>
    <n v="12.6"/>
    <x v="0"/>
    <n v="10.4"/>
    <s v="Normal"/>
    <n v="4.5"/>
    <s v="Normal"/>
    <n v="0"/>
    <s v="No Toma ECA"/>
    <n v="1"/>
    <s v="Toma ARB"/>
    <n v="0"/>
    <x v="1"/>
    <n v="1"/>
    <x v="0"/>
    <n v="0"/>
    <x v="0"/>
    <n v="0"/>
    <x v="1"/>
  </r>
  <r>
    <s v="P1720"/>
    <x v="48"/>
    <s v="Adulto"/>
    <x v="0"/>
    <n v="37"/>
    <x v="1"/>
    <n v="1"/>
    <s v="Tiene herencia"/>
    <n v="157"/>
    <n v="97"/>
    <n v="101"/>
    <s v="Taquicardia"/>
    <n v="38"/>
    <s v="Reducida"/>
    <n v="4"/>
    <x v="1"/>
    <n v="0"/>
    <x v="0"/>
    <n v="1"/>
    <x v="1"/>
    <n v="1"/>
    <x v="0"/>
    <x v="28"/>
    <x v="1"/>
    <n v="117"/>
    <x v="3"/>
    <n v="14"/>
    <x v="3"/>
    <n v="538"/>
    <x v="1"/>
    <n v="430"/>
    <s v="Macroalbuminuria"/>
    <n v="616"/>
    <x v="0"/>
    <n v="1"/>
    <x v="1"/>
    <n v="129"/>
    <x v="1"/>
    <n v="8.6"/>
    <x v="1"/>
    <n v="268"/>
    <x v="1"/>
    <n v="211"/>
    <x v="2"/>
    <n v="43"/>
    <x v="0"/>
    <n v="426"/>
    <s v="Alto"/>
    <n v="134"/>
    <s v="Bajo"/>
    <n v="6.3"/>
    <s v="Alto"/>
    <n v="10.8"/>
    <x v="0"/>
    <n v="8.6999999999999993"/>
    <s v="Normal"/>
    <n v="5"/>
    <s v="Alto"/>
    <n v="0"/>
    <s v="No Toma ECA"/>
    <n v="1"/>
    <s v="Toma ARB"/>
    <n v="0"/>
    <x v="1"/>
    <n v="1"/>
    <x v="0"/>
    <n v="1"/>
    <x v="1"/>
    <n v="0"/>
    <x v="1"/>
  </r>
  <r>
    <s v="P1721"/>
    <x v="14"/>
    <s v="Adulto"/>
    <x v="0"/>
    <n v="21.6"/>
    <x v="0"/>
    <n v="0"/>
    <s v="No tiene herencia"/>
    <n v="110"/>
    <n v="66"/>
    <n v="69"/>
    <s v="Normal"/>
    <n v="60"/>
    <s v="Normal"/>
    <n v="1"/>
    <x v="2"/>
    <n v="0"/>
    <x v="0"/>
    <n v="0"/>
    <x v="0"/>
    <n v="0"/>
    <x v="1"/>
    <x v="0"/>
    <x v="0"/>
    <n v="31"/>
    <x v="0"/>
    <n v="92"/>
    <x v="0"/>
    <n v="29"/>
    <x v="0"/>
    <n v="26"/>
    <s v="Normal"/>
    <n v="1621"/>
    <x v="0"/>
    <n v="0"/>
    <x v="0"/>
    <n v="116"/>
    <x v="2"/>
    <n v="5.5"/>
    <x v="0"/>
    <n v="161"/>
    <x v="0"/>
    <n v="98"/>
    <x v="3"/>
    <n v="56"/>
    <x v="0"/>
    <n v="90"/>
    <s v="Normal"/>
    <n v="145"/>
    <s v="Normal"/>
    <n v="4.3"/>
    <s v="Normal"/>
    <n v="14.3"/>
    <x v="1"/>
    <n v="9.8000000000000007"/>
    <s v="Normal"/>
    <n v="3.8"/>
    <s v="Normal"/>
    <n v="0"/>
    <s v="No Toma ECA"/>
    <n v="0"/>
    <s v="No toma ARB"/>
    <n v="0"/>
    <x v="1"/>
    <n v="1"/>
    <x v="0"/>
    <n v="0"/>
    <x v="0"/>
    <n v="0"/>
    <x v="1"/>
  </r>
  <r>
    <s v="P1722"/>
    <x v="45"/>
    <s v="Adulto"/>
    <x v="1"/>
    <n v="27.2"/>
    <x v="3"/>
    <n v="1"/>
    <s v="Tiene herencia"/>
    <n v="107"/>
    <n v="84"/>
    <n v="84"/>
    <s v="Normal"/>
    <n v="68"/>
    <s v="Normal"/>
    <n v="1"/>
    <x v="2"/>
    <n v="0"/>
    <x v="0"/>
    <n v="0"/>
    <x v="0"/>
    <n v="1"/>
    <x v="0"/>
    <x v="0"/>
    <x v="0"/>
    <n v="23"/>
    <x v="0"/>
    <n v="88"/>
    <x v="2"/>
    <n v="9"/>
    <x v="0"/>
    <n v="8"/>
    <s v="Normal"/>
    <n v="1281"/>
    <x v="0"/>
    <n v="0"/>
    <x v="0"/>
    <n v="114"/>
    <x v="2"/>
    <n v="5.0999999999999996"/>
    <x v="0"/>
    <n v="217"/>
    <x v="2"/>
    <n v="112"/>
    <x v="0"/>
    <n v="70"/>
    <x v="1"/>
    <n v="149"/>
    <s v="Normal"/>
    <n v="144"/>
    <s v="Normal"/>
    <n v="3.5"/>
    <s v="Normal"/>
    <n v="16"/>
    <x v="2"/>
    <n v="9.4"/>
    <s v="Normal"/>
    <n v="4.5"/>
    <s v="Normal"/>
    <n v="1"/>
    <s v="Toma ECA"/>
    <n v="0"/>
    <s v="No toma ARB"/>
    <n v="1"/>
    <x v="0"/>
    <n v="1"/>
    <x v="0"/>
    <n v="0"/>
    <x v="0"/>
    <n v="0"/>
    <x v="1"/>
  </r>
  <r>
    <s v="P1723"/>
    <x v="18"/>
    <s v="Adulto"/>
    <x v="1"/>
    <n v="22.2"/>
    <x v="0"/>
    <n v="0"/>
    <s v="No tiene herencia"/>
    <n v="132"/>
    <n v="71"/>
    <n v="70"/>
    <s v="Normal"/>
    <n v="67"/>
    <s v="Normal"/>
    <n v="1"/>
    <x v="2"/>
    <n v="0"/>
    <x v="0"/>
    <n v="0"/>
    <x v="0"/>
    <n v="1"/>
    <x v="0"/>
    <x v="18"/>
    <x v="1"/>
    <n v="38"/>
    <x v="0"/>
    <n v="114"/>
    <x v="0"/>
    <n v="12"/>
    <x v="0"/>
    <n v="8"/>
    <s v="Normal"/>
    <n v="2063"/>
    <x v="0"/>
    <n v="0"/>
    <x v="0"/>
    <n v="89"/>
    <x v="0"/>
    <n v="5.0999999999999996"/>
    <x v="0"/>
    <n v="213"/>
    <x v="2"/>
    <n v="108"/>
    <x v="0"/>
    <n v="41"/>
    <x v="0"/>
    <n v="97"/>
    <s v="Normal"/>
    <n v="136"/>
    <s v="Normal"/>
    <n v="3.7"/>
    <s v="Normal"/>
    <n v="13.1"/>
    <x v="1"/>
    <n v="10.199999999999999"/>
    <s v="Normal"/>
    <n v="4.3"/>
    <s v="Normal"/>
    <n v="0"/>
    <s v="No Toma ECA"/>
    <n v="0"/>
    <s v="No toma ARB"/>
    <n v="1"/>
    <x v="0"/>
    <n v="1"/>
    <x v="0"/>
    <n v="0"/>
    <x v="0"/>
    <n v="0"/>
    <x v="1"/>
  </r>
  <r>
    <s v="P1724"/>
    <x v="25"/>
    <s v="Adulto"/>
    <x v="0"/>
    <n v="39"/>
    <x v="1"/>
    <n v="1"/>
    <s v="Tiene herencia"/>
    <n v="182"/>
    <n v="91"/>
    <n v="97"/>
    <s v="Normal"/>
    <n v="28"/>
    <s v="Reducida"/>
    <n v="4"/>
    <x v="1"/>
    <n v="1"/>
    <x v="1"/>
    <n v="0"/>
    <x v="0"/>
    <n v="1"/>
    <x v="0"/>
    <x v="22"/>
    <x v="1"/>
    <n v="110"/>
    <x v="3"/>
    <n v="15"/>
    <x v="4"/>
    <n v="1586"/>
    <x v="1"/>
    <n v="1268"/>
    <s v="Macroalbuminuria"/>
    <n v="734"/>
    <x v="0"/>
    <n v="0"/>
    <x v="0"/>
    <n v="160"/>
    <x v="1"/>
    <n v="7.2"/>
    <x v="1"/>
    <n v="268"/>
    <x v="1"/>
    <n v="154"/>
    <x v="4"/>
    <n v="25"/>
    <x v="0"/>
    <n v="362"/>
    <s v="Alto"/>
    <n v="127"/>
    <s v="Bajo"/>
    <n v="5.7"/>
    <s v="Alto"/>
    <n v="8.6"/>
    <x v="0"/>
    <n v="8.4"/>
    <s v="Bajo"/>
    <n v="5.0999999999999996"/>
    <s v="Alto"/>
    <n v="1"/>
    <s v="Toma ECA"/>
    <n v="1"/>
    <s v="Toma ARB"/>
    <n v="1"/>
    <x v="0"/>
    <n v="1"/>
    <x v="0"/>
    <n v="1"/>
    <x v="1"/>
    <n v="0"/>
    <x v="1"/>
  </r>
  <r>
    <s v="P1725"/>
    <x v="47"/>
    <s v="Adulto Mayor"/>
    <x v="1"/>
    <n v="27.1"/>
    <x v="3"/>
    <n v="0"/>
    <s v="No tiene herencia"/>
    <n v="181"/>
    <n v="92"/>
    <n v="93"/>
    <s v="Normal"/>
    <n v="41"/>
    <s v="Intermedia"/>
    <n v="4"/>
    <x v="1"/>
    <n v="1"/>
    <x v="1"/>
    <n v="0"/>
    <x v="0"/>
    <n v="1"/>
    <x v="0"/>
    <x v="12"/>
    <x v="1"/>
    <n v="83"/>
    <x v="1"/>
    <n v="39"/>
    <x v="1"/>
    <n v="322"/>
    <x v="1"/>
    <n v="225"/>
    <s v="Microalbuminuria"/>
    <n v="895"/>
    <x v="0"/>
    <n v="0"/>
    <x v="0"/>
    <n v="197"/>
    <x v="1"/>
    <n v="10.1"/>
    <x v="1"/>
    <n v="290"/>
    <x v="1"/>
    <n v="192"/>
    <x v="2"/>
    <n v="33"/>
    <x v="0"/>
    <n v="330"/>
    <s v="Alto"/>
    <n v="130"/>
    <s v="Bajo"/>
    <n v="5.3"/>
    <s v="Alto"/>
    <n v="9.9"/>
    <x v="0"/>
    <n v="8.5"/>
    <s v="Normal"/>
    <n v="6"/>
    <s v="Alto"/>
    <n v="1"/>
    <s v="Toma ECA"/>
    <n v="0"/>
    <s v="No toma ARB"/>
    <n v="1"/>
    <x v="0"/>
    <n v="1"/>
    <x v="0"/>
    <n v="1"/>
    <x v="1"/>
    <n v="0"/>
    <x v="1"/>
  </r>
  <r>
    <s v="P1726"/>
    <x v="41"/>
    <s v="Adulto"/>
    <x v="1"/>
    <n v="29"/>
    <x v="3"/>
    <n v="0"/>
    <s v="No tiene herencia"/>
    <n v="124"/>
    <n v="74"/>
    <n v="82"/>
    <s v="Normal"/>
    <n v="58"/>
    <s v="Normal"/>
    <n v="1"/>
    <x v="2"/>
    <n v="0"/>
    <x v="0"/>
    <n v="0"/>
    <x v="0"/>
    <n v="0"/>
    <x v="1"/>
    <x v="13"/>
    <x v="0"/>
    <n v="22"/>
    <x v="0"/>
    <n v="87"/>
    <x v="2"/>
    <n v="29"/>
    <x v="0"/>
    <n v="20"/>
    <s v="Normal"/>
    <n v="2105"/>
    <x v="0"/>
    <n v="0"/>
    <x v="0"/>
    <n v="125"/>
    <x v="2"/>
    <n v="5.2"/>
    <x v="0"/>
    <n v="177"/>
    <x v="0"/>
    <n v="101"/>
    <x v="0"/>
    <n v="63"/>
    <x v="1"/>
    <n v="109"/>
    <s v="Normal"/>
    <n v="140"/>
    <s v="Normal"/>
    <n v="4.0999999999999996"/>
    <s v="Normal"/>
    <n v="13.2"/>
    <x v="1"/>
    <n v="9.5"/>
    <s v="Normal"/>
    <n v="3.1"/>
    <s v="Normal"/>
    <n v="1"/>
    <s v="Toma ECA"/>
    <n v="1"/>
    <s v="Toma ARB"/>
    <n v="0"/>
    <x v="1"/>
    <n v="0"/>
    <x v="1"/>
    <n v="0"/>
    <x v="0"/>
    <n v="1"/>
    <x v="0"/>
  </r>
  <r>
    <s v="P1727"/>
    <x v="22"/>
    <s v="Adulto Mayor"/>
    <x v="1"/>
    <n v="19.899999999999999"/>
    <x v="0"/>
    <n v="0"/>
    <s v="No tiene herencia"/>
    <n v="123"/>
    <n v="85"/>
    <n v="87"/>
    <s v="Normal"/>
    <n v="66"/>
    <s v="Normal"/>
    <n v="1"/>
    <x v="2"/>
    <n v="0"/>
    <x v="0"/>
    <n v="0"/>
    <x v="0"/>
    <n v="1"/>
    <x v="0"/>
    <x v="0"/>
    <x v="0"/>
    <n v="26"/>
    <x v="0"/>
    <n v="82"/>
    <x v="2"/>
    <n v="8"/>
    <x v="0"/>
    <n v="7"/>
    <s v="Normal"/>
    <n v="1045"/>
    <x v="0"/>
    <n v="1"/>
    <x v="1"/>
    <n v="112"/>
    <x v="2"/>
    <n v="5"/>
    <x v="0"/>
    <n v="212"/>
    <x v="2"/>
    <n v="89"/>
    <x v="3"/>
    <n v="64"/>
    <x v="1"/>
    <n v="116"/>
    <s v="Normal"/>
    <n v="140"/>
    <s v="Normal"/>
    <n v="3.7"/>
    <s v="Normal"/>
    <n v="15"/>
    <x v="1"/>
    <n v="9.6"/>
    <s v="Normal"/>
    <n v="4.4000000000000004"/>
    <s v="Normal"/>
    <n v="0"/>
    <s v="No Toma ECA"/>
    <n v="0"/>
    <s v="No toma ARB"/>
    <n v="0"/>
    <x v="1"/>
    <n v="1"/>
    <x v="0"/>
    <n v="0"/>
    <x v="0"/>
    <n v="1"/>
    <x v="0"/>
  </r>
  <r>
    <s v="P1728"/>
    <x v="33"/>
    <s v="Adulto Mayor"/>
    <x v="1"/>
    <n v="26.1"/>
    <x v="3"/>
    <n v="1"/>
    <s v="Tiene herencia"/>
    <n v="176"/>
    <n v="107"/>
    <n v="96"/>
    <s v="Normal"/>
    <n v="35"/>
    <s v="Reducida"/>
    <n v="4"/>
    <x v="1"/>
    <n v="0"/>
    <x v="0"/>
    <n v="0"/>
    <x v="0"/>
    <n v="1"/>
    <x v="0"/>
    <x v="35"/>
    <x v="1"/>
    <n v="81"/>
    <x v="1"/>
    <n v="15"/>
    <x v="4"/>
    <n v="527"/>
    <x v="1"/>
    <n v="421"/>
    <s v="Macroalbuminuria"/>
    <n v="430"/>
    <x v="1"/>
    <n v="1"/>
    <x v="1"/>
    <n v="217"/>
    <x v="1"/>
    <n v="7.7"/>
    <x v="1"/>
    <n v="232"/>
    <x v="2"/>
    <n v="189"/>
    <x v="1"/>
    <n v="45"/>
    <x v="0"/>
    <n v="282"/>
    <s v="Alto"/>
    <n v="129"/>
    <s v="Bajo"/>
    <n v="6.1"/>
    <s v="Alto"/>
    <n v="7.7"/>
    <x v="0"/>
    <n v="8.8000000000000007"/>
    <s v="Normal"/>
    <n v="7"/>
    <s v="Alto"/>
    <n v="0"/>
    <s v="No Toma ECA"/>
    <n v="1"/>
    <s v="Toma ARB"/>
    <n v="1"/>
    <x v="0"/>
    <n v="1"/>
    <x v="0"/>
    <n v="1"/>
    <x v="1"/>
    <n v="0"/>
    <x v="1"/>
  </r>
  <r>
    <s v="P1729"/>
    <x v="27"/>
    <s v="Adulto"/>
    <x v="0"/>
    <n v="29.1"/>
    <x v="3"/>
    <n v="1"/>
    <s v="Tiene herencia"/>
    <n v="178"/>
    <n v="105"/>
    <n v="96"/>
    <s v="Normal"/>
    <n v="27"/>
    <s v="Reducida"/>
    <n v="3"/>
    <x v="3"/>
    <n v="1"/>
    <x v="1"/>
    <n v="1"/>
    <x v="1"/>
    <n v="1"/>
    <x v="0"/>
    <x v="29"/>
    <x v="1"/>
    <n v="119"/>
    <x v="3"/>
    <n v="26"/>
    <x v="4"/>
    <n v="554"/>
    <x v="1"/>
    <n v="498"/>
    <s v="Macroalbuminuria"/>
    <n v="487"/>
    <x v="1"/>
    <n v="1"/>
    <x v="1"/>
    <n v="209"/>
    <x v="1"/>
    <n v="9.5"/>
    <x v="1"/>
    <n v="250"/>
    <x v="1"/>
    <n v="177"/>
    <x v="1"/>
    <n v="34"/>
    <x v="0"/>
    <n v="211"/>
    <s v="Alto"/>
    <n v="139"/>
    <s v="Normal"/>
    <n v="5.9"/>
    <s v="Alto"/>
    <n v="9.6"/>
    <x v="0"/>
    <n v="7.7"/>
    <s v="Bajo"/>
    <n v="6.6"/>
    <s v="Alto"/>
    <n v="0"/>
    <s v="No Toma ECA"/>
    <n v="0"/>
    <s v="No toma ARB"/>
    <n v="0"/>
    <x v="1"/>
    <n v="1"/>
    <x v="0"/>
    <n v="1"/>
    <x v="1"/>
    <n v="0"/>
    <x v="1"/>
  </r>
  <r>
    <s v="P1730"/>
    <x v="31"/>
    <s v="Adulto Mayor"/>
    <x v="1"/>
    <n v="35.6"/>
    <x v="1"/>
    <n v="1"/>
    <s v="Tiene herencia"/>
    <n v="144"/>
    <n v="91"/>
    <n v="84"/>
    <s v="Normal"/>
    <n v="27"/>
    <s v="Reducida"/>
    <n v="4"/>
    <x v="1"/>
    <n v="1"/>
    <x v="1"/>
    <n v="0"/>
    <x v="0"/>
    <n v="1"/>
    <x v="0"/>
    <x v="37"/>
    <x v="1"/>
    <n v="82"/>
    <x v="1"/>
    <n v="39"/>
    <x v="1"/>
    <n v="1186"/>
    <x v="1"/>
    <n v="948"/>
    <s v="Macroalbuminuria"/>
    <n v="462"/>
    <x v="1"/>
    <n v="1"/>
    <x v="1"/>
    <n v="161"/>
    <x v="1"/>
    <n v="10.8"/>
    <x v="1"/>
    <n v="266"/>
    <x v="1"/>
    <n v="162"/>
    <x v="1"/>
    <n v="32"/>
    <x v="0"/>
    <n v="320"/>
    <s v="Alto"/>
    <n v="135"/>
    <s v="Normal"/>
    <n v="5.6"/>
    <s v="Alto"/>
    <n v="8.8000000000000007"/>
    <x v="0"/>
    <n v="7.7"/>
    <s v="Bajo"/>
    <n v="7.3"/>
    <s v="Alto"/>
    <n v="0"/>
    <s v="No Toma ECA"/>
    <n v="0"/>
    <s v="No toma ARB"/>
    <n v="1"/>
    <x v="0"/>
    <n v="1"/>
    <x v="0"/>
    <n v="1"/>
    <x v="1"/>
    <n v="1"/>
    <x v="0"/>
  </r>
  <r>
    <s v="P1731"/>
    <x v="18"/>
    <s v="Adulto"/>
    <x v="0"/>
    <n v="30.8"/>
    <x v="2"/>
    <n v="0"/>
    <s v="No tiene herencia"/>
    <n v="183"/>
    <n v="104"/>
    <n v="80"/>
    <s v="Normal"/>
    <n v="38"/>
    <s v="Reducida"/>
    <n v="3"/>
    <x v="3"/>
    <n v="0"/>
    <x v="0"/>
    <n v="0"/>
    <x v="0"/>
    <n v="1"/>
    <x v="0"/>
    <x v="25"/>
    <x v="1"/>
    <n v="87"/>
    <x v="1"/>
    <n v="24"/>
    <x v="4"/>
    <n v="2587"/>
    <x v="1"/>
    <n v="2069"/>
    <s v="Macroalbuminuria"/>
    <n v="320"/>
    <x v="1"/>
    <n v="0"/>
    <x v="0"/>
    <n v="192"/>
    <x v="1"/>
    <n v="10.1"/>
    <x v="1"/>
    <n v="243"/>
    <x v="1"/>
    <n v="163"/>
    <x v="1"/>
    <n v="39"/>
    <x v="0"/>
    <n v="431"/>
    <s v="Alto"/>
    <n v="133"/>
    <s v="Bajo"/>
    <n v="6.1"/>
    <s v="Alto"/>
    <n v="9.1999999999999993"/>
    <x v="0"/>
    <n v="7.7"/>
    <s v="Bajo"/>
    <n v="5"/>
    <s v="Alto"/>
    <n v="0"/>
    <s v="No Toma ECA"/>
    <n v="1"/>
    <s v="Toma ARB"/>
    <n v="1"/>
    <x v="0"/>
    <n v="1"/>
    <x v="0"/>
    <n v="1"/>
    <x v="1"/>
    <n v="0"/>
    <x v="1"/>
  </r>
  <r>
    <s v="P1732"/>
    <x v="23"/>
    <s v="Adulto"/>
    <x v="1"/>
    <n v="27.7"/>
    <x v="3"/>
    <n v="0"/>
    <s v="No tiene herencia"/>
    <n v="110"/>
    <n v="77"/>
    <n v="77"/>
    <s v="Normal"/>
    <n v="63"/>
    <s v="Normal"/>
    <n v="2"/>
    <x v="0"/>
    <n v="0"/>
    <x v="0"/>
    <n v="0"/>
    <x v="0"/>
    <n v="1"/>
    <x v="0"/>
    <x v="18"/>
    <x v="1"/>
    <n v="40"/>
    <x v="0"/>
    <n v="101"/>
    <x v="0"/>
    <n v="11"/>
    <x v="0"/>
    <n v="7"/>
    <s v="Normal"/>
    <n v="2409"/>
    <x v="0"/>
    <n v="0"/>
    <x v="0"/>
    <n v="95"/>
    <x v="0"/>
    <n v="5.8"/>
    <x v="2"/>
    <n v="160"/>
    <x v="0"/>
    <n v="98"/>
    <x v="3"/>
    <n v="70"/>
    <x v="1"/>
    <n v="142"/>
    <s v="Normal"/>
    <n v="140"/>
    <s v="Normal"/>
    <n v="4.5"/>
    <s v="Normal"/>
    <n v="15.4"/>
    <x v="1"/>
    <n v="10.3"/>
    <s v="Normal"/>
    <n v="2.7"/>
    <s v="Normal"/>
    <n v="1"/>
    <s v="Toma ECA"/>
    <n v="1"/>
    <s v="Toma ARB"/>
    <n v="0"/>
    <x v="1"/>
    <n v="0"/>
    <x v="1"/>
    <n v="0"/>
    <x v="0"/>
    <n v="1"/>
    <x v="0"/>
  </r>
  <r>
    <s v="P1733"/>
    <x v="22"/>
    <s v="Adulto Mayor"/>
    <x v="0"/>
    <n v="33.799999999999997"/>
    <x v="2"/>
    <n v="0"/>
    <s v="No tiene herencia"/>
    <n v="165"/>
    <n v="98"/>
    <n v="88"/>
    <s v="Normal"/>
    <n v="26"/>
    <s v="Reducida"/>
    <n v="3"/>
    <x v="3"/>
    <n v="0"/>
    <x v="0"/>
    <n v="0"/>
    <x v="0"/>
    <n v="1"/>
    <x v="0"/>
    <x v="41"/>
    <x v="1"/>
    <n v="45"/>
    <x v="0"/>
    <n v="41"/>
    <x v="1"/>
    <n v="2929"/>
    <x v="1"/>
    <n v="2343"/>
    <s v="Macroalbuminuria"/>
    <n v="758"/>
    <x v="0"/>
    <n v="1"/>
    <x v="1"/>
    <n v="133"/>
    <x v="1"/>
    <n v="9"/>
    <x v="1"/>
    <n v="270"/>
    <x v="1"/>
    <n v="148"/>
    <x v="4"/>
    <n v="30"/>
    <x v="0"/>
    <n v="253"/>
    <s v="Alto"/>
    <n v="130"/>
    <s v="Bajo"/>
    <n v="6.7"/>
    <s v="Alto"/>
    <n v="9.8000000000000007"/>
    <x v="0"/>
    <n v="7.8"/>
    <s v="Bajo"/>
    <n v="7"/>
    <s v="Alto"/>
    <n v="0"/>
    <s v="No Toma ECA"/>
    <n v="0"/>
    <s v="No toma ARB"/>
    <n v="1"/>
    <x v="0"/>
    <n v="1"/>
    <x v="0"/>
    <n v="1"/>
    <x v="1"/>
    <n v="0"/>
    <x v="1"/>
  </r>
  <r>
    <s v="P1734"/>
    <x v="33"/>
    <s v="Adulto Mayor"/>
    <x v="0"/>
    <n v="27.6"/>
    <x v="3"/>
    <n v="0"/>
    <s v="No tiene herencia"/>
    <n v="162"/>
    <n v="90"/>
    <n v="100"/>
    <s v="Normal"/>
    <n v="36"/>
    <s v="Reducida"/>
    <n v="3"/>
    <x v="3"/>
    <n v="1"/>
    <x v="1"/>
    <n v="1"/>
    <x v="1"/>
    <n v="1"/>
    <x v="0"/>
    <x v="20"/>
    <x v="1"/>
    <n v="117"/>
    <x v="3"/>
    <n v="37"/>
    <x v="1"/>
    <n v="769"/>
    <x v="1"/>
    <n v="615"/>
    <s v="Macroalbuminuria"/>
    <n v="814"/>
    <x v="0"/>
    <n v="1"/>
    <x v="1"/>
    <n v="141"/>
    <x v="1"/>
    <n v="9.1"/>
    <x v="1"/>
    <n v="231"/>
    <x v="2"/>
    <n v="136"/>
    <x v="4"/>
    <n v="29"/>
    <x v="0"/>
    <n v="247"/>
    <s v="Alto"/>
    <n v="125"/>
    <s v="Bajo"/>
    <n v="5.2"/>
    <s v="Alto"/>
    <n v="8.3000000000000007"/>
    <x v="0"/>
    <n v="8.1"/>
    <s v="Bajo"/>
    <n v="6.1"/>
    <s v="Alto"/>
    <n v="1"/>
    <s v="Toma ECA"/>
    <n v="0"/>
    <s v="No toma ARB"/>
    <n v="1"/>
    <x v="0"/>
    <n v="1"/>
    <x v="0"/>
    <n v="1"/>
    <x v="1"/>
    <n v="0"/>
    <x v="1"/>
  </r>
  <r>
    <s v="P1735"/>
    <x v="46"/>
    <s v="Adulto"/>
    <x v="1"/>
    <n v="28.4"/>
    <x v="3"/>
    <n v="1"/>
    <s v="Tiene herencia"/>
    <n v="109"/>
    <n v="74"/>
    <n v="76"/>
    <s v="Normal"/>
    <n v="56"/>
    <s v="Normal"/>
    <n v="2"/>
    <x v="0"/>
    <n v="0"/>
    <x v="0"/>
    <n v="0"/>
    <x v="0"/>
    <n v="1"/>
    <x v="0"/>
    <x v="7"/>
    <x v="0"/>
    <n v="15"/>
    <x v="2"/>
    <n v="103"/>
    <x v="0"/>
    <n v="29"/>
    <x v="0"/>
    <n v="23"/>
    <s v="Normal"/>
    <n v="1207"/>
    <x v="0"/>
    <n v="0"/>
    <x v="0"/>
    <n v="98"/>
    <x v="0"/>
    <n v="6.3"/>
    <x v="2"/>
    <n v="185"/>
    <x v="0"/>
    <n v="114"/>
    <x v="0"/>
    <n v="47"/>
    <x v="0"/>
    <n v="102"/>
    <s v="Normal"/>
    <n v="143"/>
    <s v="Normal"/>
    <n v="3.5"/>
    <s v="Normal"/>
    <n v="15.5"/>
    <x v="1"/>
    <n v="9.6"/>
    <s v="Normal"/>
    <n v="3"/>
    <s v="Normal"/>
    <n v="1"/>
    <s v="Toma ECA"/>
    <n v="1"/>
    <s v="Toma ARB"/>
    <n v="0"/>
    <x v="1"/>
    <n v="1"/>
    <x v="0"/>
    <n v="0"/>
    <x v="0"/>
    <n v="1"/>
    <x v="0"/>
  </r>
  <r>
    <s v="P1736"/>
    <x v="2"/>
    <s v="Adulto Mayor"/>
    <x v="0"/>
    <n v="26.8"/>
    <x v="3"/>
    <n v="1"/>
    <s v="Tiene herencia"/>
    <n v="155"/>
    <n v="106"/>
    <n v="75"/>
    <s v="Normal"/>
    <n v="45"/>
    <s v="Intermedia"/>
    <n v="4"/>
    <x v="1"/>
    <n v="0"/>
    <x v="0"/>
    <n v="0"/>
    <x v="0"/>
    <n v="1"/>
    <x v="0"/>
    <x v="24"/>
    <x v="1"/>
    <n v="64"/>
    <x v="1"/>
    <n v="40"/>
    <x v="1"/>
    <n v="699"/>
    <x v="1"/>
    <n v="629"/>
    <s v="Macroalbuminuria"/>
    <n v="761"/>
    <x v="0"/>
    <n v="1"/>
    <x v="1"/>
    <n v="151"/>
    <x v="1"/>
    <n v="7.9"/>
    <x v="1"/>
    <n v="252"/>
    <x v="1"/>
    <n v="131"/>
    <x v="4"/>
    <n v="37"/>
    <x v="0"/>
    <n v="424"/>
    <s v="Alto"/>
    <n v="128"/>
    <s v="Bajo"/>
    <n v="5.6"/>
    <s v="Alto"/>
    <n v="10"/>
    <x v="0"/>
    <n v="7.7"/>
    <s v="Bajo"/>
    <n v="5.5"/>
    <s v="Alto"/>
    <n v="1"/>
    <s v="Toma ECA"/>
    <n v="1"/>
    <s v="Toma ARB"/>
    <n v="0"/>
    <x v="1"/>
    <n v="0"/>
    <x v="1"/>
    <n v="1"/>
    <x v="1"/>
    <n v="1"/>
    <x v="0"/>
  </r>
  <r>
    <s v="P1737"/>
    <x v="12"/>
    <s v="Adulto"/>
    <x v="0"/>
    <n v="29.2"/>
    <x v="3"/>
    <n v="0"/>
    <s v="No tiene herencia"/>
    <n v="125"/>
    <n v="85"/>
    <n v="60"/>
    <s v="Normal"/>
    <n v="59"/>
    <s v="Normal"/>
    <n v="2"/>
    <x v="0"/>
    <n v="0"/>
    <x v="0"/>
    <n v="0"/>
    <x v="0"/>
    <n v="0"/>
    <x v="1"/>
    <x v="4"/>
    <x v="0"/>
    <n v="17"/>
    <x v="2"/>
    <n v="87"/>
    <x v="2"/>
    <n v="16"/>
    <x v="0"/>
    <n v="12"/>
    <s v="Normal"/>
    <n v="1569"/>
    <x v="0"/>
    <n v="1"/>
    <x v="1"/>
    <n v="95"/>
    <x v="0"/>
    <n v="5.6"/>
    <x v="0"/>
    <n v="184"/>
    <x v="0"/>
    <n v="107"/>
    <x v="0"/>
    <n v="46"/>
    <x v="0"/>
    <n v="165"/>
    <s v="Alto"/>
    <n v="145"/>
    <s v="Normal"/>
    <n v="4.2"/>
    <s v="Normal"/>
    <n v="12.3"/>
    <x v="0"/>
    <n v="9.9"/>
    <s v="Normal"/>
    <n v="3.5"/>
    <s v="Normal"/>
    <n v="0"/>
    <s v="No Toma ECA"/>
    <n v="1"/>
    <s v="Toma ARB"/>
    <n v="1"/>
    <x v="0"/>
    <n v="1"/>
    <x v="0"/>
    <n v="0"/>
    <x v="0"/>
    <n v="0"/>
    <x v="1"/>
  </r>
  <r>
    <s v="P1738"/>
    <x v="13"/>
    <s v="Adulto Mayor"/>
    <x v="0"/>
    <n v="23"/>
    <x v="0"/>
    <n v="0"/>
    <s v="No tiene herencia"/>
    <n v="119"/>
    <n v="74"/>
    <n v="78"/>
    <s v="Normal"/>
    <n v="70"/>
    <s v="Normal"/>
    <n v="1"/>
    <x v="2"/>
    <n v="0"/>
    <x v="0"/>
    <n v="0"/>
    <x v="0"/>
    <n v="1"/>
    <x v="0"/>
    <x v="3"/>
    <x v="0"/>
    <n v="38"/>
    <x v="0"/>
    <n v="99"/>
    <x v="0"/>
    <n v="15"/>
    <x v="0"/>
    <n v="12"/>
    <s v="Normal"/>
    <n v="2009"/>
    <x v="0"/>
    <n v="0"/>
    <x v="0"/>
    <n v="117"/>
    <x v="2"/>
    <n v="6"/>
    <x v="2"/>
    <n v="194"/>
    <x v="0"/>
    <n v="104"/>
    <x v="0"/>
    <n v="49"/>
    <x v="0"/>
    <n v="110"/>
    <s v="Normal"/>
    <n v="144"/>
    <s v="Normal"/>
    <n v="4.9000000000000004"/>
    <s v="Normal"/>
    <n v="14.7"/>
    <x v="1"/>
    <n v="10.5"/>
    <s v="Normal"/>
    <n v="3.2"/>
    <s v="Normal"/>
    <n v="0"/>
    <s v="No Toma ECA"/>
    <n v="1"/>
    <s v="Toma ARB"/>
    <n v="1"/>
    <x v="0"/>
    <n v="0"/>
    <x v="1"/>
    <n v="0"/>
    <x v="0"/>
    <n v="0"/>
    <x v="1"/>
  </r>
  <r>
    <s v="P1739"/>
    <x v="45"/>
    <s v="Adulto"/>
    <x v="1"/>
    <n v="25.1"/>
    <x v="3"/>
    <n v="1"/>
    <s v="Tiene herencia"/>
    <n v="108"/>
    <n v="74"/>
    <n v="69"/>
    <s v="Normal"/>
    <n v="50"/>
    <s v="Normal"/>
    <n v="1"/>
    <x v="2"/>
    <n v="0"/>
    <x v="0"/>
    <n v="0"/>
    <x v="0"/>
    <n v="1"/>
    <x v="0"/>
    <x v="13"/>
    <x v="0"/>
    <n v="37"/>
    <x v="0"/>
    <n v="68"/>
    <x v="2"/>
    <n v="27"/>
    <x v="0"/>
    <n v="21"/>
    <s v="Normal"/>
    <n v="1118"/>
    <x v="0"/>
    <n v="1"/>
    <x v="1"/>
    <n v="104"/>
    <x v="2"/>
    <n v="6.4"/>
    <x v="2"/>
    <n v="171"/>
    <x v="0"/>
    <n v="108"/>
    <x v="0"/>
    <n v="62"/>
    <x v="1"/>
    <n v="140"/>
    <s v="Normal"/>
    <n v="143"/>
    <s v="Normal"/>
    <n v="4.2"/>
    <s v="Normal"/>
    <n v="13.4"/>
    <x v="1"/>
    <n v="10.1"/>
    <s v="Normal"/>
    <n v="3.9"/>
    <s v="Normal"/>
    <n v="1"/>
    <s v="Toma ECA"/>
    <n v="1"/>
    <s v="Toma ARB"/>
    <n v="0"/>
    <x v="1"/>
    <n v="1"/>
    <x v="0"/>
    <n v="0"/>
    <x v="0"/>
    <n v="1"/>
    <x v="0"/>
  </r>
  <r>
    <s v="P1740"/>
    <x v="13"/>
    <s v="Adulto Mayor"/>
    <x v="1"/>
    <n v="19.100000000000001"/>
    <x v="0"/>
    <n v="1"/>
    <s v="Tiene herencia"/>
    <n v="124"/>
    <n v="65"/>
    <n v="80"/>
    <s v="Normal"/>
    <n v="69"/>
    <s v="Normal"/>
    <n v="2"/>
    <x v="0"/>
    <n v="0"/>
    <x v="0"/>
    <n v="0"/>
    <x v="0"/>
    <n v="0"/>
    <x v="1"/>
    <x v="13"/>
    <x v="0"/>
    <n v="31"/>
    <x v="0"/>
    <n v="99"/>
    <x v="0"/>
    <n v="10"/>
    <x v="0"/>
    <n v="8"/>
    <s v="Normal"/>
    <n v="1524"/>
    <x v="0"/>
    <n v="1"/>
    <x v="1"/>
    <n v="93"/>
    <x v="0"/>
    <n v="5.5"/>
    <x v="0"/>
    <n v="211"/>
    <x v="2"/>
    <n v="112"/>
    <x v="0"/>
    <n v="65"/>
    <x v="1"/>
    <n v="140"/>
    <s v="Normal"/>
    <n v="138"/>
    <s v="Normal"/>
    <n v="4.8"/>
    <s v="Normal"/>
    <n v="13.6"/>
    <x v="1"/>
    <n v="8.6999999999999993"/>
    <s v="Normal"/>
    <n v="4.5"/>
    <s v="Normal"/>
    <n v="0"/>
    <s v="No Toma ECA"/>
    <n v="1"/>
    <s v="Toma ARB"/>
    <n v="1"/>
    <x v="0"/>
    <n v="1"/>
    <x v="0"/>
    <n v="0"/>
    <x v="0"/>
    <n v="0"/>
    <x v="1"/>
  </r>
  <r>
    <s v="P1741"/>
    <x v="5"/>
    <s v="Adulto"/>
    <x v="1"/>
    <n v="23.8"/>
    <x v="0"/>
    <n v="0"/>
    <s v="No tiene herencia"/>
    <n v="132"/>
    <n v="73"/>
    <n v="65"/>
    <s v="Normal"/>
    <n v="59"/>
    <s v="Normal"/>
    <n v="1"/>
    <x v="2"/>
    <n v="0"/>
    <x v="0"/>
    <n v="0"/>
    <x v="0"/>
    <n v="0"/>
    <x v="1"/>
    <x v="0"/>
    <x v="0"/>
    <n v="36"/>
    <x v="0"/>
    <n v="71"/>
    <x v="2"/>
    <n v="26"/>
    <x v="0"/>
    <n v="20"/>
    <s v="Normal"/>
    <n v="2023"/>
    <x v="0"/>
    <n v="0"/>
    <x v="0"/>
    <n v="115"/>
    <x v="2"/>
    <n v="6.4"/>
    <x v="2"/>
    <n v="163"/>
    <x v="0"/>
    <n v="81"/>
    <x v="3"/>
    <n v="41"/>
    <x v="0"/>
    <n v="140"/>
    <s v="Normal"/>
    <n v="145"/>
    <s v="Normal"/>
    <n v="4.5"/>
    <s v="Normal"/>
    <n v="15.8"/>
    <x v="2"/>
    <n v="8.8000000000000007"/>
    <s v="Normal"/>
    <n v="4.4000000000000004"/>
    <s v="Normal"/>
    <n v="0"/>
    <s v="No Toma ECA"/>
    <n v="0"/>
    <s v="No toma ARB"/>
    <n v="0"/>
    <x v="1"/>
    <n v="1"/>
    <x v="0"/>
    <n v="0"/>
    <x v="0"/>
    <n v="1"/>
    <x v="0"/>
  </r>
  <r>
    <s v="P1742"/>
    <x v="33"/>
    <s v="Adulto Mayor"/>
    <x v="0"/>
    <n v="26.5"/>
    <x v="3"/>
    <n v="0"/>
    <s v="No tiene herencia"/>
    <n v="107"/>
    <n v="71"/>
    <n v="80"/>
    <s v="Normal"/>
    <n v="52"/>
    <s v="Normal"/>
    <n v="1"/>
    <x v="2"/>
    <n v="0"/>
    <x v="0"/>
    <n v="0"/>
    <x v="0"/>
    <n v="0"/>
    <x v="1"/>
    <x v="13"/>
    <x v="0"/>
    <n v="17"/>
    <x v="2"/>
    <n v="77"/>
    <x v="2"/>
    <n v="23"/>
    <x v="0"/>
    <n v="18"/>
    <s v="Normal"/>
    <n v="1329"/>
    <x v="0"/>
    <n v="0"/>
    <x v="0"/>
    <n v="112"/>
    <x v="2"/>
    <n v="5.4"/>
    <x v="0"/>
    <n v="166"/>
    <x v="0"/>
    <n v="122"/>
    <x v="0"/>
    <n v="46"/>
    <x v="0"/>
    <n v="167"/>
    <s v="Alto"/>
    <n v="143"/>
    <s v="Normal"/>
    <n v="4.0999999999999996"/>
    <s v="Normal"/>
    <n v="13.1"/>
    <x v="0"/>
    <n v="8.9"/>
    <s v="Normal"/>
    <n v="3.2"/>
    <s v="Normal"/>
    <n v="1"/>
    <s v="Toma ECA"/>
    <n v="1"/>
    <s v="Toma ARB"/>
    <n v="1"/>
    <x v="0"/>
    <n v="1"/>
    <x v="0"/>
    <n v="0"/>
    <x v="0"/>
    <n v="0"/>
    <x v="1"/>
  </r>
  <r>
    <s v="P1743"/>
    <x v="41"/>
    <s v="Adulto"/>
    <x v="0"/>
    <n v="20.100000000000001"/>
    <x v="0"/>
    <n v="0"/>
    <s v="No tiene herencia"/>
    <n v="108"/>
    <n v="78"/>
    <n v="78"/>
    <s v="Normal"/>
    <n v="57"/>
    <s v="Normal"/>
    <n v="2"/>
    <x v="0"/>
    <n v="0"/>
    <x v="0"/>
    <n v="0"/>
    <x v="0"/>
    <n v="0"/>
    <x v="1"/>
    <x v="7"/>
    <x v="0"/>
    <n v="19"/>
    <x v="0"/>
    <n v="93"/>
    <x v="0"/>
    <n v="24"/>
    <x v="0"/>
    <n v="16"/>
    <s v="Normal"/>
    <n v="1945"/>
    <x v="0"/>
    <n v="0"/>
    <x v="0"/>
    <n v="88"/>
    <x v="0"/>
    <n v="5.7"/>
    <x v="2"/>
    <n v="176"/>
    <x v="0"/>
    <n v="128"/>
    <x v="0"/>
    <n v="60"/>
    <x v="1"/>
    <n v="163"/>
    <s v="Alto"/>
    <n v="143"/>
    <s v="Normal"/>
    <n v="4.2"/>
    <s v="Normal"/>
    <n v="14.5"/>
    <x v="1"/>
    <n v="9.8000000000000007"/>
    <s v="Normal"/>
    <n v="4.4000000000000004"/>
    <s v="Normal"/>
    <n v="1"/>
    <s v="Toma ECA"/>
    <n v="0"/>
    <s v="No toma ARB"/>
    <n v="0"/>
    <x v="1"/>
    <n v="1"/>
    <x v="0"/>
    <n v="0"/>
    <x v="0"/>
    <n v="0"/>
    <x v="1"/>
  </r>
  <r>
    <s v="P1744"/>
    <x v="27"/>
    <s v="Adulto"/>
    <x v="1"/>
    <n v="39.799999999999997"/>
    <x v="1"/>
    <n v="0"/>
    <s v="No tiene herencia"/>
    <n v="140"/>
    <n v="94"/>
    <n v="99"/>
    <s v="Normal"/>
    <n v="50"/>
    <s v="Normal"/>
    <n v="4"/>
    <x v="1"/>
    <n v="1"/>
    <x v="1"/>
    <n v="0"/>
    <x v="0"/>
    <n v="1"/>
    <x v="0"/>
    <x v="41"/>
    <x v="1"/>
    <n v="70"/>
    <x v="1"/>
    <n v="25"/>
    <x v="4"/>
    <n v="919"/>
    <x v="1"/>
    <n v="735"/>
    <s v="Macroalbuminuria"/>
    <n v="792"/>
    <x v="0"/>
    <n v="1"/>
    <x v="1"/>
    <n v="196"/>
    <x v="1"/>
    <n v="10.1"/>
    <x v="1"/>
    <n v="314"/>
    <x v="1"/>
    <n v="148"/>
    <x v="4"/>
    <n v="37"/>
    <x v="0"/>
    <n v="431"/>
    <s v="Alto"/>
    <n v="135"/>
    <s v="Normal"/>
    <n v="5.0999999999999996"/>
    <s v="Alto"/>
    <n v="7.6"/>
    <x v="0"/>
    <n v="8.1"/>
    <s v="Bajo"/>
    <n v="5.2"/>
    <s v="Alto"/>
    <n v="1"/>
    <s v="Toma ECA"/>
    <n v="1"/>
    <s v="Toma ARB"/>
    <n v="1"/>
    <x v="0"/>
    <n v="1"/>
    <x v="0"/>
    <n v="1"/>
    <x v="1"/>
    <n v="1"/>
    <x v="0"/>
  </r>
  <r>
    <s v="P1745"/>
    <x v="4"/>
    <s v="Adulto Mayor"/>
    <x v="1"/>
    <n v="26.4"/>
    <x v="3"/>
    <n v="0"/>
    <s v="No tiene herencia"/>
    <n v="129"/>
    <n v="80"/>
    <n v="73"/>
    <s v="Normal"/>
    <n v="59"/>
    <s v="Normal"/>
    <n v="2"/>
    <x v="0"/>
    <n v="0"/>
    <x v="0"/>
    <n v="0"/>
    <x v="0"/>
    <n v="0"/>
    <x v="1"/>
    <x v="7"/>
    <x v="0"/>
    <n v="17"/>
    <x v="0"/>
    <n v="82"/>
    <x v="2"/>
    <n v="11"/>
    <x v="0"/>
    <n v="9"/>
    <s v="Normal"/>
    <n v="2143"/>
    <x v="0"/>
    <n v="0"/>
    <x v="0"/>
    <n v="121"/>
    <x v="2"/>
    <n v="6.3"/>
    <x v="2"/>
    <n v="187"/>
    <x v="0"/>
    <n v="86"/>
    <x v="3"/>
    <n v="66"/>
    <x v="1"/>
    <n v="148"/>
    <s v="Normal"/>
    <n v="140"/>
    <s v="Normal"/>
    <n v="4.7"/>
    <s v="Normal"/>
    <n v="13.6"/>
    <x v="1"/>
    <n v="10.1"/>
    <s v="Normal"/>
    <n v="3.9"/>
    <s v="Normal"/>
    <n v="1"/>
    <s v="Toma ECA"/>
    <n v="1"/>
    <s v="Toma ARB"/>
    <n v="0"/>
    <x v="1"/>
    <n v="0"/>
    <x v="1"/>
    <n v="0"/>
    <x v="0"/>
    <n v="1"/>
    <x v="0"/>
  </r>
  <r>
    <s v="P1746"/>
    <x v="0"/>
    <s v="Adulto"/>
    <x v="0"/>
    <n v="36.4"/>
    <x v="1"/>
    <n v="1"/>
    <s v="Tiene herencia"/>
    <n v="175"/>
    <n v="96"/>
    <n v="103"/>
    <s v="Taquicardia"/>
    <n v="29"/>
    <s v="Reducida"/>
    <n v="4"/>
    <x v="1"/>
    <n v="1"/>
    <x v="1"/>
    <n v="1"/>
    <x v="1"/>
    <n v="1"/>
    <x v="0"/>
    <x v="15"/>
    <x v="1"/>
    <n v="50"/>
    <x v="0"/>
    <n v="38"/>
    <x v="1"/>
    <n v="1716"/>
    <x v="1"/>
    <n v="1544"/>
    <s v="Macroalbuminuria"/>
    <n v="895"/>
    <x v="0"/>
    <n v="0"/>
    <x v="0"/>
    <n v="193"/>
    <x v="1"/>
    <n v="9"/>
    <x v="1"/>
    <n v="286"/>
    <x v="1"/>
    <n v="199"/>
    <x v="2"/>
    <n v="42"/>
    <x v="0"/>
    <n v="200"/>
    <s v="Alto"/>
    <n v="139"/>
    <s v="Normal"/>
    <n v="5.4"/>
    <s v="Alto"/>
    <n v="10.199999999999999"/>
    <x v="0"/>
    <n v="8"/>
    <s v="Bajo"/>
    <n v="5.9"/>
    <s v="Alto"/>
    <n v="1"/>
    <s v="Toma ECA"/>
    <n v="0"/>
    <s v="No toma ARB"/>
    <n v="0"/>
    <x v="1"/>
    <n v="1"/>
    <x v="0"/>
    <n v="1"/>
    <x v="1"/>
    <n v="1"/>
    <x v="0"/>
  </r>
  <r>
    <s v="P1747"/>
    <x v="38"/>
    <s v="Adulto Mayor"/>
    <x v="0"/>
    <n v="25.7"/>
    <x v="3"/>
    <n v="0"/>
    <s v="No tiene herencia"/>
    <n v="190"/>
    <n v="93"/>
    <n v="92"/>
    <s v="Normal"/>
    <n v="46"/>
    <s v="Intermedia"/>
    <n v="2"/>
    <x v="0"/>
    <n v="0"/>
    <x v="0"/>
    <n v="0"/>
    <x v="0"/>
    <n v="1"/>
    <x v="0"/>
    <x v="6"/>
    <x v="1"/>
    <n v="92"/>
    <x v="1"/>
    <n v="31"/>
    <x v="1"/>
    <n v="342"/>
    <x v="1"/>
    <n v="239"/>
    <s v="Microalbuminuria"/>
    <n v="596"/>
    <x v="0"/>
    <n v="1"/>
    <x v="1"/>
    <n v="198"/>
    <x v="1"/>
    <n v="9.5"/>
    <x v="1"/>
    <n v="271"/>
    <x v="1"/>
    <n v="132"/>
    <x v="4"/>
    <n v="43"/>
    <x v="0"/>
    <n v="321"/>
    <s v="Alto"/>
    <n v="126"/>
    <s v="Bajo"/>
    <n v="5.9"/>
    <s v="Alto"/>
    <n v="7.4"/>
    <x v="0"/>
    <n v="8.6"/>
    <s v="Normal"/>
    <n v="4.9000000000000004"/>
    <s v="Alto"/>
    <n v="0"/>
    <s v="No Toma ECA"/>
    <n v="1"/>
    <s v="Toma ARB"/>
    <n v="0"/>
    <x v="1"/>
    <n v="0"/>
    <x v="1"/>
    <n v="1"/>
    <x v="1"/>
    <n v="0"/>
    <x v="1"/>
  </r>
  <r>
    <s v="P1748"/>
    <x v="30"/>
    <s v="Adulto Mayor"/>
    <x v="0"/>
    <n v="26.3"/>
    <x v="3"/>
    <n v="1"/>
    <s v="Tiene herencia"/>
    <n v="127"/>
    <n v="66"/>
    <n v="89"/>
    <s v="Normal"/>
    <n v="55"/>
    <s v="Normal"/>
    <n v="1"/>
    <x v="2"/>
    <n v="0"/>
    <x v="0"/>
    <n v="0"/>
    <x v="0"/>
    <n v="1"/>
    <x v="0"/>
    <x v="18"/>
    <x v="0"/>
    <n v="26"/>
    <x v="0"/>
    <n v="63"/>
    <x v="2"/>
    <n v="28"/>
    <x v="0"/>
    <n v="25"/>
    <s v="Normal"/>
    <n v="2176"/>
    <x v="0"/>
    <n v="0"/>
    <x v="0"/>
    <n v="125"/>
    <x v="2"/>
    <n v="4.8"/>
    <x v="0"/>
    <n v="209"/>
    <x v="2"/>
    <n v="112"/>
    <x v="0"/>
    <n v="60"/>
    <x v="1"/>
    <n v="166"/>
    <s v="Alto"/>
    <n v="139"/>
    <s v="Normal"/>
    <n v="4.7"/>
    <s v="Normal"/>
    <n v="13.9"/>
    <x v="1"/>
    <n v="10.1"/>
    <s v="Normal"/>
    <n v="3.8"/>
    <s v="Normal"/>
    <n v="1"/>
    <s v="Toma ECA"/>
    <n v="1"/>
    <s v="Toma ARB"/>
    <n v="1"/>
    <x v="0"/>
    <n v="0"/>
    <x v="1"/>
    <n v="0"/>
    <x v="0"/>
    <n v="0"/>
    <x v="1"/>
  </r>
  <r>
    <s v="P1749"/>
    <x v="9"/>
    <s v="Adulto Mayor"/>
    <x v="0"/>
    <n v="36"/>
    <x v="1"/>
    <n v="1"/>
    <s v="Tiene herencia"/>
    <n v="185"/>
    <n v="90"/>
    <n v="95"/>
    <s v="Normal"/>
    <n v="45"/>
    <s v="Intermedia"/>
    <n v="4"/>
    <x v="1"/>
    <n v="1"/>
    <x v="1"/>
    <n v="0"/>
    <x v="0"/>
    <n v="1"/>
    <x v="0"/>
    <x v="34"/>
    <x v="1"/>
    <n v="54"/>
    <x v="0"/>
    <n v="54"/>
    <x v="1"/>
    <n v="1658"/>
    <x v="1"/>
    <n v="1492"/>
    <s v="Macroalbuminuria"/>
    <n v="433"/>
    <x v="1"/>
    <n v="0"/>
    <x v="0"/>
    <n v="201"/>
    <x v="1"/>
    <n v="8.6999999999999993"/>
    <x v="1"/>
    <n v="224"/>
    <x v="2"/>
    <n v="162"/>
    <x v="1"/>
    <n v="43"/>
    <x v="0"/>
    <n v="281"/>
    <s v="Alto"/>
    <n v="135"/>
    <s v="Normal"/>
    <n v="6.4"/>
    <s v="Alto"/>
    <n v="10.5"/>
    <x v="0"/>
    <n v="8.8000000000000007"/>
    <s v="Normal"/>
    <n v="6.5"/>
    <s v="Alto"/>
    <n v="1"/>
    <s v="Toma ECA"/>
    <n v="1"/>
    <s v="Toma ARB"/>
    <n v="1"/>
    <x v="0"/>
    <n v="0"/>
    <x v="1"/>
    <n v="1"/>
    <x v="1"/>
    <n v="0"/>
    <x v="1"/>
  </r>
  <r>
    <s v="P1750"/>
    <x v="24"/>
    <s v="Adulto"/>
    <x v="0"/>
    <n v="19.600000000000001"/>
    <x v="0"/>
    <n v="0"/>
    <s v="No tiene herencia"/>
    <n v="112"/>
    <n v="85"/>
    <n v="71"/>
    <s v="Normal"/>
    <n v="68"/>
    <s v="Normal"/>
    <n v="2"/>
    <x v="0"/>
    <n v="0"/>
    <x v="0"/>
    <n v="0"/>
    <x v="0"/>
    <n v="0"/>
    <x v="1"/>
    <x v="0"/>
    <x v="0"/>
    <n v="15"/>
    <x v="2"/>
    <n v="100"/>
    <x v="0"/>
    <n v="29"/>
    <x v="0"/>
    <n v="26"/>
    <s v="Normal"/>
    <n v="1085"/>
    <x v="0"/>
    <n v="1"/>
    <x v="1"/>
    <n v="111"/>
    <x v="2"/>
    <n v="6.3"/>
    <x v="2"/>
    <n v="153"/>
    <x v="0"/>
    <n v="80"/>
    <x v="3"/>
    <n v="63"/>
    <x v="1"/>
    <n v="132"/>
    <s v="Normal"/>
    <n v="141"/>
    <s v="Normal"/>
    <n v="5"/>
    <s v="Normal"/>
    <n v="15"/>
    <x v="1"/>
    <n v="10.1"/>
    <s v="Normal"/>
    <n v="2.7"/>
    <s v="Normal"/>
    <n v="1"/>
    <s v="Toma ECA"/>
    <n v="0"/>
    <s v="No toma ARB"/>
    <n v="0"/>
    <x v="1"/>
    <n v="1"/>
    <x v="0"/>
    <n v="0"/>
    <x v="0"/>
    <n v="1"/>
    <x v="0"/>
  </r>
  <r>
    <s v="P1751"/>
    <x v="13"/>
    <s v="Adulto Mayor"/>
    <x v="0"/>
    <n v="32.299999999999997"/>
    <x v="2"/>
    <n v="1"/>
    <s v="Tiene herencia"/>
    <n v="172"/>
    <n v="110"/>
    <n v="93"/>
    <s v="Normal"/>
    <n v="40"/>
    <s v="Reducida"/>
    <n v="2"/>
    <x v="0"/>
    <n v="0"/>
    <x v="0"/>
    <n v="1"/>
    <x v="1"/>
    <n v="1"/>
    <x v="0"/>
    <x v="38"/>
    <x v="1"/>
    <n v="108"/>
    <x v="3"/>
    <n v="44"/>
    <x v="1"/>
    <n v="425"/>
    <x v="1"/>
    <n v="297"/>
    <s v="Microalbuminuria"/>
    <n v="795"/>
    <x v="0"/>
    <n v="0"/>
    <x v="0"/>
    <n v="167"/>
    <x v="1"/>
    <n v="8.6"/>
    <x v="1"/>
    <n v="244"/>
    <x v="1"/>
    <n v="204"/>
    <x v="2"/>
    <n v="28"/>
    <x v="0"/>
    <n v="251"/>
    <s v="Alto"/>
    <n v="132"/>
    <s v="Bajo"/>
    <n v="5.8"/>
    <s v="Alto"/>
    <n v="8"/>
    <x v="0"/>
    <n v="8.3000000000000007"/>
    <s v="Bajo"/>
    <n v="6.7"/>
    <s v="Alto"/>
    <n v="1"/>
    <s v="Toma ECA"/>
    <n v="0"/>
    <s v="No toma ARB"/>
    <n v="0"/>
    <x v="1"/>
    <n v="0"/>
    <x v="1"/>
    <n v="1"/>
    <x v="1"/>
    <n v="0"/>
    <x v="1"/>
  </r>
  <r>
    <s v="P1752"/>
    <x v="18"/>
    <s v="Adulto"/>
    <x v="1"/>
    <n v="29.7"/>
    <x v="3"/>
    <n v="1"/>
    <s v="Tiene herencia"/>
    <n v="101"/>
    <n v="72"/>
    <n v="66"/>
    <s v="Normal"/>
    <n v="55"/>
    <s v="Normal"/>
    <n v="2"/>
    <x v="0"/>
    <n v="0"/>
    <x v="0"/>
    <n v="0"/>
    <x v="0"/>
    <n v="0"/>
    <x v="1"/>
    <x v="7"/>
    <x v="0"/>
    <n v="17"/>
    <x v="0"/>
    <n v="77"/>
    <x v="2"/>
    <n v="13"/>
    <x v="0"/>
    <n v="9"/>
    <s v="Normal"/>
    <n v="2264"/>
    <x v="0"/>
    <n v="0"/>
    <x v="0"/>
    <n v="121"/>
    <x v="2"/>
    <n v="5.5"/>
    <x v="0"/>
    <n v="169"/>
    <x v="0"/>
    <n v="85"/>
    <x v="3"/>
    <n v="50"/>
    <x v="0"/>
    <n v="148"/>
    <s v="Normal"/>
    <n v="142"/>
    <s v="Normal"/>
    <n v="4"/>
    <s v="Normal"/>
    <n v="12.7"/>
    <x v="1"/>
    <n v="9.3000000000000007"/>
    <s v="Normal"/>
    <n v="2.8"/>
    <s v="Normal"/>
    <n v="0"/>
    <s v="No Toma ECA"/>
    <n v="1"/>
    <s v="Toma ARB"/>
    <n v="0"/>
    <x v="1"/>
    <n v="1"/>
    <x v="0"/>
    <n v="0"/>
    <x v="0"/>
    <n v="1"/>
    <x v="0"/>
  </r>
  <r>
    <s v="P1753"/>
    <x v="40"/>
    <s v="Adulto"/>
    <x v="0"/>
    <n v="21.6"/>
    <x v="0"/>
    <n v="1"/>
    <s v="Tiene herencia"/>
    <n v="107"/>
    <n v="81"/>
    <n v="88"/>
    <s v="Normal"/>
    <n v="67"/>
    <s v="Normal"/>
    <n v="1"/>
    <x v="2"/>
    <n v="0"/>
    <x v="0"/>
    <n v="0"/>
    <x v="0"/>
    <n v="0"/>
    <x v="1"/>
    <x v="4"/>
    <x v="0"/>
    <n v="33"/>
    <x v="0"/>
    <n v="101"/>
    <x v="0"/>
    <n v="7"/>
    <x v="0"/>
    <n v="5"/>
    <s v="Normal"/>
    <n v="1836"/>
    <x v="0"/>
    <n v="0"/>
    <x v="0"/>
    <n v="125"/>
    <x v="2"/>
    <n v="5.6"/>
    <x v="0"/>
    <n v="212"/>
    <x v="2"/>
    <n v="93"/>
    <x v="3"/>
    <n v="69"/>
    <x v="1"/>
    <n v="142"/>
    <s v="Normal"/>
    <n v="137"/>
    <s v="Normal"/>
    <n v="4.2"/>
    <s v="Normal"/>
    <n v="14"/>
    <x v="1"/>
    <n v="9.6"/>
    <s v="Normal"/>
    <n v="4.0999999999999996"/>
    <s v="Normal"/>
    <n v="0"/>
    <s v="No Toma ECA"/>
    <n v="1"/>
    <s v="Toma ARB"/>
    <n v="0"/>
    <x v="1"/>
    <n v="1"/>
    <x v="0"/>
    <n v="0"/>
    <x v="0"/>
    <n v="0"/>
    <x v="1"/>
  </r>
  <r>
    <s v="P1754"/>
    <x v="1"/>
    <s v="Adulto"/>
    <x v="0"/>
    <n v="31.3"/>
    <x v="2"/>
    <n v="0"/>
    <s v="No tiene herencia"/>
    <n v="144"/>
    <n v="109"/>
    <n v="105"/>
    <s v="Taquicardia"/>
    <n v="50"/>
    <s v="Normal"/>
    <n v="4"/>
    <x v="1"/>
    <n v="0"/>
    <x v="0"/>
    <n v="1"/>
    <x v="1"/>
    <n v="1"/>
    <x v="0"/>
    <x v="15"/>
    <x v="1"/>
    <n v="47"/>
    <x v="0"/>
    <n v="36"/>
    <x v="1"/>
    <n v="2805"/>
    <x v="1"/>
    <n v="2244"/>
    <s v="Macroalbuminuria"/>
    <n v="707"/>
    <x v="0"/>
    <n v="1"/>
    <x v="1"/>
    <n v="125"/>
    <x v="2"/>
    <n v="10.8"/>
    <x v="1"/>
    <n v="270"/>
    <x v="1"/>
    <n v="208"/>
    <x v="2"/>
    <n v="45"/>
    <x v="0"/>
    <n v="409"/>
    <s v="Alto"/>
    <n v="128"/>
    <s v="Bajo"/>
    <n v="5.3"/>
    <s v="Alto"/>
    <n v="8.8000000000000007"/>
    <x v="0"/>
    <n v="7.9"/>
    <s v="Bajo"/>
    <n v="5.8"/>
    <s v="Alto"/>
    <n v="1"/>
    <s v="Toma ECA"/>
    <n v="0"/>
    <s v="No toma ARB"/>
    <n v="1"/>
    <x v="0"/>
    <n v="0"/>
    <x v="1"/>
    <n v="1"/>
    <x v="1"/>
    <n v="0"/>
    <x v="1"/>
  </r>
  <r>
    <s v="P1755"/>
    <x v="16"/>
    <s v="Adulto"/>
    <x v="1"/>
    <n v="21.6"/>
    <x v="0"/>
    <n v="0"/>
    <s v="No tiene herencia"/>
    <n v="106"/>
    <n v="67"/>
    <n v="79"/>
    <s v="Normal"/>
    <n v="51"/>
    <s v="Normal"/>
    <n v="2"/>
    <x v="0"/>
    <n v="0"/>
    <x v="0"/>
    <n v="0"/>
    <x v="0"/>
    <n v="0"/>
    <x v="1"/>
    <x v="3"/>
    <x v="0"/>
    <n v="30"/>
    <x v="0"/>
    <n v="86"/>
    <x v="2"/>
    <n v="11"/>
    <x v="0"/>
    <n v="9"/>
    <s v="Normal"/>
    <n v="2096"/>
    <x v="0"/>
    <n v="0"/>
    <x v="0"/>
    <n v="106"/>
    <x v="2"/>
    <n v="4.8"/>
    <x v="0"/>
    <n v="191"/>
    <x v="0"/>
    <n v="107"/>
    <x v="0"/>
    <n v="59"/>
    <x v="0"/>
    <n v="82"/>
    <s v="Normal"/>
    <n v="139"/>
    <s v="Normal"/>
    <n v="3.6"/>
    <s v="Normal"/>
    <n v="15.7"/>
    <x v="2"/>
    <n v="9.1999999999999993"/>
    <s v="Normal"/>
    <n v="2.5"/>
    <s v="Normal"/>
    <n v="0"/>
    <s v="No Toma ECA"/>
    <n v="0"/>
    <s v="No toma ARB"/>
    <n v="0"/>
    <x v="1"/>
    <n v="0"/>
    <x v="1"/>
    <n v="0"/>
    <x v="0"/>
    <n v="1"/>
    <x v="0"/>
  </r>
  <r>
    <s v="P1756"/>
    <x v="43"/>
    <s v="Adulto Mayor"/>
    <x v="1"/>
    <n v="28.7"/>
    <x v="3"/>
    <n v="0"/>
    <s v="No tiene herencia"/>
    <n v="170"/>
    <n v="107"/>
    <n v="76"/>
    <s v="Normal"/>
    <n v="33"/>
    <s v="Reducida"/>
    <n v="4"/>
    <x v="1"/>
    <n v="1"/>
    <x v="1"/>
    <n v="1"/>
    <x v="1"/>
    <n v="1"/>
    <x v="0"/>
    <x v="32"/>
    <x v="1"/>
    <n v="66"/>
    <x v="1"/>
    <n v="42"/>
    <x v="1"/>
    <n v="2592"/>
    <x v="1"/>
    <n v="2332"/>
    <s v="Macroalbuminuria"/>
    <n v="890"/>
    <x v="0"/>
    <n v="1"/>
    <x v="1"/>
    <n v="142"/>
    <x v="1"/>
    <n v="7.5"/>
    <x v="1"/>
    <n v="305"/>
    <x v="1"/>
    <n v="133"/>
    <x v="4"/>
    <n v="43"/>
    <x v="0"/>
    <n v="228"/>
    <s v="Alto"/>
    <n v="134"/>
    <s v="Bajo"/>
    <n v="6.8"/>
    <s v="Alto"/>
    <n v="7.7"/>
    <x v="0"/>
    <n v="8.8000000000000007"/>
    <s v="Normal"/>
    <n v="6.9"/>
    <s v="Alto"/>
    <n v="0"/>
    <s v="No Toma ECA"/>
    <n v="1"/>
    <s v="Toma ARB"/>
    <n v="0"/>
    <x v="1"/>
    <n v="1"/>
    <x v="0"/>
    <n v="1"/>
    <x v="1"/>
    <n v="1"/>
    <x v="0"/>
  </r>
  <r>
    <s v="P1757"/>
    <x v="30"/>
    <s v="Adulto Mayor"/>
    <x v="0"/>
    <n v="38.4"/>
    <x v="1"/>
    <n v="0"/>
    <s v="No tiene herencia"/>
    <n v="153"/>
    <n v="93"/>
    <n v="97"/>
    <s v="Normal"/>
    <n v="30"/>
    <s v="Reducida"/>
    <n v="3"/>
    <x v="3"/>
    <n v="0"/>
    <x v="0"/>
    <n v="1"/>
    <x v="1"/>
    <n v="1"/>
    <x v="0"/>
    <x v="8"/>
    <x v="1"/>
    <n v="84"/>
    <x v="1"/>
    <n v="50"/>
    <x v="1"/>
    <n v="1381"/>
    <x v="1"/>
    <n v="1104"/>
    <s v="Macroalbuminuria"/>
    <n v="387"/>
    <x v="1"/>
    <n v="0"/>
    <x v="0"/>
    <n v="157"/>
    <x v="1"/>
    <n v="6.9"/>
    <x v="1"/>
    <n v="239"/>
    <x v="2"/>
    <n v="213"/>
    <x v="2"/>
    <n v="32"/>
    <x v="0"/>
    <n v="286"/>
    <s v="Alto"/>
    <n v="127"/>
    <s v="Bajo"/>
    <n v="5.7"/>
    <s v="Alto"/>
    <n v="10"/>
    <x v="0"/>
    <n v="8.4"/>
    <s v="Bajo"/>
    <n v="7.1"/>
    <s v="Alto"/>
    <n v="1"/>
    <s v="Toma ECA"/>
    <n v="1"/>
    <s v="Toma ARB"/>
    <n v="1"/>
    <x v="0"/>
    <n v="1"/>
    <x v="0"/>
    <n v="1"/>
    <x v="1"/>
    <n v="0"/>
    <x v="1"/>
  </r>
  <r>
    <s v="P1758"/>
    <x v="26"/>
    <s v="Adulto"/>
    <x v="0"/>
    <n v="19.100000000000001"/>
    <x v="0"/>
    <n v="1"/>
    <s v="Tiene herencia"/>
    <n v="129"/>
    <n v="81"/>
    <n v="85"/>
    <s v="Normal"/>
    <n v="68"/>
    <s v="Normal"/>
    <n v="2"/>
    <x v="0"/>
    <n v="0"/>
    <x v="0"/>
    <n v="0"/>
    <x v="0"/>
    <n v="0"/>
    <x v="1"/>
    <x v="4"/>
    <x v="0"/>
    <n v="16"/>
    <x v="2"/>
    <n v="116"/>
    <x v="0"/>
    <n v="13"/>
    <x v="0"/>
    <n v="10"/>
    <s v="Normal"/>
    <n v="2126"/>
    <x v="0"/>
    <n v="0"/>
    <x v="0"/>
    <n v="84"/>
    <x v="0"/>
    <n v="5.3"/>
    <x v="0"/>
    <n v="173"/>
    <x v="0"/>
    <n v="100"/>
    <x v="0"/>
    <n v="61"/>
    <x v="1"/>
    <n v="101"/>
    <s v="Normal"/>
    <n v="139"/>
    <s v="Normal"/>
    <n v="4.5999999999999996"/>
    <s v="Normal"/>
    <n v="14"/>
    <x v="1"/>
    <n v="9.4"/>
    <s v="Normal"/>
    <n v="3"/>
    <s v="Normal"/>
    <n v="0"/>
    <s v="No Toma ECA"/>
    <n v="1"/>
    <s v="Toma ARB"/>
    <n v="0"/>
    <x v="1"/>
    <n v="0"/>
    <x v="1"/>
    <n v="0"/>
    <x v="0"/>
    <n v="0"/>
    <x v="1"/>
  </r>
  <r>
    <s v="P1759"/>
    <x v="52"/>
    <s v="Adulto"/>
    <x v="1"/>
    <n v="21.6"/>
    <x v="0"/>
    <n v="1"/>
    <s v="Tiene herencia"/>
    <n v="133"/>
    <n v="69"/>
    <n v="72"/>
    <s v="Normal"/>
    <n v="67"/>
    <s v="Normal"/>
    <n v="1"/>
    <x v="2"/>
    <n v="0"/>
    <x v="0"/>
    <n v="0"/>
    <x v="0"/>
    <n v="0"/>
    <x v="1"/>
    <x v="4"/>
    <x v="1"/>
    <n v="33"/>
    <x v="0"/>
    <n v="81"/>
    <x v="2"/>
    <n v="21"/>
    <x v="0"/>
    <n v="14"/>
    <s v="Normal"/>
    <n v="1112"/>
    <x v="0"/>
    <n v="1"/>
    <x v="1"/>
    <n v="107"/>
    <x v="2"/>
    <n v="5.6"/>
    <x v="0"/>
    <n v="153"/>
    <x v="0"/>
    <n v="83"/>
    <x v="3"/>
    <n v="44"/>
    <x v="0"/>
    <n v="94"/>
    <s v="Normal"/>
    <n v="136"/>
    <s v="Normal"/>
    <n v="4.2"/>
    <s v="Normal"/>
    <n v="14.1"/>
    <x v="1"/>
    <n v="10.1"/>
    <s v="Normal"/>
    <n v="4.2"/>
    <s v="Normal"/>
    <n v="1"/>
    <s v="Toma ECA"/>
    <n v="1"/>
    <s v="Toma ARB"/>
    <n v="1"/>
    <x v="0"/>
    <n v="1"/>
    <x v="0"/>
    <n v="0"/>
    <x v="0"/>
    <n v="1"/>
    <x v="0"/>
  </r>
  <r>
    <s v="P1760"/>
    <x v="36"/>
    <s v="Adulto Mayor"/>
    <x v="1"/>
    <n v="39.799999999999997"/>
    <x v="1"/>
    <n v="1"/>
    <s v="Tiene herencia"/>
    <n v="168"/>
    <n v="110"/>
    <n v="82"/>
    <s v="Normal"/>
    <n v="46"/>
    <s v="Intermedia"/>
    <n v="4"/>
    <x v="1"/>
    <n v="1"/>
    <x v="1"/>
    <n v="1"/>
    <x v="1"/>
    <n v="1"/>
    <x v="0"/>
    <x v="23"/>
    <x v="1"/>
    <n v="99"/>
    <x v="1"/>
    <n v="30"/>
    <x v="1"/>
    <n v="425"/>
    <x v="1"/>
    <n v="382"/>
    <s v="Macroalbuminuria"/>
    <n v="439"/>
    <x v="1"/>
    <n v="1"/>
    <x v="1"/>
    <n v="198"/>
    <x v="1"/>
    <n v="7.5"/>
    <x v="1"/>
    <n v="272"/>
    <x v="1"/>
    <n v="217"/>
    <x v="2"/>
    <n v="32"/>
    <x v="0"/>
    <n v="433"/>
    <s v="Alto"/>
    <n v="128"/>
    <s v="Bajo"/>
    <n v="6.9"/>
    <s v="Alto"/>
    <n v="7.3"/>
    <x v="0"/>
    <n v="8.4"/>
    <s v="Bajo"/>
    <n v="5.4"/>
    <s v="Alto"/>
    <n v="1"/>
    <s v="Toma ECA"/>
    <n v="0"/>
    <s v="No toma ARB"/>
    <n v="1"/>
    <x v="0"/>
    <n v="1"/>
    <x v="0"/>
    <n v="1"/>
    <x v="1"/>
    <n v="0"/>
    <x v="1"/>
  </r>
  <r>
    <s v="P1761"/>
    <x v="54"/>
    <s v="Adulto Mayor"/>
    <x v="0"/>
    <n v="28.4"/>
    <x v="3"/>
    <n v="0"/>
    <s v="No tiene herencia"/>
    <n v="177"/>
    <n v="93"/>
    <n v="90"/>
    <s v="Normal"/>
    <n v="27"/>
    <s v="Reducida"/>
    <n v="2"/>
    <x v="0"/>
    <n v="1"/>
    <x v="1"/>
    <n v="0"/>
    <x v="0"/>
    <n v="1"/>
    <x v="0"/>
    <x v="31"/>
    <x v="1"/>
    <n v="84"/>
    <x v="1"/>
    <n v="11"/>
    <x v="3"/>
    <n v="2332"/>
    <x v="1"/>
    <n v="1865"/>
    <s v="Macroalbuminuria"/>
    <n v="786"/>
    <x v="0"/>
    <n v="1"/>
    <x v="1"/>
    <n v="174"/>
    <x v="1"/>
    <n v="10.3"/>
    <x v="1"/>
    <n v="223"/>
    <x v="2"/>
    <n v="140"/>
    <x v="4"/>
    <n v="40"/>
    <x v="0"/>
    <n v="272"/>
    <s v="Alto"/>
    <n v="133"/>
    <s v="Bajo"/>
    <n v="6.3"/>
    <s v="Alto"/>
    <n v="8"/>
    <x v="0"/>
    <n v="8.9"/>
    <s v="Normal"/>
    <n v="7"/>
    <s v="Alto"/>
    <n v="0"/>
    <s v="No Toma ECA"/>
    <n v="1"/>
    <s v="Toma ARB"/>
    <n v="1"/>
    <x v="0"/>
    <n v="0"/>
    <x v="1"/>
    <n v="1"/>
    <x v="1"/>
    <n v="0"/>
    <x v="1"/>
  </r>
  <r>
    <s v="P1762"/>
    <x v="16"/>
    <s v="Adulto"/>
    <x v="1"/>
    <n v="26.6"/>
    <x v="3"/>
    <n v="1"/>
    <s v="Tiene herencia"/>
    <n v="102"/>
    <n v="70"/>
    <n v="71"/>
    <s v="Normal"/>
    <n v="65"/>
    <s v="Normal"/>
    <n v="2"/>
    <x v="0"/>
    <n v="0"/>
    <x v="0"/>
    <n v="0"/>
    <x v="0"/>
    <n v="0"/>
    <x v="1"/>
    <x v="10"/>
    <x v="0"/>
    <n v="32"/>
    <x v="0"/>
    <n v="113"/>
    <x v="0"/>
    <n v="12"/>
    <x v="0"/>
    <n v="9"/>
    <s v="Normal"/>
    <n v="1672"/>
    <x v="0"/>
    <n v="0"/>
    <x v="0"/>
    <n v="99"/>
    <x v="0"/>
    <n v="5.2"/>
    <x v="0"/>
    <n v="203"/>
    <x v="2"/>
    <n v="85"/>
    <x v="3"/>
    <n v="44"/>
    <x v="0"/>
    <n v="157"/>
    <s v="Alto"/>
    <n v="137"/>
    <s v="Normal"/>
    <n v="3.5"/>
    <s v="Normal"/>
    <n v="13.5"/>
    <x v="1"/>
    <n v="9.8000000000000007"/>
    <s v="Normal"/>
    <n v="3.8"/>
    <s v="Normal"/>
    <n v="1"/>
    <s v="Toma ECA"/>
    <n v="1"/>
    <s v="Toma ARB"/>
    <n v="0"/>
    <x v="1"/>
    <n v="0"/>
    <x v="1"/>
    <n v="0"/>
    <x v="0"/>
    <n v="1"/>
    <x v="0"/>
  </r>
  <r>
    <s v="P1763"/>
    <x v="21"/>
    <s v="Adulto"/>
    <x v="0"/>
    <n v="18.7"/>
    <x v="0"/>
    <n v="1"/>
    <s v="Tiene herencia"/>
    <n v="135"/>
    <n v="75"/>
    <n v="68"/>
    <s v="Normal"/>
    <n v="58"/>
    <s v="Normal"/>
    <n v="1"/>
    <x v="2"/>
    <n v="0"/>
    <x v="0"/>
    <n v="0"/>
    <x v="0"/>
    <n v="1"/>
    <x v="0"/>
    <x v="3"/>
    <x v="0"/>
    <n v="24"/>
    <x v="0"/>
    <n v="108"/>
    <x v="0"/>
    <n v="19"/>
    <x v="0"/>
    <n v="17"/>
    <s v="Normal"/>
    <n v="1867"/>
    <x v="0"/>
    <n v="0"/>
    <x v="0"/>
    <n v="101"/>
    <x v="2"/>
    <n v="5.4"/>
    <x v="0"/>
    <n v="161"/>
    <x v="0"/>
    <n v="123"/>
    <x v="0"/>
    <n v="64"/>
    <x v="1"/>
    <n v="156"/>
    <s v="Alto"/>
    <n v="143"/>
    <s v="Normal"/>
    <n v="3.8"/>
    <s v="Normal"/>
    <n v="14.2"/>
    <x v="1"/>
    <n v="9.4"/>
    <s v="Normal"/>
    <n v="3.2"/>
    <s v="Normal"/>
    <n v="1"/>
    <s v="Toma ECA"/>
    <n v="0"/>
    <s v="No toma ARB"/>
    <n v="0"/>
    <x v="1"/>
    <n v="1"/>
    <x v="0"/>
    <n v="0"/>
    <x v="0"/>
    <n v="1"/>
    <x v="0"/>
  </r>
  <r>
    <s v="P1764"/>
    <x v="25"/>
    <s v="Adulto"/>
    <x v="1"/>
    <n v="26.8"/>
    <x v="3"/>
    <n v="0"/>
    <s v="No tiene herencia"/>
    <n v="115"/>
    <n v="67"/>
    <n v="60"/>
    <s v="Normal"/>
    <n v="68"/>
    <s v="Normal"/>
    <n v="2"/>
    <x v="0"/>
    <n v="0"/>
    <x v="0"/>
    <n v="0"/>
    <x v="0"/>
    <n v="1"/>
    <x v="0"/>
    <x v="10"/>
    <x v="0"/>
    <n v="29"/>
    <x v="0"/>
    <n v="98"/>
    <x v="0"/>
    <n v="6"/>
    <x v="0"/>
    <n v="5"/>
    <s v="Normal"/>
    <n v="1100"/>
    <x v="0"/>
    <n v="0"/>
    <x v="0"/>
    <n v="98"/>
    <x v="0"/>
    <n v="5.3"/>
    <x v="0"/>
    <n v="158"/>
    <x v="0"/>
    <n v="96"/>
    <x v="3"/>
    <n v="43"/>
    <x v="0"/>
    <n v="133"/>
    <s v="Normal"/>
    <n v="136"/>
    <s v="Normal"/>
    <n v="3.7"/>
    <s v="Normal"/>
    <n v="12.3"/>
    <x v="1"/>
    <n v="9.1"/>
    <s v="Normal"/>
    <n v="3.4"/>
    <s v="Normal"/>
    <n v="0"/>
    <s v="No Toma ECA"/>
    <n v="0"/>
    <s v="No toma ARB"/>
    <n v="0"/>
    <x v="1"/>
    <n v="1"/>
    <x v="0"/>
    <n v="0"/>
    <x v="0"/>
    <n v="1"/>
    <x v="0"/>
  </r>
  <r>
    <s v="P1765"/>
    <x v="4"/>
    <s v="Adulto Mayor"/>
    <x v="1"/>
    <n v="38.6"/>
    <x v="1"/>
    <n v="1"/>
    <s v="Tiene herencia"/>
    <n v="155"/>
    <n v="103"/>
    <n v="76"/>
    <s v="Normal"/>
    <n v="45"/>
    <s v="Intermedia"/>
    <n v="4"/>
    <x v="1"/>
    <n v="0"/>
    <x v="0"/>
    <n v="0"/>
    <x v="0"/>
    <n v="1"/>
    <x v="0"/>
    <x v="24"/>
    <x v="1"/>
    <n v="98"/>
    <x v="1"/>
    <n v="38"/>
    <x v="1"/>
    <n v="2149"/>
    <x v="1"/>
    <n v="1934"/>
    <s v="Macroalbuminuria"/>
    <n v="592"/>
    <x v="0"/>
    <n v="1"/>
    <x v="1"/>
    <n v="158"/>
    <x v="1"/>
    <n v="11"/>
    <x v="1"/>
    <n v="303"/>
    <x v="1"/>
    <n v="197"/>
    <x v="2"/>
    <n v="28"/>
    <x v="0"/>
    <n v="334"/>
    <s v="Alto"/>
    <n v="130"/>
    <s v="Bajo"/>
    <n v="6.9"/>
    <s v="Alto"/>
    <n v="7.7"/>
    <x v="0"/>
    <n v="8.1"/>
    <s v="Bajo"/>
    <n v="7.4"/>
    <s v="Alto"/>
    <n v="1"/>
    <s v="Toma ECA"/>
    <n v="0"/>
    <s v="No toma ARB"/>
    <n v="1"/>
    <x v="0"/>
    <n v="1"/>
    <x v="0"/>
    <n v="1"/>
    <x v="1"/>
    <n v="1"/>
    <x v="0"/>
  </r>
  <r>
    <s v="P1766"/>
    <x v="46"/>
    <s v="Adulto"/>
    <x v="1"/>
    <n v="25.6"/>
    <x v="3"/>
    <n v="1"/>
    <s v="Tiene herencia"/>
    <n v="125"/>
    <n v="83"/>
    <n v="79"/>
    <s v="Normal"/>
    <n v="60"/>
    <s v="Normal"/>
    <n v="1"/>
    <x v="2"/>
    <n v="0"/>
    <x v="0"/>
    <n v="0"/>
    <x v="0"/>
    <n v="1"/>
    <x v="0"/>
    <x v="18"/>
    <x v="1"/>
    <n v="37"/>
    <x v="0"/>
    <n v="117"/>
    <x v="0"/>
    <n v="9"/>
    <x v="0"/>
    <n v="7"/>
    <s v="Normal"/>
    <n v="2353"/>
    <x v="0"/>
    <n v="0"/>
    <x v="0"/>
    <n v="111"/>
    <x v="2"/>
    <n v="5"/>
    <x v="0"/>
    <n v="194"/>
    <x v="0"/>
    <n v="106"/>
    <x v="0"/>
    <n v="61"/>
    <x v="1"/>
    <n v="107"/>
    <s v="Normal"/>
    <n v="136"/>
    <s v="Normal"/>
    <n v="4.4000000000000004"/>
    <s v="Normal"/>
    <n v="15.1"/>
    <x v="1"/>
    <n v="8.8000000000000007"/>
    <s v="Normal"/>
    <n v="4.4000000000000004"/>
    <s v="Normal"/>
    <n v="0"/>
    <s v="No Toma ECA"/>
    <n v="1"/>
    <s v="Toma ARB"/>
    <n v="0"/>
    <x v="1"/>
    <n v="1"/>
    <x v="0"/>
    <n v="0"/>
    <x v="0"/>
    <n v="1"/>
    <x v="0"/>
  </r>
  <r>
    <s v="P1767"/>
    <x v="11"/>
    <s v="Adulto Mayor"/>
    <x v="0"/>
    <n v="30.7"/>
    <x v="2"/>
    <n v="1"/>
    <s v="Tiene herencia"/>
    <n v="155"/>
    <n v="106"/>
    <n v="101"/>
    <s v="Taquicardia"/>
    <n v="40"/>
    <s v="Reducida"/>
    <n v="2"/>
    <x v="0"/>
    <n v="1"/>
    <x v="1"/>
    <n v="0"/>
    <x v="0"/>
    <n v="1"/>
    <x v="0"/>
    <x v="36"/>
    <x v="1"/>
    <n v="113"/>
    <x v="3"/>
    <n v="28"/>
    <x v="4"/>
    <n v="1714"/>
    <x v="1"/>
    <n v="1542"/>
    <s v="Macroalbuminuria"/>
    <n v="897"/>
    <x v="0"/>
    <n v="1"/>
    <x v="1"/>
    <n v="125"/>
    <x v="2"/>
    <n v="7"/>
    <x v="1"/>
    <n v="260"/>
    <x v="1"/>
    <n v="215"/>
    <x v="2"/>
    <n v="35"/>
    <x v="0"/>
    <n v="211"/>
    <s v="Alto"/>
    <n v="125"/>
    <s v="Bajo"/>
    <n v="6.3"/>
    <s v="Alto"/>
    <n v="8"/>
    <x v="0"/>
    <n v="7.7"/>
    <s v="Bajo"/>
    <n v="4.5999999999999996"/>
    <s v="Alto"/>
    <n v="0"/>
    <s v="No Toma ECA"/>
    <n v="0"/>
    <s v="No toma ARB"/>
    <n v="1"/>
    <x v="0"/>
    <n v="1"/>
    <x v="0"/>
    <n v="1"/>
    <x v="1"/>
    <n v="0"/>
    <x v="1"/>
  </r>
  <r>
    <s v="P1768"/>
    <x v="4"/>
    <s v="Adulto Mayor"/>
    <x v="0"/>
    <n v="31"/>
    <x v="2"/>
    <n v="1"/>
    <s v="Tiene herencia"/>
    <n v="178"/>
    <n v="96"/>
    <n v="93"/>
    <s v="Normal"/>
    <n v="32"/>
    <s v="Reducida"/>
    <n v="3"/>
    <x v="3"/>
    <n v="0"/>
    <x v="0"/>
    <n v="1"/>
    <x v="1"/>
    <n v="1"/>
    <x v="0"/>
    <x v="34"/>
    <x v="1"/>
    <n v="96"/>
    <x v="1"/>
    <n v="28"/>
    <x v="4"/>
    <n v="2688"/>
    <x v="1"/>
    <n v="2419"/>
    <s v="Macroalbuminuria"/>
    <n v="824"/>
    <x v="0"/>
    <n v="1"/>
    <x v="1"/>
    <n v="203"/>
    <x v="1"/>
    <n v="10.7"/>
    <x v="1"/>
    <n v="210"/>
    <x v="2"/>
    <n v="156"/>
    <x v="4"/>
    <n v="30"/>
    <x v="0"/>
    <n v="207"/>
    <s v="Alto"/>
    <n v="134"/>
    <s v="Bajo"/>
    <n v="6.5"/>
    <s v="Alto"/>
    <n v="10.9"/>
    <x v="0"/>
    <n v="7.6"/>
    <s v="Bajo"/>
    <n v="7.3"/>
    <s v="Alto"/>
    <n v="0"/>
    <s v="No Toma ECA"/>
    <n v="1"/>
    <s v="Toma ARB"/>
    <n v="1"/>
    <x v="0"/>
    <n v="1"/>
    <x v="0"/>
    <n v="1"/>
    <x v="1"/>
    <n v="0"/>
    <x v="1"/>
  </r>
  <r>
    <s v="P1769"/>
    <x v="46"/>
    <s v="Adulto"/>
    <x v="0"/>
    <n v="25.7"/>
    <x v="3"/>
    <n v="0"/>
    <s v="No tiene herencia"/>
    <n v="110"/>
    <n v="71"/>
    <n v="60"/>
    <s v="Normal"/>
    <n v="64"/>
    <s v="Normal"/>
    <n v="1"/>
    <x v="2"/>
    <n v="0"/>
    <x v="0"/>
    <n v="0"/>
    <x v="0"/>
    <n v="1"/>
    <x v="0"/>
    <x v="3"/>
    <x v="0"/>
    <n v="38"/>
    <x v="0"/>
    <n v="104"/>
    <x v="0"/>
    <n v="30"/>
    <x v="2"/>
    <n v="24"/>
    <s v="Normal"/>
    <n v="1359"/>
    <x v="0"/>
    <n v="0"/>
    <x v="0"/>
    <n v="91"/>
    <x v="0"/>
    <n v="5.6"/>
    <x v="0"/>
    <n v="216"/>
    <x v="2"/>
    <n v="129"/>
    <x v="0"/>
    <n v="50"/>
    <x v="0"/>
    <n v="84"/>
    <s v="Normal"/>
    <n v="144"/>
    <s v="Normal"/>
    <n v="4.8"/>
    <s v="Normal"/>
    <n v="14.5"/>
    <x v="1"/>
    <n v="9.1999999999999993"/>
    <s v="Normal"/>
    <n v="4.0999999999999996"/>
    <s v="Normal"/>
    <n v="1"/>
    <s v="Toma ECA"/>
    <n v="1"/>
    <s v="Toma ARB"/>
    <n v="0"/>
    <x v="1"/>
    <n v="0"/>
    <x v="1"/>
    <n v="0"/>
    <x v="0"/>
    <n v="0"/>
    <x v="1"/>
  </r>
  <r>
    <s v="P1770"/>
    <x v="26"/>
    <s v="Adulto"/>
    <x v="0"/>
    <n v="24.2"/>
    <x v="0"/>
    <n v="1"/>
    <s v="Tiene herencia"/>
    <n v="121"/>
    <n v="68"/>
    <n v="82"/>
    <s v="Normal"/>
    <n v="70"/>
    <s v="Normal"/>
    <n v="2"/>
    <x v="0"/>
    <n v="0"/>
    <x v="0"/>
    <n v="0"/>
    <x v="0"/>
    <n v="0"/>
    <x v="1"/>
    <x v="7"/>
    <x v="0"/>
    <n v="16"/>
    <x v="2"/>
    <n v="61"/>
    <x v="2"/>
    <n v="13"/>
    <x v="0"/>
    <n v="10"/>
    <s v="Normal"/>
    <n v="2486"/>
    <x v="0"/>
    <n v="0"/>
    <x v="0"/>
    <n v="120"/>
    <x v="2"/>
    <n v="5.3"/>
    <x v="0"/>
    <n v="211"/>
    <x v="2"/>
    <n v="110"/>
    <x v="0"/>
    <n v="66"/>
    <x v="1"/>
    <n v="81"/>
    <s v="Normal"/>
    <n v="143"/>
    <s v="Normal"/>
    <n v="4.0999999999999996"/>
    <s v="Normal"/>
    <n v="14.6"/>
    <x v="1"/>
    <n v="10.199999999999999"/>
    <s v="Normal"/>
    <n v="3.9"/>
    <s v="Normal"/>
    <n v="0"/>
    <s v="No Toma ECA"/>
    <n v="0"/>
    <s v="No toma ARB"/>
    <n v="0"/>
    <x v="1"/>
    <n v="0"/>
    <x v="1"/>
    <n v="0"/>
    <x v="0"/>
    <n v="0"/>
    <x v="1"/>
  </r>
  <r>
    <s v="P1771"/>
    <x v="6"/>
    <s v="Adulto Mayor"/>
    <x v="0"/>
    <n v="27.2"/>
    <x v="3"/>
    <n v="0"/>
    <s v="No tiene herencia"/>
    <n v="140"/>
    <n v="100"/>
    <n v="105"/>
    <s v="Taquicardia"/>
    <n v="35"/>
    <s v="Reducida"/>
    <n v="2"/>
    <x v="0"/>
    <n v="0"/>
    <x v="0"/>
    <n v="0"/>
    <x v="0"/>
    <n v="1"/>
    <x v="0"/>
    <x v="24"/>
    <x v="1"/>
    <n v="83"/>
    <x v="1"/>
    <n v="30"/>
    <x v="1"/>
    <n v="2723"/>
    <x v="1"/>
    <n v="2178"/>
    <s v="Macroalbuminuria"/>
    <n v="665"/>
    <x v="0"/>
    <n v="0"/>
    <x v="0"/>
    <n v="140"/>
    <x v="1"/>
    <n v="8.4"/>
    <x v="1"/>
    <n v="306"/>
    <x v="1"/>
    <n v="161"/>
    <x v="1"/>
    <n v="28"/>
    <x v="0"/>
    <n v="284"/>
    <s v="Alto"/>
    <n v="129"/>
    <s v="Bajo"/>
    <n v="6.5"/>
    <s v="Alto"/>
    <n v="10.7"/>
    <x v="0"/>
    <n v="7.8"/>
    <s v="Bajo"/>
    <n v="6.9"/>
    <s v="Alto"/>
    <n v="1"/>
    <s v="Toma ECA"/>
    <n v="0"/>
    <s v="No toma ARB"/>
    <n v="1"/>
    <x v="0"/>
    <n v="0"/>
    <x v="1"/>
    <n v="1"/>
    <x v="1"/>
    <n v="1"/>
    <x v="0"/>
  </r>
  <r>
    <s v="P1772"/>
    <x v="15"/>
    <s v="Adulto"/>
    <x v="0"/>
    <n v="26.3"/>
    <x v="3"/>
    <n v="0"/>
    <s v="No tiene herencia"/>
    <n v="115"/>
    <n v="70"/>
    <n v="78"/>
    <s v="Normal"/>
    <n v="67"/>
    <s v="Normal"/>
    <n v="1"/>
    <x v="2"/>
    <n v="0"/>
    <x v="0"/>
    <n v="0"/>
    <x v="0"/>
    <n v="0"/>
    <x v="1"/>
    <x v="4"/>
    <x v="0"/>
    <n v="38"/>
    <x v="0"/>
    <n v="99"/>
    <x v="0"/>
    <n v="28"/>
    <x v="0"/>
    <n v="22"/>
    <s v="Normal"/>
    <n v="1049"/>
    <x v="0"/>
    <n v="0"/>
    <x v="0"/>
    <n v="97"/>
    <x v="0"/>
    <n v="5.5"/>
    <x v="0"/>
    <n v="197"/>
    <x v="0"/>
    <n v="85"/>
    <x v="3"/>
    <n v="53"/>
    <x v="0"/>
    <n v="84"/>
    <s v="Normal"/>
    <n v="135"/>
    <s v="Normal"/>
    <n v="3.8"/>
    <s v="Normal"/>
    <n v="13.1"/>
    <x v="0"/>
    <n v="9.1999999999999993"/>
    <s v="Normal"/>
    <n v="4.3"/>
    <s v="Normal"/>
    <n v="0"/>
    <s v="No Toma ECA"/>
    <n v="0"/>
    <s v="No toma ARB"/>
    <n v="1"/>
    <x v="0"/>
    <n v="1"/>
    <x v="0"/>
    <n v="0"/>
    <x v="0"/>
    <n v="1"/>
    <x v="0"/>
  </r>
  <r>
    <s v="P1773"/>
    <x v="23"/>
    <s v="Adulto"/>
    <x v="1"/>
    <n v="25"/>
    <x v="3"/>
    <n v="1"/>
    <s v="Tiene herencia"/>
    <n v="111"/>
    <n v="66"/>
    <n v="86"/>
    <s v="Normal"/>
    <n v="67"/>
    <s v="Normal"/>
    <n v="2"/>
    <x v="0"/>
    <n v="0"/>
    <x v="0"/>
    <n v="0"/>
    <x v="0"/>
    <n v="1"/>
    <x v="0"/>
    <x v="7"/>
    <x v="0"/>
    <n v="26"/>
    <x v="0"/>
    <n v="92"/>
    <x v="0"/>
    <n v="5"/>
    <x v="0"/>
    <n v="4"/>
    <s v="Normal"/>
    <n v="1099"/>
    <x v="0"/>
    <n v="0"/>
    <x v="0"/>
    <n v="122"/>
    <x v="2"/>
    <n v="5.9"/>
    <x v="2"/>
    <n v="207"/>
    <x v="2"/>
    <n v="124"/>
    <x v="0"/>
    <n v="66"/>
    <x v="1"/>
    <n v="122"/>
    <s v="Normal"/>
    <n v="139"/>
    <s v="Normal"/>
    <n v="3.6"/>
    <s v="Normal"/>
    <n v="12.6"/>
    <x v="1"/>
    <n v="8.8000000000000007"/>
    <s v="Normal"/>
    <n v="3.2"/>
    <s v="Normal"/>
    <n v="0"/>
    <s v="No Toma ECA"/>
    <n v="0"/>
    <s v="No toma ARB"/>
    <n v="0"/>
    <x v="1"/>
    <n v="0"/>
    <x v="1"/>
    <n v="0"/>
    <x v="0"/>
    <n v="0"/>
    <x v="1"/>
  </r>
  <r>
    <s v="P1774"/>
    <x v="27"/>
    <s v="Adulto"/>
    <x v="0"/>
    <n v="28.3"/>
    <x v="3"/>
    <n v="1"/>
    <s v="Tiene herencia"/>
    <n v="158"/>
    <n v="92"/>
    <n v="80"/>
    <s v="Normal"/>
    <n v="26"/>
    <s v="Reducida"/>
    <n v="4"/>
    <x v="1"/>
    <n v="1"/>
    <x v="1"/>
    <n v="0"/>
    <x v="0"/>
    <n v="1"/>
    <x v="0"/>
    <x v="25"/>
    <x v="1"/>
    <n v="111"/>
    <x v="3"/>
    <n v="59"/>
    <x v="1"/>
    <n v="1247"/>
    <x v="1"/>
    <n v="997"/>
    <s v="Macroalbuminuria"/>
    <n v="784"/>
    <x v="0"/>
    <n v="1"/>
    <x v="1"/>
    <n v="133"/>
    <x v="1"/>
    <n v="10.199999999999999"/>
    <x v="1"/>
    <n v="214"/>
    <x v="2"/>
    <n v="143"/>
    <x v="4"/>
    <n v="43"/>
    <x v="0"/>
    <n v="276"/>
    <s v="Alto"/>
    <n v="131"/>
    <s v="Bajo"/>
    <n v="5.6"/>
    <s v="Alto"/>
    <n v="7.5"/>
    <x v="0"/>
    <n v="8.6"/>
    <s v="Normal"/>
    <n v="6.9"/>
    <s v="Alto"/>
    <n v="0"/>
    <s v="No Toma ECA"/>
    <n v="0"/>
    <s v="No toma ARB"/>
    <n v="1"/>
    <x v="0"/>
    <n v="1"/>
    <x v="0"/>
    <n v="1"/>
    <x v="1"/>
    <n v="1"/>
    <x v="0"/>
  </r>
  <r>
    <s v="P1775"/>
    <x v="26"/>
    <s v="Adulto"/>
    <x v="0"/>
    <n v="22.8"/>
    <x v="0"/>
    <n v="0"/>
    <s v="No tiene herencia"/>
    <n v="102"/>
    <n v="84"/>
    <n v="87"/>
    <s v="Normal"/>
    <n v="53"/>
    <s v="Normal"/>
    <n v="2"/>
    <x v="0"/>
    <n v="0"/>
    <x v="0"/>
    <n v="0"/>
    <x v="0"/>
    <n v="1"/>
    <x v="0"/>
    <x v="18"/>
    <x v="0"/>
    <n v="15"/>
    <x v="2"/>
    <n v="115"/>
    <x v="0"/>
    <n v="18"/>
    <x v="0"/>
    <n v="14"/>
    <s v="Normal"/>
    <n v="2452"/>
    <x v="0"/>
    <n v="0"/>
    <x v="0"/>
    <n v="117"/>
    <x v="2"/>
    <n v="5.6"/>
    <x v="0"/>
    <n v="220"/>
    <x v="2"/>
    <n v="88"/>
    <x v="3"/>
    <n v="40"/>
    <x v="0"/>
    <n v="121"/>
    <s v="Normal"/>
    <n v="142"/>
    <s v="Normal"/>
    <n v="3.7"/>
    <s v="Normal"/>
    <n v="15.5"/>
    <x v="1"/>
    <n v="8.6"/>
    <s v="Normal"/>
    <n v="3.2"/>
    <s v="Normal"/>
    <n v="0"/>
    <s v="No Toma ECA"/>
    <n v="0"/>
    <s v="No toma ARB"/>
    <n v="0"/>
    <x v="1"/>
    <n v="1"/>
    <x v="0"/>
    <n v="0"/>
    <x v="0"/>
    <n v="1"/>
    <x v="0"/>
  </r>
  <r>
    <s v="P1776"/>
    <x v="49"/>
    <s v="Adulto Mayor"/>
    <x v="0"/>
    <n v="27.5"/>
    <x v="3"/>
    <n v="1"/>
    <s v="Tiene herencia"/>
    <n v="158"/>
    <n v="100"/>
    <n v="103"/>
    <s v="Taquicardia"/>
    <n v="33"/>
    <s v="Reducida"/>
    <n v="2"/>
    <x v="0"/>
    <n v="1"/>
    <x v="1"/>
    <n v="0"/>
    <x v="0"/>
    <n v="1"/>
    <x v="0"/>
    <x v="35"/>
    <x v="1"/>
    <n v="100"/>
    <x v="3"/>
    <n v="34"/>
    <x v="1"/>
    <n v="1641"/>
    <x v="1"/>
    <n v="1312"/>
    <s v="Macroalbuminuria"/>
    <n v="333"/>
    <x v="1"/>
    <n v="1"/>
    <x v="1"/>
    <n v="170"/>
    <x v="1"/>
    <n v="10.7"/>
    <x v="1"/>
    <n v="220"/>
    <x v="2"/>
    <n v="134"/>
    <x v="4"/>
    <n v="26"/>
    <x v="0"/>
    <n v="368"/>
    <s v="Alto"/>
    <n v="132"/>
    <s v="Bajo"/>
    <n v="6.8"/>
    <s v="Alto"/>
    <n v="8"/>
    <x v="0"/>
    <n v="8.6999999999999993"/>
    <s v="Normal"/>
    <n v="6.5"/>
    <s v="Alto"/>
    <n v="1"/>
    <s v="Toma ECA"/>
    <n v="1"/>
    <s v="Toma ARB"/>
    <n v="1"/>
    <x v="0"/>
    <n v="1"/>
    <x v="0"/>
    <n v="1"/>
    <x v="1"/>
    <n v="0"/>
    <x v="1"/>
  </r>
  <r>
    <s v="P1777"/>
    <x v="5"/>
    <s v="Adulto"/>
    <x v="1"/>
    <n v="22.1"/>
    <x v="0"/>
    <n v="0"/>
    <s v="No tiene herencia"/>
    <n v="106"/>
    <n v="70"/>
    <n v="86"/>
    <s v="Normal"/>
    <n v="61"/>
    <s v="Normal"/>
    <n v="2"/>
    <x v="0"/>
    <n v="0"/>
    <x v="0"/>
    <n v="0"/>
    <x v="0"/>
    <n v="0"/>
    <x v="1"/>
    <x v="4"/>
    <x v="1"/>
    <n v="33"/>
    <x v="0"/>
    <n v="91"/>
    <x v="0"/>
    <n v="14"/>
    <x v="0"/>
    <n v="12"/>
    <s v="Normal"/>
    <n v="1988"/>
    <x v="0"/>
    <n v="0"/>
    <x v="0"/>
    <n v="89"/>
    <x v="0"/>
    <n v="5.2"/>
    <x v="0"/>
    <n v="185"/>
    <x v="0"/>
    <n v="111"/>
    <x v="0"/>
    <n v="52"/>
    <x v="0"/>
    <n v="85"/>
    <s v="Normal"/>
    <n v="140"/>
    <s v="Normal"/>
    <n v="3.9"/>
    <s v="Normal"/>
    <n v="13.6"/>
    <x v="1"/>
    <n v="9.8000000000000007"/>
    <s v="Normal"/>
    <n v="3.1"/>
    <s v="Normal"/>
    <n v="1"/>
    <s v="Toma ECA"/>
    <n v="1"/>
    <s v="Toma ARB"/>
    <n v="1"/>
    <x v="0"/>
    <n v="0"/>
    <x v="1"/>
    <n v="0"/>
    <x v="0"/>
    <n v="0"/>
    <x v="1"/>
  </r>
  <r>
    <s v="P1778"/>
    <x v="23"/>
    <s v="Adulto"/>
    <x v="0"/>
    <n v="20"/>
    <x v="0"/>
    <n v="1"/>
    <s v="Tiene herencia"/>
    <n v="116"/>
    <n v="69"/>
    <n v="71"/>
    <s v="Normal"/>
    <n v="53"/>
    <s v="Normal"/>
    <n v="1"/>
    <x v="2"/>
    <n v="0"/>
    <x v="0"/>
    <n v="0"/>
    <x v="0"/>
    <n v="1"/>
    <x v="0"/>
    <x v="4"/>
    <x v="0"/>
    <n v="27"/>
    <x v="0"/>
    <n v="84"/>
    <x v="2"/>
    <n v="16"/>
    <x v="0"/>
    <n v="12"/>
    <s v="Normal"/>
    <n v="2248"/>
    <x v="0"/>
    <n v="0"/>
    <x v="0"/>
    <n v="89"/>
    <x v="0"/>
    <n v="6.3"/>
    <x v="2"/>
    <n v="199"/>
    <x v="0"/>
    <n v="115"/>
    <x v="0"/>
    <n v="40"/>
    <x v="0"/>
    <n v="82"/>
    <s v="Normal"/>
    <n v="138"/>
    <s v="Normal"/>
    <n v="3.8"/>
    <s v="Normal"/>
    <n v="14.4"/>
    <x v="1"/>
    <n v="9.3000000000000007"/>
    <s v="Normal"/>
    <n v="2.8"/>
    <s v="Normal"/>
    <n v="0"/>
    <s v="No Toma ECA"/>
    <n v="1"/>
    <s v="Toma ARB"/>
    <n v="1"/>
    <x v="0"/>
    <n v="0"/>
    <x v="1"/>
    <n v="0"/>
    <x v="0"/>
    <n v="0"/>
    <x v="1"/>
  </r>
  <r>
    <s v="P1779"/>
    <x v="29"/>
    <s v="Adulto"/>
    <x v="0"/>
    <n v="24"/>
    <x v="0"/>
    <n v="0"/>
    <s v="No tiene herencia"/>
    <n v="103"/>
    <n v="81"/>
    <n v="66"/>
    <s v="Normal"/>
    <n v="54"/>
    <s v="Normal"/>
    <n v="1"/>
    <x v="2"/>
    <n v="0"/>
    <x v="0"/>
    <n v="0"/>
    <x v="0"/>
    <n v="1"/>
    <x v="0"/>
    <x v="13"/>
    <x v="0"/>
    <n v="19"/>
    <x v="0"/>
    <n v="67"/>
    <x v="2"/>
    <n v="24"/>
    <x v="0"/>
    <n v="19"/>
    <s v="Normal"/>
    <n v="1168"/>
    <x v="0"/>
    <n v="0"/>
    <x v="0"/>
    <n v="119"/>
    <x v="2"/>
    <n v="5.2"/>
    <x v="0"/>
    <n v="217"/>
    <x v="2"/>
    <n v="118"/>
    <x v="0"/>
    <n v="61"/>
    <x v="1"/>
    <n v="110"/>
    <s v="Normal"/>
    <n v="143"/>
    <s v="Normal"/>
    <n v="4.7"/>
    <s v="Normal"/>
    <n v="12.8"/>
    <x v="0"/>
    <n v="9"/>
    <s v="Normal"/>
    <n v="3.1"/>
    <s v="Normal"/>
    <n v="1"/>
    <s v="Toma ECA"/>
    <n v="0"/>
    <s v="No toma ARB"/>
    <n v="0"/>
    <x v="1"/>
    <n v="0"/>
    <x v="1"/>
    <n v="0"/>
    <x v="0"/>
    <n v="1"/>
    <x v="0"/>
  </r>
  <r>
    <s v="P1780"/>
    <x v="30"/>
    <s v="Adulto Mayor"/>
    <x v="1"/>
    <n v="35.4"/>
    <x v="1"/>
    <n v="1"/>
    <s v="Tiene herencia"/>
    <n v="169"/>
    <n v="91"/>
    <n v="96"/>
    <s v="Normal"/>
    <n v="30"/>
    <s v="Reducida"/>
    <n v="2"/>
    <x v="0"/>
    <n v="1"/>
    <x v="1"/>
    <n v="0"/>
    <x v="0"/>
    <n v="1"/>
    <x v="0"/>
    <x v="31"/>
    <x v="1"/>
    <n v="117"/>
    <x v="3"/>
    <n v="43"/>
    <x v="1"/>
    <n v="2684"/>
    <x v="1"/>
    <n v="2147"/>
    <s v="Macroalbuminuria"/>
    <n v="654"/>
    <x v="0"/>
    <n v="0"/>
    <x v="0"/>
    <n v="147"/>
    <x v="1"/>
    <n v="10.9"/>
    <x v="1"/>
    <n v="227"/>
    <x v="2"/>
    <n v="175"/>
    <x v="1"/>
    <n v="43"/>
    <x v="0"/>
    <n v="298"/>
    <s v="Alto"/>
    <n v="126"/>
    <s v="Bajo"/>
    <n v="5.3"/>
    <s v="Alto"/>
    <n v="8.8000000000000007"/>
    <x v="0"/>
    <n v="7.6"/>
    <s v="Bajo"/>
    <n v="4.5999999999999996"/>
    <s v="Alto"/>
    <n v="1"/>
    <s v="Toma ECA"/>
    <n v="0"/>
    <s v="No toma ARB"/>
    <n v="0"/>
    <x v="1"/>
    <n v="1"/>
    <x v="0"/>
    <n v="1"/>
    <x v="1"/>
    <n v="1"/>
    <x v="0"/>
  </r>
  <r>
    <s v="P1781"/>
    <x v="32"/>
    <s v="Adulto"/>
    <x v="1"/>
    <n v="21.7"/>
    <x v="0"/>
    <n v="1"/>
    <s v="Tiene herencia"/>
    <n v="131"/>
    <n v="71"/>
    <n v="84"/>
    <s v="Normal"/>
    <n v="51"/>
    <s v="Normal"/>
    <n v="2"/>
    <x v="0"/>
    <n v="0"/>
    <x v="0"/>
    <n v="0"/>
    <x v="0"/>
    <n v="1"/>
    <x v="0"/>
    <x v="3"/>
    <x v="0"/>
    <n v="15"/>
    <x v="2"/>
    <n v="87"/>
    <x v="2"/>
    <n v="14"/>
    <x v="0"/>
    <n v="9"/>
    <s v="Normal"/>
    <n v="1529"/>
    <x v="0"/>
    <n v="0"/>
    <x v="0"/>
    <n v="112"/>
    <x v="2"/>
    <n v="6.2"/>
    <x v="2"/>
    <n v="214"/>
    <x v="2"/>
    <n v="123"/>
    <x v="0"/>
    <n v="67"/>
    <x v="1"/>
    <n v="119"/>
    <s v="Normal"/>
    <n v="139"/>
    <s v="Normal"/>
    <n v="4"/>
    <s v="Normal"/>
    <n v="15.1"/>
    <x v="1"/>
    <n v="8.8000000000000007"/>
    <s v="Normal"/>
    <n v="3.2"/>
    <s v="Normal"/>
    <n v="1"/>
    <s v="Toma ECA"/>
    <n v="1"/>
    <s v="Toma ARB"/>
    <n v="0"/>
    <x v="1"/>
    <n v="1"/>
    <x v="0"/>
    <n v="0"/>
    <x v="0"/>
    <n v="1"/>
    <x v="0"/>
  </r>
  <r>
    <s v="P1782"/>
    <x v="51"/>
    <s v="Adulto Mayor"/>
    <x v="1"/>
    <n v="34.200000000000003"/>
    <x v="2"/>
    <n v="1"/>
    <s v="Tiene herencia"/>
    <n v="189"/>
    <n v="96"/>
    <n v="101"/>
    <s v="Taquicardia"/>
    <n v="32"/>
    <s v="Reducida"/>
    <n v="2"/>
    <x v="0"/>
    <n v="1"/>
    <x v="1"/>
    <n v="1"/>
    <x v="1"/>
    <n v="1"/>
    <x v="0"/>
    <x v="39"/>
    <x v="1"/>
    <n v="118"/>
    <x v="3"/>
    <n v="58"/>
    <x v="1"/>
    <n v="673"/>
    <x v="1"/>
    <n v="538"/>
    <s v="Macroalbuminuria"/>
    <n v="407"/>
    <x v="1"/>
    <n v="1"/>
    <x v="1"/>
    <n v="193"/>
    <x v="1"/>
    <n v="10.1"/>
    <x v="1"/>
    <n v="218"/>
    <x v="2"/>
    <n v="133"/>
    <x v="4"/>
    <n v="43"/>
    <x v="0"/>
    <n v="412"/>
    <s v="Alto"/>
    <n v="128"/>
    <s v="Bajo"/>
    <n v="5"/>
    <s v="Normal"/>
    <n v="9.6"/>
    <x v="0"/>
    <n v="8.5"/>
    <s v="Normal"/>
    <n v="6.2"/>
    <s v="Alto"/>
    <n v="1"/>
    <s v="Toma ECA"/>
    <n v="1"/>
    <s v="Toma ARB"/>
    <n v="0"/>
    <x v="1"/>
    <n v="0"/>
    <x v="1"/>
    <n v="1"/>
    <x v="1"/>
    <n v="0"/>
    <x v="1"/>
  </r>
  <r>
    <s v="P1783"/>
    <x v="50"/>
    <s v="Adulto"/>
    <x v="1"/>
    <n v="27.1"/>
    <x v="3"/>
    <n v="1"/>
    <s v="Tiene herencia"/>
    <n v="123"/>
    <n v="71"/>
    <n v="65"/>
    <s v="Normal"/>
    <n v="69"/>
    <s v="Normal"/>
    <n v="1"/>
    <x v="2"/>
    <n v="0"/>
    <x v="0"/>
    <n v="0"/>
    <x v="0"/>
    <n v="0"/>
    <x v="1"/>
    <x v="0"/>
    <x v="0"/>
    <n v="25"/>
    <x v="0"/>
    <n v="107"/>
    <x v="0"/>
    <n v="5"/>
    <x v="0"/>
    <n v="4"/>
    <s v="Normal"/>
    <n v="1090"/>
    <x v="0"/>
    <n v="0"/>
    <x v="0"/>
    <n v="85"/>
    <x v="0"/>
    <n v="5.6"/>
    <x v="0"/>
    <n v="156"/>
    <x v="0"/>
    <n v="127"/>
    <x v="0"/>
    <n v="65"/>
    <x v="1"/>
    <n v="140"/>
    <s v="Normal"/>
    <n v="143"/>
    <s v="Normal"/>
    <n v="3.8"/>
    <s v="Normal"/>
    <n v="14.2"/>
    <x v="1"/>
    <n v="10.1"/>
    <s v="Normal"/>
    <n v="4.2"/>
    <s v="Normal"/>
    <n v="1"/>
    <s v="Toma ECA"/>
    <n v="1"/>
    <s v="Toma ARB"/>
    <n v="1"/>
    <x v="0"/>
    <n v="1"/>
    <x v="0"/>
    <n v="0"/>
    <x v="0"/>
    <n v="1"/>
    <x v="0"/>
  </r>
  <r>
    <s v="P1784"/>
    <x v="9"/>
    <s v="Adulto Mayor"/>
    <x v="0"/>
    <n v="30"/>
    <x v="2"/>
    <n v="1"/>
    <s v="Tiene herencia"/>
    <n v="185"/>
    <n v="97"/>
    <n v="80"/>
    <s v="Normal"/>
    <n v="35"/>
    <s v="Reducida"/>
    <n v="3"/>
    <x v="3"/>
    <n v="0"/>
    <x v="0"/>
    <n v="0"/>
    <x v="0"/>
    <n v="1"/>
    <x v="0"/>
    <x v="25"/>
    <x v="1"/>
    <n v="97"/>
    <x v="1"/>
    <n v="28"/>
    <x v="4"/>
    <n v="2762"/>
    <x v="1"/>
    <n v="2209"/>
    <s v="Macroalbuminuria"/>
    <n v="618"/>
    <x v="0"/>
    <n v="1"/>
    <x v="1"/>
    <n v="169"/>
    <x v="1"/>
    <n v="7"/>
    <x v="1"/>
    <n v="229"/>
    <x v="2"/>
    <n v="174"/>
    <x v="1"/>
    <n v="28"/>
    <x v="0"/>
    <n v="333"/>
    <s v="Alto"/>
    <n v="131"/>
    <s v="Bajo"/>
    <n v="6.7"/>
    <s v="Alto"/>
    <n v="10.6"/>
    <x v="0"/>
    <n v="8"/>
    <s v="Bajo"/>
    <n v="5.0999999999999996"/>
    <s v="Alto"/>
    <n v="1"/>
    <s v="Toma ECA"/>
    <n v="1"/>
    <s v="Toma ARB"/>
    <n v="0"/>
    <x v="1"/>
    <n v="1"/>
    <x v="0"/>
    <n v="1"/>
    <x v="1"/>
    <n v="1"/>
    <x v="0"/>
  </r>
  <r>
    <s v="P1785"/>
    <x v="1"/>
    <s v="Adulto"/>
    <x v="0"/>
    <n v="28"/>
    <x v="3"/>
    <n v="1"/>
    <s v="Tiene herencia"/>
    <n v="190"/>
    <n v="99"/>
    <n v="83"/>
    <s v="Normal"/>
    <n v="38"/>
    <s v="Reducida"/>
    <n v="3"/>
    <x v="3"/>
    <n v="0"/>
    <x v="0"/>
    <n v="0"/>
    <x v="0"/>
    <n v="1"/>
    <x v="0"/>
    <x v="24"/>
    <x v="1"/>
    <n v="61"/>
    <x v="1"/>
    <n v="50"/>
    <x v="1"/>
    <n v="1185"/>
    <x v="1"/>
    <n v="948"/>
    <s v="Macroalbuminuria"/>
    <n v="322"/>
    <x v="1"/>
    <n v="1"/>
    <x v="1"/>
    <n v="129"/>
    <x v="1"/>
    <n v="10"/>
    <x v="1"/>
    <n v="272"/>
    <x v="1"/>
    <n v="144"/>
    <x v="4"/>
    <n v="35"/>
    <x v="0"/>
    <n v="191"/>
    <s v="Alto"/>
    <n v="130"/>
    <s v="Bajo"/>
    <n v="6.6"/>
    <s v="Alto"/>
    <n v="10.4"/>
    <x v="0"/>
    <n v="7.8"/>
    <s v="Bajo"/>
    <n v="4.8"/>
    <s v="Alto"/>
    <n v="1"/>
    <s v="Toma ECA"/>
    <n v="1"/>
    <s v="Toma ARB"/>
    <n v="1"/>
    <x v="0"/>
    <n v="1"/>
    <x v="0"/>
    <n v="1"/>
    <x v="1"/>
    <n v="1"/>
    <x v="0"/>
  </r>
  <r>
    <s v="P1786"/>
    <x v="34"/>
    <s v="Adulto"/>
    <x v="0"/>
    <n v="28.5"/>
    <x v="3"/>
    <n v="0"/>
    <s v="No tiene herencia"/>
    <n v="101"/>
    <n v="77"/>
    <n v="86"/>
    <s v="Normal"/>
    <n v="62"/>
    <s v="Normal"/>
    <n v="1"/>
    <x v="2"/>
    <n v="0"/>
    <x v="0"/>
    <n v="0"/>
    <x v="0"/>
    <n v="1"/>
    <x v="0"/>
    <x v="4"/>
    <x v="0"/>
    <n v="33"/>
    <x v="0"/>
    <n v="100"/>
    <x v="0"/>
    <n v="9"/>
    <x v="0"/>
    <n v="7"/>
    <s v="Normal"/>
    <n v="2278"/>
    <x v="0"/>
    <n v="0"/>
    <x v="0"/>
    <n v="80"/>
    <x v="0"/>
    <n v="5.4"/>
    <x v="0"/>
    <n v="216"/>
    <x v="2"/>
    <n v="123"/>
    <x v="0"/>
    <n v="44"/>
    <x v="0"/>
    <n v="83"/>
    <s v="Normal"/>
    <n v="139"/>
    <s v="Normal"/>
    <n v="4.0999999999999996"/>
    <s v="Normal"/>
    <n v="12.4"/>
    <x v="0"/>
    <n v="10.4"/>
    <s v="Normal"/>
    <n v="4.2"/>
    <s v="Normal"/>
    <n v="1"/>
    <s v="Toma ECA"/>
    <n v="1"/>
    <s v="Toma ARB"/>
    <n v="0"/>
    <x v="1"/>
    <n v="0"/>
    <x v="1"/>
    <n v="0"/>
    <x v="0"/>
    <n v="0"/>
    <x v="1"/>
  </r>
  <r>
    <s v="P1787"/>
    <x v="39"/>
    <s v="Adulto Mayor"/>
    <x v="1"/>
    <n v="34.799999999999997"/>
    <x v="2"/>
    <n v="0"/>
    <s v="No tiene herencia"/>
    <n v="158"/>
    <n v="101"/>
    <n v="90"/>
    <s v="Normal"/>
    <n v="47"/>
    <s v="Intermedia"/>
    <n v="4"/>
    <x v="1"/>
    <n v="1"/>
    <x v="1"/>
    <n v="1"/>
    <x v="1"/>
    <n v="1"/>
    <x v="0"/>
    <x v="35"/>
    <x v="1"/>
    <n v="103"/>
    <x v="3"/>
    <n v="28"/>
    <x v="4"/>
    <n v="2628"/>
    <x v="1"/>
    <n v="2102"/>
    <s v="Macroalbuminuria"/>
    <n v="366"/>
    <x v="1"/>
    <n v="1"/>
    <x v="1"/>
    <n v="166"/>
    <x v="1"/>
    <n v="11"/>
    <x v="1"/>
    <n v="248"/>
    <x v="1"/>
    <n v="154"/>
    <x v="4"/>
    <n v="36"/>
    <x v="0"/>
    <n v="440"/>
    <s v="Alto"/>
    <n v="137"/>
    <s v="Normal"/>
    <n v="6.3"/>
    <s v="Alto"/>
    <n v="10"/>
    <x v="0"/>
    <n v="7.7"/>
    <s v="Bajo"/>
    <n v="6.5"/>
    <s v="Alto"/>
    <n v="0"/>
    <s v="No Toma ECA"/>
    <n v="0"/>
    <s v="No toma ARB"/>
    <n v="0"/>
    <x v="1"/>
    <n v="1"/>
    <x v="0"/>
    <n v="1"/>
    <x v="1"/>
    <n v="0"/>
    <x v="1"/>
  </r>
  <r>
    <s v="P1788"/>
    <x v="44"/>
    <s v="Adulto Mayor"/>
    <x v="1"/>
    <n v="34.9"/>
    <x v="2"/>
    <n v="0"/>
    <s v="No tiene herencia"/>
    <n v="172"/>
    <n v="90"/>
    <n v="88"/>
    <s v="Normal"/>
    <n v="32"/>
    <s v="Reducida"/>
    <n v="3"/>
    <x v="3"/>
    <n v="0"/>
    <x v="0"/>
    <n v="1"/>
    <x v="1"/>
    <n v="1"/>
    <x v="0"/>
    <x v="8"/>
    <x v="1"/>
    <n v="59"/>
    <x v="1"/>
    <n v="42"/>
    <x v="1"/>
    <n v="1982"/>
    <x v="1"/>
    <n v="1387"/>
    <s v="Macroalbuminuria"/>
    <n v="613"/>
    <x v="0"/>
    <n v="1"/>
    <x v="1"/>
    <n v="141"/>
    <x v="1"/>
    <n v="8.6"/>
    <x v="1"/>
    <n v="251"/>
    <x v="1"/>
    <n v="173"/>
    <x v="1"/>
    <n v="33"/>
    <x v="0"/>
    <n v="229"/>
    <s v="Alto"/>
    <n v="130"/>
    <s v="Bajo"/>
    <n v="5.2"/>
    <s v="Alto"/>
    <n v="10.199999999999999"/>
    <x v="0"/>
    <n v="8.4"/>
    <s v="Bajo"/>
    <n v="6.7"/>
    <s v="Alto"/>
    <n v="0"/>
    <s v="No Toma ECA"/>
    <n v="0"/>
    <s v="No toma ARB"/>
    <n v="1"/>
    <x v="0"/>
    <n v="1"/>
    <x v="0"/>
    <n v="1"/>
    <x v="1"/>
    <n v="0"/>
    <x v="1"/>
  </r>
  <r>
    <s v="P1789"/>
    <x v="41"/>
    <s v="Adulto"/>
    <x v="1"/>
    <n v="19.600000000000001"/>
    <x v="0"/>
    <n v="0"/>
    <s v="No tiene herencia"/>
    <n v="116"/>
    <n v="81"/>
    <n v="64"/>
    <s v="Normal"/>
    <n v="52"/>
    <s v="Normal"/>
    <n v="1"/>
    <x v="2"/>
    <n v="0"/>
    <x v="0"/>
    <n v="0"/>
    <x v="0"/>
    <n v="0"/>
    <x v="1"/>
    <x v="0"/>
    <x v="0"/>
    <n v="38"/>
    <x v="0"/>
    <n v="66"/>
    <x v="2"/>
    <n v="21"/>
    <x v="0"/>
    <n v="16"/>
    <s v="Normal"/>
    <n v="1028"/>
    <x v="0"/>
    <n v="0"/>
    <x v="0"/>
    <n v="88"/>
    <x v="0"/>
    <n v="5.9"/>
    <x v="2"/>
    <n v="203"/>
    <x v="2"/>
    <n v="117"/>
    <x v="0"/>
    <n v="48"/>
    <x v="0"/>
    <n v="139"/>
    <s v="Normal"/>
    <n v="138"/>
    <s v="Normal"/>
    <n v="4.3"/>
    <s v="Normal"/>
    <n v="12.5"/>
    <x v="1"/>
    <n v="9.4"/>
    <s v="Normal"/>
    <n v="3.6"/>
    <s v="Normal"/>
    <n v="0"/>
    <s v="No Toma ECA"/>
    <n v="0"/>
    <s v="No toma ARB"/>
    <n v="1"/>
    <x v="0"/>
    <n v="1"/>
    <x v="0"/>
    <n v="0"/>
    <x v="0"/>
    <n v="0"/>
    <x v="1"/>
  </r>
  <r>
    <s v="P1790"/>
    <x v="16"/>
    <s v="Adulto"/>
    <x v="0"/>
    <n v="29.2"/>
    <x v="3"/>
    <n v="0"/>
    <s v="No tiene herencia"/>
    <n v="110"/>
    <n v="74"/>
    <n v="62"/>
    <s v="Normal"/>
    <n v="57"/>
    <s v="Normal"/>
    <n v="1"/>
    <x v="2"/>
    <n v="0"/>
    <x v="0"/>
    <n v="0"/>
    <x v="0"/>
    <n v="0"/>
    <x v="1"/>
    <x v="4"/>
    <x v="0"/>
    <n v="15"/>
    <x v="2"/>
    <n v="118"/>
    <x v="0"/>
    <n v="28"/>
    <x v="0"/>
    <n v="22"/>
    <s v="Normal"/>
    <n v="1769"/>
    <x v="0"/>
    <n v="0"/>
    <x v="0"/>
    <n v="103"/>
    <x v="2"/>
    <n v="5.2"/>
    <x v="0"/>
    <n v="211"/>
    <x v="2"/>
    <n v="113"/>
    <x v="0"/>
    <n v="62"/>
    <x v="1"/>
    <n v="98"/>
    <s v="Normal"/>
    <n v="138"/>
    <s v="Normal"/>
    <n v="4.9000000000000004"/>
    <s v="Normal"/>
    <n v="15.5"/>
    <x v="1"/>
    <n v="10"/>
    <s v="Normal"/>
    <n v="3.3"/>
    <s v="Normal"/>
    <n v="0"/>
    <s v="No Toma ECA"/>
    <n v="1"/>
    <s v="Toma ARB"/>
    <n v="1"/>
    <x v="0"/>
    <n v="1"/>
    <x v="0"/>
    <n v="0"/>
    <x v="0"/>
    <n v="1"/>
    <x v="0"/>
  </r>
  <r>
    <s v="P1791"/>
    <x v="24"/>
    <s v="Adulto"/>
    <x v="1"/>
    <n v="23.8"/>
    <x v="0"/>
    <n v="0"/>
    <s v="No tiene herencia"/>
    <n v="117"/>
    <n v="79"/>
    <n v="83"/>
    <s v="Normal"/>
    <n v="56"/>
    <s v="Normal"/>
    <n v="1"/>
    <x v="2"/>
    <n v="0"/>
    <x v="0"/>
    <n v="0"/>
    <x v="0"/>
    <n v="1"/>
    <x v="0"/>
    <x v="13"/>
    <x v="0"/>
    <n v="33"/>
    <x v="0"/>
    <n v="87"/>
    <x v="2"/>
    <n v="25"/>
    <x v="0"/>
    <n v="17"/>
    <s v="Normal"/>
    <n v="1541"/>
    <x v="0"/>
    <n v="1"/>
    <x v="1"/>
    <n v="93"/>
    <x v="0"/>
    <n v="5.5"/>
    <x v="0"/>
    <n v="150"/>
    <x v="0"/>
    <n v="123"/>
    <x v="0"/>
    <n v="46"/>
    <x v="0"/>
    <n v="116"/>
    <s v="Normal"/>
    <n v="135"/>
    <s v="Normal"/>
    <n v="4.8"/>
    <s v="Normal"/>
    <n v="15.9"/>
    <x v="2"/>
    <n v="8.6999999999999993"/>
    <s v="Normal"/>
    <n v="3.6"/>
    <s v="Normal"/>
    <n v="1"/>
    <s v="Toma ECA"/>
    <n v="1"/>
    <s v="Toma ARB"/>
    <n v="0"/>
    <x v="1"/>
    <n v="0"/>
    <x v="1"/>
    <n v="0"/>
    <x v="0"/>
    <n v="1"/>
    <x v="0"/>
  </r>
  <r>
    <s v="P1792"/>
    <x v="8"/>
    <s v="Adulto"/>
    <x v="1"/>
    <n v="35.5"/>
    <x v="1"/>
    <n v="0"/>
    <s v="No tiene herencia"/>
    <n v="167"/>
    <n v="106"/>
    <n v="83"/>
    <s v="Normal"/>
    <n v="42"/>
    <s v="Intermedia"/>
    <n v="3"/>
    <x v="3"/>
    <n v="1"/>
    <x v="1"/>
    <n v="1"/>
    <x v="1"/>
    <n v="1"/>
    <x v="0"/>
    <x v="33"/>
    <x v="1"/>
    <n v="118"/>
    <x v="3"/>
    <n v="34"/>
    <x v="1"/>
    <n v="493"/>
    <x v="1"/>
    <n v="345"/>
    <s v="Macroalbuminuria"/>
    <n v="683"/>
    <x v="0"/>
    <n v="0"/>
    <x v="0"/>
    <n v="187"/>
    <x v="1"/>
    <n v="10.4"/>
    <x v="1"/>
    <n v="282"/>
    <x v="1"/>
    <n v="139"/>
    <x v="4"/>
    <n v="31"/>
    <x v="0"/>
    <n v="270"/>
    <s v="Alto"/>
    <n v="138"/>
    <s v="Normal"/>
    <n v="5"/>
    <s v="Normal"/>
    <n v="7.9"/>
    <x v="0"/>
    <n v="8.4"/>
    <s v="Bajo"/>
    <n v="4.7"/>
    <s v="Alto"/>
    <n v="1"/>
    <s v="Toma ECA"/>
    <n v="0"/>
    <s v="No toma ARB"/>
    <n v="1"/>
    <x v="0"/>
    <n v="1"/>
    <x v="0"/>
    <n v="1"/>
    <x v="1"/>
    <n v="1"/>
    <x v="0"/>
  </r>
  <r>
    <s v="P1793"/>
    <x v="6"/>
    <s v="Adulto Mayor"/>
    <x v="1"/>
    <n v="34.1"/>
    <x v="2"/>
    <n v="1"/>
    <s v="Tiene herencia"/>
    <n v="160"/>
    <n v="99"/>
    <n v="79"/>
    <s v="Normal"/>
    <n v="50"/>
    <s v="Normal"/>
    <n v="4"/>
    <x v="1"/>
    <n v="0"/>
    <x v="0"/>
    <n v="0"/>
    <x v="0"/>
    <n v="1"/>
    <x v="0"/>
    <x v="14"/>
    <x v="1"/>
    <n v="84"/>
    <x v="1"/>
    <n v="25"/>
    <x v="4"/>
    <n v="1065"/>
    <x v="1"/>
    <n v="745"/>
    <s v="Macroalbuminuria"/>
    <n v="860"/>
    <x v="0"/>
    <n v="0"/>
    <x v="0"/>
    <n v="155"/>
    <x v="1"/>
    <n v="10.8"/>
    <x v="1"/>
    <n v="269"/>
    <x v="1"/>
    <n v="136"/>
    <x v="4"/>
    <n v="32"/>
    <x v="0"/>
    <n v="267"/>
    <s v="Alto"/>
    <n v="134"/>
    <s v="Bajo"/>
    <n v="5.5"/>
    <s v="Alto"/>
    <n v="8.5"/>
    <x v="0"/>
    <n v="7.9"/>
    <s v="Bajo"/>
    <n v="6.5"/>
    <s v="Alto"/>
    <n v="1"/>
    <s v="Toma ECA"/>
    <n v="1"/>
    <s v="Toma ARB"/>
    <n v="1"/>
    <x v="0"/>
    <n v="1"/>
    <x v="0"/>
    <n v="1"/>
    <x v="1"/>
    <n v="1"/>
    <x v="0"/>
  </r>
  <r>
    <s v="P1794"/>
    <x v="48"/>
    <s v="Adulto"/>
    <x v="1"/>
    <n v="29.6"/>
    <x v="3"/>
    <n v="0"/>
    <s v="No tiene herencia"/>
    <n v="119"/>
    <n v="67"/>
    <n v="83"/>
    <s v="Normal"/>
    <n v="69"/>
    <s v="Normal"/>
    <n v="2"/>
    <x v="0"/>
    <n v="0"/>
    <x v="0"/>
    <n v="0"/>
    <x v="0"/>
    <n v="0"/>
    <x v="1"/>
    <x v="7"/>
    <x v="0"/>
    <n v="24"/>
    <x v="0"/>
    <n v="104"/>
    <x v="0"/>
    <n v="18"/>
    <x v="0"/>
    <n v="14"/>
    <s v="Normal"/>
    <n v="1000"/>
    <x v="0"/>
    <n v="0"/>
    <x v="0"/>
    <n v="91"/>
    <x v="0"/>
    <n v="5.5"/>
    <x v="0"/>
    <n v="158"/>
    <x v="0"/>
    <n v="121"/>
    <x v="0"/>
    <n v="70"/>
    <x v="1"/>
    <n v="104"/>
    <s v="Normal"/>
    <n v="141"/>
    <s v="Normal"/>
    <n v="4.2"/>
    <s v="Normal"/>
    <n v="12.3"/>
    <x v="1"/>
    <n v="9.1"/>
    <s v="Normal"/>
    <n v="4.0999999999999996"/>
    <s v="Normal"/>
    <n v="1"/>
    <s v="Toma ECA"/>
    <n v="1"/>
    <s v="Toma ARB"/>
    <n v="1"/>
    <x v="0"/>
    <n v="1"/>
    <x v="0"/>
    <n v="0"/>
    <x v="0"/>
    <n v="1"/>
    <x v="0"/>
  </r>
  <r>
    <s v="P1795"/>
    <x v="22"/>
    <s v="Adulto Mayor"/>
    <x v="1"/>
    <n v="37.1"/>
    <x v="1"/>
    <n v="1"/>
    <s v="Tiene herencia"/>
    <n v="150"/>
    <n v="104"/>
    <n v="102"/>
    <s v="Taquicardia"/>
    <n v="41"/>
    <s v="Intermedia"/>
    <n v="2"/>
    <x v="0"/>
    <n v="1"/>
    <x v="1"/>
    <n v="0"/>
    <x v="0"/>
    <n v="1"/>
    <x v="0"/>
    <x v="11"/>
    <x v="1"/>
    <n v="84"/>
    <x v="1"/>
    <n v="35"/>
    <x v="1"/>
    <n v="1650"/>
    <x v="1"/>
    <n v="1320"/>
    <s v="Macroalbuminuria"/>
    <n v="736"/>
    <x v="0"/>
    <n v="0"/>
    <x v="0"/>
    <n v="157"/>
    <x v="1"/>
    <n v="7.1"/>
    <x v="1"/>
    <n v="282"/>
    <x v="1"/>
    <n v="212"/>
    <x v="2"/>
    <n v="28"/>
    <x v="0"/>
    <n v="297"/>
    <s v="Alto"/>
    <n v="139"/>
    <s v="Normal"/>
    <n v="5.6"/>
    <s v="Alto"/>
    <n v="7.8"/>
    <x v="0"/>
    <n v="8.1999999999999993"/>
    <s v="Bajo"/>
    <n v="5.8"/>
    <s v="Alto"/>
    <n v="1"/>
    <s v="Toma ECA"/>
    <n v="1"/>
    <s v="Toma ARB"/>
    <n v="0"/>
    <x v="1"/>
    <n v="0"/>
    <x v="1"/>
    <n v="1"/>
    <x v="1"/>
    <n v="1"/>
    <x v="0"/>
  </r>
  <r>
    <s v="P1796"/>
    <x v="11"/>
    <s v="Adulto Mayor"/>
    <x v="1"/>
    <n v="30.6"/>
    <x v="2"/>
    <n v="0"/>
    <s v="No tiene herencia"/>
    <n v="177"/>
    <n v="96"/>
    <n v="80"/>
    <s v="Normal"/>
    <n v="26"/>
    <s v="Reducida"/>
    <n v="3"/>
    <x v="3"/>
    <n v="0"/>
    <x v="0"/>
    <n v="1"/>
    <x v="1"/>
    <n v="1"/>
    <x v="0"/>
    <x v="27"/>
    <x v="1"/>
    <n v="109"/>
    <x v="3"/>
    <n v="24"/>
    <x v="4"/>
    <n v="565"/>
    <x v="1"/>
    <n v="452"/>
    <s v="Macroalbuminuria"/>
    <n v="565"/>
    <x v="0"/>
    <n v="1"/>
    <x v="1"/>
    <n v="134"/>
    <x v="1"/>
    <n v="10.1"/>
    <x v="1"/>
    <n v="304"/>
    <x v="1"/>
    <n v="212"/>
    <x v="2"/>
    <n v="38"/>
    <x v="0"/>
    <n v="255"/>
    <s v="Alto"/>
    <n v="127"/>
    <s v="Bajo"/>
    <n v="6.8"/>
    <s v="Alto"/>
    <n v="7.9"/>
    <x v="0"/>
    <n v="8.5"/>
    <s v="Normal"/>
    <n v="6.6"/>
    <s v="Alto"/>
    <n v="1"/>
    <s v="Toma ECA"/>
    <n v="1"/>
    <s v="Toma ARB"/>
    <n v="1"/>
    <x v="0"/>
    <n v="1"/>
    <x v="0"/>
    <n v="1"/>
    <x v="1"/>
    <n v="1"/>
    <x v="0"/>
  </r>
  <r>
    <s v="P1797"/>
    <x v="37"/>
    <s v="Adulto Mayor"/>
    <x v="0"/>
    <n v="29"/>
    <x v="3"/>
    <n v="1"/>
    <s v="Tiene herencia"/>
    <n v="117"/>
    <n v="85"/>
    <n v="90"/>
    <s v="Normal"/>
    <n v="52"/>
    <s v="Normal"/>
    <n v="2"/>
    <x v="0"/>
    <n v="0"/>
    <x v="0"/>
    <n v="0"/>
    <x v="0"/>
    <n v="0"/>
    <x v="1"/>
    <x v="3"/>
    <x v="0"/>
    <n v="24"/>
    <x v="0"/>
    <n v="118"/>
    <x v="0"/>
    <n v="25"/>
    <x v="0"/>
    <n v="22"/>
    <s v="Normal"/>
    <n v="1863"/>
    <x v="0"/>
    <n v="0"/>
    <x v="0"/>
    <n v="84"/>
    <x v="0"/>
    <n v="6"/>
    <x v="2"/>
    <n v="174"/>
    <x v="0"/>
    <n v="80"/>
    <x v="3"/>
    <n v="68"/>
    <x v="1"/>
    <n v="146"/>
    <s v="Normal"/>
    <n v="139"/>
    <s v="Normal"/>
    <n v="5"/>
    <s v="Normal"/>
    <n v="13.9"/>
    <x v="1"/>
    <n v="8.9"/>
    <s v="Normal"/>
    <n v="3.5"/>
    <s v="Normal"/>
    <n v="1"/>
    <s v="Toma ECA"/>
    <n v="0"/>
    <s v="No toma ARB"/>
    <n v="0"/>
    <x v="1"/>
    <n v="1"/>
    <x v="0"/>
    <n v="0"/>
    <x v="0"/>
    <n v="1"/>
    <x v="0"/>
  </r>
  <r>
    <s v="P1798"/>
    <x v="43"/>
    <s v="Adulto Mayor"/>
    <x v="0"/>
    <n v="34.9"/>
    <x v="2"/>
    <n v="1"/>
    <s v="Tiene herencia"/>
    <n v="156"/>
    <n v="97"/>
    <n v="77"/>
    <s v="Normal"/>
    <n v="48"/>
    <s v="Intermedia"/>
    <n v="4"/>
    <x v="1"/>
    <n v="0"/>
    <x v="0"/>
    <n v="1"/>
    <x v="1"/>
    <n v="1"/>
    <x v="0"/>
    <x v="37"/>
    <x v="1"/>
    <n v="101"/>
    <x v="3"/>
    <n v="39"/>
    <x v="1"/>
    <n v="1028"/>
    <x v="1"/>
    <n v="719"/>
    <s v="Macroalbuminuria"/>
    <n v="321"/>
    <x v="1"/>
    <n v="1"/>
    <x v="1"/>
    <n v="131"/>
    <x v="1"/>
    <n v="9"/>
    <x v="1"/>
    <n v="211"/>
    <x v="2"/>
    <n v="215"/>
    <x v="2"/>
    <n v="31"/>
    <x v="0"/>
    <n v="235"/>
    <s v="Alto"/>
    <n v="127"/>
    <s v="Bajo"/>
    <n v="6.4"/>
    <s v="Alto"/>
    <n v="7.5"/>
    <x v="0"/>
    <n v="8.4"/>
    <s v="Bajo"/>
    <n v="6.1"/>
    <s v="Alto"/>
    <n v="0"/>
    <s v="No Toma ECA"/>
    <n v="0"/>
    <s v="No toma ARB"/>
    <n v="1"/>
    <x v="0"/>
    <n v="1"/>
    <x v="0"/>
    <n v="1"/>
    <x v="1"/>
    <n v="1"/>
    <x v="0"/>
  </r>
  <r>
    <s v="P1799"/>
    <x v="40"/>
    <s v="Adulto"/>
    <x v="0"/>
    <n v="24.1"/>
    <x v="0"/>
    <n v="1"/>
    <s v="Tiene herencia"/>
    <n v="113"/>
    <n v="66"/>
    <n v="90"/>
    <s v="Normal"/>
    <n v="64"/>
    <s v="Normal"/>
    <n v="2"/>
    <x v="0"/>
    <n v="0"/>
    <x v="0"/>
    <n v="0"/>
    <x v="0"/>
    <n v="1"/>
    <x v="0"/>
    <x v="0"/>
    <x v="0"/>
    <n v="17"/>
    <x v="2"/>
    <n v="63"/>
    <x v="2"/>
    <n v="30"/>
    <x v="2"/>
    <n v="24"/>
    <s v="Normal"/>
    <n v="2251"/>
    <x v="0"/>
    <n v="0"/>
    <x v="0"/>
    <n v="92"/>
    <x v="0"/>
    <n v="4.9000000000000004"/>
    <x v="0"/>
    <n v="190"/>
    <x v="0"/>
    <n v="80"/>
    <x v="3"/>
    <n v="40"/>
    <x v="0"/>
    <n v="88"/>
    <s v="Normal"/>
    <n v="145"/>
    <s v="Normal"/>
    <n v="4.0999999999999996"/>
    <s v="Normal"/>
    <n v="14.9"/>
    <x v="1"/>
    <n v="9.1999999999999993"/>
    <s v="Normal"/>
    <n v="3.1"/>
    <s v="Normal"/>
    <n v="0"/>
    <s v="No Toma ECA"/>
    <n v="0"/>
    <s v="No toma ARB"/>
    <n v="0"/>
    <x v="1"/>
    <n v="0"/>
    <x v="1"/>
    <n v="0"/>
    <x v="0"/>
    <n v="1"/>
    <x v="0"/>
  </r>
  <r>
    <s v="P1800"/>
    <x v="49"/>
    <s v="Adulto Mayor"/>
    <x v="0"/>
    <n v="39.1"/>
    <x v="1"/>
    <n v="1"/>
    <s v="Tiene herencia"/>
    <n v="148"/>
    <n v="90"/>
    <n v="92"/>
    <s v="Normal"/>
    <n v="42"/>
    <s v="Intermedia"/>
    <n v="3"/>
    <x v="3"/>
    <n v="1"/>
    <x v="1"/>
    <n v="0"/>
    <x v="0"/>
    <n v="1"/>
    <x v="0"/>
    <x v="1"/>
    <x v="1"/>
    <n v="77"/>
    <x v="1"/>
    <n v="15"/>
    <x v="4"/>
    <n v="1122"/>
    <x v="1"/>
    <n v="897"/>
    <s v="Macroalbuminuria"/>
    <n v="609"/>
    <x v="0"/>
    <n v="0"/>
    <x v="0"/>
    <n v="176"/>
    <x v="1"/>
    <n v="7.2"/>
    <x v="1"/>
    <n v="292"/>
    <x v="1"/>
    <n v="152"/>
    <x v="4"/>
    <n v="45"/>
    <x v="0"/>
    <n v="320"/>
    <s v="Alto"/>
    <n v="127"/>
    <s v="Bajo"/>
    <n v="5.2"/>
    <s v="Alto"/>
    <n v="9.4"/>
    <x v="0"/>
    <n v="8.8000000000000007"/>
    <s v="Normal"/>
    <n v="5.8"/>
    <s v="Alto"/>
    <n v="1"/>
    <s v="Toma ECA"/>
    <n v="0"/>
    <s v="No toma ARB"/>
    <n v="0"/>
    <x v="1"/>
    <n v="1"/>
    <x v="0"/>
    <n v="1"/>
    <x v="1"/>
    <n v="0"/>
    <x v="1"/>
  </r>
  <r>
    <s v="P1801"/>
    <x v="37"/>
    <s v="Adulto Mayor"/>
    <x v="1"/>
    <n v="35"/>
    <x v="1"/>
    <n v="1"/>
    <s v="Tiene herencia"/>
    <n v="190"/>
    <n v="93"/>
    <n v="88"/>
    <s v="Normal"/>
    <n v="26"/>
    <s v="Reducida"/>
    <n v="3"/>
    <x v="3"/>
    <n v="1"/>
    <x v="1"/>
    <n v="1"/>
    <x v="1"/>
    <n v="1"/>
    <x v="0"/>
    <x v="30"/>
    <x v="1"/>
    <n v="80"/>
    <x v="1"/>
    <n v="30"/>
    <x v="1"/>
    <n v="2209"/>
    <x v="1"/>
    <n v="1546"/>
    <s v="Macroalbuminuria"/>
    <n v="709"/>
    <x v="0"/>
    <n v="1"/>
    <x v="1"/>
    <n v="122"/>
    <x v="2"/>
    <n v="10"/>
    <x v="1"/>
    <n v="228"/>
    <x v="2"/>
    <n v="148"/>
    <x v="4"/>
    <n v="43"/>
    <x v="0"/>
    <n v="199"/>
    <s v="Alto"/>
    <n v="136"/>
    <s v="Normal"/>
    <n v="6.2"/>
    <s v="Alto"/>
    <n v="7.7"/>
    <x v="0"/>
    <n v="8.6"/>
    <s v="Normal"/>
    <n v="7"/>
    <s v="Alto"/>
    <n v="0"/>
    <s v="No Toma ECA"/>
    <n v="1"/>
    <s v="Toma ARB"/>
    <n v="0"/>
    <x v="1"/>
    <n v="1"/>
    <x v="0"/>
    <n v="1"/>
    <x v="1"/>
    <n v="1"/>
    <x v="0"/>
  </r>
  <r>
    <s v="P1802"/>
    <x v="40"/>
    <s v="Adulto"/>
    <x v="0"/>
    <n v="26.8"/>
    <x v="3"/>
    <n v="0"/>
    <s v="No tiene herencia"/>
    <n v="114"/>
    <n v="78"/>
    <n v="87"/>
    <s v="Normal"/>
    <n v="60"/>
    <s v="Normal"/>
    <n v="2"/>
    <x v="0"/>
    <n v="0"/>
    <x v="0"/>
    <n v="0"/>
    <x v="0"/>
    <n v="0"/>
    <x v="1"/>
    <x v="3"/>
    <x v="0"/>
    <n v="27"/>
    <x v="0"/>
    <n v="98"/>
    <x v="0"/>
    <n v="16"/>
    <x v="0"/>
    <n v="12"/>
    <s v="Normal"/>
    <n v="2077"/>
    <x v="0"/>
    <n v="0"/>
    <x v="0"/>
    <n v="104"/>
    <x v="2"/>
    <n v="5.0999999999999996"/>
    <x v="0"/>
    <n v="212"/>
    <x v="2"/>
    <n v="85"/>
    <x v="3"/>
    <n v="52"/>
    <x v="0"/>
    <n v="147"/>
    <s v="Normal"/>
    <n v="144"/>
    <s v="Normal"/>
    <n v="4.7"/>
    <s v="Normal"/>
    <n v="12.8"/>
    <x v="0"/>
    <n v="9.9"/>
    <s v="Normal"/>
    <n v="2.9"/>
    <s v="Normal"/>
    <n v="1"/>
    <s v="Toma ECA"/>
    <n v="0"/>
    <s v="No toma ARB"/>
    <n v="0"/>
    <x v="1"/>
    <n v="0"/>
    <x v="1"/>
    <n v="0"/>
    <x v="0"/>
    <n v="0"/>
    <x v="1"/>
  </r>
  <r>
    <s v="P1803"/>
    <x v="18"/>
    <s v="Adulto"/>
    <x v="0"/>
    <n v="27"/>
    <x v="3"/>
    <n v="1"/>
    <s v="Tiene herencia"/>
    <n v="187"/>
    <n v="98"/>
    <n v="99"/>
    <s v="Normal"/>
    <n v="38"/>
    <s v="Reducida"/>
    <n v="3"/>
    <x v="3"/>
    <n v="0"/>
    <x v="0"/>
    <n v="0"/>
    <x v="0"/>
    <n v="1"/>
    <x v="0"/>
    <x v="29"/>
    <x v="1"/>
    <n v="118"/>
    <x v="3"/>
    <n v="24"/>
    <x v="4"/>
    <n v="302"/>
    <x v="1"/>
    <n v="271"/>
    <s v="Microalbuminuria"/>
    <n v="708"/>
    <x v="0"/>
    <n v="0"/>
    <x v="0"/>
    <n v="169"/>
    <x v="1"/>
    <n v="11"/>
    <x v="1"/>
    <n v="233"/>
    <x v="2"/>
    <n v="220"/>
    <x v="2"/>
    <n v="33"/>
    <x v="0"/>
    <n v="206"/>
    <s v="Alto"/>
    <n v="133"/>
    <s v="Bajo"/>
    <n v="5.8"/>
    <s v="Alto"/>
    <n v="9.5"/>
    <x v="0"/>
    <n v="7.6"/>
    <s v="Bajo"/>
    <n v="6.8"/>
    <s v="Alto"/>
    <n v="0"/>
    <s v="No Toma ECA"/>
    <n v="0"/>
    <s v="No toma ARB"/>
    <n v="0"/>
    <x v="1"/>
    <n v="1"/>
    <x v="0"/>
    <n v="1"/>
    <x v="1"/>
    <n v="1"/>
    <x v="0"/>
  </r>
  <r>
    <s v="P1804"/>
    <x v="5"/>
    <s v="Adulto"/>
    <x v="1"/>
    <n v="18.7"/>
    <x v="0"/>
    <n v="1"/>
    <s v="Tiene herencia"/>
    <n v="120"/>
    <n v="80"/>
    <n v="77"/>
    <s v="Normal"/>
    <n v="52"/>
    <s v="Normal"/>
    <n v="2"/>
    <x v="0"/>
    <n v="0"/>
    <x v="0"/>
    <n v="0"/>
    <x v="0"/>
    <n v="0"/>
    <x v="1"/>
    <x v="18"/>
    <x v="1"/>
    <n v="24"/>
    <x v="0"/>
    <n v="112"/>
    <x v="0"/>
    <n v="26"/>
    <x v="0"/>
    <n v="23"/>
    <s v="Normal"/>
    <n v="1770"/>
    <x v="0"/>
    <n v="0"/>
    <x v="0"/>
    <n v="93"/>
    <x v="0"/>
    <n v="5.0999999999999996"/>
    <x v="0"/>
    <n v="156"/>
    <x v="0"/>
    <n v="115"/>
    <x v="0"/>
    <n v="68"/>
    <x v="1"/>
    <n v="82"/>
    <s v="Normal"/>
    <n v="138"/>
    <s v="Normal"/>
    <n v="4.7"/>
    <s v="Normal"/>
    <n v="13.5"/>
    <x v="1"/>
    <n v="9.5"/>
    <s v="Normal"/>
    <n v="4.0999999999999996"/>
    <s v="Normal"/>
    <n v="0"/>
    <s v="No Toma ECA"/>
    <n v="1"/>
    <s v="Toma ARB"/>
    <n v="0"/>
    <x v="1"/>
    <n v="0"/>
    <x v="1"/>
    <n v="0"/>
    <x v="0"/>
    <n v="0"/>
    <x v="1"/>
  </r>
  <r>
    <s v="P1805"/>
    <x v="52"/>
    <s v="Adulto"/>
    <x v="1"/>
    <n v="25.4"/>
    <x v="3"/>
    <n v="0"/>
    <s v="No tiene herencia"/>
    <n v="114"/>
    <n v="69"/>
    <n v="82"/>
    <s v="Normal"/>
    <n v="50"/>
    <s v="Normal"/>
    <n v="1"/>
    <x v="2"/>
    <n v="0"/>
    <x v="0"/>
    <n v="0"/>
    <x v="0"/>
    <n v="1"/>
    <x v="0"/>
    <x v="7"/>
    <x v="0"/>
    <n v="22"/>
    <x v="0"/>
    <n v="113"/>
    <x v="0"/>
    <n v="26"/>
    <x v="0"/>
    <n v="20"/>
    <s v="Normal"/>
    <n v="1697"/>
    <x v="0"/>
    <n v="0"/>
    <x v="0"/>
    <n v="111"/>
    <x v="2"/>
    <n v="6.1"/>
    <x v="2"/>
    <n v="150"/>
    <x v="0"/>
    <n v="104"/>
    <x v="0"/>
    <n v="59"/>
    <x v="0"/>
    <n v="96"/>
    <s v="Normal"/>
    <n v="135"/>
    <s v="Normal"/>
    <n v="4"/>
    <s v="Normal"/>
    <n v="12.2"/>
    <x v="1"/>
    <n v="8.9"/>
    <s v="Normal"/>
    <n v="3.9"/>
    <s v="Normal"/>
    <n v="1"/>
    <s v="Toma ECA"/>
    <n v="1"/>
    <s v="Toma ARB"/>
    <n v="1"/>
    <x v="0"/>
    <n v="0"/>
    <x v="1"/>
    <n v="0"/>
    <x v="0"/>
    <n v="0"/>
    <x v="1"/>
  </r>
  <r>
    <s v="P1806"/>
    <x v="38"/>
    <s v="Adulto Mayor"/>
    <x v="1"/>
    <n v="32"/>
    <x v="2"/>
    <n v="1"/>
    <s v="Tiene herencia"/>
    <n v="190"/>
    <n v="106"/>
    <n v="101"/>
    <s v="Taquicardia"/>
    <n v="32"/>
    <s v="Reducida"/>
    <n v="2"/>
    <x v="0"/>
    <n v="1"/>
    <x v="1"/>
    <n v="0"/>
    <x v="0"/>
    <n v="1"/>
    <x v="0"/>
    <x v="26"/>
    <x v="1"/>
    <n v="59"/>
    <x v="1"/>
    <n v="34"/>
    <x v="1"/>
    <n v="2399"/>
    <x v="1"/>
    <n v="2159"/>
    <s v="Macroalbuminuria"/>
    <n v="744"/>
    <x v="0"/>
    <n v="1"/>
    <x v="1"/>
    <n v="131"/>
    <x v="1"/>
    <n v="7.8"/>
    <x v="1"/>
    <n v="278"/>
    <x v="1"/>
    <n v="154"/>
    <x v="4"/>
    <n v="45"/>
    <x v="0"/>
    <n v="301"/>
    <s v="Alto"/>
    <n v="127"/>
    <s v="Bajo"/>
    <n v="5.8"/>
    <s v="Alto"/>
    <n v="8.8000000000000007"/>
    <x v="0"/>
    <n v="7.9"/>
    <s v="Bajo"/>
    <n v="7"/>
    <s v="Alto"/>
    <n v="1"/>
    <s v="Toma ECA"/>
    <n v="0"/>
    <s v="No toma ARB"/>
    <n v="1"/>
    <x v="0"/>
    <n v="0"/>
    <x v="1"/>
    <n v="1"/>
    <x v="1"/>
    <n v="0"/>
    <x v="1"/>
  </r>
  <r>
    <s v="P1807"/>
    <x v="10"/>
    <s v="Adulto Mayor"/>
    <x v="1"/>
    <n v="30.6"/>
    <x v="2"/>
    <n v="0"/>
    <s v="No tiene herencia"/>
    <n v="154"/>
    <n v="96"/>
    <n v="79"/>
    <s v="Normal"/>
    <n v="32"/>
    <s v="Reducida"/>
    <n v="3"/>
    <x v="3"/>
    <n v="1"/>
    <x v="1"/>
    <n v="1"/>
    <x v="1"/>
    <n v="1"/>
    <x v="0"/>
    <x v="8"/>
    <x v="1"/>
    <n v="66"/>
    <x v="1"/>
    <n v="46"/>
    <x v="1"/>
    <n v="2022"/>
    <x v="1"/>
    <n v="1617"/>
    <s v="Macroalbuminuria"/>
    <n v="445"/>
    <x v="1"/>
    <n v="0"/>
    <x v="0"/>
    <n v="127"/>
    <x v="1"/>
    <n v="8.6999999999999993"/>
    <x v="1"/>
    <n v="258"/>
    <x v="1"/>
    <n v="220"/>
    <x v="2"/>
    <n v="43"/>
    <x v="0"/>
    <n v="415"/>
    <s v="Alto"/>
    <n v="134"/>
    <s v="Bajo"/>
    <n v="5.0999999999999996"/>
    <s v="Alto"/>
    <n v="9.8000000000000007"/>
    <x v="0"/>
    <n v="7.8"/>
    <s v="Bajo"/>
    <n v="6.6"/>
    <s v="Alto"/>
    <n v="1"/>
    <s v="Toma ECA"/>
    <n v="0"/>
    <s v="No toma ARB"/>
    <n v="1"/>
    <x v="0"/>
    <n v="1"/>
    <x v="0"/>
    <n v="1"/>
    <x v="1"/>
    <n v="0"/>
    <x v="1"/>
  </r>
  <r>
    <s v="P1808"/>
    <x v="23"/>
    <s v="Adulto"/>
    <x v="0"/>
    <n v="24"/>
    <x v="0"/>
    <n v="1"/>
    <s v="Tiene herencia"/>
    <n v="105"/>
    <n v="72"/>
    <n v="80"/>
    <s v="Normal"/>
    <n v="52"/>
    <s v="Normal"/>
    <n v="1"/>
    <x v="2"/>
    <n v="0"/>
    <x v="0"/>
    <n v="0"/>
    <x v="0"/>
    <n v="0"/>
    <x v="1"/>
    <x v="3"/>
    <x v="0"/>
    <n v="21"/>
    <x v="0"/>
    <n v="79"/>
    <x v="2"/>
    <n v="10"/>
    <x v="0"/>
    <n v="8"/>
    <s v="Normal"/>
    <n v="1607"/>
    <x v="0"/>
    <n v="1"/>
    <x v="1"/>
    <n v="100"/>
    <x v="2"/>
    <n v="6.3"/>
    <x v="2"/>
    <n v="219"/>
    <x v="2"/>
    <n v="94"/>
    <x v="3"/>
    <n v="60"/>
    <x v="1"/>
    <n v="164"/>
    <s v="Alto"/>
    <n v="138"/>
    <s v="Normal"/>
    <n v="4.2"/>
    <s v="Normal"/>
    <n v="12.3"/>
    <x v="0"/>
    <n v="9.8000000000000007"/>
    <s v="Normal"/>
    <n v="3.2"/>
    <s v="Normal"/>
    <n v="1"/>
    <s v="Toma ECA"/>
    <n v="1"/>
    <s v="Toma ARB"/>
    <n v="0"/>
    <x v="1"/>
    <n v="0"/>
    <x v="1"/>
    <n v="0"/>
    <x v="0"/>
    <n v="1"/>
    <x v="0"/>
  </r>
  <r>
    <s v="P1809"/>
    <x v="18"/>
    <s v="Adulto"/>
    <x v="1"/>
    <n v="22.1"/>
    <x v="0"/>
    <n v="0"/>
    <s v="No tiene herencia"/>
    <n v="105"/>
    <n v="78"/>
    <n v="79"/>
    <s v="Normal"/>
    <n v="54"/>
    <s v="Normal"/>
    <n v="2"/>
    <x v="0"/>
    <n v="0"/>
    <x v="0"/>
    <n v="0"/>
    <x v="0"/>
    <n v="1"/>
    <x v="0"/>
    <x v="13"/>
    <x v="0"/>
    <n v="19"/>
    <x v="0"/>
    <n v="64"/>
    <x v="2"/>
    <n v="23"/>
    <x v="0"/>
    <n v="16"/>
    <s v="Normal"/>
    <n v="2100"/>
    <x v="0"/>
    <n v="0"/>
    <x v="0"/>
    <n v="125"/>
    <x v="2"/>
    <n v="5.5"/>
    <x v="0"/>
    <n v="186"/>
    <x v="0"/>
    <n v="102"/>
    <x v="0"/>
    <n v="67"/>
    <x v="1"/>
    <n v="105"/>
    <s v="Normal"/>
    <n v="142"/>
    <s v="Normal"/>
    <n v="4.2"/>
    <s v="Normal"/>
    <n v="15.8"/>
    <x v="2"/>
    <n v="9.6"/>
    <s v="Normal"/>
    <n v="2.7"/>
    <s v="Normal"/>
    <n v="0"/>
    <s v="No Toma ECA"/>
    <n v="1"/>
    <s v="Toma ARB"/>
    <n v="0"/>
    <x v="1"/>
    <n v="1"/>
    <x v="0"/>
    <n v="0"/>
    <x v="0"/>
    <n v="0"/>
    <x v="1"/>
  </r>
  <r>
    <s v="P1810"/>
    <x v="44"/>
    <s v="Adulto Mayor"/>
    <x v="1"/>
    <n v="25.4"/>
    <x v="3"/>
    <n v="0"/>
    <s v="No tiene herencia"/>
    <n v="177"/>
    <n v="92"/>
    <n v="82"/>
    <s v="Normal"/>
    <n v="26"/>
    <s v="Reducida"/>
    <n v="2"/>
    <x v="0"/>
    <n v="0"/>
    <x v="0"/>
    <n v="1"/>
    <x v="1"/>
    <n v="1"/>
    <x v="0"/>
    <x v="2"/>
    <x v="1"/>
    <n v="88"/>
    <x v="1"/>
    <n v="24"/>
    <x v="4"/>
    <n v="1949"/>
    <x v="1"/>
    <n v="1559"/>
    <s v="Macroalbuminuria"/>
    <n v="660"/>
    <x v="0"/>
    <n v="1"/>
    <x v="1"/>
    <n v="151"/>
    <x v="1"/>
    <n v="9.1"/>
    <x v="1"/>
    <n v="216"/>
    <x v="2"/>
    <n v="141"/>
    <x v="4"/>
    <n v="38"/>
    <x v="0"/>
    <n v="379"/>
    <s v="Alto"/>
    <n v="133"/>
    <s v="Bajo"/>
    <n v="6.3"/>
    <s v="Alto"/>
    <n v="8"/>
    <x v="0"/>
    <n v="8.8000000000000007"/>
    <s v="Normal"/>
    <n v="6"/>
    <s v="Alto"/>
    <n v="1"/>
    <s v="Toma ECA"/>
    <n v="1"/>
    <s v="Toma ARB"/>
    <n v="0"/>
    <x v="1"/>
    <n v="1"/>
    <x v="0"/>
    <n v="1"/>
    <x v="1"/>
    <n v="0"/>
    <x v="1"/>
  </r>
  <r>
    <s v="P1811"/>
    <x v="55"/>
    <s v="Adulto"/>
    <x v="1"/>
    <n v="22.2"/>
    <x v="0"/>
    <n v="0"/>
    <s v="No tiene herencia"/>
    <n v="120"/>
    <n v="73"/>
    <n v="88"/>
    <s v="Normal"/>
    <n v="62"/>
    <s v="Normal"/>
    <n v="2"/>
    <x v="0"/>
    <n v="0"/>
    <x v="0"/>
    <n v="0"/>
    <x v="0"/>
    <n v="0"/>
    <x v="1"/>
    <x v="4"/>
    <x v="1"/>
    <n v="23"/>
    <x v="0"/>
    <n v="104"/>
    <x v="0"/>
    <n v="8"/>
    <x v="0"/>
    <n v="6"/>
    <s v="Normal"/>
    <n v="2281"/>
    <x v="0"/>
    <n v="0"/>
    <x v="0"/>
    <n v="113"/>
    <x v="2"/>
    <n v="5.7"/>
    <x v="2"/>
    <n v="168"/>
    <x v="0"/>
    <n v="112"/>
    <x v="0"/>
    <n v="67"/>
    <x v="1"/>
    <n v="128"/>
    <s v="Normal"/>
    <n v="137"/>
    <s v="Normal"/>
    <n v="4.5999999999999996"/>
    <s v="Normal"/>
    <n v="14.3"/>
    <x v="1"/>
    <n v="8.6"/>
    <s v="Normal"/>
    <n v="4.3"/>
    <s v="Normal"/>
    <n v="0"/>
    <s v="No Toma ECA"/>
    <n v="0"/>
    <s v="No toma ARB"/>
    <n v="0"/>
    <x v="1"/>
    <n v="0"/>
    <x v="1"/>
    <n v="0"/>
    <x v="0"/>
    <n v="1"/>
    <x v="0"/>
  </r>
  <r>
    <s v="P1812"/>
    <x v="49"/>
    <s v="Adulto Mayor"/>
    <x v="1"/>
    <n v="29.3"/>
    <x v="3"/>
    <n v="0"/>
    <s v="No tiene herencia"/>
    <n v="181"/>
    <n v="99"/>
    <n v="81"/>
    <s v="Normal"/>
    <n v="44"/>
    <s v="Intermedia"/>
    <n v="3"/>
    <x v="3"/>
    <n v="0"/>
    <x v="0"/>
    <n v="1"/>
    <x v="1"/>
    <n v="1"/>
    <x v="0"/>
    <x v="14"/>
    <x v="1"/>
    <n v="68"/>
    <x v="1"/>
    <n v="14"/>
    <x v="3"/>
    <n v="1572"/>
    <x v="1"/>
    <n v="1414"/>
    <s v="Macroalbuminuria"/>
    <n v="384"/>
    <x v="1"/>
    <n v="1"/>
    <x v="1"/>
    <n v="156"/>
    <x v="1"/>
    <n v="9.5"/>
    <x v="1"/>
    <n v="217"/>
    <x v="2"/>
    <n v="133"/>
    <x v="4"/>
    <n v="35"/>
    <x v="0"/>
    <n v="434"/>
    <s v="Alto"/>
    <n v="129"/>
    <s v="Bajo"/>
    <n v="6.9"/>
    <s v="Alto"/>
    <n v="10.3"/>
    <x v="0"/>
    <n v="8"/>
    <s v="Bajo"/>
    <n v="4.5999999999999996"/>
    <s v="Alto"/>
    <n v="1"/>
    <s v="Toma ECA"/>
    <n v="0"/>
    <s v="No toma ARB"/>
    <n v="0"/>
    <x v="1"/>
    <n v="1"/>
    <x v="0"/>
    <n v="1"/>
    <x v="1"/>
    <n v="1"/>
    <x v="0"/>
  </r>
  <r>
    <s v="P1813"/>
    <x v="46"/>
    <s v="Adulto"/>
    <x v="1"/>
    <n v="19"/>
    <x v="0"/>
    <n v="0"/>
    <s v="No tiene herencia"/>
    <n v="104"/>
    <n v="78"/>
    <n v="63"/>
    <s v="Normal"/>
    <n v="55"/>
    <s v="Normal"/>
    <n v="1"/>
    <x v="2"/>
    <n v="0"/>
    <x v="0"/>
    <n v="0"/>
    <x v="0"/>
    <n v="1"/>
    <x v="0"/>
    <x v="10"/>
    <x v="0"/>
    <n v="16"/>
    <x v="2"/>
    <n v="65"/>
    <x v="2"/>
    <n v="6"/>
    <x v="0"/>
    <n v="5"/>
    <s v="Normal"/>
    <n v="2227"/>
    <x v="0"/>
    <n v="0"/>
    <x v="0"/>
    <n v="85"/>
    <x v="0"/>
    <n v="5.7"/>
    <x v="2"/>
    <n v="212"/>
    <x v="2"/>
    <n v="102"/>
    <x v="0"/>
    <n v="42"/>
    <x v="0"/>
    <n v="169"/>
    <s v="Alto"/>
    <n v="138"/>
    <s v="Normal"/>
    <n v="4.4000000000000004"/>
    <s v="Normal"/>
    <n v="12.9"/>
    <x v="1"/>
    <n v="10"/>
    <s v="Normal"/>
    <n v="3.8"/>
    <s v="Normal"/>
    <n v="0"/>
    <s v="No Toma ECA"/>
    <n v="1"/>
    <s v="Toma ARB"/>
    <n v="1"/>
    <x v="0"/>
    <n v="0"/>
    <x v="1"/>
    <n v="0"/>
    <x v="0"/>
    <n v="1"/>
    <x v="0"/>
  </r>
  <r>
    <s v="P1814"/>
    <x v="22"/>
    <s v="Adulto Mayor"/>
    <x v="0"/>
    <n v="23.8"/>
    <x v="0"/>
    <n v="1"/>
    <s v="Tiene herencia"/>
    <n v="118"/>
    <n v="77"/>
    <n v="60"/>
    <s v="Normal"/>
    <n v="54"/>
    <s v="Normal"/>
    <n v="1"/>
    <x v="2"/>
    <n v="0"/>
    <x v="0"/>
    <n v="0"/>
    <x v="0"/>
    <n v="0"/>
    <x v="1"/>
    <x v="0"/>
    <x v="0"/>
    <n v="28"/>
    <x v="0"/>
    <n v="69"/>
    <x v="2"/>
    <n v="5"/>
    <x v="0"/>
    <n v="4"/>
    <s v="Normal"/>
    <n v="1342"/>
    <x v="0"/>
    <n v="0"/>
    <x v="0"/>
    <n v="106"/>
    <x v="2"/>
    <n v="5.7"/>
    <x v="2"/>
    <n v="156"/>
    <x v="0"/>
    <n v="112"/>
    <x v="0"/>
    <n v="44"/>
    <x v="0"/>
    <n v="131"/>
    <s v="Normal"/>
    <n v="138"/>
    <s v="Normal"/>
    <n v="4.7"/>
    <s v="Normal"/>
    <n v="12.9"/>
    <x v="0"/>
    <n v="9.3000000000000007"/>
    <s v="Normal"/>
    <n v="2.5"/>
    <s v="Normal"/>
    <n v="1"/>
    <s v="Toma ECA"/>
    <n v="1"/>
    <s v="Toma ARB"/>
    <n v="0"/>
    <x v="1"/>
    <n v="0"/>
    <x v="1"/>
    <n v="0"/>
    <x v="0"/>
    <n v="0"/>
    <x v="1"/>
  </r>
  <r>
    <s v="P1815"/>
    <x v="8"/>
    <s v="Adulto"/>
    <x v="0"/>
    <n v="39.9"/>
    <x v="1"/>
    <n v="1"/>
    <s v="Tiene herencia"/>
    <n v="184"/>
    <n v="109"/>
    <n v="95"/>
    <s v="Normal"/>
    <n v="33"/>
    <s v="Reducida"/>
    <n v="4"/>
    <x v="1"/>
    <n v="0"/>
    <x v="0"/>
    <n v="0"/>
    <x v="0"/>
    <n v="1"/>
    <x v="0"/>
    <x v="29"/>
    <x v="1"/>
    <n v="96"/>
    <x v="1"/>
    <n v="45"/>
    <x v="1"/>
    <n v="2369"/>
    <x v="1"/>
    <n v="1895"/>
    <s v="Macroalbuminuria"/>
    <n v="684"/>
    <x v="0"/>
    <n v="0"/>
    <x v="0"/>
    <n v="202"/>
    <x v="1"/>
    <n v="8"/>
    <x v="1"/>
    <n v="318"/>
    <x v="1"/>
    <n v="169"/>
    <x v="1"/>
    <n v="42"/>
    <x v="0"/>
    <n v="258"/>
    <s v="Alto"/>
    <n v="126"/>
    <s v="Bajo"/>
    <n v="6.6"/>
    <s v="Alto"/>
    <n v="7.8"/>
    <x v="0"/>
    <n v="7.7"/>
    <s v="Bajo"/>
    <n v="6.6"/>
    <s v="Alto"/>
    <n v="1"/>
    <s v="Toma ECA"/>
    <n v="0"/>
    <s v="No toma ARB"/>
    <n v="1"/>
    <x v="0"/>
    <n v="0"/>
    <x v="1"/>
    <n v="1"/>
    <x v="1"/>
    <n v="1"/>
    <x v="0"/>
  </r>
  <r>
    <s v="P1816"/>
    <x v="53"/>
    <s v="Adulto Mayor"/>
    <x v="1"/>
    <n v="27.7"/>
    <x v="3"/>
    <n v="1"/>
    <s v="Tiene herencia"/>
    <n v="172"/>
    <n v="106"/>
    <n v="91"/>
    <s v="Normal"/>
    <n v="45"/>
    <s v="Intermedia"/>
    <n v="4"/>
    <x v="1"/>
    <n v="1"/>
    <x v="1"/>
    <n v="1"/>
    <x v="1"/>
    <n v="1"/>
    <x v="0"/>
    <x v="31"/>
    <x v="1"/>
    <n v="66"/>
    <x v="1"/>
    <n v="33"/>
    <x v="1"/>
    <n v="1868"/>
    <x v="1"/>
    <n v="1494"/>
    <s v="Macroalbuminuria"/>
    <n v="786"/>
    <x v="0"/>
    <n v="1"/>
    <x v="1"/>
    <n v="191"/>
    <x v="1"/>
    <n v="9.1"/>
    <x v="1"/>
    <n v="298"/>
    <x v="1"/>
    <n v="189"/>
    <x v="1"/>
    <n v="36"/>
    <x v="0"/>
    <n v="316"/>
    <s v="Alto"/>
    <n v="134"/>
    <s v="Bajo"/>
    <n v="6.5"/>
    <s v="Alto"/>
    <n v="9.5"/>
    <x v="0"/>
    <n v="8.6999999999999993"/>
    <s v="Normal"/>
    <n v="6.8"/>
    <s v="Alto"/>
    <n v="1"/>
    <s v="Toma ECA"/>
    <n v="0"/>
    <s v="No toma ARB"/>
    <n v="0"/>
    <x v="1"/>
    <n v="1"/>
    <x v="0"/>
    <n v="1"/>
    <x v="1"/>
    <n v="0"/>
    <x v="1"/>
  </r>
  <r>
    <s v="P1817"/>
    <x v="21"/>
    <s v="Adulto"/>
    <x v="1"/>
    <n v="20.399999999999999"/>
    <x v="0"/>
    <n v="0"/>
    <s v="No tiene herencia"/>
    <n v="114"/>
    <n v="71"/>
    <n v="67"/>
    <s v="Normal"/>
    <n v="59"/>
    <s v="Normal"/>
    <n v="2"/>
    <x v="0"/>
    <n v="0"/>
    <x v="0"/>
    <n v="0"/>
    <x v="0"/>
    <n v="1"/>
    <x v="0"/>
    <x v="13"/>
    <x v="0"/>
    <n v="24"/>
    <x v="0"/>
    <n v="87"/>
    <x v="2"/>
    <n v="25"/>
    <x v="0"/>
    <n v="20"/>
    <s v="Normal"/>
    <n v="1624"/>
    <x v="0"/>
    <n v="0"/>
    <x v="0"/>
    <n v="98"/>
    <x v="0"/>
    <n v="4.9000000000000004"/>
    <x v="0"/>
    <n v="201"/>
    <x v="2"/>
    <n v="117"/>
    <x v="0"/>
    <n v="53"/>
    <x v="0"/>
    <n v="103"/>
    <s v="Normal"/>
    <n v="143"/>
    <s v="Normal"/>
    <n v="3.7"/>
    <s v="Normal"/>
    <n v="15.3"/>
    <x v="1"/>
    <n v="9.6"/>
    <s v="Normal"/>
    <n v="3.2"/>
    <s v="Normal"/>
    <n v="1"/>
    <s v="Toma ECA"/>
    <n v="1"/>
    <s v="Toma ARB"/>
    <n v="1"/>
    <x v="0"/>
    <n v="0"/>
    <x v="1"/>
    <n v="0"/>
    <x v="0"/>
    <n v="1"/>
    <x v="0"/>
  </r>
  <r>
    <s v="P1818"/>
    <x v="35"/>
    <s v="Adulto"/>
    <x v="1"/>
    <n v="19.600000000000001"/>
    <x v="0"/>
    <n v="0"/>
    <s v="No tiene herencia"/>
    <n v="135"/>
    <n v="85"/>
    <n v="63"/>
    <s v="Normal"/>
    <n v="62"/>
    <s v="Normal"/>
    <n v="2"/>
    <x v="0"/>
    <n v="0"/>
    <x v="0"/>
    <n v="0"/>
    <x v="0"/>
    <n v="0"/>
    <x v="1"/>
    <x v="13"/>
    <x v="0"/>
    <n v="16"/>
    <x v="2"/>
    <n v="84"/>
    <x v="2"/>
    <n v="30"/>
    <x v="2"/>
    <n v="24"/>
    <s v="Normal"/>
    <n v="1962"/>
    <x v="0"/>
    <n v="0"/>
    <x v="0"/>
    <n v="80"/>
    <x v="0"/>
    <n v="5.4"/>
    <x v="0"/>
    <n v="160"/>
    <x v="0"/>
    <n v="95"/>
    <x v="3"/>
    <n v="59"/>
    <x v="0"/>
    <n v="117"/>
    <s v="Normal"/>
    <n v="136"/>
    <s v="Normal"/>
    <n v="3.8"/>
    <s v="Normal"/>
    <n v="14.6"/>
    <x v="1"/>
    <n v="9.9"/>
    <s v="Normal"/>
    <n v="4"/>
    <s v="Normal"/>
    <n v="0"/>
    <s v="No Toma ECA"/>
    <n v="1"/>
    <s v="Toma ARB"/>
    <n v="1"/>
    <x v="0"/>
    <n v="1"/>
    <x v="0"/>
    <n v="0"/>
    <x v="0"/>
    <n v="1"/>
    <x v="0"/>
  </r>
  <r>
    <s v="P1819"/>
    <x v="4"/>
    <s v="Adulto Mayor"/>
    <x v="1"/>
    <n v="27.4"/>
    <x v="3"/>
    <n v="1"/>
    <s v="Tiene herencia"/>
    <n v="135"/>
    <n v="74"/>
    <n v="65"/>
    <s v="Normal"/>
    <n v="62"/>
    <s v="Normal"/>
    <n v="2"/>
    <x v="0"/>
    <n v="0"/>
    <x v="0"/>
    <n v="0"/>
    <x v="0"/>
    <n v="1"/>
    <x v="0"/>
    <x v="3"/>
    <x v="0"/>
    <n v="16"/>
    <x v="2"/>
    <n v="90"/>
    <x v="2"/>
    <n v="30"/>
    <x v="2"/>
    <n v="24"/>
    <s v="Normal"/>
    <n v="1400"/>
    <x v="0"/>
    <n v="0"/>
    <x v="0"/>
    <n v="109"/>
    <x v="2"/>
    <n v="6.1"/>
    <x v="2"/>
    <n v="185"/>
    <x v="0"/>
    <n v="100"/>
    <x v="0"/>
    <n v="60"/>
    <x v="1"/>
    <n v="112"/>
    <s v="Normal"/>
    <n v="141"/>
    <s v="Normal"/>
    <n v="3.7"/>
    <s v="Normal"/>
    <n v="12.9"/>
    <x v="1"/>
    <n v="9.1999999999999993"/>
    <s v="Normal"/>
    <n v="4"/>
    <s v="Normal"/>
    <n v="1"/>
    <s v="Toma ECA"/>
    <n v="0"/>
    <s v="No toma ARB"/>
    <n v="0"/>
    <x v="1"/>
    <n v="0"/>
    <x v="1"/>
    <n v="0"/>
    <x v="0"/>
    <n v="1"/>
    <x v="0"/>
  </r>
  <r>
    <s v="P1820"/>
    <x v="47"/>
    <s v="Adulto Mayor"/>
    <x v="0"/>
    <n v="33.299999999999997"/>
    <x v="2"/>
    <n v="0"/>
    <s v="No tiene herencia"/>
    <n v="190"/>
    <n v="104"/>
    <n v="93"/>
    <s v="Normal"/>
    <n v="30"/>
    <s v="Reducida"/>
    <n v="2"/>
    <x v="0"/>
    <n v="0"/>
    <x v="0"/>
    <n v="1"/>
    <x v="1"/>
    <n v="1"/>
    <x v="0"/>
    <x v="8"/>
    <x v="1"/>
    <n v="92"/>
    <x v="1"/>
    <n v="50"/>
    <x v="1"/>
    <n v="1242"/>
    <x v="1"/>
    <n v="993"/>
    <s v="Macroalbuminuria"/>
    <n v="531"/>
    <x v="0"/>
    <n v="1"/>
    <x v="1"/>
    <n v="123"/>
    <x v="2"/>
    <n v="9"/>
    <x v="1"/>
    <n v="295"/>
    <x v="1"/>
    <n v="196"/>
    <x v="2"/>
    <n v="33"/>
    <x v="0"/>
    <n v="205"/>
    <s v="Alto"/>
    <n v="128"/>
    <s v="Bajo"/>
    <n v="5.4"/>
    <s v="Alto"/>
    <n v="10.5"/>
    <x v="0"/>
    <n v="7.9"/>
    <s v="Bajo"/>
    <n v="5.2"/>
    <s v="Alto"/>
    <n v="0"/>
    <s v="No Toma ECA"/>
    <n v="0"/>
    <s v="No toma ARB"/>
    <n v="1"/>
    <x v="0"/>
    <n v="1"/>
    <x v="0"/>
    <n v="1"/>
    <x v="1"/>
    <n v="0"/>
    <x v="1"/>
  </r>
  <r>
    <s v="P1821"/>
    <x v="48"/>
    <s v="Adulto"/>
    <x v="1"/>
    <n v="27.4"/>
    <x v="3"/>
    <n v="1"/>
    <s v="Tiene herencia"/>
    <n v="108"/>
    <n v="73"/>
    <n v="73"/>
    <s v="Normal"/>
    <n v="64"/>
    <s v="Normal"/>
    <n v="2"/>
    <x v="0"/>
    <n v="0"/>
    <x v="0"/>
    <n v="0"/>
    <x v="0"/>
    <n v="0"/>
    <x v="1"/>
    <x v="4"/>
    <x v="1"/>
    <n v="38"/>
    <x v="0"/>
    <n v="108"/>
    <x v="0"/>
    <n v="15"/>
    <x v="0"/>
    <n v="12"/>
    <s v="Normal"/>
    <n v="1748"/>
    <x v="0"/>
    <n v="1"/>
    <x v="1"/>
    <n v="99"/>
    <x v="0"/>
    <n v="6.2"/>
    <x v="2"/>
    <n v="192"/>
    <x v="0"/>
    <n v="95"/>
    <x v="3"/>
    <n v="46"/>
    <x v="0"/>
    <n v="112"/>
    <s v="Normal"/>
    <n v="141"/>
    <s v="Normal"/>
    <n v="4.4000000000000004"/>
    <s v="Normal"/>
    <n v="13.9"/>
    <x v="1"/>
    <n v="9.6"/>
    <s v="Normal"/>
    <n v="2.9"/>
    <s v="Normal"/>
    <n v="1"/>
    <s v="Toma ECA"/>
    <n v="0"/>
    <s v="No toma ARB"/>
    <n v="1"/>
    <x v="0"/>
    <n v="0"/>
    <x v="1"/>
    <n v="0"/>
    <x v="0"/>
    <n v="1"/>
    <x v="0"/>
  </r>
  <r>
    <s v="P1822"/>
    <x v="33"/>
    <s v="Adulto Mayor"/>
    <x v="1"/>
    <n v="19.100000000000001"/>
    <x v="0"/>
    <n v="0"/>
    <s v="No tiene herencia"/>
    <n v="105"/>
    <n v="76"/>
    <n v="64"/>
    <s v="Normal"/>
    <n v="63"/>
    <s v="Normal"/>
    <n v="2"/>
    <x v="0"/>
    <n v="0"/>
    <x v="0"/>
    <n v="0"/>
    <x v="0"/>
    <n v="0"/>
    <x v="1"/>
    <x v="18"/>
    <x v="1"/>
    <n v="34"/>
    <x v="0"/>
    <n v="78"/>
    <x v="2"/>
    <n v="18"/>
    <x v="0"/>
    <n v="14"/>
    <s v="Normal"/>
    <n v="1576"/>
    <x v="0"/>
    <n v="0"/>
    <x v="0"/>
    <n v="110"/>
    <x v="2"/>
    <n v="5.2"/>
    <x v="0"/>
    <n v="220"/>
    <x v="2"/>
    <n v="118"/>
    <x v="0"/>
    <n v="53"/>
    <x v="0"/>
    <n v="131"/>
    <s v="Normal"/>
    <n v="141"/>
    <s v="Normal"/>
    <n v="4"/>
    <s v="Normal"/>
    <n v="15.6"/>
    <x v="2"/>
    <n v="10.4"/>
    <s v="Normal"/>
    <n v="4.5"/>
    <s v="Normal"/>
    <n v="1"/>
    <s v="Toma ECA"/>
    <n v="1"/>
    <s v="Toma ARB"/>
    <n v="0"/>
    <x v="1"/>
    <n v="1"/>
    <x v="0"/>
    <n v="0"/>
    <x v="0"/>
    <n v="0"/>
    <x v="1"/>
  </r>
  <r>
    <s v="P1823"/>
    <x v="6"/>
    <s v="Adulto Mayor"/>
    <x v="1"/>
    <n v="31.8"/>
    <x v="2"/>
    <n v="1"/>
    <s v="Tiene herencia"/>
    <n v="151"/>
    <n v="98"/>
    <n v="91"/>
    <s v="Normal"/>
    <n v="34"/>
    <s v="Reducida"/>
    <n v="4"/>
    <x v="1"/>
    <n v="0"/>
    <x v="0"/>
    <n v="1"/>
    <x v="1"/>
    <n v="1"/>
    <x v="0"/>
    <x v="26"/>
    <x v="1"/>
    <n v="100"/>
    <x v="3"/>
    <n v="34"/>
    <x v="1"/>
    <n v="2846"/>
    <x v="1"/>
    <n v="2276"/>
    <s v="Macroalbuminuria"/>
    <n v="455"/>
    <x v="1"/>
    <n v="0"/>
    <x v="0"/>
    <n v="171"/>
    <x v="1"/>
    <n v="8.3000000000000007"/>
    <x v="1"/>
    <n v="245"/>
    <x v="1"/>
    <n v="133"/>
    <x v="4"/>
    <n v="37"/>
    <x v="0"/>
    <n v="423"/>
    <s v="Alto"/>
    <n v="136"/>
    <s v="Normal"/>
    <n v="6.1"/>
    <s v="Alto"/>
    <n v="9.5"/>
    <x v="0"/>
    <n v="8.6999999999999993"/>
    <s v="Normal"/>
    <n v="5.3"/>
    <s v="Alto"/>
    <n v="1"/>
    <s v="Toma ECA"/>
    <n v="0"/>
    <s v="No toma ARB"/>
    <n v="0"/>
    <x v="1"/>
    <n v="1"/>
    <x v="0"/>
    <n v="1"/>
    <x v="1"/>
    <n v="1"/>
    <x v="0"/>
  </r>
  <r>
    <s v="P1824"/>
    <x v="52"/>
    <s v="Adulto"/>
    <x v="1"/>
    <n v="21.9"/>
    <x v="0"/>
    <n v="1"/>
    <s v="Tiene herencia"/>
    <n v="102"/>
    <n v="76"/>
    <n v="74"/>
    <s v="Normal"/>
    <n v="69"/>
    <s v="Normal"/>
    <n v="2"/>
    <x v="0"/>
    <n v="0"/>
    <x v="0"/>
    <n v="0"/>
    <x v="0"/>
    <n v="1"/>
    <x v="0"/>
    <x v="4"/>
    <x v="1"/>
    <n v="37"/>
    <x v="0"/>
    <n v="118"/>
    <x v="0"/>
    <n v="12"/>
    <x v="0"/>
    <n v="8"/>
    <s v="Normal"/>
    <n v="2429"/>
    <x v="0"/>
    <n v="0"/>
    <x v="0"/>
    <n v="123"/>
    <x v="2"/>
    <n v="5.7"/>
    <x v="2"/>
    <n v="192"/>
    <x v="0"/>
    <n v="130"/>
    <x v="4"/>
    <n v="68"/>
    <x v="1"/>
    <n v="124"/>
    <s v="Normal"/>
    <n v="137"/>
    <s v="Normal"/>
    <n v="4.5999999999999996"/>
    <s v="Normal"/>
    <n v="15.6"/>
    <x v="2"/>
    <n v="10"/>
    <s v="Normal"/>
    <n v="3.8"/>
    <s v="Normal"/>
    <n v="0"/>
    <s v="No Toma ECA"/>
    <n v="0"/>
    <s v="No toma ARB"/>
    <n v="0"/>
    <x v="1"/>
    <n v="1"/>
    <x v="0"/>
    <n v="0"/>
    <x v="0"/>
    <n v="0"/>
    <x v="1"/>
  </r>
  <r>
    <s v="P1825"/>
    <x v="37"/>
    <s v="Adulto Mayor"/>
    <x v="1"/>
    <n v="33.700000000000003"/>
    <x v="2"/>
    <n v="0"/>
    <s v="No tiene herencia"/>
    <n v="172"/>
    <n v="93"/>
    <n v="83"/>
    <s v="Normal"/>
    <n v="47"/>
    <s v="Intermedia"/>
    <n v="2"/>
    <x v="0"/>
    <n v="1"/>
    <x v="1"/>
    <n v="1"/>
    <x v="1"/>
    <n v="1"/>
    <x v="0"/>
    <x v="27"/>
    <x v="1"/>
    <n v="64"/>
    <x v="1"/>
    <n v="15"/>
    <x v="4"/>
    <n v="1546"/>
    <x v="1"/>
    <n v="1391"/>
    <s v="Macroalbuminuria"/>
    <n v="702"/>
    <x v="0"/>
    <n v="1"/>
    <x v="1"/>
    <n v="175"/>
    <x v="1"/>
    <n v="7.3"/>
    <x v="1"/>
    <n v="255"/>
    <x v="1"/>
    <n v="186"/>
    <x v="1"/>
    <n v="26"/>
    <x v="0"/>
    <n v="240"/>
    <s v="Alto"/>
    <n v="137"/>
    <s v="Normal"/>
    <n v="6.6"/>
    <s v="Alto"/>
    <n v="8.1999999999999993"/>
    <x v="0"/>
    <n v="7.8"/>
    <s v="Bajo"/>
    <n v="4.5999999999999996"/>
    <s v="Alto"/>
    <n v="0"/>
    <s v="No Toma ECA"/>
    <n v="1"/>
    <s v="Toma ARB"/>
    <n v="1"/>
    <x v="0"/>
    <n v="1"/>
    <x v="0"/>
    <n v="1"/>
    <x v="1"/>
    <n v="0"/>
    <x v="1"/>
  </r>
  <r>
    <s v="P1826"/>
    <x v="27"/>
    <s v="Adulto"/>
    <x v="0"/>
    <n v="21"/>
    <x v="0"/>
    <n v="0"/>
    <s v="No tiene herencia"/>
    <n v="134"/>
    <n v="72"/>
    <n v="81"/>
    <s v="Normal"/>
    <n v="60"/>
    <s v="Normal"/>
    <n v="2"/>
    <x v="0"/>
    <n v="0"/>
    <x v="0"/>
    <n v="0"/>
    <x v="0"/>
    <n v="1"/>
    <x v="0"/>
    <x v="7"/>
    <x v="0"/>
    <n v="16"/>
    <x v="2"/>
    <n v="79"/>
    <x v="2"/>
    <n v="9"/>
    <x v="0"/>
    <n v="8"/>
    <s v="Normal"/>
    <n v="1440"/>
    <x v="0"/>
    <n v="0"/>
    <x v="0"/>
    <n v="123"/>
    <x v="2"/>
    <n v="5.8"/>
    <x v="2"/>
    <n v="151"/>
    <x v="0"/>
    <n v="121"/>
    <x v="0"/>
    <n v="51"/>
    <x v="0"/>
    <n v="130"/>
    <s v="Normal"/>
    <n v="139"/>
    <s v="Normal"/>
    <n v="4.2"/>
    <s v="Normal"/>
    <n v="12"/>
    <x v="0"/>
    <n v="10"/>
    <s v="Normal"/>
    <n v="4"/>
    <s v="Normal"/>
    <n v="0"/>
    <s v="No Toma ECA"/>
    <n v="1"/>
    <s v="Toma ARB"/>
    <n v="1"/>
    <x v="0"/>
    <n v="0"/>
    <x v="1"/>
    <n v="0"/>
    <x v="0"/>
    <n v="1"/>
    <x v="0"/>
  </r>
  <r>
    <s v="P1827"/>
    <x v="4"/>
    <s v="Adulto Mayor"/>
    <x v="0"/>
    <n v="26"/>
    <x v="3"/>
    <n v="1"/>
    <s v="Tiene herencia"/>
    <n v="164"/>
    <n v="93"/>
    <n v="81"/>
    <s v="Normal"/>
    <n v="39"/>
    <s v="Reducida"/>
    <n v="2"/>
    <x v="0"/>
    <n v="0"/>
    <x v="0"/>
    <n v="1"/>
    <x v="1"/>
    <n v="1"/>
    <x v="0"/>
    <x v="25"/>
    <x v="1"/>
    <n v="81"/>
    <x v="1"/>
    <n v="25"/>
    <x v="4"/>
    <n v="1498"/>
    <x v="1"/>
    <n v="1198"/>
    <s v="Macroalbuminuria"/>
    <n v="735"/>
    <x v="0"/>
    <n v="1"/>
    <x v="1"/>
    <n v="176"/>
    <x v="1"/>
    <n v="10.3"/>
    <x v="1"/>
    <n v="230"/>
    <x v="2"/>
    <n v="212"/>
    <x v="2"/>
    <n v="43"/>
    <x v="0"/>
    <n v="202"/>
    <s v="Alto"/>
    <n v="138"/>
    <s v="Normal"/>
    <n v="6.4"/>
    <s v="Alto"/>
    <n v="9.1999999999999993"/>
    <x v="0"/>
    <n v="8.6999999999999993"/>
    <s v="Normal"/>
    <n v="5.9"/>
    <s v="Alto"/>
    <n v="1"/>
    <s v="Toma ECA"/>
    <n v="0"/>
    <s v="No toma ARB"/>
    <n v="0"/>
    <x v="1"/>
    <n v="1"/>
    <x v="0"/>
    <n v="1"/>
    <x v="1"/>
    <n v="0"/>
    <x v="1"/>
  </r>
  <r>
    <s v="P1828"/>
    <x v="38"/>
    <s v="Adulto Mayor"/>
    <x v="1"/>
    <n v="25.4"/>
    <x v="3"/>
    <n v="1"/>
    <s v="Tiene herencia"/>
    <n v="116"/>
    <n v="66"/>
    <n v="90"/>
    <s v="Normal"/>
    <n v="66"/>
    <s v="Normal"/>
    <n v="2"/>
    <x v="0"/>
    <n v="0"/>
    <x v="0"/>
    <n v="0"/>
    <x v="0"/>
    <n v="1"/>
    <x v="0"/>
    <x v="3"/>
    <x v="0"/>
    <n v="20"/>
    <x v="0"/>
    <n v="85"/>
    <x v="2"/>
    <n v="15"/>
    <x v="0"/>
    <n v="10"/>
    <s v="Normal"/>
    <n v="1039"/>
    <x v="0"/>
    <n v="1"/>
    <x v="1"/>
    <n v="103"/>
    <x v="2"/>
    <n v="5"/>
    <x v="0"/>
    <n v="179"/>
    <x v="0"/>
    <n v="114"/>
    <x v="0"/>
    <n v="41"/>
    <x v="0"/>
    <n v="123"/>
    <s v="Normal"/>
    <n v="138"/>
    <s v="Normal"/>
    <n v="4.7"/>
    <s v="Normal"/>
    <n v="15.4"/>
    <x v="1"/>
    <n v="9.1"/>
    <s v="Normal"/>
    <n v="3"/>
    <s v="Normal"/>
    <n v="0"/>
    <s v="No Toma ECA"/>
    <n v="1"/>
    <s v="Toma ARB"/>
    <n v="0"/>
    <x v="1"/>
    <n v="0"/>
    <x v="1"/>
    <n v="0"/>
    <x v="0"/>
    <n v="0"/>
    <x v="1"/>
  </r>
  <r>
    <s v="P1829"/>
    <x v="8"/>
    <s v="Adulto"/>
    <x v="0"/>
    <n v="25.3"/>
    <x v="3"/>
    <n v="1"/>
    <s v="Tiene herencia"/>
    <n v="186"/>
    <n v="93"/>
    <n v="91"/>
    <s v="Normal"/>
    <n v="48"/>
    <s v="Intermedia"/>
    <n v="4"/>
    <x v="1"/>
    <n v="0"/>
    <x v="0"/>
    <n v="1"/>
    <x v="1"/>
    <n v="1"/>
    <x v="0"/>
    <x v="16"/>
    <x v="1"/>
    <n v="105"/>
    <x v="3"/>
    <n v="29"/>
    <x v="4"/>
    <n v="2300"/>
    <x v="1"/>
    <n v="1840"/>
    <s v="Macroalbuminuria"/>
    <n v="418"/>
    <x v="1"/>
    <n v="1"/>
    <x v="1"/>
    <n v="132"/>
    <x v="1"/>
    <n v="9.4"/>
    <x v="1"/>
    <n v="293"/>
    <x v="1"/>
    <n v="172"/>
    <x v="1"/>
    <n v="38"/>
    <x v="0"/>
    <n v="363"/>
    <s v="Alto"/>
    <n v="126"/>
    <s v="Bajo"/>
    <n v="6.3"/>
    <s v="Alto"/>
    <n v="7.2"/>
    <x v="0"/>
    <n v="8.9"/>
    <s v="Normal"/>
    <n v="6.6"/>
    <s v="Alto"/>
    <n v="1"/>
    <s v="Toma ECA"/>
    <n v="1"/>
    <s v="Toma ARB"/>
    <n v="1"/>
    <x v="0"/>
    <n v="1"/>
    <x v="0"/>
    <n v="1"/>
    <x v="1"/>
    <n v="0"/>
    <x v="1"/>
  </r>
  <r>
    <s v="P1830"/>
    <x v="6"/>
    <s v="Adulto Mayor"/>
    <x v="0"/>
    <n v="30"/>
    <x v="2"/>
    <n v="1"/>
    <s v="Tiene herencia"/>
    <n v="141"/>
    <n v="93"/>
    <n v="98"/>
    <s v="Normal"/>
    <n v="27"/>
    <s v="Reducida"/>
    <n v="4"/>
    <x v="1"/>
    <n v="0"/>
    <x v="0"/>
    <n v="0"/>
    <x v="0"/>
    <n v="1"/>
    <x v="0"/>
    <x v="23"/>
    <x v="1"/>
    <n v="90"/>
    <x v="1"/>
    <n v="29"/>
    <x v="4"/>
    <n v="2342"/>
    <x v="1"/>
    <n v="2107"/>
    <s v="Macroalbuminuria"/>
    <n v="563"/>
    <x v="0"/>
    <n v="1"/>
    <x v="1"/>
    <n v="210"/>
    <x v="1"/>
    <n v="9.3000000000000007"/>
    <x v="1"/>
    <n v="273"/>
    <x v="1"/>
    <n v="191"/>
    <x v="2"/>
    <n v="25"/>
    <x v="0"/>
    <n v="407"/>
    <s v="Alto"/>
    <n v="128"/>
    <s v="Bajo"/>
    <n v="5.2"/>
    <s v="Alto"/>
    <n v="7.2"/>
    <x v="0"/>
    <n v="8"/>
    <s v="Bajo"/>
    <n v="6.7"/>
    <s v="Alto"/>
    <n v="1"/>
    <s v="Toma ECA"/>
    <n v="0"/>
    <s v="No toma ARB"/>
    <n v="1"/>
    <x v="0"/>
    <n v="0"/>
    <x v="1"/>
    <n v="1"/>
    <x v="1"/>
    <n v="1"/>
    <x v="0"/>
  </r>
  <r>
    <s v="P1831"/>
    <x v="19"/>
    <s v="Adulto"/>
    <x v="1"/>
    <n v="29"/>
    <x v="3"/>
    <n v="0"/>
    <s v="No tiene herencia"/>
    <n v="113"/>
    <n v="69"/>
    <n v="88"/>
    <s v="Normal"/>
    <n v="58"/>
    <s v="Normal"/>
    <n v="2"/>
    <x v="0"/>
    <n v="0"/>
    <x v="0"/>
    <n v="0"/>
    <x v="0"/>
    <n v="0"/>
    <x v="1"/>
    <x v="0"/>
    <x v="0"/>
    <n v="26"/>
    <x v="0"/>
    <n v="103"/>
    <x v="0"/>
    <n v="28"/>
    <x v="0"/>
    <n v="25"/>
    <s v="Normal"/>
    <n v="1303"/>
    <x v="0"/>
    <n v="0"/>
    <x v="0"/>
    <n v="117"/>
    <x v="2"/>
    <n v="6.3"/>
    <x v="2"/>
    <n v="156"/>
    <x v="0"/>
    <n v="82"/>
    <x v="3"/>
    <n v="50"/>
    <x v="0"/>
    <n v="119"/>
    <s v="Normal"/>
    <n v="138"/>
    <s v="Normal"/>
    <n v="4.7"/>
    <s v="Normal"/>
    <n v="15.8"/>
    <x v="2"/>
    <n v="9"/>
    <s v="Normal"/>
    <n v="4.4000000000000004"/>
    <s v="Normal"/>
    <n v="0"/>
    <s v="No Toma ECA"/>
    <n v="0"/>
    <s v="No toma ARB"/>
    <n v="1"/>
    <x v="0"/>
    <n v="0"/>
    <x v="1"/>
    <n v="0"/>
    <x v="0"/>
    <n v="1"/>
    <x v="0"/>
  </r>
  <r>
    <s v="P1832"/>
    <x v="0"/>
    <s v="Adulto"/>
    <x v="0"/>
    <n v="25.5"/>
    <x v="3"/>
    <n v="1"/>
    <s v="Tiene herencia"/>
    <n v="180"/>
    <n v="95"/>
    <n v="103"/>
    <s v="Taquicardia"/>
    <n v="30"/>
    <s v="Reducida"/>
    <n v="4"/>
    <x v="1"/>
    <n v="1"/>
    <x v="1"/>
    <n v="1"/>
    <x v="1"/>
    <n v="1"/>
    <x v="0"/>
    <x v="26"/>
    <x v="1"/>
    <n v="108"/>
    <x v="3"/>
    <n v="40"/>
    <x v="1"/>
    <n v="462"/>
    <x v="1"/>
    <n v="369"/>
    <s v="Macroalbuminuria"/>
    <n v="603"/>
    <x v="0"/>
    <n v="1"/>
    <x v="1"/>
    <n v="164"/>
    <x v="1"/>
    <n v="9.1999999999999993"/>
    <x v="1"/>
    <n v="231"/>
    <x v="2"/>
    <n v="197"/>
    <x v="2"/>
    <n v="32"/>
    <x v="0"/>
    <n v="310"/>
    <s v="Alto"/>
    <n v="139"/>
    <s v="Normal"/>
    <n v="5.5"/>
    <s v="Alto"/>
    <n v="9.4"/>
    <x v="0"/>
    <n v="8.1"/>
    <s v="Bajo"/>
    <n v="5.7"/>
    <s v="Alto"/>
    <n v="1"/>
    <s v="Toma ECA"/>
    <n v="0"/>
    <s v="No toma ARB"/>
    <n v="0"/>
    <x v="1"/>
    <n v="1"/>
    <x v="0"/>
    <n v="1"/>
    <x v="1"/>
    <n v="0"/>
    <x v="1"/>
  </r>
  <r>
    <s v="P1833"/>
    <x v="18"/>
    <s v="Adulto"/>
    <x v="0"/>
    <n v="32.799999999999997"/>
    <x v="2"/>
    <n v="1"/>
    <s v="Tiene herencia"/>
    <n v="146"/>
    <n v="101"/>
    <n v="95"/>
    <s v="Normal"/>
    <n v="47"/>
    <s v="Intermedia"/>
    <n v="2"/>
    <x v="0"/>
    <n v="0"/>
    <x v="0"/>
    <n v="1"/>
    <x v="1"/>
    <n v="1"/>
    <x v="0"/>
    <x v="38"/>
    <x v="1"/>
    <n v="93"/>
    <x v="1"/>
    <n v="58"/>
    <x v="1"/>
    <n v="669"/>
    <x v="1"/>
    <n v="535"/>
    <s v="Macroalbuminuria"/>
    <n v="600"/>
    <x v="0"/>
    <n v="0"/>
    <x v="0"/>
    <n v="215"/>
    <x v="1"/>
    <n v="7.5"/>
    <x v="1"/>
    <n v="201"/>
    <x v="2"/>
    <n v="189"/>
    <x v="1"/>
    <n v="26"/>
    <x v="0"/>
    <n v="238"/>
    <s v="Alto"/>
    <n v="137"/>
    <s v="Normal"/>
    <n v="5.4"/>
    <s v="Alto"/>
    <n v="7.4"/>
    <x v="0"/>
    <n v="8.6"/>
    <s v="Normal"/>
    <n v="6.4"/>
    <s v="Alto"/>
    <n v="1"/>
    <s v="Toma ECA"/>
    <n v="1"/>
    <s v="Toma ARB"/>
    <n v="0"/>
    <x v="1"/>
    <n v="1"/>
    <x v="0"/>
    <n v="1"/>
    <x v="1"/>
    <n v="0"/>
    <x v="1"/>
  </r>
  <r>
    <s v="P1834"/>
    <x v="12"/>
    <s v="Adulto"/>
    <x v="1"/>
    <n v="18.7"/>
    <x v="0"/>
    <n v="0"/>
    <s v="No tiene herencia"/>
    <n v="131"/>
    <n v="85"/>
    <n v="82"/>
    <s v="Normal"/>
    <n v="53"/>
    <s v="Normal"/>
    <n v="2"/>
    <x v="0"/>
    <n v="0"/>
    <x v="0"/>
    <n v="0"/>
    <x v="0"/>
    <n v="0"/>
    <x v="1"/>
    <x v="13"/>
    <x v="0"/>
    <n v="25"/>
    <x v="0"/>
    <n v="109"/>
    <x v="0"/>
    <n v="10"/>
    <x v="0"/>
    <n v="8"/>
    <s v="Normal"/>
    <n v="1244"/>
    <x v="0"/>
    <n v="1"/>
    <x v="1"/>
    <n v="117"/>
    <x v="2"/>
    <n v="5.6"/>
    <x v="0"/>
    <n v="163"/>
    <x v="0"/>
    <n v="82"/>
    <x v="3"/>
    <n v="69"/>
    <x v="1"/>
    <n v="110"/>
    <s v="Normal"/>
    <n v="135"/>
    <s v="Normal"/>
    <n v="3.9"/>
    <s v="Normal"/>
    <n v="13.6"/>
    <x v="1"/>
    <n v="10.3"/>
    <s v="Normal"/>
    <n v="3.9"/>
    <s v="Normal"/>
    <n v="0"/>
    <s v="No Toma ECA"/>
    <n v="0"/>
    <s v="No toma ARB"/>
    <n v="1"/>
    <x v="0"/>
    <n v="1"/>
    <x v="0"/>
    <n v="0"/>
    <x v="0"/>
    <n v="0"/>
    <x v="1"/>
  </r>
  <r>
    <s v="P1835"/>
    <x v="14"/>
    <s v="Adulto"/>
    <x v="0"/>
    <n v="27.6"/>
    <x v="3"/>
    <n v="1"/>
    <s v="Tiene herencia"/>
    <n v="101"/>
    <n v="83"/>
    <n v="87"/>
    <s v="Normal"/>
    <n v="51"/>
    <s v="Normal"/>
    <n v="1"/>
    <x v="2"/>
    <n v="0"/>
    <x v="0"/>
    <n v="0"/>
    <x v="0"/>
    <n v="1"/>
    <x v="0"/>
    <x v="3"/>
    <x v="0"/>
    <n v="22"/>
    <x v="0"/>
    <n v="64"/>
    <x v="2"/>
    <n v="30"/>
    <x v="2"/>
    <n v="24"/>
    <s v="Normal"/>
    <n v="1476"/>
    <x v="0"/>
    <n v="0"/>
    <x v="0"/>
    <n v="112"/>
    <x v="2"/>
    <n v="5.6"/>
    <x v="0"/>
    <n v="208"/>
    <x v="2"/>
    <n v="127"/>
    <x v="0"/>
    <n v="63"/>
    <x v="1"/>
    <n v="116"/>
    <s v="Normal"/>
    <n v="144"/>
    <s v="Normal"/>
    <n v="4.5999999999999996"/>
    <s v="Normal"/>
    <n v="14.8"/>
    <x v="1"/>
    <n v="9.4"/>
    <s v="Normal"/>
    <n v="3"/>
    <s v="Normal"/>
    <n v="1"/>
    <s v="Toma ECA"/>
    <n v="1"/>
    <s v="Toma ARB"/>
    <n v="1"/>
    <x v="0"/>
    <n v="1"/>
    <x v="0"/>
    <n v="0"/>
    <x v="0"/>
    <n v="1"/>
    <x v="0"/>
  </r>
  <r>
    <s v="P1836"/>
    <x v="15"/>
    <s v="Adulto"/>
    <x v="0"/>
    <n v="28.1"/>
    <x v="3"/>
    <n v="0"/>
    <s v="No tiene herencia"/>
    <n v="184"/>
    <n v="103"/>
    <n v="90"/>
    <s v="Normal"/>
    <n v="31"/>
    <s v="Reducida"/>
    <n v="2"/>
    <x v="0"/>
    <n v="1"/>
    <x v="1"/>
    <n v="0"/>
    <x v="0"/>
    <n v="1"/>
    <x v="0"/>
    <x v="36"/>
    <x v="1"/>
    <n v="116"/>
    <x v="3"/>
    <n v="50"/>
    <x v="1"/>
    <n v="2576"/>
    <x v="1"/>
    <n v="2060"/>
    <s v="Macroalbuminuria"/>
    <n v="896"/>
    <x v="0"/>
    <n v="1"/>
    <x v="1"/>
    <n v="137"/>
    <x v="1"/>
    <n v="9.1"/>
    <x v="1"/>
    <n v="239"/>
    <x v="2"/>
    <n v="135"/>
    <x v="4"/>
    <n v="44"/>
    <x v="0"/>
    <n v="360"/>
    <s v="Alto"/>
    <n v="133"/>
    <s v="Bajo"/>
    <n v="6.9"/>
    <s v="Alto"/>
    <n v="10.1"/>
    <x v="0"/>
    <n v="7.6"/>
    <s v="Bajo"/>
    <n v="4.5"/>
    <s v="Normal"/>
    <n v="1"/>
    <s v="Toma ECA"/>
    <n v="0"/>
    <s v="No toma ARB"/>
    <n v="1"/>
    <x v="0"/>
    <n v="0"/>
    <x v="1"/>
    <n v="1"/>
    <x v="1"/>
    <n v="0"/>
    <x v="1"/>
  </r>
  <r>
    <s v="P1837"/>
    <x v="51"/>
    <s v="Adulto Mayor"/>
    <x v="0"/>
    <n v="36.700000000000003"/>
    <x v="1"/>
    <n v="1"/>
    <s v="Tiene herencia"/>
    <n v="150"/>
    <n v="104"/>
    <n v="100"/>
    <s v="Normal"/>
    <n v="41"/>
    <s v="Intermedia"/>
    <n v="4"/>
    <x v="1"/>
    <n v="0"/>
    <x v="0"/>
    <n v="0"/>
    <x v="0"/>
    <n v="1"/>
    <x v="0"/>
    <x v="34"/>
    <x v="1"/>
    <n v="53"/>
    <x v="0"/>
    <n v="30"/>
    <x v="1"/>
    <n v="1760"/>
    <x v="1"/>
    <n v="1232"/>
    <s v="Macroalbuminuria"/>
    <n v="798"/>
    <x v="0"/>
    <n v="1"/>
    <x v="1"/>
    <n v="125"/>
    <x v="2"/>
    <n v="9.9"/>
    <x v="1"/>
    <n v="263"/>
    <x v="1"/>
    <n v="134"/>
    <x v="4"/>
    <n v="29"/>
    <x v="0"/>
    <n v="426"/>
    <s v="Alto"/>
    <n v="139"/>
    <s v="Normal"/>
    <n v="6.9"/>
    <s v="Alto"/>
    <n v="7.9"/>
    <x v="0"/>
    <n v="8.1999999999999993"/>
    <s v="Bajo"/>
    <n v="6.3"/>
    <s v="Alto"/>
    <n v="1"/>
    <s v="Toma ECA"/>
    <n v="0"/>
    <s v="No toma ARB"/>
    <n v="1"/>
    <x v="0"/>
    <n v="0"/>
    <x v="1"/>
    <n v="1"/>
    <x v="1"/>
    <n v="1"/>
    <x v="0"/>
  </r>
  <r>
    <s v="P1838"/>
    <x v="4"/>
    <s v="Adulto Mayor"/>
    <x v="1"/>
    <n v="33.9"/>
    <x v="2"/>
    <n v="1"/>
    <s v="Tiene herencia"/>
    <n v="179"/>
    <n v="92"/>
    <n v="99"/>
    <s v="Normal"/>
    <n v="35"/>
    <s v="Reducida"/>
    <n v="2"/>
    <x v="0"/>
    <n v="1"/>
    <x v="1"/>
    <n v="0"/>
    <x v="0"/>
    <n v="1"/>
    <x v="0"/>
    <x v="30"/>
    <x v="1"/>
    <n v="97"/>
    <x v="1"/>
    <n v="22"/>
    <x v="4"/>
    <n v="2874"/>
    <x v="1"/>
    <n v="2586"/>
    <s v="Macroalbuminuria"/>
    <n v="610"/>
    <x v="0"/>
    <n v="0"/>
    <x v="0"/>
    <n v="164"/>
    <x v="1"/>
    <n v="9.1"/>
    <x v="1"/>
    <n v="263"/>
    <x v="1"/>
    <n v="144"/>
    <x v="4"/>
    <n v="45"/>
    <x v="0"/>
    <n v="215"/>
    <s v="Alto"/>
    <n v="130"/>
    <s v="Bajo"/>
    <n v="6.6"/>
    <s v="Alto"/>
    <n v="9.5"/>
    <x v="0"/>
    <n v="8.4"/>
    <s v="Bajo"/>
    <n v="6"/>
    <s v="Alto"/>
    <n v="1"/>
    <s v="Toma ECA"/>
    <n v="1"/>
    <s v="Toma ARB"/>
    <n v="1"/>
    <x v="0"/>
    <n v="1"/>
    <x v="0"/>
    <n v="1"/>
    <x v="1"/>
    <n v="1"/>
    <x v="0"/>
  </r>
  <r>
    <s v="P1839"/>
    <x v="54"/>
    <s v="Adulto Mayor"/>
    <x v="1"/>
    <n v="27.5"/>
    <x v="3"/>
    <n v="0"/>
    <s v="No tiene herencia"/>
    <n v="158"/>
    <n v="99"/>
    <n v="105"/>
    <s v="Taquicardia"/>
    <n v="40"/>
    <s v="Reducida"/>
    <n v="3"/>
    <x v="3"/>
    <n v="1"/>
    <x v="1"/>
    <n v="1"/>
    <x v="1"/>
    <n v="1"/>
    <x v="0"/>
    <x v="17"/>
    <x v="1"/>
    <n v="120"/>
    <x v="3"/>
    <n v="51"/>
    <x v="1"/>
    <n v="775"/>
    <x v="1"/>
    <n v="620"/>
    <s v="Macroalbuminuria"/>
    <n v="603"/>
    <x v="0"/>
    <n v="1"/>
    <x v="1"/>
    <n v="137"/>
    <x v="1"/>
    <n v="7.1"/>
    <x v="1"/>
    <n v="309"/>
    <x v="1"/>
    <n v="212"/>
    <x v="2"/>
    <n v="38"/>
    <x v="0"/>
    <n v="251"/>
    <s v="Alto"/>
    <n v="127"/>
    <s v="Bajo"/>
    <n v="5.6"/>
    <s v="Alto"/>
    <n v="9.1999999999999993"/>
    <x v="0"/>
    <n v="8.1"/>
    <s v="Bajo"/>
    <n v="7.4"/>
    <s v="Alto"/>
    <n v="1"/>
    <s v="Toma ECA"/>
    <n v="0"/>
    <s v="No toma ARB"/>
    <n v="1"/>
    <x v="0"/>
    <n v="1"/>
    <x v="0"/>
    <n v="1"/>
    <x v="1"/>
    <n v="1"/>
    <x v="0"/>
  </r>
  <r>
    <s v="P1840"/>
    <x v="38"/>
    <s v="Adulto Mayor"/>
    <x v="1"/>
    <n v="39"/>
    <x v="1"/>
    <n v="1"/>
    <s v="Tiene herencia"/>
    <n v="188"/>
    <n v="94"/>
    <n v="85"/>
    <s v="Normal"/>
    <n v="42"/>
    <s v="Intermedia"/>
    <n v="3"/>
    <x v="3"/>
    <n v="1"/>
    <x v="1"/>
    <n v="1"/>
    <x v="1"/>
    <n v="1"/>
    <x v="0"/>
    <x v="26"/>
    <x v="1"/>
    <n v="105"/>
    <x v="3"/>
    <n v="36"/>
    <x v="1"/>
    <n v="1780"/>
    <x v="1"/>
    <n v="1424"/>
    <s v="Macroalbuminuria"/>
    <n v="415"/>
    <x v="1"/>
    <n v="0"/>
    <x v="0"/>
    <n v="132"/>
    <x v="1"/>
    <n v="7"/>
    <x v="1"/>
    <n v="219"/>
    <x v="2"/>
    <n v="147"/>
    <x v="4"/>
    <n v="37"/>
    <x v="0"/>
    <n v="435"/>
    <s v="Alto"/>
    <n v="133"/>
    <s v="Bajo"/>
    <n v="6.3"/>
    <s v="Alto"/>
    <n v="7.8"/>
    <x v="0"/>
    <n v="8.5"/>
    <s v="Normal"/>
    <n v="5.3"/>
    <s v="Alto"/>
    <n v="0"/>
    <s v="No Toma ECA"/>
    <n v="0"/>
    <s v="No toma ARB"/>
    <n v="1"/>
    <x v="0"/>
    <n v="1"/>
    <x v="0"/>
    <n v="1"/>
    <x v="1"/>
    <n v="1"/>
    <x v="0"/>
  </r>
  <r>
    <s v="P1841"/>
    <x v="44"/>
    <s v="Adulto Mayor"/>
    <x v="1"/>
    <n v="30.7"/>
    <x v="2"/>
    <n v="0"/>
    <s v="No tiene herencia"/>
    <n v="158"/>
    <n v="100"/>
    <n v="97"/>
    <s v="Normal"/>
    <n v="34"/>
    <s v="Reducida"/>
    <n v="4"/>
    <x v="1"/>
    <n v="0"/>
    <x v="0"/>
    <n v="0"/>
    <x v="0"/>
    <n v="1"/>
    <x v="0"/>
    <x v="41"/>
    <x v="1"/>
    <n v="64"/>
    <x v="1"/>
    <n v="37"/>
    <x v="1"/>
    <n v="944"/>
    <x v="1"/>
    <n v="849"/>
    <s v="Macroalbuminuria"/>
    <n v="494"/>
    <x v="1"/>
    <n v="1"/>
    <x v="1"/>
    <n v="211"/>
    <x v="1"/>
    <n v="9.8000000000000007"/>
    <x v="1"/>
    <n v="226"/>
    <x v="2"/>
    <n v="192"/>
    <x v="2"/>
    <n v="26"/>
    <x v="0"/>
    <n v="295"/>
    <s v="Alto"/>
    <n v="131"/>
    <s v="Bajo"/>
    <n v="5.3"/>
    <s v="Alto"/>
    <n v="9.5"/>
    <x v="0"/>
    <n v="8.1999999999999993"/>
    <s v="Bajo"/>
    <n v="4.8"/>
    <s v="Alto"/>
    <n v="1"/>
    <s v="Toma ECA"/>
    <n v="1"/>
    <s v="Toma ARB"/>
    <n v="1"/>
    <x v="0"/>
    <n v="1"/>
    <x v="0"/>
    <n v="1"/>
    <x v="1"/>
    <n v="0"/>
    <x v="1"/>
  </r>
  <r>
    <s v="P1842"/>
    <x v="26"/>
    <s v="Adulto"/>
    <x v="0"/>
    <n v="27.4"/>
    <x v="3"/>
    <n v="0"/>
    <s v="No tiene herencia"/>
    <n v="116"/>
    <n v="65"/>
    <n v="66"/>
    <s v="Normal"/>
    <n v="56"/>
    <s v="Normal"/>
    <n v="1"/>
    <x v="2"/>
    <n v="0"/>
    <x v="0"/>
    <n v="0"/>
    <x v="0"/>
    <n v="1"/>
    <x v="0"/>
    <x v="10"/>
    <x v="2"/>
    <n v="32"/>
    <x v="0"/>
    <n v="60"/>
    <x v="2"/>
    <n v="15"/>
    <x v="0"/>
    <n v="13"/>
    <s v="Normal"/>
    <n v="1981"/>
    <x v="0"/>
    <n v="1"/>
    <x v="1"/>
    <n v="89"/>
    <x v="0"/>
    <n v="5.8"/>
    <x v="2"/>
    <n v="179"/>
    <x v="0"/>
    <n v="89"/>
    <x v="3"/>
    <n v="51"/>
    <x v="0"/>
    <n v="100"/>
    <s v="Normal"/>
    <n v="145"/>
    <s v="Normal"/>
    <n v="4"/>
    <s v="Normal"/>
    <n v="14.8"/>
    <x v="1"/>
    <n v="10.199999999999999"/>
    <s v="Normal"/>
    <n v="3.6"/>
    <s v="Normal"/>
    <n v="0"/>
    <s v="No Toma ECA"/>
    <n v="1"/>
    <s v="Toma ARB"/>
    <n v="0"/>
    <x v="1"/>
    <n v="1"/>
    <x v="0"/>
    <n v="0"/>
    <x v="0"/>
    <n v="0"/>
    <x v="1"/>
  </r>
  <r>
    <s v="P1843"/>
    <x v="0"/>
    <s v="Adulto"/>
    <x v="0"/>
    <n v="36.4"/>
    <x v="1"/>
    <n v="0"/>
    <s v="No tiene herencia"/>
    <n v="149"/>
    <n v="106"/>
    <n v="97"/>
    <s v="Normal"/>
    <n v="44"/>
    <s v="Intermedia"/>
    <n v="2"/>
    <x v="0"/>
    <n v="1"/>
    <x v="1"/>
    <n v="0"/>
    <x v="0"/>
    <n v="1"/>
    <x v="0"/>
    <x v="14"/>
    <x v="1"/>
    <n v="76"/>
    <x v="1"/>
    <n v="54"/>
    <x v="1"/>
    <n v="1336"/>
    <x v="1"/>
    <n v="1068"/>
    <s v="Macroalbuminuria"/>
    <n v="676"/>
    <x v="0"/>
    <n v="1"/>
    <x v="1"/>
    <n v="134"/>
    <x v="1"/>
    <n v="7.5"/>
    <x v="1"/>
    <n v="259"/>
    <x v="1"/>
    <n v="137"/>
    <x v="4"/>
    <n v="34"/>
    <x v="0"/>
    <n v="392"/>
    <s v="Alto"/>
    <n v="125"/>
    <s v="Bajo"/>
    <n v="6.4"/>
    <s v="Alto"/>
    <n v="10.1"/>
    <x v="0"/>
    <n v="8.9"/>
    <s v="Normal"/>
    <n v="6.2"/>
    <s v="Alto"/>
    <n v="1"/>
    <s v="Toma ECA"/>
    <n v="0"/>
    <s v="No toma ARB"/>
    <n v="1"/>
    <x v="0"/>
    <n v="1"/>
    <x v="0"/>
    <n v="1"/>
    <x v="1"/>
    <n v="0"/>
    <x v="1"/>
  </r>
  <r>
    <s v="P1844"/>
    <x v="18"/>
    <s v="Adulto"/>
    <x v="1"/>
    <n v="19.899999999999999"/>
    <x v="0"/>
    <n v="0"/>
    <s v="No tiene herencia"/>
    <n v="100"/>
    <n v="78"/>
    <n v="72"/>
    <s v="Normal"/>
    <n v="52"/>
    <s v="Normal"/>
    <n v="1"/>
    <x v="2"/>
    <n v="0"/>
    <x v="0"/>
    <n v="0"/>
    <x v="0"/>
    <n v="1"/>
    <x v="0"/>
    <x v="13"/>
    <x v="0"/>
    <n v="19"/>
    <x v="0"/>
    <n v="61"/>
    <x v="2"/>
    <n v="30"/>
    <x v="2"/>
    <n v="27"/>
    <s v="Normal"/>
    <n v="1756"/>
    <x v="0"/>
    <n v="0"/>
    <x v="0"/>
    <n v="101"/>
    <x v="2"/>
    <n v="6.3"/>
    <x v="2"/>
    <n v="161"/>
    <x v="0"/>
    <n v="116"/>
    <x v="0"/>
    <n v="57"/>
    <x v="0"/>
    <n v="121"/>
    <s v="Normal"/>
    <n v="140"/>
    <s v="Normal"/>
    <n v="3.9"/>
    <s v="Normal"/>
    <n v="12.5"/>
    <x v="1"/>
    <n v="9.9"/>
    <s v="Normal"/>
    <n v="3.6"/>
    <s v="Normal"/>
    <n v="1"/>
    <s v="Toma ECA"/>
    <n v="0"/>
    <s v="No toma ARB"/>
    <n v="1"/>
    <x v="0"/>
    <n v="1"/>
    <x v="0"/>
    <n v="0"/>
    <x v="0"/>
    <n v="1"/>
    <x v="0"/>
  </r>
  <r>
    <s v="P1845"/>
    <x v="17"/>
    <s v="Adulto"/>
    <x v="0"/>
    <n v="39.700000000000003"/>
    <x v="1"/>
    <n v="0"/>
    <s v="No tiene herencia"/>
    <n v="168"/>
    <n v="101"/>
    <n v="77"/>
    <s v="Normal"/>
    <n v="40"/>
    <s v="Reducida"/>
    <n v="2"/>
    <x v="0"/>
    <n v="1"/>
    <x v="1"/>
    <n v="0"/>
    <x v="0"/>
    <n v="1"/>
    <x v="0"/>
    <x v="15"/>
    <x v="1"/>
    <n v="109"/>
    <x v="3"/>
    <n v="54"/>
    <x v="1"/>
    <n v="2925"/>
    <x v="1"/>
    <n v="2047"/>
    <s v="Macroalbuminuria"/>
    <n v="887"/>
    <x v="0"/>
    <n v="1"/>
    <x v="1"/>
    <n v="132"/>
    <x v="1"/>
    <n v="10.4"/>
    <x v="1"/>
    <n v="314"/>
    <x v="1"/>
    <n v="138"/>
    <x v="4"/>
    <n v="40"/>
    <x v="0"/>
    <n v="215"/>
    <s v="Alto"/>
    <n v="136"/>
    <s v="Normal"/>
    <n v="6.7"/>
    <s v="Alto"/>
    <n v="10.7"/>
    <x v="0"/>
    <n v="8.4"/>
    <s v="Bajo"/>
    <n v="6.8"/>
    <s v="Alto"/>
    <n v="1"/>
    <s v="Toma ECA"/>
    <n v="1"/>
    <s v="Toma ARB"/>
    <n v="1"/>
    <x v="0"/>
    <n v="0"/>
    <x v="1"/>
    <n v="1"/>
    <x v="1"/>
    <n v="0"/>
    <x v="1"/>
  </r>
  <r>
    <s v="P1846"/>
    <x v="2"/>
    <s v="Adulto Mayor"/>
    <x v="1"/>
    <n v="37.1"/>
    <x v="1"/>
    <n v="0"/>
    <s v="No tiene herencia"/>
    <n v="177"/>
    <n v="96"/>
    <n v="101"/>
    <s v="Taquicardia"/>
    <n v="39"/>
    <s v="Reducida"/>
    <n v="4"/>
    <x v="1"/>
    <n v="0"/>
    <x v="0"/>
    <n v="0"/>
    <x v="0"/>
    <n v="1"/>
    <x v="0"/>
    <x v="26"/>
    <x v="1"/>
    <n v="98"/>
    <x v="1"/>
    <n v="39"/>
    <x v="1"/>
    <n v="2907"/>
    <x v="1"/>
    <n v="2325"/>
    <s v="Macroalbuminuria"/>
    <n v="354"/>
    <x v="1"/>
    <n v="1"/>
    <x v="1"/>
    <n v="180"/>
    <x v="1"/>
    <n v="9.6999999999999993"/>
    <x v="1"/>
    <n v="270"/>
    <x v="1"/>
    <n v="132"/>
    <x v="4"/>
    <n v="33"/>
    <x v="0"/>
    <n v="291"/>
    <s v="Alto"/>
    <n v="128"/>
    <s v="Bajo"/>
    <n v="5.3"/>
    <s v="Alto"/>
    <n v="8"/>
    <x v="0"/>
    <n v="8.6"/>
    <s v="Normal"/>
    <n v="7.2"/>
    <s v="Alto"/>
    <n v="0"/>
    <s v="No Toma ECA"/>
    <n v="0"/>
    <s v="No toma ARB"/>
    <n v="0"/>
    <x v="1"/>
    <n v="0"/>
    <x v="1"/>
    <n v="1"/>
    <x v="1"/>
    <n v="1"/>
    <x v="0"/>
  </r>
  <r>
    <s v="P1847"/>
    <x v="2"/>
    <s v="Adulto Mayor"/>
    <x v="1"/>
    <n v="34.200000000000003"/>
    <x v="2"/>
    <n v="1"/>
    <s v="Tiene herencia"/>
    <n v="161"/>
    <n v="107"/>
    <n v="93"/>
    <s v="Normal"/>
    <n v="29"/>
    <s v="Reducida"/>
    <n v="2"/>
    <x v="0"/>
    <n v="0"/>
    <x v="0"/>
    <n v="1"/>
    <x v="1"/>
    <n v="1"/>
    <x v="0"/>
    <x v="14"/>
    <x v="1"/>
    <n v="109"/>
    <x v="3"/>
    <n v="31"/>
    <x v="1"/>
    <n v="1980"/>
    <x v="1"/>
    <n v="1584"/>
    <s v="Macroalbuminuria"/>
    <n v="334"/>
    <x v="1"/>
    <n v="1"/>
    <x v="1"/>
    <n v="174"/>
    <x v="1"/>
    <n v="8.1999999999999993"/>
    <x v="1"/>
    <n v="314"/>
    <x v="1"/>
    <n v="140"/>
    <x v="4"/>
    <n v="38"/>
    <x v="0"/>
    <n v="289"/>
    <s v="Alto"/>
    <n v="132"/>
    <s v="Bajo"/>
    <n v="5.6"/>
    <s v="Alto"/>
    <n v="9.6"/>
    <x v="0"/>
    <n v="7.8"/>
    <s v="Bajo"/>
    <n v="6.1"/>
    <s v="Alto"/>
    <n v="1"/>
    <s v="Toma ECA"/>
    <n v="0"/>
    <s v="No toma ARB"/>
    <n v="0"/>
    <x v="1"/>
    <n v="1"/>
    <x v="0"/>
    <n v="1"/>
    <x v="1"/>
    <n v="1"/>
    <x v="0"/>
  </r>
  <r>
    <s v="P1848"/>
    <x v="26"/>
    <s v="Adulto"/>
    <x v="0"/>
    <n v="23.7"/>
    <x v="0"/>
    <n v="1"/>
    <s v="Tiene herencia"/>
    <n v="124"/>
    <n v="69"/>
    <n v="86"/>
    <s v="Normal"/>
    <n v="59"/>
    <s v="Normal"/>
    <n v="2"/>
    <x v="0"/>
    <n v="0"/>
    <x v="0"/>
    <n v="0"/>
    <x v="0"/>
    <n v="1"/>
    <x v="0"/>
    <x v="18"/>
    <x v="0"/>
    <n v="32"/>
    <x v="0"/>
    <n v="97"/>
    <x v="0"/>
    <n v="27"/>
    <x v="0"/>
    <n v="18"/>
    <s v="Normal"/>
    <n v="1861"/>
    <x v="0"/>
    <n v="1"/>
    <x v="1"/>
    <n v="104"/>
    <x v="2"/>
    <n v="6"/>
    <x v="2"/>
    <n v="166"/>
    <x v="0"/>
    <n v="124"/>
    <x v="0"/>
    <n v="46"/>
    <x v="0"/>
    <n v="101"/>
    <s v="Normal"/>
    <n v="144"/>
    <s v="Normal"/>
    <n v="4.3"/>
    <s v="Normal"/>
    <n v="12.5"/>
    <x v="0"/>
    <n v="8.5"/>
    <s v="Normal"/>
    <n v="4.0999999999999996"/>
    <s v="Normal"/>
    <n v="1"/>
    <s v="Toma ECA"/>
    <n v="0"/>
    <s v="No toma ARB"/>
    <n v="1"/>
    <x v="0"/>
    <n v="0"/>
    <x v="1"/>
    <n v="0"/>
    <x v="0"/>
    <n v="0"/>
    <x v="1"/>
  </r>
  <r>
    <s v="P1849"/>
    <x v="10"/>
    <s v="Adulto Mayor"/>
    <x v="0"/>
    <n v="21.5"/>
    <x v="0"/>
    <n v="0"/>
    <s v="No tiene herencia"/>
    <n v="118"/>
    <n v="75"/>
    <n v="84"/>
    <s v="Normal"/>
    <n v="69"/>
    <s v="Normal"/>
    <n v="2"/>
    <x v="0"/>
    <n v="0"/>
    <x v="0"/>
    <n v="0"/>
    <x v="0"/>
    <n v="0"/>
    <x v="1"/>
    <x v="13"/>
    <x v="0"/>
    <n v="17"/>
    <x v="2"/>
    <n v="84"/>
    <x v="2"/>
    <n v="20"/>
    <x v="0"/>
    <n v="18"/>
    <s v="Normal"/>
    <n v="2096"/>
    <x v="0"/>
    <n v="1"/>
    <x v="1"/>
    <n v="94"/>
    <x v="0"/>
    <n v="4.9000000000000004"/>
    <x v="0"/>
    <n v="198"/>
    <x v="0"/>
    <n v="109"/>
    <x v="0"/>
    <n v="60"/>
    <x v="1"/>
    <n v="168"/>
    <s v="Alto"/>
    <n v="143"/>
    <s v="Normal"/>
    <n v="4"/>
    <s v="Normal"/>
    <n v="15"/>
    <x v="1"/>
    <n v="9.6999999999999993"/>
    <s v="Normal"/>
    <n v="4.4000000000000004"/>
    <s v="Normal"/>
    <n v="1"/>
    <s v="Toma ECA"/>
    <n v="0"/>
    <s v="No toma ARB"/>
    <n v="0"/>
    <x v="1"/>
    <n v="0"/>
    <x v="1"/>
    <n v="0"/>
    <x v="0"/>
    <n v="1"/>
    <x v="0"/>
  </r>
  <r>
    <s v="P1850"/>
    <x v="17"/>
    <s v="Adulto"/>
    <x v="1"/>
    <n v="38.700000000000003"/>
    <x v="1"/>
    <n v="1"/>
    <s v="Tiene herencia"/>
    <n v="150"/>
    <n v="103"/>
    <n v="87"/>
    <s v="Normal"/>
    <n v="37"/>
    <s v="Reducida"/>
    <n v="3"/>
    <x v="3"/>
    <n v="0"/>
    <x v="0"/>
    <n v="1"/>
    <x v="1"/>
    <n v="1"/>
    <x v="0"/>
    <x v="33"/>
    <x v="1"/>
    <n v="56"/>
    <x v="1"/>
    <n v="30"/>
    <x v="1"/>
    <n v="515"/>
    <x v="1"/>
    <n v="412"/>
    <s v="Macroalbuminuria"/>
    <n v="669"/>
    <x v="0"/>
    <n v="1"/>
    <x v="1"/>
    <n v="204"/>
    <x v="1"/>
    <n v="10.1"/>
    <x v="1"/>
    <n v="244"/>
    <x v="1"/>
    <n v="203"/>
    <x v="2"/>
    <n v="27"/>
    <x v="0"/>
    <n v="281"/>
    <s v="Alto"/>
    <n v="140"/>
    <s v="Normal"/>
    <n v="5.0999999999999996"/>
    <s v="Alto"/>
    <n v="9.1999999999999993"/>
    <x v="0"/>
    <n v="8"/>
    <s v="Bajo"/>
    <n v="6.9"/>
    <s v="Alto"/>
    <n v="0"/>
    <s v="No Toma ECA"/>
    <n v="0"/>
    <s v="No toma ARB"/>
    <n v="0"/>
    <x v="1"/>
    <n v="0"/>
    <x v="1"/>
    <n v="1"/>
    <x v="1"/>
    <n v="1"/>
    <x v="0"/>
  </r>
  <r>
    <s v="P1851"/>
    <x v="38"/>
    <s v="Adulto Mayor"/>
    <x v="1"/>
    <n v="29.9"/>
    <x v="3"/>
    <n v="1"/>
    <s v="Tiene herencia"/>
    <n v="186"/>
    <n v="109"/>
    <n v="80"/>
    <s v="Normal"/>
    <n v="49"/>
    <s v="Intermedia"/>
    <n v="2"/>
    <x v="0"/>
    <n v="1"/>
    <x v="1"/>
    <n v="1"/>
    <x v="1"/>
    <n v="1"/>
    <x v="0"/>
    <x v="39"/>
    <x v="1"/>
    <n v="98"/>
    <x v="1"/>
    <n v="30"/>
    <x v="1"/>
    <n v="1207"/>
    <x v="1"/>
    <n v="965"/>
    <s v="Macroalbuminuria"/>
    <n v="802"/>
    <x v="0"/>
    <n v="0"/>
    <x v="0"/>
    <n v="158"/>
    <x v="1"/>
    <n v="9.9"/>
    <x v="1"/>
    <n v="304"/>
    <x v="1"/>
    <n v="144"/>
    <x v="4"/>
    <n v="26"/>
    <x v="0"/>
    <n v="311"/>
    <s v="Alto"/>
    <n v="126"/>
    <s v="Bajo"/>
    <n v="5.5"/>
    <s v="Alto"/>
    <n v="7.5"/>
    <x v="0"/>
    <n v="8.8000000000000007"/>
    <s v="Normal"/>
    <n v="6.6"/>
    <s v="Alto"/>
    <n v="0"/>
    <s v="No Toma ECA"/>
    <n v="1"/>
    <s v="Toma ARB"/>
    <n v="1"/>
    <x v="0"/>
    <n v="1"/>
    <x v="0"/>
    <n v="1"/>
    <x v="1"/>
    <n v="0"/>
    <x v="1"/>
  </r>
  <r>
    <s v="P1852"/>
    <x v="22"/>
    <s v="Adulto Mayor"/>
    <x v="1"/>
    <n v="29.6"/>
    <x v="3"/>
    <n v="0"/>
    <s v="No tiene herencia"/>
    <n v="134"/>
    <n v="77"/>
    <n v="88"/>
    <s v="Normal"/>
    <n v="50"/>
    <s v="Normal"/>
    <n v="1"/>
    <x v="2"/>
    <n v="0"/>
    <x v="0"/>
    <n v="0"/>
    <x v="0"/>
    <n v="0"/>
    <x v="1"/>
    <x v="4"/>
    <x v="1"/>
    <n v="16"/>
    <x v="2"/>
    <n v="63"/>
    <x v="2"/>
    <n v="20"/>
    <x v="0"/>
    <n v="16"/>
    <s v="Normal"/>
    <n v="1815"/>
    <x v="0"/>
    <n v="0"/>
    <x v="0"/>
    <n v="123"/>
    <x v="2"/>
    <n v="5.4"/>
    <x v="0"/>
    <n v="205"/>
    <x v="2"/>
    <n v="89"/>
    <x v="3"/>
    <n v="45"/>
    <x v="0"/>
    <n v="155"/>
    <s v="Alto"/>
    <n v="135"/>
    <s v="Normal"/>
    <n v="5"/>
    <s v="Normal"/>
    <n v="12.2"/>
    <x v="1"/>
    <n v="9.1"/>
    <s v="Normal"/>
    <n v="4.0999999999999996"/>
    <s v="Normal"/>
    <n v="0"/>
    <s v="No Toma ECA"/>
    <n v="1"/>
    <s v="Toma ARB"/>
    <n v="0"/>
    <x v="1"/>
    <n v="1"/>
    <x v="0"/>
    <n v="0"/>
    <x v="0"/>
    <n v="1"/>
    <x v="0"/>
  </r>
  <r>
    <s v="P1853"/>
    <x v="40"/>
    <s v="Adulto"/>
    <x v="0"/>
    <n v="34.5"/>
    <x v="2"/>
    <n v="0"/>
    <s v="No tiene herencia"/>
    <n v="184"/>
    <n v="109"/>
    <n v="83"/>
    <s v="Normal"/>
    <n v="33"/>
    <s v="Reducida"/>
    <n v="3"/>
    <x v="3"/>
    <n v="1"/>
    <x v="1"/>
    <n v="0"/>
    <x v="0"/>
    <n v="1"/>
    <x v="0"/>
    <x v="39"/>
    <x v="1"/>
    <n v="75"/>
    <x v="1"/>
    <n v="31"/>
    <x v="1"/>
    <n v="2073"/>
    <x v="1"/>
    <n v="1658"/>
    <s v="Macroalbuminuria"/>
    <n v="447"/>
    <x v="1"/>
    <n v="1"/>
    <x v="1"/>
    <n v="213"/>
    <x v="1"/>
    <n v="9.6"/>
    <x v="1"/>
    <n v="213"/>
    <x v="2"/>
    <n v="130"/>
    <x v="4"/>
    <n v="29"/>
    <x v="0"/>
    <n v="189"/>
    <s v="Alto"/>
    <n v="133"/>
    <s v="Bajo"/>
    <n v="6.2"/>
    <s v="Alto"/>
    <n v="8.1"/>
    <x v="0"/>
    <n v="8.8000000000000007"/>
    <s v="Normal"/>
    <n v="5"/>
    <s v="Alto"/>
    <n v="1"/>
    <s v="Toma ECA"/>
    <n v="1"/>
    <s v="Toma ARB"/>
    <n v="0"/>
    <x v="1"/>
    <n v="1"/>
    <x v="0"/>
    <n v="1"/>
    <x v="1"/>
    <n v="0"/>
    <x v="1"/>
  </r>
  <r>
    <s v="P1854"/>
    <x v="40"/>
    <s v="Adulto"/>
    <x v="1"/>
    <n v="29.8"/>
    <x v="3"/>
    <n v="1"/>
    <s v="Tiene herencia"/>
    <n v="107"/>
    <n v="73"/>
    <n v="87"/>
    <s v="Normal"/>
    <n v="55"/>
    <s v="Normal"/>
    <n v="2"/>
    <x v="0"/>
    <n v="0"/>
    <x v="0"/>
    <n v="0"/>
    <x v="0"/>
    <n v="1"/>
    <x v="0"/>
    <x v="7"/>
    <x v="0"/>
    <n v="23"/>
    <x v="0"/>
    <n v="105"/>
    <x v="0"/>
    <n v="12"/>
    <x v="0"/>
    <n v="8"/>
    <s v="Normal"/>
    <n v="1037"/>
    <x v="0"/>
    <n v="0"/>
    <x v="0"/>
    <n v="109"/>
    <x v="2"/>
    <n v="4.9000000000000004"/>
    <x v="0"/>
    <n v="173"/>
    <x v="0"/>
    <n v="116"/>
    <x v="0"/>
    <n v="65"/>
    <x v="1"/>
    <n v="146"/>
    <s v="Normal"/>
    <n v="143"/>
    <s v="Normal"/>
    <n v="4.3"/>
    <s v="Normal"/>
    <n v="14.9"/>
    <x v="1"/>
    <n v="10.3"/>
    <s v="Normal"/>
    <n v="3.7"/>
    <s v="Normal"/>
    <n v="1"/>
    <s v="Toma ECA"/>
    <n v="1"/>
    <s v="Toma ARB"/>
    <n v="1"/>
    <x v="0"/>
    <n v="1"/>
    <x v="0"/>
    <n v="0"/>
    <x v="0"/>
    <n v="1"/>
    <x v="0"/>
  </r>
  <r>
    <s v="P1855"/>
    <x v="6"/>
    <s v="Adulto Mayor"/>
    <x v="1"/>
    <n v="36.6"/>
    <x v="1"/>
    <n v="1"/>
    <s v="Tiene herencia"/>
    <n v="169"/>
    <n v="103"/>
    <n v="97"/>
    <s v="Normal"/>
    <n v="41"/>
    <s v="Intermedia"/>
    <n v="3"/>
    <x v="3"/>
    <n v="1"/>
    <x v="1"/>
    <n v="0"/>
    <x v="0"/>
    <n v="1"/>
    <x v="0"/>
    <x v="36"/>
    <x v="1"/>
    <n v="55"/>
    <x v="1"/>
    <n v="50"/>
    <x v="1"/>
    <n v="314"/>
    <x v="1"/>
    <n v="219"/>
    <s v="Microalbuminuria"/>
    <n v="513"/>
    <x v="0"/>
    <n v="1"/>
    <x v="1"/>
    <n v="179"/>
    <x v="1"/>
    <n v="10.4"/>
    <x v="1"/>
    <n v="220"/>
    <x v="2"/>
    <n v="153"/>
    <x v="4"/>
    <n v="44"/>
    <x v="0"/>
    <n v="280"/>
    <s v="Alto"/>
    <n v="129"/>
    <s v="Bajo"/>
    <n v="6.8"/>
    <s v="Alto"/>
    <n v="7.2"/>
    <x v="0"/>
    <n v="8.1"/>
    <s v="Bajo"/>
    <n v="6.3"/>
    <s v="Alto"/>
    <n v="1"/>
    <s v="Toma ECA"/>
    <n v="0"/>
    <s v="No toma ARB"/>
    <n v="1"/>
    <x v="0"/>
    <n v="0"/>
    <x v="1"/>
    <n v="1"/>
    <x v="1"/>
    <n v="1"/>
    <x v="0"/>
  </r>
  <r>
    <s v="P1856"/>
    <x v="5"/>
    <s v="Adulto"/>
    <x v="1"/>
    <n v="24.2"/>
    <x v="0"/>
    <n v="0"/>
    <s v="No tiene herencia"/>
    <n v="116"/>
    <n v="67"/>
    <n v="77"/>
    <s v="Normal"/>
    <n v="61"/>
    <s v="Normal"/>
    <n v="1"/>
    <x v="2"/>
    <n v="0"/>
    <x v="0"/>
    <n v="0"/>
    <x v="0"/>
    <n v="0"/>
    <x v="1"/>
    <x v="3"/>
    <x v="0"/>
    <n v="27"/>
    <x v="0"/>
    <n v="119"/>
    <x v="0"/>
    <n v="22"/>
    <x v="0"/>
    <n v="15"/>
    <s v="Normal"/>
    <n v="1587"/>
    <x v="0"/>
    <n v="1"/>
    <x v="1"/>
    <n v="112"/>
    <x v="2"/>
    <n v="5"/>
    <x v="0"/>
    <n v="216"/>
    <x v="2"/>
    <n v="85"/>
    <x v="3"/>
    <n v="43"/>
    <x v="0"/>
    <n v="134"/>
    <s v="Normal"/>
    <n v="136"/>
    <s v="Normal"/>
    <n v="3.5"/>
    <s v="Normal"/>
    <n v="15.1"/>
    <x v="1"/>
    <n v="10.199999999999999"/>
    <s v="Normal"/>
    <n v="3.5"/>
    <s v="Normal"/>
    <n v="1"/>
    <s v="Toma ECA"/>
    <n v="1"/>
    <s v="Toma ARB"/>
    <n v="1"/>
    <x v="0"/>
    <n v="1"/>
    <x v="0"/>
    <n v="0"/>
    <x v="0"/>
    <n v="0"/>
    <x v="1"/>
  </r>
  <r>
    <s v="P1857"/>
    <x v="15"/>
    <s v="Adulto"/>
    <x v="0"/>
    <n v="38"/>
    <x v="1"/>
    <n v="1"/>
    <s v="Tiene herencia"/>
    <n v="164"/>
    <n v="107"/>
    <n v="96"/>
    <s v="Normal"/>
    <n v="39"/>
    <s v="Reducida"/>
    <n v="2"/>
    <x v="0"/>
    <n v="0"/>
    <x v="0"/>
    <n v="0"/>
    <x v="0"/>
    <n v="1"/>
    <x v="0"/>
    <x v="27"/>
    <x v="1"/>
    <n v="75"/>
    <x v="1"/>
    <n v="15"/>
    <x v="4"/>
    <n v="1503"/>
    <x v="1"/>
    <n v="1202"/>
    <s v="Macroalbuminuria"/>
    <n v="730"/>
    <x v="0"/>
    <n v="1"/>
    <x v="1"/>
    <n v="155"/>
    <x v="1"/>
    <n v="9.8000000000000007"/>
    <x v="1"/>
    <n v="289"/>
    <x v="1"/>
    <n v="142"/>
    <x v="4"/>
    <n v="41"/>
    <x v="0"/>
    <n v="311"/>
    <s v="Alto"/>
    <n v="126"/>
    <s v="Bajo"/>
    <n v="5.7"/>
    <s v="Alto"/>
    <n v="9.9"/>
    <x v="0"/>
    <n v="7.6"/>
    <s v="Bajo"/>
    <n v="4.9000000000000004"/>
    <s v="Alto"/>
    <n v="0"/>
    <s v="No Toma ECA"/>
    <n v="0"/>
    <s v="No toma ARB"/>
    <n v="1"/>
    <x v="0"/>
    <n v="1"/>
    <x v="0"/>
    <n v="1"/>
    <x v="1"/>
    <n v="0"/>
    <x v="1"/>
  </r>
  <r>
    <s v="P1858"/>
    <x v="30"/>
    <s v="Adulto Mayor"/>
    <x v="0"/>
    <n v="35.4"/>
    <x v="1"/>
    <n v="1"/>
    <s v="Tiene herencia"/>
    <n v="186"/>
    <n v="94"/>
    <n v="83"/>
    <s v="Normal"/>
    <n v="37"/>
    <s v="Reducida"/>
    <n v="3"/>
    <x v="3"/>
    <n v="0"/>
    <x v="0"/>
    <n v="1"/>
    <x v="1"/>
    <n v="1"/>
    <x v="0"/>
    <x v="2"/>
    <x v="1"/>
    <n v="91"/>
    <x v="1"/>
    <n v="56"/>
    <x v="1"/>
    <n v="509"/>
    <x v="1"/>
    <n v="407"/>
    <s v="Macroalbuminuria"/>
    <n v="890"/>
    <x v="0"/>
    <n v="1"/>
    <x v="1"/>
    <n v="179"/>
    <x v="1"/>
    <n v="8.9"/>
    <x v="1"/>
    <n v="286"/>
    <x v="1"/>
    <n v="203"/>
    <x v="2"/>
    <n v="37"/>
    <x v="0"/>
    <n v="386"/>
    <s v="Alto"/>
    <n v="132"/>
    <s v="Bajo"/>
    <n v="5.6"/>
    <s v="Alto"/>
    <n v="9.3000000000000007"/>
    <x v="0"/>
    <n v="8.1"/>
    <s v="Bajo"/>
    <n v="5.0999999999999996"/>
    <s v="Alto"/>
    <n v="1"/>
    <s v="Toma ECA"/>
    <n v="0"/>
    <s v="No toma ARB"/>
    <n v="1"/>
    <x v="0"/>
    <n v="1"/>
    <x v="0"/>
    <n v="1"/>
    <x v="1"/>
    <n v="0"/>
    <x v="1"/>
  </r>
  <r>
    <s v="P1859"/>
    <x v="48"/>
    <s v="Adulto"/>
    <x v="0"/>
    <n v="24"/>
    <x v="0"/>
    <n v="0"/>
    <s v="No tiene herencia"/>
    <n v="106"/>
    <n v="78"/>
    <n v="83"/>
    <s v="Normal"/>
    <n v="69"/>
    <s v="Normal"/>
    <n v="1"/>
    <x v="2"/>
    <n v="0"/>
    <x v="0"/>
    <n v="0"/>
    <x v="0"/>
    <n v="0"/>
    <x v="1"/>
    <x v="18"/>
    <x v="0"/>
    <n v="25"/>
    <x v="0"/>
    <n v="118"/>
    <x v="0"/>
    <n v="11"/>
    <x v="0"/>
    <n v="8"/>
    <s v="Normal"/>
    <n v="2255"/>
    <x v="0"/>
    <n v="1"/>
    <x v="1"/>
    <n v="112"/>
    <x v="2"/>
    <n v="5.3"/>
    <x v="0"/>
    <n v="213"/>
    <x v="2"/>
    <n v="118"/>
    <x v="0"/>
    <n v="61"/>
    <x v="1"/>
    <n v="107"/>
    <s v="Normal"/>
    <n v="138"/>
    <s v="Normal"/>
    <n v="4.5"/>
    <s v="Normal"/>
    <n v="13.8"/>
    <x v="1"/>
    <n v="9.6999999999999993"/>
    <s v="Normal"/>
    <n v="3.2"/>
    <s v="Normal"/>
    <n v="0"/>
    <s v="No Toma ECA"/>
    <n v="0"/>
    <s v="No toma ARB"/>
    <n v="0"/>
    <x v="1"/>
    <n v="0"/>
    <x v="1"/>
    <n v="0"/>
    <x v="0"/>
    <n v="1"/>
    <x v="0"/>
  </r>
  <r>
    <s v="P1860"/>
    <x v="45"/>
    <s v="Adulto"/>
    <x v="1"/>
    <n v="28.3"/>
    <x v="3"/>
    <n v="0"/>
    <s v="No tiene herencia"/>
    <n v="108"/>
    <n v="78"/>
    <n v="71"/>
    <s v="Normal"/>
    <n v="58"/>
    <s v="Normal"/>
    <n v="1"/>
    <x v="2"/>
    <n v="0"/>
    <x v="0"/>
    <n v="0"/>
    <x v="0"/>
    <n v="0"/>
    <x v="1"/>
    <x v="10"/>
    <x v="0"/>
    <n v="16"/>
    <x v="2"/>
    <n v="91"/>
    <x v="0"/>
    <n v="30"/>
    <x v="2"/>
    <n v="21"/>
    <s v="Normal"/>
    <n v="1572"/>
    <x v="0"/>
    <n v="1"/>
    <x v="1"/>
    <n v="93"/>
    <x v="0"/>
    <n v="5.9"/>
    <x v="2"/>
    <n v="188"/>
    <x v="0"/>
    <n v="121"/>
    <x v="0"/>
    <n v="50"/>
    <x v="0"/>
    <n v="154"/>
    <s v="Alto"/>
    <n v="140"/>
    <s v="Normal"/>
    <n v="4.3"/>
    <s v="Normal"/>
    <n v="14.1"/>
    <x v="1"/>
    <n v="8.9"/>
    <s v="Normal"/>
    <n v="4.4000000000000004"/>
    <s v="Normal"/>
    <n v="1"/>
    <s v="Toma ECA"/>
    <n v="0"/>
    <s v="No toma ARB"/>
    <n v="0"/>
    <x v="1"/>
    <n v="0"/>
    <x v="1"/>
    <n v="0"/>
    <x v="0"/>
    <n v="1"/>
    <x v="0"/>
  </r>
  <r>
    <s v="P1861"/>
    <x v="30"/>
    <s v="Adulto Mayor"/>
    <x v="1"/>
    <n v="24"/>
    <x v="0"/>
    <n v="0"/>
    <s v="No tiene herencia"/>
    <n v="107"/>
    <n v="72"/>
    <n v="72"/>
    <s v="Normal"/>
    <n v="51"/>
    <s v="Normal"/>
    <n v="2"/>
    <x v="0"/>
    <n v="0"/>
    <x v="0"/>
    <n v="0"/>
    <x v="0"/>
    <n v="0"/>
    <x v="1"/>
    <x v="10"/>
    <x v="0"/>
    <n v="27"/>
    <x v="0"/>
    <n v="78"/>
    <x v="2"/>
    <n v="28"/>
    <x v="0"/>
    <n v="22"/>
    <s v="Normal"/>
    <n v="2058"/>
    <x v="0"/>
    <n v="0"/>
    <x v="0"/>
    <n v="89"/>
    <x v="0"/>
    <n v="6.2"/>
    <x v="2"/>
    <n v="183"/>
    <x v="0"/>
    <n v="113"/>
    <x v="0"/>
    <n v="58"/>
    <x v="0"/>
    <n v="82"/>
    <s v="Normal"/>
    <n v="138"/>
    <s v="Normal"/>
    <n v="4.9000000000000004"/>
    <s v="Normal"/>
    <n v="13.6"/>
    <x v="1"/>
    <n v="9.4"/>
    <s v="Normal"/>
    <n v="4.0999999999999996"/>
    <s v="Normal"/>
    <n v="0"/>
    <s v="No Toma ECA"/>
    <n v="1"/>
    <s v="Toma ARB"/>
    <n v="0"/>
    <x v="1"/>
    <n v="1"/>
    <x v="0"/>
    <n v="0"/>
    <x v="0"/>
    <n v="0"/>
    <x v="1"/>
  </r>
  <r>
    <s v="P1862"/>
    <x v="18"/>
    <s v="Adulto"/>
    <x v="1"/>
    <n v="19.5"/>
    <x v="0"/>
    <n v="0"/>
    <s v="No tiene herencia"/>
    <n v="109"/>
    <n v="79"/>
    <n v="80"/>
    <s v="Normal"/>
    <n v="61"/>
    <s v="Normal"/>
    <n v="2"/>
    <x v="0"/>
    <n v="0"/>
    <x v="0"/>
    <n v="0"/>
    <x v="0"/>
    <n v="0"/>
    <x v="1"/>
    <x v="4"/>
    <x v="1"/>
    <n v="17"/>
    <x v="0"/>
    <n v="78"/>
    <x v="2"/>
    <n v="26"/>
    <x v="0"/>
    <n v="20"/>
    <s v="Normal"/>
    <n v="1531"/>
    <x v="0"/>
    <n v="0"/>
    <x v="0"/>
    <n v="83"/>
    <x v="0"/>
    <n v="5.8"/>
    <x v="2"/>
    <n v="200"/>
    <x v="2"/>
    <n v="105"/>
    <x v="0"/>
    <n v="58"/>
    <x v="0"/>
    <n v="144"/>
    <s v="Normal"/>
    <n v="144"/>
    <s v="Normal"/>
    <n v="3.7"/>
    <s v="Normal"/>
    <n v="12.9"/>
    <x v="1"/>
    <n v="9.3000000000000007"/>
    <s v="Normal"/>
    <n v="4.3"/>
    <s v="Normal"/>
    <n v="1"/>
    <s v="Toma ECA"/>
    <n v="1"/>
    <s v="Toma ARB"/>
    <n v="1"/>
    <x v="0"/>
    <n v="1"/>
    <x v="0"/>
    <n v="0"/>
    <x v="0"/>
    <n v="1"/>
    <x v="0"/>
  </r>
  <r>
    <s v="P1863"/>
    <x v="53"/>
    <s v="Adulto Mayor"/>
    <x v="1"/>
    <n v="30.6"/>
    <x v="2"/>
    <n v="0"/>
    <s v="No tiene herencia"/>
    <n v="163"/>
    <n v="108"/>
    <n v="100"/>
    <s v="Normal"/>
    <n v="44"/>
    <s v="Intermedia"/>
    <n v="3"/>
    <x v="3"/>
    <n v="0"/>
    <x v="0"/>
    <n v="1"/>
    <x v="1"/>
    <n v="1"/>
    <x v="0"/>
    <x v="21"/>
    <x v="1"/>
    <n v="105"/>
    <x v="3"/>
    <n v="58"/>
    <x v="1"/>
    <n v="1602"/>
    <x v="1"/>
    <n v="1441"/>
    <s v="Macroalbuminuria"/>
    <n v="887"/>
    <x v="0"/>
    <n v="1"/>
    <x v="1"/>
    <n v="212"/>
    <x v="1"/>
    <n v="7.4"/>
    <x v="1"/>
    <n v="227"/>
    <x v="2"/>
    <n v="137"/>
    <x v="4"/>
    <n v="44"/>
    <x v="0"/>
    <n v="431"/>
    <s v="Alto"/>
    <n v="131"/>
    <s v="Bajo"/>
    <n v="6.3"/>
    <s v="Alto"/>
    <n v="9.5"/>
    <x v="0"/>
    <n v="8"/>
    <s v="Bajo"/>
    <n v="5.6"/>
    <s v="Alto"/>
    <n v="1"/>
    <s v="Toma ECA"/>
    <n v="1"/>
    <s v="Toma ARB"/>
    <n v="1"/>
    <x v="0"/>
    <n v="1"/>
    <x v="0"/>
    <n v="1"/>
    <x v="1"/>
    <n v="0"/>
    <x v="1"/>
  </r>
  <r>
    <s v="P1864"/>
    <x v="37"/>
    <s v="Adulto Mayor"/>
    <x v="1"/>
    <n v="24.6"/>
    <x v="0"/>
    <n v="0"/>
    <s v="No tiene herencia"/>
    <n v="109"/>
    <n v="74"/>
    <n v="72"/>
    <s v="Normal"/>
    <n v="54"/>
    <s v="Normal"/>
    <n v="1"/>
    <x v="2"/>
    <n v="0"/>
    <x v="0"/>
    <n v="0"/>
    <x v="0"/>
    <n v="1"/>
    <x v="0"/>
    <x v="10"/>
    <x v="0"/>
    <n v="20"/>
    <x v="0"/>
    <n v="102"/>
    <x v="0"/>
    <n v="8"/>
    <x v="0"/>
    <n v="6"/>
    <s v="Normal"/>
    <n v="1645"/>
    <x v="0"/>
    <n v="0"/>
    <x v="0"/>
    <n v="109"/>
    <x v="2"/>
    <n v="5.3"/>
    <x v="0"/>
    <n v="186"/>
    <x v="0"/>
    <n v="86"/>
    <x v="3"/>
    <n v="57"/>
    <x v="0"/>
    <n v="97"/>
    <s v="Normal"/>
    <n v="142"/>
    <s v="Normal"/>
    <n v="4.5"/>
    <s v="Normal"/>
    <n v="15.8"/>
    <x v="2"/>
    <n v="10.5"/>
    <s v="Normal"/>
    <n v="4.5"/>
    <s v="Normal"/>
    <n v="1"/>
    <s v="Toma ECA"/>
    <n v="1"/>
    <s v="Toma ARB"/>
    <n v="0"/>
    <x v="1"/>
    <n v="1"/>
    <x v="0"/>
    <n v="0"/>
    <x v="0"/>
    <n v="0"/>
    <x v="1"/>
  </r>
  <r>
    <s v="P1865"/>
    <x v="20"/>
    <s v="Adulto"/>
    <x v="0"/>
    <n v="27.6"/>
    <x v="3"/>
    <n v="1"/>
    <s v="Tiene herencia"/>
    <n v="126"/>
    <n v="77"/>
    <n v="85"/>
    <s v="Normal"/>
    <n v="59"/>
    <s v="Normal"/>
    <n v="1"/>
    <x v="2"/>
    <n v="0"/>
    <x v="0"/>
    <n v="0"/>
    <x v="0"/>
    <n v="0"/>
    <x v="1"/>
    <x v="7"/>
    <x v="0"/>
    <n v="39"/>
    <x v="0"/>
    <n v="85"/>
    <x v="2"/>
    <n v="16"/>
    <x v="0"/>
    <n v="12"/>
    <s v="Normal"/>
    <n v="1601"/>
    <x v="0"/>
    <n v="0"/>
    <x v="0"/>
    <n v="91"/>
    <x v="0"/>
    <n v="5.6"/>
    <x v="0"/>
    <n v="163"/>
    <x v="0"/>
    <n v="102"/>
    <x v="0"/>
    <n v="41"/>
    <x v="0"/>
    <n v="82"/>
    <s v="Normal"/>
    <n v="140"/>
    <s v="Normal"/>
    <n v="3.7"/>
    <s v="Normal"/>
    <n v="15.3"/>
    <x v="1"/>
    <n v="9.8000000000000007"/>
    <s v="Normal"/>
    <n v="4.0999999999999996"/>
    <s v="Normal"/>
    <n v="0"/>
    <s v="No Toma ECA"/>
    <n v="0"/>
    <s v="No toma ARB"/>
    <n v="1"/>
    <x v="0"/>
    <n v="0"/>
    <x v="1"/>
    <n v="0"/>
    <x v="0"/>
    <n v="0"/>
    <x v="1"/>
  </r>
  <r>
    <s v="P1866"/>
    <x v="17"/>
    <s v="Adulto"/>
    <x v="0"/>
    <n v="28.1"/>
    <x v="3"/>
    <n v="0"/>
    <s v="No tiene herencia"/>
    <n v="114"/>
    <n v="84"/>
    <n v="78"/>
    <s v="Normal"/>
    <n v="56"/>
    <s v="Normal"/>
    <n v="2"/>
    <x v="0"/>
    <n v="0"/>
    <x v="0"/>
    <n v="0"/>
    <x v="0"/>
    <n v="1"/>
    <x v="0"/>
    <x v="13"/>
    <x v="0"/>
    <n v="21"/>
    <x v="0"/>
    <n v="96"/>
    <x v="0"/>
    <n v="22"/>
    <x v="0"/>
    <n v="15"/>
    <s v="Normal"/>
    <n v="1967"/>
    <x v="0"/>
    <n v="0"/>
    <x v="0"/>
    <n v="116"/>
    <x v="2"/>
    <n v="5.0999999999999996"/>
    <x v="0"/>
    <n v="158"/>
    <x v="0"/>
    <n v="92"/>
    <x v="3"/>
    <n v="42"/>
    <x v="0"/>
    <n v="146"/>
    <s v="Normal"/>
    <n v="141"/>
    <s v="Normal"/>
    <n v="4.5"/>
    <s v="Normal"/>
    <n v="14"/>
    <x v="1"/>
    <n v="10.1"/>
    <s v="Normal"/>
    <n v="2.6"/>
    <s v="Normal"/>
    <n v="1"/>
    <s v="Toma ECA"/>
    <n v="0"/>
    <s v="No toma ARB"/>
    <n v="0"/>
    <x v="1"/>
    <n v="0"/>
    <x v="1"/>
    <n v="0"/>
    <x v="0"/>
    <n v="0"/>
    <x v="1"/>
  </r>
  <r>
    <s v="P1867"/>
    <x v="42"/>
    <s v="Adulto Mayor"/>
    <x v="0"/>
    <n v="39.1"/>
    <x v="1"/>
    <n v="1"/>
    <s v="Tiene herencia"/>
    <n v="150"/>
    <n v="110"/>
    <n v="76"/>
    <s v="Normal"/>
    <n v="47"/>
    <s v="Intermedia"/>
    <n v="2"/>
    <x v="0"/>
    <n v="1"/>
    <x v="1"/>
    <n v="0"/>
    <x v="0"/>
    <n v="1"/>
    <x v="0"/>
    <x v="22"/>
    <x v="1"/>
    <n v="50"/>
    <x v="0"/>
    <n v="45"/>
    <x v="1"/>
    <n v="1335"/>
    <x v="1"/>
    <n v="1068"/>
    <s v="Macroalbuminuria"/>
    <n v="549"/>
    <x v="0"/>
    <n v="1"/>
    <x v="1"/>
    <n v="183"/>
    <x v="1"/>
    <n v="8.6"/>
    <x v="1"/>
    <n v="236"/>
    <x v="2"/>
    <n v="137"/>
    <x v="4"/>
    <n v="29"/>
    <x v="0"/>
    <n v="299"/>
    <s v="Alto"/>
    <n v="132"/>
    <s v="Bajo"/>
    <n v="5.6"/>
    <s v="Alto"/>
    <n v="9.6999999999999993"/>
    <x v="0"/>
    <n v="7.6"/>
    <s v="Bajo"/>
    <n v="4.9000000000000004"/>
    <s v="Alto"/>
    <n v="1"/>
    <s v="Toma ECA"/>
    <n v="1"/>
    <s v="Toma ARB"/>
    <n v="1"/>
    <x v="0"/>
    <n v="1"/>
    <x v="0"/>
    <n v="1"/>
    <x v="1"/>
    <n v="1"/>
    <x v="0"/>
  </r>
  <r>
    <s v="P1868"/>
    <x v="46"/>
    <s v="Adulto"/>
    <x v="0"/>
    <n v="28.4"/>
    <x v="3"/>
    <n v="0"/>
    <s v="No tiene herencia"/>
    <n v="125"/>
    <n v="83"/>
    <n v="80"/>
    <s v="Normal"/>
    <n v="68"/>
    <s v="Normal"/>
    <n v="2"/>
    <x v="0"/>
    <n v="0"/>
    <x v="0"/>
    <n v="0"/>
    <x v="0"/>
    <n v="0"/>
    <x v="1"/>
    <x v="7"/>
    <x v="0"/>
    <n v="16"/>
    <x v="2"/>
    <n v="84"/>
    <x v="2"/>
    <n v="23"/>
    <x v="0"/>
    <n v="20"/>
    <s v="Normal"/>
    <n v="2113"/>
    <x v="0"/>
    <n v="0"/>
    <x v="0"/>
    <n v="99"/>
    <x v="0"/>
    <n v="5.8"/>
    <x v="2"/>
    <n v="189"/>
    <x v="0"/>
    <n v="85"/>
    <x v="3"/>
    <n v="63"/>
    <x v="1"/>
    <n v="122"/>
    <s v="Normal"/>
    <n v="140"/>
    <s v="Normal"/>
    <n v="4.0999999999999996"/>
    <s v="Normal"/>
    <n v="13.7"/>
    <x v="1"/>
    <n v="8.6999999999999993"/>
    <s v="Normal"/>
    <n v="3.3"/>
    <s v="Normal"/>
    <n v="0"/>
    <s v="No Toma ECA"/>
    <n v="0"/>
    <s v="No toma ARB"/>
    <n v="0"/>
    <x v="1"/>
    <n v="0"/>
    <x v="1"/>
    <n v="0"/>
    <x v="0"/>
    <n v="1"/>
    <x v="0"/>
  </r>
  <r>
    <s v="P1869"/>
    <x v="20"/>
    <s v="Adulto"/>
    <x v="1"/>
    <n v="19.100000000000001"/>
    <x v="0"/>
    <n v="1"/>
    <s v="Tiene herencia"/>
    <n v="120"/>
    <n v="68"/>
    <n v="71"/>
    <s v="Normal"/>
    <n v="53"/>
    <s v="Normal"/>
    <n v="1"/>
    <x v="2"/>
    <n v="0"/>
    <x v="0"/>
    <n v="0"/>
    <x v="0"/>
    <n v="0"/>
    <x v="1"/>
    <x v="10"/>
    <x v="0"/>
    <n v="33"/>
    <x v="0"/>
    <n v="101"/>
    <x v="0"/>
    <n v="18"/>
    <x v="0"/>
    <n v="14"/>
    <s v="Normal"/>
    <n v="1398"/>
    <x v="0"/>
    <n v="0"/>
    <x v="0"/>
    <n v="119"/>
    <x v="2"/>
    <n v="6.2"/>
    <x v="2"/>
    <n v="212"/>
    <x v="2"/>
    <n v="111"/>
    <x v="0"/>
    <n v="51"/>
    <x v="0"/>
    <n v="115"/>
    <s v="Normal"/>
    <n v="139"/>
    <s v="Normal"/>
    <n v="3.7"/>
    <s v="Normal"/>
    <n v="12"/>
    <x v="1"/>
    <n v="9.6999999999999993"/>
    <s v="Normal"/>
    <n v="4.0999999999999996"/>
    <s v="Normal"/>
    <n v="1"/>
    <s v="Toma ECA"/>
    <n v="0"/>
    <s v="No toma ARB"/>
    <n v="0"/>
    <x v="1"/>
    <n v="1"/>
    <x v="0"/>
    <n v="0"/>
    <x v="0"/>
    <n v="0"/>
    <x v="1"/>
  </r>
  <r>
    <s v="P1870"/>
    <x v="4"/>
    <s v="Adulto Mayor"/>
    <x v="0"/>
    <n v="35.299999999999997"/>
    <x v="1"/>
    <n v="1"/>
    <s v="Tiene herencia"/>
    <n v="179"/>
    <n v="106"/>
    <n v="75"/>
    <s v="Normal"/>
    <n v="37"/>
    <s v="Reducida"/>
    <n v="3"/>
    <x v="3"/>
    <n v="0"/>
    <x v="0"/>
    <n v="0"/>
    <x v="0"/>
    <n v="1"/>
    <x v="0"/>
    <x v="1"/>
    <x v="1"/>
    <n v="116"/>
    <x v="3"/>
    <n v="12"/>
    <x v="3"/>
    <n v="1274"/>
    <x v="1"/>
    <n v="1019"/>
    <s v="Macroalbuminuria"/>
    <n v="527"/>
    <x v="0"/>
    <n v="1"/>
    <x v="1"/>
    <n v="197"/>
    <x v="1"/>
    <n v="10.1"/>
    <x v="1"/>
    <n v="240"/>
    <x v="1"/>
    <n v="173"/>
    <x v="1"/>
    <n v="29"/>
    <x v="0"/>
    <n v="428"/>
    <s v="Alto"/>
    <n v="130"/>
    <s v="Bajo"/>
    <n v="5.9"/>
    <s v="Alto"/>
    <n v="9.9"/>
    <x v="0"/>
    <n v="7.8"/>
    <s v="Bajo"/>
    <n v="5.9"/>
    <s v="Alto"/>
    <n v="0"/>
    <s v="No Toma ECA"/>
    <n v="0"/>
    <s v="No toma ARB"/>
    <n v="1"/>
    <x v="0"/>
    <n v="1"/>
    <x v="0"/>
    <n v="1"/>
    <x v="1"/>
    <n v="1"/>
    <x v="0"/>
  </r>
  <r>
    <s v="P1871"/>
    <x v="52"/>
    <s v="Adulto"/>
    <x v="1"/>
    <n v="21.5"/>
    <x v="0"/>
    <n v="0"/>
    <s v="No tiene herencia"/>
    <n v="125"/>
    <n v="65"/>
    <n v="86"/>
    <s v="Normal"/>
    <n v="69"/>
    <s v="Normal"/>
    <n v="1"/>
    <x v="2"/>
    <n v="0"/>
    <x v="0"/>
    <n v="0"/>
    <x v="0"/>
    <n v="1"/>
    <x v="0"/>
    <x v="4"/>
    <x v="1"/>
    <n v="39"/>
    <x v="0"/>
    <n v="119"/>
    <x v="0"/>
    <n v="29"/>
    <x v="0"/>
    <n v="20"/>
    <s v="Normal"/>
    <n v="1850"/>
    <x v="0"/>
    <n v="0"/>
    <x v="0"/>
    <n v="82"/>
    <x v="0"/>
    <n v="6.2"/>
    <x v="2"/>
    <n v="189"/>
    <x v="0"/>
    <n v="111"/>
    <x v="0"/>
    <n v="54"/>
    <x v="0"/>
    <n v="122"/>
    <s v="Normal"/>
    <n v="142"/>
    <s v="Normal"/>
    <n v="4.9000000000000004"/>
    <s v="Normal"/>
    <n v="15.8"/>
    <x v="2"/>
    <n v="9.6"/>
    <s v="Normal"/>
    <n v="3.4"/>
    <s v="Normal"/>
    <n v="0"/>
    <s v="No Toma ECA"/>
    <n v="1"/>
    <s v="Toma ARB"/>
    <n v="0"/>
    <x v="1"/>
    <n v="0"/>
    <x v="1"/>
    <n v="0"/>
    <x v="0"/>
    <n v="0"/>
    <x v="1"/>
  </r>
  <r>
    <s v="P1872"/>
    <x v="50"/>
    <s v="Adulto"/>
    <x v="1"/>
    <n v="29.8"/>
    <x v="3"/>
    <n v="0"/>
    <s v="No tiene herencia"/>
    <n v="110"/>
    <n v="71"/>
    <n v="80"/>
    <s v="Normal"/>
    <n v="51"/>
    <s v="Normal"/>
    <n v="1"/>
    <x v="2"/>
    <n v="0"/>
    <x v="0"/>
    <n v="0"/>
    <x v="0"/>
    <n v="0"/>
    <x v="1"/>
    <x v="3"/>
    <x v="0"/>
    <n v="40"/>
    <x v="0"/>
    <n v="76"/>
    <x v="2"/>
    <n v="25"/>
    <x v="0"/>
    <n v="20"/>
    <s v="Normal"/>
    <n v="1517"/>
    <x v="0"/>
    <n v="1"/>
    <x v="1"/>
    <n v="97"/>
    <x v="0"/>
    <n v="5.7"/>
    <x v="2"/>
    <n v="161"/>
    <x v="0"/>
    <n v="101"/>
    <x v="0"/>
    <n v="42"/>
    <x v="0"/>
    <n v="98"/>
    <s v="Normal"/>
    <n v="145"/>
    <s v="Normal"/>
    <n v="4.7"/>
    <s v="Normal"/>
    <n v="13.4"/>
    <x v="1"/>
    <n v="9.3000000000000007"/>
    <s v="Normal"/>
    <n v="3.1"/>
    <s v="Normal"/>
    <n v="1"/>
    <s v="Toma ECA"/>
    <n v="1"/>
    <s v="Toma ARB"/>
    <n v="0"/>
    <x v="1"/>
    <n v="0"/>
    <x v="1"/>
    <n v="0"/>
    <x v="0"/>
    <n v="0"/>
    <x v="1"/>
  </r>
  <r>
    <s v="P1873"/>
    <x v="25"/>
    <s v="Adulto"/>
    <x v="0"/>
    <n v="24.1"/>
    <x v="0"/>
    <n v="1"/>
    <s v="Tiene herencia"/>
    <n v="117"/>
    <n v="70"/>
    <n v="62"/>
    <s v="Normal"/>
    <n v="55"/>
    <s v="Normal"/>
    <n v="2"/>
    <x v="0"/>
    <n v="0"/>
    <x v="0"/>
    <n v="0"/>
    <x v="0"/>
    <n v="0"/>
    <x v="1"/>
    <x v="3"/>
    <x v="0"/>
    <n v="18"/>
    <x v="0"/>
    <n v="64"/>
    <x v="2"/>
    <n v="13"/>
    <x v="0"/>
    <n v="9"/>
    <s v="Normal"/>
    <n v="1387"/>
    <x v="0"/>
    <n v="1"/>
    <x v="1"/>
    <n v="101"/>
    <x v="2"/>
    <n v="5.2"/>
    <x v="0"/>
    <n v="218"/>
    <x v="2"/>
    <n v="89"/>
    <x v="3"/>
    <n v="42"/>
    <x v="0"/>
    <n v="94"/>
    <s v="Normal"/>
    <n v="145"/>
    <s v="Normal"/>
    <n v="4.3"/>
    <s v="Normal"/>
    <n v="13.8"/>
    <x v="1"/>
    <n v="10.4"/>
    <s v="Normal"/>
    <n v="3.9"/>
    <s v="Normal"/>
    <n v="1"/>
    <s v="Toma ECA"/>
    <n v="1"/>
    <s v="Toma ARB"/>
    <n v="1"/>
    <x v="0"/>
    <n v="1"/>
    <x v="0"/>
    <n v="0"/>
    <x v="0"/>
    <n v="1"/>
    <x v="0"/>
  </r>
  <r>
    <s v="P1874"/>
    <x v="37"/>
    <s v="Adulto Mayor"/>
    <x v="0"/>
    <n v="26.4"/>
    <x v="3"/>
    <n v="0"/>
    <s v="No tiene herencia"/>
    <n v="135"/>
    <n v="67"/>
    <n v="68"/>
    <s v="Normal"/>
    <n v="59"/>
    <s v="Normal"/>
    <n v="1"/>
    <x v="2"/>
    <n v="0"/>
    <x v="0"/>
    <n v="0"/>
    <x v="0"/>
    <n v="1"/>
    <x v="0"/>
    <x v="7"/>
    <x v="0"/>
    <n v="22"/>
    <x v="0"/>
    <n v="82"/>
    <x v="2"/>
    <n v="23"/>
    <x v="0"/>
    <n v="18"/>
    <s v="Normal"/>
    <n v="1036"/>
    <x v="0"/>
    <n v="0"/>
    <x v="0"/>
    <n v="119"/>
    <x v="2"/>
    <n v="5.3"/>
    <x v="0"/>
    <n v="211"/>
    <x v="2"/>
    <n v="123"/>
    <x v="0"/>
    <n v="41"/>
    <x v="0"/>
    <n v="112"/>
    <s v="Normal"/>
    <n v="144"/>
    <s v="Normal"/>
    <n v="4.4000000000000004"/>
    <s v="Normal"/>
    <n v="15.4"/>
    <x v="1"/>
    <n v="9.5"/>
    <s v="Normal"/>
    <n v="2.9"/>
    <s v="Normal"/>
    <n v="1"/>
    <s v="Toma ECA"/>
    <n v="1"/>
    <s v="Toma ARB"/>
    <n v="0"/>
    <x v="1"/>
    <n v="0"/>
    <x v="1"/>
    <n v="0"/>
    <x v="0"/>
    <n v="1"/>
    <x v="0"/>
  </r>
  <r>
    <s v="P1875"/>
    <x v="49"/>
    <s v="Adulto Mayor"/>
    <x v="0"/>
    <n v="29"/>
    <x v="3"/>
    <n v="1"/>
    <s v="Tiene herencia"/>
    <n v="145"/>
    <n v="90"/>
    <n v="77"/>
    <s v="Normal"/>
    <n v="33"/>
    <s v="Reducida"/>
    <n v="2"/>
    <x v="0"/>
    <n v="1"/>
    <x v="1"/>
    <n v="1"/>
    <x v="1"/>
    <n v="1"/>
    <x v="0"/>
    <x v="41"/>
    <x v="1"/>
    <n v="67"/>
    <x v="1"/>
    <n v="12"/>
    <x v="3"/>
    <n v="2178"/>
    <x v="1"/>
    <n v="1524"/>
    <s v="Macroalbuminuria"/>
    <n v="654"/>
    <x v="0"/>
    <n v="0"/>
    <x v="0"/>
    <n v="156"/>
    <x v="1"/>
    <n v="7.8"/>
    <x v="1"/>
    <n v="219"/>
    <x v="2"/>
    <n v="147"/>
    <x v="4"/>
    <n v="31"/>
    <x v="0"/>
    <n v="425"/>
    <s v="Alto"/>
    <n v="134"/>
    <s v="Bajo"/>
    <n v="6.7"/>
    <s v="Alto"/>
    <n v="9.1999999999999993"/>
    <x v="0"/>
    <n v="8.1"/>
    <s v="Bajo"/>
    <n v="7.3"/>
    <s v="Alto"/>
    <n v="1"/>
    <s v="Toma ECA"/>
    <n v="1"/>
    <s v="Toma ARB"/>
    <n v="1"/>
    <x v="0"/>
    <n v="0"/>
    <x v="1"/>
    <n v="1"/>
    <x v="1"/>
    <n v="0"/>
    <x v="1"/>
  </r>
  <r>
    <s v="P1876"/>
    <x v="9"/>
    <s v="Adulto Mayor"/>
    <x v="1"/>
    <n v="33"/>
    <x v="2"/>
    <n v="1"/>
    <s v="Tiene herencia"/>
    <n v="184"/>
    <n v="102"/>
    <n v="98"/>
    <s v="Normal"/>
    <n v="25"/>
    <s v="Reducida"/>
    <n v="2"/>
    <x v="0"/>
    <n v="1"/>
    <x v="1"/>
    <n v="1"/>
    <x v="1"/>
    <n v="1"/>
    <x v="0"/>
    <x v="37"/>
    <x v="1"/>
    <n v="102"/>
    <x v="3"/>
    <n v="43"/>
    <x v="1"/>
    <n v="1736"/>
    <x v="1"/>
    <n v="1388"/>
    <s v="Macroalbuminuria"/>
    <n v="803"/>
    <x v="0"/>
    <n v="1"/>
    <x v="1"/>
    <n v="160"/>
    <x v="1"/>
    <n v="9.6999999999999993"/>
    <x v="1"/>
    <n v="300"/>
    <x v="1"/>
    <n v="173"/>
    <x v="1"/>
    <n v="25"/>
    <x v="0"/>
    <n v="339"/>
    <s v="Alto"/>
    <n v="140"/>
    <s v="Normal"/>
    <n v="6.2"/>
    <s v="Alto"/>
    <n v="9.6999999999999993"/>
    <x v="0"/>
    <n v="8.1"/>
    <s v="Bajo"/>
    <n v="6.9"/>
    <s v="Alto"/>
    <n v="1"/>
    <s v="Toma ECA"/>
    <n v="1"/>
    <s v="Toma ARB"/>
    <n v="1"/>
    <x v="0"/>
    <n v="1"/>
    <x v="0"/>
    <n v="1"/>
    <x v="1"/>
    <n v="1"/>
    <x v="0"/>
  </r>
  <r>
    <s v="P1877"/>
    <x v="38"/>
    <s v="Adulto Mayor"/>
    <x v="0"/>
    <n v="20.7"/>
    <x v="0"/>
    <n v="0"/>
    <s v="No tiene herencia"/>
    <n v="110"/>
    <n v="73"/>
    <n v="74"/>
    <s v="Normal"/>
    <n v="60"/>
    <s v="Normal"/>
    <n v="1"/>
    <x v="2"/>
    <n v="0"/>
    <x v="0"/>
    <n v="0"/>
    <x v="0"/>
    <n v="1"/>
    <x v="0"/>
    <x v="3"/>
    <x v="0"/>
    <n v="37"/>
    <x v="0"/>
    <n v="98"/>
    <x v="0"/>
    <n v="8"/>
    <x v="0"/>
    <n v="5"/>
    <s v="Normal"/>
    <n v="1677"/>
    <x v="0"/>
    <n v="1"/>
    <x v="1"/>
    <n v="98"/>
    <x v="0"/>
    <n v="6.1"/>
    <x v="2"/>
    <n v="209"/>
    <x v="2"/>
    <n v="130"/>
    <x v="4"/>
    <n v="51"/>
    <x v="0"/>
    <n v="128"/>
    <s v="Normal"/>
    <n v="143"/>
    <s v="Normal"/>
    <n v="3.6"/>
    <s v="Normal"/>
    <n v="12.4"/>
    <x v="0"/>
    <n v="9.4"/>
    <s v="Normal"/>
    <n v="3.7"/>
    <s v="Normal"/>
    <n v="1"/>
    <s v="Toma ECA"/>
    <n v="1"/>
    <s v="Toma ARB"/>
    <n v="0"/>
    <x v="1"/>
    <n v="0"/>
    <x v="1"/>
    <n v="0"/>
    <x v="0"/>
    <n v="0"/>
    <x v="1"/>
  </r>
  <r>
    <s v="P1878"/>
    <x v="55"/>
    <s v="Adulto"/>
    <x v="1"/>
    <n v="18.100000000000001"/>
    <x v="4"/>
    <n v="0"/>
    <s v="No tiene herencia"/>
    <n v="115"/>
    <n v="70"/>
    <n v="62"/>
    <s v="Normal"/>
    <n v="69"/>
    <s v="Normal"/>
    <n v="1"/>
    <x v="2"/>
    <n v="0"/>
    <x v="0"/>
    <n v="0"/>
    <x v="0"/>
    <n v="0"/>
    <x v="1"/>
    <x v="3"/>
    <x v="0"/>
    <n v="39"/>
    <x v="0"/>
    <n v="113"/>
    <x v="0"/>
    <n v="16"/>
    <x v="0"/>
    <n v="12"/>
    <s v="Normal"/>
    <n v="1576"/>
    <x v="0"/>
    <n v="1"/>
    <x v="1"/>
    <n v="100"/>
    <x v="2"/>
    <n v="5.2"/>
    <x v="0"/>
    <n v="153"/>
    <x v="0"/>
    <n v="98"/>
    <x v="3"/>
    <n v="56"/>
    <x v="0"/>
    <n v="134"/>
    <s v="Normal"/>
    <n v="142"/>
    <s v="Normal"/>
    <n v="4"/>
    <s v="Normal"/>
    <n v="14.2"/>
    <x v="1"/>
    <n v="9.8000000000000007"/>
    <s v="Normal"/>
    <n v="4"/>
    <s v="Normal"/>
    <n v="0"/>
    <s v="No Toma ECA"/>
    <n v="0"/>
    <s v="No toma ARB"/>
    <n v="0"/>
    <x v="1"/>
    <n v="1"/>
    <x v="0"/>
    <n v="0"/>
    <x v="0"/>
    <n v="0"/>
    <x v="1"/>
  </r>
  <r>
    <s v="P1879"/>
    <x v="12"/>
    <s v="Adulto"/>
    <x v="1"/>
    <n v="26.5"/>
    <x v="3"/>
    <n v="0"/>
    <s v="No tiene herencia"/>
    <n v="122"/>
    <n v="69"/>
    <n v="87"/>
    <s v="Normal"/>
    <n v="61"/>
    <s v="Normal"/>
    <n v="2"/>
    <x v="0"/>
    <n v="0"/>
    <x v="0"/>
    <n v="0"/>
    <x v="0"/>
    <n v="1"/>
    <x v="0"/>
    <x v="0"/>
    <x v="0"/>
    <n v="35"/>
    <x v="0"/>
    <n v="80"/>
    <x v="2"/>
    <n v="13"/>
    <x v="0"/>
    <n v="9"/>
    <s v="Normal"/>
    <n v="1034"/>
    <x v="0"/>
    <n v="0"/>
    <x v="0"/>
    <n v="93"/>
    <x v="0"/>
    <n v="5.6"/>
    <x v="0"/>
    <n v="216"/>
    <x v="2"/>
    <n v="106"/>
    <x v="0"/>
    <n v="45"/>
    <x v="0"/>
    <n v="83"/>
    <s v="Normal"/>
    <n v="135"/>
    <s v="Normal"/>
    <n v="4"/>
    <s v="Normal"/>
    <n v="14.1"/>
    <x v="1"/>
    <n v="9.9"/>
    <s v="Normal"/>
    <n v="3.8"/>
    <s v="Normal"/>
    <n v="0"/>
    <s v="No Toma ECA"/>
    <n v="1"/>
    <s v="Toma ARB"/>
    <n v="0"/>
    <x v="1"/>
    <n v="0"/>
    <x v="1"/>
    <n v="0"/>
    <x v="0"/>
    <n v="0"/>
    <x v="1"/>
  </r>
  <r>
    <s v="P1880"/>
    <x v="17"/>
    <s v="Adulto"/>
    <x v="0"/>
    <n v="20.2"/>
    <x v="0"/>
    <n v="0"/>
    <s v="No tiene herencia"/>
    <n v="101"/>
    <n v="67"/>
    <n v="81"/>
    <s v="Normal"/>
    <n v="50"/>
    <s v="Normal"/>
    <n v="2"/>
    <x v="0"/>
    <n v="0"/>
    <x v="0"/>
    <n v="0"/>
    <x v="0"/>
    <n v="0"/>
    <x v="1"/>
    <x v="10"/>
    <x v="2"/>
    <n v="29"/>
    <x v="0"/>
    <n v="117"/>
    <x v="0"/>
    <n v="9"/>
    <x v="0"/>
    <n v="7"/>
    <s v="Normal"/>
    <n v="2278"/>
    <x v="0"/>
    <n v="0"/>
    <x v="0"/>
    <n v="82"/>
    <x v="0"/>
    <n v="5.7"/>
    <x v="2"/>
    <n v="213"/>
    <x v="2"/>
    <n v="125"/>
    <x v="0"/>
    <n v="63"/>
    <x v="1"/>
    <n v="118"/>
    <s v="Normal"/>
    <n v="143"/>
    <s v="Normal"/>
    <n v="4.5"/>
    <s v="Normal"/>
    <n v="14.2"/>
    <x v="1"/>
    <n v="10.1"/>
    <s v="Normal"/>
    <n v="3.8"/>
    <s v="Normal"/>
    <n v="0"/>
    <s v="No Toma ECA"/>
    <n v="0"/>
    <s v="No toma ARB"/>
    <n v="1"/>
    <x v="0"/>
    <n v="1"/>
    <x v="0"/>
    <n v="0"/>
    <x v="0"/>
    <n v="1"/>
    <x v="0"/>
  </r>
  <r>
    <s v="P1881"/>
    <x v="36"/>
    <s v="Adulto Mayor"/>
    <x v="1"/>
    <n v="36.9"/>
    <x v="1"/>
    <n v="1"/>
    <s v="Tiene herencia"/>
    <n v="178"/>
    <n v="93"/>
    <n v="102"/>
    <s v="Taquicardia"/>
    <n v="32"/>
    <s v="Reducida"/>
    <n v="4"/>
    <x v="1"/>
    <n v="0"/>
    <x v="0"/>
    <n v="1"/>
    <x v="1"/>
    <n v="1"/>
    <x v="0"/>
    <x v="39"/>
    <x v="1"/>
    <n v="53"/>
    <x v="1"/>
    <n v="31"/>
    <x v="1"/>
    <n v="2095"/>
    <x v="1"/>
    <n v="1676"/>
    <s v="Macroalbuminuria"/>
    <n v="780"/>
    <x v="0"/>
    <n v="0"/>
    <x v="0"/>
    <n v="152"/>
    <x v="1"/>
    <n v="10.3"/>
    <x v="1"/>
    <n v="298"/>
    <x v="1"/>
    <n v="184"/>
    <x v="1"/>
    <n v="39"/>
    <x v="0"/>
    <n v="369"/>
    <s v="Alto"/>
    <n v="127"/>
    <s v="Bajo"/>
    <n v="6.6"/>
    <s v="Alto"/>
    <n v="9.1"/>
    <x v="0"/>
    <n v="8.3000000000000007"/>
    <s v="Bajo"/>
    <n v="7.4"/>
    <s v="Alto"/>
    <n v="0"/>
    <s v="No Toma ECA"/>
    <n v="0"/>
    <s v="No toma ARB"/>
    <n v="1"/>
    <x v="0"/>
    <n v="1"/>
    <x v="0"/>
    <n v="1"/>
    <x v="1"/>
    <n v="1"/>
    <x v="0"/>
  </r>
  <r>
    <s v="P1882"/>
    <x v="37"/>
    <s v="Adulto Mayor"/>
    <x v="0"/>
    <n v="19.5"/>
    <x v="0"/>
    <n v="0"/>
    <s v="No tiene herencia"/>
    <n v="103"/>
    <n v="78"/>
    <n v="88"/>
    <s v="Normal"/>
    <n v="60"/>
    <s v="Normal"/>
    <n v="2"/>
    <x v="0"/>
    <n v="0"/>
    <x v="0"/>
    <n v="0"/>
    <x v="0"/>
    <n v="1"/>
    <x v="0"/>
    <x v="18"/>
    <x v="0"/>
    <n v="35"/>
    <x v="0"/>
    <n v="71"/>
    <x v="2"/>
    <n v="25"/>
    <x v="0"/>
    <n v="22"/>
    <s v="Normal"/>
    <n v="1279"/>
    <x v="0"/>
    <n v="0"/>
    <x v="0"/>
    <n v="119"/>
    <x v="2"/>
    <n v="6.1"/>
    <x v="2"/>
    <n v="194"/>
    <x v="0"/>
    <n v="109"/>
    <x v="0"/>
    <n v="54"/>
    <x v="0"/>
    <n v="152"/>
    <s v="Alto"/>
    <n v="142"/>
    <s v="Normal"/>
    <n v="4.2"/>
    <s v="Normal"/>
    <n v="13.6"/>
    <x v="1"/>
    <n v="9.6999999999999993"/>
    <s v="Normal"/>
    <n v="4.4000000000000004"/>
    <s v="Normal"/>
    <n v="0"/>
    <s v="No Toma ECA"/>
    <n v="0"/>
    <s v="No toma ARB"/>
    <n v="0"/>
    <x v="1"/>
    <n v="0"/>
    <x v="1"/>
    <n v="0"/>
    <x v="0"/>
    <n v="1"/>
    <x v="0"/>
  </r>
  <r>
    <s v="P1883"/>
    <x v="53"/>
    <s v="Adulto Mayor"/>
    <x v="1"/>
    <n v="34.700000000000003"/>
    <x v="2"/>
    <n v="0"/>
    <s v="No tiene herencia"/>
    <n v="149"/>
    <n v="92"/>
    <n v="91"/>
    <s v="Normal"/>
    <n v="35"/>
    <s v="Reducida"/>
    <n v="2"/>
    <x v="0"/>
    <n v="1"/>
    <x v="1"/>
    <n v="0"/>
    <x v="0"/>
    <n v="1"/>
    <x v="0"/>
    <x v="28"/>
    <x v="1"/>
    <n v="78"/>
    <x v="1"/>
    <n v="26"/>
    <x v="4"/>
    <n v="1758"/>
    <x v="1"/>
    <n v="1230"/>
    <s v="Macroalbuminuria"/>
    <n v="404"/>
    <x v="1"/>
    <n v="1"/>
    <x v="1"/>
    <n v="167"/>
    <x v="1"/>
    <n v="10.3"/>
    <x v="1"/>
    <n v="255"/>
    <x v="1"/>
    <n v="140"/>
    <x v="4"/>
    <n v="45"/>
    <x v="0"/>
    <n v="400"/>
    <s v="Alto"/>
    <n v="128"/>
    <s v="Bajo"/>
    <n v="5.4"/>
    <s v="Alto"/>
    <n v="7.4"/>
    <x v="0"/>
    <n v="8.8000000000000007"/>
    <s v="Normal"/>
    <n v="7"/>
    <s v="Alto"/>
    <n v="1"/>
    <s v="Toma ECA"/>
    <n v="1"/>
    <s v="Toma ARB"/>
    <n v="1"/>
    <x v="0"/>
    <n v="1"/>
    <x v="0"/>
    <n v="1"/>
    <x v="1"/>
    <n v="0"/>
    <x v="1"/>
  </r>
  <r>
    <s v="P1884"/>
    <x v="48"/>
    <s v="Adulto"/>
    <x v="1"/>
    <n v="33.799999999999997"/>
    <x v="2"/>
    <n v="0"/>
    <s v="No tiene herencia"/>
    <n v="140"/>
    <n v="101"/>
    <n v="103"/>
    <s v="Taquicardia"/>
    <n v="41"/>
    <s v="Intermedia"/>
    <n v="2"/>
    <x v="0"/>
    <n v="1"/>
    <x v="1"/>
    <n v="0"/>
    <x v="0"/>
    <n v="1"/>
    <x v="0"/>
    <x v="39"/>
    <x v="1"/>
    <n v="64"/>
    <x v="1"/>
    <n v="34"/>
    <x v="1"/>
    <n v="2304"/>
    <x v="1"/>
    <n v="2073"/>
    <s v="Macroalbuminuria"/>
    <n v="440"/>
    <x v="1"/>
    <n v="0"/>
    <x v="0"/>
    <n v="169"/>
    <x v="1"/>
    <n v="10.9"/>
    <x v="1"/>
    <n v="239"/>
    <x v="2"/>
    <n v="136"/>
    <x v="4"/>
    <n v="43"/>
    <x v="0"/>
    <n v="449"/>
    <s v="Alto"/>
    <n v="134"/>
    <s v="Bajo"/>
    <n v="6.8"/>
    <s v="Alto"/>
    <n v="10.1"/>
    <x v="0"/>
    <n v="8.3000000000000007"/>
    <s v="Bajo"/>
    <n v="6.7"/>
    <s v="Alto"/>
    <n v="1"/>
    <s v="Toma ECA"/>
    <n v="1"/>
    <s v="Toma ARB"/>
    <n v="0"/>
    <x v="1"/>
    <n v="1"/>
    <x v="0"/>
    <n v="1"/>
    <x v="1"/>
    <n v="0"/>
    <x v="1"/>
  </r>
  <r>
    <s v="P1885"/>
    <x v="33"/>
    <s v="Adulto Mayor"/>
    <x v="0"/>
    <n v="25.3"/>
    <x v="3"/>
    <n v="1"/>
    <s v="Tiene herencia"/>
    <n v="127"/>
    <n v="71"/>
    <n v="73"/>
    <s v="Normal"/>
    <n v="51"/>
    <s v="Normal"/>
    <n v="2"/>
    <x v="0"/>
    <n v="0"/>
    <x v="0"/>
    <n v="0"/>
    <x v="0"/>
    <n v="0"/>
    <x v="1"/>
    <x v="3"/>
    <x v="0"/>
    <n v="36"/>
    <x v="0"/>
    <n v="87"/>
    <x v="2"/>
    <n v="16"/>
    <x v="0"/>
    <n v="12"/>
    <s v="Normal"/>
    <n v="1093"/>
    <x v="0"/>
    <n v="0"/>
    <x v="0"/>
    <n v="119"/>
    <x v="2"/>
    <n v="5.9"/>
    <x v="2"/>
    <n v="167"/>
    <x v="0"/>
    <n v="93"/>
    <x v="3"/>
    <n v="64"/>
    <x v="1"/>
    <n v="89"/>
    <s v="Normal"/>
    <n v="138"/>
    <s v="Normal"/>
    <n v="4.7"/>
    <s v="Normal"/>
    <n v="13.5"/>
    <x v="1"/>
    <n v="9.9"/>
    <s v="Normal"/>
    <n v="3.9"/>
    <s v="Normal"/>
    <n v="0"/>
    <s v="No Toma ECA"/>
    <n v="1"/>
    <s v="Toma ARB"/>
    <n v="0"/>
    <x v="1"/>
    <n v="0"/>
    <x v="1"/>
    <n v="0"/>
    <x v="0"/>
    <n v="1"/>
    <x v="0"/>
  </r>
  <r>
    <s v="P1886"/>
    <x v="26"/>
    <s v="Adulto"/>
    <x v="1"/>
    <n v="24.5"/>
    <x v="0"/>
    <n v="0"/>
    <s v="No tiene herencia"/>
    <n v="119"/>
    <n v="81"/>
    <n v="67"/>
    <s v="Normal"/>
    <n v="64"/>
    <s v="Normal"/>
    <n v="2"/>
    <x v="0"/>
    <n v="0"/>
    <x v="0"/>
    <n v="0"/>
    <x v="0"/>
    <n v="1"/>
    <x v="0"/>
    <x v="0"/>
    <x v="0"/>
    <n v="16"/>
    <x v="2"/>
    <n v="113"/>
    <x v="0"/>
    <n v="19"/>
    <x v="0"/>
    <n v="13"/>
    <s v="Normal"/>
    <n v="1865"/>
    <x v="0"/>
    <n v="0"/>
    <x v="0"/>
    <n v="110"/>
    <x v="2"/>
    <n v="6.1"/>
    <x v="2"/>
    <n v="201"/>
    <x v="2"/>
    <n v="112"/>
    <x v="0"/>
    <n v="48"/>
    <x v="0"/>
    <n v="100"/>
    <s v="Normal"/>
    <n v="141"/>
    <s v="Normal"/>
    <n v="4"/>
    <s v="Normal"/>
    <n v="14.1"/>
    <x v="1"/>
    <n v="9.5"/>
    <s v="Normal"/>
    <n v="2.9"/>
    <s v="Normal"/>
    <n v="0"/>
    <s v="No Toma ECA"/>
    <n v="0"/>
    <s v="No toma ARB"/>
    <n v="0"/>
    <x v="1"/>
    <n v="0"/>
    <x v="1"/>
    <n v="0"/>
    <x v="0"/>
    <n v="0"/>
    <x v="1"/>
  </r>
  <r>
    <s v="P1887"/>
    <x v="40"/>
    <s v="Adulto"/>
    <x v="1"/>
    <n v="32.4"/>
    <x v="2"/>
    <n v="1"/>
    <s v="Tiene herencia"/>
    <n v="188"/>
    <n v="94"/>
    <n v="94"/>
    <s v="Normal"/>
    <n v="28"/>
    <s v="Reducida"/>
    <n v="4"/>
    <x v="1"/>
    <n v="0"/>
    <x v="0"/>
    <n v="0"/>
    <x v="0"/>
    <n v="1"/>
    <x v="0"/>
    <x v="40"/>
    <x v="1"/>
    <n v="118"/>
    <x v="3"/>
    <n v="47"/>
    <x v="1"/>
    <n v="1751"/>
    <x v="1"/>
    <n v="1225"/>
    <s v="Macroalbuminuria"/>
    <n v="560"/>
    <x v="0"/>
    <n v="1"/>
    <x v="1"/>
    <n v="151"/>
    <x v="1"/>
    <n v="8"/>
    <x v="1"/>
    <n v="250"/>
    <x v="1"/>
    <n v="183"/>
    <x v="1"/>
    <n v="35"/>
    <x v="0"/>
    <n v="447"/>
    <s v="Alto"/>
    <n v="129"/>
    <s v="Bajo"/>
    <n v="6"/>
    <s v="Alto"/>
    <n v="11"/>
    <x v="0"/>
    <n v="7.5"/>
    <s v="Bajo"/>
    <n v="5.4"/>
    <s v="Alto"/>
    <n v="1"/>
    <s v="Toma ECA"/>
    <n v="0"/>
    <s v="No toma ARB"/>
    <n v="1"/>
    <x v="0"/>
    <n v="1"/>
    <x v="0"/>
    <n v="1"/>
    <x v="1"/>
    <n v="1"/>
    <x v="0"/>
  </r>
  <r>
    <s v="P1888"/>
    <x v="24"/>
    <s v="Adulto"/>
    <x v="0"/>
    <n v="26.2"/>
    <x v="3"/>
    <n v="1"/>
    <s v="Tiene herencia"/>
    <n v="102"/>
    <n v="72"/>
    <n v="83"/>
    <s v="Normal"/>
    <n v="60"/>
    <s v="Normal"/>
    <n v="1"/>
    <x v="2"/>
    <n v="0"/>
    <x v="0"/>
    <n v="0"/>
    <x v="0"/>
    <n v="1"/>
    <x v="0"/>
    <x v="3"/>
    <x v="0"/>
    <n v="20"/>
    <x v="0"/>
    <n v="69"/>
    <x v="2"/>
    <n v="19"/>
    <x v="0"/>
    <n v="13"/>
    <s v="Normal"/>
    <n v="1487"/>
    <x v="0"/>
    <n v="1"/>
    <x v="1"/>
    <n v="99"/>
    <x v="0"/>
    <n v="6.4"/>
    <x v="2"/>
    <n v="187"/>
    <x v="0"/>
    <n v="114"/>
    <x v="0"/>
    <n v="41"/>
    <x v="0"/>
    <n v="129"/>
    <s v="Normal"/>
    <n v="138"/>
    <s v="Normal"/>
    <n v="4.0999999999999996"/>
    <s v="Normal"/>
    <n v="15.6"/>
    <x v="1"/>
    <n v="9.6999999999999993"/>
    <s v="Normal"/>
    <n v="3.2"/>
    <s v="Normal"/>
    <n v="1"/>
    <s v="Toma ECA"/>
    <n v="1"/>
    <s v="Toma ARB"/>
    <n v="0"/>
    <x v="1"/>
    <n v="0"/>
    <x v="1"/>
    <n v="0"/>
    <x v="0"/>
    <n v="0"/>
    <x v="1"/>
  </r>
  <r>
    <s v="P1889"/>
    <x v="43"/>
    <s v="Adulto Mayor"/>
    <x v="0"/>
    <n v="25.6"/>
    <x v="3"/>
    <n v="1"/>
    <s v="Tiene herencia"/>
    <n v="125"/>
    <n v="77"/>
    <n v="80"/>
    <s v="Normal"/>
    <n v="68"/>
    <s v="Normal"/>
    <n v="2"/>
    <x v="0"/>
    <n v="0"/>
    <x v="0"/>
    <n v="0"/>
    <x v="0"/>
    <n v="0"/>
    <x v="1"/>
    <x v="7"/>
    <x v="0"/>
    <n v="21"/>
    <x v="0"/>
    <n v="72"/>
    <x v="2"/>
    <n v="24"/>
    <x v="0"/>
    <n v="16"/>
    <s v="Normal"/>
    <n v="1609"/>
    <x v="0"/>
    <n v="1"/>
    <x v="1"/>
    <n v="98"/>
    <x v="0"/>
    <n v="6.4"/>
    <x v="2"/>
    <n v="175"/>
    <x v="0"/>
    <n v="85"/>
    <x v="3"/>
    <n v="52"/>
    <x v="0"/>
    <n v="106"/>
    <s v="Normal"/>
    <n v="143"/>
    <s v="Normal"/>
    <n v="4.2"/>
    <s v="Normal"/>
    <n v="15.8"/>
    <x v="1"/>
    <n v="10.1"/>
    <s v="Normal"/>
    <n v="2.9"/>
    <s v="Normal"/>
    <n v="1"/>
    <s v="Toma ECA"/>
    <n v="1"/>
    <s v="Toma ARB"/>
    <n v="0"/>
    <x v="1"/>
    <n v="1"/>
    <x v="0"/>
    <n v="0"/>
    <x v="0"/>
    <n v="0"/>
    <x v="1"/>
  </r>
  <r>
    <s v="P1890"/>
    <x v="1"/>
    <s v="Adulto"/>
    <x v="1"/>
    <n v="29.7"/>
    <x v="3"/>
    <n v="1"/>
    <s v="Tiene herencia"/>
    <n v="111"/>
    <n v="78"/>
    <n v="76"/>
    <s v="Normal"/>
    <n v="61"/>
    <s v="Normal"/>
    <n v="2"/>
    <x v="0"/>
    <n v="0"/>
    <x v="0"/>
    <n v="0"/>
    <x v="0"/>
    <n v="1"/>
    <x v="0"/>
    <x v="3"/>
    <x v="0"/>
    <n v="31"/>
    <x v="0"/>
    <n v="75"/>
    <x v="2"/>
    <n v="6"/>
    <x v="0"/>
    <n v="4"/>
    <s v="Normal"/>
    <n v="1849"/>
    <x v="0"/>
    <n v="1"/>
    <x v="1"/>
    <n v="109"/>
    <x v="2"/>
    <n v="5.7"/>
    <x v="2"/>
    <n v="186"/>
    <x v="0"/>
    <n v="84"/>
    <x v="3"/>
    <n v="62"/>
    <x v="1"/>
    <n v="134"/>
    <s v="Normal"/>
    <n v="141"/>
    <s v="Normal"/>
    <n v="4.5999999999999996"/>
    <s v="Normal"/>
    <n v="14.7"/>
    <x v="1"/>
    <n v="8.6"/>
    <s v="Normal"/>
    <n v="4.4000000000000004"/>
    <s v="Normal"/>
    <n v="0"/>
    <s v="No Toma ECA"/>
    <n v="0"/>
    <s v="No toma ARB"/>
    <n v="0"/>
    <x v="1"/>
    <n v="0"/>
    <x v="1"/>
    <n v="0"/>
    <x v="0"/>
    <n v="0"/>
    <x v="1"/>
  </r>
  <r>
    <s v="P1891"/>
    <x v="26"/>
    <s v="Adulto"/>
    <x v="0"/>
    <n v="19.7"/>
    <x v="0"/>
    <n v="0"/>
    <s v="No tiene herencia"/>
    <n v="130"/>
    <n v="71"/>
    <n v="74"/>
    <s v="Normal"/>
    <n v="50"/>
    <s v="Normal"/>
    <n v="2"/>
    <x v="0"/>
    <n v="0"/>
    <x v="0"/>
    <n v="0"/>
    <x v="0"/>
    <n v="0"/>
    <x v="1"/>
    <x v="0"/>
    <x v="0"/>
    <n v="35"/>
    <x v="0"/>
    <n v="113"/>
    <x v="0"/>
    <n v="11"/>
    <x v="0"/>
    <n v="9"/>
    <s v="Normal"/>
    <n v="1682"/>
    <x v="0"/>
    <n v="0"/>
    <x v="0"/>
    <n v="93"/>
    <x v="0"/>
    <n v="4.9000000000000004"/>
    <x v="0"/>
    <n v="163"/>
    <x v="0"/>
    <n v="84"/>
    <x v="3"/>
    <n v="56"/>
    <x v="0"/>
    <n v="118"/>
    <s v="Normal"/>
    <n v="135"/>
    <s v="Normal"/>
    <n v="4.8"/>
    <s v="Normal"/>
    <n v="15.4"/>
    <x v="1"/>
    <n v="10.1"/>
    <s v="Normal"/>
    <n v="4.5"/>
    <s v="Normal"/>
    <n v="0"/>
    <s v="No Toma ECA"/>
    <n v="1"/>
    <s v="Toma ARB"/>
    <n v="1"/>
    <x v="0"/>
    <n v="1"/>
    <x v="0"/>
    <n v="0"/>
    <x v="0"/>
    <n v="1"/>
    <x v="0"/>
  </r>
  <r>
    <s v="P1892"/>
    <x v="25"/>
    <s v="Adulto"/>
    <x v="0"/>
    <n v="24.9"/>
    <x v="0"/>
    <n v="1"/>
    <s v="Tiene herencia"/>
    <n v="125"/>
    <n v="80"/>
    <n v="61"/>
    <s v="Normal"/>
    <n v="51"/>
    <s v="Normal"/>
    <n v="1"/>
    <x v="2"/>
    <n v="0"/>
    <x v="0"/>
    <n v="0"/>
    <x v="0"/>
    <n v="1"/>
    <x v="0"/>
    <x v="13"/>
    <x v="0"/>
    <n v="17"/>
    <x v="2"/>
    <n v="102"/>
    <x v="0"/>
    <n v="28"/>
    <x v="0"/>
    <n v="22"/>
    <s v="Normal"/>
    <n v="1240"/>
    <x v="0"/>
    <n v="0"/>
    <x v="0"/>
    <n v="120"/>
    <x v="2"/>
    <n v="5.6"/>
    <x v="0"/>
    <n v="158"/>
    <x v="0"/>
    <n v="115"/>
    <x v="0"/>
    <n v="55"/>
    <x v="0"/>
    <n v="94"/>
    <s v="Normal"/>
    <n v="144"/>
    <s v="Normal"/>
    <n v="4"/>
    <s v="Normal"/>
    <n v="15.9"/>
    <x v="1"/>
    <n v="10.3"/>
    <s v="Normal"/>
    <n v="2.8"/>
    <s v="Normal"/>
    <n v="0"/>
    <s v="No Toma ECA"/>
    <n v="0"/>
    <s v="No toma ARB"/>
    <n v="0"/>
    <x v="1"/>
    <n v="0"/>
    <x v="1"/>
    <n v="0"/>
    <x v="0"/>
    <n v="0"/>
    <x v="1"/>
  </r>
  <r>
    <s v="P1893"/>
    <x v="1"/>
    <s v="Adulto"/>
    <x v="1"/>
    <n v="38.5"/>
    <x v="1"/>
    <n v="1"/>
    <s v="Tiene herencia"/>
    <n v="174"/>
    <n v="105"/>
    <n v="81"/>
    <s v="Normal"/>
    <n v="33"/>
    <s v="Reducida"/>
    <n v="4"/>
    <x v="1"/>
    <n v="1"/>
    <x v="1"/>
    <n v="1"/>
    <x v="1"/>
    <n v="1"/>
    <x v="0"/>
    <x v="12"/>
    <x v="1"/>
    <n v="112"/>
    <x v="3"/>
    <n v="44"/>
    <x v="1"/>
    <n v="1624"/>
    <x v="1"/>
    <n v="1461"/>
    <s v="Macroalbuminuria"/>
    <n v="536"/>
    <x v="0"/>
    <n v="1"/>
    <x v="1"/>
    <n v="204"/>
    <x v="1"/>
    <n v="9.6999999999999993"/>
    <x v="1"/>
    <n v="266"/>
    <x v="1"/>
    <n v="188"/>
    <x v="1"/>
    <n v="26"/>
    <x v="0"/>
    <n v="301"/>
    <s v="Alto"/>
    <n v="130"/>
    <s v="Bajo"/>
    <n v="6.6"/>
    <s v="Alto"/>
    <n v="10.1"/>
    <x v="0"/>
    <n v="8.6"/>
    <s v="Normal"/>
    <n v="6.2"/>
    <s v="Alto"/>
    <n v="0"/>
    <s v="No Toma ECA"/>
    <n v="1"/>
    <s v="Toma ARB"/>
    <n v="0"/>
    <x v="1"/>
    <n v="1"/>
    <x v="0"/>
    <n v="1"/>
    <x v="1"/>
    <n v="0"/>
    <x v="1"/>
  </r>
  <r>
    <s v="P1894"/>
    <x v="47"/>
    <s v="Adulto Mayor"/>
    <x v="1"/>
    <n v="25"/>
    <x v="3"/>
    <n v="0"/>
    <s v="No tiene herencia"/>
    <n v="178"/>
    <n v="102"/>
    <n v="81"/>
    <s v="Normal"/>
    <n v="46"/>
    <s v="Intermedia"/>
    <n v="2"/>
    <x v="0"/>
    <n v="1"/>
    <x v="1"/>
    <n v="0"/>
    <x v="0"/>
    <n v="1"/>
    <x v="0"/>
    <x v="36"/>
    <x v="1"/>
    <n v="101"/>
    <x v="3"/>
    <n v="37"/>
    <x v="1"/>
    <n v="2168"/>
    <x v="1"/>
    <n v="1734"/>
    <s v="Macroalbuminuria"/>
    <n v="789"/>
    <x v="0"/>
    <n v="0"/>
    <x v="0"/>
    <n v="149"/>
    <x v="1"/>
    <n v="7.4"/>
    <x v="1"/>
    <n v="247"/>
    <x v="1"/>
    <n v="157"/>
    <x v="4"/>
    <n v="28"/>
    <x v="0"/>
    <n v="350"/>
    <s v="Alto"/>
    <n v="125"/>
    <s v="Bajo"/>
    <n v="6.7"/>
    <s v="Alto"/>
    <n v="10.4"/>
    <x v="0"/>
    <n v="8.6"/>
    <s v="Normal"/>
    <n v="5.0999999999999996"/>
    <s v="Alto"/>
    <n v="1"/>
    <s v="Toma ECA"/>
    <n v="1"/>
    <s v="Toma ARB"/>
    <n v="1"/>
    <x v="0"/>
    <n v="1"/>
    <x v="0"/>
    <n v="1"/>
    <x v="1"/>
    <n v="1"/>
    <x v="0"/>
  </r>
  <r>
    <s v="P1895"/>
    <x v="13"/>
    <s v="Adulto Mayor"/>
    <x v="0"/>
    <n v="34.799999999999997"/>
    <x v="2"/>
    <n v="0"/>
    <s v="No tiene herencia"/>
    <n v="152"/>
    <n v="102"/>
    <n v="86"/>
    <s v="Normal"/>
    <n v="48"/>
    <s v="Intermedia"/>
    <n v="2"/>
    <x v="0"/>
    <n v="1"/>
    <x v="1"/>
    <n v="0"/>
    <x v="0"/>
    <n v="1"/>
    <x v="0"/>
    <x v="22"/>
    <x v="1"/>
    <n v="71"/>
    <x v="1"/>
    <n v="30"/>
    <x v="1"/>
    <n v="513"/>
    <x v="1"/>
    <n v="359"/>
    <s v="Macroalbuminuria"/>
    <n v="696"/>
    <x v="0"/>
    <n v="1"/>
    <x v="1"/>
    <n v="143"/>
    <x v="1"/>
    <n v="10.4"/>
    <x v="1"/>
    <n v="204"/>
    <x v="2"/>
    <n v="167"/>
    <x v="1"/>
    <n v="34"/>
    <x v="0"/>
    <n v="361"/>
    <s v="Alto"/>
    <n v="133"/>
    <s v="Bajo"/>
    <n v="5.9"/>
    <s v="Alto"/>
    <n v="9.1999999999999993"/>
    <x v="0"/>
    <n v="8.1"/>
    <s v="Bajo"/>
    <n v="5.2"/>
    <s v="Alto"/>
    <n v="1"/>
    <s v="Toma ECA"/>
    <n v="1"/>
    <s v="Toma ARB"/>
    <n v="1"/>
    <x v="0"/>
    <n v="1"/>
    <x v="0"/>
    <n v="1"/>
    <x v="1"/>
    <n v="1"/>
    <x v="0"/>
  </r>
  <r>
    <s v="P1896"/>
    <x v="28"/>
    <s v="Adulto Mayor"/>
    <x v="1"/>
    <n v="25.9"/>
    <x v="3"/>
    <n v="0"/>
    <s v="No tiene herencia"/>
    <n v="160"/>
    <n v="102"/>
    <n v="75"/>
    <s v="Normal"/>
    <n v="34"/>
    <s v="Reducida"/>
    <n v="3"/>
    <x v="3"/>
    <n v="1"/>
    <x v="1"/>
    <n v="1"/>
    <x v="1"/>
    <n v="1"/>
    <x v="0"/>
    <x v="22"/>
    <x v="1"/>
    <n v="74"/>
    <x v="1"/>
    <n v="37"/>
    <x v="1"/>
    <n v="2504"/>
    <x v="1"/>
    <n v="2253"/>
    <s v="Macroalbuminuria"/>
    <n v="406"/>
    <x v="1"/>
    <n v="1"/>
    <x v="1"/>
    <n v="202"/>
    <x v="1"/>
    <n v="10.1"/>
    <x v="1"/>
    <n v="230"/>
    <x v="2"/>
    <n v="170"/>
    <x v="1"/>
    <n v="31"/>
    <x v="0"/>
    <n v="349"/>
    <s v="Alto"/>
    <n v="136"/>
    <s v="Normal"/>
    <n v="5.7"/>
    <s v="Alto"/>
    <n v="7.4"/>
    <x v="0"/>
    <n v="7.7"/>
    <s v="Bajo"/>
    <n v="6.6"/>
    <s v="Alto"/>
    <n v="0"/>
    <s v="No Toma ECA"/>
    <n v="1"/>
    <s v="Toma ARB"/>
    <n v="1"/>
    <x v="0"/>
    <n v="0"/>
    <x v="1"/>
    <n v="1"/>
    <x v="1"/>
    <n v="1"/>
    <x v="0"/>
  </r>
  <r>
    <s v="P1897"/>
    <x v="15"/>
    <s v="Adulto"/>
    <x v="1"/>
    <n v="24.8"/>
    <x v="0"/>
    <n v="1"/>
    <s v="Tiene herencia"/>
    <n v="118"/>
    <n v="74"/>
    <n v="71"/>
    <s v="Normal"/>
    <n v="67"/>
    <s v="Normal"/>
    <n v="1"/>
    <x v="2"/>
    <n v="0"/>
    <x v="0"/>
    <n v="0"/>
    <x v="0"/>
    <n v="1"/>
    <x v="0"/>
    <x v="4"/>
    <x v="1"/>
    <n v="31"/>
    <x v="0"/>
    <n v="112"/>
    <x v="0"/>
    <n v="28"/>
    <x v="0"/>
    <n v="22"/>
    <s v="Normal"/>
    <n v="1357"/>
    <x v="0"/>
    <n v="0"/>
    <x v="0"/>
    <n v="120"/>
    <x v="2"/>
    <n v="6.2"/>
    <x v="2"/>
    <n v="217"/>
    <x v="2"/>
    <n v="92"/>
    <x v="3"/>
    <n v="42"/>
    <x v="0"/>
    <n v="147"/>
    <s v="Normal"/>
    <n v="137"/>
    <s v="Normal"/>
    <n v="3.8"/>
    <s v="Normal"/>
    <n v="13.8"/>
    <x v="1"/>
    <n v="8.9"/>
    <s v="Normal"/>
    <n v="2.5"/>
    <s v="Normal"/>
    <n v="1"/>
    <s v="Toma ECA"/>
    <n v="1"/>
    <s v="Toma ARB"/>
    <n v="0"/>
    <x v="1"/>
    <n v="1"/>
    <x v="0"/>
    <n v="0"/>
    <x v="0"/>
    <n v="1"/>
    <x v="0"/>
  </r>
  <r>
    <s v="P1898"/>
    <x v="29"/>
    <s v="Adulto"/>
    <x v="1"/>
    <n v="27.8"/>
    <x v="3"/>
    <n v="0"/>
    <s v="No tiene herencia"/>
    <n v="118"/>
    <n v="80"/>
    <n v="85"/>
    <s v="Normal"/>
    <n v="63"/>
    <s v="Normal"/>
    <n v="1"/>
    <x v="2"/>
    <n v="0"/>
    <x v="0"/>
    <n v="0"/>
    <x v="0"/>
    <n v="1"/>
    <x v="0"/>
    <x v="13"/>
    <x v="0"/>
    <n v="33"/>
    <x v="0"/>
    <n v="89"/>
    <x v="2"/>
    <n v="13"/>
    <x v="0"/>
    <n v="10"/>
    <s v="Normal"/>
    <n v="2172"/>
    <x v="0"/>
    <n v="1"/>
    <x v="1"/>
    <n v="109"/>
    <x v="2"/>
    <n v="5"/>
    <x v="0"/>
    <n v="186"/>
    <x v="0"/>
    <n v="120"/>
    <x v="0"/>
    <n v="53"/>
    <x v="0"/>
    <n v="165"/>
    <s v="Alto"/>
    <n v="142"/>
    <s v="Normal"/>
    <n v="4.3"/>
    <s v="Normal"/>
    <n v="12.1"/>
    <x v="1"/>
    <n v="10.3"/>
    <s v="Normal"/>
    <n v="3.9"/>
    <s v="Normal"/>
    <n v="0"/>
    <s v="No Toma ECA"/>
    <n v="0"/>
    <s v="No toma ARB"/>
    <n v="0"/>
    <x v="1"/>
    <n v="0"/>
    <x v="1"/>
    <n v="0"/>
    <x v="0"/>
    <n v="0"/>
    <x v="1"/>
  </r>
  <r>
    <s v="P1899"/>
    <x v="8"/>
    <s v="Adulto"/>
    <x v="1"/>
    <n v="18.8"/>
    <x v="0"/>
    <n v="0"/>
    <s v="No tiene herencia"/>
    <n v="119"/>
    <n v="66"/>
    <n v="64"/>
    <s v="Normal"/>
    <n v="68"/>
    <s v="Normal"/>
    <n v="2"/>
    <x v="0"/>
    <n v="0"/>
    <x v="0"/>
    <n v="0"/>
    <x v="0"/>
    <n v="1"/>
    <x v="0"/>
    <x v="3"/>
    <x v="0"/>
    <n v="32"/>
    <x v="0"/>
    <n v="86"/>
    <x v="2"/>
    <n v="7"/>
    <x v="0"/>
    <n v="6"/>
    <s v="Normal"/>
    <n v="1171"/>
    <x v="0"/>
    <n v="0"/>
    <x v="0"/>
    <n v="99"/>
    <x v="0"/>
    <n v="5.7"/>
    <x v="2"/>
    <n v="158"/>
    <x v="0"/>
    <n v="86"/>
    <x v="3"/>
    <n v="40"/>
    <x v="0"/>
    <n v="80"/>
    <s v="Normal"/>
    <n v="137"/>
    <s v="Normal"/>
    <n v="4.7"/>
    <s v="Normal"/>
    <n v="13.2"/>
    <x v="1"/>
    <n v="8.6999999999999993"/>
    <s v="Normal"/>
    <n v="2.8"/>
    <s v="Normal"/>
    <n v="0"/>
    <s v="No Toma ECA"/>
    <n v="0"/>
    <s v="No toma ARB"/>
    <n v="0"/>
    <x v="1"/>
    <n v="0"/>
    <x v="1"/>
    <n v="0"/>
    <x v="0"/>
    <n v="0"/>
    <x v="1"/>
  </r>
  <r>
    <s v="P1900"/>
    <x v="38"/>
    <s v="Adulto Mayor"/>
    <x v="1"/>
    <n v="28"/>
    <x v="3"/>
    <n v="1"/>
    <s v="Tiene herencia"/>
    <n v="163"/>
    <n v="97"/>
    <n v="75"/>
    <s v="Normal"/>
    <n v="33"/>
    <s v="Reducida"/>
    <n v="3"/>
    <x v="3"/>
    <n v="0"/>
    <x v="0"/>
    <n v="0"/>
    <x v="0"/>
    <n v="1"/>
    <x v="0"/>
    <x v="35"/>
    <x v="1"/>
    <n v="66"/>
    <x v="1"/>
    <n v="54"/>
    <x v="1"/>
    <n v="2163"/>
    <x v="1"/>
    <n v="1946"/>
    <s v="Macroalbuminuria"/>
    <n v="511"/>
    <x v="0"/>
    <n v="0"/>
    <x v="0"/>
    <n v="157"/>
    <x v="1"/>
    <n v="8.1"/>
    <x v="1"/>
    <n v="251"/>
    <x v="1"/>
    <n v="163"/>
    <x v="1"/>
    <n v="34"/>
    <x v="0"/>
    <n v="222"/>
    <s v="Alto"/>
    <n v="127"/>
    <s v="Bajo"/>
    <n v="6.6"/>
    <s v="Alto"/>
    <n v="8.6"/>
    <x v="0"/>
    <n v="8.6"/>
    <s v="Normal"/>
    <n v="5.8"/>
    <s v="Alto"/>
    <n v="1"/>
    <s v="Toma ECA"/>
    <n v="0"/>
    <s v="No toma ARB"/>
    <n v="1"/>
    <x v="0"/>
    <n v="0"/>
    <x v="1"/>
    <n v="1"/>
    <x v="1"/>
    <n v="0"/>
    <x v="1"/>
  </r>
  <r>
    <s v="P1901"/>
    <x v="36"/>
    <s v="Adulto Mayor"/>
    <x v="0"/>
    <n v="33"/>
    <x v="2"/>
    <n v="1"/>
    <s v="Tiene herencia"/>
    <n v="176"/>
    <n v="107"/>
    <n v="86"/>
    <s v="Normal"/>
    <n v="40"/>
    <s v="Reducida"/>
    <n v="4"/>
    <x v="1"/>
    <n v="1"/>
    <x v="1"/>
    <n v="1"/>
    <x v="1"/>
    <n v="1"/>
    <x v="0"/>
    <x v="41"/>
    <x v="1"/>
    <n v="94"/>
    <x v="1"/>
    <n v="17"/>
    <x v="4"/>
    <n v="1482"/>
    <x v="1"/>
    <n v="1037"/>
    <s v="Macroalbuminuria"/>
    <n v="451"/>
    <x v="1"/>
    <n v="1"/>
    <x v="1"/>
    <n v="197"/>
    <x v="1"/>
    <n v="10.6"/>
    <x v="1"/>
    <n v="278"/>
    <x v="1"/>
    <n v="155"/>
    <x v="4"/>
    <n v="30"/>
    <x v="0"/>
    <n v="276"/>
    <s v="Alto"/>
    <n v="134"/>
    <s v="Bajo"/>
    <n v="6.4"/>
    <s v="Alto"/>
    <n v="10.199999999999999"/>
    <x v="0"/>
    <n v="8.4"/>
    <s v="Bajo"/>
    <n v="6.3"/>
    <s v="Alto"/>
    <n v="1"/>
    <s v="Toma ECA"/>
    <n v="0"/>
    <s v="No toma ARB"/>
    <n v="1"/>
    <x v="0"/>
    <n v="0"/>
    <x v="1"/>
    <n v="1"/>
    <x v="1"/>
    <n v="1"/>
    <x v="0"/>
  </r>
  <r>
    <s v="P1902"/>
    <x v="23"/>
    <s v="Adulto"/>
    <x v="0"/>
    <n v="19.2"/>
    <x v="0"/>
    <n v="1"/>
    <s v="Tiene herencia"/>
    <n v="107"/>
    <n v="70"/>
    <n v="64"/>
    <s v="Normal"/>
    <n v="57"/>
    <s v="Normal"/>
    <n v="1"/>
    <x v="2"/>
    <n v="0"/>
    <x v="0"/>
    <n v="0"/>
    <x v="0"/>
    <n v="1"/>
    <x v="0"/>
    <x v="13"/>
    <x v="0"/>
    <n v="30"/>
    <x v="0"/>
    <n v="69"/>
    <x v="2"/>
    <n v="27"/>
    <x v="0"/>
    <n v="18"/>
    <s v="Normal"/>
    <n v="2250"/>
    <x v="0"/>
    <n v="0"/>
    <x v="0"/>
    <n v="87"/>
    <x v="0"/>
    <n v="6.2"/>
    <x v="2"/>
    <n v="195"/>
    <x v="0"/>
    <n v="101"/>
    <x v="0"/>
    <n v="56"/>
    <x v="0"/>
    <n v="123"/>
    <s v="Normal"/>
    <n v="139"/>
    <s v="Normal"/>
    <n v="4.3"/>
    <s v="Normal"/>
    <n v="13.4"/>
    <x v="0"/>
    <n v="9.4"/>
    <s v="Normal"/>
    <n v="3.8"/>
    <s v="Normal"/>
    <n v="0"/>
    <s v="No Toma ECA"/>
    <n v="1"/>
    <s v="Toma ARB"/>
    <n v="1"/>
    <x v="0"/>
    <n v="0"/>
    <x v="1"/>
    <n v="0"/>
    <x v="0"/>
    <n v="0"/>
    <x v="1"/>
  </r>
  <r>
    <s v="P1903"/>
    <x v="11"/>
    <s v="Adulto Mayor"/>
    <x v="1"/>
    <n v="39"/>
    <x v="1"/>
    <n v="1"/>
    <s v="Tiene herencia"/>
    <n v="150"/>
    <n v="104"/>
    <n v="99"/>
    <s v="Normal"/>
    <n v="48"/>
    <s v="Intermedia"/>
    <n v="2"/>
    <x v="0"/>
    <n v="1"/>
    <x v="1"/>
    <n v="0"/>
    <x v="0"/>
    <n v="1"/>
    <x v="0"/>
    <x v="31"/>
    <x v="1"/>
    <n v="54"/>
    <x v="1"/>
    <n v="31"/>
    <x v="1"/>
    <n v="2113"/>
    <x v="1"/>
    <n v="1690"/>
    <s v="Macroalbuminuria"/>
    <n v="785"/>
    <x v="0"/>
    <n v="1"/>
    <x v="1"/>
    <n v="175"/>
    <x v="1"/>
    <n v="9.6"/>
    <x v="1"/>
    <n v="235"/>
    <x v="2"/>
    <n v="207"/>
    <x v="2"/>
    <n v="35"/>
    <x v="0"/>
    <n v="261"/>
    <s v="Alto"/>
    <n v="128"/>
    <s v="Bajo"/>
    <n v="5.7"/>
    <s v="Alto"/>
    <n v="8.1999999999999993"/>
    <x v="0"/>
    <n v="8.9"/>
    <s v="Normal"/>
    <n v="4.9000000000000004"/>
    <s v="Alto"/>
    <n v="0"/>
    <s v="No Toma ECA"/>
    <n v="1"/>
    <s v="Toma ARB"/>
    <n v="1"/>
    <x v="0"/>
    <n v="1"/>
    <x v="0"/>
    <n v="1"/>
    <x v="1"/>
    <n v="1"/>
    <x v="0"/>
  </r>
  <r>
    <s v="P1904"/>
    <x v="22"/>
    <s v="Adulto Mayor"/>
    <x v="1"/>
    <n v="36.1"/>
    <x v="1"/>
    <n v="1"/>
    <s v="Tiene herencia"/>
    <n v="177"/>
    <n v="96"/>
    <n v="100"/>
    <s v="Normal"/>
    <n v="33"/>
    <s v="Reducida"/>
    <n v="4"/>
    <x v="1"/>
    <n v="0"/>
    <x v="0"/>
    <n v="1"/>
    <x v="1"/>
    <n v="1"/>
    <x v="0"/>
    <x v="8"/>
    <x v="1"/>
    <n v="51"/>
    <x v="1"/>
    <n v="21"/>
    <x v="4"/>
    <n v="1247"/>
    <x v="1"/>
    <n v="997"/>
    <s v="Macroalbuminuria"/>
    <n v="448"/>
    <x v="1"/>
    <n v="0"/>
    <x v="0"/>
    <n v="188"/>
    <x v="1"/>
    <n v="10.6"/>
    <x v="1"/>
    <n v="236"/>
    <x v="2"/>
    <n v="136"/>
    <x v="4"/>
    <n v="27"/>
    <x v="0"/>
    <n v="180"/>
    <s v="Alto"/>
    <n v="136"/>
    <s v="Normal"/>
    <n v="5.3"/>
    <s v="Alto"/>
    <n v="8.1"/>
    <x v="0"/>
    <n v="9"/>
    <s v="Normal"/>
    <n v="6.2"/>
    <s v="Alto"/>
    <n v="0"/>
    <s v="No Toma ECA"/>
    <n v="0"/>
    <s v="No toma ARB"/>
    <n v="0"/>
    <x v="1"/>
    <n v="0"/>
    <x v="1"/>
    <n v="1"/>
    <x v="1"/>
    <n v="1"/>
    <x v="0"/>
  </r>
  <r>
    <s v="P1905"/>
    <x v="34"/>
    <s v="Adulto"/>
    <x v="1"/>
    <n v="27.8"/>
    <x v="3"/>
    <n v="1"/>
    <s v="Tiene herencia"/>
    <n v="113"/>
    <n v="79"/>
    <n v="77"/>
    <s v="Normal"/>
    <n v="59"/>
    <s v="Normal"/>
    <n v="1"/>
    <x v="2"/>
    <n v="0"/>
    <x v="0"/>
    <n v="0"/>
    <x v="0"/>
    <n v="0"/>
    <x v="1"/>
    <x v="13"/>
    <x v="0"/>
    <n v="15"/>
    <x v="2"/>
    <n v="114"/>
    <x v="0"/>
    <n v="6"/>
    <x v="0"/>
    <n v="4"/>
    <s v="Normal"/>
    <n v="1431"/>
    <x v="0"/>
    <n v="0"/>
    <x v="0"/>
    <n v="82"/>
    <x v="0"/>
    <n v="6.2"/>
    <x v="2"/>
    <n v="188"/>
    <x v="0"/>
    <n v="111"/>
    <x v="0"/>
    <n v="55"/>
    <x v="0"/>
    <n v="96"/>
    <s v="Normal"/>
    <n v="145"/>
    <s v="Normal"/>
    <n v="4.2"/>
    <s v="Normal"/>
    <n v="14.9"/>
    <x v="1"/>
    <n v="8.6"/>
    <s v="Normal"/>
    <n v="3.3"/>
    <s v="Normal"/>
    <n v="0"/>
    <s v="No Toma ECA"/>
    <n v="0"/>
    <s v="No toma ARB"/>
    <n v="0"/>
    <x v="1"/>
    <n v="0"/>
    <x v="1"/>
    <n v="0"/>
    <x v="0"/>
    <n v="0"/>
    <x v="1"/>
  </r>
  <r>
    <s v="P1906"/>
    <x v="2"/>
    <s v="Adulto Mayor"/>
    <x v="1"/>
    <n v="35.4"/>
    <x v="1"/>
    <n v="1"/>
    <s v="Tiene herencia"/>
    <n v="173"/>
    <n v="105"/>
    <n v="75"/>
    <s v="Normal"/>
    <n v="43"/>
    <s v="Intermedia"/>
    <n v="4"/>
    <x v="1"/>
    <n v="0"/>
    <x v="0"/>
    <n v="1"/>
    <x v="1"/>
    <n v="1"/>
    <x v="0"/>
    <x v="33"/>
    <x v="1"/>
    <n v="85"/>
    <x v="1"/>
    <n v="38"/>
    <x v="1"/>
    <n v="790"/>
    <x v="1"/>
    <n v="632"/>
    <s v="Macroalbuminuria"/>
    <n v="652"/>
    <x v="0"/>
    <n v="1"/>
    <x v="1"/>
    <n v="184"/>
    <x v="1"/>
    <n v="8.1999999999999993"/>
    <x v="1"/>
    <n v="232"/>
    <x v="2"/>
    <n v="215"/>
    <x v="2"/>
    <n v="42"/>
    <x v="0"/>
    <n v="263"/>
    <s v="Alto"/>
    <n v="127"/>
    <s v="Bajo"/>
    <n v="6"/>
    <s v="Alto"/>
    <n v="9.9"/>
    <x v="0"/>
    <n v="8.3000000000000007"/>
    <s v="Bajo"/>
    <n v="6.8"/>
    <s v="Alto"/>
    <n v="1"/>
    <s v="Toma ECA"/>
    <n v="1"/>
    <s v="Toma ARB"/>
    <n v="1"/>
    <x v="0"/>
    <n v="0"/>
    <x v="1"/>
    <n v="1"/>
    <x v="1"/>
    <n v="1"/>
    <x v="0"/>
  </r>
  <r>
    <s v="P1907"/>
    <x v="43"/>
    <s v="Adulto Mayor"/>
    <x v="1"/>
    <n v="19.8"/>
    <x v="0"/>
    <n v="0"/>
    <s v="No tiene herencia"/>
    <n v="128"/>
    <n v="81"/>
    <n v="85"/>
    <s v="Normal"/>
    <n v="63"/>
    <s v="Normal"/>
    <n v="1"/>
    <x v="2"/>
    <n v="0"/>
    <x v="0"/>
    <n v="0"/>
    <x v="0"/>
    <n v="1"/>
    <x v="0"/>
    <x v="7"/>
    <x v="0"/>
    <n v="24"/>
    <x v="0"/>
    <n v="70"/>
    <x v="2"/>
    <n v="26"/>
    <x v="0"/>
    <n v="20"/>
    <s v="Normal"/>
    <n v="2377"/>
    <x v="0"/>
    <n v="0"/>
    <x v="0"/>
    <n v="115"/>
    <x v="2"/>
    <n v="6.3"/>
    <x v="2"/>
    <n v="202"/>
    <x v="2"/>
    <n v="101"/>
    <x v="0"/>
    <n v="65"/>
    <x v="1"/>
    <n v="120"/>
    <s v="Normal"/>
    <n v="137"/>
    <s v="Normal"/>
    <n v="4.5"/>
    <s v="Normal"/>
    <n v="14.9"/>
    <x v="1"/>
    <n v="8.6999999999999993"/>
    <s v="Normal"/>
    <n v="2.9"/>
    <s v="Normal"/>
    <n v="1"/>
    <s v="Toma ECA"/>
    <n v="1"/>
    <s v="Toma ARB"/>
    <n v="1"/>
    <x v="0"/>
    <n v="0"/>
    <x v="1"/>
    <n v="0"/>
    <x v="0"/>
    <n v="0"/>
    <x v="1"/>
  </r>
  <r>
    <s v="P1908"/>
    <x v="38"/>
    <s v="Adulto Mayor"/>
    <x v="0"/>
    <n v="21.5"/>
    <x v="0"/>
    <n v="0"/>
    <s v="No tiene herencia"/>
    <n v="108"/>
    <n v="71"/>
    <n v="83"/>
    <s v="Normal"/>
    <n v="67"/>
    <s v="Normal"/>
    <n v="2"/>
    <x v="0"/>
    <n v="0"/>
    <x v="0"/>
    <n v="0"/>
    <x v="0"/>
    <n v="1"/>
    <x v="0"/>
    <x v="3"/>
    <x v="0"/>
    <n v="20"/>
    <x v="0"/>
    <n v="82"/>
    <x v="2"/>
    <n v="26"/>
    <x v="0"/>
    <n v="20"/>
    <s v="Normal"/>
    <n v="2146"/>
    <x v="0"/>
    <n v="1"/>
    <x v="1"/>
    <n v="98"/>
    <x v="0"/>
    <n v="6.1"/>
    <x v="2"/>
    <n v="192"/>
    <x v="0"/>
    <n v="92"/>
    <x v="3"/>
    <n v="43"/>
    <x v="0"/>
    <n v="104"/>
    <s v="Normal"/>
    <n v="135"/>
    <s v="Normal"/>
    <n v="4.5"/>
    <s v="Normal"/>
    <n v="12.8"/>
    <x v="0"/>
    <n v="10"/>
    <s v="Normal"/>
    <n v="2.6"/>
    <s v="Normal"/>
    <n v="0"/>
    <s v="No Toma ECA"/>
    <n v="0"/>
    <s v="No toma ARB"/>
    <n v="0"/>
    <x v="1"/>
    <n v="1"/>
    <x v="0"/>
    <n v="0"/>
    <x v="0"/>
    <n v="1"/>
    <x v="0"/>
  </r>
  <r>
    <s v="P1909"/>
    <x v="30"/>
    <s v="Adulto Mayor"/>
    <x v="0"/>
    <n v="30.3"/>
    <x v="2"/>
    <n v="0"/>
    <s v="No tiene herencia"/>
    <n v="153"/>
    <n v="107"/>
    <n v="91"/>
    <s v="Normal"/>
    <n v="32"/>
    <s v="Reducida"/>
    <n v="2"/>
    <x v="0"/>
    <n v="0"/>
    <x v="0"/>
    <n v="0"/>
    <x v="0"/>
    <n v="1"/>
    <x v="0"/>
    <x v="5"/>
    <x v="1"/>
    <n v="94"/>
    <x v="1"/>
    <n v="53"/>
    <x v="1"/>
    <n v="1666"/>
    <x v="1"/>
    <n v="1332"/>
    <s v="Macroalbuminuria"/>
    <n v="631"/>
    <x v="0"/>
    <n v="0"/>
    <x v="0"/>
    <n v="157"/>
    <x v="1"/>
    <n v="10.7"/>
    <x v="1"/>
    <n v="261"/>
    <x v="1"/>
    <n v="185"/>
    <x v="1"/>
    <n v="25"/>
    <x v="0"/>
    <n v="269"/>
    <s v="Alto"/>
    <n v="125"/>
    <s v="Bajo"/>
    <n v="6.1"/>
    <s v="Alto"/>
    <n v="9.8000000000000007"/>
    <x v="0"/>
    <n v="8"/>
    <s v="Bajo"/>
    <n v="6.8"/>
    <s v="Alto"/>
    <n v="1"/>
    <s v="Toma ECA"/>
    <n v="1"/>
    <s v="Toma ARB"/>
    <n v="1"/>
    <x v="0"/>
    <n v="1"/>
    <x v="0"/>
    <n v="1"/>
    <x v="1"/>
    <n v="1"/>
    <x v="0"/>
  </r>
  <r>
    <s v="P1910"/>
    <x v="38"/>
    <s v="Adulto Mayor"/>
    <x v="0"/>
    <n v="20.5"/>
    <x v="0"/>
    <n v="0"/>
    <s v="No tiene herencia"/>
    <n v="120"/>
    <n v="65"/>
    <n v="72"/>
    <s v="Normal"/>
    <n v="52"/>
    <s v="Normal"/>
    <n v="1"/>
    <x v="2"/>
    <n v="0"/>
    <x v="0"/>
    <n v="0"/>
    <x v="0"/>
    <n v="0"/>
    <x v="1"/>
    <x v="7"/>
    <x v="0"/>
    <n v="32"/>
    <x v="0"/>
    <n v="84"/>
    <x v="2"/>
    <n v="6"/>
    <x v="0"/>
    <n v="4"/>
    <s v="Normal"/>
    <n v="1017"/>
    <x v="0"/>
    <n v="1"/>
    <x v="1"/>
    <n v="100"/>
    <x v="2"/>
    <n v="6.2"/>
    <x v="2"/>
    <n v="169"/>
    <x v="0"/>
    <n v="120"/>
    <x v="0"/>
    <n v="60"/>
    <x v="1"/>
    <n v="141"/>
    <s v="Normal"/>
    <n v="138"/>
    <s v="Normal"/>
    <n v="4.0999999999999996"/>
    <s v="Normal"/>
    <n v="14.5"/>
    <x v="1"/>
    <n v="9.6"/>
    <s v="Normal"/>
    <n v="2.9"/>
    <s v="Normal"/>
    <n v="0"/>
    <s v="No Toma ECA"/>
    <n v="1"/>
    <s v="Toma ARB"/>
    <n v="0"/>
    <x v="1"/>
    <n v="0"/>
    <x v="1"/>
    <n v="0"/>
    <x v="0"/>
    <n v="1"/>
    <x v="0"/>
  </r>
  <r>
    <s v="P1911"/>
    <x v="15"/>
    <s v="Adulto"/>
    <x v="1"/>
    <n v="30.6"/>
    <x v="2"/>
    <n v="1"/>
    <s v="Tiene herencia"/>
    <n v="168"/>
    <n v="92"/>
    <n v="90"/>
    <s v="Normal"/>
    <n v="47"/>
    <s v="Intermedia"/>
    <n v="4"/>
    <x v="1"/>
    <n v="1"/>
    <x v="1"/>
    <n v="1"/>
    <x v="1"/>
    <n v="1"/>
    <x v="0"/>
    <x v="36"/>
    <x v="1"/>
    <n v="120"/>
    <x v="3"/>
    <n v="14"/>
    <x v="3"/>
    <n v="560"/>
    <x v="1"/>
    <n v="392"/>
    <s v="Macroalbuminuria"/>
    <n v="302"/>
    <x v="1"/>
    <n v="1"/>
    <x v="1"/>
    <n v="180"/>
    <x v="1"/>
    <n v="9"/>
    <x v="1"/>
    <n v="298"/>
    <x v="1"/>
    <n v="171"/>
    <x v="1"/>
    <n v="43"/>
    <x v="0"/>
    <n v="379"/>
    <s v="Alto"/>
    <n v="136"/>
    <s v="Normal"/>
    <n v="5.0999999999999996"/>
    <s v="Alto"/>
    <n v="10.3"/>
    <x v="0"/>
    <n v="7.9"/>
    <s v="Bajo"/>
    <n v="4.7"/>
    <s v="Alto"/>
    <n v="1"/>
    <s v="Toma ECA"/>
    <n v="0"/>
    <s v="No toma ARB"/>
    <n v="1"/>
    <x v="0"/>
    <n v="1"/>
    <x v="0"/>
    <n v="1"/>
    <x v="1"/>
    <n v="1"/>
    <x v="0"/>
  </r>
  <r>
    <s v="P1912"/>
    <x v="17"/>
    <s v="Adulto"/>
    <x v="0"/>
    <n v="24.6"/>
    <x v="0"/>
    <n v="0"/>
    <s v="No tiene herencia"/>
    <n v="127"/>
    <n v="67"/>
    <n v="84"/>
    <s v="Normal"/>
    <n v="50"/>
    <s v="Normal"/>
    <n v="1"/>
    <x v="2"/>
    <n v="0"/>
    <x v="0"/>
    <n v="0"/>
    <x v="0"/>
    <n v="0"/>
    <x v="1"/>
    <x v="10"/>
    <x v="2"/>
    <n v="15"/>
    <x v="2"/>
    <n v="67"/>
    <x v="2"/>
    <n v="23"/>
    <x v="0"/>
    <n v="18"/>
    <s v="Normal"/>
    <n v="2059"/>
    <x v="0"/>
    <n v="0"/>
    <x v="0"/>
    <n v="113"/>
    <x v="2"/>
    <n v="6"/>
    <x v="2"/>
    <n v="176"/>
    <x v="0"/>
    <n v="118"/>
    <x v="0"/>
    <n v="54"/>
    <x v="0"/>
    <n v="121"/>
    <s v="Normal"/>
    <n v="144"/>
    <s v="Normal"/>
    <n v="5"/>
    <s v="Normal"/>
    <n v="12.6"/>
    <x v="0"/>
    <n v="9.4"/>
    <s v="Normal"/>
    <n v="4.4000000000000004"/>
    <s v="Normal"/>
    <n v="1"/>
    <s v="Toma ECA"/>
    <n v="1"/>
    <s v="Toma ARB"/>
    <n v="1"/>
    <x v="0"/>
    <n v="0"/>
    <x v="1"/>
    <n v="0"/>
    <x v="0"/>
    <n v="0"/>
    <x v="1"/>
  </r>
  <r>
    <s v="P1913"/>
    <x v="6"/>
    <s v="Adulto Mayor"/>
    <x v="0"/>
    <n v="26"/>
    <x v="3"/>
    <n v="1"/>
    <s v="Tiene herencia"/>
    <n v="177"/>
    <n v="106"/>
    <n v="92"/>
    <s v="Normal"/>
    <n v="45"/>
    <s v="Intermedia"/>
    <n v="4"/>
    <x v="1"/>
    <n v="1"/>
    <x v="1"/>
    <n v="1"/>
    <x v="1"/>
    <n v="1"/>
    <x v="0"/>
    <x v="22"/>
    <x v="1"/>
    <n v="83"/>
    <x v="1"/>
    <n v="26"/>
    <x v="4"/>
    <n v="1562"/>
    <x v="1"/>
    <n v="1405"/>
    <s v="Macroalbuminuria"/>
    <n v="827"/>
    <x v="0"/>
    <n v="0"/>
    <x v="0"/>
    <n v="161"/>
    <x v="1"/>
    <n v="7.2"/>
    <x v="1"/>
    <n v="228"/>
    <x v="2"/>
    <n v="131"/>
    <x v="4"/>
    <n v="35"/>
    <x v="0"/>
    <n v="283"/>
    <s v="Alto"/>
    <n v="138"/>
    <s v="Normal"/>
    <n v="5.5"/>
    <s v="Alto"/>
    <n v="10.6"/>
    <x v="0"/>
    <n v="8.4"/>
    <s v="Bajo"/>
    <n v="6.7"/>
    <s v="Alto"/>
    <n v="1"/>
    <s v="Toma ECA"/>
    <n v="0"/>
    <s v="No toma ARB"/>
    <n v="1"/>
    <x v="0"/>
    <n v="0"/>
    <x v="1"/>
    <n v="1"/>
    <x v="1"/>
    <n v="0"/>
    <x v="1"/>
  </r>
  <r>
    <s v="P1914"/>
    <x v="47"/>
    <s v="Adulto Mayor"/>
    <x v="1"/>
    <n v="28.6"/>
    <x v="3"/>
    <n v="1"/>
    <s v="Tiene herencia"/>
    <n v="165"/>
    <n v="90"/>
    <n v="99"/>
    <s v="Normal"/>
    <n v="40"/>
    <s v="Reducida"/>
    <n v="2"/>
    <x v="0"/>
    <n v="0"/>
    <x v="0"/>
    <n v="1"/>
    <x v="1"/>
    <n v="1"/>
    <x v="0"/>
    <x v="22"/>
    <x v="1"/>
    <n v="57"/>
    <x v="1"/>
    <n v="58"/>
    <x v="1"/>
    <n v="2869"/>
    <x v="1"/>
    <n v="2295"/>
    <s v="Macroalbuminuria"/>
    <n v="598"/>
    <x v="0"/>
    <n v="0"/>
    <x v="0"/>
    <n v="220"/>
    <x v="1"/>
    <n v="10.6"/>
    <x v="1"/>
    <n v="209"/>
    <x v="2"/>
    <n v="157"/>
    <x v="4"/>
    <n v="45"/>
    <x v="0"/>
    <n v="233"/>
    <s v="Alto"/>
    <n v="133"/>
    <s v="Bajo"/>
    <n v="6"/>
    <s v="Alto"/>
    <n v="10.1"/>
    <x v="0"/>
    <n v="7.7"/>
    <s v="Bajo"/>
    <n v="6.4"/>
    <s v="Alto"/>
    <n v="0"/>
    <s v="No Toma ECA"/>
    <n v="1"/>
    <s v="Toma ARB"/>
    <n v="1"/>
    <x v="0"/>
    <n v="0"/>
    <x v="1"/>
    <n v="1"/>
    <x v="1"/>
    <n v="0"/>
    <x v="1"/>
  </r>
  <r>
    <s v="P1915"/>
    <x v="38"/>
    <s v="Adulto Mayor"/>
    <x v="0"/>
    <n v="19.899999999999999"/>
    <x v="0"/>
    <n v="0"/>
    <s v="No tiene herencia"/>
    <n v="112"/>
    <n v="76"/>
    <n v="71"/>
    <s v="Normal"/>
    <n v="62"/>
    <s v="Normal"/>
    <n v="1"/>
    <x v="2"/>
    <n v="0"/>
    <x v="0"/>
    <n v="0"/>
    <x v="0"/>
    <n v="1"/>
    <x v="0"/>
    <x v="3"/>
    <x v="0"/>
    <n v="28"/>
    <x v="0"/>
    <n v="89"/>
    <x v="2"/>
    <n v="13"/>
    <x v="0"/>
    <n v="10"/>
    <s v="Normal"/>
    <n v="1741"/>
    <x v="0"/>
    <n v="0"/>
    <x v="0"/>
    <n v="104"/>
    <x v="2"/>
    <n v="6.2"/>
    <x v="2"/>
    <n v="201"/>
    <x v="2"/>
    <n v="106"/>
    <x v="0"/>
    <n v="40"/>
    <x v="0"/>
    <n v="133"/>
    <s v="Normal"/>
    <n v="135"/>
    <s v="Normal"/>
    <n v="4.2"/>
    <s v="Normal"/>
    <n v="15.8"/>
    <x v="1"/>
    <n v="9"/>
    <s v="Normal"/>
    <n v="4.4000000000000004"/>
    <s v="Normal"/>
    <n v="0"/>
    <s v="No Toma ECA"/>
    <n v="0"/>
    <s v="No toma ARB"/>
    <n v="1"/>
    <x v="0"/>
    <n v="1"/>
    <x v="0"/>
    <n v="0"/>
    <x v="0"/>
    <n v="1"/>
    <x v="0"/>
  </r>
  <r>
    <s v="P1916"/>
    <x v="46"/>
    <s v="Adulto"/>
    <x v="0"/>
    <n v="19.899999999999999"/>
    <x v="0"/>
    <n v="0"/>
    <s v="No tiene herencia"/>
    <n v="118"/>
    <n v="70"/>
    <n v="86"/>
    <s v="Normal"/>
    <n v="66"/>
    <s v="Normal"/>
    <n v="2"/>
    <x v="0"/>
    <n v="0"/>
    <x v="0"/>
    <n v="0"/>
    <x v="0"/>
    <n v="0"/>
    <x v="1"/>
    <x v="18"/>
    <x v="0"/>
    <n v="33"/>
    <x v="0"/>
    <n v="113"/>
    <x v="0"/>
    <n v="15"/>
    <x v="0"/>
    <n v="13"/>
    <s v="Normal"/>
    <n v="1748"/>
    <x v="0"/>
    <n v="0"/>
    <x v="0"/>
    <n v="115"/>
    <x v="2"/>
    <n v="5"/>
    <x v="0"/>
    <n v="206"/>
    <x v="2"/>
    <n v="121"/>
    <x v="0"/>
    <n v="63"/>
    <x v="1"/>
    <n v="170"/>
    <s v="Alto"/>
    <n v="144"/>
    <s v="Normal"/>
    <n v="4.9000000000000004"/>
    <s v="Normal"/>
    <n v="12.8"/>
    <x v="0"/>
    <n v="9.1999999999999993"/>
    <s v="Normal"/>
    <n v="4.4000000000000004"/>
    <s v="Normal"/>
    <n v="1"/>
    <s v="Toma ECA"/>
    <n v="1"/>
    <s v="Toma ARB"/>
    <n v="1"/>
    <x v="0"/>
    <n v="1"/>
    <x v="0"/>
    <n v="0"/>
    <x v="0"/>
    <n v="0"/>
    <x v="1"/>
  </r>
  <r>
    <s v="P1917"/>
    <x v="22"/>
    <s v="Adulto Mayor"/>
    <x v="1"/>
    <n v="20.7"/>
    <x v="0"/>
    <n v="0"/>
    <s v="No tiene herencia"/>
    <n v="123"/>
    <n v="85"/>
    <n v="72"/>
    <s v="Normal"/>
    <n v="63"/>
    <s v="Normal"/>
    <n v="1"/>
    <x v="2"/>
    <n v="0"/>
    <x v="0"/>
    <n v="0"/>
    <x v="0"/>
    <n v="0"/>
    <x v="1"/>
    <x v="4"/>
    <x v="1"/>
    <n v="22"/>
    <x v="0"/>
    <n v="110"/>
    <x v="0"/>
    <n v="21"/>
    <x v="0"/>
    <n v="16"/>
    <s v="Normal"/>
    <n v="1186"/>
    <x v="0"/>
    <n v="1"/>
    <x v="1"/>
    <n v="106"/>
    <x v="2"/>
    <n v="6"/>
    <x v="2"/>
    <n v="189"/>
    <x v="0"/>
    <n v="106"/>
    <x v="0"/>
    <n v="69"/>
    <x v="1"/>
    <n v="137"/>
    <s v="Normal"/>
    <n v="145"/>
    <s v="Normal"/>
    <n v="4.4000000000000004"/>
    <s v="Normal"/>
    <n v="14.2"/>
    <x v="1"/>
    <n v="9"/>
    <s v="Normal"/>
    <n v="4.4000000000000004"/>
    <s v="Normal"/>
    <n v="0"/>
    <s v="No Toma ECA"/>
    <n v="0"/>
    <s v="No toma ARB"/>
    <n v="0"/>
    <x v="1"/>
    <n v="0"/>
    <x v="1"/>
    <n v="0"/>
    <x v="0"/>
    <n v="1"/>
    <x v="0"/>
  </r>
  <r>
    <s v="P1918"/>
    <x v="2"/>
    <s v="Adulto Mayor"/>
    <x v="0"/>
    <n v="37.799999999999997"/>
    <x v="1"/>
    <n v="1"/>
    <s v="Tiene herencia"/>
    <n v="167"/>
    <n v="94"/>
    <n v="95"/>
    <s v="Normal"/>
    <n v="31"/>
    <s v="Reducida"/>
    <n v="4"/>
    <x v="1"/>
    <n v="1"/>
    <x v="1"/>
    <n v="0"/>
    <x v="0"/>
    <n v="1"/>
    <x v="0"/>
    <x v="30"/>
    <x v="1"/>
    <n v="93"/>
    <x v="1"/>
    <n v="22"/>
    <x v="4"/>
    <n v="2904"/>
    <x v="1"/>
    <n v="2323"/>
    <s v="Macroalbuminuria"/>
    <n v="578"/>
    <x v="0"/>
    <n v="0"/>
    <x v="0"/>
    <n v="194"/>
    <x v="1"/>
    <n v="9.6"/>
    <x v="1"/>
    <n v="219"/>
    <x v="2"/>
    <n v="130"/>
    <x v="4"/>
    <n v="26"/>
    <x v="0"/>
    <n v="225"/>
    <s v="Alto"/>
    <n v="138"/>
    <s v="Normal"/>
    <n v="6"/>
    <s v="Alto"/>
    <n v="9.5"/>
    <x v="0"/>
    <n v="8.1999999999999993"/>
    <s v="Bajo"/>
    <n v="7"/>
    <s v="Alto"/>
    <n v="0"/>
    <s v="No Toma ECA"/>
    <n v="1"/>
    <s v="Toma ARB"/>
    <n v="1"/>
    <x v="0"/>
    <n v="1"/>
    <x v="0"/>
    <n v="1"/>
    <x v="1"/>
    <n v="1"/>
    <x v="0"/>
  </r>
  <r>
    <s v="P1919"/>
    <x v="17"/>
    <s v="Adulto"/>
    <x v="0"/>
    <n v="22.5"/>
    <x v="0"/>
    <n v="0"/>
    <s v="No tiene herencia"/>
    <n v="129"/>
    <n v="65"/>
    <n v="90"/>
    <s v="Normal"/>
    <n v="64"/>
    <s v="Normal"/>
    <n v="1"/>
    <x v="2"/>
    <n v="0"/>
    <x v="0"/>
    <n v="0"/>
    <x v="0"/>
    <n v="0"/>
    <x v="1"/>
    <x v="0"/>
    <x v="0"/>
    <n v="34"/>
    <x v="0"/>
    <n v="81"/>
    <x v="2"/>
    <n v="29"/>
    <x v="0"/>
    <n v="23"/>
    <s v="Normal"/>
    <n v="2201"/>
    <x v="0"/>
    <n v="0"/>
    <x v="0"/>
    <n v="116"/>
    <x v="2"/>
    <n v="5.3"/>
    <x v="0"/>
    <n v="176"/>
    <x v="0"/>
    <n v="98"/>
    <x v="3"/>
    <n v="58"/>
    <x v="0"/>
    <n v="95"/>
    <s v="Normal"/>
    <n v="140"/>
    <s v="Normal"/>
    <n v="3.5"/>
    <s v="Normal"/>
    <n v="14.8"/>
    <x v="1"/>
    <n v="10"/>
    <s v="Normal"/>
    <n v="3.9"/>
    <s v="Normal"/>
    <n v="1"/>
    <s v="Toma ECA"/>
    <n v="0"/>
    <s v="No toma ARB"/>
    <n v="0"/>
    <x v="1"/>
    <n v="1"/>
    <x v="0"/>
    <n v="0"/>
    <x v="0"/>
    <n v="1"/>
    <x v="0"/>
  </r>
  <r>
    <s v="P1920"/>
    <x v="51"/>
    <s v="Adulto Mayor"/>
    <x v="0"/>
    <n v="29.2"/>
    <x v="3"/>
    <n v="1"/>
    <s v="Tiene herencia"/>
    <n v="158"/>
    <n v="98"/>
    <n v="99"/>
    <s v="Normal"/>
    <n v="46"/>
    <s v="Intermedia"/>
    <n v="4"/>
    <x v="1"/>
    <n v="0"/>
    <x v="0"/>
    <n v="0"/>
    <x v="0"/>
    <n v="1"/>
    <x v="0"/>
    <x v="30"/>
    <x v="1"/>
    <n v="51"/>
    <x v="0"/>
    <n v="36"/>
    <x v="1"/>
    <n v="2658"/>
    <x v="1"/>
    <n v="1860"/>
    <s v="Macroalbuminuria"/>
    <n v="689"/>
    <x v="0"/>
    <n v="1"/>
    <x v="1"/>
    <n v="125"/>
    <x v="2"/>
    <n v="8.1999999999999993"/>
    <x v="1"/>
    <n v="314"/>
    <x v="1"/>
    <n v="147"/>
    <x v="4"/>
    <n v="44"/>
    <x v="0"/>
    <n v="323"/>
    <s v="Alto"/>
    <n v="132"/>
    <s v="Bajo"/>
    <n v="5.4"/>
    <s v="Alto"/>
    <n v="9.6999999999999993"/>
    <x v="0"/>
    <n v="9"/>
    <s v="Normal"/>
    <n v="5.7"/>
    <s v="Alto"/>
    <n v="1"/>
    <s v="Toma ECA"/>
    <n v="1"/>
    <s v="Toma ARB"/>
    <n v="1"/>
    <x v="0"/>
    <n v="0"/>
    <x v="1"/>
    <n v="1"/>
    <x v="1"/>
    <n v="1"/>
    <x v="0"/>
  </r>
  <r>
    <s v="P1921"/>
    <x v="37"/>
    <s v="Adulto Mayor"/>
    <x v="0"/>
    <n v="37.700000000000003"/>
    <x v="1"/>
    <n v="1"/>
    <s v="Tiene herencia"/>
    <n v="149"/>
    <n v="110"/>
    <n v="75"/>
    <s v="Normal"/>
    <n v="31"/>
    <s v="Reducida"/>
    <n v="2"/>
    <x v="0"/>
    <n v="0"/>
    <x v="0"/>
    <n v="1"/>
    <x v="1"/>
    <n v="1"/>
    <x v="0"/>
    <x v="33"/>
    <x v="1"/>
    <n v="52"/>
    <x v="0"/>
    <n v="10"/>
    <x v="3"/>
    <n v="2662"/>
    <x v="1"/>
    <n v="2395"/>
    <s v="Macroalbuminuria"/>
    <n v="590"/>
    <x v="0"/>
    <n v="1"/>
    <x v="1"/>
    <n v="135"/>
    <x v="1"/>
    <n v="9.6999999999999993"/>
    <x v="1"/>
    <n v="279"/>
    <x v="1"/>
    <n v="150"/>
    <x v="4"/>
    <n v="35"/>
    <x v="0"/>
    <n v="300"/>
    <s v="Alto"/>
    <n v="132"/>
    <s v="Bajo"/>
    <n v="5.4"/>
    <s v="Alto"/>
    <n v="8.6999999999999993"/>
    <x v="0"/>
    <n v="7.6"/>
    <s v="Bajo"/>
    <n v="4.9000000000000004"/>
    <s v="Alto"/>
    <n v="0"/>
    <s v="No Toma ECA"/>
    <n v="1"/>
    <s v="Toma ARB"/>
    <n v="0"/>
    <x v="1"/>
    <n v="1"/>
    <x v="0"/>
    <n v="1"/>
    <x v="1"/>
    <n v="0"/>
    <x v="1"/>
  </r>
  <r>
    <s v="P1922"/>
    <x v="21"/>
    <s v="Adulto"/>
    <x v="1"/>
    <n v="18.8"/>
    <x v="0"/>
    <n v="1"/>
    <s v="Tiene herencia"/>
    <n v="113"/>
    <n v="76"/>
    <n v="76"/>
    <s v="Normal"/>
    <n v="63"/>
    <s v="Normal"/>
    <n v="1"/>
    <x v="2"/>
    <n v="0"/>
    <x v="0"/>
    <n v="0"/>
    <x v="0"/>
    <n v="1"/>
    <x v="0"/>
    <x v="13"/>
    <x v="0"/>
    <n v="21"/>
    <x v="0"/>
    <n v="99"/>
    <x v="0"/>
    <n v="17"/>
    <x v="0"/>
    <n v="15"/>
    <s v="Normal"/>
    <n v="1699"/>
    <x v="0"/>
    <n v="1"/>
    <x v="1"/>
    <n v="116"/>
    <x v="2"/>
    <n v="5.8"/>
    <x v="2"/>
    <n v="192"/>
    <x v="0"/>
    <n v="124"/>
    <x v="0"/>
    <n v="40"/>
    <x v="0"/>
    <n v="150"/>
    <s v="Normal"/>
    <n v="140"/>
    <s v="Normal"/>
    <n v="4.9000000000000004"/>
    <s v="Normal"/>
    <n v="14.9"/>
    <x v="1"/>
    <n v="9.6"/>
    <s v="Normal"/>
    <n v="2.9"/>
    <s v="Normal"/>
    <n v="0"/>
    <s v="No Toma ECA"/>
    <n v="1"/>
    <s v="Toma ARB"/>
    <n v="0"/>
    <x v="1"/>
    <n v="0"/>
    <x v="1"/>
    <n v="0"/>
    <x v="0"/>
    <n v="0"/>
    <x v="1"/>
  </r>
  <r>
    <s v="P1923"/>
    <x v="7"/>
    <s v="Adulto Mayor"/>
    <x v="0"/>
    <n v="30.4"/>
    <x v="2"/>
    <n v="0"/>
    <s v="No tiene herencia"/>
    <n v="167"/>
    <n v="95"/>
    <n v="83"/>
    <s v="Normal"/>
    <n v="38"/>
    <s v="Reducida"/>
    <n v="2"/>
    <x v="0"/>
    <n v="1"/>
    <x v="1"/>
    <n v="0"/>
    <x v="0"/>
    <n v="1"/>
    <x v="0"/>
    <x v="37"/>
    <x v="1"/>
    <n v="49"/>
    <x v="0"/>
    <n v="41"/>
    <x v="1"/>
    <n v="1078"/>
    <x v="1"/>
    <n v="754"/>
    <s v="Macroalbuminuria"/>
    <n v="339"/>
    <x v="1"/>
    <n v="1"/>
    <x v="1"/>
    <n v="158"/>
    <x v="1"/>
    <n v="8.4"/>
    <x v="1"/>
    <n v="219"/>
    <x v="2"/>
    <n v="133"/>
    <x v="4"/>
    <n v="37"/>
    <x v="0"/>
    <n v="255"/>
    <s v="Alto"/>
    <n v="133"/>
    <s v="Bajo"/>
    <n v="6.4"/>
    <s v="Alto"/>
    <n v="8.8000000000000007"/>
    <x v="0"/>
    <n v="8"/>
    <s v="Bajo"/>
    <n v="6.9"/>
    <s v="Alto"/>
    <n v="1"/>
    <s v="Toma ECA"/>
    <n v="1"/>
    <s v="Toma ARB"/>
    <n v="1"/>
    <x v="0"/>
    <n v="1"/>
    <x v="0"/>
    <n v="1"/>
    <x v="1"/>
    <n v="0"/>
    <x v="1"/>
  </r>
  <r>
    <s v="P1924"/>
    <x v="42"/>
    <s v="Adulto Mayor"/>
    <x v="1"/>
    <n v="38.1"/>
    <x v="1"/>
    <n v="1"/>
    <s v="Tiene herencia"/>
    <n v="164"/>
    <n v="109"/>
    <n v="92"/>
    <s v="Normal"/>
    <n v="48"/>
    <s v="Intermedia"/>
    <n v="3"/>
    <x v="3"/>
    <n v="0"/>
    <x v="0"/>
    <n v="0"/>
    <x v="0"/>
    <n v="1"/>
    <x v="0"/>
    <x v="33"/>
    <x v="1"/>
    <n v="45"/>
    <x v="1"/>
    <n v="24"/>
    <x v="4"/>
    <n v="845"/>
    <x v="1"/>
    <n v="760"/>
    <s v="Macroalbuminuria"/>
    <n v="479"/>
    <x v="1"/>
    <n v="0"/>
    <x v="0"/>
    <n v="143"/>
    <x v="1"/>
    <n v="10.4"/>
    <x v="1"/>
    <n v="250"/>
    <x v="1"/>
    <n v="175"/>
    <x v="1"/>
    <n v="37"/>
    <x v="0"/>
    <n v="285"/>
    <s v="Alto"/>
    <n v="139"/>
    <s v="Normal"/>
    <n v="5.3"/>
    <s v="Alto"/>
    <n v="10.199999999999999"/>
    <x v="0"/>
    <n v="8.3000000000000007"/>
    <s v="Bajo"/>
    <n v="7.4"/>
    <s v="Alto"/>
    <n v="0"/>
    <s v="No Toma ECA"/>
    <n v="1"/>
    <s v="Toma ARB"/>
    <n v="1"/>
    <x v="0"/>
    <n v="0"/>
    <x v="1"/>
    <n v="1"/>
    <x v="1"/>
    <n v="1"/>
    <x v="0"/>
  </r>
  <r>
    <s v="P1925"/>
    <x v="46"/>
    <s v="Adulto"/>
    <x v="1"/>
    <n v="19.8"/>
    <x v="0"/>
    <n v="1"/>
    <s v="Tiene herencia"/>
    <n v="115"/>
    <n v="67"/>
    <n v="67"/>
    <s v="Normal"/>
    <n v="65"/>
    <s v="Normal"/>
    <n v="2"/>
    <x v="0"/>
    <n v="0"/>
    <x v="0"/>
    <n v="0"/>
    <x v="0"/>
    <n v="1"/>
    <x v="0"/>
    <x v="0"/>
    <x v="0"/>
    <n v="29"/>
    <x v="0"/>
    <n v="78"/>
    <x v="2"/>
    <n v="30"/>
    <x v="2"/>
    <n v="24"/>
    <s v="Normal"/>
    <n v="1718"/>
    <x v="0"/>
    <n v="0"/>
    <x v="0"/>
    <n v="113"/>
    <x v="2"/>
    <n v="5.0999999999999996"/>
    <x v="0"/>
    <n v="175"/>
    <x v="0"/>
    <n v="87"/>
    <x v="3"/>
    <n v="55"/>
    <x v="0"/>
    <n v="111"/>
    <s v="Normal"/>
    <n v="139"/>
    <s v="Normal"/>
    <n v="4"/>
    <s v="Normal"/>
    <n v="13.7"/>
    <x v="1"/>
    <n v="8.5"/>
    <s v="Normal"/>
    <n v="2.7"/>
    <s v="Normal"/>
    <n v="1"/>
    <s v="Toma ECA"/>
    <n v="1"/>
    <s v="Toma ARB"/>
    <n v="0"/>
    <x v="1"/>
    <n v="1"/>
    <x v="0"/>
    <n v="0"/>
    <x v="0"/>
    <n v="0"/>
    <x v="1"/>
  </r>
  <r>
    <s v="P1926"/>
    <x v="31"/>
    <s v="Adulto Mayor"/>
    <x v="1"/>
    <n v="39.9"/>
    <x v="1"/>
    <n v="1"/>
    <s v="Tiene herencia"/>
    <n v="172"/>
    <n v="93"/>
    <n v="84"/>
    <s v="Normal"/>
    <n v="37"/>
    <s v="Reducida"/>
    <n v="4"/>
    <x v="1"/>
    <n v="0"/>
    <x v="0"/>
    <n v="0"/>
    <x v="0"/>
    <n v="1"/>
    <x v="0"/>
    <x v="28"/>
    <x v="1"/>
    <n v="103"/>
    <x v="3"/>
    <n v="37"/>
    <x v="1"/>
    <n v="1861"/>
    <x v="1"/>
    <n v="1488"/>
    <s v="Macroalbuminuria"/>
    <n v="821"/>
    <x v="0"/>
    <n v="1"/>
    <x v="1"/>
    <n v="181"/>
    <x v="1"/>
    <n v="9.4"/>
    <x v="1"/>
    <n v="252"/>
    <x v="1"/>
    <n v="211"/>
    <x v="2"/>
    <n v="41"/>
    <x v="0"/>
    <n v="228"/>
    <s v="Alto"/>
    <n v="133"/>
    <s v="Bajo"/>
    <n v="5.0999999999999996"/>
    <s v="Alto"/>
    <n v="9.8000000000000007"/>
    <x v="0"/>
    <n v="7.6"/>
    <s v="Bajo"/>
    <n v="5.9"/>
    <s v="Alto"/>
    <n v="0"/>
    <s v="No Toma ECA"/>
    <n v="0"/>
    <s v="No toma ARB"/>
    <n v="0"/>
    <x v="1"/>
    <n v="1"/>
    <x v="0"/>
    <n v="1"/>
    <x v="1"/>
    <n v="0"/>
    <x v="1"/>
  </r>
  <r>
    <s v="P1927"/>
    <x v="3"/>
    <s v="Adulto Mayor"/>
    <x v="1"/>
    <n v="32.200000000000003"/>
    <x v="2"/>
    <n v="0"/>
    <s v="No tiene herencia"/>
    <n v="164"/>
    <n v="106"/>
    <n v="81"/>
    <s v="Normal"/>
    <n v="49"/>
    <s v="Intermedia"/>
    <n v="4"/>
    <x v="1"/>
    <n v="0"/>
    <x v="0"/>
    <n v="0"/>
    <x v="0"/>
    <n v="1"/>
    <x v="0"/>
    <x v="29"/>
    <x v="1"/>
    <n v="110"/>
    <x v="3"/>
    <n v="25"/>
    <x v="4"/>
    <n v="2656"/>
    <x v="1"/>
    <n v="1859"/>
    <s v="Macroalbuminuria"/>
    <n v="661"/>
    <x v="0"/>
    <n v="0"/>
    <x v="0"/>
    <n v="185"/>
    <x v="1"/>
    <n v="9.6"/>
    <x v="1"/>
    <n v="201"/>
    <x v="2"/>
    <n v="220"/>
    <x v="2"/>
    <n v="37"/>
    <x v="0"/>
    <n v="361"/>
    <s v="Alto"/>
    <n v="126"/>
    <s v="Bajo"/>
    <n v="6.6"/>
    <s v="Alto"/>
    <n v="9"/>
    <x v="0"/>
    <n v="8"/>
    <s v="Bajo"/>
    <n v="5.9"/>
    <s v="Alto"/>
    <n v="1"/>
    <s v="Toma ECA"/>
    <n v="0"/>
    <s v="No toma ARB"/>
    <n v="0"/>
    <x v="1"/>
    <n v="0"/>
    <x v="1"/>
    <n v="1"/>
    <x v="1"/>
    <n v="1"/>
    <x v="0"/>
  </r>
  <r>
    <s v="P1928"/>
    <x v="50"/>
    <s v="Adulto"/>
    <x v="0"/>
    <n v="25.8"/>
    <x v="3"/>
    <n v="1"/>
    <s v="Tiene herencia"/>
    <n v="100"/>
    <n v="83"/>
    <n v="72"/>
    <s v="Normal"/>
    <n v="50"/>
    <s v="Normal"/>
    <n v="2"/>
    <x v="0"/>
    <n v="0"/>
    <x v="0"/>
    <n v="0"/>
    <x v="0"/>
    <n v="0"/>
    <x v="1"/>
    <x v="0"/>
    <x v="0"/>
    <n v="37"/>
    <x v="0"/>
    <n v="84"/>
    <x v="2"/>
    <n v="28"/>
    <x v="0"/>
    <n v="22"/>
    <s v="Normal"/>
    <n v="2417"/>
    <x v="0"/>
    <n v="0"/>
    <x v="0"/>
    <n v="102"/>
    <x v="2"/>
    <n v="4.9000000000000004"/>
    <x v="0"/>
    <n v="172"/>
    <x v="0"/>
    <n v="125"/>
    <x v="0"/>
    <n v="48"/>
    <x v="0"/>
    <n v="117"/>
    <s v="Normal"/>
    <n v="141"/>
    <s v="Normal"/>
    <n v="4.0999999999999996"/>
    <s v="Normal"/>
    <n v="13.9"/>
    <x v="1"/>
    <n v="10"/>
    <s v="Normal"/>
    <n v="3.5"/>
    <s v="Normal"/>
    <n v="1"/>
    <s v="Toma ECA"/>
    <n v="0"/>
    <s v="No toma ARB"/>
    <n v="0"/>
    <x v="1"/>
    <n v="1"/>
    <x v="0"/>
    <n v="0"/>
    <x v="0"/>
    <n v="1"/>
    <x v="0"/>
  </r>
  <r>
    <s v="P1929"/>
    <x v="28"/>
    <s v="Adulto Mayor"/>
    <x v="1"/>
    <n v="33.6"/>
    <x v="2"/>
    <n v="0"/>
    <s v="No tiene herencia"/>
    <n v="146"/>
    <n v="98"/>
    <n v="94"/>
    <s v="Normal"/>
    <n v="45"/>
    <s v="Intermedia"/>
    <n v="2"/>
    <x v="0"/>
    <n v="1"/>
    <x v="1"/>
    <n v="1"/>
    <x v="1"/>
    <n v="1"/>
    <x v="0"/>
    <x v="1"/>
    <x v="1"/>
    <n v="118"/>
    <x v="3"/>
    <n v="26"/>
    <x v="4"/>
    <n v="960"/>
    <x v="1"/>
    <n v="768"/>
    <s v="Macroalbuminuria"/>
    <n v="459"/>
    <x v="1"/>
    <n v="1"/>
    <x v="1"/>
    <n v="179"/>
    <x v="1"/>
    <n v="8.6"/>
    <x v="1"/>
    <n v="269"/>
    <x v="1"/>
    <n v="210"/>
    <x v="2"/>
    <n v="45"/>
    <x v="0"/>
    <n v="445"/>
    <s v="Alto"/>
    <n v="126"/>
    <s v="Bajo"/>
    <n v="6.3"/>
    <s v="Alto"/>
    <n v="10.3"/>
    <x v="0"/>
    <n v="8.4"/>
    <s v="Bajo"/>
    <n v="7.1"/>
    <s v="Alto"/>
    <n v="1"/>
    <s v="Toma ECA"/>
    <n v="0"/>
    <s v="No toma ARB"/>
    <n v="0"/>
    <x v="1"/>
    <n v="1"/>
    <x v="0"/>
    <n v="1"/>
    <x v="1"/>
    <n v="1"/>
    <x v="0"/>
  </r>
  <r>
    <s v="P1930"/>
    <x v="30"/>
    <s v="Adulto Mayor"/>
    <x v="1"/>
    <n v="23.8"/>
    <x v="0"/>
    <n v="1"/>
    <s v="Tiene herencia"/>
    <n v="127"/>
    <n v="76"/>
    <n v="89"/>
    <s v="Normal"/>
    <n v="53"/>
    <s v="Normal"/>
    <n v="1"/>
    <x v="2"/>
    <n v="0"/>
    <x v="0"/>
    <n v="0"/>
    <x v="0"/>
    <n v="1"/>
    <x v="0"/>
    <x v="0"/>
    <x v="0"/>
    <n v="18"/>
    <x v="0"/>
    <n v="82"/>
    <x v="2"/>
    <n v="15"/>
    <x v="0"/>
    <n v="12"/>
    <s v="Normal"/>
    <n v="1771"/>
    <x v="0"/>
    <n v="0"/>
    <x v="0"/>
    <n v="103"/>
    <x v="2"/>
    <n v="4.9000000000000004"/>
    <x v="0"/>
    <n v="194"/>
    <x v="0"/>
    <n v="96"/>
    <x v="3"/>
    <n v="65"/>
    <x v="1"/>
    <n v="92"/>
    <s v="Normal"/>
    <n v="135"/>
    <s v="Normal"/>
    <n v="4.8"/>
    <s v="Normal"/>
    <n v="14.5"/>
    <x v="1"/>
    <n v="8.6"/>
    <s v="Normal"/>
    <n v="4.0999999999999996"/>
    <s v="Normal"/>
    <n v="1"/>
    <s v="Toma ECA"/>
    <n v="0"/>
    <s v="No toma ARB"/>
    <n v="1"/>
    <x v="0"/>
    <n v="1"/>
    <x v="0"/>
    <n v="0"/>
    <x v="0"/>
    <n v="0"/>
    <x v="1"/>
  </r>
  <r>
    <s v="P1931"/>
    <x v="39"/>
    <s v="Adulto Mayor"/>
    <x v="1"/>
    <n v="22.2"/>
    <x v="0"/>
    <n v="1"/>
    <s v="Tiene herencia"/>
    <n v="104"/>
    <n v="79"/>
    <n v="65"/>
    <s v="Normal"/>
    <n v="57"/>
    <s v="Normal"/>
    <n v="1"/>
    <x v="2"/>
    <n v="0"/>
    <x v="0"/>
    <n v="0"/>
    <x v="0"/>
    <n v="0"/>
    <x v="1"/>
    <x v="13"/>
    <x v="0"/>
    <n v="29"/>
    <x v="0"/>
    <n v="86"/>
    <x v="2"/>
    <n v="16"/>
    <x v="0"/>
    <n v="12"/>
    <s v="Normal"/>
    <n v="1370"/>
    <x v="0"/>
    <n v="0"/>
    <x v="0"/>
    <n v="81"/>
    <x v="0"/>
    <n v="5.5"/>
    <x v="0"/>
    <n v="159"/>
    <x v="0"/>
    <n v="124"/>
    <x v="0"/>
    <n v="44"/>
    <x v="0"/>
    <n v="102"/>
    <s v="Normal"/>
    <n v="143"/>
    <s v="Normal"/>
    <n v="4.9000000000000004"/>
    <s v="Normal"/>
    <n v="12.1"/>
    <x v="1"/>
    <n v="8.6"/>
    <s v="Normal"/>
    <n v="3.9"/>
    <s v="Normal"/>
    <n v="0"/>
    <s v="No Toma ECA"/>
    <n v="1"/>
    <s v="Toma ARB"/>
    <n v="1"/>
    <x v="0"/>
    <n v="1"/>
    <x v="0"/>
    <n v="0"/>
    <x v="0"/>
    <n v="1"/>
    <x v="0"/>
  </r>
  <r>
    <s v="P1932"/>
    <x v="39"/>
    <s v="Adulto Mayor"/>
    <x v="0"/>
    <n v="34.200000000000003"/>
    <x v="2"/>
    <n v="1"/>
    <s v="Tiene herencia"/>
    <n v="177"/>
    <n v="107"/>
    <n v="101"/>
    <s v="Taquicardia"/>
    <n v="44"/>
    <s v="Intermedia"/>
    <n v="4"/>
    <x v="1"/>
    <n v="0"/>
    <x v="0"/>
    <n v="0"/>
    <x v="0"/>
    <n v="1"/>
    <x v="0"/>
    <x v="17"/>
    <x v="1"/>
    <n v="55"/>
    <x v="0"/>
    <n v="17"/>
    <x v="4"/>
    <n v="1145"/>
    <x v="1"/>
    <n v="801"/>
    <s v="Macroalbuminuria"/>
    <n v="683"/>
    <x v="0"/>
    <n v="1"/>
    <x v="1"/>
    <n v="184"/>
    <x v="1"/>
    <n v="7.6"/>
    <x v="1"/>
    <n v="274"/>
    <x v="1"/>
    <n v="139"/>
    <x v="4"/>
    <n v="36"/>
    <x v="0"/>
    <n v="413"/>
    <s v="Alto"/>
    <n v="133"/>
    <s v="Bajo"/>
    <n v="5.4"/>
    <s v="Alto"/>
    <n v="8.9"/>
    <x v="0"/>
    <n v="9"/>
    <s v="Normal"/>
    <n v="7.3"/>
    <s v="Alto"/>
    <n v="1"/>
    <s v="Toma ECA"/>
    <n v="1"/>
    <s v="Toma ARB"/>
    <n v="1"/>
    <x v="0"/>
    <n v="0"/>
    <x v="1"/>
    <n v="1"/>
    <x v="1"/>
    <n v="0"/>
    <x v="1"/>
  </r>
  <r>
    <s v="P1933"/>
    <x v="12"/>
    <s v="Adulto"/>
    <x v="0"/>
    <n v="27.9"/>
    <x v="3"/>
    <n v="0"/>
    <s v="No tiene herencia"/>
    <n v="135"/>
    <n v="67"/>
    <n v="82"/>
    <s v="Normal"/>
    <n v="53"/>
    <s v="Normal"/>
    <n v="2"/>
    <x v="0"/>
    <n v="0"/>
    <x v="0"/>
    <n v="0"/>
    <x v="0"/>
    <n v="1"/>
    <x v="0"/>
    <x v="0"/>
    <x v="0"/>
    <n v="23"/>
    <x v="0"/>
    <n v="96"/>
    <x v="0"/>
    <n v="11"/>
    <x v="0"/>
    <n v="7"/>
    <s v="Normal"/>
    <n v="1972"/>
    <x v="0"/>
    <n v="0"/>
    <x v="0"/>
    <n v="89"/>
    <x v="0"/>
    <n v="5"/>
    <x v="0"/>
    <n v="155"/>
    <x v="0"/>
    <n v="83"/>
    <x v="3"/>
    <n v="47"/>
    <x v="0"/>
    <n v="127"/>
    <s v="Normal"/>
    <n v="141"/>
    <s v="Normal"/>
    <n v="4.4000000000000004"/>
    <s v="Normal"/>
    <n v="12.5"/>
    <x v="0"/>
    <n v="10"/>
    <s v="Normal"/>
    <n v="4.3"/>
    <s v="Normal"/>
    <n v="0"/>
    <s v="No Toma ECA"/>
    <n v="0"/>
    <s v="No toma ARB"/>
    <n v="1"/>
    <x v="0"/>
    <n v="1"/>
    <x v="0"/>
    <n v="0"/>
    <x v="0"/>
    <n v="1"/>
    <x v="0"/>
  </r>
  <r>
    <s v="P1934"/>
    <x v="11"/>
    <s v="Adulto Mayor"/>
    <x v="1"/>
    <n v="39.9"/>
    <x v="1"/>
    <n v="0"/>
    <s v="No tiene herencia"/>
    <n v="159"/>
    <n v="104"/>
    <n v="84"/>
    <s v="Normal"/>
    <n v="28"/>
    <s v="Reducida"/>
    <n v="2"/>
    <x v="0"/>
    <n v="0"/>
    <x v="0"/>
    <n v="1"/>
    <x v="1"/>
    <n v="1"/>
    <x v="0"/>
    <x v="35"/>
    <x v="1"/>
    <n v="115"/>
    <x v="3"/>
    <n v="20"/>
    <x v="4"/>
    <n v="1377"/>
    <x v="1"/>
    <n v="1239"/>
    <s v="Macroalbuminuria"/>
    <n v="789"/>
    <x v="0"/>
    <n v="1"/>
    <x v="1"/>
    <n v="156"/>
    <x v="1"/>
    <n v="9.9"/>
    <x v="1"/>
    <n v="223"/>
    <x v="2"/>
    <n v="184"/>
    <x v="1"/>
    <n v="35"/>
    <x v="0"/>
    <n v="402"/>
    <s v="Alto"/>
    <n v="136"/>
    <s v="Normal"/>
    <n v="6.4"/>
    <s v="Alto"/>
    <n v="9.1999999999999993"/>
    <x v="0"/>
    <n v="8.6"/>
    <s v="Normal"/>
    <n v="6.4"/>
    <s v="Alto"/>
    <n v="0"/>
    <s v="No Toma ECA"/>
    <n v="0"/>
    <s v="No toma ARB"/>
    <n v="0"/>
    <x v="1"/>
    <n v="1"/>
    <x v="0"/>
    <n v="1"/>
    <x v="1"/>
    <n v="0"/>
    <x v="1"/>
  </r>
  <r>
    <s v="P1935"/>
    <x v="17"/>
    <s v="Adulto"/>
    <x v="0"/>
    <n v="31.7"/>
    <x v="2"/>
    <n v="0"/>
    <s v="No tiene herencia"/>
    <n v="169"/>
    <n v="101"/>
    <n v="104"/>
    <s v="Taquicardia"/>
    <n v="34"/>
    <s v="Reducida"/>
    <n v="4"/>
    <x v="1"/>
    <n v="0"/>
    <x v="0"/>
    <n v="1"/>
    <x v="1"/>
    <n v="1"/>
    <x v="0"/>
    <x v="30"/>
    <x v="1"/>
    <n v="100"/>
    <x v="3"/>
    <n v="17"/>
    <x v="4"/>
    <n v="685"/>
    <x v="1"/>
    <n v="616"/>
    <s v="Macroalbuminuria"/>
    <n v="875"/>
    <x v="0"/>
    <n v="0"/>
    <x v="0"/>
    <n v="123"/>
    <x v="2"/>
    <n v="8.1"/>
    <x v="1"/>
    <n v="303"/>
    <x v="1"/>
    <n v="197"/>
    <x v="2"/>
    <n v="35"/>
    <x v="0"/>
    <n v="188"/>
    <s v="Alto"/>
    <n v="133"/>
    <s v="Bajo"/>
    <n v="5.2"/>
    <s v="Alto"/>
    <n v="9.5"/>
    <x v="0"/>
    <n v="8.8000000000000007"/>
    <s v="Normal"/>
    <n v="5"/>
    <s v="Alto"/>
    <n v="0"/>
    <s v="No Toma ECA"/>
    <n v="0"/>
    <s v="No toma ARB"/>
    <n v="1"/>
    <x v="0"/>
    <n v="1"/>
    <x v="0"/>
    <n v="1"/>
    <x v="1"/>
    <n v="1"/>
    <x v="0"/>
  </r>
  <r>
    <s v="P1936"/>
    <x v="42"/>
    <s v="Adulto Mayor"/>
    <x v="0"/>
    <n v="27.5"/>
    <x v="3"/>
    <n v="0"/>
    <s v="No tiene herencia"/>
    <n v="158"/>
    <n v="107"/>
    <n v="86"/>
    <s v="Normal"/>
    <n v="32"/>
    <s v="Reducida"/>
    <n v="3"/>
    <x v="3"/>
    <n v="0"/>
    <x v="0"/>
    <n v="0"/>
    <x v="0"/>
    <n v="1"/>
    <x v="0"/>
    <x v="33"/>
    <x v="1"/>
    <n v="51"/>
    <x v="0"/>
    <n v="11"/>
    <x v="3"/>
    <n v="2212"/>
    <x v="1"/>
    <n v="1769"/>
    <s v="Macroalbuminuria"/>
    <n v="641"/>
    <x v="0"/>
    <n v="1"/>
    <x v="1"/>
    <n v="165"/>
    <x v="1"/>
    <n v="6.9"/>
    <x v="1"/>
    <n v="208"/>
    <x v="2"/>
    <n v="211"/>
    <x v="2"/>
    <n v="40"/>
    <x v="0"/>
    <n v="316"/>
    <s v="Alto"/>
    <n v="127"/>
    <s v="Bajo"/>
    <n v="6.7"/>
    <s v="Alto"/>
    <n v="7.7"/>
    <x v="0"/>
    <n v="8.3000000000000007"/>
    <s v="Bajo"/>
    <n v="4.8"/>
    <s v="Alto"/>
    <n v="0"/>
    <s v="No Toma ECA"/>
    <n v="0"/>
    <s v="No toma ARB"/>
    <n v="1"/>
    <x v="0"/>
    <n v="1"/>
    <x v="0"/>
    <n v="1"/>
    <x v="1"/>
    <n v="1"/>
    <x v="0"/>
  </r>
  <r>
    <s v="P1937"/>
    <x v="17"/>
    <s v="Adulto"/>
    <x v="0"/>
    <n v="22"/>
    <x v="0"/>
    <n v="0"/>
    <s v="No tiene herencia"/>
    <n v="106"/>
    <n v="85"/>
    <n v="90"/>
    <s v="Normal"/>
    <n v="61"/>
    <s v="Normal"/>
    <n v="1"/>
    <x v="2"/>
    <n v="0"/>
    <x v="0"/>
    <n v="0"/>
    <x v="0"/>
    <n v="1"/>
    <x v="0"/>
    <x v="18"/>
    <x v="0"/>
    <n v="32"/>
    <x v="0"/>
    <n v="87"/>
    <x v="2"/>
    <n v="18"/>
    <x v="0"/>
    <n v="12"/>
    <s v="Normal"/>
    <n v="1213"/>
    <x v="0"/>
    <n v="0"/>
    <x v="0"/>
    <n v="116"/>
    <x v="2"/>
    <n v="6.1"/>
    <x v="2"/>
    <n v="173"/>
    <x v="0"/>
    <n v="104"/>
    <x v="0"/>
    <n v="59"/>
    <x v="0"/>
    <n v="169"/>
    <s v="Alto"/>
    <n v="135"/>
    <s v="Normal"/>
    <n v="3.8"/>
    <s v="Normal"/>
    <n v="14.6"/>
    <x v="1"/>
    <n v="10.4"/>
    <s v="Normal"/>
    <n v="4.0999999999999996"/>
    <s v="Normal"/>
    <n v="0"/>
    <s v="No Toma ECA"/>
    <n v="0"/>
    <s v="No toma ARB"/>
    <n v="1"/>
    <x v="0"/>
    <n v="1"/>
    <x v="0"/>
    <n v="0"/>
    <x v="0"/>
    <n v="0"/>
    <x v="1"/>
  </r>
  <r>
    <s v="P1938"/>
    <x v="13"/>
    <s v="Adulto Mayor"/>
    <x v="0"/>
    <n v="25.7"/>
    <x v="3"/>
    <n v="1"/>
    <s v="Tiene herencia"/>
    <n v="156"/>
    <n v="95"/>
    <n v="84"/>
    <s v="Normal"/>
    <n v="40"/>
    <s v="Reducida"/>
    <n v="2"/>
    <x v="0"/>
    <n v="0"/>
    <x v="0"/>
    <n v="1"/>
    <x v="1"/>
    <n v="1"/>
    <x v="0"/>
    <x v="33"/>
    <x v="1"/>
    <n v="72"/>
    <x v="1"/>
    <n v="26"/>
    <x v="4"/>
    <n v="2029"/>
    <x v="1"/>
    <n v="1826"/>
    <s v="Macroalbuminuria"/>
    <n v="797"/>
    <x v="0"/>
    <n v="1"/>
    <x v="1"/>
    <n v="128"/>
    <x v="1"/>
    <n v="7.1"/>
    <x v="1"/>
    <n v="278"/>
    <x v="1"/>
    <n v="202"/>
    <x v="2"/>
    <n v="42"/>
    <x v="0"/>
    <n v="206"/>
    <s v="Alto"/>
    <n v="138"/>
    <s v="Normal"/>
    <n v="5.7"/>
    <s v="Alto"/>
    <n v="9.1"/>
    <x v="0"/>
    <n v="9"/>
    <s v="Normal"/>
    <n v="6.9"/>
    <s v="Alto"/>
    <n v="0"/>
    <s v="No Toma ECA"/>
    <n v="1"/>
    <s v="Toma ARB"/>
    <n v="0"/>
    <x v="1"/>
    <n v="0"/>
    <x v="1"/>
    <n v="1"/>
    <x v="1"/>
    <n v="0"/>
    <x v="1"/>
  </r>
  <r>
    <s v="P1939"/>
    <x v="15"/>
    <s v="Adulto"/>
    <x v="0"/>
    <n v="39.5"/>
    <x v="1"/>
    <n v="1"/>
    <s v="Tiene herencia"/>
    <n v="185"/>
    <n v="103"/>
    <n v="77"/>
    <s v="Normal"/>
    <n v="40"/>
    <s v="Reducida"/>
    <n v="3"/>
    <x v="3"/>
    <n v="1"/>
    <x v="1"/>
    <n v="1"/>
    <x v="1"/>
    <n v="1"/>
    <x v="0"/>
    <x v="38"/>
    <x v="1"/>
    <n v="46"/>
    <x v="0"/>
    <n v="20"/>
    <x v="4"/>
    <n v="1786"/>
    <x v="1"/>
    <n v="1607"/>
    <s v="Macroalbuminuria"/>
    <n v="374"/>
    <x v="1"/>
    <n v="0"/>
    <x v="0"/>
    <n v="213"/>
    <x v="1"/>
    <n v="7.4"/>
    <x v="1"/>
    <n v="200"/>
    <x v="2"/>
    <n v="166"/>
    <x v="1"/>
    <n v="41"/>
    <x v="0"/>
    <n v="296"/>
    <s v="Alto"/>
    <n v="126"/>
    <s v="Bajo"/>
    <n v="5.7"/>
    <s v="Alto"/>
    <n v="8.6999999999999993"/>
    <x v="0"/>
    <n v="8.1"/>
    <s v="Bajo"/>
    <n v="6.5"/>
    <s v="Alto"/>
    <n v="0"/>
    <s v="No Toma ECA"/>
    <n v="0"/>
    <s v="No toma ARB"/>
    <n v="1"/>
    <x v="0"/>
    <n v="1"/>
    <x v="0"/>
    <n v="1"/>
    <x v="1"/>
    <n v="0"/>
    <x v="1"/>
  </r>
  <r>
    <s v="P1940"/>
    <x v="13"/>
    <s v="Adulto Mayor"/>
    <x v="1"/>
    <n v="18.100000000000001"/>
    <x v="4"/>
    <n v="0"/>
    <s v="No tiene herencia"/>
    <n v="124"/>
    <n v="67"/>
    <n v="76"/>
    <s v="Normal"/>
    <n v="61"/>
    <s v="Normal"/>
    <n v="1"/>
    <x v="2"/>
    <n v="0"/>
    <x v="0"/>
    <n v="0"/>
    <x v="0"/>
    <n v="0"/>
    <x v="1"/>
    <x v="4"/>
    <x v="1"/>
    <n v="26"/>
    <x v="0"/>
    <n v="102"/>
    <x v="0"/>
    <n v="26"/>
    <x v="0"/>
    <n v="20"/>
    <s v="Normal"/>
    <n v="1740"/>
    <x v="0"/>
    <n v="0"/>
    <x v="0"/>
    <n v="117"/>
    <x v="2"/>
    <n v="6.3"/>
    <x v="2"/>
    <n v="198"/>
    <x v="0"/>
    <n v="81"/>
    <x v="3"/>
    <n v="40"/>
    <x v="0"/>
    <n v="82"/>
    <s v="Normal"/>
    <n v="136"/>
    <s v="Normal"/>
    <n v="4.7"/>
    <s v="Normal"/>
    <n v="15.6"/>
    <x v="2"/>
    <n v="9.6"/>
    <s v="Normal"/>
    <n v="3.1"/>
    <s v="Normal"/>
    <n v="1"/>
    <s v="Toma ECA"/>
    <n v="1"/>
    <s v="Toma ARB"/>
    <n v="0"/>
    <x v="1"/>
    <n v="0"/>
    <x v="1"/>
    <n v="0"/>
    <x v="0"/>
    <n v="0"/>
    <x v="1"/>
  </r>
  <r>
    <s v="P1941"/>
    <x v="7"/>
    <s v="Adulto Mayor"/>
    <x v="0"/>
    <n v="34.1"/>
    <x v="2"/>
    <n v="0"/>
    <s v="No tiene herencia"/>
    <n v="188"/>
    <n v="105"/>
    <n v="105"/>
    <s v="Taquicardia"/>
    <n v="33"/>
    <s v="Reducida"/>
    <n v="2"/>
    <x v="0"/>
    <n v="1"/>
    <x v="1"/>
    <n v="0"/>
    <x v="0"/>
    <n v="1"/>
    <x v="0"/>
    <x v="30"/>
    <x v="1"/>
    <n v="81"/>
    <x v="1"/>
    <n v="41"/>
    <x v="1"/>
    <n v="510"/>
    <x v="1"/>
    <n v="357"/>
    <s v="Macroalbuminuria"/>
    <n v="833"/>
    <x v="0"/>
    <n v="0"/>
    <x v="0"/>
    <n v="131"/>
    <x v="1"/>
    <n v="6.9"/>
    <x v="1"/>
    <n v="225"/>
    <x v="2"/>
    <n v="220"/>
    <x v="2"/>
    <n v="44"/>
    <x v="0"/>
    <n v="368"/>
    <s v="Alto"/>
    <n v="132"/>
    <s v="Bajo"/>
    <n v="5.9"/>
    <s v="Alto"/>
    <n v="9.6"/>
    <x v="0"/>
    <n v="8"/>
    <s v="Bajo"/>
    <n v="6.7"/>
    <s v="Alto"/>
    <n v="0"/>
    <s v="No Toma ECA"/>
    <n v="0"/>
    <s v="No toma ARB"/>
    <n v="1"/>
    <x v="0"/>
    <n v="1"/>
    <x v="0"/>
    <n v="1"/>
    <x v="1"/>
    <n v="0"/>
    <x v="1"/>
  </r>
  <r>
    <s v="P1942"/>
    <x v="33"/>
    <s v="Adulto Mayor"/>
    <x v="0"/>
    <n v="21.3"/>
    <x v="0"/>
    <n v="0"/>
    <s v="No tiene herencia"/>
    <n v="126"/>
    <n v="78"/>
    <n v="70"/>
    <s v="Normal"/>
    <n v="67"/>
    <s v="Normal"/>
    <n v="1"/>
    <x v="2"/>
    <n v="0"/>
    <x v="0"/>
    <n v="0"/>
    <x v="0"/>
    <n v="1"/>
    <x v="0"/>
    <x v="3"/>
    <x v="0"/>
    <n v="22"/>
    <x v="0"/>
    <n v="61"/>
    <x v="2"/>
    <n v="26"/>
    <x v="0"/>
    <n v="20"/>
    <s v="Normal"/>
    <n v="1724"/>
    <x v="0"/>
    <n v="0"/>
    <x v="0"/>
    <n v="108"/>
    <x v="2"/>
    <n v="5.2"/>
    <x v="0"/>
    <n v="212"/>
    <x v="2"/>
    <n v="114"/>
    <x v="0"/>
    <n v="45"/>
    <x v="0"/>
    <n v="102"/>
    <s v="Normal"/>
    <n v="135"/>
    <s v="Normal"/>
    <n v="3.7"/>
    <s v="Normal"/>
    <n v="13.3"/>
    <x v="0"/>
    <n v="9.8000000000000007"/>
    <s v="Normal"/>
    <n v="3.5"/>
    <s v="Normal"/>
    <n v="1"/>
    <s v="Toma ECA"/>
    <n v="0"/>
    <s v="No toma ARB"/>
    <n v="0"/>
    <x v="1"/>
    <n v="0"/>
    <x v="1"/>
    <n v="0"/>
    <x v="0"/>
    <n v="1"/>
    <x v="0"/>
  </r>
  <r>
    <s v="P1943"/>
    <x v="29"/>
    <s v="Adulto"/>
    <x v="0"/>
    <n v="26.3"/>
    <x v="3"/>
    <n v="0"/>
    <s v="No tiene herencia"/>
    <n v="134"/>
    <n v="76"/>
    <n v="62"/>
    <s v="Normal"/>
    <n v="68"/>
    <s v="Normal"/>
    <n v="2"/>
    <x v="0"/>
    <n v="0"/>
    <x v="0"/>
    <n v="0"/>
    <x v="0"/>
    <n v="0"/>
    <x v="1"/>
    <x v="4"/>
    <x v="0"/>
    <n v="15"/>
    <x v="2"/>
    <n v="76"/>
    <x v="2"/>
    <n v="25"/>
    <x v="0"/>
    <n v="22"/>
    <s v="Normal"/>
    <n v="1179"/>
    <x v="0"/>
    <n v="1"/>
    <x v="1"/>
    <n v="95"/>
    <x v="0"/>
    <n v="5.9"/>
    <x v="2"/>
    <n v="199"/>
    <x v="0"/>
    <n v="93"/>
    <x v="3"/>
    <n v="59"/>
    <x v="0"/>
    <n v="119"/>
    <s v="Normal"/>
    <n v="137"/>
    <s v="Normal"/>
    <n v="4.9000000000000004"/>
    <s v="Normal"/>
    <n v="15.2"/>
    <x v="1"/>
    <n v="8.8000000000000007"/>
    <s v="Normal"/>
    <n v="3.7"/>
    <s v="Normal"/>
    <n v="1"/>
    <s v="Toma ECA"/>
    <n v="1"/>
    <s v="Toma ARB"/>
    <n v="0"/>
    <x v="1"/>
    <n v="1"/>
    <x v="0"/>
    <n v="0"/>
    <x v="0"/>
    <n v="0"/>
    <x v="1"/>
  </r>
  <r>
    <s v="P1944"/>
    <x v="18"/>
    <s v="Adulto"/>
    <x v="1"/>
    <n v="24.1"/>
    <x v="0"/>
    <n v="0"/>
    <s v="No tiene herencia"/>
    <n v="104"/>
    <n v="65"/>
    <n v="67"/>
    <s v="Normal"/>
    <n v="70"/>
    <s v="Normal"/>
    <n v="1"/>
    <x v="2"/>
    <n v="0"/>
    <x v="0"/>
    <n v="0"/>
    <x v="0"/>
    <n v="1"/>
    <x v="0"/>
    <x v="10"/>
    <x v="0"/>
    <n v="37"/>
    <x v="0"/>
    <n v="92"/>
    <x v="0"/>
    <n v="18"/>
    <x v="0"/>
    <n v="14"/>
    <s v="Normal"/>
    <n v="1233"/>
    <x v="0"/>
    <n v="1"/>
    <x v="1"/>
    <n v="119"/>
    <x v="2"/>
    <n v="5.4"/>
    <x v="0"/>
    <n v="188"/>
    <x v="0"/>
    <n v="128"/>
    <x v="0"/>
    <n v="65"/>
    <x v="1"/>
    <n v="155"/>
    <s v="Alto"/>
    <n v="140"/>
    <s v="Normal"/>
    <n v="4.5"/>
    <s v="Normal"/>
    <n v="15.1"/>
    <x v="1"/>
    <n v="10.3"/>
    <s v="Normal"/>
    <n v="3.8"/>
    <s v="Normal"/>
    <n v="0"/>
    <s v="No Toma ECA"/>
    <n v="1"/>
    <s v="Toma ARB"/>
    <n v="1"/>
    <x v="0"/>
    <n v="0"/>
    <x v="1"/>
    <n v="0"/>
    <x v="0"/>
    <n v="1"/>
    <x v="0"/>
  </r>
  <r>
    <s v="P1945"/>
    <x v="10"/>
    <s v="Adulto Mayor"/>
    <x v="0"/>
    <n v="25.7"/>
    <x v="3"/>
    <n v="0"/>
    <s v="No tiene herencia"/>
    <n v="146"/>
    <n v="94"/>
    <n v="98"/>
    <s v="Normal"/>
    <n v="48"/>
    <s v="Intermedia"/>
    <n v="4"/>
    <x v="1"/>
    <n v="0"/>
    <x v="0"/>
    <n v="0"/>
    <x v="0"/>
    <n v="1"/>
    <x v="0"/>
    <x v="35"/>
    <x v="1"/>
    <n v="49"/>
    <x v="0"/>
    <n v="16"/>
    <x v="4"/>
    <n v="2608"/>
    <x v="1"/>
    <n v="2086"/>
    <s v="Macroalbuminuria"/>
    <n v="710"/>
    <x v="0"/>
    <n v="1"/>
    <x v="1"/>
    <n v="217"/>
    <x v="1"/>
    <n v="8.4"/>
    <x v="1"/>
    <n v="297"/>
    <x v="1"/>
    <n v="183"/>
    <x v="1"/>
    <n v="44"/>
    <x v="0"/>
    <n v="427"/>
    <s v="Alto"/>
    <n v="132"/>
    <s v="Bajo"/>
    <n v="6.3"/>
    <s v="Alto"/>
    <n v="9.5"/>
    <x v="0"/>
    <n v="8.1"/>
    <s v="Bajo"/>
    <n v="5"/>
    <s v="Alto"/>
    <n v="1"/>
    <s v="Toma ECA"/>
    <n v="0"/>
    <s v="No toma ARB"/>
    <n v="0"/>
    <x v="1"/>
    <n v="1"/>
    <x v="0"/>
    <n v="1"/>
    <x v="1"/>
    <n v="0"/>
    <x v="1"/>
  </r>
  <r>
    <s v="P1946"/>
    <x v="55"/>
    <s v="Adulto"/>
    <x v="0"/>
    <n v="21.7"/>
    <x v="0"/>
    <n v="0"/>
    <s v="No tiene herencia"/>
    <n v="125"/>
    <n v="76"/>
    <n v="78"/>
    <s v="Normal"/>
    <n v="50"/>
    <s v="Normal"/>
    <n v="1"/>
    <x v="2"/>
    <n v="0"/>
    <x v="0"/>
    <n v="0"/>
    <x v="0"/>
    <n v="0"/>
    <x v="1"/>
    <x v="13"/>
    <x v="0"/>
    <n v="40"/>
    <x v="0"/>
    <n v="113"/>
    <x v="0"/>
    <n v="6"/>
    <x v="0"/>
    <n v="4"/>
    <s v="Normal"/>
    <n v="1271"/>
    <x v="0"/>
    <n v="0"/>
    <x v="0"/>
    <n v="107"/>
    <x v="2"/>
    <n v="5.2"/>
    <x v="0"/>
    <n v="195"/>
    <x v="0"/>
    <n v="111"/>
    <x v="0"/>
    <n v="46"/>
    <x v="0"/>
    <n v="144"/>
    <s v="Normal"/>
    <n v="143"/>
    <s v="Normal"/>
    <n v="3.5"/>
    <s v="Normal"/>
    <n v="13.3"/>
    <x v="0"/>
    <n v="10.3"/>
    <s v="Normal"/>
    <n v="3"/>
    <s v="Normal"/>
    <n v="1"/>
    <s v="Toma ECA"/>
    <n v="1"/>
    <s v="Toma ARB"/>
    <n v="0"/>
    <x v="1"/>
    <n v="1"/>
    <x v="0"/>
    <n v="0"/>
    <x v="0"/>
    <n v="1"/>
    <x v="0"/>
  </r>
  <r>
    <s v="P1947"/>
    <x v="10"/>
    <s v="Adulto Mayor"/>
    <x v="1"/>
    <n v="27.8"/>
    <x v="3"/>
    <n v="1"/>
    <s v="Tiene herencia"/>
    <n v="127"/>
    <n v="79"/>
    <n v="79"/>
    <s v="Normal"/>
    <n v="68"/>
    <s v="Normal"/>
    <n v="2"/>
    <x v="0"/>
    <n v="0"/>
    <x v="0"/>
    <n v="0"/>
    <x v="0"/>
    <n v="1"/>
    <x v="0"/>
    <x v="0"/>
    <x v="0"/>
    <n v="29"/>
    <x v="0"/>
    <n v="65"/>
    <x v="2"/>
    <n v="23"/>
    <x v="0"/>
    <n v="18"/>
    <s v="Normal"/>
    <n v="1581"/>
    <x v="0"/>
    <n v="0"/>
    <x v="0"/>
    <n v="90"/>
    <x v="0"/>
    <n v="5.3"/>
    <x v="0"/>
    <n v="171"/>
    <x v="0"/>
    <n v="120"/>
    <x v="0"/>
    <n v="52"/>
    <x v="0"/>
    <n v="126"/>
    <s v="Normal"/>
    <n v="136"/>
    <s v="Normal"/>
    <n v="4.5"/>
    <s v="Normal"/>
    <n v="13.2"/>
    <x v="1"/>
    <n v="9.5"/>
    <s v="Normal"/>
    <n v="4"/>
    <s v="Normal"/>
    <n v="1"/>
    <s v="Toma ECA"/>
    <n v="0"/>
    <s v="No toma ARB"/>
    <n v="0"/>
    <x v="1"/>
    <n v="0"/>
    <x v="1"/>
    <n v="0"/>
    <x v="0"/>
    <n v="1"/>
    <x v="0"/>
  </r>
  <r>
    <s v="P1948"/>
    <x v="20"/>
    <s v="Adulto"/>
    <x v="0"/>
    <n v="27.5"/>
    <x v="3"/>
    <n v="0"/>
    <s v="No tiene herencia"/>
    <n v="109"/>
    <n v="69"/>
    <n v="90"/>
    <s v="Normal"/>
    <n v="60"/>
    <s v="Normal"/>
    <n v="1"/>
    <x v="2"/>
    <n v="0"/>
    <x v="0"/>
    <n v="0"/>
    <x v="0"/>
    <n v="0"/>
    <x v="1"/>
    <x v="7"/>
    <x v="0"/>
    <n v="36"/>
    <x v="0"/>
    <n v="63"/>
    <x v="2"/>
    <n v="25"/>
    <x v="0"/>
    <n v="17"/>
    <s v="Normal"/>
    <n v="1072"/>
    <x v="0"/>
    <n v="1"/>
    <x v="1"/>
    <n v="93"/>
    <x v="0"/>
    <n v="5.0999999999999996"/>
    <x v="0"/>
    <n v="182"/>
    <x v="0"/>
    <n v="123"/>
    <x v="0"/>
    <n v="60"/>
    <x v="1"/>
    <n v="159"/>
    <s v="Alto"/>
    <n v="138"/>
    <s v="Normal"/>
    <n v="4.7"/>
    <s v="Normal"/>
    <n v="15.1"/>
    <x v="1"/>
    <n v="10"/>
    <s v="Normal"/>
    <n v="3.9"/>
    <s v="Normal"/>
    <n v="0"/>
    <s v="No Toma ECA"/>
    <n v="0"/>
    <s v="No toma ARB"/>
    <n v="0"/>
    <x v="1"/>
    <n v="1"/>
    <x v="0"/>
    <n v="0"/>
    <x v="0"/>
    <n v="0"/>
    <x v="1"/>
  </r>
  <r>
    <s v="P1949"/>
    <x v="14"/>
    <s v="Adulto"/>
    <x v="1"/>
    <n v="23.4"/>
    <x v="0"/>
    <n v="1"/>
    <s v="Tiene herencia"/>
    <n v="119"/>
    <n v="68"/>
    <n v="66"/>
    <s v="Normal"/>
    <n v="51"/>
    <s v="Normal"/>
    <n v="1"/>
    <x v="2"/>
    <n v="0"/>
    <x v="0"/>
    <n v="0"/>
    <x v="0"/>
    <n v="0"/>
    <x v="1"/>
    <x v="3"/>
    <x v="0"/>
    <n v="37"/>
    <x v="0"/>
    <n v="90"/>
    <x v="2"/>
    <n v="14"/>
    <x v="0"/>
    <n v="12"/>
    <s v="Normal"/>
    <n v="1896"/>
    <x v="0"/>
    <n v="0"/>
    <x v="0"/>
    <n v="85"/>
    <x v="0"/>
    <n v="5.3"/>
    <x v="0"/>
    <n v="205"/>
    <x v="2"/>
    <n v="97"/>
    <x v="3"/>
    <n v="70"/>
    <x v="1"/>
    <n v="138"/>
    <s v="Normal"/>
    <n v="137"/>
    <s v="Normal"/>
    <n v="4.9000000000000004"/>
    <s v="Normal"/>
    <n v="13.8"/>
    <x v="1"/>
    <n v="10.199999999999999"/>
    <s v="Normal"/>
    <n v="3.8"/>
    <s v="Normal"/>
    <n v="1"/>
    <s v="Toma ECA"/>
    <n v="0"/>
    <s v="No toma ARB"/>
    <n v="0"/>
    <x v="1"/>
    <n v="1"/>
    <x v="0"/>
    <n v="0"/>
    <x v="0"/>
    <n v="1"/>
    <x v="0"/>
  </r>
  <r>
    <s v="P1950"/>
    <x v="21"/>
    <s v="Adulto"/>
    <x v="1"/>
    <n v="22.7"/>
    <x v="0"/>
    <n v="0"/>
    <s v="No tiene herencia"/>
    <n v="112"/>
    <n v="70"/>
    <n v="73"/>
    <s v="Normal"/>
    <n v="58"/>
    <s v="Normal"/>
    <n v="2"/>
    <x v="0"/>
    <n v="0"/>
    <x v="0"/>
    <n v="0"/>
    <x v="0"/>
    <n v="0"/>
    <x v="1"/>
    <x v="3"/>
    <x v="0"/>
    <n v="29"/>
    <x v="0"/>
    <n v="101"/>
    <x v="0"/>
    <n v="18"/>
    <x v="0"/>
    <n v="16"/>
    <s v="Normal"/>
    <n v="2007"/>
    <x v="0"/>
    <n v="0"/>
    <x v="0"/>
    <n v="83"/>
    <x v="0"/>
    <n v="5.8"/>
    <x v="2"/>
    <n v="192"/>
    <x v="0"/>
    <n v="100"/>
    <x v="0"/>
    <n v="50"/>
    <x v="0"/>
    <n v="108"/>
    <s v="Normal"/>
    <n v="141"/>
    <s v="Normal"/>
    <n v="4.3"/>
    <s v="Normal"/>
    <n v="14.8"/>
    <x v="1"/>
    <n v="9.1999999999999993"/>
    <s v="Normal"/>
    <n v="3.9"/>
    <s v="Normal"/>
    <n v="0"/>
    <s v="No Toma ECA"/>
    <n v="0"/>
    <s v="No toma ARB"/>
    <n v="0"/>
    <x v="1"/>
    <n v="0"/>
    <x v="1"/>
    <n v="0"/>
    <x v="0"/>
    <n v="0"/>
    <x v="1"/>
  </r>
  <r>
    <s v="P1951"/>
    <x v="15"/>
    <s v="Adulto"/>
    <x v="0"/>
    <n v="38.1"/>
    <x v="1"/>
    <n v="1"/>
    <s v="Tiene herencia"/>
    <n v="142"/>
    <n v="98"/>
    <n v="78"/>
    <s v="Normal"/>
    <n v="32"/>
    <s v="Reducida"/>
    <n v="2"/>
    <x v="0"/>
    <n v="0"/>
    <x v="0"/>
    <n v="0"/>
    <x v="0"/>
    <n v="1"/>
    <x v="0"/>
    <x v="11"/>
    <x v="1"/>
    <n v="83"/>
    <x v="1"/>
    <n v="21"/>
    <x v="4"/>
    <n v="738"/>
    <x v="1"/>
    <n v="590"/>
    <s v="Macroalbuminuria"/>
    <n v="713"/>
    <x v="0"/>
    <n v="1"/>
    <x v="1"/>
    <n v="220"/>
    <x v="1"/>
    <n v="7.2"/>
    <x v="1"/>
    <n v="231"/>
    <x v="2"/>
    <n v="141"/>
    <x v="4"/>
    <n v="35"/>
    <x v="0"/>
    <n v="245"/>
    <s v="Alto"/>
    <n v="139"/>
    <s v="Normal"/>
    <n v="5.2"/>
    <s v="Alto"/>
    <n v="10.8"/>
    <x v="0"/>
    <n v="7.6"/>
    <s v="Bajo"/>
    <n v="6.2"/>
    <s v="Alto"/>
    <n v="1"/>
    <s v="Toma ECA"/>
    <n v="0"/>
    <s v="No toma ARB"/>
    <n v="0"/>
    <x v="1"/>
    <n v="1"/>
    <x v="0"/>
    <n v="1"/>
    <x v="1"/>
    <n v="1"/>
    <x v="0"/>
  </r>
  <r>
    <s v="P1952"/>
    <x v="35"/>
    <s v="Adulto"/>
    <x v="0"/>
    <n v="23.3"/>
    <x v="0"/>
    <n v="0"/>
    <s v="No tiene herencia"/>
    <n v="129"/>
    <n v="84"/>
    <n v="65"/>
    <s v="Normal"/>
    <n v="61"/>
    <s v="Normal"/>
    <n v="1"/>
    <x v="2"/>
    <n v="0"/>
    <x v="0"/>
    <n v="0"/>
    <x v="0"/>
    <n v="1"/>
    <x v="0"/>
    <x v="7"/>
    <x v="0"/>
    <n v="36"/>
    <x v="0"/>
    <n v="97"/>
    <x v="0"/>
    <n v="14"/>
    <x v="0"/>
    <n v="9"/>
    <s v="Normal"/>
    <n v="1083"/>
    <x v="0"/>
    <n v="0"/>
    <x v="0"/>
    <n v="82"/>
    <x v="0"/>
    <n v="5.4"/>
    <x v="0"/>
    <n v="157"/>
    <x v="0"/>
    <n v="88"/>
    <x v="3"/>
    <n v="70"/>
    <x v="1"/>
    <n v="100"/>
    <s v="Normal"/>
    <n v="137"/>
    <s v="Normal"/>
    <n v="4.5999999999999996"/>
    <s v="Normal"/>
    <n v="15.4"/>
    <x v="1"/>
    <n v="10.1"/>
    <s v="Normal"/>
    <n v="3"/>
    <s v="Normal"/>
    <n v="0"/>
    <s v="No Toma ECA"/>
    <n v="1"/>
    <s v="Toma ARB"/>
    <n v="0"/>
    <x v="1"/>
    <n v="0"/>
    <x v="1"/>
    <n v="0"/>
    <x v="0"/>
    <n v="0"/>
    <x v="1"/>
  </r>
  <r>
    <s v="P1953"/>
    <x v="45"/>
    <s v="Adulto"/>
    <x v="0"/>
    <n v="20.2"/>
    <x v="0"/>
    <n v="0"/>
    <s v="No tiene herencia"/>
    <n v="135"/>
    <n v="82"/>
    <n v="83"/>
    <s v="Normal"/>
    <n v="66"/>
    <s v="Normal"/>
    <n v="2"/>
    <x v="0"/>
    <n v="0"/>
    <x v="0"/>
    <n v="0"/>
    <x v="0"/>
    <n v="1"/>
    <x v="0"/>
    <x v="3"/>
    <x v="0"/>
    <n v="26"/>
    <x v="0"/>
    <n v="86"/>
    <x v="2"/>
    <n v="27"/>
    <x v="0"/>
    <n v="21"/>
    <s v="Normal"/>
    <n v="1674"/>
    <x v="0"/>
    <n v="0"/>
    <x v="0"/>
    <n v="87"/>
    <x v="0"/>
    <n v="4.8"/>
    <x v="0"/>
    <n v="185"/>
    <x v="0"/>
    <n v="127"/>
    <x v="0"/>
    <n v="41"/>
    <x v="0"/>
    <n v="115"/>
    <s v="Normal"/>
    <n v="141"/>
    <s v="Normal"/>
    <n v="4.2"/>
    <s v="Normal"/>
    <n v="12.1"/>
    <x v="0"/>
    <n v="9.9"/>
    <s v="Normal"/>
    <n v="2.9"/>
    <s v="Normal"/>
    <n v="0"/>
    <s v="No Toma ECA"/>
    <n v="0"/>
    <s v="No toma ARB"/>
    <n v="0"/>
    <x v="1"/>
    <n v="1"/>
    <x v="0"/>
    <n v="0"/>
    <x v="0"/>
    <n v="1"/>
    <x v="0"/>
  </r>
  <r>
    <s v="P1954"/>
    <x v="17"/>
    <s v="Adulto"/>
    <x v="0"/>
    <n v="34"/>
    <x v="2"/>
    <n v="1"/>
    <s v="Tiene herencia"/>
    <n v="140"/>
    <n v="97"/>
    <n v="92"/>
    <s v="Normal"/>
    <n v="44"/>
    <s v="Intermedia"/>
    <n v="4"/>
    <x v="1"/>
    <n v="1"/>
    <x v="1"/>
    <n v="1"/>
    <x v="1"/>
    <n v="1"/>
    <x v="0"/>
    <x v="37"/>
    <x v="1"/>
    <n v="118"/>
    <x v="3"/>
    <n v="38"/>
    <x v="1"/>
    <n v="1318"/>
    <x v="1"/>
    <n v="1186"/>
    <s v="Macroalbuminuria"/>
    <n v="774"/>
    <x v="0"/>
    <n v="0"/>
    <x v="0"/>
    <n v="150"/>
    <x v="1"/>
    <n v="9.9"/>
    <x v="1"/>
    <n v="261"/>
    <x v="1"/>
    <n v="143"/>
    <x v="4"/>
    <n v="42"/>
    <x v="0"/>
    <n v="430"/>
    <s v="Alto"/>
    <n v="135"/>
    <s v="Normal"/>
    <n v="5.7"/>
    <s v="Alto"/>
    <n v="7.7"/>
    <x v="0"/>
    <n v="8.4"/>
    <s v="Bajo"/>
    <n v="7.3"/>
    <s v="Alto"/>
    <n v="1"/>
    <s v="Toma ECA"/>
    <n v="1"/>
    <s v="Toma ARB"/>
    <n v="1"/>
    <x v="0"/>
    <n v="0"/>
    <x v="1"/>
    <n v="1"/>
    <x v="1"/>
    <n v="1"/>
    <x v="0"/>
  </r>
  <r>
    <s v="P1955"/>
    <x v="39"/>
    <s v="Adulto Mayor"/>
    <x v="0"/>
    <n v="34.700000000000003"/>
    <x v="2"/>
    <n v="0"/>
    <s v="No tiene herencia"/>
    <n v="176"/>
    <n v="110"/>
    <n v="77"/>
    <s v="Normal"/>
    <n v="36"/>
    <s v="Reducida"/>
    <n v="4"/>
    <x v="1"/>
    <n v="0"/>
    <x v="0"/>
    <n v="0"/>
    <x v="0"/>
    <n v="1"/>
    <x v="0"/>
    <x v="33"/>
    <x v="1"/>
    <n v="101"/>
    <x v="3"/>
    <n v="29"/>
    <x v="4"/>
    <n v="2225"/>
    <x v="1"/>
    <n v="1557"/>
    <s v="Macroalbuminuria"/>
    <n v="716"/>
    <x v="0"/>
    <n v="0"/>
    <x v="0"/>
    <n v="149"/>
    <x v="1"/>
    <n v="6.9"/>
    <x v="1"/>
    <n v="229"/>
    <x v="2"/>
    <n v="219"/>
    <x v="2"/>
    <n v="39"/>
    <x v="0"/>
    <n v="278"/>
    <s v="Alto"/>
    <n v="136"/>
    <s v="Normal"/>
    <n v="6.1"/>
    <s v="Alto"/>
    <n v="10.8"/>
    <x v="0"/>
    <n v="8.8000000000000007"/>
    <s v="Normal"/>
    <n v="6"/>
    <s v="Alto"/>
    <n v="0"/>
    <s v="No Toma ECA"/>
    <n v="0"/>
    <s v="No toma ARB"/>
    <n v="0"/>
    <x v="1"/>
    <n v="0"/>
    <x v="1"/>
    <n v="1"/>
    <x v="1"/>
    <n v="1"/>
    <x v="0"/>
  </r>
  <r>
    <s v="P1956"/>
    <x v="40"/>
    <s v="Adulto"/>
    <x v="0"/>
    <n v="21.8"/>
    <x v="0"/>
    <n v="0"/>
    <s v="No tiene herencia"/>
    <n v="117"/>
    <n v="79"/>
    <n v="75"/>
    <s v="Normal"/>
    <n v="64"/>
    <s v="Normal"/>
    <n v="1"/>
    <x v="2"/>
    <n v="0"/>
    <x v="0"/>
    <n v="0"/>
    <x v="0"/>
    <n v="1"/>
    <x v="0"/>
    <x v="3"/>
    <x v="0"/>
    <n v="17"/>
    <x v="2"/>
    <n v="87"/>
    <x v="2"/>
    <n v="18"/>
    <x v="0"/>
    <n v="12"/>
    <s v="Normal"/>
    <n v="2012"/>
    <x v="0"/>
    <n v="1"/>
    <x v="1"/>
    <n v="98"/>
    <x v="0"/>
    <n v="5.3"/>
    <x v="0"/>
    <n v="198"/>
    <x v="0"/>
    <n v="83"/>
    <x v="3"/>
    <n v="61"/>
    <x v="1"/>
    <n v="97"/>
    <s v="Normal"/>
    <n v="140"/>
    <s v="Normal"/>
    <n v="3.8"/>
    <s v="Normal"/>
    <n v="15.6"/>
    <x v="1"/>
    <n v="9.8000000000000007"/>
    <s v="Normal"/>
    <n v="4.5"/>
    <s v="Normal"/>
    <n v="0"/>
    <s v="No Toma ECA"/>
    <n v="0"/>
    <s v="No toma ARB"/>
    <n v="1"/>
    <x v="0"/>
    <n v="0"/>
    <x v="1"/>
    <n v="0"/>
    <x v="0"/>
    <n v="0"/>
    <x v="1"/>
  </r>
  <r>
    <s v="P1957"/>
    <x v="27"/>
    <s v="Adulto"/>
    <x v="1"/>
    <n v="23.7"/>
    <x v="0"/>
    <n v="0"/>
    <s v="No tiene herencia"/>
    <n v="133"/>
    <n v="80"/>
    <n v="66"/>
    <s v="Normal"/>
    <n v="63"/>
    <s v="Normal"/>
    <n v="1"/>
    <x v="2"/>
    <n v="0"/>
    <x v="0"/>
    <n v="0"/>
    <x v="0"/>
    <n v="1"/>
    <x v="0"/>
    <x v="18"/>
    <x v="1"/>
    <n v="38"/>
    <x v="0"/>
    <n v="116"/>
    <x v="0"/>
    <n v="22"/>
    <x v="0"/>
    <n v="17"/>
    <s v="Normal"/>
    <n v="1352"/>
    <x v="0"/>
    <n v="0"/>
    <x v="0"/>
    <n v="82"/>
    <x v="0"/>
    <n v="5.4"/>
    <x v="0"/>
    <n v="210"/>
    <x v="2"/>
    <n v="81"/>
    <x v="3"/>
    <n v="65"/>
    <x v="1"/>
    <n v="97"/>
    <s v="Normal"/>
    <n v="136"/>
    <s v="Normal"/>
    <n v="3.6"/>
    <s v="Normal"/>
    <n v="15.4"/>
    <x v="1"/>
    <n v="8.6999999999999993"/>
    <s v="Normal"/>
    <n v="3.7"/>
    <s v="Normal"/>
    <n v="0"/>
    <s v="No Toma ECA"/>
    <n v="0"/>
    <s v="No toma ARB"/>
    <n v="0"/>
    <x v="1"/>
    <n v="1"/>
    <x v="0"/>
    <n v="0"/>
    <x v="0"/>
    <n v="1"/>
    <x v="0"/>
  </r>
  <r>
    <s v="P1958"/>
    <x v="37"/>
    <s v="Adulto Mayor"/>
    <x v="0"/>
    <n v="38.700000000000003"/>
    <x v="1"/>
    <n v="1"/>
    <s v="Tiene herencia"/>
    <n v="142"/>
    <n v="98"/>
    <n v="93"/>
    <s v="Normal"/>
    <n v="34"/>
    <s v="Reducida"/>
    <n v="4"/>
    <x v="1"/>
    <n v="0"/>
    <x v="0"/>
    <n v="0"/>
    <x v="0"/>
    <n v="1"/>
    <x v="0"/>
    <x v="20"/>
    <x v="1"/>
    <n v="72"/>
    <x v="1"/>
    <n v="36"/>
    <x v="1"/>
    <n v="1476"/>
    <x v="1"/>
    <n v="1033"/>
    <s v="Macroalbuminuria"/>
    <n v="584"/>
    <x v="0"/>
    <n v="0"/>
    <x v="0"/>
    <n v="164"/>
    <x v="1"/>
    <n v="10.6"/>
    <x v="1"/>
    <n v="237"/>
    <x v="2"/>
    <n v="189"/>
    <x v="1"/>
    <n v="42"/>
    <x v="0"/>
    <n v="250"/>
    <s v="Alto"/>
    <n v="127"/>
    <s v="Bajo"/>
    <n v="6"/>
    <s v="Alto"/>
    <n v="9.1999999999999993"/>
    <x v="0"/>
    <n v="8.4"/>
    <s v="Bajo"/>
    <n v="5.2"/>
    <s v="Alto"/>
    <n v="1"/>
    <s v="Toma ECA"/>
    <n v="0"/>
    <s v="No toma ARB"/>
    <n v="1"/>
    <x v="0"/>
    <n v="1"/>
    <x v="0"/>
    <n v="1"/>
    <x v="1"/>
    <n v="1"/>
    <x v="0"/>
  </r>
  <r>
    <s v="P1959"/>
    <x v="8"/>
    <s v="Adulto"/>
    <x v="0"/>
    <n v="25.4"/>
    <x v="3"/>
    <n v="0"/>
    <s v="No tiene herencia"/>
    <n v="178"/>
    <n v="106"/>
    <n v="94"/>
    <s v="Normal"/>
    <n v="30"/>
    <s v="Reducida"/>
    <n v="2"/>
    <x v="0"/>
    <n v="1"/>
    <x v="1"/>
    <n v="0"/>
    <x v="0"/>
    <n v="1"/>
    <x v="0"/>
    <x v="29"/>
    <x v="1"/>
    <n v="75"/>
    <x v="1"/>
    <n v="16"/>
    <x v="4"/>
    <n v="1272"/>
    <x v="1"/>
    <n v="1017"/>
    <s v="Macroalbuminuria"/>
    <n v="815"/>
    <x v="0"/>
    <n v="1"/>
    <x v="1"/>
    <n v="202"/>
    <x v="1"/>
    <n v="8.6"/>
    <x v="1"/>
    <n v="281"/>
    <x v="1"/>
    <n v="209"/>
    <x v="2"/>
    <n v="40"/>
    <x v="0"/>
    <n v="396"/>
    <s v="Alto"/>
    <n v="126"/>
    <s v="Bajo"/>
    <n v="6.8"/>
    <s v="Alto"/>
    <n v="8.1"/>
    <x v="0"/>
    <n v="8"/>
    <s v="Bajo"/>
    <n v="6.1"/>
    <s v="Alto"/>
    <n v="1"/>
    <s v="Toma ECA"/>
    <n v="1"/>
    <s v="Toma ARB"/>
    <n v="0"/>
    <x v="1"/>
    <n v="0"/>
    <x v="1"/>
    <n v="1"/>
    <x v="1"/>
    <n v="1"/>
    <x v="0"/>
  </r>
  <r>
    <s v="P1960"/>
    <x v="10"/>
    <s v="Adulto Mayor"/>
    <x v="0"/>
    <n v="31.4"/>
    <x v="2"/>
    <n v="1"/>
    <s v="Tiene herencia"/>
    <n v="163"/>
    <n v="93"/>
    <n v="83"/>
    <s v="Normal"/>
    <n v="42"/>
    <s v="Intermedia"/>
    <n v="3"/>
    <x v="3"/>
    <n v="1"/>
    <x v="1"/>
    <n v="1"/>
    <x v="1"/>
    <n v="1"/>
    <x v="0"/>
    <x v="14"/>
    <x v="1"/>
    <n v="80"/>
    <x v="1"/>
    <n v="24"/>
    <x v="4"/>
    <n v="2632"/>
    <x v="1"/>
    <n v="2368"/>
    <s v="Macroalbuminuria"/>
    <n v="335"/>
    <x v="1"/>
    <n v="0"/>
    <x v="0"/>
    <n v="174"/>
    <x v="1"/>
    <n v="9.8000000000000007"/>
    <x v="1"/>
    <n v="256"/>
    <x v="1"/>
    <n v="214"/>
    <x v="2"/>
    <n v="27"/>
    <x v="0"/>
    <n v="234"/>
    <s v="Alto"/>
    <n v="132"/>
    <s v="Bajo"/>
    <n v="5.3"/>
    <s v="Alto"/>
    <n v="9.5"/>
    <x v="0"/>
    <n v="8.4"/>
    <s v="Bajo"/>
    <n v="5"/>
    <s v="Alto"/>
    <n v="1"/>
    <s v="Toma ECA"/>
    <n v="1"/>
    <s v="Toma ARB"/>
    <n v="1"/>
    <x v="0"/>
    <n v="1"/>
    <x v="0"/>
    <n v="1"/>
    <x v="1"/>
    <n v="0"/>
    <x v="1"/>
  </r>
  <r>
    <s v="P1961"/>
    <x v="40"/>
    <s v="Adulto"/>
    <x v="1"/>
    <n v="29.3"/>
    <x v="3"/>
    <n v="1"/>
    <s v="Tiene herencia"/>
    <n v="147"/>
    <n v="103"/>
    <n v="90"/>
    <s v="Normal"/>
    <n v="44"/>
    <s v="Intermedia"/>
    <n v="3"/>
    <x v="3"/>
    <n v="1"/>
    <x v="1"/>
    <n v="0"/>
    <x v="0"/>
    <n v="1"/>
    <x v="0"/>
    <x v="31"/>
    <x v="1"/>
    <n v="111"/>
    <x v="3"/>
    <n v="19"/>
    <x v="4"/>
    <n v="2449"/>
    <x v="1"/>
    <n v="1959"/>
    <s v="Macroalbuminuria"/>
    <n v="765"/>
    <x v="0"/>
    <n v="0"/>
    <x v="0"/>
    <n v="132"/>
    <x v="1"/>
    <n v="9.1"/>
    <x v="1"/>
    <n v="286"/>
    <x v="1"/>
    <n v="172"/>
    <x v="1"/>
    <n v="33"/>
    <x v="0"/>
    <n v="338"/>
    <s v="Alto"/>
    <n v="127"/>
    <s v="Bajo"/>
    <n v="5.6"/>
    <s v="Alto"/>
    <n v="8.8000000000000007"/>
    <x v="0"/>
    <n v="8.6999999999999993"/>
    <s v="Normal"/>
    <n v="7"/>
    <s v="Alto"/>
    <n v="1"/>
    <s v="Toma ECA"/>
    <n v="0"/>
    <s v="No toma ARB"/>
    <n v="0"/>
    <x v="1"/>
    <n v="1"/>
    <x v="0"/>
    <n v="1"/>
    <x v="1"/>
    <n v="0"/>
    <x v="1"/>
  </r>
  <r>
    <s v="P1962"/>
    <x v="15"/>
    <s v="Adulto"/>
    <x v="1"/>
    <n v="34.700000000000003"/>
    <x v="2"/>
    <n v="0"/>
    <s v="No tiene herencia"/>
    <n v="187"/>
    <n v="107"/>
    <n v="80"/>
    <s v="Normal"/>
    <n v="42"/>
    <s v="Intermedia"/>
    <n v="2"/>
    <x v="0"/>
    <n v="1"/>
    <x v="1"/>
    <n v="0"/>
    <x v="0"/>
    <n v="1"/>
    <x v="0"/>
    <x v="20"/>
    <x v="1"/>
    <n v="95"/>
    <x v="1"/>
    <n v="21"/>
    <x v="4"/>
    <n v="2203"/>
    <x v="1"/>
    <n v="1542"/>
    <s v="Macroalbuminuria"/>
    <n v="592"/>
    <x v="0"/>
    <n v="1"/>
    <x v="1"/>
    <n v="204"/>
    <x v="1"/>
    <n v="9.3000000000000007"/>
    <x v="1"/>
    <n v="311"/>
    <x v="1"/>
    <n v="183"/>
    <x v="1"/>
    <n v="38"/>
    <x v="0"/>
    <n v="401"/>
    <s v="Alto"/>
    <n v="126"/>
    <s v="Bajo"/>
    <n v="6.6"/>
    <s v="Alto"/>
    <n v="10.4"/>
    <x v="0"/>
    <n v="8.4"/>
    <s v="Bajo"/>
    <n v="5.9"/>
    <s v="Alto"/>
    <n v="0"/>
    <s v="No Toma ECA"/>
    <n v="0"/>
    <s v="No toma ARB"/>
    <n v="1"/>
    <x v="0"/>
    <n v="1"/>
    <x v="0"/>
    <n v="1"/>
    <x v="1"/>
    <n v="1"/>
    <x v="0"/>
  </r>
  <r>
    <s v="P1963"/>
    <x v="30"/>
    <s v="Adulto Mayor"/>
    <x v="0"/>
    <n v="27.6"/>
    <x v="3"/>
    <n v="0"/>
    <s v="No tiene herencia"/>
    <n v="119"/>
    <n v="74"/>
    <n v="77"/>
    <s v="Normal"/>
    <n v="70"/>
    <s v="Normal"/>
    <n v="2"/>
    <x v="0"/>
    <n v="0"/>
    <x v="0"/>
    <n v="0"/>
    <x v="0"/>
    <n v="1"/>
    <x v="0"/>
    <x v="7"/>
    <x v="0"/>
    <n v="15"/>
    <x v="2"/>
    <n v="63"/>
    <x v="2"/>
    <n v="7"/>
    <x v="0"/>
    <n v="4"/>
    <s v="Normal"/>
    <n v="1339"/>
    <x v="0"/>
    <n v="0"/>
    <x v="0"/>
    <n v="96"/>
    <x v="0"/>
    <n v="6"/>
    <x v="2"/>
    <n v="210"/>
    <x v="2"/>
    <n v="96"/>
    <x v="3"/>
    <n v="56"/>
    <x v="0"/>
    <n v="82"/>
    <s v="Normal"/>
    <n v="136"/>
    <s v="Normal"/>
    <n v="3.5"/>
    <s v="Normal"/>
    <n v="14.2"/>
    <x v="1"/>
    <n v="9.9"/>
    <s v="Normal"/>
    <n v="3.6"/>
    <s v="Normal"/>
    <n v="1"/>
    <s v="Toma ECA"/>
    <n v="1"/>
    <s v="Toma ARB"/>
    <n v="0"/>
    <x v="1"/>
    <n v="1"/>
    <x v="0"/>
    <n v="0"/>
    <x v="0"/>
    <n v="1"/>
    <x v="0"/>
  </r>
  <r>
    <s v="P1964"/>
    <x v="10"/>
    <s v="Adulto Mayor"/>
    <x v="0"/>
    <n v="38.6"/>
    <x v="1"/>
    <n v="1"/>
    <s v="Tiene herencia"/>
    <n v="186"/>
    <n v="92"/>
    <n v="84"/>
    <s v="Normal"/>
    <n v="32"/>
    <s v="Reducida"/>
    <n v="3"/>
    <x v="3"/>
    <n v="0"/>
    <x v="0"/>
    <n v="0"/>
    <x v="0"/>
    <n v="1"/>
    <x v="0"/>
    <x v="1"/>
    <x v="1"/>
    <n v="117"/>
    <x v="3"/>
    <n v="50"/>
    <x v="1"/>
    <n v="2975"/>
    <x v="1"/>
    <n v="2677"/>
    <s v="Macroalbuminuria"/>
    <n v="795"/>
    <x v="0"/>
    <n v="1"/>
    <x v="1"/>
    <n v="172"/>
    <x v="1"/>
    <n v="8.3000000000000007"/>
    <x v="1"/>
    <n v="203"/>
    <x v="2"/>
    <n v="200"/>
    <x v="2"/>
    <n v="43"/>
    <x v="0"/>
    <n v="262"/>
    <s v="Alto"/>
    <n v="140"/>
    <s v="Normal"/>
    <n v="6.8"/>
    <s v="Alto"/>
    <n v="7.5"/>
    <x v="0"/>
    <n v="8.4"/>
    <s v="Bajo"/>
    <n v="6.7"/>
    <s v="Alto"/>
    <n v="1"/>
    <s v="Toma ECA"/>
    <n v="1"/>
    <s v="Toma ARB"/>
    <n v="1"/>
    <x v="0"/>
    <n v="1"/>
    <x v="0"/>
    <n v="1"/>
    <x v="1"/>
    <n v="0"/>
    <x v="1"/>
  </r>
  <r>
    <s v="P1965"/>
    <x v="25"/>
    <s v="Adulto"/>
    <x v="0"/>
    <n v="26.6"/>
    <x v="3"/>
    <n v="1"/>
    <s v="Tiene herencia"/>
    <n v="174"/>
    <n v="104"/>
    <n v="82"/>
    <s v="Normal"/>
    <n v="46"/>
    <s v="Intermedia"/>
    <n v="4"/>
    <x v="1"/>
    <n v="0"/>
    <x v="0"/>
    <n v="1"/>
    <x v="1"/>
    <n v="1"/>
    <x v="0"/>
    <x v="39"/>
    <x v="1"/>
    <n v="114"/>
    <x v="3"/>
    <n v="40"/>
    <x v="1"/>
    <n v="1541"/>
    <x v="1"/>
    <n v="1232"/>
    <s v="Macroalbuminuria"/>
    <n v="307"/>
    <x v="1"/>
    <n v="1"/>
    <x v="1"/>
    <n v="136"/>
    <x v="1"/>
    <n v="8.5"/>
    <x v="1"/>
    <n v="312"/>
    <x v="1"/>
    <n v="174"/>
    <x v="1"/>
    <n v="28"/>
    <x v="0"/>
    <n v="384"/>
    <s v="Alto"/>
    <n v="136"/>
    <s v="Normal"/>
    <n v="6.7"/>
    <s v="Alto"/>
    <n v="7.7"/>
    <x v="0"/>
    <n v="8.1"/>
    <s v="Bajo"/>
    <n v="7.2"/>
    <s v="Alto"/>
    <n v="1"/>
    <s v="Toma ECA"/>
    <n v="1"/>
    <s v="Toma ARB"/>
    <n v="0"/>
    <x v="1"/>
    <n v="1"/>
    <x v="0"/>
    <n v="1"/>
    <x v="1"/>
    <n v="0"/>
    <x v="1"/>
  </r>
  <r>
    <s v="P1966"/>
    <x v="27"/>
    <s v="Adulto"/>
    <x v="1"/>
    <n v="21.9"/>
    <x v="0"/>
    <n v="0"/>
    <s v="No tiene herencia"/>
    <n v="127"/>
    <n v="85"/>
    <n v="65"/>
    <s v="Normal"/>
    <n v="55"/>
    <s v="Normal"/>
    <n v="2"/>
    <x v="0"/>
    <n v="0"/>
    <x v="0"/>
    <n v="0"/>
    <x v="0"/>
    <n v="0"/>
    <x v="1"/>
    <x v="13"/>
    <x v="0"/>
    <n v="18"/>
    <x v="0"/>
    <n v="63"/>
    <x v="2"/>
    <n v="23"/>
    <x v="0"/>
    <n v="18"/>
    <s v="Normal"/>
    <n v="1445"/>
    <x v="0"/>
    <n v="1"/>
    <x v="1"/>
    <n v="104"/>
    <x v="2"/>
    <n v="6.3"/>
    <x v="2"/>
    <n v="214"/>
    <x v="2"/>
    <n v="83"/>
    <x v="3"/>
    <n v="51"/>
    <x v="0"/>
    <n v="104"/>
    <s v="Normal"/>
    <n v="139"/>
    <s v="Normal"/>
    <n v="4.5"/>
    <s v="Normal"/>
    <n v="14.8"/>
    <x v="1"/>
    <n v="9.1"/>
    <s v="Normal"/>
    <n v="3.4"/>
    <s v="Normal"/>
    <n v="0"/>
    <s v="No Toma ECA"/>
    <n v="0"/>
    <s v="No toma ARB"/>
    <n v="0"/>
    <x v="1"/>
    <n v="0"/>
    <x v="1"/>
    <n v="0"/>
    <x v="0"/>
    <n v="1"/>
    <x v="0"/>
  </r>
  <r>
    <s v="P1967"/>
    <x v="41"/>
    <s v="Adulto"/>
    <x v="1"/>
    <n v="22.1"/>
    <x v="0"/>
    <n v="1"/>
    <s v="Tiene herencia"/>
    <n v="110"/>
    <n v="69"/>
    <n v="72"/>
    <s v="Normal"/>
    <n v="60"/>
    <s v="Normal"/>
    <n v="1"/>
    <x v="2"/>
    <n v="0"/>
    <x v="0"/>
    <n v="0"/>
    <x v="0"/>
    <n v="0"/>
    <x v="1"/>
    <x v="0"/>
    <x v="0"/>
    <n v="40"/>
    <x v="0"/>
    <n v="97"/>
    <x v="0"/>
    <n v="26"/>
    <x v="0"/>
    <n v="20"/>
    <s v="Normal"/>
    <n v="1110"/>
    <x v="0"/>
    <n v="0"/>
    <x v="0"/>
    <n v="81"/>
    <x v="0"/>
    <n v="6.2"/>
    <x v="2"/>
    <n v="215"/>
    <x v="2"/>
    <n v="116"/>
    <x v="0"/>
    <n v="55"/>
    <x v="0"/>
    <n v="151"/>
    <s v="Alto"/>
    <n v="142"/>
    <s v="Normal"/>
    <n v="3.8"/>
    <s v="Normal"/>
    <n v="14.1"/>
    <x v="1"/>
    <n v="10"/>
    <s v="Normal"/>
    <n v="3.7"/>
    <s v="Normal"/>
    <n v="1"/>
    <s v="Toma ECA"/>
    <n v="1"/>
    <s v="Toma ARB"/>
    <n v="0"/>
    <x v="1"/>
    <n v="1"/>
    <x v="0"/>
    <n v="0"/>
    <x v="0"/>
    <n v="1"/>
    <x v="0"/>
  </r>
  <r>
    <s v="P1968"/>
    <x v="22"/>
    <s v="Adulto Mayor"/>
    <x v="1"/>
    <n v="31.5"/>
    <x v="2"/>
    <n v="1"/>
    <s v="Tiene herencia"/>
    <n v="190"/>
    <n v="97"/>
    <n v="94"/>
    <s v="Normal"/>
    <n v="47"/>
    <s v="Intermedia"/>
    <n v="3"/>
    <x v="3"/>
    <n v="1"/>
    <x v="1"/>
    <n v="1"/>
    <x v="1"/>
    <n v="1"/>
    <x v="0"/>
    <x v="39"/>
    <x v="1"/>
    <n v="80"/>
    <x v="1"/>
    <n v="45"/>
    <x v="1"/>
    <n v="1746"/>
    <x v="1"/>
    <n v="1396"/>
    <s v="Macroalbuminuria"/>
    <n v="659"/>
    <x v="0"/>
    <n v="1"/>
    <x v="1"/>
    <n v="211"/>
    <x v="1"/>
    <n v="7.7"/>
    <x v="1"/>
    <n v="283"/>
    <x v="1"/>
    <n v="171"/>
    <x v="1"/>
    <n v="45"/>
    <x v="0"/>
    <n v="244"/>
    <s v="Alto"/>
    <n v="126"/>
    <s v="Bajo"/>
    <n v="5.7"/>
    <s v="Alto"/>
    <n v="10.7"/>
    <x v="0"/>
    <n v="7.5"/>
    <s v="Bajo"/>
    <n v="6.1"/>
    <s v="Alto"/>
    <n v="1"/>
    <s v="Toma ECA"/>
    <n v="0"/>
    <s v="No toma ARB"/>
    <n v="1"/>
    <x v="0"/>
    <n v="1"/>
    <x v="0"/>
    <n v="1"/>
    <x v="1"/>
    <n v="1"/>
    <x v="0"/>
  </r>
  <r>
    <s v="P1969"/>
    <x v="37"/>
    <s v="Adulto Mayor"/>
    <x v="0"/>
    <n v="29.4"/>
    <x v="3"/>
    <n v="1"/>
    <s v="Tiene herencia"/>
    <n v="153"/>
    <n v="107"/>
    <n v="104"/>
    <s v="Taquicardia"/>
    <n v="34"/>
    <s v="Reducida"/>
    <n v="3"/>
    <x v="3"/>
    <n v="0"/>
    <x v="0"/>
    <n v="1"/>
    <x v="1"/>
    <n v="1"/>
    <x v="0"/>
    <x v="14"/>
    <x v="1"/>
    <n v="92"/>
    <x v="1"/>
    <n v="14"/>
    <x v="3"/>
    <n v="1246"/>
    <x v="1"/>
    <n v="1121"/>
    <s v="Macroalbuminuria"/>
    <n v="772"/>
    <x v="0"/>
    <n v="1"/>
    <x v="1"/>
    <n v="175"/>
    <x v="1"/>
    <n v="8.1999999999999993"/>
    <x v="1"/>
    <n v="223"/>
    <x v="2"/>
    <n v="144"/>
    <x v="4"/>
    <n v="35"/>
    <x v="0"/>
    <n v="351"/>
    <s v="Alto"/>
    <n v="125"/>
    <s v="Bajo"/>
    <n v="6.1"/>
    <s v="Alto"/>
    <n v="8.5"/>
    <x v="0"/>
    <n v="8.6999999999999993"/>
    <s v="Normal"/>
    <n v="4.9000000000000004"/>
    <s v="Alto"/>
    <n v="1"/>
    <s v="Toma ECA"/>
    <n v="1"/>
    <s v="Toma ARB"/>
    <n v="1"/>
    <x v="0"/>
    <n v="0"/>
    <x v="1"/>
    <n v="1"/>
    <x v="1"/>
    <n v="1"/>
    <x v="0"/>
  </r>
  <r>
    <s v="P1970"/>
    <x v="51"/>
    <s v="Adulto Mayor"/>
    <x v="0"/>
    <n v="34.6"/>
    <x v="2"/>
    <n v="1"/>
    <s v="Tiene herencia"/>
    <n v="181"/>
    <n v="97"/>
    <n v="85"/>
    <s v="Normal"/>
    <n v="44"/>
    <s v="Intermedia"/>
    <n v="4"/>
    <x v="1"/>
    <n v="0"/>
    <x v="0"/>
    <n v="0"/>
    <x v="0"/>
    <n v="1"/>
    <x v="0"/>
    <x v="2"/>
    <x v="1"/>
    <n v="97"/>
    <x v="1"/>
    <n v="15"/>
    <x v="4"/>
    <n v="1975"/>
    <x v="1"/>
    <n v="1580"/>
    <s v="Macroalbuminuria"/>
    <n v="656"/>
    <x v="0"/>
    <n v="0"/>
    <x v="0"/>
    <n v="128"/>
    <x v="1"/>
    <n v="8"/>
    <x v="1"/>
    <n v="252"/>
    <x v="1"/>
    <n v="210"/>
    <x v="2"/>
    <n v="43"/>
    <x v="0"/>
    <n v="230"/>
    <s v="Alto"/>
    <n v="132"/>
    <s v="Bajo"/>
    <n v="5.5"/>
    <s v="Alto"/>
    <n v="7.6"/>
    <x v="0"/>
    <n v="8.6999999999999993"/>
    <s v="Normal"/>
    <n v="4.8"/>
    <s v="Alto"/>
    <n v="1"/>
    <s v="Toma ECA"/>
    <n v="1"/>
    <s v="Toma ARB"/>
    <n v="1"/>
    <x v="0"/>
    <n v="0"/>
    <x v="1"/>
    <n v="1"/>
    <x v="1"/>
    <n v="0"/>
    <x v="1"/>
  </r>
  <r>
    <s v="P1971"/>
    <x v="17"/>
    <s v="Adulto"/>
    <x v="0"/>
    <n v="27.4"/>
    <x v="3"/>
    <n v="1"/>
    <s v="Tiene herencia"/>
    <n v="101"/>
    <n v="73"/>
    <n v="60"/>
    <s v="Normal"/>
    <n v="59"/>
    <s v="Normal"/>
    <n v="2"/>
    <x v="0"/>
    <n v="0"/>
    <x v="0"/>
    <n v="0"/>
    <x v="0"/>
    <n v="1"/>
    <x v="0"/>
    <x v="13"/>
    <x v="0"/>
    <n v="26"/>
    <x v="0"/>
    <n v="96"/>
    <x v="0"/>
    <n v="29"/>
    <x v="0"/>
    <n v="23"/>
    <s v="Normal"/>
    <n v="2107"/>
    <x v="0"/>
    <n v="1"/>
    <x v="1"/>
    <n v="81"/>
    <x v="0"/>
    <n v="5.4"/>
    <x v="0"/>
    <n v="153"/>
    <x v="0"/>
    <n v="98"/>
    <x v="3"/>
    <n v="52"/>
    <x v="0"/>
    <n v="162"/>
    <s v="Alto"/>
    <n v="141"/>
    <s v="Normal"/>
    <n v="4.0999999999999996"/>
    <s v="Normal"/>
    <n v="13.6"/>
    <x v="1"/>
    <n v="8.5"/>
    <s v="Normal"/>
    <n v="3"/>
    <s v="Normal"/>
    <n v="0"/>
    <s v="No Toma ECA"/>
    <n v="1"/>
    <s v="Toma ARB"/>
    <n v="1"/>
    <x v="0"/>
    <n v="1"/>
    <x v="0"/>
    <n v="0"/>
    <x v="0"/>
    <n v="0"/>
    <x v="1"/>
  </r>
  <r>
    <s v="P1972"/>
    <x v="31"/>
    <s v="Adulto Mayor"/>
    <x v="0"/>
    <n v="29.5"/>
    <x v="3"/>
    <n v="1"/>
    <s v="Tiene herencia"/>
    <n v="170"/>
    <n v="92"/>
    <n v="79"/>
    <s v="Normal"/>
    <n v="31"/>
    <s v="Reducida"/>
    <n v="2"/>
    <x v="0"/>
    <n v="0"/>
    <x v="0"/>
    <n v="0"/>
    <x v="0"/>
    <n v="1"/>
    <x v="0"/>
    <x v="41"/>
    <x v="1"/>
    <n v="96"/>
    <x v="1"/>
    <n v="46"/>
    <x v="1"/>
    <n v="1148"/>
    <x v="1"/>
    <n v="803"/>
    <s v="Macroalbuminuria"/>
    <n v="376"/>
    <x v="1"/>
    <n v="1"/>
    <x v="1"/>
    <n v="149"/>
    <x v="1"/>
    <n v="7.9"/>
    <x v="1"/>
    <n v="278"/>
    <x v="1"/>
    <n v="163"/>
    <x v="1"/>
    <n v="44"/>
    <x v="0"/>
    <n v="391"/>
    <s v="Alto"/>
    <n v="140"/>
    <s v="Normal"/>
    <n v="6.7"/>
    <s v="Alto"/>
    <n v="9"/>
    <x v="0"/>
    <n v="8.1"/>
    <s v="Bajo"/>
    <n v="5.3"/>
    <s v="Alto"/>
    <n v="1"/>
    <s v="Toma ECA"/>
    <n v="1"/>
    <s v="Toma ARB"/>
    <n v="0"/>
    <x v="1"/>
    <n v="1"/>
    <x v="0"/>
    <n v="1"/>
    <x v="1"/>
    <n v="1"/>
    <x v="0"/>
  </r>
  <r>
    <s v="P1973"/>
    <x v="47"/>
    <s v="Adulto Mayor"/>
    <x v="1"/>
    <n v="25.8"/>
    <x v="3"/>
    <n v="1"/>
    <s v="Tiene herencia"/>
    <n v="185"/>
    <n v="108"/>
    <n v="85"/>
    <s v="Normal"/>
    <n v="36"/>
    <s v="Reducida"/>
    <n v="4"/>
    <x v="1"/>
    <n v="0"/>
    <x v="0"/>
    <n v="0"/>
    <x v="0"/>
    <n v="1"/>
    <x v="0"/>
    <x v="27"/>
    <x v="1"/>
    <n v="90"/>
    <x v="1"/>
    <n v="27"/>
    <x v="4"/>
    <n v="2728"/>
    <x v="1"/>
    <n v="1909"/>
    <s v="Macroalbuminuria"/>
    <n v="805"/>
    <x v="0"/>
    <n v="1"/>
    <x v="1"/>
    <n v="123"/>
    <x v="2"/>
    <n v="10.9"/>
    <x v="1"/>
    <n v="311"/>
    <x v="1"/>
    <n v="209"/>
    <x v="2"/>
    <n v="33"/>
    <x v="0"/>
    <n v="381"/>
    <s v="Alto"/>
    <n v="140"/>
    <s v="Normal"/>
    <n v="5.3"/>
    <s v="Alto"/>
    <n v="9.5"/>
    <x v="0"/>
    <n v="7.8"/>
    <s v="Bajo"/>
    <n v="5.8"/>
    <s v="Alto"/>
    <n v="0"/>
    <s v="No Toma ECA"/>
    <n v="0"/>
    <s v="No toma ARB"/>
    <n v="1"/>
    <x v="0"/>
    <n v="1"/>
    <x v="0"/>
    <n v="1"/>
    <x v="1"/>
    <n v="1"/>
    <x v="0"/>
  </r>
  <r>
    <s v="P1974"/>
    <x v="17"/>
    <s v="Adulto"/>
    <x v="0"/>
    <n v="20.5"/>
    <x v="0"/>
    <n v="1"/>
    <s v="Tiene herencia"/>
    <n v="101"/>
    <n v="77"/>
    <n v="63"/>
    <s v="Normal"/>
    <n v="64"/>
    <s v="Normal"/>
    <n v="2"/>
    <x v="0"/>
    <n v="0"/>
    <x v="0"/>
    <n v="0"/>
    <x v="0"/>
    <n v="0"/>
    <x v="1"/>
    <x v="13"/>
    <x v="0"/>
    <n v="32"/>
    <x v="0"/>
    <n v="66"/>
    <x v="2"/>
    <n v="28"/>
    <x v="0"/>
    <n v="19"/>
    <s v="Normal"/>
    <n v="1476"/>
    <x v="0"/>
    <n v="1"/>
    <x v="1"/>
    <n v="112"/>
    <x v="2"/>
    <n v="6.2"/>
    <x v="2"/>
    <n v="172"/>
    <x v="0"/>
    <n v="85"/>
    <x v="3"/>
    <n v="70"/>
    <x v="1"/>
    <n v="122"/>
    <s v="Normal"/>
    <n v="143"/>
    <s v="Normal"/>
    <n v="4.2"/>
    <s v="Normal"/>
    <n v="15.3"/>
    <x v="1"/>
    <n v="9.6"/>
    <s v="Normal"/>
    <n v="3.4"/>
    <s v="Normal"/>
    <n v="0"/>
    <s v="No Toma ECA"/>
    <n v="1"/>
    <s v="Toma ARB"/>
    <n v="1"/>
    <x v="0"/>
    <n v="0"/>
    <x v="1"/>
    <n v="0"/>
    <x v="0"/>
    <n v="1"/>
    <x v="0"/>
  </r>
  <r>
    <s v="P1975"/>
    <x v="49"/>
    <s v="Adulto Mayor"/>
    <x v="0"/>
    <n v="34.799999999999997"/>
    <x v="2"/>
    <n v="1"/>
    <s v="Tiene herencia"/>
    <n v="172"/>
    <n v="94"/>
    <n v="103"/>
    <s v="Taquicardia"/>
    <n v="41"/>
    <s v="Intermedia"/>
    <n v="2"/>
    <x v="0"/>
    <n v="0"/>
    <x v="0"/>
    <n v="0"/>
    <x v="0"/>
    <n v="1"/>
    <x v="0"/>
    <x v="24"/>
    <x v="1"/>
    <n v="56"/>
    <x v="1"/>
    <n v="32"/>
    <x v="1"/>
    <n v="630"/>
    <x v="1"/>
    <n v="504"/>
    <s v="Macroalbuminuria"/>
    <n v="503"/>
    <x v="0"/>
    <n v="1"/>
    <x v="1"/>
    <n v="146"/>
    <x v="1"/>
    <n v="8.5"/>
    <x v="1"/>
    <n v="232"/>
    <x v="2"/>
    <n v="199"/>
    <x v="2"/>
    <n v="43"/>
    <x v="0"/>
    <n v="347"/>
    <s v="Alto"/>
    <n v="130"/>
    <s v="Bajo"/>
    <n v="6.5"/>
    <s v="Alto"/>
    <n v="8.8000000000000007"/>
    <x v="0"/>
    <n v="8.1"/>
    <s v="Bajo"/>
    <n v="6.6"/>
    <s v="Alto"/>
    <n v="0"/>
    <s v="No Toma ECA"/>
    <n v="0"/>
    <s v="No toma ARB"/>
    <n v="1"/>
    <x v="0"/>
    <n v="1"/>
    <x v="0"/>
    <n v="1"/>
    <x v="1"/>
    <n v="0"/>
    <x v="1"/>
  </r>
  <r>
    <s v="P1976"/>
    <x v="53"/>
    <s v="Adulto Mayor"/>
    <x v="0"/>
    <n v="31.2"/>
    <x v="2"/>
    <n v="1"/>
    <s v="Tiene herencia"/>
    <n v="141"/>
    <n v="96"/>
    <n v="84"/>
    <s v="Normal"/>
    <n v="32"/>
    <s v="Reducida"/>
    <n v="2"/>
    <x v="0"/>
    <n v="1"/>
    <x v="1"/>
    <n v="0"/>
    <x v="0"/>
    <n v="1"/>
    <x v="0"/>
    <x v="29"/>
    <x v="1"/>
    <n v="66"/>
    <x v="1"/>
    <n v="45"/>
    <x v="1"/>
    <n v="466"/>
    <x v="1"/>
    <n v="419"/>
    <s v="Macroalbuminuria"/>
    <n v="550"/>
    <x v="0"/>
    <n v="0"/>
    <x v="0"/>
    <n v="218"/>
    <x v="1"/>
    <n v="8.9"/>
    <x v="1"/>
    <n v="212"/>
    <x v="2"/>
    <n v="146"/>
    <x v="4"/>
    <n v="42"/>
    <x v="0"/>
    <n v="422"/>
    <s v="Alto"/>
    <n v="125"/>
    <s v="Bajo"/>
    <n v="5.4"/>
    <s v="Alto"/>
    <n v="10.5"/>
    <x v="0"/>
    <n v="8.6999999999999993"/>
    <s v="Normal"/>
    <n v="5.8"/>
    <s v="Alto"/>
    <n v="0"/>
    <s v="No Toma ECA"/>
    <n v="1"/>
    <s v="Toma ARB"/>
    <n v="1"/>
    <x v="0"/>
    <n v="0"/>
    <x v="1"/>
    <n v="1"/>
    <x v="1"/>
    <n v="0"/>
    <x v="1"/>
  </r>
  <r>
    <s v="P1977"/>
    <x v="28"/>
    <s v="Adulto Mayor"/>
    <x v="0"/>
    <n v="31.8"/>
    <x v="2"/>
    <n v="1"/>
    <s v="Tiene herencia"/>
    <n v="163"/>
    <n v="103"/>
    <n v="102"/>
    <s v="Taquicardia"/>
    <n v="27"/>
    <s v="Reducida"/>
    <n v="3"/>
    <x v="3"/>
    <n v="1"/>
    <x v="1"/>
    <n v="1"/>
    <x v="1"/>
    <n v="1"/>
    <x v="0"/>
    <x v="41"/>
    <x v="1"/>
    <n v="106"/>
    <x v="3"/>
    <n v="30"/>
    <x v="1"/>
    <n v="915"/>
    <x v="1"/>
    <n v="823"/>
    <s v="Macroalbuminuria"/>
    <n v="788"/>
    <x v="0"/>
    <n v="1"/>
    <x v="1"/>
    <n v="163"/>
    <x v="1"/>
    <n v="8.8000000000000007"/>
    <x v="1"/>
    <n v="283"/>
    <x v="1"/>
    <n v="195"/>
    <x v="2"/>
    <n v="35"/>
    <x v="0"/>
    <n v="200"/>
    <s v="Alto"/>
    <n v="125"/>
    <s v="Bajo"/>
    <n v="6"/>
    <s v="Alto"/>
    <n v="9"/>
    <x v="0"/>
    <n v="8.1"/>
    <s v="Bajo"/>
    <n v="6.5"/>
    <s v="Alto"/>
    <n v="1"/>
    <s v="Toma ECA"/>
    <n v="0"/>
    <s v="No toma ARB"/>
    <n v="1"/>
    <x v="0"/>
    <n v="1"/>
    <x v="0"/>
    <n v="1"/>
    <x v="1"/>
    <n v="1"/>
    <x v="0"/>
  </r>
  <r>
    <s v="P1978"/>
    <x v="43"/>
    <s v="Adulto Mayor"/>
    <x v="1"/>
    <n v="28.6"/>
    <x v="3"/>
    <n v="0"/>
    <s v="No tiene herencia"/>
    <n v="106"/>
    <n v="70"/>
    <n v="85"/>
    <s v="Normal"/>
    <n v="57"/>
    <s v="Normal"/>
    <n v="1"/>
    <x v="2"/>
    <n v="0"/>
    <x v="0"/>
    <n v="0"/>
    <x v="0"/>
    <n v="1"/>
    <x v="0"/>
    <x v="13"/>
    <x v="0"/>
    <n v="19"/>
    <x v="0"/>
    <n v="63"/>
    <x v="2"/>
    <n v="23"/>
    <x v="0"/>
    <n v="16"/>
    <s v="Normal"/>
    <n v="1822"/>
    <x v="0"/>
    <n v="0"/>
    <x v="0"/>
    <n v="110"/>
    <x v="2"/>
    <n v="5.8"/>
    <x v="2"/>
    <n v="203"/>
    <x v="2"/>
    <n v="126"/>
    <x v="0"/>
    <n v="68"/>
    <x v="1"/>
    <n v="145"/>
    <s v="Normal"/>
    <n v="138"/>
    <s v="Normal"/>
    <n v="4.8"/>
    <s v="Normal"/>
    <n v="15.7"/>
    <x v="2"/>
    <n v="9.4"/>
    <s v="Normal"/>
    <n v="4.2"/>
    <s v="Normal"/>
    <n v="1"/>
    <s v="Toma ECA"/>
    <n v="0"/>
    <s v="No toma ARB"/>
    <n v="0"/>
    <x v="1"/>
    <n v="0"/>
    <x v="1"/>
    <n v="0"/>
    <x v="0"/>
    <n v="0"/>
    <x v="1"/>
  </r>
  <r>
    <s v="P1979"/>
    <x v="54"/>
    <s v="Adulto Mayor"/>
    <x v="1"/>
    <n v="28.4"/>
    <x v="3"/>
    <n v="0"/>
    <s v="No tiene herencia"/>
    <n v="173"/>
    <n v="104"/>
    <n v="77"/>
    <s v="Normal"/>
    <n v="32"/>
    <s v="Reducida"/>
    <n v="4"/>
    <x v="1"/>
    <n v="0"/>
    <x v="0"/>
    <n v="1"/>
    <x v="1"/>
    <n v="1"/>
    <x v="0"/>
    <x v="2"/>
    <x v="1"/>
    <n v="86"/>
    <x v="1"/>
    <n v="26"/>
    <x v="4"/>
    <n v="346"/>
    <x v="1"/>
    <n v="276"/>
    <s v="Microalbuminuria"/>
    <n v="329"/>
    <x v="1"/>
    <n v="0"/>
    <x v="0"/>
    <n v="139"/>
    <x v="1"/>
    <n v="7.4"/>
    <x v="1"/>
    <n v="227"/>
    <x v="2"/>
    <n v="157"/>
    <x v="4"/>
    <n v="40"/>
    <x v="0"/>
    <n v="393"/>
    <s v="Alto"/>
    <n v="131"/>
    <s v="Bajo"/>
    <n v="5.8"/>
    <s v="Alto"/>
    <n v="10.1"/>
    <x v="0"/>
    <n v="8.1"/>
    <s v="Bajo"/>
    <n v="4.7"/>
    <s v="Alto"/>
    <n v="1"/>
    <s v="Toma ECA"/>
    <n v="0"/>
    <s v="No toma ARB"/>
    <n v="1"/>
    <x v="0"/>
    <n v="1"/>
    <x v="0"/>
    <n v="1"/>
    <x v="1"/>
    <n v="1"/>
    <x v="0"/>
  </r>
  <r>
    <s v="P1980"/>
    <x v="13"/>
    <s v="Adulto Mayor"/>
    <x v="1"/>
    <n v="34.9"/>
    <x v="2"/>
    <n v="0"/>
    <s v="No tiene herencia"/>
    <n v="146"/>
    <n v="94"/>
    <n v="82"/>
    <s v="Normal"/>
    <n v="45"/>
    <s v="Intermedia"/>
    <n v="2"/>
    <x v="0"/>
    <n v="1"/>
    <x v="1"/>
    <n v="0"/>
    <x v="0"/>
    <n v="1"/>
    <x v="0"/>
    <x v="26"/>
    <x v="1"/>
    <n v="87"/>
    <x v="1"/>
    <n v="21"/>
    <x v="4"/>
    <n v="839"/>
    <x v="1"/>
    <n v="755"/>
    <s v="Macroalbuminuria"/>
    <n v="446"/>
    <x v="1"/>
    <n v="0"/>
    <x v="0"/>
    <n v="209"/>
    <x v="1"/>
    <n v="10.3"/>
    <x v="1"/>
    <n v="218"/>
    <x v="2"/>
    <n v="193"/>
    <x v="2"/>
    <n v="45"/>
    <x v="0"/>
    <n v="229"/>
    <s v="Alto"/>
    <n v="134"/>
    <s v="Bajo"/>
    <n v="5.0999999999999996"/>
    <s v="Alto"/>
    <n v="7.1"/>
    <x v="0"/>
    <n v="8.8000000000000007"/>
    <s v="Normal"/>
    <n v="6"/>
    <s v="Alto"/>
    <n v="0"/>
    <s v="No Toma ECA"/>
    <n v="1"/>
    <s v="Toma ARB"/>
    <n v="1"/>
    <x v="0"/>
    <n v="0"/>
    <x v="1"/>
    <n v="1"/>
    <x v="1"/>
    <n v="1"/>
    <x v="0"/>
  </r>
  <r>
    <s v="P1981"/>
    <x v="38"/>
    <s v="Adulto Mayor"/>
    <x v="0"/>
    <n v="21.6"/>
    <x v="0"/>
    <n v="0"/>
    <s v="No tiene herencia"/>
    <n v="113"/>
    <n v="74"/>
    <n v="76"/>
    <s v="Normal"/>
    <n v="60"/>
    <s v="Normal"/>
    <n v="1"/>
    <x v="2"/>
    <n v="0"/>
    <x v="0"/>
    <n v="0"/>
    <x v="0"/>
    <n v="1"/>
    <x v="0"/>
    <x v="0"/>
    <x v="0"/>
    <n v="15"/>
    <x v="2"/>
    <n v="105"/>
    <x v="0"/>
    <n v="15"/>
    <x v="0"/>
    <n v="13"/>
    <s v="Normal"/>
    <n v="2097"/>
    <x v="0"/>
    <n v="0"/>
    <x v="0"/>
    <n v="116"/>
    <x v="2"/>
    <n v="5.5"/>
    <x v="0"/>
    <n v="206"/>
    <x v="2"/>
    <n v="84"/>
    <x v="3"/>
    <n v="45"/>
    <x v="0"/>
    <n v="103"/>
    <s v="Normal"/>
    <n v="141"/>
    <s v="Normal"/>
    <n v="3.5"/>
    <s v="Normal"/>
    <n v="15.1"/>
    <x v="1"/>
    <n v="8.8000000000000007"/>
    <s v="Normal"/>
    <n v="3.4"/>
    <s v="Normal"/>
    <n v="0"/>
    <s v="No Toma ECA"/>
    <n v="1"/>
    <s v="Toma ARB"/>
    <n v="0"/>
    <x v="1"/>
    <n v="1"/>
    <x v="0"/>
    <n v="0"/>
    <x v="0"/>
    <n v="0"/>
    <x v="1"/>
  </r>
  <r>
    <s v="P1982"/>
    <x v="8"/>
    <s v="Adulto"/>
    <x v="1"/>
    <n v="39"/>
    <x v="1"/>
    <n v="1"/>
    <s v="Tiene herencia"/>
    <n v="169"/>
    <n v="108"/>
    <n v="86"/>
    <s v="Normal"/>
    <n v="49"/>
    <s v="Intermedia"/>
    <n v="2"/>
    <x v="0"/>
    <n v="1"/>
    <x v="1"/>
    <n v="0"/>
    <x v="0"/>
    <n v="1"/>
    <x v="0"/>
    <x v="36"/>
    <x v="1"/>
    <n v="72"/>
    <x v="1"/>
    <n v="14"/>
    <x v="3"/>
    <n v="571"/>
    <x v="1"/>
    <n v="513"/>
    <s v="Macroalbuminuria"/>
    <n v="422"/>
    <x v="1"/>
    <n v="1"/>
    <x v="1"/>
    <n v="140"/>
    <x v="1"/>
    <n v="10.6"/>
    <x v="1"/>
    <n v="279"/>
    <x v="1"/>
    <n v="140"/>
    <x v="4"/>
    <n v="33"/>
    <x v="0"/>
    <n v="270"/>
    <s v="Alto"/>
    <n v="125"/>
    <s v="Bajo"/>
    <n v="6.6"/>
    <s v="Alto"/>
    <n v="9.1"/>
    <x v="0"/>
    <n v="7.7"/>
    <s v="Bajo"/>
    <n v="6.5"/>
    <s v="Alto"/>
    <n v="1"/>
    <s v="Toma ECA"/>
    <n v="0"/>
    <s v="No toma ARB"/>
    <n v="1"/>
    <x v="0"/>
    <n v="1"/>
    <x v="0"/>
    <n v="1"/>
    <x v="1"/>
    <n v="0"/>
    <x v="1"/>
  </r>
  <r>
    <s v="P1983"/>
    <x v="33"/>
    <s v="Adulto Mayor"/>
    <x v="1"/>
    <n v="35.299999999999997"/>
    <x v="1"/>
    <n v="1"/>
    <s v="Tiene herencia"/>
    <n v="166"/>
    <n v="104"/>
    <n v="85"/>
    <s v="Normal"/>
    <n v="42"/>
    <s v="Intermedia"/>
    <n v="2"/>
    <x v="0"/>
    <n v="1"/>
    <x v="1"/>
    <n v="0"/>
    <x v="0"/>
    <n v="1"/>
    <x v="0"/>
    <x v="9"/>
    <x v="1"/>
    <n v="103"/>
    <x v="3"/>
    <n v="15"/>
    <x v="4"/>
    <n v="854"/>
    <x v="1"/>
    <n v="683"/>
    <s v="Macroalbuminuria"/>
    <n v="393"/>
    <x v="1"/>
    <n v="1"/>
    <x v="1"/>
    <n v="215"/>
    <x v="1"/>
    <n v="7.5"/>
    <x v="1"/>
    <n v="316"/>
    <x v="1"/>
    <n v="175"/>
    <x v="1"/>
    <n v="33"/>
    <x v="0"/>
    <n v="320"/>
    <s v="Alto"/>
    <n v="130"/>
    <s v="Bajo"/>
    <n v="5.2"/>
    <s v="Alto"/>
    <n v="7.5"/>
    <x v="0"/>
    <n v="8.1999999999999993"/>
    <s v="Bajo"/>
    <n v="6.7"/>
    <s v="Alto"/>
    <n v="0"/>
    <s v="No Toma ECA"/>
    <n v="1"/>
    <s v="Toma ARB"/>
    <n v="1"/>
    <x v="0"/>
    <n v="1"/>
    <x v="0"/>
    <n v="1"/>
    <x v="1"/>
    <n v="0"/>
    <x v="1"/>
  </r>
  <r>
    <s v="P1984"/>
    <x v="15"/>
    <s v="Adulto"/>
    <x v="1"/>
    <n v="25.5"/>
    <x v="3"/>
    <n v="1"/>
    <s v="Tiene herencia"/>
    <n v="117"/>
    <n v="68"/>
    <n v="65"/>
    <s v="Normal"/>
    <n v="68"/>
    <s v="Normal"/>
    <n v="1"/>
    <x v="2"/>
    <n v="0"/>
    <x v="0"/>
    <n v="0"/>
    <x v="0"/>
    <n v="1"/>
    <x v="0"/>
    <x v="3"/>
    <x v="0"/>
    <n v="19"/>
    <x v="0"/>
    <n v="81"/>
    <x v="2"/>
    <n v="29"/>
    <x v="0"/>
    <n v="20"/>
    <s v="Normal"/>
    <n v="1751"/>
    <x v="0"/>
    <n v="0"/>
    <x v="0"/>
    <n v="120"/>
    <x v="2"/>
    <n v="4.8"/>
    <x v="0"/>
    <n v="151"/>
    <x v="0"/>
    <n v="125"/>
    <x v="0"/>
    <n v="62"/>
    <x v="1"/>
    <n v="138"/>
    <s v="Normal"/>
    <n v="138"/>
    <s v="Normal"/>
    <n v="5"/>
    <s v="Normal"/>
    <n v="12.8"/>
    <x v="1"/>
    <n v="9"/>
    <s v="Normal"/>
    <n v="3.2"/>
    <s v="Normal"/>
    <n v="0"/>
    <s v="No Toma ECA"/>
    <n v="1"/>
    <s v="Toma ARB"/>
    <n v="0"/>
    <x v="1"/>
    <n v="1"/>
    <x v="0"/>
    <n v="0"/>
    <x v="0"/>
    <n v="0"/>
    <x v="1"/>
  </r>
  <r>
    <s v="P1985"/>
    <x v="18"/>
    <s v="Adulto"/>
    <x v="1"/>
    <n v="19.600000000000001"/>
    <x v="0"/>
    <n v="0"/>
    <s v="No tiene herencia"/>
    <n v="104"/>
    <n v="83"/>
    <n v="74"/>
    <s v="Normal"/>
    <n v="63"/>
    <s v="Normal"/>
    <n v="1"/>
    <x v="2"/>
    <n v="0"/>
    <x v="0"/>
    <n v="0"/>
    <x v="0"/>
    <n v="0"/>
    <x v="1"/>
    <x v="3"/>
    <x v="0"/>
    <n v="31"/>
    <x v="0"/>
    <n v="77"/>
    <x v="2"/>
    <n v="6"/>
    <x v="0"/>
    <n v="5"/>
    <s v="Normal"/>
    <n v="1368"/>
    <x v="0"/>
    <n v="1"/>
    <x v="1"/>
    <n v="89"/>
    <x v="0"/>
    <n v="5.0999999999999996"/>
    <x v="0"/>
    <n v="157"/>
    <x v="0"/>
    <n v="106"/>
    <x v="0"/>
    <n v="65"/>
    <x v="1"/>
    <n v="155"/>
    <s v="Alto"/>
    <n v="137"/>
    <s v="Normal"/>
    <n v="4.3"/>
    <s v="Normal"/>
    <n v="14.8"/>
    <x v="1"/>
    <n v="9.4"/>
    <s v="Normal"/>
    <n v="2.6"/>
    <s v="Normal"/>
    <n v="1"/>
    <s v="Toma ECA"/>
    <n v="1"/>
    <s v="Toma ARB"/>
    <n v="0"/>
    <x v="1"/>
    <n v="0"/>
    <x v="1"/>
    <n v="0"/>
    <x v="0"/>
    <n v="1"/>
    <x v="0"/>
  </r>
  <r>
    <s v="P1986"/>
    <x v="9"/>
    <s v="Adulto Mayor"/>
    <x v="1"/>
    <n v="26.8"/>
    <x v="3"/>
    <n v="1"/>
    <s v="Tiene herencia"/>
    <n v="152"/>
    <n v="97"/>
    <n v="84"/>
    <s v="Normal"/>
    <n v="44"/>
    <s v="Intermedia"/>
    <n v="3"/>
    <x v="3"/>
    <n v="0"/>
    <x v="0"/>
    <n v="1"/>
    <x v="1"/>
    <n v="1"/>
    <x v="0"/>
    <x v="2"/>
    <x v="1"/>
    <n v="54"/>
    <x v="1"/>
    <n v="40"/>
    <x v="1"/>
    <n v="2646"/>
    <x v="1"/>
    <n v="2116"/>
    <s v="Macroalbuminuria"/>
    <n v="616"/>
    <x v="0"/>
    <n v="1"/>
    <x v="1"/>
    <n v="130"/>
    <x v="1"/>
    <n v="9.5"/>
    <x v="1"/>
    <n v="295"/>
    <x v="1"/>
    <n v="193"/>
    <x v="2"/>
    <n v="29"/>
    <x v="0"/>
    <n v="213"/>
    <s v="Alto"/>
    <n v="133"/>
    <s v="Bajo"/>
    <n v="6.9"/>
    <s v="Alto"/>
    <n v="8.4"/>
    <x v="0"/>
    <n v="8"/>
    <s v="Bajo"/>
    <n v="6"/>
    <s v="Alto"/>
    <n v="0"/>
    <s v="No Toma ECA"/>
    <n v="1"/>
    <s v="Toma ARB"/>
    <n v="0"/>
    <x v="1"/>
    <n v="0"/>
    <x v="1"/>
    <n v="1"/>
    <x v="1"/>
    <n v="0"/>
    <x v="1"/>
  </r>
  <r>
    <s v="P1987"/>
    <x v="37"/>
    <s v="Adulto Mayor"/>
    <x v="1"/>
    <n v="32"/>
    <x v="2"/>
    <n v="1"/>
    <s v="Tiene herencia"/>
    <n v="184"/>
    <n v="104"/>
    <n v="99"/>
    <s v="Normal"/>
    <n v="37"/>
    <s v="Reducida"/>
    <n v="2"/>
    <x v="0"/>
    <n v="1"/>
    <x v="1"/>
    <n v="1"/>
    <x v="1"/>
    <n v="1"/>
    <x v="0"/>
    <x v="22"/>
    <x v="1"/>
    <n v="72"/>
    <x v="1"/>
    <n v="29"/>
    <x v="4"/>
    <n v="1279"/>
    <x v="1"/>
    <n v="1023"/>
    <s v="Macroalbuminuria"/>
    <n v="724"/>
    <x v="0"/>
    <n v="1"/>
    <x v="1"/>
    <n v="205"/>
    <x v="1"/>
    <n v="8.1999999999999993"/>
    <x v="1"/>
    <n v="216"/>
    <x v="2"/>
    <n v="134"/>
    <x v="4"/>
    <n v="28"/>
    <x v="0"/>
    <n v="379"/>
    <s v="Alto"/>
    <n v="133"/>
    <s v="Bajo"/>
    <n v="6"/>
    <s v="Alto"/>
    <n v="9.5"/>
    <x v="0"/>
    <n v="8.1"/>
    <s v="Bajo"/>
    <n v="4.7"/>
    <s v="Alto"/>
    <n v="0"/>
    <s v="No Toma ECA"/>
    <n v="1"/>
    <s v="Toma ARB"/>
    <n v="0"/>
    <x v="1"/>
    <n v="0"/>
    <x v="1"/>
    <n v="1"/>
    <x v="1"/>
    <n v="0"/>
    <x v="1"/>
  </r>
  <r>
    <s v="P1988"/>
    <x v="30"/>
    <s v="Adulto Mayor"/>
    <x v="1"/>
    <n v="38.6"/>
    <x v="1"/>
    <n v="1"/>
    <s v="Tiene herencia"/>
    <n v="181"/>
    <n v="97"/>
    <n v="101"/>
    <s v="Taquicardia"/>
    <n v="25"/>
    <s v="Reducida"/>
    <n v="4"/>
    <x v="1"/>
    <n v="1"/>
    <x v="1"/>
    <n v="1"/>
    <x v="1"/>
    <n v="1"/>
    <x v="0"/>
    <x v="20"/>
    <x v="1"/>
    <n v="87"/>
    <x v="1"/>
    <n v="50"/>
    <x v="1"/>
    <n v="821"/>
    <x v="1"/>
    <n v="656"/>
    <s v="Macroalbuminuria"/>
    <n v="525"/>
    <x v="0"/>
    <n v="0"/>
    <x v="0"/>
    <n v="126"/>
    <x v="1"/>
    <n v="9.3000000000000007"/>
    <x v="1"/>
    <n v="274"/>
    <x v="1"/>
    <n v="216"/>
    <x v="2"/>
    <n v="36"/>
    <x v="0"/>
    <n v="402"/>
    <s v="Alto"/>
    <n v="126"/>
    <s v="Bajo"/>
    <n v="5.0999999999999996"/>
    <s v="Alto"/>
    <n v="9.8000000000000007"/>
    <x v="0"/>
    <n v="8.9"/>
    <s v="Normal"/>
    <n v="6.1"/>
    <s v="Alto"/>
    <n v="1"/>
    <s v="Toma ECA"/>
    <n v="1"/>
    <s v="Toma ARB"/>
    <n v="1"/>
    <x v="0"/>
    <n v="0"/>
    <x v="1"/>
    <n v="1"/>
    <x v="1"/>
    <n v="0"/>
    <x v="1"/>
  </r>
  <r>
    <s v="P1989"/>
    <x v="50"/>
    <s v="Adulto"/>
    <x v="1"/>
    <n v="23.3"/>
    <x v="0"/>
    <n v="1"/>
    <s v="Tiene herencia"/>
    <n v="134"/>
    <n v="70"/>
    <n v="62"/>
    <s v="Normal"/>
    <n v="68"/>
    <s v="Normal"/>
    <n v="1"/>
    <x v="2"/>
    <n v="0"/>
    <x v="0"/>
    <n v="0"/>
    <x v="0"/>
    <n v="1"/>
    <x v="0"/>
    <x v="0"/>
    <x v="0"/>
    <n v="33"/>
    <x v="0"/>
    <n v="119"/>
    <x v="0"/>
    <n v="19"/>
    <x v="0"/>
    <n v="15"/>
    <s v="Normal"/>
    <n v="1725"/>
    <x v="0"/>
    <n v="1"/>
    <x v="1"/>
    <n v="83"/>
    <x v="0"/>
    <n v="6.1"/>
    <x v="2"/>
    <n v="189"/>
    <x v="0"/>
    <n v="106"/>
    <x v="0"/>
    <n v="54"/>
    <x v="0"/>
    <n v="131"/>
    <s v="Normal"/>
    <n v="139"/>
    <s v="Normal"/>
    <n v="3.9"/>
    <s v="Normal"/>
    <n v="13"/>
    <x v="1"/>
    <n v="8.6"/>
    <s v="Normal"/>
    <n v="3.4"/>
    <s v="Normal"/>
    <n v="0"/>
    <s v="No Toma ECA"/>
    <n v="0"/>
    <s v="No toma ARB"/>
    <n v="0"/>
    <x v="1"/>
    <n v="1"/>
    <x v="0"/>
    <n v="0"/>
    <x v="0"/>
    <n v="0"/>
    <x v="1"/>
  </r>
  <r>
    <s v="P1990"/>
    <x v="30"/>
    <s v="Adulto Mayor"/>
    <x v="0"/>
    <n v="27.2"/>
    <x v="3"/>
    <n v="0"/>
    <s v="No tiene herencia"/>
    <n v="188"/>
    <n v="92"/>
    <n v="100"/>
    <s v="Normal"/>
    <n v="35"/>
    <s v="Reducida"/>
    <n v="3"/>
    <x v="3"/>
    <n v="0"/>
    <x v="0"/>
    <n v="1"/>
    <x v="1"/>
    <n v="1"/>
    <x v="0"/>
    <x v="30"/>
    <x v="1"/>
    <n v="76"/>
    <x v="1"/>
    <n v="20"/>
    <x v="4"/>
    <n v="2296"/>
    <x v="1"/>
    <n v="2066"/>
    <s v="Macroalbuminuria"/>
    <n v="572"/>
    <x v="0"/>
    <n v="1"/>
    <x v="1"/>
    <n v="219"/>
    <x v="1"/>
    <n v="8"/>
    <x v="1"/>
    <n v="277"/>
    <x v="1"/>
    <n v="157"/>
    <x v="4"/>
    <n v="31"/>
    <x v="0"/>
    <n v="323"/>
    <s v="Alto"/>
    <n v="138"/>
    <s v="Normal"/>
    <n v="6.5"/>
    <s v="Alto"/>
    <n v="8.9"/>
    <x v="0"/>
    <n v="7.7"/>
    <s v="Bajo"/>
    <n v="4.5999999999999996"/>
    <s v="Alto"/>
    <n v="0"/>
    <s v="No Toma ECA"/>
    <n v="0"/>
    <s v="No toma ARB"/>
    <n v="1"/>
    <x v="0"/>
    <n v="1"/>
    <x v="0"/>
    <n v="1"/>
    <x v="1"/>
    <n v="1"/>
    <x v="0"/>
  </r>
  <r>
    <s v="P1991"/>
    <x v="52"/>
    <s v="Adulto"/>
    <x v="1"/>
    <n v="27.7"/>
    <x v="3"/>
    <n v="0"/>
    <s v="No tiene herencia"/>
    <n v="102"/>
    <n v="85"/>
    <n v="88"/>
    <s v="Normal"/>
    <n v="52"/>
    <s v="Normal"/>
    <n v="1"/>
    <x v="2"/>
    <n v="0"/>
    <x v="0"/>
    <n v="0"/>
    <x v="0"/>
    <n v="0"/>
    <x v="1"/>
    <x v="10"/>
    <x v="0"/>
    <n v="24"/>
    <x v="0"/>
    <n v="79"/>
    <x v="2"/>
    <n v="22"/>
    <x v="0"/>
    <n v="15"/>
    <s v="Normal"/>
    <n v="1875"/>
    <x v="0"/>
    <n v="1"/>
    <x v="1"/>
    <n v="98"/>
    <x v="0"/>
    <n v="5.6"/>
    <x v="0"/>
    <n v="160"/>
    <x v="0"/>
    <n v="84"/>
    <x v="3"/>
    <n v="44"/>
    <x v="0"/>
    <n v="124"/>
    <s v="Normal"/>
    <n v="138"/>
    <s v="Normal"/>
    <n v="3.6"/>
    <s v="Normal"/>
    <n v="13.6"/>
    <x v="1"/>
    <n v="9.9"/>
    <s v="Normal"/>
    <n v="4.3"/>
    <s v="Normal"/>
    <n v="0"/>
    <s v="No Toma ECA"/>
    <n v="1"/>
    <s v="Toma ARB"/>
    <n v="0"/>
    <x v="1"/>
    <n v="0"/>
    <x v="1"/>
    <n v="0"/>
    <x v="0"/>
    <n v="1"/>
    <x v="0"/>
  </r>
  <r>
    <s v="P1992"/>
    <x v="3"/>
    <s v="Adulto Mayor"/>
    <x v="0"/>
    <n v="26.9"/>
    <x v="3"/>
    <n v="1"/>
    <s v="Tiene herencia"/>
    <n v="141"/>
    <n v="108"/>
    <n v="93"/>
    <s v="Normal"/>
    <n v="37"/>
    <s v="Reducida"/>
    <n v="2"/>
    <x v="0"/>
    <n v="0"/>
    <x v="0"/>
    <n v="1"/>
    <x v="1"/>
    <n v="1"/>
    <x v="0"/>
    <x v="25"/>
    <x v="1"/>
    <n v="116"/>
    <x v="3"/>
    <n v="18"/>
    <x v="4"/>
    <n v="1723"/>
    <x v="1"/>
    <n v="1378"/>
    <s v="Macroalbuminuria"/>
    <n v="699"/>
    <x v="0"/>
    <n v="1"/>
    <x v="1"/>
    <n v="130"/>
    <x v="1"/>
    <n v="7.6"/>
    <x v="1"/>
    <n v="234"/>
    <x v="2"/>
    <n v="211"/>
    <x v="2"/>
    <n v="35"/>
    <x v="0"/>
    <n v="350"/>
    <s v="Alto"/>
    <n v="129"/>
    <s v="Bajo"/>
    <n v="6.5"/>
    <s v="Alto"/>
    <n v="7.9"/>
    <x v="0"/>
    <n v="8.8000000000000007"/>
    <s v="Normal"/>
    <n v="5"/>
    <s v="Alto"/>
    <n v="0"/>
    <s v="No Toma ECA"/>
    <n v="0"/>
    <s v="No toma ARB"/>
    <n v="1"/>
    <x v="0"/>
    <n v="1"/>
    <x v="0"/>
    <n v="1"/>
    <x v="1"/>
    <n v="1"/>
    <x v="0"/>
  </r>
  <r>
    <s v="P1993"/>
    <x v="9"/>
    <s v="Adulto Mayor"/>
    <x v="1"/>
    <n v="36.5"/>
    <x v="1"/>
    <n v="1"/>
    <s v="Tiene herencia"/>
    <n v="157"/>
    <n v="101"/>
    <n v="91"/>
    <s v="Normal"/>
    <n v="49"/>
    <s v="Intermedia"/>
    <n v="3"/>
    <x v="3"/>
    <n v="0"/>
    <x v="0"/>
    <n v="0"/>
    <x v="0"/>
    <n v="1"/>
    <x v="0"/>
    <x v="40"/>
    <x v="1"/>
    <n v="83"/>
    <x v="1"/>
    <n v="59"/>
    <x v="1"/>
    <n v="767"/>
    <x v="1"/>
    <n v="690"/>
    <s v="Macroalbuminuria"/>
    <n v="526"/>
    <x v="0"/>
    <n v="1"/>
    <x v="1"/>
    <n v="121"/>
    <x v="2"/>
    <n v="7.7"/>
    <x v="1"/>
    <n v="236"/>
    <x v="2"/>
    <n v="131"/>
    <x v="4"/>
    <n v="40"/>
    <x v="0"/>
    <n v="270"/>
    <s v="Alto"/>
    <n v="140"/>
    <s v="Normal"/>
    <n v="5.2"/>
    <s v="Alto"/>
    <n v="9.8000000000000007"/>
    <x v="0"/>
    <n v="8.1999999999999993"/>
    <s v="Bajo"/>
    <n v="6.6"/>
    <s v="Alto"/>
    <n v="1"/>
    <s v="Toma ECA"/>
    <n v="1"/>
    <s v="Toma ARB"/>
    <n v="1"/>
    <x v="0"/>
    <n v="0"/>
    <x v="1"/>
    <n v="1"/>
    <x v="1"/>
    <n v="0"/>
    <x v="1"/>
  </r>
  <r>
    <s v="P1994"/>
    <x v="31"/>
    <s v="Adulto Mayor"/>
    <x v="0"/>
    <n v="33.5"/>
    <x v="2"/>
    <n v="1"/>
    <s v="Tiene herencia"/>
    <n v="162"/>
    <n v="90"/>
    <n v="88"/>
    <s v="Normal"/>
    <n v="36"/>
    <s v="Reducida"/>
    <n v="2"/>
    <x v="0"/>
    <n v="0"/>
    <x v="0"/>
    <n v="1"/>
    <x v="1"/>
    <n v="1"/>
    <x v="0"/>
    <x v="33"/>
    <x v="1"/>
    <n v="57"/>
    <x v="1"/>
    <n v="36"/>
    <x v="1"/>
    <n v="1599"/>
    <x v="1"/>
    <n v="1279"/>
    <s v="Macroalbuminuria"/>
    <n v="666"/>
    <x v="0"/>
    <n v="1"/>
    <x v="1"/>
    <n v="217"/>
    <x v="1"/>
    <n v="8.6999999999999993"/>
    <x v="1"/>
    <n v="220"/>
    <x v="2"/>
    <n v="150"/>
    <x v="4"/>
    <n v="37"/>
    <x v="0"/>
    <n v="249"/>
    <s v="Alto"/>
    <n v="133"/>
    <s v="Bajo"/>
    <n v="6.2"/>
    <s v="Alto"/>
    <n v="10.1"/>
    <x v="0"/>
    <n v="8.9"/>
    <s v="Normal"/>
    <n v="4.5"/>
    <s v="Normal"/>
    <n v="0"/>
    <s v="No Toma ECA"/>
    <n v="1"/>
    <s v="Toma ARB"/>
    <n v="0"/>
    <x v="1"/>
    <n v="1"/>
    <x v="0"/>
    <n v="1"/>
    <x v="1"/>
    <n v="1"/>
    <x v="0"/>
  </r>
  <r>
    <s v="P1995"/>
    <x v="33"/>
    <s v="Adulto Mayor"/>
    <x v="0"/>
    <n v="28.7"/>
    <x v="3"/>
    <n v="1"/>
    <s v="Tiene herencia"/>
    <n v="102"/>
    <n v="69"/>
    <n v="88"/>
    <s v="Normal"/>
    <n v="57"/>
    <s v="Normal"/>
    <n v="1"/>
    <x v="2"/>
    <n v="0"/>
    <x v="0"/>
    <n v="0"/>
    <x v="0"/>
    <n v="0"/>
    <x v="1"/>
    <x v="7"/>
    <x v="0"/>
    <n v="34"/>
    <x v="0"/>
    <n v="66"/>
    <x v="2"/>
    <n v="18"/>
    <x v="0"/>
    <n v="16"/>
    <s v="Normal"/>
    <n v="1737"/>
    <x v="0"/>
    <n v="0"/>
    <x v="0"/>
    <n v="123"/>
    <x v="2"/>
    <n v="4.9000000000000004"/>
    <x v="0"/>
    <n v="219"/>
    <x v="2"/>
    <n v="85"/>
    <x v="3"/>
    <n v="66"/>
    <x v="1"/>
    <n v="162"/>
    <s v="Alto"/>
    <n v="138"/>
    <s v="Normal"/>
    <n v="3.5"/>
    <s v="Normal"/>
    <n v="14.3"/>
    <x v="1"/>
    <n v="9.3000000000000007"/>
    <s v="Normal"/>
    <n v="3.5"/>
    <s v="Normal"/>
    <n v="1"/>
    <s v="Toma ECA"/>
    <n v="0"/>
    <s v="No toma ARB"/>
    <n v="0"/>
    <x v="1"/>
    <n v="1"/>
    <x v="0"/>
    <n v="0"/>
    <x v="0"/>
    <n v="1"/>
    <x v="0"/>
  </r>
  <r>
    <s v="P1996"/>
    <x v="41"/>
    <s v="Adulto"/>
    <x v="1"/>
    <n v="21.4"/>
    <x v="0"/>
    <n v="0"/>
    <s v="No tiene herencia"/>
    <n v="124"/>
    <n v="81"/>
    <n v="64"/>
    <s v="Normal"/>
    <n v="53"/>
    <s v="Normal"/>
    <n v="1"/>
    <x v="2"/>
    <n v="0"/>
    <x v="0"/>
    <n v="0"/>
    <x v="0"/>
    <n v="1"/>
    <x v="0"/>
    <x v="18"/>
    <x v="1"/>
    <n v="30"/>
    <x v="0"/>
    <n v="97"/>
    <x v="0"/>
    <n v="24"/>
    <x v="0"/>
    <n v="19"/>
    <s v="Normal"/>
    <n v="1713"/>
    <x v="0"/>
    <n v="1"/>
    <x v="1"/>
    <n v="123"/>
    <x v="2"/>
    <n v="5.0999999999999996"/>
    <x v="0"/>
    <n v="172"/>
    <x v="0"/>
    <n v="129"/>
    <x v="0"/>
    <n v="46"/>
    <x v="0"/>
    <n v="93"/>
    <s v="Normal"/>
    <n v="143"/>
    <s v="Normal"/>
    <n v="4.7"/>
    <s v="Normal"/>
    <n v="14.8"/>
    <x v="1"/>
    <n v="9.1999999999999993"/>
    <s v="Normal"/>
    <n v="2.8"/>
    <s v="Normal"/>
    <n v="1"/>
    <s v="Toma ECA"/>
    <n v="1"/>
    <s v="Toma ARB"/>
    <n v="0"/>
    <x v="1"/>
    <n v="1"/>
    <x v="0"/>
    <n v="0"/>
    <x v="0"/>
    <n v="0"/>
    <x v="1"/>
  </r>
  <r>
    <s v="P1997"/>
    <x v="27"/>
    <s v="Adulto"/>
    <x v="1"/>
    <n v="29.1"/>
    <x v="3"/>
    <n v="0"/>
    <s v="No tiene herencia"/>
    <n v="101"/>
    <n v="78"/>
    <n v="80"/>
    <s v="Normal"/>
    <n v="60"/>
    <s v="Normal"/>
    <n v="1"/>
    <x v="2"/>
    <n v="0"/>
    <x v="0"/>
    <n v="0"/>
    <x v="0"/>
    <n v="1"/>
    <x v="0"/>
    <x v="4"/>
    <x v="1"/>
    <n v="29"/>
    <x v="0"/>
    <n v="98"/>
    <x v="0"/>
    <n v="16"/>
    <x v="0"/>
    <n v="12"/>
    <s v="Normal"/>
    <n v="2146"/>
    <x v="0"/>
    <n v="1"/>
    <x v="1"/>
    <n v="118"/>
    <x v="2"/>
    <n v="5.5"/>
    <x v="0"/>
    <n v="177"/>
    <x v="0"/>
    <n v="113"/>
    <x v="0"/>
    <n v="64"/>
    <x v="1"/>
    <n v="145"/>
    <s v="Normal"/>
    <n v="137"/>
    <s v="Normal"/>
    <n v="4.9000000000000004"/>
    <s v="Normal"/>
    <n v="13.4"/>
    <x v="1"/>
    <n v="8.6999999999999993"/>
    <s v="Normal"/>
    <n v="4"/>
    <s v="Normal"/>
    <n v="1"/>
    <s v="Toma ECA"/>
    <n v="0"/>
    <s v="No toma ARB"/>
    <n v="0"/>
    <x v="1"/>
    <n v="0"/>
    <x v="1"/>
    <n v="0"/>
    <x v="0"/>
    <n v="1"/>
    <x v="0"/>
  </r>
  <r>
    <s v="P1998"/>
    <x v="55"/>
    <s v="Adulto"/>
    <x v="0"/>
    <n v="19.3"/>
    <x v="0"/>
    <n v="0"/>
    <s v="No tiene herencia"/>
    <n v="131"/>
    <n v="71"/>
    <n v="78"/>
    <s v="Normal"/>
    <n v="59"/>
    <s v="Normal"/>
    <n v="1"/>
    <x v="2"/>
    <n v="0"/>
    <x v="0"/>
    <n v="0"/>
    <x v="0"/>
    <n v="1"/>
    <x v="0"/>
    <x v="0"/>
    <x v="0"/>
    <n v="33"/>
    <x v="0"/>
    <n v="66"/>
    <x v="2"/>
    <n v="20"/>
    <x v="0"/>
    <n v="18"/>
    <s v="Normal"/>
    <n v="1331"/>
    <x v="0"/>
    <n v="0"/>
    <x v="0"/>
    <n v="125"/>
    <x v="2"/>
    <n v="4.9000000000000004"/>
    <x v="0"/>
    <n v="181"/>
    <x v="0"/>
    <n v="95"/>
    <x v="3"/>
    <n v="65"/>
    <x v="1"/>
    <n v="149"/>
    <s v="Normal"/>
    <n v="135"/>
    <s v="Normal"/>
    <n v="3.9"/>
    <s v="Normal"/>
    <n v="13"/>
    <x v="0"/>
    <n v="10.4"/>
    <s v="Normal"/>
    <n v="3.3"/>
    <s v="Normal"/>
    <n v="0"/>
    <s v="No Toma ECA"/>
    <n v="0"/>
    <s v="No toma ARB"/>
    <n v="1"/>
    <x v="0"/>
    <n v="1"/>
    <x v="0"/>
    <n v="0"/>
    <x v="0"/>
    <n v="1"/>
    <x v="0"/>
  </r>
  <r>
    <s v="P1999"/>
    <x v="4"/>
    <s v="Adulto Mayor"/>
    <x v="0"/>
    <n v="28.4"/>
    <x v="3"/>
    <n v="1"/>
    <s v="Tiene herencia"/>
    <n v="110"/>
    <n v="67"/>
    <n v="81"/>
    <s v="Normal"/>
    <n v="59"/>
    <s v="Normal"/>
    <n v="2"/>
    <x v="0"/>
    <n v="0"/>
    <x v="0"/>
    <n v="0"/>
    <x v="0"/>
    <n v="1"/>
    <x v="0"/>
    <x v="10"/>
    <x v="2"/>
    <n v="31"/>
    <x v="0"/>
    <n v="108"/>
    <x v="0"/>
    <n v="8"/>
    <x v="0"/>
    <n v="5"/>
    <s v="Normal"/>
    <n v="1640"/>
    <x v="0"/>
    <n v="0"/>
    <x v="0"/>
    <n v="96"/>
    <x v="0"/>
    <n v="5.9"/>
    <x v="2"/>
    <n v="159"/>
    <x v="0"/>
    <n v="81"/>
    <x v="3"/>
    <n v="55"/>
    <x v="0"/>
    <n v="105"/>
    <s v="Normal"/>
    <n v="142"/>
    <s v="Normal"/>
    <n v="4.7"/>
    <s v="Normal"/>
    <n v="13.7"/>
    <x v="1"/>
    <n v="9"/>
    <s v="Normal"/>
    <n v="2.8"/>
    <s v="Normal"/>
    <n v="0"/>
    <s v="No Toma ECA"/>
    <n v="1"/>
    <s v="Toma ARB"/>
    <n v="0"/>
    <x v="1"/>
    <n v="0"/>
    <x v="1"/>
    <n v="0"/>
    <x v="0"/>
    <n v="1"/>
    <x v="0"/>
  </r>
  <r>
    <s v="P2000"/>
    <x v="15"/>
    <s v="Adulto"/>
    <x v="1"/>
    <n v="36.5"/>
    <x v="1"/>
    <n v="1"/>
    <s v="Tiene herencia"/>
    <n v="179"/>
    <n v="90"/>
    <n v="77"/>
    <s v="Normal"/>
    <n v="29"/>
    <s v="Reducida"/>
    <n v="4"/>
    <x v="1"/>
    <n v="1"/>
    <x v="1"/>
    <n v="1"/>
    <x v="1"/>
    <n v="1"/>
    <x v="0"/>
    <x v="31"/>
    <x v="1"/>
    <n v="97"/>
    <x v="1"/>
    <n v="44"/>
    <x v="1"/>
    <n v="2530"/>
    <x v="1"/>
    <n v="2024"/>
    <s v="Macroalbuminuria"/>
    <n v="401"/>
    <x v="1"/>
    <n v="1"/>
    <x v="1"/>
    <n v="146"/>
    <x v="1"/>
    <n v="7.3"/>
    <x v="1"/>
    <n v="220"/>
    <x v="2"/>
    <n v="146"/>
    <x v="4"/>
    <n v="36"/>
    <x v="0"/>
    <n v="223"/>
    <s v="Alto"/>
    <n v="128"/>
    <s v="Bajo"/>
    <n v="5.5"/>
    <s v="Alto"/>
    <n v="7.4"/>
    <x v="0"/>
    <n v="8.1999999999999993"/>
    <s v="Bajo"/>
    <n v="5.4"/>
    <s v="Alto"/>
    <n v="1"/>
    <s v="Toma ECA"/>
    <n v="0"/>
    <s v="No toma ARB"/>
    <n v="1"/>
    <x v="0"/>
    <n v="0"/>
    <x v="1"/>
    <n v="1"/>
    <x v="1"/>
    <n v="1"/>
    <x v="0"/>
  </r>
  <r>
    <s v="P2001"/>
    <x v="50"/>
    <s v="Adulto"/>
    <x v="1"/>
    <n v="19.5"/>
    <x v="0"/>
    <n v="1"/>
    <s v="Tiene herencia"/>
    <n v="131"/>
    <n v="75"/>
    <n v="87"/>
    <s v="Normal"/>
    <n v="62"/>
    <s v="Normal"/>
    <n v="2"/>
    <x v="0"/>
    <n v="0"/>
    <x v="0"/>
    <n v="0"/>
    <x v="0"/>
    <n v="1"/>
    <x v="0"/>
    <x v="4"/>
    <x v="1"/>
    <n v="15"/>
    <x v="2"/>
    <n v="92"/>
    <x v="0"/>
    <n v="19"/>
    <x v="0"/>
    <n v="17"/>
    <s v="Normal"/>
    <n v="2141"/>
    <x v="0"/>
    <n v="0"/>
    <x v="0"/>
    <n v="91"/>
    <x v="0"/>
    <n v="5.3"/>
    <x v="0"/>
    <n v="193"/>
    <x v="0"/>
    <n v="125"/>
    <x v="0"/>
    <n v="50"/>
    <x v="0"/>
    <n v="149"/>
    <s v="Normal"/>
    <n v="143"/>
    <s v="Normal"/>
    <n v="4.8"/>
    <s v="Normal"/>
    <n v="13.2"/>
    <x v="1"/>
    <n v="9.3000000000000007"/>
    <s v="Normal"/>
    <n v="2.7"/>
    <s v="Normal"/>
    <n v="1"/>
    <s v="Toma ECA"/>
    <n v="1"/>
    <s v="Toma ARB"/>
    <n v="0"/>
    <x v="1"/>
    <n v="0"/>
    <x v="1"/>
    <n v="0"/>
    <x v="0"/>
    <n v="1"/>
    <x v="0"/>
  </r>
  <r>
    <s v="P2002"/>
    <x v="36"/>
    <s v="Adulto Mayor"/>
    <x v="1"/>
    <n v="35.9"/>
    <x v="1"/>
    <n v="1"/>
    <s v="Tiene herencia"/>
    <n v="180"/>
    <n v="92"/>
    <n v="75"/>
    <s v="Normal"/>
    <n v="38"/>
    <s v="Reducida"/>
    <n v="4"/>
    <x v="1"/>
    <n v="1"/>
    <x v="1"/>
    <n v="0"/>
    <x v="0"/>
    <n v="1"/>
    <x v="0"/>
    <x v="33"/>
    <x v="1"/>
    <n v="86"/>
    <x v="1"/>
    <n v="45"/>
    <x v="1"/>
    <n v="2884"/>
    <x v="1"/>
    <n v="2307"/>
    <s v="Macroalbuminuria"/>
    <n v="528"/>
    <x v="0"/>
    <n v="1"/>
    <x v="1"/>
    <n v="189"/>
    <x v="1"/>
    <n v="9.6999999999999993"/>
    <x v="1"/>
    <n v="286"/>
    <x v="1"/>
    <n v="138"/>
    <x v="4"/>
    <n v="35"/>
    <x v="0"/>
    <n v="406"/>
    <s v="Alto"/>
    <n v="137"/>
    <s v="Normal"/>
    <n v="6"/>
    <s v="Alto"/>
    <n v="8.1999999999999993"/>
    <x v="0"/>
    <n v="8.1999999999999993"/>
    <s v="Bajo"/>
    <n v="5.7"/>
    <s v="Alto"/>
    <n v="1"/>
    <s v="Toma ECA"/>
    <n v="1"/>
    <s v="Toma ARB"/>
    <n v="0"/>
    <x v="1"/>
    <n v="1"/>
    <x v="0"/>
    <n v="1"/>
    <x v="1"/>
    <n v="1"/>
    <x v="0"/>
  </r>
  <r>
    <s v="P2003"/>
    <x v="25"/>
    <s v="Adulto"/>
    <x v="1"/>
    <n v="29.9"/>
    <x v="3"/>
    <n v="1"/>
    <s v="Tiene herencia"/>
    <n v="146"/>
    <n v="105"/>
    <n v="81"/>
    <s v="Normal"/>
    <n v="49"/>
    <s v="Intermedia"/>
    <n v="4"/>
    <x v="1"/>
    <n v="0"/>
    <x v="0"/>
    <n v="1"/>
    <x v="1"/>
    <n v="1"/>
    <x v="0"/>
    <x v="37"/>
    <x v="1"/>
    <n v="119"/>
    <x v="3"/>
    <n v="48"/>
    <x v="1"/>
    <n v="1986"/>
    <x v="1"/>
    <n v="1390"/>
    <s v="Macroalbuminuria"/>
    <n v="474"/>
    <x v="1"/>
    <n v="0"/>
    <x v="0"/>
    <n v="216"/>
    <x v="1"/>
    <n v="8"/>
    <x v="1"/>
    <n v="235"/>
    <x v="2"/>
    <n v="143"/>
    <x v="4"/>
    <n v="29"/>
    <x v="0"/>
    <n v="360"/>
    <s v="Alto"/>
    <n v="136"/>
    <s v="Normal"/>
    <n v="5.5"/>
    <s v="Alto"/>
    <n v="9.5"/>
    <x v="0"/>
    <n v="8.5"/>
    <s v="Normal"/>
    <n v="7"/>
    <s v="Alto"/>
    <n v="0"/>
    <s v="No Toma ECA"/>
    <n v="0"/>
    <s v="No toma ARB"/>
    <n v="1"/>
    <x v="0"/>
    <n v="0"/>
    <x v="1"/>
    <n v="1"/>
    <x v="1"/>
    <n v="0"/>
    <x v="1"/>
  </r>
  <r>
    <s v="P2004"/>
    <x v="34"/>
    <s v="Adulto"/>
    <x v="0"/>
    <n v="22.2"/>
    <x v="0"/>
    <n v="1"/>
    <s v="Tiene herencia"/>
    <n v="117"/>
    <n v="68"/>
    <n v="77"/>
    <s v="Normal"/>
    <n v="53"/>
    <s v="Normal"/>
    <n v="1"/>
    <x v="2"/>
    <n v="0"/>
    <x v="0"/>
    <n v="0"/>
    <x v="0"/>
    <n v="1"/>
    <x v="0"/>
    <x v="4"/>
    <x v="0"/>
    <n v="28"/>
    <x v="0"/>
    <n v="66"/>
    <x v="2"/>
    <n v="17"/>
    <x v="0"/>
    <n v="15"/>
    <s v="Normal"/>
    <n v="2335"/>
    <x v="0"/>
    <n v="0"/>
    <x v="0"/>
    <n v="85"/>
    <x v="0"/>
    <n v="5.7"/>
    <x v="2"/>
    <n v="206"/>
    <x v="2"/>
    <n v="117"/>
    <x v="0"/>
    <n v="66"/>
    <x v="1"/>
    <n v="154"/>
    <s v="Alto"/>
    <n v="137"/>
    <s v="Normal"/>
    <n v="4.8"/>
    <s v="Normal"/>
    <n v="14.7"/>
    <x v="1"/>
    <n v="9.3000000000000007"/>
    <s v="Normal"/>
    <n v="3.9"/>
    <s v="Normal"/>
    <n v="1"/>
    <s v="Toma ECA"/>
    <n v="1"/>
    <s v="Toma ARB"/>
    <n v="1"/>
    <x v="0"/>
    <n v="1"/>
    <x v="0"/>
    <n v="0"/>
    <x v="0"/>
    <n v="1"/>
    <x v="0"/>
  </r>
  <r>
    <s v="P2005"/>
    <x v="22"/>
    <s v="Adulto Mayor"/>
    <x v="1"/>
    <n v="33.200000000000003"/>
    <x v="2"/>
    <n v="1"/>
    <s v="Tiene herencia"/>
    <n v="168"/>
    <n v="105"/>
    <n v="97"/>
    <s v="Normal"/>
    <n v="34"/>
    <s v="Reducida"/>
    <n v="4"/>
    <x v="1"/>
    <n v="0"/>
    <x v="0"/>
    <n v="0"/>
    <x v="0"/>
    <n v="1"/>
    <x v="0"/>
    <x v="30"/>
    <x v="1"/>
    <n v="76"/>
    <x v="1"/>
    <n v="19"/>
    <x v="4"/>
    <n v="993"/>
    <x v="1"/>
    <n v="695"/>
    <s v="Macroalbuminuria"/>
    <n v="540"/>
    <x v="0"/>
    <n v="0"/>
    <x v="0"/>
    <n v="216"/>
    <x v="1"/>
    <n v="9.4"/>
    <x v="1"/>
    <n v="270"/>
    <x v="1"/>
    <n v="209"/>
    <x v="2"/>
    <n v="35"/>
    <x v="0"/>
    <n v="232"/>
    <s v="Alto"/>
    <n v="126"/>
    <s v="Bajo"/>
    <n v="5.2"/>
    <s v="Alto"/>
    <n v="7"/>
    <x v="0"/>
    <n v="8.1"/>
    <s v="Bajo"/>
    <n v="6.8"/>
    <s v="Alto"/>
    <n v="1"/>
    <s v="Toma ECA"/>
    <n v="0"/>
    <s v="No toma ARB"/>
    <n v="1"/>
    <x v="0"/>
    <n v="1"/>
    <x v="0"/>
    <n v="1"/>
    <x v="1"/>
    <n v="1"/>
    <x v="0"/>
  </r>
  <r>
    <s v="P2006"/>
    <x v="28"/>
    <s v="Adulto Mayor"/>
    <x v="0"/>
    <n v="26.9"/>
    <x v="3"/>
    <n v="1"/>
    <s v="Tiene herencia"/>
    <n v="159"/>
    <n v="97"/>
    <n v="100"/>
    <s v="Normal"/>
    <n v="41"/>
    <s v="Intermedia"/>
    <n v="2"/>
    <x v="0"/>
    <n v="0"/>
    <x v="0"/>
    <n v="0"/>
    <x v="0"/>
    <n v="1"/>
    <x v="0"/>
    <x v="37"/>
    <x v="1"/>
    <n v="68"/>
    <x v="1"/>
    <n v="34"/>
    <x v="1"/>
    <n v="2101"/>
    <x v="1"/>
    <n v="1890"/>
    <s v="Macroalbuminuria"/>
    <n v="700"/>
    <x v="0"/>
    <n v="0"/>
    <x v="0"/>
    <n v="201"/>
    <x v="1"/>
    <n v="10.3"/>
    <x v="1"/>
    <n v="249"/>
    <x v="1"/>
    <n v="145"/>
    <x v="4"/>
    <n v="35"/>
    <x v="0"/>
    <n v="390"/>
    <s v="Alto"/>
    <n v="126"/>
    <s v="Bajo"/>
    <n v="6.5"/>
    <s v="Alto"/>
    <n v="10.199999999999999"/>
    <x v="0"/>
    <n v="8.9"/>
    <s v="Normal"/>
    <n v="6"/>
    <s v="Alto"/>
    <n v="1"/>
    <s v="Toma ECA"/>
    <n v="1"/>
    <s v="Toma ARB"/>
    <n v="1"/>
    <x v="0"/>
    <n v="0"/>
    <x v="1"/>
    <n v="1"/>
    <x v="1"/>
    <n v="1"/>
    <x v="0"/>
  </r>
  <r>
    <s v="P2007"/>
    <x v="45"/>
    <s v="Adulto"/>
    <x v="0"/>
    <n v="26"/>
    <x v="3"/>
    <n v="1"/>
    <s v="Tiene herencia"/>
    <n v="109"/>
    <n v="83"/>
    <n v="64"/>
    <s v="Normal"/>
    <n v="66"/>
    <s v="Normal"/>
    <n v="1"/>
    <x v="2"/>
    <n v="0"/>
    <x v="0"/>
    <n v="0"/>
    <x v="0"/>
    <n v="1"/>
    <x v="0"/>
    <x v="7"/>
    <x v="0"/>
    <n v="15"/>
    <x v="2"/>
    <n v="105"/>
    <x v="0"/>
    <n v="21"/>
    <x v="0"/>
    <n v="18"/>
    <s v="Normal"/>
    <n v="1190"/>
    <x v="0"/>
    <n v="0"/>
    <x v="0"/>
    <n v="104"/>
    <x v="2"/>
    <n v="5.8"/>
    <x v="2"/>
    <n v="205"/>
    <x v="2"/>
    <n v="126"/>
    <x v="0"/>
    <n v="46"/>
    <x v="0"/>
    <n v="90"/>
    <s v="Normal"/>
    <n v="144"/>
    <s v="Normal"/>
    <n v="4.9000000000000004"/>
    <s v="Normal"/>
    <n v="12.7"/>
    <x v="0"/>
    <n v="9.1"/>
    <s v="Normal"/>
    <n v="3.5"/>
    <s v="Normal"/>
    <n v="1"/>
    <s v="Toma ECA"/>
    <n v="0"/>
    <s v="No toma ARB"/>
    <n v="1"/>
    <x v="0"/>
    <n v="0"/>
    <x v="1"/>
    <n v="0"/>
    <x v="0"/>
    <n v="1"/>
    <x v="0"/>
  </r>
  <r>
    <s v="P2008"/>
    <x v="16"/>
    <s v="Adulto"/>
    <x v="0"/>
    <n v="29.3"/>
    <x v="3"/>
    <n v="0"/>
    <s v="No tiene herencia"/>
    <n v="118"/>
    <n v="74"/>
    <n v="89"/>
    <s v="Normal"/>
    <n v="67"/>
    <s v="Normal"/>
    <n v="1"/>
    <x v="2"/>
    <n v="0"/>
    <x v="0"/>
    <n v="0"/>
    <x v="0"/>
    <n v="1"/>
    <x v="0"/>
    <x v="0"/>
    <x v="0"/>
    <n v="26"/>
    <x v="0"/>
    <n v="115"/>
    <x v="0"/>
    <n v="18"/>
    <x v="0"/>
    <n v="14"/>
    <s v="Normal"/>
    <n v="2405"/>
    <x v="0"/>
    <n v="0"/>
    <x v="0"/>
    <n v="117"/>
    <x v="2"/>
    <n v="5.0999999999999996"/>
    <x v="0"/>
    <n v="207"/>
    <x v="2"/>
    <n v="111"/>
    <x v="0"/>
    <n v="57"/>
    <x v="0"/>
    <n v="164"/>
    <s v="Alto"/>
    <n v="140"/>
    <s v="Normal"/>
    <n v="5"/>
    <s v="Normal"/>
    <n v="13.9"/>
    <x v="1"/>
    <n v="8.6"/>
    <s v="Normal"/>
    <n v="2.7"/>
    <s v="Normal"/>
    <n v="1"/>
    <s v="Toma ECA"/>
    <n v="1"/>
    <s v="Toma ARB"/>
    <n v="1"/>
    <x v="0"/>
    <n v="1"/>
    <x v="0"/>
    <n v="0"/>
    <x v="0"/>
    <n v="1"/>
    <x v="0"/>
  </r>
  <r>
    <s v="P2009"/>
    <x v="22"/>
    <s v="Adulto Mayor"/>
    <x v="0"/>
    <n v="19.3"/>
    <x v="0"/>
    <n v="1"/>
    <s v="Tiene herencia"/>
    <n v="130"/>
    <n v="84"/>
    <n v="84"/>
    <s v="Normal"/>
    <n v="55"/>
    <s v="Normal"/>
    <n v="2"/>
    <x v="0"/>
    <n v="0"/>
    <x v="0"/>
    <n v="0"/>
    <x v="0"/>
    <n v="1"/>
    <x v="0"/>
    <x v="13"/>
    <x v="0"/>
    <n v="28"/>
    <x v="0"/>
    <n v="96"/>
    <x v="0"/>
    <n v="19"/>
    <x v="0"/>
    <n v="15"/>
    <s v="Normal"/>
    <n v="1886"/>
    <x v="0"/>
    <n v="1"/>
    <x v="1"/>
    <n v="86"/>
    <x v="0"/>
    <n v="5.9"/>
    <x v="2"/>
    <n v="174"/>
    <x v="0"/>
    <n v="118"/>
    <x v="0"/>
    <n v="53"/>
    <x v="0"/>
    <n v="107"/>
    <s v="Normal"/>
    <n v="144"/>
    <s v="Normal"/>
    <n v="3.5"/>
    <s v="Normal"/>
    <n v="13.6"/>
    <x v="1"/>
    <n v="9.1"/>
    <s v="Normal"/>
    <n v="4.4000000000000004"/>
    <s v="Normal"/>
    <n v="1"/>
    <s v="Toma ECA"/>
    <n v="0"/>
    <s v="No toma ARB"/>
    <n v="0"/>
    <x v="1"/>
    <n v="1"/>
    <x v="0"/>
    <n v="0"/>
    <x v="0"/>
    <n v="0"/>
    <x v="1"/>
  </r>
  <r>
    <s v="P2010"/>
    <x v="1"/>
    <s v="Adulto"/>
    <x v="0"/>
    <n v="28.4"/>
    <x v="3"/>
    <n v="0"/>
    <s v="No tiene herencia"/>
    <n v="162"/>
    <n v="102"/>
    <n v="91"/>
    <s v="Normal"/>
    <n v="33"/>
    <s v="Reducida"/>
    <n v="4"/>
    <x v="1"/>
    <n v="1"/>
    <x v="1"/>
    <n v="0"/>
    <x v="0"/>
    <n v="1"/>
    <x v="0"/>
    <x v="17"/>
    <x v="1"/>
    <n v="102"/>
    <x v="3"/>
    <n v="40"/>
    <x v="1"/>
    <n v="2845"/>
    <x v="1"/>
    <n v="1991"/>
    <s v="Macroalbuminuria"/>
    <n v="306"/>
    <x v="1"/>
    <n v="0"/>
    <x v="0"/>
    <n v="205"/>
    <x v="1"/>
    <n v="9.9"/>
    <x v="1"/>
    <n v="255"/>
    <x v="1"/>
    <n v="214"/>
    <x v="2"/>
    <n v="35"/>
    <x v="0"/>
    <n v="256"/>
    <s v="Alto"/>
    <n v="136"/>
    <s v="Normal"/>
    <n v="5.7"/>
    <s v="Alto"/>
    <n v="9.8000000000000007"/>
    <x v="0"/>
    <n v="7.7"/>
    <s v="Bajo"/>
    <n v="4.9000000000000004"/>
    <s v="Alto"/>
    <n v="1"/>
    <s v="Toma ECA"/>
    <n v="0"/>
    <s v="No toma ARB"/>
    <n v="0"/>
    <x v="1"/>
    <n v="1"/>
    <x v="0"/>
    <n v="1"/>
    <x v="1"/>
    <n v="0"/>
    <x v="1"/>
  </r>
  <r>
    <s v="P2011"/>
    <x v="3"/>
    <s v="Adulto Mayor"/>
    <x v="0"/>
    <n v="28.3"/>
    <x v="3"/>
    <n v="0"/>
    <s v="No tiene herencia"/>
    <n v="162"/>
    <n v="105"/>
    <n v="104"/>
    <s v="Taquicardia"/>
    <n v="25"/>
    <s v="Reducida"/>
    <n v="3"/>
    <x v="3"/>
    <n v="1"/>
    <x v="1"/>
    <n v="0"/>
    <x v="0"/>
    <n v="1"/>
    <x v="0"/>
    <x v="14"/>
    <x v="1"/>
    <n v="96"/>
    <x v="1"/>
    <n v="57"/>
    <x v="1"/>
    <n v="830"/>
    <x v="1"/>
    <n v="664"/>
    <s v="Macroalbuminuria"/>
    <n v="369"/>
    <x v="1"/>
    <n v="0"/>
    <x v="0"/>
    <n v="213"/>
    <x v="1"/>
    <n v="8.9"/>
    <x v="1"/>
    <n v="204"/>
    <x v="2"/>
    <n v="196"/>
    <x v="2"/>
    <n v="31"/>
    <x v="0"/>
    <n v="410"/>
    <s v="Alto"/>
    <n v="136"/>
    <s v="Normal"/>
    <n v="5.0999999999999996"/>
    <s v="Alto"/>
    <n v="9.9"/>
    <x v="0"/>
    <n v="8.6"/>
    <s v="Normal"/>
    <n v="5.5"/>
    <s v="Alto"/>
    <n v="1"/>
    <s v="Toma ECA"/>
    <n v="0"/>
    <s v="No toma ARB"/>
    <n v="1"/>
    <x v="0"/>
    <n v="1"/>
    <x v="0"/>
    <n v="1"/>
    <x v="1"/>
    <n v="0"/>
    <x v="1"/>
  </r>
  <r>
    <s v="P2012"/>
    <x v="15"/>
    <s v="Adulto"/>
    <x v="0"/>
    <n v="26.6"/>
    <x v="3"/>
    <n v="1"/>
    <s v="Tiene herencia"/>
    <n v="164"/>
    <n v="102"/>
    <n v="76"/>
    <s v="Normal"/>
    <n v="31"/>
    <s v="Reducida"/>
    <n v="4"/>
    <x v="1"/>
    <n v="1"/>
    <x v="1"/>
    <n v="1"/>
    <x v="1"/>
    <n v="1"/>
    <x v="0"/>
    <x v="35"/>
    <x v="1"/>
    <n v="82"/>
    <x v="1"/>
    <n v="40"/>
    <x v="1"/>
    <n v="2456"/>
    <x v="1"/>
    <n v="2210"/>
    <s v="Macroalbuminuria"/>
    <n v="716"/>
    <x v="0"/>
    <n v="1"/>
    <x v="1"/>
    <n v="146"/>
    <x v="1"/>
    <n v="8.5"/>
    <x v="1"/>
    <n v="220"/>
    <x v="2"/>
    <n v="182"/>
    <x v="1"/>
    <n v="27"/>
    <x v="0"/>
    <n v="429"/>
    <s v="Alto"/>
    <n v="139"/>
    <s v="Normal"/>
    <n v="6.2"/>
    <s v="Alto"/>
    <n v="9.6999999999999993"/>
    <x v="0"/>
    <n v="7.8"/>
    <s v="Bajo"/>
    <n v="4.8"/>
    <s v="Alto"/>
    <n v="1"/>
    <s v="Toma ECA"/>
    <n v="0"/>
    <s v="No toma ARB"/>
    <n v="0"/>
    <x v="1"/>
    <n v="1"/>
    <x v="0"/>
    <n v="1"/>
    <x v="1"/>
    <n v="1"/>
    <x v="0"/>
  </r>
  <r>
    <s v="P2013"/>
    <x v="54"/>
    <s v="Adulto Mayor"/>
    <x v="1"/>
    <n v="32"/>
    <x v="2"/>
    <n v="1"/>
    <s v="Tiene herencia"/>
    <n v="175"/>
    <n v="96"/>
    <n v="94"/>
    <s v="Normal"/>
    <n v="35"/>
    <s v="Reducida"/>
    <n v="3"/>
    <x v="3"/>
    <n v="1"/>
    <x v="1"/>
    <n v="1"/>
    <x v="1"/>
    <n v="1"/>
    <x v="0"/>
    <x v="35"/>
    <x v="1"/>
    <n v="58"/>
    <x v="1"/>
    <n v="34"/>
    <x v="1"/>
    <n v="711"/>
    <x v="1"/>
    <n v="568"/>
    <s v="Macroalbuminuria"/>
    <n v="722"/>
    <x v="0"/>
    <n v="0"/>
    <x v="0"/>
    <n v="123"/>
    <x v="2"/>
    <n v="10.5"/>
    <x v="1"/>
    <n v="299"/>
    <x v="1"/>
    <n v="199"/>
    <x v="2"/>
    <n v="26"/>
    <x v="0"/>
    <n v="244"/>
    <s v="Alto"/>
    <n v="131"/>
    <s v="Bajo"/>
    <n v="5.8"/>
    <s v="Alto"/>
    <n v="9.4"/>
    <x v="0"/>
    <n v="7.7"/>
    <s v="Bajo"/>
    <n v="6.4"/>
    <s v="Alto"/>
    <n v="0"/>
    <s v="No Toma ECA"/>
    <n v="1"/>
    <s v="Toma ARB"/>
    <n v="0"/>
    <x v="1"/>
    <n v="0"/>
    <x v="1"/>
    <n v="1"/>
    <x v="1"/>
    <n v="1"/>
    <x v="0"/>
  </r>
  <r>
    <s v="P2014"/>
    <x v="27"/>
    <s v="Adulto"/>
    <x v="1"/>
    <n v="30.8"/>
    <x v="2"/>
    <n v="1"/>
    <s v="Tiene herencia"/>
    <n v="183"/>
    <n v="95"/>
    <n v="87"/>
    <s v="Normal"/>
    <n v="38"/>
    <s v="Reducida"/>
    <n v="2"/>
    <x v="0"/>
    <n v="0"/>
    <x v="0"/>
    <n v="1"/>
    <x v="1"/>
    <n v="1"/>
    <x v="0"/>
    <x v="19"/>
    <x v="1"/>
    <n v="71"/>
    <x v="1"/>
    <n v="21"/>
    <x v="4"/>
    <n v="593"/>
    <x v="1"/>
    <n v="474"/>
    <s v="Macroalbuminuria"/>
    <n v="545"/>
    <x v="0"/>
    <n v="1"/>
    <x v="1"/>
    <n v="209"/>
    <x v="1"/>
    <n v="7.5"/>
    <x v="1"/>
    <n v="220"/>
    <x v="2"/>
    <n v="161"/>
    <x v="1"/>
    <n v="36"/>
    <x v="0"/>
    <n v="268"/>
    <s v="Alto"/>
    <n v="134"/>
    <s v="Bajo"/>
    <n v="5.2"/>
    <s v="Alto"/>
    <n v="8.3000000000000007"/>
    <x v="0"/>
    <n v="8.5"/>
    <s v="Normal"/>
    <n v="5.3"/>
    <s v="Alto"/>
    <n v="0"/>
    <s v="No Toma ECA"/>
    <n v="0"/>
    <s v="No toma ARB"/>
    <n v="1"/>
    <x v="0"/>
    <n v="1"/>
    <x v="0"/>
    <n v="1"/>
    <x v="1"/>
    <n v="0"/>
    <x v="1"/>
  </r>
  <r>
    <s v="P2015"/>
    <x v="12"/>
    <s v="Adulto"/>
    <x v="1"/>
    <n v="25.5"/>
    <x v="3"/>
    <n v="1"/>
    <s v="Tiene herencia"/>
    <n v="133"/>
    <n v="78"/>
    <n v="76"/>
    <s v="Normal"/>
    <n v="66"/>
    <s v="Normal"/>
    <n v="1"/>
    <x v="2"/>
    <n v="0"/>
    <x v="0"/>
    <n v="0"/>
    <x v="0"/>
    <n v="0"/>
    <x v="1"/>
    <x v="4"/>
    <x v="1"/>
    <n v="38"/>
    <x v="0"/>
    <n v="83"/>
    <x v="2"/>
    <n v="29"/>
    <x v="0"/>
    <n v="23"/>
    <s v="Normal"/>
    <n v="1963"/>
    <x v="0"/>
    <n v="0"/>
    <x v="0"/>
    <n v="107"/>
    <x v="2"/>
    <n v="5.6"/>
    <x v="0"/>
    <n v="173"/>
    <x v="0"/>
    <n v="119"/>
    <x v="0"/>
    <n v="51"/>
    <x v="0"/>
    <n v="81"/>
    <s v="Normal"/>
    <n v="141"/>
    <s v="Normal"/>
    <n v="4.3"/>
    <s v="Normal"/>
    <n v="15.1"/>
    <x v="1"/>
    <n v="9.8000000000000007"/>
    <s v="Normal"/>
    <n v="4.4000000000000004"/>
    <s v="Normal"/>
    <n v="1"/>
    <s v="Toma ECA"/>
    <n v="1"/>
    <s v="Toma ARB"/>
    <n v="0"/>
    <x v="1"/>
    <n v="0"/>
    <x v="1"/>
    <n v="0"/>
    <x v="0"/>
    <n v="0"/>
    <x v="1"/>
  </r>
  <r>
    <s v="P2016"/>
    <x v="16"/>
    <s v="Adulto"/>
    <x v="1"/>
    <n v="22"/>
    <x v="0"/>
    <n v="0"/>
    <s v="No tiene herencia"/>
    <n v="122"/>
    <n v="71"/>
    <n v="71"/>
    <s v="Normal"/>
    <n v="56"/>
    <s v="Normal"/>
    <n v="2"/>
    <x v="0"/>
    <n v="0"/>
    <x v="0"/>
    <n v="0"/>
    <x v="0"/>
    <n v="1"/>
    <x v="0"/>
    <x v="7"/>
    <x v="0"/>
    <n v="21"/>
    <x v="0"/>
    <n v="114"/>
    <x v="0"/>
    <n v="18"/>
    <x v="0"/>
    <n v="14"/>
    <s v="Normal"/>
    <n v="1353"/>
    <x v="0"/>
    <n v="0"/>
    <x v="0"/>
    <n v="124"/>
    <x v="2"/>
    <n v="6.2"/>
    <x v="2"/>
    <n v="206"/>
    <x v="2"/>
    <n v="130"/>
    <x v="4"/>
    <n v="41"/>
    <x v="0"/>
    <n v="85"/>
    <s v="Normal"/>
    <n v="136"/>
    <s v="Normal"/>
    <n v="3.9"/>
    <s v="Normal"/>
    <n v="14.6"/>
    <x v="1"/>
    <n v="8.6999999999999993"/>
    <s v="Normal"/>
    <n v="3.2"/>
    <s v="Normal"/>
    <n v="0"/>
    <s v="No Toma ECA"/>
    <n v="1"/>
    <s v="Toma ARB"/>
    <n v="0"/>
    <x v="1"/>
    <n v="1"/>
    <x v="0"/>
    <n v="0"/>
    <x v="0"/>
    <n v="0"/>
    <x v="1"/>
  </r>
  <r>
    <s v="P2017"/>
    <x v="13"/>
    <s v="Adulto Mayor"/>
    <x v="0"/>
    <n v="36.9"/>
    <x v="1"/>
    <n v="0"/>
    <s v="No tiene herencia"/>
    <n v="140"/>
    <n v="102"/>
    <n v="96"/>
    <s v="Normal"/>
    <n v="32"/>
    <s v="Reducida"/>
    <n v="4"/>
    <x v="1"/>
    <n v="1"/>
    <x v="1"/>
    <n v="1"/>
    <x v="1"/>
    <n v="1"/>
    <x v="0"/>
    <x v="19"/>
    <x v="1"/>
    <n v="95"/>
    <x v="1"/>
    <n v="38"/>
    <x v="1"/>
    <n v="2569"/>
    <x v="1"/>
    <n v="2055"/>
    <s v="Macroalbuminuria"/>
    <n v="850"/>
    <x v="0"/>
    <n v="0"/>
    <x v="0"/>
    <n v="176"/>
    <x v="1"/>
    <n v="7.6"/>
    <x v="1"/>
    <n v="219"/>
    <x v="2"/>
    <n v="151"/>
    <x v="4"/>
    <n v="38"/>
    <x v="0"/>
    <n v="182"/>
    <s v="Alto"/>
    <n v="133"/>
    <s v="Bajo"/>
    <n v="5.3"/>
    <s v="Alto"/>
    <n v="10.7"/>
    <x v="0"/>
    <n v="7.6"/>
    <s v="Bajo"/>
    <n v="5.9"/>
    <s v="Alto"/>
    <n v="1"/>
    <s v="Toma ECA"/>
    <n v="0"/>
    <s v="No toma ARB"/>
    <n v="1"/>
    <x v="0"/>
    <n v="0"/>
    <x v="1"/>
    <n v="1"/>
    <x v="1"/>
    <n v="0"/>
    <x v="1"/>
  </r>
  <r>
    <s v="P2018"/>
    <x v="29"/>
    <s v="Adulto"/>
    <x v="1"/>
    <n v="29.4"/>
    <x v="3"/>
    <n v="1"/>
    <s v="Tiene herencia"/>
    <n v="128"/>
    <n v="82"/>
    <n v="84"/>
    <s v="Normal"/>
    <n v="52"/>
    <s v="Normal"/>
    <n v="2"/>
    <x v="0"/>
    <n v="0"/>
    <x v="0"/>
    <n v="0"/>
    <x v="0"/>
    <n v="1"/>
    <x v="0"/>
    <x v="3"/>
    <x v="0"/>
    <n v="30"/>
    <x v="0"/>
    <n v="112"/>
    <x v="0"/>
    <n v="8"/>
    <x v="0"/>
    <n v="5"/>
    <s v="Normal"/>
    <n v="1189"/>
    <x v="0"/>
    <n v="1"/>
    <x v="1"/>
    <n v="98"/>
    <x v="0"/>
    <n v="5.9"/>
    <x v="2"/>
    <n v="211"/>
    <x v="2"/>
    <n v="94"/>
    <x v="3"/>
    <n v="68"/>
    <x v="1"/>
    <n v="146"/>
    <s v="Normal"/>
    <n v="137"/>
    <s v="Normal"/>
    <n v="3.7"/>
    <s v="Normal"/>
    <n v="14.5"/>
    <x v="1"/>
    <n v="9.6"/>
    <s v="Normal"/>
    <n v="3"/>
    <s v="Normal"/>
    <n v="0"/>
    <s v="No Toma ECA"/>
    <n v="0"/>
    <s v="No toma ARB"/>
    <n v="0"/>
    <x v="1"/>
    <n v="0"/>
    <x v="1"/>
    <n v="0"/>
    <x v="0"/>
    <n v="0"/>
    <x v="1"/>
  </r>
  <r>
    <s v="P2019"/>
    <x v="35"/>
    <s v="Adulto"/>
    <x v="1"/>
    <n v="25.4"/>
    <x v="3"/>
    <n v="0"/>
    <s v="No tiene herencia"/>
    <n v="122"/>
    <n v="76"/>
    <n v="72"/>
    <s v="Normal"/>
    <n v="50"/>
    <s v="Normal"/>
    <n v="1"/>
    <x v="2"/>
    <n v="0"/>
    <x v="0"/>
    <n v="0"/>
    <x v="0"/>
    <n v="1"/>
    <x v="0"/>
    <x v="10"/>
    <x v="0"/>
    <n v="23"/>
    <x v="0"/>
    <n v="101"/>
    <x v="0"/>
    <n v="24"/>
    <x v="0"/>
    <n v="19"/>
    <s v="Normal"/>
    <n v="1474"/>
    <x v="0"/>
    <n v="1"/>
    <x v="1"/>
    <n v="113"/>
    <x v="2"/>
    <n v="5.0999999999999996"/>
    <x v="0"/>
    <n v="172"/>
    <x v="0"/>
    <n v="88"/>
    <x v="3"/>
    <n v="42"/>
    <x v="0"/>
    <n v="128"/>
    <s v="Normal"/>
    <n v="143"/>
    <s v="Normal"/>
    <n v="3.5"/>
    <s v="Normal"/>
    <n v="12.1"/>
    <x v="1"/>
    <n v="9"/>
    <s v="Normal"/>
    <n v="3.5"/>
    <s v="Normal"/>
    <n v="0"/>
    <s v="No Toma ECA"/>
    <n v="1"/>
    <s v="Toma ARB"/>
    <n v="0"/>
    <x v="1"/>
    <n v="0"/>
    <x v="1"/>
    <n v="0"/>
    <x v="0"/>
    <n v="1"/>
    <x v="0"/>
  </r>
  <r>
    <s v="P2020"/>
    <x v="48"/>
    <s v="Adulto"/>
    <x v="0"/>
    <n v="33.200000000000003"/>
    <x v="2"/>
    <n v="1"/>
    <s v="Tiene herencia"/>
    <n v="154"/>
    <n v="104"/>
    <n v="102"/>
    <s v="Taquicardia"/>
    <n v="47"/>
    <s v="Intermedia"/>
    <n v="4"/>
    <x v="1"/>
    <n v="0"/>
    <x v="0"/>
    <n v="1"/>
    <x v="1"/>
    <n v="1"/>
    <x v="0"/>
    <x v="12"/>
    <x v="1"/>
    <n v="100"/>
    <x v="3"/>
    <n v="23"/>
    <x v="4"/>
    <n v="1934"/>
    <x v="1"/>
    <n v="1353"/>
    <s v="Macroalbuminuria"/>
    <n v="871"/>
    <x v="0"/>
    <n v="1"/>
    <x v="1"/>
    <n v="123"/>
    <x v="2"/>
    <n v="7.8"/>
    <x v="1"/>
    <n v="287"/>
    <x v="1"/>
    <n v="130"/>
    <x v="4"/>
    <n v="38"/>
    <x v="0"/>
    <n v="343"/>
    <s v="Alto"/>
    <n v="134"/>
    <s v="Bajo"/>
    <n v="6.3"/>
    <s v="Alto"/>
    <n v="8.5"/>
    <x v="0"/>
    <n v="8.8000000000000007"/>
    <s v="Normal"/>
    <n v="6.2"/>
    <s v="Alto"/>
    <n v="1"/>
    <s v="Toma ECA"/>
    <n v="0"/>
    <s v="No toma ARB"/>
    <n v="1"/>
    <x v="0"/>
    <n v="1"/>
    <x v="0"/>
    <n v="1"/>
    <x v="1"/>
    <n v="0"/>
    <x v="1"/>
  </r>
  <r>
    <s v="P2021"/>
    <x v="15"/>
    <s v="Adulto"/>
    <x v="0"/>
    <n v="23.4"/>
    <x v="0"/>
    <n v="1"/>
    <s v="Tiene herencia"/>
    <n v="121"/>
    <n v="82"/>
    <n v="74"/>
    <s v="Normal"/>
    <n v="50"/>
    <s v="Normal"/>
    <n v="1"/>
    <x v="2"/>
    <n v="0"/>
    <x v="0"/>
    <n v="0"/>
    <x v="0"/>
    <n v="0"/>
    <x v="1"/>
    <x v="10"/>
    <x v="2"/>
    <n v="19"/>
    <x v="0"/>
    <n v="118"/>
    <x v="0"/>
    <n v="9"/>
    <x v="0"/>
    <n v="8"/>
    <s v="Normal"/>
    <n v="2194"/>
    <x v="0"/>
    <n v="0"/>
    <x v="0"/>
    <n v="109"/>
    <x v="2"/>
    <n v="4.9000000000000004"/>
    <x v="0"/>
    <n v="201"/>
    <x v="2"/>
    <n v="116"/>
    <x v="0"/>
    <n v="46"/>
    <x v="0"/>
    <n v="112"/>
    <s v="Normal"/>
    <n v="143"/>
    <s v="Normal"/>
    <n v="3.9"/>
    <s v="Normal"/>
    <n v="15.5"/>
    <x v="1"/>
    <n v="9.4"/>
    <s v="Normal"/>
    <n v="3.4"/>
    <s v="Normal"/>
    <n v="0"/>
    <s v="No Toma ECA"/>
    <n v="1"/>
    <s v="Toma ARB"/>
    <n v="0"/>
    <x v="1"/>
    <n v="0"/>
    <x v="1"/>
    <n v="0"/>
    <x v="0"/>
    <n v="0"/>
    <x v="1"/>
  </r>
  <r>
    <s v="P2022"/>
    <x v="51"/>
    <s v="Adulto Mayor"/>
    <x v="0"/>
    <n v="26.3"/>
    <x v="3"/>
    <n v="1"/>
    <s v="Tiene herencia"/>
    <n v="181"/>
    <n v="101"/>
    <n v="92"/>
    <s v="Normal"/>
    <n v="45"/>
    <s v="Intermedia"/>
    <n v="4"/>
    <x v="1"/>
    <n v="1"/>
    <x v="1"/>
    <n v="0"/>
    <x v="0"/>
    <n v="1"/>
    <x v="0"/>
    <x v="37"/>
    <x v="1"/>
    <n v="58"/>
    <x v="1"/>
    <n v="17"/>
    <x v="4"/>
    <n v="840"/>
    <x v="1"/>
    <n v="588"/>
    <s v="Macroalbuminuria"/>
    <n v="324"/>
    <x v="1"/>
    <n v="1"/>
    <x v="1"/>
    <n v="131"/>
    <x v="1"/>
    <n v="7.7"/>
    <x v="1"/>
    <n v="281"/>
    <x v="1"/>
    <n v="177"/>
    <x v="1"/>
    <n v="42"/>
    <x v="0"/>
    <n v="198"/>
    <s v="Alto"/>
    <n v="140"/>
    <s v="Normal"/>
    <n v="5.8"/>
    <s v="Alto"/>
    <n v="7.3"/>
    <x v="0"/>
    <n v="8.6"/>
    <s v="Normal"/>
    <n v="5"/>
    <s v="Alto"/>
    <n v="0"/>
    <s v="No Toma ECA"/>
    <n v="0"/>
    <s v="No toma ARB"/>
    <n v="0"/>
    <x v="1"/>
    <n v="0"/>
    <x v="1"/>
    <n v="1"/>
    <x v="1"/>
    <n v="1"/>
    <x v="0"/>
  </r>
  <r>
    <s v="P2023"/>
    <x v="50"/>
    <s v="Adulto"/>
    <x v="0"/>
    <n v="23.7"/>
    <x v="0"/>
    <n v="1"/>
    <s v="Tiene herencia"/>
    <n v="100"/>
    <n v="83"/>
    <n v="83"/>
    <s v="Normal"/>
    <n v="63"/>
    <s v="Normal"/>
    <n v="2"/>
    <x v="0"/>
    <n v="0"/>
    <x v="0"/>
    <n v="0"/>
    <x v="0"/>
    <n v="0"/>
    <x v="1"/>
    <x v="0"/>
    <x v="0"/>
    <n v="18"/>
    <x v="0"/>
    <n v="108"/>
    <x v="0"/>
    <n v="18"/>
    <x v="0"/>
    <n v="14"/>
    <s v="Normal"/>
    <n v="2237"/>
    <x v="0"/>
    <n v="0"/>
    <x v="0"/>
    <n v="95"/>
    <x v="0"/>
    <n v="6"/>
    <x v="2"/>
    <n v="218"/>
    <x v="2"/>
    <n v="120"/>
    <x v="0"/>
    <n v="42"/>
    <x v="0"/>
    <n v="143"/>
    <s v="Normal"/>
    <n v="139"/>
    <s v="Normal"/>
    <n v="3.7"/>
    <s v="Normal"/>
    <n v="15.8"/>
    <x v="1"/>
    <n v="10.1"/>
    <s v="Normal"/>
    <n v="3"/>
    <s v="Normal"/>
    <n v="0"/>
    <s v="No Toma ECA"/>
    <n v="1"/>
    <s v="Toma ARB"/>
    <n v="0"/>
    <x v="1"/>
    <n v="1"/>
    <x v="0"/>
    <n v="0"/>
    <x v="0"/>
    <n v="0"/>
    <x v="1"/>
  </r>
  <r>
    <s v="P2024"/>
    <x v="39"/>
    <s v="Adulto Mayor"/>
    <x v="0"/>
    <n v="24"/>
    <x v="0"/>
    <n v="0"/>
    <s v="No tiene herencia"/>
    <n v="109"/>
    <n v="70"/>
    <n v="66"/>
    <s v="Normal"/>
    <n v="52"/>
    <s v="Normal"/>
    <n v="1"/>
    <x v="2"/>
    <n v="0"/>
    <x v="0"/>
    <n v="0"/>
    <x v="0"/>
    <n v="1"/>
    <x v="0"/>
    <x v="4"/>
    <x v="0"/>
    <n v="20"/>
    <x v="0"/>
    <n v="61"/>
    <x v="2"/>
    <n v="29"/>
    <x v="0"/>
    <n v="23"/>
    <s v="Normal"/>
    <n v="2317"/>
    <x v="0"/>
    <n v="0"/>
    <x v="0"/>
    <n v="86"/>
    <x v="0"/>
    <n v="6.3"/>
    <x v="2"/>
    <n v="190"/>
    <x v="0"/>
    <n v="89"/>
    <x v="3"/>
    <n v="58"/>
    <x v="0"/>
    <n v="103"/>
    <s v="Normal"/>
    <n v="138"/>
    <s v="Normal"/>
    <n v="3.9"/>
    <s v="Normal"/>
    <n v="14.9"/>
    <x v="1"/>
    <n v="10.1"/>
    <s v="Normal"/>
    <n v="3.4"/>
    <s v="Normal"/>
    <n v="0"/>
    <s v="No Toma ECA"/>
    <n v="1"/>
    <s v="Toma ARB"/>
    <n v="0"/>
    <x v="1"/>
    <n v="0"/>
    <x v="1"/>
    <n v="0"/>
    <x v="0"/>
    <n v="1"/>
    <x v="0"/>
  </r>
  <r>
    <s v="P2025"/>
    <x v="22"/>
    <s v="Adulto Mayor"/>
    <x v="0"/>
    <n v="29.1"/>
    <x v="3"/>
    <n v="0"/>
    <s v="No tiene herencia"/>
    <n v="105"/>
    <n v="78"/>
    <n v="86"/>
    <s v="Normal"/>
    <n v="54"/>
    <s v="Normal"/>
    <n v="2"/>
    <x v="0"/>
    <n v="0"/>
    <x v="0"/>
    <n v="0"/>
    <x v="0"/>
    <n v="0"/>
    <x v="1"/>
    <x v="0"/>
    <x v="0"/>
    <n v="35"/>
    <x v="0"/>
    <n v="74"/>
    <x v="2"/>
    <n v="21"/>
    <x v="0"/>
    <n v="18"/>
    <s v="Normal"/>
    <n v="2208"/>
    <x v="0"/>
    <n v="0"/>
    <x v="0"/>
    <n v="94"/>
    <x v="0"/>
    <n v="6.3"/>
    <x v="2"/>
    <n v="179"/>
    <x v="0"/>
    <n v="97"/>
    <x v="3"/>
    <n v="63"/>
    <x v="1"/>
    <n v="156"/>
    <s v="Alto"/>
    <n v="145"/>
    <s v="Normal"/>
    <n v="3.8"/>
    <s v="Normal"/>
    <n v="14.9"/>
    <x v="1"/>
    <n v="10"/>
    <s v="Normal"/>
    <n v="4.2"/>
    <s v="Normal"/>
    <n v="0"/>
    <s v="No Toma ECA"/>
    <n v="1"/>
    <s v="Toma ARB"/>
    <n v="0"/>
    <x v="1"/>
    <n v="1"/>
    <x v="0"/>
    <n v="0"/>
    <x v="0"/>
    <n v="1"/>
    <x v="0"/>
  </r>
  <r>
    <s v="P2026"/>
    <x v="11"/>
    <s v="Adulto Mayor"/>
    <x v="1"/>
    <n v="39.1"/>
    <x v="1"/>
    <n v="0"/>
    <s v="No tiene herencia"/>
    <n v="155"/>
    <n v="96"/>
    <n v="101"/>
    <s v="Taquicardia"/>
    <n v="37"/>
    <s v="Reducida"/>
    <n v="4"/>
    <x v="1"/>
    <n v="1"/>
    <x v="1"/>
    <n v="0"/>
    <x v="0"/>
    <n v="1"/>
    <x v="0"/>
    <x v="12"/>
    <x v="1"/>
    <n v="55"/>
    <x v="1"/>
    <n v="26"/>
    <x v="4"/>
    <n v="529"/>
    <x v="1"/>
    <n v="423"/>
    <s v="Macroalbuminuria"/>
    <n v="621"/>
    <x v="0"/>
    <n v="1"/>
    <x v="1"/>
    <n v="151"/>
    <x v="1"/>
    <n v="8.6"/>
    <x v="1"/>
    <n v="212"/>
    <x v="2"/>
    <n v="151"/>
    <x v="4"/>
    <n v="43"/>
    <x v="0"/>
    <n v="401"/>
    <s v="Alto"/>
    <n v="131"/>
    <s v="Bajo"/>
    <n v="5.7"/>
    <s v="Alto"/>
    <n v="7.1"/>
    <x v="0"/>
    <n v="8.9"/>
    <s v="Normal"/>
    <n v="5.4"/>
    <s v="Alto"/>
    <n v="1"/>
    <s v="Toma ECA"/>
    <n v="1"/>
    <s v="Toma ARB"/>
    <n v="1"/>
    <x v="0"/>
    <n v="1"/>
    <x v="0"/>
    <n v="1"/>
    <x v="1"/>
    <n v="0"/>
    <x v="1"/>
  </r>
  <r>
    <s v="P2027"/>
    <x v="49"/>
    <s v="Adulto Mayor"/>
    <x v="0"/>
    <n v="29.9"/>
    <x v="3"/>
    <n v="1"/>
    <s v="Tiene herencia"/>
    <n v="179"/>
    <n v="93"/>
    <n v="82"/>
    <s v="Normal"/>
    <n v="33"/>
    <s v="Reducida"/>
    <n v="2"/>
    <x v="0"/>
    <n v="1"/>
    <x v="1"/>
    <n v="1"/>
    <x v="1"/>
    <n v="1"/>
    <x v="0"/>
    <x v="25"/>
    <x v="1"/>
    <n v="57"/>
    <x v="1"/>
    <n v="23"/>
    <x v="4"/>
    <n v="871"/>
    <x v="1"/>
    <n v="609"/>
    <s v="Macroalbuminuria"/>
    <n v="663"/>
    <x v="0"/>
    <n v="0"/>
    <x v="0"/>
    <n v="144"/>
    <x v="1"/>
    <n v="6.9"/>
    <x v="1"/>
    <n v="308"/>
    <x v="1"/>
    <n v="158"/>
    <x v="4"/>
    <n v="42"/>
    <x v="0"/>
    <n v="215"/>
    <s v="Alto"/>
    <n v="128"/>
    <s v="Bajo"/>
    <n v="5.4"/>
    <s v="Alto"/>
    <n v="7.2"/>
    <x v="0"/>
    <n v="7.6"/>
    <s v="Bajo"/>
    <n v="5.8"/>
    <s v="Alto"/>
    <n v="0"/>
    <s v="No Toma ECA"/>
    <n v="1"/>
    <s v="Toma ARB"/>
    <n v="1"/>
    <x v="0"/>
    <n v="1"/>
    <x v="0"/>
    <n v="1"/>
    <x v="1"/>
    <n v="0"/>
    <x v="1"/>
  </r>
  <r>
    <s v="P2028"/>
    <x v="40"/>
    <s v="Adulto"/>
    <x v="0"/>
    <n v="22.7"/>
    <x v="0"/>
    <n v="0"/>
    <s v="No tiene herencia"/>
    <n v="121"/>
    <n v="68"/>
    <n v="85"/>
    <s v="Normal"/>
    <n v="67"/>
    <s v="Normal"/>
    <n v="2"/>
    <x v="0"/>
    <n v="0"/>
    <x v="0"/>
    <n v="0"/>
    <x v="0"/>
    <n v="1"/>
    <x v="0"/>
    <x v="0"/>
    <x v="0"/>
    <n v="30"/>
    <x v="0"/>
    <n v="108"/>
    <x v="0"/>
    <n v="18"/>
    <x v="0"/>
    <n v="16"/>
    <s v="Normal"/>
    <n v="2271"/>
    <x v="0"/>
    <n v="0"/>
    <x v="0"/>
    <n v="97"/>
    <x v="0"/>
    <n v="6.2"/>
    <x v="2"/>
    <n v="151"/>
    <x v="0"/>
    <n v="93"/>
    <x v="3"/>
    <n v="45"/>
    <x v="0"/>
    <n v="158"/>
    <s v="Alto"/>
    <n v="138"/>
    <s v="Normal"/>
    <n v="4.5999999999999996"/>
    <s v="Normal"/>
    <n v="14.4"/>
    <x v="1"/>
    <n v="10.5"/>
    <s v="Normal"/>
    <n v="3.8"/>
    <s v="Normal"/>
    <n v="0"/>
    <s v="No Toma ECA"/>
    <n v="0"/>
    <s v="No toma ARB"/>
    <n v="1"/>
    <x v="0"/>
    <n v="0"/>
    <x v="1"/>
    <n v="0"/>
    <x v="0"/>
    <n v="1"/>
    <x v="0"/>
  </r>
  <r>
    <s v="P2029"/>
    <x v="4"/>
    <s v="Adulto Mayor"/>
    <x v="1"/>
    <n v="29.5"/>
    <x v="3"/>
    <n v="1"/>
    <s v="Tiene herencia"/>
    <n v="159"/>
    <n v="110"/>
    <n v="75"/>
    <s v="Normal"/>
    <n v="45"/>
    <s v="Intermedia"/>
    <n v="3"/>
    <x v="3"/>
    <n v="0"/>
    <x v="0"/>
    <n v="1"/>
    <x v="1"/>
    <n v="1"/>
    <x v="0"/>
    <x v="34"/>
    <x v="1"/>
    <n v="66"/>
    <x v="1"/>
    <n v="38"/>
    <x v="1"/>
    <n v="1136"/>
    <x v="1"/>
    <n v="1022"/>
    <s v="Macroalbuminuria"/>
    <n v="691"/>
    <x v="0"/>
    <n v="1"/>
    <x v="1"/>
    <n v="138"/>
    <x v="1"/>
    <n v="8.1"/>
    <x v="1"/>
    <n v="235"/>
    <x v="2"/>
    <n v="171"/>
    <x v="1"/>
    <n v="33"/>
    <x v="0"/>
    <n v="314"/>
    <s v="Alto"/>
    <n v="126"/>
    <s v="Bajo"/>
    <n v="6.4"/>
    <s v="Alto"/>
    <n v="9.6"/>
    <x v="0"/>
    <n v="8.1"/>
    <s v="Bajo"/>
    <n v="6.7"/>
    <s v="Alto"/>
    <n v="1"/>
    <s v="Toma ECA"/>
    <n v="0"/>
    <s v="No toma ARB"/>
    <n v="0"/>
    <x v="1"/>
    <n v="1"/>
    <x v="0"/>
    <n v="1"/>
    <x v="1"/>
    <n v="1"/>
    <x v="0"/>
  </r>
  <r>
    <s v="P2030"/>
    <x v="36"/>
    <s v="Adulto Mayor"/>
    <x v="1"/>
    <n v="25.4"/>
    <x v="3"/>
    <n v="1"/>
    <s v="Tiene herencia"/>
    <n v="141"/>
    <n v="109"/>
    <n v="77"/>
    <s v="Normal"/>
    <n v="33"/>
    <s v="Reducida"/>
    <n v="4"/>
    <x v="1"/>
    <n v="1"/>
    <x v="1"/>
    <n v="1"/>
    <x v="1"/>
    <n v="1"/>
    <x v="0"/>
    <x v="32"/>
    <x v="1"/>
    <n v="93"/>
    <x v="1"/>
    <n v="36"/>
    <x v="1"/>
    <n v="2770"/>
    <x v="1"/>
    <n v="2216"/>
    <s v="Macroalbuminuria"/>
    <n v="628"/>
    <x v="0"/>
    <n v="1"/>
    <x v="1"/>
    <n v="123"/>
    <x v="2"/>
    <n v="7.9"/>
    <x v="1"/>
    <n v="201"/>
    <x v="2"/>
    <n v="208"/>
    <x v="2"/>
    <n v="33"/>
    <x v="0"/>
    <n v="209"/>
    <s v="Alto"/>
    <n v="133"/>
    <s v="Bajo"/>
    <n v="5"/>
    <s v="Normal"/>
    <n v="8.3000000000000007"/>
    <x v="0"/>
    <n v="7.5"/>
    <s v="Bajo"/>
    <n v="7.3"/>
    <s v="Alto"/>
    <n v="1"/>
    <s v="Toma ECA"/>
    <n v="1"/>
    <s v="Toma ARB"/>
    <n v="1"/>
    <x v="0"/>
    <n v="1"/>
    <x v="0"/>
    <n v="1"/>
    <x v="1"/>
    <n v="0"/>
    <x v="1"/>
  </r>
  <r>
    <s v="P2031"/>
    <x v="17"/>
    <s v="Adulto"/>
    <x v="1"/>
    <n v="19.8"/>
    <x v="0"/>
    <n v="1"/>
    <s v="Tiene herencia"/>
    <n v="128"/>
    <n v="77"/>
    <n v="77"/>
    <s v="Normal"/>
    <n v="60"/>
    <s v="Normal"/>
    <n v="1"/>
    <x v="2"/>
    <n v="0"/>
    <x v="0"/>
    <n v="0"/>
    <x v="0"/>
    <n v="0"/>
    <x v="1"/>
    <x v="18"/>
    <x v="1"/>
    <n v="40"/>
    <x v="0"/>
    <n v="114"/>
    <x v="0"/>
    <n v="6"/>
    <x v="0"/>
    <n v="4"/>
    <s v="Normal"/>
    <n v="1386"/>
    <x v="0"/>
    <n v="0"/>
    <x v="0"/>
    <n v="95"/>
    <x v="0"/>
    <n v="5"/>
    <x v="0"/>
    <n v="217"/>
    <x v="2"/>
    <n v="124"/>
    <x v="0"/>
    <n v="41"/>
    <x v="0"/>
    <n v="168"/>
    <s v="Alto"/>
    <n v="136"/>
    <s v="Normal"/>
    <n v="3.6"/>
    <s v="Normal"/>
    <n v="12.4"/>
    <x v="1"/>
    <n v="9.6999999999999993"/>
    <s v="Normal"/>
    <n v="3.8"/>
    <s v="Normal"/>
    <n v="0"/>
    <s v="No Toma ECA"/>
    <n v="1"/>
    <s v="Toma ARB"/>
    <n v="1"/>
    <x v="0"/>
    <n v="1"/>
    <x v="0"/>
    <n v="0"/>
    <x v="0"/>
    <n v="1"/>
    <x v="0"/>
  </r>
  <r>
    <s v="P2032"/>
    <x v="6"/>
    <s v="Adulto Mayor"/>
    <x v="0"/>
    <n v="26.4"/>
    <x v="3"/>
    <n v="1"/>
    <s v="Tiene herencia"/>
    <n v="176"/>
    <n v="97"/>
    <n v="75"/>
    <s v="Normal"/>
    <n v="49"/>
    <s v="Intermedia"/>
    <n v="3"/>
    <x v="3"/>
    <n v="1"/>
    <x v="1"/>
    <n v="1"/>
    <x v="1"/>
    <n v="1"/>
    <x v="0"/>
    <x v="41"/>
    <x v="1"/>
    <n v="102"/>
    <x v="3"/>
    <n v="56"/>
    <x v="1"/>
    <n v="578"/>
    <x v="1"/>
    <n v="520"/>
    <s v="Macroalbuminuria"/>
    <n v="507"/>
    <x v="0"/>
    <n v="1"/>
    <x v="1"/>
    <n v="207"/>
    <x v="1"/>
    <n v="11"/>
    <x v="1"/>
    <n v="298"/>
    <x v="1"/>
    <n v="160"/>
    <x v="1"/>
    <n v="39"/>
    <x v="0"/>
    <n v="375"/>
    <s v="Alto"/>
    <n v="127"/>
    <s v="Bajo"/>
    <n v="5.9"/>
    <s v="Alto"/>
    <n v="10.5"/>
    <x v="0"/>
    <n v="8.4"/>
    <s v="Bajo"/>
    <n v="4.8"/>
    <s v="Alto"/>
    <n v="1"/>
    <s v="Toma ECA"/>
    <n v="1"/>
    <s v="Toma ARB"/>
    <n v="1"/>
    <x v="0"/>
    <n v="1"/>
    <x v="0"/>
    <n v="1"/>
    <x v="1"/>
    <n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0" applyNumberFormats="0" applyBorderFormats="0" applyFontFormats="0" applyPatternFormats="0" applyAlignmentFormats="0" applyWidthHeightFormats="1" dataCaption="Valores" missingCaption="0" updatedVersion="6" minRefreshableVersion="3" useAutoFormatting="1" rowGrandTotals="0" colGrandTotals="0" itemPrintTitles="1" createdVersion="6" indent="0" outline="1" outlineData="1" multipleFieldFilters="0" chartFormat="1" rowHeaderCaption="Edad" colHeaderCaption="">
  <location ref="B17:D24" firstHeaderRow="1" firstDataRow="2" firstDataCol="1"/>
  <pivotFields count="70"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>
      <items count="3">
        <item x="0"/>
        <item x="1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>
      <items count="6">
        <item x="4"/>
        <item x="3"/>
        <item x="2"/>
        <item x="1"/>
        <item x="0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>
      <items count="3">
        <item x="1"/>
        <item x="0"/>
        <item t="default"/>
      </items>
    </pivotField>
    <pivotField showAll="0" defaultSubtotal="0"/>
    <pivotField showAll="0"/>
    <pivotField showAll="0"/>
    <pivotField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</pivotFields>
  <rowFields count="1">
    <field x="1"/>
  </rowFields>
  <rowItems count="6">
    <i>
      <x v="1"/>
    </i>
    <i>
      <x v="2"/>
    </i>
    <i>
      <x v="3"/>
    </i>
    <i>
      <x v="4"/>
    </i>
    <i>
      <x v="5"/>
    </i>
    <i>
      <x v="6"/>
    </i>
  </rowItems>
  <colFields count="1">
    <field x="67"/>
  </colFields>
  <colItems count="2">
    <i>
      <x/>
    </i>
    <i>
      <x v="1"/>
    </i>
  </colItems>
  <dataFields count="1">
    <dataField name="Casos ERC" fld="67" subtotal="count" baseField="0" baseItem="0"/>
  </dataFields>
  <chartFormats count="3"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7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7" count="1" selected="0">
            <x v="1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2" cacheId="0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outline="1" outlineData="1" multipleFieldFilters="0" chartFormat="1" rowHeaderCaption="Edad" colHeaderCaption="">
  <location ref="B13:D20" firstHeaderRow="1" firstDataRow="2" firstDataCol="1"/>
  <pivotFields count="70"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>
      <items count="7">
        <item x="4"/>
        <item x="2"/>
        <item x="1"/>
        <item x="5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0"/>
        <item x="3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43">
        <item x="10"/>
        <item x="7"/>
        <item x="3"/>
        <item x="13"/>
        <item x="0"/>
        <item x="4"/>
        <item x="18"/>
        <item x="32"/>
        <item x="41"/>
        <item x="16"/>
        <item x="15"/>
        <item x="36"/>
        <item x="25"/>
        <item x="23"/>
        <item x="37"/>
        <item x="35"/>
        <item x="17"/>
        <item x="34"/>
        <item x="29"/>
        <item x="33"/>
        <item x="14"/>
        <item x="12"/>
        <item x="24"/>
        <item x="11"/>
        <item x="22"/>
        <item x="6"/>
        <item x="21"/>
        <item x="30"/>
        <item x="19"/>
        <item x="5"/>
        <item x="27"/>
        <item x="26"/>
        <item x="38"/>
        <item x="8"/>
        <item x="1"/>
        <item x="20"/>
        <item x="9"/>
        <item x="31"/>
        <item x="39"/>
        <item x="28"/>
        <item x="2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>
      <items count="3">
        <item x="1"/>
        <item x="0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>
      <items count="6">
        <item x="1"/>
        <item x="0"/>
        <item x="4"/>
        <item x="2"/>
        <item x="3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1"/>
  </rowFields>
  <rowItems count="6">
    <i>
      <x v="1"/>
    </i>
    <i>
      <x v="2"/>
    </i>
    <i>
      <x v="3"/>
    </i>
    <i>
      <x v="4"/>
    </i>
    <i>
      <x v="5"/>
    </i>
    <i>
      <x v="6"/>
    </i>
  </rowItems>
  <colFields count="1">
    <field x="69"/>
  </colFields>
  <colItems count="2">
    <i>
      <x/>
    </i>
    <i>
      <x v="1"/>
    </i>
  </colItems>
  <dataFields count="1">
    <dataField name="Casos ECV" fld="69" subtotal="count" baseField="0" baseItem="0"/>
  </dataFields>
  <chartFormats count="3"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9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9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Sexo" sourceName="Sexo">
  <pivotTables>
    <pivotTable tabId="2" name="TablaDinámica1"/>
  </pivotTables>
  <data>
    <tabular pivotCacheId="1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Hipertension" sourceName="Hipertension">
  <pivotTables>
    <pivotTable tabId="2" name="TablaDinámica1"/>
  </pivotTables>
  <data>
    <tabular pivotCacheId="1">
      <items count="2"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Creatinina" sourceName="Creatinina">
  <pivotTables>
    <pivotTable tabId="2" name="TablaDinámica1"/>
  </pivotTables>
  <data>
    <tabular pivotCacheId="1">
      <items count="3">
        <i x="1" s="1"/>
        <i x="2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Urea" sourceName="Urea">
  <pivotTables>
    <pivotTable tabId="2" name="TablaDinámica1"/>
  </pivotTables>
  <data>
    <tabular pivotCacheId="1">
      <items count="4">
        <i x="2" s="1"/>
        <i x="1" s="1"/>
        <i x="0" s="1"/>
        <i x="3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EFGR" sourceName="EFGR">
  <pivotTables>
    <pivotTable tabId="2" name="TablaDinámica1"/>
  </pivotTables>
  <data>
    <tabular pivotCacheId="1">
      <items count="5">
        <i x="4" s="1"/>
        <i x="3" s="1"/>
        <i x="2" s="1"/>
        <i x="1" s="1"/>
        <i x="0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Albumina_en_orina" sourceName="Albumina en orina">
  <pivotTables>
    <pivotTable tabId="2" name="TablaDinámica1"/>
  </pivotTables>
  <data>
    <tabular pivotCacheId="1">
      <items count="3">
        <i x="2" s="1"/>
        <i x="0" s="1"/>
        <i x="1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diuresis" sourceName="diuresis">
  <pivotTables>
    <pivotTable tabId="2" name="TablaDinámica1"/>
  </pivotTables>
  <data>
    <tabular pivotCacheId="1">
      <items count="2">
        <i x="1" s="1"/>
        <i x="0" s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Colesterol_Total" sourceName="Colesterol Total">
  <pivotTables>
    <pivotTable tabId="2" name="TablaDinámica1"/>
  </pivotTables>
  <data>
    <tabular pivotCacheId="1">
      <items count="3">
        <i x="2" s="1"/>
        <i x="0" s="1"/>
        <i x="1" s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Diureticos" sourceName="Diureticos">
  <pivotTables>
    <pivotTable tabId="2" name="TablaDinámica1"/>
  </pivotTables>
  <data>
    <tabular pivotCacheId="1">
      <items count="2">
        <i x="1" s="1"/>
        <i x="0" s="1"/>
      </items>
    </tabular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Sexo1" sourceName="Sexo">
  <pivotTables>
    <pivotTable tabId="3" name="TablaDinámica2"/>
  </pivotTables>
  <data>
    <tabular pivotCacheId="1">
      <items count="2">
        <i x="1" s="1"/>
        <i x="0" s="1"/>
      </items>
    </tabular>
  </data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IMC" sourceName="IMC">
  <pivotTables>
    <pivotTable tabId="3" name="TablaDinámica2"/>
  </pivotTables>
  <data>
    <tabular pivotCacheId="1">
      <items count="6">
        <i x="4" s="1"/>
        <i x="2" s="1"/>
        <i x="1" s="1"/>
        <i x="5" s="1"/>
        <i x="0" s="1"/>
        <i x="3" s="1"/>
      </items>
    </tabular>
  </data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NYHA" sourceName="NYHA">
  <pivotTables>
    <pivotTable tabId="3" name="TablaDinámica2"/>
  </pivotTables>
  <data>
    <tabular pivotCacheId="1">
      <items count="4">
        <i x="1" s="1"/>
        <i x="0" s="1"/>
        <i x="3" s="1"/>
        <i x="2" s="1"/>
      </items>
    </tabular>
  </data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CAD" sourceName="CAD">
  <pivotTables>
    <pivotTable tabId="3" name="TablaDinámica2"/>
  </pivotTables>
  <data>
    <tabular pivotCacheId="1">
      <items count="2">
        <i x="0" s="1"/>
        <i x="1" s="1"/>
      </items>
    </tabular>
  </data>
</slicerCacheDefinition>
</file>

<file path=xl/slicerCaches/slicerCache1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Insuficiencia_cardiaca" sourceName="Insuficiencia cardiaca">
  <pivotTables>
    <pivotTable tabId="3" name="TablaDinámica2"/>
  </pivotTables>
  <data>
    <tabular pivotCacheId="1">
      <items count="2">
        <i x="0" s="1"/>
        <i x="1" s="1"/>
      </items>
    </tabular>
  </data>
</slicerCacheDefinition>
</file>

<file path=xl/slicerCaches/slicerCache1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Hipertension1" sourceName="Hipertension">
  <pivotTables>
    <pivotTable tabId="3" name="TablaDinámica2"/>
  </pivotTables>
  <data>
    <tabular pivotCacheId="1">
      <items count="2">
        <i x="0" s="1"/>
        <i x="1" s="1"/>
      </items>
    </tabular>
  </data>
</slicerCacheDefinition>
</file>

<file path=xl/slicerCaches/slicerCache1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Diabetes" sourceName="Diabetes">
  <pivotTables>
    <pivotTable tabId="3" name="TablaDinámica2"/>
  </pivotTables>
  <data>
    <tabular pivotCacheId="1">
      <items count="2">
        <i x="1" s="1"/>
        <i x="0" s="1"/>
      </items>
    </tabular>
  </data>
</slicerCacheDefinition>
</file>

<file path=xl/slicerCaches/slicerCache1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Glucosa_en_ayunas" sourceName="Glucosa en ayunas">
  <pivotTables>
    <pivotTable tabId="3" name="TablaDinámica2"/>
  </pivotTables>
  <data>
    <tabular pivotCacheId="1">
      <items count="3">
        <i x="1" s="1"/>
        <i x="0" s="1"/>
        <i x="2" s="1"/>
      </items>
    </tabular>
  </data>
</slicerCacheDefinition>
</file>

<file path=xl/slicerCaches/slicerCache1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Hemoblobina_Glicosilada" sourceName="Hemoblobina Glicosilada">
  <pivotTables>
    <pivotTable tabId="3" name="TablaDinámica2"/>
  </pivotTables>
  <data>
    <tabular pivotCacheId="1">
      <items count="3">
        <i x="1" s="1"/>
        <i x="0" s="1"/>
        <i x="2" s="1"/>
      </items>
    </tabular>
  </data>
</slicerCacheDefinition>
</file>

<file path=xl/slicerCaches/slicerCache19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LDL" sourceName="LDL">
  <pivotTables>
    <pivotTable tabId="3" name="TablaDinámica2"/>
  </pivotTables>
  <data>
    <tabular pivotCacheId="1">
      <items count="5">
        <i x="1" s="1"/>
        <i x="0" s="1"/>
        <i x="4" s="1"/>
        <i x="2" s="1"/>
        <i x="3" s="1"/>
      </items>
    </tabular>
  </data>
</slicerCacheDefinition>
</file>

<file path=xl/slicerCaches/slicerCache20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HDL" sourceName="HDL">
  <pivotTables>
    <pivotTable tabId="3" name="TablaDinámica2"/>
  </pivotTables>
  <data>
    <tabular pivotCacheId="1">
      <items count="2">
        <i x="0" s="1"/>
        <i x="1" s="1"/>
      </items>
    </tabular>
  </data>
</slicerCacheDefinition>
</file>

<file path=xl/slicerCaches/slicerCache2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Hemoglobina" sourceName="Hemoglobina">
  <pivotTables>
    <pivotTable tabId="3" name="TablaDinámica2"/>
  </pivotTables>
  <data>
    <tabular pivotCacheId="1">
      <items count="3">
        <i x="2" s="1"/>
        <i x="0" s="1"/>
        <i x="1" s="1"/>
      </items>
    </tabular>
  </data>
</slicerCacheDefinition>
</file>

<file path=xl/slicerCaches/slicerCache2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Estatinas" sourceName="Estatinas">
  <pivotTables>
    <pivotTable tabId="3" name="TablaDinámica2"/>
  </pivotTables>
  <data>
    <tabular pivotCacheId="1">
      <items count="2">
        <i x="1" s="1"/>
        <i x="0" s="1"/>
      </items>
    </tabular>
  </data>
</slicerCacheDefinition>
</file>

<file path=xl/slicerCaches/slicerCache2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Creatinina1" sourceName="Creatinina">
  <pivotTables>
    <pivotTable tabId="3" name="TablaDinámica2"/>
  </pivotTables>
  <data>
    <tabular pivotCacheId="1">
      <items count="3">
        <i x="1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exo" cache="SegmentaciónDeDatos_Sexo" caption="Sexo" rowHeight="241300"/>
  <slicer name="Hipertension" cache="SegmentaciónDeDatos_Hipertension" caption="Hipertension" rowHeight="241300"/>
  <slicer name="Creatinina" cache="SegmentaciónDeDatos_Creatinina" caption="Creatinina" columnCount="2" rowHeight="241300"/>
  <slicer name="Urea" cache="SegmentaciónDeDatos_Urea" caption="Urea" columnCount="2" rowHeight="241300"/>
  <slicer name="EFGR" cache="SegmentaciónDeDatos_EFGR" caption="EFGR" columnCount="3" rowHeight="241300"/>
  <slicer name="Albumina en orina" cache="SegmentaciónDeDatos_Albumina_en_orina" caption="Albumina en orina" columnCount="2" rowHeight="241300"/>
  <slicer name="diuresis" cache="SegmentaciónDeDatos_diuresis" caption="diuresis" rowHeight="241300"/>
  <slicer name="Colesterol Total" cache="SegmentaciónDeDatos_Colesterol_Total" caption="Colesterol Total" columnCount="2" rowHeight="241300"/>
  <slicer name="Diureticos" cache="SegmentaciónDeDatos_Diureticos" caption="Diureticos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exo 1" cache="SegmentaciónDeDatos_Sexo1" caption="Sexo" rowHeight="241300"/>
  <slicer name="IMC" cache="SegmentaciónDeDatos_IMC" caption="IMC" startItem="2" columnCount="2" rowHeight="241300"/>
  <slicer name="NYHA" cache="SegmentaciónDeDatos_NYHA" caption="NYHA" columnCount="2" rowHeight="241300"/>
  <slicer name="CAD" cache="SegmentaciónDeDatos_CAD" caption="CAD" rowHeight="241300"/>
  <slicer name="Insuficiencia cardiaca" cache="SegmentaciónDeDatos_Insuficiencia_cardiaca" caption="Insuficiencia cardiaca" rowHeight="241300"/>
  <slicer name="Hipertension 1" cache="SegmentaciónDeDatos_Hipertension1" caption="Hipertension" rowHeight="241300"/>
  <slicer name="Diabetes" cache="SegmentaciónDeDatos_Diabetes" caption="Diabetes" rowHeight="241300"/>
  <slicer name="Glucosa en ayunas" cache="SegmentaciónDeDatos_Glucosa_en_ayunas" caption="Glucosa en ayunas" columnCount="2" rowHeight="241300"/>
  <slicer name="Hemoblobina Glicosilada" cache="SegmentaciónDeDatos_Hemoblobina_Glicosilada" caption="Hemoblobina Glicosilada" rowHeight="241300"/>
  <slicer name="LDL" cache="SegmentaciónDeDatos_LDL" caption="LDL" columnCount="2" rowHeight="241300"/>
  <slicer name="HDL" cache="SegmentaciónDeDatos_HDL" caption="HDL" rowHeight="241300"/>
  <slicer name="Hemoglobina" cache="SegmentaciónDeDatos_Hemoglobina" caption="Hemoglobina" columnCount="2" rowHeight="241300"/>
  <slicer name="Estatinas" cache="SegmentaciónDeDatos_Estatinas" caption="Estatinas" rowHeight="241300"/>
  <slicer name="Creatinina 1" cache="SegmentaciónDeDatos_Creatinina1" caption="Creatinina" columnCount="2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2033"/>
  <sheetViews>
    <sheetView zoomScaleNormal="100" workbookViewId="0">
      <selection activeCell="BS3" sqref="BS3"/>
    </sheetView>
  </sheetViews>
  <sheetFormatPr baseColWidth="10" defaultColWidth="9.140625" defaultRowHeight="15" x14ac:dyDescent="0.25"/>
  <cols>
    <col min="1" max="1" width="11.28515625" customWidth="1"/>
    <col min="3" max="3" width="13.85546875" customWidth="1"/>
    <col min="4" max="5" width="11.85546875" bestFit="1" customWidth="1"/>
    <col min="6" max="6" width="11.85546875" customWidth="1"/>
    <col min="7" max="7" width="15" customWidth="1"/>
    <col min="8" max="8" width="19.5703125" customWidth="1"/>
    <col min="9" max="9" width="15.85546875" customWidth="1"/>
    <col min="10" max="10" width="17.28515625" customWidth="1"/>
    <col min="11" max="12" width="18.42578125" customWidth="1"/>
    <col min="13" max="13" width="10.28515625" customWidth="1"/>
    <col min="14" max="14" width="12.140625" customWidth="1"/>
    <col min="15" max="15" width="13.42578125" customWidth="1"/>
    <col min="16" max="16" width="18.7109375" customWidth="1"/>
    <col min="18" max="18" width="20" customWidth="1"/>
    <col min="19" max="20" width="19.85546875" customWidth="1"/>
    <col min="21" max="22" width="16" customWidth="1"/>
    <col min="23" max="24" width="18.42578125" customWidth="1"/>
    <col min="25" max="26" width="18" customWidth="1"/>
    <col min="27" max="27" width="10.5703125" customWidth="1"/>
    <col min="28" max="28" width="27.7109375" customWidth="1"/>
    <col min="29" max="30" width="17.85546875" customWidth="1"/>
    <col min="31" max="31" width="9.140625" customWidth="1"/>
    <col min="32" max="32" width="17.28515625" customWidth="1"/>
    <col min="33" max="34" width="15.28515625" customWidth="1"/>
    <col min="36" max="36" width="14.140625" customWidth="1"/>
    <col min="37" max="38" width="19.7109375" customWidth="1"/>
    <col min="39" max="40" width="25.7109375" customWidth="1"/>
    <col min="41" max="42" width="18.140625" customWidth="1"/>
    <col min="43" max="43" width="9.5703125" customWidth="1"/>
    <col min="44" max="44" width="12.85546875" customWidth="1"/>
    <col min="47" max="48" width="13.5703125" customWidth="1"/>
    <col min="51" max="52" width="11.7109375" customWidth="1"/>
    <col min="53" max="54" width="15.42578125" customWidth="1"/>
    <col min="57" max="58" width="13.85546875" customWidth="1"/>
    <col min="59" max="60" width="13.5703125" customWidth="1"/>
    <col min="62" max="62" width="14" customWidth="1"/>
    <col min="63" max="63" width="10.7109375" customWidth="1"/>
    <col min="64" max="64" width="19.42578125" customWidth="1"/>
    <col min="66" max="66" width="17.5703125" customWidth="1"/>
    <col min="67" max="67" width="13.7109375" customWidth="1"/>
    <col min="68" max="68" width="18.140625" customWidth="1"/>
    <col min="69" max="69" width="13" customWidth="1"/>
    <col min="70" max="70" width="24.85546875" customWidth="1"/>
  </cols>
  <sheetData>
    <row r="1" spans="1:70" x14ac:dyDescent="0.25">
      <c r="A1" s="1" t="s">
        <v>2034</v>
      </c>
      <c r="B1" s="1" t="s">
        <v>2068</v>
      </c>
      <c r="C1" s="1" t="s">
        <v>2035</v>
      </c>
      <c r="D1" s="1" t="s">
        <v>2036</v>
      </c>
      <c r="E1" s="1" t="s">
        <v>2064</v>
      </c>
      <c r="F1" s="1" t="s">
        <v>2037</v>
      </c>
      <c r="G1" s="1" t="s">
        <v>2038</v>
      </c>
      <c r="H1" s="1" t="s">
        <v>2069</v>
      </c>
      <c r="I1" s="1" t="s">
        <v>2039</v>
      </c>
      <c r="J1" s="1" t="s">
        <v>2040</v>
      </c>
      <c r="K1" s="1" t="s">
        <v>2041</v>
      </c>
      <c r="L1" s="1" t="s">
        <v>2070</v>
      </c>
      <c r="M1" s="1" t="s">
        <v>2071</v>
      </c>
      <c r="N1" s="1" t="s">
        <v>2055</v>
      </c>
      <c r="O1" s="1" t="s">
        <v>2072</v>
      </c>
      <c r="P1" s="1" t="s">
        <v>2056</v>
      </c>
      <c r="Q1" s="1" t="s">
        <v>2073</v>
      </c>
      <c r="R1" s="1" t="s">
        <v>2057</v>
      </c>
      <c r="S1" s="1" t="s">
        <v>2074</v>
      </c>
      <c r="T1" s="1" t="s">
        <v>2042</v>
      </c>
      <c r="U1" s="1" t="s">
        <v>2113</v>
      </c>
      <c r="V1" s="1" t="s">
        <v>2043</v>
      </c>
      <c r="W1" s="1" t="s">
        <v>2044</v>
      </c>
      <c r="X1" s="1" t="s">
        <v>2065</v>
      </c>
      <c r="Y1" s="1" t="s">
        <v>2045</v>
      </c>
      <c r="Z1" s="1" t="s">
        <v>2066</v>
      </c>
      <c r="AA1" s="1" t="s">
        <v>2094</v>
      </c>
      <c r="AB1" s="1" t="s">
        <v>2093</v>
      </c>
      <c r="AC1" s="1" t="s">
        <v>2075</v>
      </c>
      <c r="AD1" s="1" t="s">
        <v>2046</v>
      </c>
      <c r="AE1" s="1" t="s">
        <v>2076</v>
      </c>
      <c r="AF1" s="1" t="s">
        <v>2058</v>
      </c>
      <c r="AG1" s="1" t="s">
        <v>2095</v>
      </c>
      <c r="AH1" s="1" t="s">
        <v>2047</v>
      </c>
      <c r="AI1" s="1" t="s">
        <v>2115</v>
      </c>
      <c r="AJ1" s="1" t="s">
        <v>2077</v>
      </c>
      <c r="AK1" s="1" t="s">
        <v>2078</v>
      </c>
      <c r="AL1" s="1" t="s">
        <v>2079</v>
      </c>
      <c r="AM1" s="1" t="s">
        <v>2081</v>
      </c>
      <c r="AN1" s="1" t="s">
        <v>2080</v>
      </c>
      <c r="AO1" s="1" t="s">
        <v>2083</v>
      </c>
      <c r="AP1" s="1" t="s">
        <v>2082</v>
      </c>
      <c r="AQ1" s="1" t="s">
        <v>2097</v>
      </c>
      <c r="AR1" s="1" t="s">
        <v>2062</v>
      </c>
      <c r="AS1" s="1" t="s">
        <v>2096</v>
      </c>
      <c r="AT1" s="1" t="s">
        <v>2063</v>
      </c>
      <c r="AU1" s="1" t="s">
        <v>2084</v>
      </c>
      <c r="AV1" s="1" t="s">
        <v>2048</v>
      </c>
      <c r="AW1" s="1" t="s">
        <v>2085</v>
      </c>
      <c r="AX1" s="1" t="s">
        <v>2049</v>
      </c>
      <c r="AY1" s="1" t="s">
        <v>2086</v>
      </c>
      <c r="AZ1" s="1" t="s">
        <v>2050</v>
      </c>
      <c r="BA1" s="1" t="s">
        <v>2067</v>
      </c>
      <c r="BB1" s="1" t="s">
        <v>2051</v>
      </c>
      <c r="BC1" s="1" t="s">
        <v>2087</v>
      </c>
      <c r="BD1" s="1" t="s">
        <v>2052</v>
      </c>
      <c r="BE1" s="1" t="s">
        <v>2088</v>
      </c>
      <c r="BF1" s="1" t="s">
        <v>2053</v>
      </c>
      <c r="BG1" s="1" t="s">
        <v>2089</v>
      </c>
      <c r="BH1" s="1" t="s">
        <v>2059</v>
      </c>
      <c r="BI1" s="1" t="s">
        <v>2090</v>
      </c>
      <c r="BJ1" s="1" t="s">
        <v>2060</v>
      </c>
      <c r="BK1" s="1" t="s">
        <v>2091</v>
      </c>
      <c r="BL1" s="1" t="s">
        <v>2054</v>
      </c>
      <c r="BM1" s="1" t="s">
        <v>2092</v>
      </c>
      <c r="BN1" s="1" t="s">
        <v>2061</v>
      </c>
      <c r="BO1" s="1" t="s">
        <v>2098</v>
      </c>
      <c r="BP1" s="1" t="s">
        <v>2100</v>
      </c>
      <c r="BQ1" s="1" t="s">
        <v>2099</v>
      </c>
      <c r="BR1" s="2" t="s">
        <v>2101</v>
      </c>
    </row>
    <row r="2" spans="1:70" x14ac:dyDescent="0.25">
      <c r="A2" t="s">
        <v>0</v>
      </c>
      <c r="B2">
        <v>58</v>
      </c>
      <c r="C2" t="str">
        <f>IF(AND(B2&gt;=14,B2&lt;=26),"Joven",IF(AND(B2&gt;=27,B2&lt;=59),"Adulto",IF(B2&gt;=60,"Adulto Mayor","Niño")))</f>
        <v>Adulto</v>
      </c>
      <c r="D2" t="s">
        <v>1</v>
      </c>
      <c r="E2">
        <v>20.2</v>
      </c>
      <c r="F2" t="str">
        <f>IF(E2&lt;18.5,"Bajo peso",IF(AND(E2&gt;=18.5,E2&lt;=24.9),"Peso Normal",IF(AND(E2&gt;=25,E2&lt;=29.9),"Sobrepeso",IF(AND(E2&gt;=30,E2&lt;=34.9),"Obesidad I",IF(AND(E2&gt;=35,E2&lt;=39.9),"Obesidad II","Obesidad III")))))</f>
        <v>Peso Normal</v>
      </c>
      <c r="G2">
        <v>0</v>
      </c>
      <c r="H2" t="str">
        <f>IF(G2=1,"Tiene herencia","No tiene herencia")</f>
        <v>No tiene herencia</v>
      </c>
      <c r="I2">
        <v>118</v>
      </c>
      <c r="J2">
        <v>75</v>
      </c>
      <c r="K2">
        <v>70</v>
      </c>
      <c r="L2" t="str">
        <f>IF(AND(K2&gt;=60,K2&lt;=100),"Normal",IF(K2&gt;100,"Taquicardia","Bradicardia"))</f>
        <v>Normal</v>
      </c>
      <c r="M2">
        <v>70</v>
      </c>
      <c r="N2" t="str">
        <f>IF(M2&gt;=50,"Normal",IF(AND(M2&gt;=41,M2&lt;=49),"Intermedia","Reducida"))</f>
        <v>Normal</v>
      </c>
      <c r="O2">
        <v>2</v>
      </c>
      <c r="P2" t="str">
        <f>IF(O2=1,"Sin limitaciones",IF(O2=2,"Ligera limitaciones",IF(O2=3,"Limitacion marcada","Incapacidad")))</f>
        <v>Ligera limitaciones</v>
      </c>
      <c r="Q2">
        <v>0</v>
      </c>
      <c r="R2" t="str">
        <f>IF(Q2=1,"Tiene cetoacidosis","No tiene cetoacidosis")</f>
        <v>No tiene cetoacidosis</v>
      </c>
      <c r="S2">
        <v>0</v>
      </c>
      <c r="T2" t="str">
        <f>IF(S2=1,"Tiene Insuficiencia","No tiene Insuficiencia")</f>
        <v>No tiene Insuficiencia</v>
      </c>
      <c r="U2">
        <v>1</v>
      </c>
      <c r="V2" t="str">
        <f>IF(U2=1,"Hipertenso","Normotenso")</f>
        <v>Hipertenso</v>
      </c>
      <c r="W2">
        <v>1</v>
      </c>
      <c r="X2" t="str">
        <f t="shared" ref="X2:X65" si="0">IF(AND(D2="M",W2&gt;=0.7,W2&lt;=1.2),"Normal",IF(AND(D2="M",W2&gt;=1.3),"Alto",IF(AND(D2="F",W2&gt;=0.5,W2&lt;=1),"Normal",IF(AND(D2="F",W2&gt;1),"Alto",IF(AND(D2="F",W2&lt;0.5), "Bajo",IF(AND(D2="M",W2&lt;0.7),"Bajo","error"))))))</f>
        <v>Normal</v>
      </c>
      <c r="Y2">
        <v>36</v>
      </c>
      <c r="Z2" t="str">
        <f t="shared" ref="Z2:Z65" si="1">IF(AND(D2="F",Y2&gt;=17,Y2&lt;=43),"Normal",IF(AND(D2="F",Y2&gt;43,Y2&lt;100),"Elevado",IF(AND(D2="M",Y2&gt;=18,Y2&lt;=55),"Normal",IF(AND(D2="M",Y2&gt;55,Y2&lt;100),"Elevado",IF(AND(D2="F",Y2&gt;=100),"Riesgo",IF(AND(D2="M",Y2&gt;=100),"Riesgo","Bajo"))))))</f>
        <v>Normal</v>
      </c>
      <c r="AA2">
        <v>112</v>
      </c>
      <c r="AB2" t="str">
        <f>IF(AA2&gt;90,"Normal",IF(AND(AA2&gt;=60,AA2&lt;=90),"Funcion disminuida",IF(AND(AA2&gt;=30,AA2&lt;=59),"Funcion disminuida moderada",IF(AND(AA2&gt;=15,AA2&lt;=29),"Dismucion grave",IF(AA2&lt;15,"Fallo renal","error")))))</f>
        <v>Normal</v>
      </c>
      <c r="AC2">
        <v>6</v>
      </c>
      <c r="AD2" t="str">
        <f>IF(AC2&lt;30,"Normal",IF(AND(AC2&lt;=30,AC2&lt;=300),"Microalbuminuria","Proteinuria"))</f>
        <v>Normal</v>
      </c>
      <c r="AE2">
        <v>5</v>
      </c>
      <c r="AF2" t="str">
        <f>IF(AE2&lt;30,"Normal",IF(AND(AE2&gt;=30,AE2&lt;=300),"Microalbuminuria","Macroalbuminuria"))</f>
        <v>Normal</v>
      </c>
      <c r="AG2">
        <v>1343</v>
      </c>
      <c r="AH2" t="str">
        <f>IF(AND(AG2&gt;=0,AG2&lt;=49),"Anuria",IF(AND(AG2&gt;=50,AG2&lt;=499),"Oliguria",IF(AND(AG2&gt;=500,AG2&lt;=3500),"Poliuria")))</f>
        <v>Poliuria</v>
      </c>
      <c r="AI2">
        <v>0</v>
      </c>
      <c r="AJ2" t="str">
        <f>IF(AI2=1,"Diabetico","No Diabetico")</f>
        <v>No Diabetico</v>
      </c>
      <c r="AK2">
        <v>81</v>
      </c>
      <c r="AL2" t="str">
        <f>IF(AK2&lt;100,"Normal",IF(AND(AK2&gt;=100,AK2&lt;=125),"Prediabetes","Diabetes"))</f>
        <v>Normal</v>
      </c>
      <c r="AM2">
        <v>5.0999999999999996</v>
      </c>
      <c r="AN2" t="str">
        <f>IF(AM2&lt;5.7,"Normal",IF(AND(AM2&gt;=5.7,AM2&lt;=6.4),"Prediabetes","Diabetes"))</f>
        <v>Normal</v>
      </c>
      <c r="AO2">
        <v>170</v>
      </c>
      <c r="AP2" t="str">
        <f>IF(AO2&lt;200,"Normal",IF(AND(AO2&gt;=200,AO2&lt;=239),"Alto","Riesgo"))</f>
        <v>Normal</v>
      </c>
      <c r="AQ2">
        <v>112</v>
      </c>
      <c r="AR2" t="str">
        <f>IF(AQ2&lt;100,"Normal",IF(AND(AQ2&gt;=100,AQ2&lt;=129),"Casi normal",IF(AND(AQ2&gt;=130,AQ2&lt;=159),"Limite alto",IF(AND(AQ2&gt;=160,AQ2&lt;=189),"Alto",IF(AQ2&gt;=190,"Muy alto")))))</f>
        <v>Casi normal</v>
      </c>
      <c r="AS2">
        <v>51</v>
      </c>
      <c r="AT2" t="str">
        <f>IF(AS2&gt;=60,"Normal","Bajo")</f>
        <v>Bajo</v>
      </c>
      <c r="AU2">
        <v>137</v>
      </c>
      <c r="AV2" t="str">
        <f>IF(AU2&lt;=150,"Normal","Alto")</f>
        <v>Normal</v>
      </c>
      <c r="AW2">
        <v>140</v>
      </c>
      <c r="AX2" t="str">
        <f>IF(AND(AW2&gt;=135,AW2&lt;=145),"Normal",IF(AW2&gt;145,"Alto","Bajo"))</f>
        <v>Normal</v>
      </c>
      <c r="AY2">
        <v>3.5</v>
      </c>
      <c r="AZ2" t="str">
        <f>IF(AND(AY2&gt;=3.5,AY2&lt;=5),"Normal",IF(AY2&gt;5,"Alto","Bajo"))</f>
        <v>Normal</v>
      </c>
      <c r="BA2">
        <v>12.1</v>
      </c>
      <c r="BB2" t="str">
        <f t="shared" ref="BB2:BB65" si="2">IF(AND(D2="M",BA2&gt;=13.5,BA2&lt;=17.5),"Normal",IF(AND(D2="M",BA2&gt;17.5),"Alta",IF(AND(D2="F",BA2&gt;=12,BA2&lt;=15.5),"Normal",IF(AND(D2="F",BA2&gt;15.5),"Alta","Baja"))))</f>
        <v>Baja</v>
      </c>
      <c r="BC2">
        <v>9.5</v>
      </c>
      <c r="BD2" t="str">
        <f>IF(AND(BC2&gt;=8.5,BC2&lt;=10.5),"Normal",IF(BC2&gt;10.5,"Alto","Bajo"))</f>
        <v>Normal</v>
      </c>
      <c r="BE2">
        <v>3.3</v>
      </c>
      <c r="BF2" t="str">
        <f>IF(AND(BE2&gt;=2.5,BE2&lt;=4.5),"Normal",IF(BE2&gt;4.5,"Alto","Bajo"))</f>
        <v>Normal</v>
      </c>
      <c r="BG2">
        <v>1</v>
      </c>
      <c r="BH2" t="str">
        <f>IF(BG2=1,"Toma ECA","No Toma ECA")</f>
        <v>Toma ECA</v>
      </c>
      <c r="BI2">
        <v>1</v>
      </c>
      <c r="BJ2" t="str">
        <f>IF(BI2=1,"Toma ARB","No toma ARB")</f>
        <v>Toma ARB</v>
      </c>
      <c r="BK2">
        <v>1</v>
      </c>
      <c r="BL2" t="str">
        <f>IF(BK2=1,"Toma diureticos","No toma diureticos")</f>
        <v>Toma diureticos</v>
      </c>
      <c r="BM2">
        <v>1</v>
      </c>
      <c r="BN2" t="str">
        <f>IF(BM2=1,"Toma estatinas","No toma estatinas")</f>
        <v>Toma estatinas</v>
      </c>
      <c r="BO2">
        <v>0</v>
      </c>
      <c r="BP2" t="str">
        <f>IF(BO2=1,"Enfermedad renal","Sano")</f>
        <v>Sano</v>
      </c>
      <c r="BQ2">
        <v>1</v>
      </c>
      <c r="BR2" t="str">
        <f>IF(BQ2=1,"Enfermedad cardiovascular","Sano")</f>
        <v>Enfermedad cardiovascular</v>
      </c>
    </row>
    <row r="3" spans="1:70" x14ac:dyDescent="0.25">
      <c r="A3" t="s">
        <v>2</v>
      </c>
      <c r="B3">
        <v>52</v>
      </c>
      <c r="C3" t="str">
        <f t="shared" ref="C3:C66" si="3">IF(AND(B3&gt;=14,B3&lt;=26),"Joven",IF(AND(B3&gt;=27,B3&lt;=59),"Adulto",IF(B3&gt;=60,"Adulto Mayor","Niño")))</f>
        <v>Adulto</v>
      </c>
      <c r="D3" t="s">
        <v>1</v>
      </c>
      <c r="E3">
        <v>37.9</v>
      </c>
      <c r="F3" t="str">
        <f t="shared" ref="F3:F66" si="4">IF(E3&lt;18.5,"Bajo peso",IF(AND(E3&gt;=18.5,E3&lt;=24.9),"Peso Normal",IF(AND(E3&gt;=25,E3&lt;=29.9),"Sobrepeso",IF(AND(E3&gt;=30,E3&lt;=34.9),"Obesidad I",IF(AND(E3&gt;=35,E3&lt;=39.9),"Obesidad II","Obesidad III")))))</f>
        <v>Obesidad II</v>
      </c>
      <c r="G3">
        <v>0</v>
      </c>
      <c r="H3" t="str">
        <f t="shared" ref="H3:H66" si="5">IF(G3=1,"Tiene herencia","No tiene herencia")</f>
        <v>No tiene herencia</v>
      </c>
      <c r="I3">
        <v>148</v>
      </c>
      <c r="J3">
        <v>96</v>
      </c>
      <c r="K3">
        <v>92</v>
      </c>
      <c r="L3" t="str">
        <f t="shared" ref="L3:L66" si="6">IF(AND(K3&gt;=60,K3&lt;=100),"Normal",IF(K3&gt;100,"Taquicardia","Bradicardia"))</f>
        <v>Normal</v>
      </c>
      <c r="M3">
        <v>28</v>
      </c>
      <c r="N3" t="str">
        <f t="shared" ref="N3:N66" si="7">IF(M3&gt;=50,"Normal",IF(AND(M3&gt;=41,M3&lt;=49),"Intermedia","Reducida"))</f>
        <v>Reducida</v>
      </c>
      <c r="O3">
        <v>2</v>
      </c>
      <c r="P3" t="str">
        <f t="shared" ref="P3:P66" si="8">IF(O3=1,"Sin limitaciones",IF(O3=2,"Ligera limitaciones",IF(O3=3,"Limitacion marcada","Incapacidad")))</f>
        <v>Ligera limitaciones</v>
      </c>
      <c r="Q3">
        <v>1</v>
      </c>
      <c r="R3" t="str">
        <f t="shared" ref="R3:R66" si="9">IF(Q3=1,"Tiene cetoacidosis","No tiene cetoacidosis")</f>
        <v>Tiene cetoacidosis</v>
      </c>
      <c r="S3">
        <v>1</v>
      </c>
      <c r="T3" t="str">
        <f t="shared" ref="T3:T66" si="10">IF(S3=1,"Tiene Insuficiencia","No tiene Insuficiencia")</f>
        <v>Tiene Insuficiencia</v>
      </c>
      <c r="U3">
        <v>1</v>
      </c>
      <c r="V3" t="str">
        <f t="shared" ref="V3:V66" si="11">IF(U3=1,"Hipertenso","Normotenso")</f>
        <v>Hipertenso</v>
      </c>
      <c r="W3">
        <v>4.3</v>
      </c>
      <c r="X3" t="str">
        <f t="shared" si="0"/>
        <v>Alto</v>
      </c>
      <c r="Y3">
        <v>53</v>
      </c>
      <c r="Z3" t="str">
        <f t="shared" si="1"/>
        <v>Normal</v>
      </c>
      <c r="AA3">
        <v>35</v>
      </c>
      <c r="AB3" t="str">
        <f t="shared" ref="AB3:AB66" si="12">IF(AA3&gt;90,"Normal",IF(AND(AA3&gt;=60,AA3&lt;=90),"Funcion disminuida",IF(AND(AA3&gt;=30,AA3&lt;=59),"Funcion disminuida moderada",IF(AND(AA3&gt;=15,AA3&lt;=29),"Dismucion grave",IF(AA3&lt;15,"Fallo renal","error")))))</f>
        <v>Funcion disminuida moderada</v>
      </c>
      <c r="AC3">
        <v>2912</v>
      </c>
      <c r="AD3" t="str">
        <f t="shared" ref="AD3:AD66" si="13">IF(AC3&lt;30,"Normal",IF(AND(AC3&lt;=30,AC3&lt;=300),"Microalbuminuria","Proteinuria"))</f>
        <v>Proteinuria</v>
      </c>
      <c r="AE3">
        <v>2038</v>
      </c>
      <c r="AF3" t="str">
        <f t="shared" ref="AF3:AF66" si="14">IF(AE3&lt;30,"Normal",IF(AND(AE3&gt;=30,AE3&lt;=300),"Microalbuminuria","Macroalbuminuria"))</f>
        <v>Macroalbuminuria</v>
      </c>
      <c r="AG3">
        <v>639</v>
      </c>
      <c r="AH3" t="str">
        <f t="shared" ref="AH3:AH66" si="15">IF(AND(AG3&gt;=0,AG3&lt;=49),"Anuria",IF(AND(AG3&gt;=50,AG3&lt;=499),"Oliguria",IF(AND(AG3&gt;=500,AG3&lt;=3500),"Poliuria")))</f>
        <v>Poliuria</v>
      </c>
      <c r="AI3">
        <v>0</v>
      </c>
      <c r="AJ3" t="str">
        <f t="shared" ref="AJ3:AJ66" si="16">IF(AI3=1,"Diabetico","No Diabetico")</f>
        <v>No Diabetico</v>
      </c>
      <c r="AK3">
        <v>163</v>
      </c>
      <c r="AL3" t="str">
        <f t="shared" ref="AL3:AL66" si="17">IF(AK3&lt;100,"Normal",IF(AND(AK3&gt;=100,AK3&lt;=125),"Prediabetes","Diabetes"))</f>
        <v>Diabetes</v>
      </c>
      <c r="AM3">
        <v>8.9</v>
      </c>
      <c r="AN3" t="str">
        <f t="shared" ref="AN3:AN66" si="18">IF(AM3&lt;5.7,"Normal",IF(AND(AM3&gt;=5.7,AM3&lt;=6.4),"Prediabetes","Diabetes"))</f>
        <v>Diabetes</v>
      </c>
      <c r="AO3">
        <v>246</v>
      </c>
      <c r="AP3" t="str">
        <f t="shared" ref="AP3:AP66" si="19">IF(AO3&lt;200,"Normal",IF(AND(AO3&gt;=200,AO3&lt;=239),"Alto","Riesgo"))</f>
        <v>Riesgo</v>
      </c>
      <c r="AQ3">
        <v>164</v>
      </c>
      <c r="AR3" t="str">
        <f t="shared" ref="AR3:AR66" si="20">IF(AQ3&lt;100,"Normal",IF(AND(AQ3&gt;=100,AQ3&lt;=129),"Casi normal",IF(AND(AQ3&gt;=130,AQ3&lt;=159),"Limite alto",IF(AND(AQ3&gt;=160,AQ3&lt;=189),"Alto",IF(AQ3&gt;=190,"Muy alto")))))</f>
        <v>Alto</v>
      </c>
      <c r="AS3">
        <v>38</v>
      </c>
      <c r="AT3" t="str">
        <f t="shared" ref="AT3:AT66" si="21">IF(AS3&gt;=60,"Normal","Bajo")</f>
        <v>Bajo</v>
      </c>
      <c r="AU3">
        <v>260</v>
      </c>
      <c r="AV3" t="str">
        <f t="shared" ref="AV3:AV66" si="22">IF(AU3&lt;=150,"Normal","Alto")</f>
        <v>Alto</v>
      </c>
      <c r="AW3">
        <v>128</v>
      </c>
      <c r="AX3" t="str">
        <f t="shared" ref="AX3:AX66" si="23">IF(AND(AW3&gt;=135,AW3&lt;=145),"Normal",IF(AW3&gt;145,"Alto","Bajo"))</f>
        <v>Bajo</v>
      </c>
      <c r="AY3">
        <v>5.4</v>
      </c>
      <c r="AZ3" t="str">
        <f t="shared" ref="AZ3:AZ66" si="24">IF(AND(AY3&gt;=3.5,AY3&lt;=5),"Normal",IF(AY3&gt;5,"Alto","Bajo"))</f>
        <v>Alto</v>
      </c>
      <c r="BA3">
        <v>10</v>
      </c>
      <c r="BB3" t="str">
        <f t="shared" si="2"/>
        <v>Baja</v>
      </c>
      <c r="BC3">
        <v>8.1</v>
      </c>
      <c r="BD3" t="str">
        <f t="shared" ref="BD3:BD66" si="25">IF(AND(BC3&gt;=8.5,BC3&lt;=10.5),"Normal",IF(BC3&gt;10.5,"Alto","Bajo"))</f>
        <v>Bajo</v>
      </c>
      <c r="BE3">
        <v>5.0999999999999996</v>
      </c>
      <c r="BF3" t="str">
        <f t="shared" ref="BF3:BF66" si="26">IF(AND(BE3&gt;=2.5,BE3&lt;=4.5),"Normal",IF(BE3&gt;4.5,"Alto","Bajo"))</f>
        <v>Alto</v>
      </c>
      <c r="BG3">
        <v>1</v>
      </c>
      <c r="BH3" t="str">
        <f t="shared" ref="BH3:BH66" si="27">IF(BG3=1,"Toma ECA","No Toma ECA")</f>
        <v>Toma ECA</v>
      </c>
      <c r="BI3">
        <v>0</v>
      </c>
      <c r="BJ3" t="str">
        <f t="shared" ref="BJ3:BJ66" si="28">IF(BI3=1,"Toma ARB","No toma ARB")</f>
        <v>No toma ARB</v>
      </c>
      <c r="BK3">
        <v>0</v>
      </c>
      <c r="BL3" t="str">
        <f t="shared" ref="BL3:BL66" si="29">IF(BK3=1,"Toma diureticos","No toma diureticos")</f>
        <v>No toma diureticos</v>
      </c>
      <c r="BM3">
        <v>1</v>
      </c>
      <c r="BN3" t="str">
        <f t="shared" ref="BN3:BN66" si="30">IF(BM3=1,"Toma estatinas","No toma estatinas")</f>
        <v>Toma estatinas</v>
      </c>
      <c r="BO3">
        <v>1</v>
      </c>
      <c r="BP3" t="str">
        <f t="shared" ref="BP3:BP66" si="31">IF(BO3=1,"Enfermedad renal","Sano")</f>
        <v>Enfermedad renal</v>
      </c>
      <c r="BQ3">
        <v>0</v>
      </c>
      <c r="BR3" t="str">
        <f t="shared" ref="BR3:BR66" si="32">IF(BQ3=1,"Enfermedad cardiovascular","Sano")</f>
        <v>Sano</v>
      </c>
    </row>
    <row r="4" spans="1:70" x14ac:dyDescent="0.25">
      <c r="A4" t="s">
        <v>3</v>
      </c>
      <c r="B4">
        <v>83</v>
      </c>
      <c r="C4" t="str">
        <f t="shared" si="3"/>
        <v>Adulto Mayor</v>
      </c>
      <c r="D4" t="s">
        <v>1</v>
      </c>
      <c r="E4">
        <v>30.9</v>
      </c>
      <c r="F4" t="str">
        <f t="shared" si="4"/>
        <v>Obesidad I</v>
      </c>
      <c r="G4">
        <v>1</v>
      </c>
      <c r="H4" t="str">
        <f t="shared" si="5"/>
        <v>Tiene herencia</v>
      </c>
      <c r="I4">
        <v>187</v>
      </c>
      <c r="J4">
        <v>104</v>
      </c>
      <c r="K4">
        <v>82</v>
      </c>
      <c r="L4" t="str">
        <f t="shared" si="6"/>
        <v>Normal</v>
      </c>
      <c r="M4">
        <v>38</v>
      </c>
      <c r="N4" t="str">
        <f t="shared" si="7"/>
        <v>Reducida</v>
      </c>
      <c r="O4">
        <v>4</v>
      </c>
      <c r="P4" t="str">
        <f t="shared" si="8"/>
        <v>Incapacidad</v>
      </c>
      <c r="Q4">
        <v>1</v>
      </c>
      <c r="R4" t="str">
        <f t="shared" si="9"/>
        <v>Tiene cetoacidosis</v>
      </c>
      <c r="S4">
        <v>0</v>
      </c>
      <c r="T4" t="str">
        <f t="shared" si="10"/>
        <v>No tiene Insuficiencia</v>
      </c>
      <c r="U4">
        <v>1</v>
      </c>
      <c r="V4" t="str">
        <f t="shared" si="11"/>
        <v>Hipertenso</v>
      </c>
      <c r="W4">
        <v>4.9000000000000004</v>
      </c>
      <c r="X4" t="str">
        <f t="shared" si="0"/>
        <v>Alto</v>
      </c>
      <c r="Y4">
        <v>97</v>
      </c>
      <c r="Z4" t="str">
        <f t="shared" si="1"/>
        <v>Elevado</v>
      </c>
      <c r="AA4">
        <v>33</v>
      </c>
      <c r="AB4" t="str">
        <f t="shared" si="12"/>
        <v>Funcion disminuida moderada</v>
      </c>
      <c r="AC4">
        <v>2564</v>
      </c>
      <c r="AD4" t="str">
        <f t="shared" si="13"/>
        <v>Proteinuria</v>
      </c>
      <c r="AE4">
        <v>2051</v>
      </c>
      <c r="AF4" t="str">
        <f t="shared" si="14"/>
        <v>Macroalbuminuria</v>
      </c>
      <c r="AG4">
        <v>487</v>
      </c>
      <c r="AH4" t="str">
        <f t="shared" si="15"/>
        <v>Oliguria</v>
      </c>
      <c r="AI4">
        <v>1</v>
      </c>
      <c r="AJ4" t="str">
        <f t="shared" si="16"/>
        <v>Diabetico</v>
      </c>
      <c r="AK4">
        <v>148</v>
      </c>
      <c r="AL4" t="str">
        <f t="shared" si="17"/>
        <v>Diabetes</v>
      </c>
      <c r="AM4">
        <v>10.199999999999999</v>
      </c>
      <c r="AN4" t="str">
        <f t="shared" si="18"/>
        <v>Diabetes</v>
      </c>
      <c r="AO4">
        <v>264</v>
      </c>
      <c r="AP4" t="str">
        <f t="shared" si="19"/>
        <v>Riesgo</v>
      </c>
      <c r="AQ4">
        <v>218</v>
      </c>
      <c r="AR4" t="str">
        <f t="shared" si="20"/>
        <v>Muy alto</v>
      </c>
      <c r="AS4">
        <v>31</v>
      </c>
      <c r="AT4" t="str">
        <f t="shared" si="21"/>
        <v>Bajo</v>
      </c>
      <c r="AU4">
        <v>188</v>
      </c>
      <c r="AV4" t="str">
        <f t="shared" si="22"/>
        <v>Alto</v>
      </c>
      <c r="AW4">
        <v>132</v>
      </c>
      <c r="AX4" t="str">
        <f t="shared" si="23"/>
        <v>Bajo</v>
      </c>
      <c r="AY4">
        <v>5.8</v>
      </c>
      <c r="AZ4" t="str">
        <f t="shared" si="24"/>
        <v>Alto</v>
      </c>
      <c r="BA4">
        <v>8.1999999999999993</v>
      </c>
      <c r="BB4" t="str">
        <f t="shared" si="2"/>
        <v>Baja</v>
      </c>
      <c r="BC4">
        <v>7.5</v>
      </c>
      <c r="BD4" t="str">
        <f t="shared" si="25"/>
        <v>Bajo</v>
      </c>
      <c r="BE4">
        <v>5.0999999999999996</v>
      </c>
      <c r="BF4" t="str">
        <f t="shared" si="26"/>
        <v>Alto</v>
      </c>
      <c r="BG4">
        <v>0</v>
      </c>
      <c r="BH4" t="str">
        <f t="shared" si="27"/>
        <v>No Toma ECA</v>
      </c>
      <c r="BI4">
        <v>0</v>
      </c>
      <c r="BJ4" t="str">
        <f t="shared" si="28"/>
        <v>No toma ARB</v>
      </c>
      <c r="BK4">
        <v>1</v>
      </c>
      <c r="BL4" t="str">
        <f t="shared" si="29"/>
        <v>Toma diureticos</v>
      </c>
      <c r="BM4">
        <v>0</v>
      </c>
      <c r="BN4" t="str">
        <f t="shared" si="30"/>
        <v>No toma estatinas</v>
      </c>
      <c r="BO4">
        <v>1</v>
      </c>
      <c r="BP4" t="str">
        <f t="shared" si="31"/>
        <v>Enfermedad renal</v>
      </c>
      <c r="BQ4">
        <v>1</v>
      </c>
      <c r="BR4" t="str">
        <f t="shared" si="32"/>
        <v>Enfermedad cardiovascular</v>
      </c>
    </row>
    <row r="5" spans="1:70" x14ac:dyDescent="0.25">
      <c r="A5" t="s">
        <v>4</v>
      </c>
      <c r="B5">
        <v>68</v>
      </c>
      <c r="C5" t="str">
        <f t="shared" si="3"/>
        <v>Adulto Mayor</v>
      </c>
      <c r="D5" t="s">
        <v>1</v>
      </c>
      <c r="E5">
        <v>25.8</v>
      </c>
      <c r="F5" t="str">
        <f t="shared" si="4"/>
        <v>Sobrepeso</v>
      </c>
      <c r="G5">
        <v>1</v>
      </c>
      <c r="H5" t="str">
        <f t="shared" si="5"/>
        <v>Tiene herencia</v>
      </c>
      <c r="I5">
        <v>107</v>
      </c>
      <c r="J5">
        <v>76</v>
      </c>
      <c r="K5">
        <v>61</v>
      </c>
      <c r="L5" t="str">
        <f t="shared" si="6"/>
        <v>Normal</v>
      </c>
      <c r="M5">
        <v>50</v>
      </c>
      <c r="N5" t="str">
        <f t="shared" si="7"/>
        <v>Normal</v>
      </c>
      <c r="O5">
        <v>2</v>
      </c>
      <c r="P5" t="str">
        <f t="shared" si="8"/>
        <v>Ligera limitaciones</v>
      </c>
      <c r="Q5">
        <v>0</v>
      </c>
      <c r="R5" t="str">
        <f t="shared" si="9"/>
        <v>No tiene cetoacidosis</v>
      </c>
      <c r="S5">
        <v>0</v>
      </c>
      <c r="T5" t="str">
        <f t="shared" si="10"/>
        <v>No tiene Insuficiencia</v>
      </c>
      <c r="U5">
        <v>0</v>
      </c>
      <c r="V5" t="str">
        <f t="shared" si="11"/>
        <v>Normotenso</v>
      </c>
      <c r="W5">
        <v>0.8</v>
      </c>
      <c r="X5" t="str">
        <f t="shared" si="0"/>
        <v>Normal</v>
      </c>
      <c r="Y5">
        <v>38</v>
      </c>
      <c r="Z5" t="str">
        <f t="shared" si="1"/>
        <v>Normal</v>
      </c>
      <c r="AA5">
        <v>96</v>
      </c>
      <c r="AB5" t="str">
        <f t="shared" si="12"/>
        <v>Normal</v>
      </c>
      <c r="AC5">
        <v>7</v>
      </c>
      <c r="AD5" t="str">
        <f t="shared" si="13"/>
        <v>Normal</v>
      </c>
      <c r="AE5">
        <v>5</v>
      </c>
      <c r="AF5" t="str">
        <f t="shared" si="14"/>
        <v>Normal</v>
      </c>
      <c r="AG5">
        <v>1683</v>
      </c>
      <c r="AH5" t="str">
        <f t="shared" si="15"/>
        <v>Poliuria</v>
      </c>
      <c r="AI5">
        <v>1</v>
      </c>
      <c r="AJ5" t="str">
        <f t="shared" si="16"/>
        <v>Diabetico</v>
      </c>
      <c r="AK5">
        <v>114</v>
      </c>
      <c r="AL5" t="str">
        <f t="shared" si="17"/>
        <v>Prediabetes</v>
      </c>
      <c r="AM5">
        <v>5.6</v>
      </c>
      <c r="AN5" t="str">
        <f t="shared" si="18"/>
        <v>Normal</v>
      </c>
      <c r="AO5">
        <v>196</v>
      </c>
      <c r="AP5" t="str">
        <f t="shared" si="19"/>
        <v>Normal</v>
      </c>
      <c r="AQ5">
        <v>93</v>
      </c>
      <c r="AR5" t="str">
        <f t="shared" si="20"/>
        <v>Normal</v>
      </c>
      <c r="AS5">
        <v>42</v>
      </c>
      <c r="AT5" t="str">
        <f t="shared" si="21"/>
        <v>Bajo</v>
      </c>
      <c r="AU5">
        <v>80</v>
      </c>
      <c r="AV5" t="str">
        <f t="shared" si="22"/>
        <v>Normal</v>
      </c>
      <c r="AW5">
        <v>139</v>
      </c>
      <c r="AX5" t="str">
        <f t="shared" si="23"/>
        <v>Normal</v>
      </c>
      <c r="AY5">
        <v>4.3</v>
      </c>
      <c r="AZ5" t="str">
        <f t="shared" si="24"/>
        <v>Normal</v>
      </c>
      <c r="BA5">
        <v>15.1</v>
      </c>
      <c r="BB5" t="str">
        <f t="shared" si="2"/>
        <v>Normal</v>
      </c>
      <c r="BC5">
        <v>9.5</v>
      </c>
      <c r="BD5" t="str">
        <f t="shared" si="25"/>
        <v>Normal</v>
      </c>
      <c r="BE5">
        <v>3.5</v>
      </c>
      <c r="BF5" t="str">
        <f t="shared" si="26"/>
        <v>Normal</v>
      </c>
      <c r="BG5">
        <v>0</v>
      </c>
      <c r="BH5" t="str">
        <f t="shared" si="27"/>
        <v>No Toma ECA</v>
      </c>
      <c r="BI5">
        <v>1</v>
      </c>
      <c r="BJ5" t="str">
        <f t="shared" si="28"/>
        <v>Toma ARB</v>
      </c>
      <c r="BK5">
        <v>0</v>
      </c>
      <c r="BL5" t="str">
        <f t="shared" si="29"/>
        <v>No toma diureticos</v>
      </c>
      <c r="BM5">
        <v>1</v>
      </c>
      <c r="BN5" t="str">
        <f t="shared" si="30"/>
        <v>Toma estatinas</v>
      </c>
      <c r="BO5">
        <v>0</v>
      </c>
      <c r="BP5" t="str">
        <f t="shared" si="31"/>
        <v>Sano</v>
      </c>
      <c r="BQ5">
        <v>1</v>
      </c>
      <c r="BR5" t="str">
        <f t="shared" si="32"/>
        <v>Enfermedad cardiovascular</v>
      </c>
    </row>
    <row r="6" spans="1:70" x14ac:dyDescent="0.25">
      <c r="A6" t="s">
        <v>5</v>
      </c>
      <c r="B6">
        <v>61</v>
      </c>
      <c r="C6" t="str">
        <f t="shared" si="3"/>
        <v>Adulto Mayor</v>
      </c>
      <c r="D6" t="s">
        <v>6</v>
      </c>
      <c r="E6">
        <v>25.6</v>
      </c>
      <c r="F6" t="str">
        <f t="shared" si="4"/>
        <v>Sobrepeso</v>
      </c>
      <c r="G6">
        <v>0</v>
      </c>
      <c r="H6" t="str">
        <f t="shared" si="5"/>
        <v>No tiene herencia</v>
      </c>
      <c r="I6">
        <v>103</v>
      </c>
      <c r="J6">
        <v>69</v>
      </c>
      <c r="K6">
        <v>82</v>
      </c>
      <c r="L6" t="str">
        <f t="shared" si="6"/>
        <v>Normal</v>
      </c>
      <c r="M6">
        <v>56</v>
      </c>
      <c r="N6" t="str">
        <f t="shared" si="7"/>
        <v>Normal</v>
      </c>
      <c r="O6">
        <v>1</v>
      </c>
      <c r="P6" t="str">
        <f t="shared" si="8"/>
        <v>Sin limitaciones</v>
      </c>
      <c r="Q6">
        <v>0</v>
      </c>
      <c r="R6" t="str">
        <f t="shared" si="9"/>
        <v>No tiene cetoacidosis</v>
      </c>
      <c r="S6">
        <v>0</v>
      </c>
      <c r="T6" t="str">
        <f t="shared" si="10"/>
        <v>No tiene Insuficiencia</v>
      </c>
      <c r="U6">
        <v>0</v>
      </c>
      <c r="V6" t="str">
        <f t="shared" si="11"/>
        <v>Normotenso</v>
      </c>
      <c r="W6">
        <v>1.1000000000000001</v>
      </c>
      <c r="X6" t="str">
        <f t="shared" si="0"/>
        <v>Alto</v>
      </c>
      <c r="Y6">
        <v>18</v>
      </c>
      <c r="Z6" t="str">
        <f t="shared" si="1"/>
        <v>Normal</v>
      </c>
      <c r="AA6">
        <v>72</v>
      </c>
      <c r="AB6" t="str">
        <f t="shared" si="12"/>
        <v>Funcion disminuida</v>
      </c>
      <c r="AC6">
        <v>11</v>
      </c>
      <c r="AD6" t="str">
        <f t="shared" si="13"/>
        <v>Normal</v>
      </c>
      <c r="AE6">
        <v>7</v>
      </c>
      <c r="AF6" t="str">
        <f t="shared" si="14"/>
        <v>Normal</v>
      </c>
      <c r="AG6">
        <v>2266</v>
      </c>
      <c r="AH6" t="str">
        <f t="shared" si="15"/>
        <v>Poliuria</v>
      </c>
      <c r="AI6">
        <v>0</v>
      </c>
      <c r="AJ6" t="str">
        <f t="shared" si="16"/>
        <v>No Diabetico</v>
      </c>
      <c r="AK6">
        <v>121</v>
      </c>
      <c r="AL6" t="str">
        <f t="shared" si="17"/>
        <v>Prediabetes</v>
      </c>
      <c r="AM6">
        <v>6.1</v>
      </c>
      <c r="AN6" t="str">
        <f t="shared" si="18"/>
        <v>Prediabetes</v>
      </c>
      <c r="AO6">
        <v>206</v>
      </c>
      <c r="AP6" t="str">
        <f t="shared" si="19"/>
        <v>Alto</v>
      </c>
      <c r="AQ6">
        <v>85</v>
      </c>
      <c r="AR6" t="str">
        <f t="shared" si="20"/>
        <v>Normal</v>
      </c>
      <c r="AS6">
        <v>67</v>
      </c>
      <c r="AT6" t="str">
        <f t="shared" si="21"/>
        <v>Normal</v>
      </c>
      <c r="AU6">
        <v>107</v>
      </c>
      <c r="AV6" t="str">
        <f t="shared" si="22"/>
        <v>Normal</v>
      </c>
      <c r="AW6">
        <v>138</v>
      </c>
      <c r="AX6" t="str">
        <f t="shared" si="23"/>
        <v>Normal</v>
      </c>
      <c r="AY6">
        <v>4.8</v>
      </c>
      <c r="AZ6" t="str">
        <f t="shared" si="24"/>
        <v>Normal</v>
      </c>
      <c r="BA6">
        <v>14.2</v>
      </c>
      <c r="BB6" t="str">
        <f t="shared" si="2"/>
        <v>Normal</v>
      </c>
      <c r="BC6">
        <v>10.1</v>
      </c>
      <c r="BD6" t="str">
        <f t="shared" si="25"/>
        <v>Normal</v>
      </c>
      <c r="BE6">
        <v>4.3</v>
      </c>
      <c r="BF6" t="str">
        <f t="shared" si="26"/>
        <v>Normal</v>
      </c>
      <c r="BG6">
        <v>0</v>
      </c>
      <c r="BH6" t="str">
        <f t="shared" si="27"/>
        <v>No Toma ECA</v>
      </c>
      <c r="BI6">
        <v>1</v>
      </c>
      <c r="BJ6" t="str">
        <f t="shared" si="28"/>
        <v>Toma ARB</v>
      </c>
      <c r="BK6">
        <v>0</v>
      </c>
      <c r="BL6" t="str">
        <f t="shared" si="29"/>
        <v>No toma diureticos</v>
      </c>
      <c r="BM6">
        <v>0</v>
      </c>
      <c r="BN6" t="str">
        <f t="shared" si="30"/>
        <v>No toma estatinas</v>
      </c>
      <c r="BO6">
        <v>0</v>
      </c>
      <c r="BP6" t="str">
        <f t="shared" si="31"/>
        <v>Sano</v>
      </c>
      <c r="BQ6">
        <v>0</v>
      </c>
      <c r="BR6" t="str">
        <f t="shared" si="32"/>
        <v>Sano</v>
      </c>
    </row>
    <row r="7" spans="1:70" x14ac:dyDescent="0.25">
      <c r="A7" t="s">
        <v>7</v>
      </c>
      <c r="B7">
        <v>42</v>
      </c>
      <c r="C7" t="str">
        <f t="shared" si="3"/>
        <v>Adulto</v>
      </c>
      <c r="D7" t="s">
        <v>6</v>
      </c>
      <c r="E7">
        <v>28.3</v>
      </c>
      <c r="F7" t="str">
        <f t="shared" si="4"/>
        <v>Sobrepeso</v>
      </c>
      <c r="G7">
        <v>1</v>
      </c>
      <c r="H7" t="str">
        <f t="shared" si="5"/>
        <v>Tiene herencia</v>
      </c>
      <c r="I7">
        <v>107</v>
      </c>
      <c r="J7">
        <v>73</v>
      </c>
      <c r="K7">
        <v>89</v>
      </c>
      <c r="L7" t="str">
        <f t="shared" si="6"/>
        <v>Normal</v>
      </c>
      <c r="M7">
        <v>54</v>
      </c>
      <c r="N7" t="str">
        <f t="shared" si="7"/>
        <v>Normal</v>
      </c>
      <c r="O7">
        <v>1</v>
      </c>
      <c r="P7" t="str">
        <f t="shared" si="8"/>
        <v>Sin limitaciones</v>
      </c>
      <c r="Q7">
        <v>0</v>
      </c>
      <c r="R7" t="str">
        <f t="shared" si="9"/>
        <v>No tiene cetoacidosis</v>
      </c>
      <c r="S7">
        <v>0</v>
      </c>
      <c r="T7" t="str">
        <f t="shared" si="10"/>
        <v>No tiene Insuficiencia</v>
      </c>
      <c r="U7">
        <v>0</v>
      </c>
      <c r="V7" t="str">
        <f t="shared" si="11"/>
        <v>Normotenso</v>
      </c>
      <c r="W7">
        <v>0.8</v>
      </c>
      <c r="X7" t="str">
        <f t="shared" si="0"/>
        <v>Normal</v>
      </c>
      <c r="Y7">
        <v>38</v>
      </c>
      <c r="Z7" t="str">
        <f t="shared" si="1"/>
        <v>Normal</v>
      </c>
      <c r="AA7">
        <v>74</v>
      </c>
      <c r="AB7" t="str">
        <f t="shared" si="12"/>
        <v>Funcion disminuida</v>
      </c>
      <c r="AC7">
        <v>26</v>
      </c>
      <c r="AD7" t="str">
        <f t="shared" si="13"/>
        <v>Normal</v>
      </c>
      <c r="AE7">
        <v>20</v>
      </c>
      <c r="AF7" t="str">
        <f t="shared" si="14"/>
        <v>Normal</v>
      </c>
      <c r="AG7">
        <v>2495</v>
      </c>
      <c r="AH7" t="str">
        <f t="shared" si="15"/>
        <v>Poliuria</v>
      </c>
      <c r="AI7">
        <v>0</v>
      </c>
      <c r="AJ7" t="str">
        <f t="shared" si="16"/>
        <v>No Diabetico</v>
      </c>
      <c r="AK7">
        <v>91</v>
      </c>
      <c r="AL7" t="str">
        <f t="shared" si="17"/>
        <v>Normal</v>
      </c>
      <c r="AM7">
        <v>5.2</v>
      </c>
      <c r="AN7" t="str">
        <f t="shared" si="18"/>
        <v>Normal</v>
      </c>
      <c r="AO7">
        <v>151</v>
      </c>
      <c r="AP7" t="str">
        <f t="shared" si="19"/>
        <v>Normal</v>
      </c>
      <c r="AQ7">
        <v>82</v>
      </c>
      <c r="AR7" t="str">
        <f t="shared" si="20"/>
        <v>Normal</v>
      </c>
      <c r="AS7">
        <v>56</v>
      </c>
      <c r="AT7" t="str">
        <f t="shared" si="21"/>
        <v>Bajo</v>
      </c>
      <c r="AU7">
        <v>135</v>
      </c>
      <c r="AV7" t="str">
        <f t="shared" si="22"/>
        <v>Normal</v>
      </c>
      <c r="AW7">
        <v>135</v>
      </c>
      <c r="AX7" t="str">
        <f t="shared" si="23"/>
        <v>Normal</v>
      </c>
      <c r="AY7">
        <v>3.9</v>
      </c>
      <c r="AZ7" t="str">
        <f t="shared" si="24"/>
        <v>Normal</v>
      </c>
      <c r="BA7">
        <v>15.9</v>
      </c>
      <c r="BB7" t="str">
        <f t="shared" si="2"/>
        <v>Alta</v>
      </c>
      <c r="BC7">
        <v>9.3000000000000007</v>
      </c>
      <c r="BD7" t="str">
        <f t="shared" si="25"/>
        <v>Normal</v>
      </c>
      <c r="BE7">
        <v>2.6</v>
      </c>
      <c r="BF7" t="str">
        <f t="shared" si="26"/>
        <v>Normal</v>
      </c>
      <c r="BG7">
        <v>1</v>
      </c>
      <c r="BH7" t="str">
        <f t="shared" si="27"/>
        <v>Toma ECA</v>
      </c>
      <c r="BI7">
        <v>0</v>
      </c>
      <c r="BJ7" t="str">
        <f t="shared" si="28"/>
        <v>No toma ARB</v>
      </c>
      <c r="BK7">
        <v>0</v>
      </c>
      <c r="BL7" t="str">
        <f t="shared" si="29"/>
        <v>No toma diureticos</v>
      </c>
      <c r="BM7">
        <v>0</v>
      </c>
      <c r="BN7" t="str">
        <f t="shared" si="30"/>
        <v>No toma estatinas</v>
      </c>
      <c r="BO7">
        <v>0</v>
      </c>
      <c r="BP7" t="str">
        <f t="shared" si="31"/>
        <v>Sano</v>
      </c>
      <c r="BQ7">
        <v>0</v>
      </c>
      <c r="BR7" t="str">
        <f t="shared" si="32"/>
        <v>Sano</v>
      </c>
    </row>
    <row r="8" spans="1:70" x14ac:dyDescent="0.25">
      <c r="A8" t="s">
        <v>8</v>
      </c>
      <c r="B8">
        <v>75</v>
      </c>
      <c r="C8" t="str">
        <f t="shared" si="3"/>
        <v>Adulto Mayor</v>
      </c>
      <c r="D8" t="s">
        <v>6</v>
      </c>
      <c r="E8">
        <v>39.799999999999997</v>
      </c>
      <c r="F8" t="str">
        <f t="shared" si="4"/>
        <v>Obesidad II</v>
      </c>
      <c r="G8">
        <v>0</v>
      </c>
      <c r="H8" t="str">
        <f t="shared" si="5"/>
        <v>No tiene herencia</v>
      </c>
      <c r="I8">
        <v>150</v>
      </c>
      <c r="J8">
        <v>106</v>
      </c>
      <c r="K8">
        <v>105</v>
      </c>
      <c r="L8" t="str">
        <f t="shared" si="6"/>
        <v>Taquicardia</v>
      </c>
      <c r="M8">
        <v>30</v>
      </c>
      <c r="N8" t="str">
        <f t="shared" si="7"/>
        <v>Reducida</v>
      </c>
      <c r="O8">
        <v>2</v>
      </c>
      <c r="P8" t="str">
        <f t="shared" si="8"/>
        <v>Ligera limitaciones</v>
      </c>
      <c r="Q8">
        <v>1</v>
      </c>
      <c r="R8" t="str">
        <f t="shared" si="9"/>
        <v>Tiene cetoacidosis</v>
      </c>
      <c r="S8">
        <v>1</v>
      </c>
      <c r="T8" t="str">
        <f t="shared" si="10"/>
        <v>Tiene Insuficiencia</v>
      </c>
      <c r="U8">
        <v>1</v>
      </c>
      <c r="V8" t="str">
        <f t="shared" si="11"/>
        <v>Hipertenso</v>
      </c>
      <c r="W8">
        <v>3.8</v>
      </c>
      <c r="X8" t="str">
        <f t="shared" si="0"/>
        <v>Alto</v>
      </c>
      <c r="Y8">
        <v>55</v>
      </c>
      <c r="Z8" t="str">
        <f t="shared" si="1"/>
        <v>Elevado</v>
      </c>
      <c r="AA8">
        <v>57</v>
      </c>
      <c r="AB8" t="str">
        <f t="shared" si="12"/>
        <v>Funcion disminuida moderada</v>
      </c>
      <c r="AC8">
        <v>2491</v>
      </c>
      <c r="AD8" t="str">
        <f t="shared" si="13"/>
        <v>Proteinuria</v>
      </c>
      <c r="AE8">
        <v>1992</v>
      </c>
      <c r="AF8" t="str">
        <f t="shared" si="14"/>
        <v>Macroalbuminuria</v>
      </c>
      <c r="AG8">
        <v>500</v>
      </c>
      <c r="AH8" t="str">
        <f t="shared" si="15"/>
        <v>Poliuria</v>
      </c>
      <c r="AI8">
        <v>1</v>
      </c>
      <c r="AJ8" t="str">
        <f t="shared" si="16"/>
        <v>Diabetico</v>
      </c>
      <c r="AK8">
        <v>199</v>
      </c>
      <c r="AL8" t="str">
        <f t="shared" si="17"/>
        <v>Diabetes</v>
      </c>
      <c r="AM8">
        <v>7</v>
      </c>
      <c r="AN8" t="str">
        <f t="shared" si="18"/>
        <v>Diabetes</v>
      </c>
      <c r="AO8">
        <v>219</v>
      </c>
      <c r="AP8" t="str">
        <f t="shared" si="19"/>
        <v>Alto</v>
      </c>
      <c r="AQ8">
        <v>188</v>
      </c>
      <c r="AR8" t="str">
        <f t="shared" si="20"/>
        <v>Alto</v>
      </c>
      <c r="AS8">
        <v>28</v>
      </c>
      <c r="AT8" t="str">
        <f t="shared" si="21"/>
        <v>Bajo</v>
      </c>
      <c r="AU8">
        <v>326</v>
      </c>
      <c r="AV8" t="str">
        <f t="shared" si="22"/>
        <v>Alto</v>
      </c>
      <c r="AW8">
        <v>128</v>
      </c>
      <c r="AX8" t="str">
        <f t="shared" si="23"/>
        <v>Bajo</v>
      </c>
      <c r="AY8">
        <v>6.3</v>
      </c>
      <c r="AZ8" t="str">
        <f t="shared" si="24"/>
        <v>Alto</v>
      </c>
      <c r="BA8">
        <v>7.7</v>
      </c>
      <c r="BB8" t="str">
        <f t="shared" si="2"/>
        <v>Baja</v>
      </c>
      <c r="BC8">
        <v>8.5</v>
      </c>
      <c r="BD8" t="str">
        <f t="shared" si="25"/>
        <v>Normal</v>
      </c>
      <c r="BE8">
        <v>5.7</v>
      </c>
      <c r="BF8" t="str">
        <f t="shared" si="26"/>
        <v>Alto</v>
      </c>
      <c r="BG8">
        <v>1</v>
      </c>
      <c r="BH8" t="str">
        <f t="shared" si="27"/>
        <v>Toma ECA</v>
      </c>
      <c r="BI8">
        <v>1</v>
      </c>
      <c r="BJ8" t="str">
        <f t="shared" si="28"/>
        <v>Toma ARB</v>
      </c>
      <c r="BK8">
        <v>1</v>
      </c>
      <c r="BL8" t="str">
        <f t="shared" si="29"/>
        <v>Toma diureticos</v>
      </c>
      <c r="BM8">
        <v>0</v>
      </c>
      <c r="BN8" t="str">
        <f t="shared" si="30"/>
        <v>No toma estatinas</v>
      </c>
      <c r="BO8">
        <v>1</v>
      </c>
      <c r="BP8" t="str">
        <f t="shared" si="31"/>
        <v>Enfermedad renal</v>
      </c>
      <c r="BQ8">
        <v>1</v>
      </c>
      <c r="BR8" t="str">
        <f t="shared" si="32"/>
        <v>Enfermedad cardiovascular</v>
      </c>
    </row>
    <row r="9" spans="1:70" x14ac:dyDescent="0.25">
      <c r="A9" t="s">
        <v>9</v>
      </c>
      <c r="B9">
        <v>74</v>
      </c>
      <c r="C9" t="str">
        <f t="shared" si="3"/>
        <v>Adulto Mayor</v>
      </c>
      <c r="D9" t="s">
        <v>6</v>
      </c>
      <c r="E9">
        <v>28.1</v>
      </c>
      <c r="F9" t="str">
        <f t="shared" si="4"/>
        <v>Sobrepeso</v>
      </c>
      <c r="G9">
        <v>0</v>
      </c>
      <c r="H9" t="str">
        <f t="shared" si="5"/>
        <v>No tiene herencia</v>
      </c>
      <c r="I9">
        <v>181</v>
      </c>
      <c r="J9">
        <v>92</v>
      </c>
      <c r="K9">
        <v>81</v>
      </c>
      <c r="L9" t="str">
        <f t="shared" si="6"/>
        <v>Normal</v>
      </c>
      <c r="M9">
        <v>40</v>
      </c>
      <c r="N9" t="str">
        <f t="shared" si="7"/>
        <v>Reducida</v>
      </c>
      <c r="O9">
        <v>3</v>
      </c>
      <c r="P9" t="str">
        <f t="shared" si="8"/>
        <v>Limitacion marcada</v>
      </c>
      <c r="Q9">
        <v>1</v>
      </c>
      <c r="R9" t="str">
        <f t="shared" si="9"/>
        <v>Tiene cetoacidosis</v>
      </c>
      <c r="S9">
        <v>0</v>
      </c>
      <c r="T9" t="str">
        <f t="shared" si="10"/>
        <v>No tiene Insuficiencia</v>
      </c>
      <c r="U9">
        <v>1</v>
      </c>
      <c r="V9" t="str">
        <f t="shared" si="11"/>
        <v>Hipertenso</v>
      </c>
      <c r="W9">
        <v>3.4</v>
      </c>
      <c r="X9" t="str">
        <f t="shared" si="0"/>
        <v>Alto</v>
      </c>
      <c r="Y9">
        <v>46</v>
      </c>
      <c r="Z9" t="str">
        <f t="shared" si="1"/>
        <v>Elevado</v>
      </c>
      <c r="AA9">
        <v>10</v>
      </c>
      <c r="AB9" t="str">
        <f t="shared" si="12"/>
        <v>Fallo renal</v>
      </c>
      <c r="AC9">
        <v>1627</v>
      </c>
      <c r="AD9" t="str">
        <f t="shared" si="13"/>
        <v>Proteinuria</v>
      </c>
      <c r="AE9">
        <v>1464</v>
      </c>
      <c r="AF9" t="str">
        <f t="shared" si="14"/>
        <v>Macroalbuminuria</v>
      </c>
      <c r="AG9">
        <v>553</v>
      </c>
      <c r="AH9" t="str">
        <f t="shared" si="15"/>
        <v>Poliuria</v>
      </c>
      <c r="AI9">
        <v>1</v>
      </c>
      <c r="AJ9" t="str">
        <f t="shared" si="16"/>
        <v>Diabetico</v>
      </c>
      <c r="AK9">
        <v>151</v>
      </c>
      <c r="AL9" t="str">
        <f t="shared" si="17"/>
        <v>Diabetes</v>
      </c>
      <c r="AM9">
        <v>9.5</v>
      </c>
      <c r="AN9" t="str">
        <f t="shared" si="18"/>
        <v>Diabetes</v>
      </c>
      <c r="AO9">
        <v>208</v>
      </c>
      <c r="AP9" t="str">
        <f t="shared" si="19"/>
        <v>Alto</v>
      </c>
      <c r="AQ9">
        <v>148</v>
      </c>
      <c r="AR9" t="str">
        <f t="shared" si="20"/>
        <v>Limite alto</v>
      </c>
      <c r="AS9">
        <v>40</v>
      </c>
      <c r="AT9" t="str">
        <f t="shared" si="21"/>
        <v>Bajo</v>
      </c>
      <c r="AU9">
        <v>387</v>
      </c>
      <c r="AV9" t="str">
        <f t="shared" si="22"/>
        <v>Alto</v>
      </c>
      <c r="AW9">
        <v>127</v>
      </c>
      <c r="AX9" t="str">
        <f t="shared" si="23"/>
        <v>Bajo</v>
      </c>
      <c r="AY9">
        <v>6.7</v>
      </c>
      <c r="AZ9" t="str">
        <f t="shared" si="24"/>
        <v>Alto</v>
      </c>
      <c r="BA9">
        <v>8.6</v>
      </c>
      <c r="BB9" t="str">
        <f t="shared" si="2"/>
        <v>Baja</v>
      </c>
      <c r="BC9">
        <v>8.8000000000000007</v>
      </c>
      <c r="BD9" t="str">
        <f t="shared" si="25"/>
        <v>Normal</v>
      </c>
      <c r="BE9">
        <v>7.1</v>
      </c>
      <c r="BF9" t="str">
        <f t="shared" si="26"/>
        <v>Alto</v>
      </c>
      <c r="BG9">
        <v>1</v>
      </c>
      <c r="BH9" t="str">
        <f t="shared" si="27"/>
        <v>Toma ECA</v>
      </c>
      <c r="BI9">
        <v>1</v>
      </c>
      <c r="BJ9" t="str">
        <f t="shared" si="28"/>
        <v>Toma ARB</v>
      </c>
      <c r="BK9">
        <v>1</v>
      </c>
      <c r="BL9" t="str">
        <f t="shared" si="29"/>
        <v>Toma diureticos</v>
      </c>
      <c r="BM9">
        <v>1</v>
      </c>
      <c r="BN9" t="str">
        <f t="shared" si="30"/>
        <v>Toma estatinas</v>
      </c>
      <c r="BO9">
        <v>1</v>
      </c>
      <c r="BP9" t="str">
        <f t="shared" si="31"/>
        <v>Enfermedad renal</v>
      </c>
      <c r="BQ9">
        <v>0</v>
      </c>
      <c r="BR9" t="str">
        <f t="shared" si="32"/>
        <v>Sano</v>
      </c>
    </row>
    <row r="10" spans="1:70" x14ac:dyDescent="0.25">
      <c r="A10" t="s">
        <v>10</v>
      </c>
      <c r="B10">
        <v>54</v>
      </c>
      <c r="C10" t="str">
        <f t="shared" si="3"/>
        <v>Adulto</v>
      </c>
      <c r="D10" t="s">
        <v>6</v>
      </c>
      <c r="E10">
        <v>26</v>
      </c>
      <c r="F10" t="str">
        <f t="shared" si="4"/>
        <v>Sobrepeso</v>
      </c>
      <c r="G10">
        <v>0</v>
      </c>
      <c r="H10" t="str">
        <f t="shared" si="5"/>
        <v>No tiene herencia</v>
      </c>
      <c r="I10">
        <v>117</v>
      </c>
      <c r="J10">
        <v>66</v>
      </c>
      <c r="K10">
        <v>81</v>
      </c>
      <c r="L10" t="str">
        <f t="shared" si="6"/>
        <v>Normal</v>
      </c>
      <c r="M10">
        <v>52</v>
      </c>
      <c r="N10" t="str">
        <f t="shared" si="7"/>
        <v>Normal</v>
      </c>
      <c r="O10">
        <v>2</v>
      </c>
      <c r="P10" t="str">
        <f t="shared" si="8"/>
        <v>Ligera limitaciones</v>
      </c>
      <c r="Q10">
        <v>0</v>
      </c>
      <c r="R10" t="str">
        <f t="shared" si="9"/>
        <v>No tiene cetoacidosis</v>
      </c>
      <c r="S10">
        <v>0</v>
      </c>
      <c r="T10" t="str">
        <f t="shared" si="10"/>
        <v>No tiene Insuficiencia</v>
      </c>
      <c r="U10">
        <v>0</v>
      </c>
      <c r="V10" t="str">
        <f t="shared" si="11"/>
        <v>Normotenso</v>
      </c>
      <c r="W10">
        <v>0.7</v>
      </c>
      <c r="X10" t="str">
        <f t="shared" si="0"/>
        <v>Normal</v>
      </c>
      <c r="Y10">
        <v>15</v>
      </c>
      <c r="Z10" t="str">
        <f t="shared" si="1"/>
        <v>Bajo</v>
      </c>
      <c r="AA10">
        <v>63</v>
      </c>
      <c r="AB10" t="str">
        <f t="shared" si="12"/>
        <v>Funcion disminuida</v>
      </c>
      <c r="AC10">
        <v>5</v>
      </c>
      <c r="AD10" t="str">
        <f t="shared" si="13"/>
        <v>Normal</v>
      </c>
      <c r="AE10">
        <v>4</v>
      </c>
      <c r="AF10" t="str">
        <f t="shared" si="14"/>
        <v>Normal</v>
      </c>
      <c r="AG10">
        <v>1397</v>
      </c>
      <c r="AH10" t="str">
        <f t="shared" si="15"/>
        <v>Poliuria</v>
      </c>
      <c r="AI10">
        <v>1</v>
      </c>
      <c r="AJ10" t="str">
        <f t="shared" si="16"/>
        <v>Diabetico</v>
      </c>
      <c r="AK10">
        <v>82</v>
      </c>
      <c r="AL10" t="str">
        <f t="shared" si="17"/>
        <v>Normal</v>
      </c>
      <c r="AM10">
        <v>5.9</v>
      </c>
      <c r="AN10" t="str">
        <f t="shared" si="18"/>
        <v>Prediabetes</v>
      </c>
      <c r="AO10">
        <v>182</v>
      </c>
      <c r="AP10" t="str">
        <f t="shared" si="19"/>
        <v>Normal</v>
      </c>
      <c r="AQ10">
        <v>127</v>
      </c>
      <c r="AR10" t="str">
        <f t="shared" si="20"/>
        <v>Casi normal</v>
      </c>
      <c r="AS10">
        <v>51</v>
      </c>
      <c r="AT10" t="str">
        <f t="shared" si="21"/>
        <v>Bajo</v>
      </c>
      <c r="AU10">
        <v>138</v>
      </c>
      <c r="AV10" t="str">
        <f t="shared" si="22"/>
        <v>Normal</v>
      </c>
      <c r="AW10">
        <v>137</v>
      </c>
      <c r="AX10" t="str">
        <f t="shared" si="23"/>
        <v>Normal</v>
      </c>
      <c r="AY10">
        <v>4.5</v>
      </c>
      <c r="AZ10" t="str">
        <f t="shared" si="24"/>
        <v>Normal</v>
      </c>
      <c r="BA10">
        <v>13</v>
      </c>
      <c r="BB10" t="str">
        <f t="shared" si="2"/>
        <v>Normal</v>
      </c>
      <c r="BC10">
        <v>9.6999999999999993</v>
      </c>
      <c r="BD10" t="str">
        <f t="shared" si="25"/>
        <v>Normal</v>
      </c>
      <c r="BE10">
        <v>4.5</v>
      </c>
      <c r="BF10" t="str">
        <f t="shared" si="26"/>
        <v>Normal</v>
      </c>
      <c r="BG10">
        <v>0</v>
      </c>
      <c r="BH10" t="str">
        <f t="shared" si="27"/>
        <v>No Toma ECA</v>
      </c>
      <c r="BI10">
        <v>1</v>
      </c>
      <c r="BJ10" t="str">
        <f t="shared" si="28"/>
        <v>Toma ARB</v>
      </c>
      <c r="BK10">
        <v>1</v>
      </c>
      <c r="BL10" t="str">
        <f t="shared" si="29"/>
        <v>Toma diureticos</v>
      </c>
      <c r="BM10">
        <v>0</v>
      </c>
      <c r="BN10" t="str">
        <f t="shared" si="30"/>
        <v>No toma estatinas</v>
      </c>
      <c r="BO10">
        <v>0</v>
      </c>
      <c r="BP10" t="str">
        <f t="shared" si="31"/>
        <v>Sano</v>
      </c>
      <c r="BQ10">
        <v>1</v>
      </c>
      <c r="BR10" t="str">
        <f t="shared" si="32"/>
        <v>Enfermedad cardiovascular</v>
      </c>
    </row>
    <row r="11" spans="1:70" x14ac:dyDescent="0.25">
      <c r="A11" t="s">
        <v>11</v>
      </c>
      <c r="B11">
        <v>79</v>
      </c>
      <c r="C11" t="str">
        <f t="shared" si="3"/>
        <v>Adulto Mayor</v>
      </c>
      <c r="D11" t="s">
        <v>6</v>
      </c>
      <c r="E11">
        <v>34.700000000000003</v>
      </c>
      <c r="F11" t="str">
        <f t="shared" si="4"/>
        <v>Obesidad I</v>
      </c>
      <c r="G11">
        <v>0</v>
      </c>
      <c r="H11" t="str">
        <f t="shared" si="5"/>
        <v>No tiene herencia</v>
      </c>
      <c r="I11">
        <v>172</v>
      </c>
      <c r="J11">
        <v>94</v>
      </c>
      <c r="K11">
        <v>102</v>
      </c>
      <c r="L11" t="str">
        <f t="shared" si="6"/>
        <v>Taquicardia</v>
      </c>
      <c r="M11">
        <v>40</v>
      </c>
      <c r="N11" t="str">
        <f t="shared" si="7"/>
        <v>Reducida</v>
      </c>
      <c r="O11">
        <v>4</v>
      </c>
      <c r="P11" t="str">
        <f t="shared" si="8"/>
        <v>Incapacidad</v>
      </c>
      <c r="Q11">
        <v>1</v>
      </c>
      <c r="R11" t="str">
        <f t="shared" si="9"/>
        <v>Tiene cetoacidosis</v>
      </c>
      <c r="S11">
        <v>0</v>
      </c>
      <c r="T11" t="str">
        <f t="shared" si="10"/>
        <v>No tiene Insuficiencia</v>
      </c>
      <c r="U11">
        <v>1</v>
      </c>
      <c r="V11" t="str">
        <f t="shared" si="11"/>
        <v>Hipertenso</v>
      </c>
      <c r="W11">
        <v>4.2</v>
      </c>
      <c r="X11" t="str">
        <f t="shared" si="0"/>
        <v>Alto</v>
      </c>
      <c r="Y11">
        <v>61</v>
      </c>
      <c r="Z11" t="str">
        <f t="shared" si="1"/>
        <v>Elevado</v>
      </c>
      <c r="AA11">
        <v>53</v>
      </c>
      <c r="AB11" t="str">
        <f t="shared" si="12"/>
        <v>Funcion disminuida moderada</v>
      </c>
      <c r="AC11">
        <v>1543</v>
      </c>
      <c r="AD11" t="str">
        <f t="shared" si="13"/>
        <v>Proteinuria</v>
      </c>
      <c r="AE11">
        <v>1388</v>
      </c>
      <c r="AF11" t="str">
        <f t="shared" si="14"/>
        <v>Macroalbuminuria</v>
      </c>
      <c r="AG11">
        <v>457</v>
      </c>
      <c r="AH11" t="str">
        <f t="shared" si="15"/>
        <v>Oliguria</v>
      </c>
      <c r="AI11">
        <v>1</v>
      </c>
      <c r="AJ11" t="str">
        <f t="shared" si="16"/>
        <v>Diabetico</v>
      </c>
      <c r="AK11">
        <v>125</v>
      </c>
      <c r="AL11" t="str">
        <f t="shared" si="17"/>
        <v>Prediabetes</v>
      </c>
      <c r="AM11">
        <v>8.4</v>
      </c>
      <c r="AN11" t="str">
        <f t="shared" si="18"/>
        <v>Diabetes</v>
      </c>
      <c r="AO11">
        <v>304</v>
      </c>
      <c r="AP11" t="str">
        <f t="shared" si="19"/>
        <v>Riesgo</v>
      </c>
      <c r="AQ11">
        <v>166</v>
      </c>
      <c r="AR11" t="str">
        <f t="shared" si="20"/>
        <v>Alto</v>
      </c>
      <c r="AS11">
        <v>41</v>
      </c>
      <c r="AT11" t="str">
        <f t="shared" si="21"/>
        <v>Bajo</v>
      </c>
      <c r="AU11">
        <v>360</v>
      </c>
      <c r="AV11" t="str">
        <f t="shared" si="22"/>
        <v>Alto</v>
      </c>
      <c r="AW11">
        <v>139</v>
      </c>
      <c r="AX11" t="str">
        <f t="shared" si="23"/>
        <v>Normal</v>
      </c>
      <c r="AY11">
        <v>6.9</v>
      </c>
      <c r="AZ11" t="str">
        <f t="shared" si="24"/>
        <v>Alto</v>
      </c>
      <c r="BA11">
        <v>10.4</v>
      </c>
      <c r="BB11" t="str">
        <f t="shared" si="2"/>
        <v>Baja</v>
      </c>
      <c r="BC11">
        <v>7.9</v>
      </c>
      <c r="BD11" t="str">
        <f t="shared" si="25"/>
        <v>Bajo</v>
      </c>
      <c r="BE11">
        <v>5.7</v>
      </c>
      <c r="BF11" t="str">
        <f t="shared" si="26"/>
        <v>Alto</v>
      </c>
      <c r="BG11">
        <v>0</v>
      </c>
      <c r="BH11" t="str">
        <f t="shared" si="27"/>
        <v>No Toma ECA</v>
      </c>
      <c r="BI11">
        <v>0</v>
      </c>
      <c r="BJ11" t="str">
        <f t="shared" si="28"/>
        <v>No toma ARB</v>
      </c>
      <c r="BK11">
        <v>0</v>
      </c>
      <c r="BL11" t="str">
        <f t="shared" si="29"/>
        <v>No toma diureticos</v>
      </c>
      <c r="BM11">
        <v>1</v>
      </c>
      <c r="BN11" t="str">
        <f t="shared" si="30"/>
        <v>Toma estatinas</v>
      </c>
      <c r="BO11">
        <v>1</v>
      </c>
      <c r="BP11" t="str">
        <f t="shared" si="31"/>
        <v>Enfermedad renal</v>
      </c>
      <c r="BQ11">
        <v>0</v>
      </c>
      <c r="BR11" t="str">
        <f t="shared" si="32"/>
        <v>Sano</v>
      </c>
    </row>
    <row r="12" spans="1:70" x14ac:dyDescent="0.25">
      <c r="A12" t="s">
        <v>12</v>
      </c>
      <c r="B12">
        <v>60</v>
      </c>
      <c r="C12" t="str">
        <f t="shared" si="3"/>
        <v>Adulto Mayor</v>
      </c>
      <c r="D12" t="s">
        <v>6</v>
      </c>
      <c r="E12">
        <v>28.1</v>
      </c>
      <c r="F12" t="str">
        <f t="shared" si="4"/>
        <v>Sobrepeso</v>
      </c>
      <c r="G12">
        <v>1</v>
      </c>
      <c r="H12" t="str">
        <f t="shared" si="5"/>
        <v>Tiene herencia</v>
      </c>
      <c r="I12">
        <v>123</v>
      </c>
      <c r="J12">
        <v>82</v>
      </c>
      <c r="K12">
        <v>74</v>
      </c>
      <c r="L12" t="str">
        <f t="shared" si="6"/>
        <v>Normal</v>
      </c>
      <c r="M12">
        <v>51</v>
      </c>
      <c r="N12" t="str">
        <f t="shared" si="7"/>
        <v>Normal</v>
      </c>
      <c r="O12">
        <v>1</v>
      </c>
      <c r="P12" t="str">
        <f t="shared" si="8"/>
        <v>Sin limitaciones</v>
      </c>
      <c r="Q12">
        <v>0</v>
      </c>
      <c r="R12" t="str">
        <f t="shared" si="9"/>
        <v>No tiene cetoacidosis</v>
      </c>
      <c r="S12">
        <v>0</v>
      </c>
      <c r="T12" t="str">
        <f t="shared" si="10"/>
        <v>No tiene Insuficiencia</v>
      </c>
      <c r="U12">
        <v>0</v>
      </c>
      <c r="V12" t="str">
        <f t="shared" si="11"/>
        <v>Normotenso</v>
      </c>
      <c r="W12">
        <v>0.8</v>
      </c>
      <c r="X12" t="str">
        <f t="shared" si="0"/>
        <v>Normal</v>
      </c>
      <c r="Y12">
        <v>40</v>
      </c>
      <c r="Z12" t="str">
        <f t="shared" si="1"/>
        <v>Normal</v>
      </c>
      <c r="AA12">
        <v>76</v>
      </c>
      <c r="AB12" t="str">
        <f t="shared" si="12"/>
        <v>Funcion disminuida</v>
      </c>
      <c r="AC12">
        <v>12</v>
      </c>
      <c r="AD12" t="str">
        <f t="shared" si="13"/>
        <v>Normal</v>
      </c>
      <c r="AE12">
        <v>9</v>
      </c>
      <c r="AF12" t="str">
        <f t="shared" si="14"/>
        <v>Normal</v>
      </c>
      <c r="AG12">
        <v>2416</v>
      </c>
      <c r="AH12" t="str">
        <f t="shared" si="15"/>
        <v>Poliuria</v>
      </c>
      <c r="AI12">
        <v>1</v>
      </c>
      <c r="AJ12" t="str">
        <f t="shared" si="16"/>
        <v>Diabetico</v>
      </c>
      <c r="AK12">
        <v>108</v>
      </c>
      <c r="AL12" t="str">
        <f t="shared" si="17"/>
        <v>Prediabetes</v>
      </c>
      <c r="AM12">
        <v>5.3</v>
      </c>
      <c r="AN12" t="str">
        <f t="shared" si="18"/>
        <v>Normal</v>
      </c>
      <c r="AO12">
        <v>175</v>
      </c>
      <c r="AP12" t="str">
        <f t="shared" si="19"/>
        <v>Normal</v>
      </c>
      <c r="AQ12">
        <v>114</v>
      </c>
      <c r="AR12" t="str">
        <f t="shared" si="20"/>
        <v>Casi normal</v>
      </c>
      <c r="AS12">
        <v>57</v>
      </c>
      <c r="AT12" t="str">
        <f t="shared" si="21"/>
        <v>Bajo</v>
      </c>
      <c r="AU12">
        <v>104</v>
      </c>
      <c r="AV12" t="str">
        <f t="shared" si="22"/>
        <v>Normal</v>
      </c>
      <c r="AW12">
        <v>142</v>
      </c>
      <c r="AX12" t="str">
        <f t="shared" si="23"/>
        <v>Normal</v>
      </c>
      <c r="AY12">
        <v>4.9000000000000004</v>
      </c>
      <c r="AZ12" t="str">
        <f t="shared" si="24"/>
        <v>Normal</v>
      </c>
      <c r="BA12">
        <v>14</v>
      </c>
      <c r="BB12" t="str">
        <f t="shared" si="2"/>
        <v>Normal</v>
      </c>
      <c r="BC12">
        <v>9.5</v>
      </c>
      <c r="BD12" t="str">
        <f t="shared" si="25"/>
        <v>Normal</v>
      </c>
      <c r="BE12">
        <v>4.0999999999999996</v>
      </c>
      <c r="BF12" t="str">
        <f t="shared" si="26"/>
        <v>Normal</v>
      </c>
      <c r="BG12">
        <v>0</v>
      </c>
      <c r="BH12" t="str">
        <f t="shared" si="27"/>
        <v>No Toma ECA</v>
      </c>
      <c r="BI12">
        <v>1</v>
      </c>
      <c r="BJ12" t="str">
        <f t="shared" si="28"/>
        <v>Toma ARB</v>
      </c>
      <c r="BK12">
        <v>0</v>
      </c>
      <c r="BL12" t="str">
        <f t="shared" si="29"/>
        <v>No toma diureticos</v>
      </c>
      <c r="BM12">
        <v>1</v>
      </c>
      <c r="BN12" t="str">
        <f t="shared" si="30"/>
        <v>Toma estatinas</v>
      </c>
      <c r="BO12">
        <v>0</v>
      </c>
      <c r="BP12" t="str">
        <f t="shared" si="31"/>
        <v>Sano</v>
      </c>
      <c r="BQ12">
        <v>1</v>
      </c>
      <c r="BR12" t="str">
        <f t="shared" si="32"/>
        <v>Enfermedad cardiovascular</v>
      </c>
    </row>
    <row r="13" spans="1:70" x14ac:dyDescent="0.25">
      <c r="A13" t="s">
        <v>13</v>
      </c>
      <c r="B13">
        <v>72</v>
      </c>
      <c r="C13" t="str">
        <f t="shared" si="3"/>
        <v>Adulto Mayor</v>
      </c>
      <c r="D13" t="s">
        <v>6</v>
      </c>
      <c r="E13">
        <v>25.4</v>
      </c>
      <c r="F13" t="str">
        <f t="shared" si="4"/>
        <v>Sobrepeso</v>
      </c>
      <c r="G13">
        <v>1</v>
      </c>
      <c r="H13" t="str">
        <f t="shared" si="5"/>
        <v>Tiene herencia</v>
      </c>
      <c r="I13">
        <v>171</v>
      </c>
      <c r="J13">
        <v>108</v>
      </c>
      <c r="K13">
        <v>99</v>
      </c>
      <c r="L13" t="str">
        <f t="shared" si="6"/>
        <v>Normal</v>
      </c>
      <c r="M13">
        <v>50</v>
      </c>
      <c r="N13" t="str">
        <f t="shared" si="7"/>
        <v>Normal</v>
      </c>
      <c r="O13">
        <v>4</v>
      </c>
      <c r="P13" t="str">
        <f t="shared" si="8"/>
        <v>Incapacidad</v>
      </c>
      <c r="Q13">
        <v>1</v>
      </c>
      <c r="R13" t="str">
        <f t="shared" si="9"/>
        <v>Tiene cetoacidosis</v>
      </c>
      <c r="S13">
        <v>0</v>
      </c>
      <c r="T13" t="str">
        <f t="shared" si="10"/>
        <v>No tiene Insuficiencia</v>
      </c>
      <c r="U13">
        <v>1</v>
      </c>
      <c r="V13" t="str">
        <f t="shared" si="11"/>
        <v>Hipertenso</v>
      </c>
      <c r="W13">
        <v>4.5</v>
      </c>
      <c r="X13" t="str">
        <f t="shared" si="0"/>
        <v>Alto</v>
      </c>
      <c r="Y13">
        <v>102</v>
      </c>
      <c r="Z13" t="str">
        <f t="shared" si="1"/>
        <v>Riesgo</v>
      </c>
      <c r="AA13">
        <v>31</v>
      </c>
      <c r="AB13" t="str">
        <f t="shared" si="12"/>
        <v>Funcion disminuida moderada</v>
      </c>
      <c r="AC13">
        <v>2652</v>
      </c>
      <c r="AD13" t="str">
        <f t="shared" si="13"/>
        <v>Proteinuria</v>
      </c>
      <c r="AE13">
        <v>2121</v>
      </c>
      <c r="AF13" t="str">
        <f t="shared" si="14"/>
        <v>Macroalbuminuria</v>
      </c>
      <c r="AG13">
        <v>353</v>
      </c>
      <c r="AH13" t="str">
        <f t="shared" si="15"/>
        <v>Oliguria</v>
      </c>
      <c r="AI13">
        <v>1</v>
      </c>
      <c r="AJ13" t="str">
        <f t="shared" si="16"/>
        <v>Diabetico</v>
      </c>
      <c r="AK13">
        <v>216</v>
      </c>
      <c r="AL13" t="str">
        <f t="shared" si="17"/>
        <v>Diabetes</v>
      </c>
      <c r="AM13">
        <v>10.3</v>
      </c>
      <c r="AN13" t="str">
        <f t="shared" si="18"/>
        <v>Diabetes</v>
      </c>
      <c r="AO13">
        <v>259</v>
      </c>
      <c r="AP13" t="str">
        <f t="shared" si="19"/>
        <v>Riesgo</v>
      </c>
      <c r="AQ13">
        <v>134</v>
      </c>
      <c r="AR13" t="str">
        <f t="shared" si="20"/>
        <v>Limite alto</v>
      </c>
      <c r="AS13">
        <v>31</v>
      </c>
      <c r="AT13" t="str">
        <f t="shared" si="21"/>
        <v>Bajo</v>
      </c>
      <c r="AU13">
        <v>375</v>
      </c>
      <c r="AV13" t="str">
        <f t="shared" si="22"/>
        <v>Alto</v>
      </c>
      <c r="AW13">
        <v>130</v>
      </c>
      <c r="AX13" t="str">
        <f t="shared" si="23"/>
        <v>Bajo</v>
      </c>
      <c r="AY13">
        <v>5.0999999999999996</v>
      </c>
      <c r="AZ13" t="str">
        <f t="shared" si="24"/>
        <v>Alto</v>
      </c>
      <c r="BA13">
        <v>9.1</v>
      </c>
      <c r="BB13" t="str">
        <f t="shared" si="2"/>
        <v>Baja</v>
      </c>
      <c r="BC13">
        <v>8.3000000000000007</v>
      </c>
      <c r="BD13" t="str">
        <f t="shared" si="25"/>
        <v>Bajo</v>
      </c>
      <c r="BE13">
        <v>6.4</v>
      </c>
      <c r="BF13" t="str">
        <f t="shared" si="26"/>
        <v>Alto</v>
      </c>
      <c r="BG13">
        <v>1</v>
      </c>
      <c r="BH13" t="str">
        <f t="shared" si="27"/>
        <v>Toma ECA</v>
      </c>
      <c r="BI13">
        <v>1</v>
      </c>
      <c r="BJ13" t="str">
        <f t="shared" si="28"/>
        <v>Toma ARB</v>
      </c>
      <c r="BK13">
        <v>1</v>
      </c>
      <c r="BL13" t="str">
        <f t="shared" si="29"/>
        <v>Toma diureticos</v>
      </c>
      <c r="BM13">
        <v>1</v>
      </c>
      <c r="BN13" t="str">
        <f t="shared" si="30"/>
        <v>Toma estatinas</v>
      </c>
      <c r="BO13">
        <v>1</v>
      </c>
      <c r="BP13" t="str">
        <f t="shared" si="31"/>
        <v>Enfermedad renal</v>
      </c>
      <c r="BQ13">
        <v>1</v>
      </c>
      <c r="BR13" t="str">
        <f t="shared" si="32"/>
        <v>Enfermedad cardiovascular</v>
      </c>
    </row>
    <row r="14" spans="1:70" x14ac:dyDescent="0.25">
      <c r="A14" t="s">
        <v>14</v>
      </c>
      <c r="B14">
        <v>48</v>
      </c>
      <c r="C14" t="str">
        <f t="shared" si="3"/>
        <v>Adulto</v>
      </c>
      <c r="D14" t="s">
        <v>6</v>
      </c>
      <c r="E14">
        <v>23.3</v>
      </c>
      <c r="F14" t="str">
        <f t="shared" si="4"/>
        <v>Peso Normal</v>
      </c>
      <c r="G14">
        <v>1</v>
      </c>
      <c r="H14" t="str">
        <f t="shared" si="5"/>
        <v>Tiene herencia</v>
      </c>
      <c r="I14">
        <v>125</v>
      </c>
      <c r="J14">
        <v>85</v>
      </c>
      <c r="K14">
        <v>89</v>
      </c>
      <c r="L14" t="str">
        <f t="shared" si="6"/>
        <v>Normal</v>
      </c>
      <c r="M14">
        <v>58</v>
      </c>
      <c r="N14" t="str">
        <f t="shared" si="7"/>
        <v>Normal</v>
      </c>
      <c r="O14">
        <v>2</v>
      </c>
      <c r="P14" t="str">
        <f t="shared" si="8"/>
        <v>Ligera limitaciones</v>
      </c>
      <c r="Q14">
        <v>0</v>
      </c>
      <c r="R14" t="str">
        <f t="shared" si="9"/>
        <v>No tiene cetoacidosis</v>
      </c>
      <c r="S14">
        <v>0</v>
      </c>
      <c r="T14" t="str">
        <f t="shared" si="10"/>
        <v>No tiene Insuficiencia</v>
      </c>
      <c r="U14">
        <v>0</v>
      </c>
      <c r="V14" t="str">
        <f t="shared" si="11"/>
        <v>Normotenso</v>
      </c>
      <c r="W14">
        <v>0.6</v>
      </c>
      <c r="X14" t="str">
        <f t="shared" si="0"/>
        <v>Normal</v>
      </c>
      <c r="Y14">
        <v>40</v>
      </c>
      <c r="Z14" t="str">
        <f t="shared" si="1"/>
        <v>Normal</v>
      </c>
      <c r="AA14">
        <v>60</v>
      </c>
      <c r="AB14" t="str">
        <f t="shared" si="12"/>
        <v>Funcion disminuida</v>
      </c>
      <c r="AC14">
        <v>19</v>
      </c>
      <c r="AD14" t="str">
        <f t="shared" si="13"/>
        <v>Normal</v>
      </c>
      <c r="AE14">
        <v>13</v>
      </c>
      <c r="AF14" t="str">
        <f t="shared" si="14"/>
        <v>Normal</v>
      </c>
      <c r="AG14">
        <v>1801</v>
      </c>
      <c r="AH14" t="str">
        <f t="shared" si="15"/>
        <v>Poliuria</v>
      </c>
      <c r="AI14">
        <v>0</v>
      </c>
      <c r="AJ14" t="str">
        <f t="shared" si="16"/>
        <v>No Diabetico</v>
      </c>
      <c r="AK14">
        <v>104</v>
      </c>
      <c r="AL14" t="str">
        <f t="shared" si="17"/>
        <v>Prediabetes</v>
      </c>
      <c r="AM14">
        <v>5.9</v>
      </c>
      <c r="AN14" t="str">
        <f t="shared" si="18"/>
        <v>Prediabetes</v>
      </c>
      <c r="AO14">
        <v>150</v>
      </c>
      <c r="AP14" t="str">
        <f t="shared" si="19"/>
        <v>Normal</v>
      </c>
      <c r="AQ14">
        <v>95</v>
      </c>
      <c r="AR14" t="str">
        <f t="shared" si="20"/>
        <v>Normal</v>
      </c>
      <c r="AS14">
        <v>68</v>
      </c>
      <c r="AT14" t="str">
        <f t="shared" si="21"/>
        <v>Normal</v>
      </c>
      <c r="AU14">
        <v>143</v>
      </c>
      <c r="AV14" t="str">
        <f t="shared" si="22"/>
        <v>Normal</v>
      </c>
      <c r="AW14">
        <v>139</v>
      </c>
      <c r="AX14" t="str">
        <f t="shared" si="23"/>
        <v>Normal</v>
      </c>
      <c r="AY14">
        <v>4.4000000000000004</v>
      </c>
      <c r="AZ14" t="str">
        <f t="shared" si="24"/>
        <v>Normal</v>
      </c>
      <c r="BA14">
        <v>13.7</v>
      </c>
      <c r="BB14" t="str">
        <f t="shared" si="2"/>
        <v>Normal</v>
      </c>
      <c r="BC14">
        <v>9</v>
      </c>
      <c r="BD14" t="str">
        <f t="shared" si="25"/>
        <v>Normal</v>
      </c>
      <c r="BE14">
        <v>3.2</v>
      </c>
      <c r="BF14" t="str">
        <f t="shared" si="26"/>
        <v>Normal</v>
      </c>
      <c r="BG14">
        <v>0</v>
      </c>
      <c r="BH14" t="str">
        <f t="shared" si="27"/>
        <v>No Toma ECA</v>
      </c>
      <c r="BI14">
        <v>1</v>
      </c>
      <c r="BJ14" t="str">
        <f t="shared" si="28"/>
        <v>Toma ARB</v>
      </c>
      <c r="BK14">
        <v>0</v>
      </c>
      <c r="BL14" t="str">
        <f t="shared" si="29"/>
        <v>No toma diureticos</v>
      </c>
      <c r="BM14">
        <v>0</v>
      </c>
      <c r="BN14" t="str">
        <f t="shared" si="30"/>
        <v>No toma estatinas</v>
      </c>
      <c r="BO14">
        <v>0</v>
      </c>
      <c r="BP14" t="str">
        <f t="shared" si="31"/>
        <v>Sano</v>
      </c>
      <c r="BQ14">
        <v>0</v>
      </c>
      <c r="BR14" t="str">
        <f t="shared" si="32"/>
        <v>Sano</v>
      </c>
    </row>
    <row r="15" spans="1:70" x14ac:dyDescent="0.25">
      <c r="A15" t="s">
        <v>15</v>
      </c>
      <c r="B15">
        <v>54</v>
      </c>
      <c r="C15" t="str">
        <f t="shared" si="3"/>
        <v>Adulto</v>
      </c>
      <c r="D15" t="s">
        <v>6</v>
      </c>
      <c r="E15">
        <v>26.4</v>
      </c>
      <c r="F15" t="str">
        <f t="shared" si="4"/>
        <v>Sobrepeso</v>
      </c>
      <c r="G15">
        <v>1</v>
      </c>
      <c r="H15" t="str">
        <f t="shared" si="5"/>
        <v>Tiene herencia</v>
      </c>
      <c r="I15">
        <v>144</v>
      </c>
      <c r="J15">
        <v>101</v>
      </c>
      <c r="K15">
        <v>90</v>
      </c>
      <c r="L15" t="str">
        <f t="shared" si="6"/>
        <v>Normal</v>
      </c>
      <c r="M15">
        <v>50</v>
      </c>
      <c r="N15" t="str">
        <f t="shared" si="7"/>
        <v>Normal</v>
      </c>
      <c r="O15">
        <v>3</v>
      </c>
      <c r="P15" t="str">
        <f t="shared" si="8"/>
        <v>Limitacion marcada</v>
      </c>
      <c r="Q15">
        <v>1</v>
      </c>
      <c r="R15" t="str">
        <f t="shared" si="9"/>
        <v>Tiene cetoacidosis</v>
      </c>
      <c r="S15">
        <v>0</v>
      </c>
      <c r="T15" t="str">
        <f t="shared" si="10"/>
        <v>No tiene Insuficiencia</v>
      </c>
      <c r="U15">
        <v>1</v>
      </c>
      <c r="V15" t="str">
        <f t="shared" si="11"/>
        <v>Hipertenso</v>
      </c>
      <c r="W15">
        <v>3.2</v>
      </c>
      <c r="X15" t="str">
        <f t="shared" si="0"/>
        <v>Alto</v>
      </c>
      <c r="Y15">
        <v>77</v>
      </c>
      <c r="Z15" t="str">
        <f t="shared" si="1"/>
        <v>Elevado</v>
      </c>
      <c r="AA15">
        <v>39</v>
      </c>
      <c r="AB15" t="str">
        <f t="shared" si="12"/>
        <v>Funcion disminuida moderada</v>
      </c>
      <c r="AC15">
        <v>656</v>
      </c>
      <c r="AD15" t="str">
        <f t="shared" si="13"/>
        <v>Proteinuria</v>
      </c>
      <c r="AE15">
        <v>459</v>
      </c>
      <c r="AF15" t="str">
        <f t="shared" si="14"/>
        <v>Macroalbuminuria</v>
      </c>
      <c r="AG15">
        <v>322</v>
      </c>
      <c r="AH15" t="str">
        <f t="shared" si="15"/>
        <v>Oliguria</v>
      </c>
      <c r="AI15">
        <v>1</v>
      </c>
      <c r="AJ15" t="str">
        <f t="shared" si="16"/>
        <v>Diabetico</v>
      </c>
      <c r="AK15">
        <v>188</v>
      </c>
      <c r="AL15" t="str">
        <f t="shared" si="17"/>
        <v>Diabetes</v>
      </c>
      <c r="AM15">
        <v>10.5</v>
      </c>
      <c r="AN15" t="str">
        <f t="shared" si="18"/>
        <v>Diabetes</v>
      </c>
      <c r="AO15">
        <v>251</v>
      </c>
      <c r="AP15" t="str">
        <f t="shared" si="19"/>
        <v>Riesgo</v>
      </c>
      <c r="AQ15">
        <v>139</v>
      </c>
      <c r="AR15" t="str">
        <f t="shared" si="20"/>
        <v>Limite alto</v>
      </c>
      <c r="AS15">
        <v>43</v>
      </c>
      <c r="AT15" t="str">
        <f t="shared" si="21"/>
        <v>Bajo</v>
      </c>
      <c r="AU15">
        <v>275</v>
      </c>
      <c r="AV15" t="str">
        <f t="shared" si="22"/>
        <v>Alto</v>
      </c>
      <c r="AW15">
        <v>125</v>
      </c>
      <c r="AX15" t="str">
        <f t="shared" si="23"/>
        <v>Bajo</v>
      </c>
      <c r="AY15">
        <v>6.1</v>
      </c>
      <c r="AZ15" t="str">
        <f t="shared" si="24"/>
        <v>Alto</v>
      </c>
      <c r="BA15">
        <v>9.6999999999999993</v>
      </c>
      <c r="BB15" t="str">
        <f t="shared" si="2"/>
        <v>Baja</v>
      </c>
      <c r="BC15">
        <v>8.4</v>
      </c>
      <c r="BD15" t="str">
        <f t="shared" si="25"/>
        <v>Bajo</v>
      </c>
      <c r="BE15">
        <v>7.3</v>
      </c>
      <c r="BF15" t="str">
        <f t="shared" si="26"/>
        <v>Alto</v>
      </c>
      <c r="BG15">
        <v>1</v>
      </c>
      <c r="BH15" t="str">
        <f t="shared" si="27"/>
        <v>Toma ECA</v>
      </c>
      <c r="BI15">
        <v>0</v>
      </c>
      <c r="BJ15" t="str">
        <f t="shared" si="28"/>
        <v>No toma ARB</v>
      </c>
      <c r="BK15">
        <v>0</v>
      </c>
      <c r="BL15" t="str">
        <f t="shared" si="29"/>
        <v>No toma diureticos</v>
      </c>
      <c r="BM15">
        <v>1</v>
      </c>
      <c r="BN15" t="str">
        <f t="shared" si="30"/>
        <v>Toma estatinas</v>
      </c>
      <c r="BO15">
        <v>1</v>
      </c>
      <c r="BP15" t="str">
        <f t="shared" si="31"/>
        <v>Enfermedad renal</v>
      </c>
      <c r="BQ15">
        <v>1</v>
      </c>
      <c r="BR15" t="str">
        <f t="shared" si="32"/>
        <v>Enfermedad cardiovascular</v>
      </c>
    </row>
    <row r="16" spans="1:70" x14ac:dyDescent="0.25">
      <c r="A16" t="s">
        <v>16</v>
      </c>
      <c r="B16">
        <v>62</v>
      </c>
      <c r="C16" t="str">
        <f t="shared" si="3"/>
        <v>Adulto Mayor</v>
      </c>
      <c r="D16" t="s">
        <v>1</v>
      </c>
      <c r="E16">
        <v>23.5</v>
      </c>
      <c r="F16" t="str">
        <f t="shared" si="4"/>
        <v>Peso Normal</v>
      </c>
      <c r="G16">
        <v>1</v>
      </c>
      <c r="H16" t="str">
        <f t="shared" si="5"/>
        <v>Tiene herencia</v>
      </c>
      <c r="I16">
        <v>111</v>
      </c>
      <c r="J16">
        <v>67</v>
      </c>
      <c r="K16">
        <v>60</v>
      </c>
      <c r="L16" t="str">
        <f t="shared" si="6"/>
        <v>Normal</v>
      </c>
      <c r="M16">
        <v>50</v>
      </c>
      <c r="N16" t="str">
        <f t="shared" si="7"/>
        <v>Normal</v>
      </c>
      <c r="O16">
        <v>2</v>
      </c>
      <c r="P16" t="str">
        <f t="shared" si="8"/>
        <v>Ligera limitaciones</v>
      </c>
      <c r="Q16">
        <v>0</v>
      </c>
      <c r="R16" t="str">
        <f t="shared" si="9"/>
        <v>No tiene cetoacidosis</v>
      </c>
      <c r="S16">
        <v>0</v>
      </c>
      <c r="T16" t="str">
        <f t="shared" si="10"/>
        <v>No tiene Insuficiencia</v>
      </c>
      <c r="U16">
        <v>1</v>
      </c>
      <c r="V16" t="str">
        <f t="shared" si="11"/>
        <v>Hipertenso</v>
      </c>
      <c r="W16">
        <v>0.7</v>
      </c>
      <c r="X16" t="str">
        <f t="shared" si="0"/>
        <v>Normal</v>
      </c>
      <c r="Y16">
        <v>27</v>
      </c>
      <c r="Z16" t="str">
        <f t="shared" si="1"/>
        <v>Normal</v>
      </c>
      <c r="AA16">
        <v>71</v>
      </c>
      <c r="AB16" t="str">
        <f t="shared" si="12"/>
        <v>Funcion disminuida</v>
      </c>
      <c r="AC16">
        <v>18</v>
      </c>
      <c r="AD16" t="str">
        <f t="shared" si="13"/>
        <v>Normal</v>
      </c>
      <c r="AE16">
        <v>12</v>
      </c>
      <c r="AF16" t="str">
        <f t="shared" si="14"/>
        <v>Normal</v>
      </c>
      <c r="AG16">
        <v>2276</v>
      </c>
      <c r="AH16" t="str">
        <f t="shared" si="15"/>
        <v>Poliuria</v>
      </c>
      <c r="AI16">
        <v>1</v>
      </c>
      <c r="AJ16" t="str">
        <f t="shared" si="16"/>
        <v>Diabetico</v>
      </c>
      <c r="AK16">
        <v>102</v>
      </c>
      <c r="AL16" t="str">
        <f t="shared" si="17"/>
        <v>Prediabetes</v>
      </c>
      <c r="AM16">
        <v>4.9000000000000004</v>
      </c>
      <c r="AN16" t="str">
        <f t="shared" si="18"/>
        <v>Normal</v>
      </c>
      <c r="AO16">
        <v>157</v>
      </c>
      <c r="AP16" t="str">
        <f t="shared" si="19"/>
        <v>Normal</v>
      </c>
      <c r="AQ16">
        <v>108</v>
      </c>
      <c r="AR16" t="str">
        <f t="shared" si="20"/>
        <v>Casi normal</v>
      </c>
      <c r="AS16">
        <v>65</v>
      </c>
      <c r="AT16" t="str">
        <f t="shared" si="21"/>
        <v>Normal</v>
      </c>
      <c r="AU16">
        <v>153</v>
      </c>
      <c r="AV16" t="str">
        <f t="shared" si="22"/>
        <v>Alto</v>
      </c>
      <c r="AW16">
        <v>144</v>
      </c>
      <c r="AX16" t="str">
        <f t="shared" si="23"/>
        <v>Normal</v>
      </c>
      <c r="AY16">
        <v>4</v>
      </c>
      <c r="AZ16" t="str">
        <f t="shared" si="24"/>
        <v>Normal</v>
      </c>
      <c r="BA16">
        <v>13</v>
      </c>
      <c r="BB16" t="str">
        <f t="shared" si="2"/>
        <v>Baja</v>
      </c>
      <c r="BC16">
        <v>9.5</v>
      </c>
      <c r="BD16" t="str">
        <f t="shared" si="25"/>
        <v>Normal</v>
      </c>
      <c r="BE16">
        <v>3.9</v>
      </c>
      <c r="BF16" t="str">
        <f t="shared" si="26"/>
        <v>Normal</v>
      </c>
      <c r="BG16">
        <v>1</v>
      </c>
      <c r="BH16" t="str">
        <f t="shared" si="27"/>
        <v>Toma ECA</v>
      </c>
      <c r="BI16">
        <v>0</v>
      </c>
      <c r="BJ16" t="str">
        <f t="shared" si="28"/>
        <v>No toma ARB</v>
      </c>
      <c r="BK16">
        <v>1</v>
      </c>
      <c r="BL16" t="str">
        <f t="shared" si="29"/>
        <v>Toma diureticos</v>
      </c>
      <c r="BM16">
        <v>0</v>
      </c>
      <c r="BN16" t="str">
        <f t="shared" si="30"/>
        <v>No toma estatinas</v>
      </c>
      <c r="BO16">
        <v>0</v>
      </c>
      <c r="BP16" t="str">
        <f t="shared" si="31"/>
        <v>Sano</v>
      </c>
      <c r="BQ16">
        <v>1</v>
      </c>
      <c r="BR16" t="str">
        <f t="shared" si="32"/>
        <v>Enfermedad cardiovascular</v>
      </c>
    </row>
    <row r="17" spans="1:70" x14ac:dyDescent="0.25">
      <c r="A17" t="s">
        <v>17</v>
      </c>
      <c r="B17">
        <v>74</v>
      </c>
      <c r="C17" t="str">
        <f t="shared" si="3"/>
        <v>Adulto Mayor</v>
      </c>
      <c r="D17" t="s">
        <v>6</v>
      </c>
      <c r="E17">
        <v>37.1</v>
      </c>
      <c r="F17" t="str">
        <f t="shared" si="4"/>
        <v>Obesidad II</v>
      </c>
      <c r="G17">
        <v>1</v>
      </c>
      <c r="H17" t="str">
        <f t="shared" si="5"/>
        <v>Tiene herencia</v>
      </c>
      <c r="I17">
        <v>149</v>
      </c>
      <c r="J17">
        <v>94</v>
      </c>
      <c r="K17">
        <v>83</v>
      </c>
      <c r="L17" t="str">
        <f t="shared" si="6"/>
        <v>Normal</v>
      </c>
      <c r="M17">
        <v>48</v>
      </c>
      <c r="N17" t="str">
        <f t="shared" si="7"/>
        <v>Intermedia</v>
      </c>
      <c r="O17">
        <v>4</v>
      </c>
      <c r="P17" t="str">
        <f t="shared" si="8"/>
        <v>Incapacidad</v>
      </c>
      <c r="Q17">
        <v>0</v>
      </c>
      <c r="R17" t="str">
        <f t="shared" si="9"/>
        <v>No tiene cetoacidosis</v>
      </c>
      <c r="S17">
        <v>0</v>
      </c>
      <c r="T17" t="str">
        <f t="shared" si="10"/>
        <v>No tiene Insuficiencia</v>
      </c>
      <c r="U17">
        <v>1</v>
      </c>
      <c r="V17" t="str">
        <f t="shared" si="11"/>
        <v>Hipertenso</v>
      </c>
      <c r="W17">
        <v>3</v>
      </c>
      <c r="X17" t="str">
        <f t="shared" si="0"/>
        <v>Alto</v>
      </c>
      <c r="Y17">
        <v>68</v>
      </c>
      <c r="Z17" t="str">
        <f t="shared" si="1"/>
        <v>Elevado</v>
      </c>
      <c r="AA17">
        <v>32</v>
      </c>
      <c r="AB17" t="str">
        <f t="shared" si="12"/>
        <v>Funcion disminuida moderada</v>
      </c>
      <c r="AC17">
        <v>336</v>
      </c>
      <c r="AD17" t="str">
        <f t="shared" si="13"/>
        <v>Proteinuria</v>
      </c>
      <c r="AE17">
        <v>268</v>
      </c>
      <c r="AF17" t="str">
        <f t="shared" si="14"/>
        <v>Microalbuminuria</v>
      </c>
      <c r="AG17">
        <v>668</v>
      </c>
      <c r="AH17" t="str">
        <f t="shared" si="15"/>
        <v>Poliuria</v>
      </c>
      <c r="AI17">
        <v>0</v>
      </c>
      <c r="AJ17" t="str">
        <f t="shared" si="16"/>
        <v>No Diabetico</v>
      </c>
      <c r="AK17">
        <v>208</v>
      </c>
      <c r="AL17" t="str">
        <f t="shared" si="17"/>
        <v>Diabetes</v>
      </c>
      <c r="AM17">
        <v>7.8</v>
      </c>
      <c r="AN17" t="str">
        <f t="shared" si="18"/>
        <v>Diabetes</v>
      </c>
      <c r="AO17">
        <v>229</v>
      </c>
      <c r="AP17" t="str">
        <f t="shared" si="19"/>
        <v>Alto</v>
      </c>
      <c r="AQ17">
        <v>146</v>
      </c>
      <c r="AR17" t="str">
        <f t="shared" si="20"/>
        <v>Limite alto</v>
      </c>
      <c r="AS17">
        <v>41</v>
      </c>
      <c r="AT17" t="str">
        <f t="shared" si="21"/>
        <v>Bajo</v>
      </c>
      <c r="AU17">
        <v>241</v>
      </c>
      <c r="AV17" t="str">
        <f t="shared" si="22"/>
        <v>Alto</v>
      </c>
      <c r="AW17">
        <v>128</v>
      </c>
      <c r="AX17" t="str">
        <f t="shared" si="23"/>
        <v>Bajo</v>
      </c>
      <c r="AY17">
        <v>6.7</v>
      </c>
      <c r="AZ17" t="str">
        <f t="shared" si="24"/>
        <v>Alto</v>
      </c>
      <c r="BA17">
        <v>8.3000000000000007</v>
      </c>
      <c r="BB17" t="str">
        <f t="shared" si="2"/>
        <v>Baja</v>
      </c>
      <c r="BC17">
        <v>8.8000000000000007</v>
      </c>
      <c r="BD17" t="str">
        <f t="shared" si="25"/>
        <v>Normal</v>
      </c>
      <c r="BE17">
        <v>5.7</v>
      </c>
      <c r="BF17" t="str">
        <f t="shared" si="26"/>
        <v>Alto</v>
      </c>
      <c r="BG17">
        <v>1</v>
      </c>
      <c r="BH17" t="str">
        <f t="shared" si="27"/>
        <v>Toma ECA</v>
      </c>
      <c r="BI17">
        <v>0</v>
      </c>
      <c r="BJ17" t="str">
        <f t="shared" si="28"/>
        <v>No toma ARB</v>
      </c>
      <c r="BK17">
        <v>0</v>
      </c>
      <c r="BL17" t="str">
        <f t="shared" si="29"/>
        <v>No toma diureticos</v>
      </c>
      <c r="BM17">
        <v>1</v>
      </c>
      <c r="BN17" t="str">
        <f t="shared" si="30"/>
        <v>Toma estatinas</v>
      </c>
      <c r="BO17">
        <v>1</v>
      </c>
      <c r="BP17" t="str">
        <f t="shared" si="31"/>
        <v>Enfermedad renal</v>
      </c>
      <c r="BQ17">
        <v>1</v>
      </c>
      <c r="BR17" t="str">
        <f t="shared" si="32"/>
        <v>Enfermedad cardiovascular</v>
      </c>
    </row>
    <row r="18" spans="1:70" x14ac:dyDescent="0.25">
      <c r="A18" t="s">
        <v>18</v>
      </c>
      <c r="B18">
        <v>43</v>
      </c>
      <c r="C18" t="str">
        <f t="shared" si="3"/>
        <v>Adulto</v>
      </c>
      <c r="D18" t="s">
        <v>6</v>
      </c>
      <c r="E18">
        <v>26.1</v>
      </c>
      <c r="F18" t="str">
        <f t="shared" si="4"/>
        <v>Sobrepeso</v>
      </c>
      <c r="G18">
        <v>1</v>
      </c>
      <c r="H18" t="str">
        <f t="shared" si="5"/>
        <v>Tiene herencia</v>
      </c>
      <c r="I18">
        <v>115</v>
      </c>
      <c r="J18">
        <v>85</v>
      </c>
      <c r="K18">
        <v>64</v>
      </c>
      <c r="L18" t="str">
        <f t="shared" si="6"/>
        <v>Normal</v>
      </c>
      <c r="M18">
        <v>52</v>
      </c>
      <c r="N18" t="str">
        <f t="shared" si="7"/>
        <v>Normal</v>
      </c>
      <c r="O18">
        <v>2</v>
      </c>
      <c r="P18" t="str">
        <f t="shared" si="8"/>
        <v>Ligera limitaciones</v>
      </c>
      <c r="Q18">
        <v>0</v>
      </c>
      <c r="R18" t="str">
        <f t="shared" si="9"/>
        <v>No tiene cetoacidosis</v>
      </c>
      <c r="S18">
        <v>0</v>
      </c>
      <c r="T18" t="str">
        <f t="shared" si="10"/>
        <v>No tiene Insuficiencia</v>
      </c>
      <c r="U18">
        <v>0</v>
      </c>
      <c r="V18" t="str">
        <f t="shared" si="11"/>
        <v>Normotenso</v>
      </c>
      <c r="W18">
        <v>0.9</v>
      </c>
      <c r="X18" t="str">
        <f t="shared" si="0"/>
        <v>Normal</v>
      </c>
      <c r="Y18">
        <v>35</v>
      </c>
      <c r="Z18" t="str">
        <f t="shared" si="1"/>
        <v>Normal</v>
      </c>
      <c r="AA18">
        <v>95</v>
      </c>
      <c r="AB18" t="str">
        <f t="shared" si="12"/>
        <v>Normal</v>
      </c>
      <c r="AC18">
        <v>25</v>
      </c>
      <c r="AD18" t="str">
        <f t="shared" si="13"/>
        <v>Normal</v>
      </c>
      <c r="AE18">
        <v>22</v>
      </c>
      <c r="AF18" t="str">
        <f t="shared" si="14"/>
        <v>Normal</v>
      </c>
      <c r="AG18">
        <v>2174</v>
      </c>
      <c r="AH18" t="str">
        <f t="shared" si="15"/>
        <v>Poliuria</v>
      </c>
      <c r="AI18">
        <v>1</v>
      </c>
      <c r="AJ18" t="str">
        <f t="shared" si="16"/>
        <v>Diabetico</v>
      </c>
      <c r="AK18">
        <v>124</v>
      </c>
      <c r="AL18" t="str">
        <f t="shared" si="17"/>
        <v>Prediabetes</v>
      </c>
      <c r="AM18">
        <v>6.3</v>
      </c>
      <c r="AN18" t="str">
        <f t="shared" si="18"/>
        <v>Prediabetes</v>
      </c>
      <c r="AO18">
        <v>207</v>
      </c>
      <c r="AP18" t="str">
        <f t="shared" si="19"/>
        <v>Alto</v>
      </c>
      <c r="AQ18">
        <v>118</v>
      </c>
      <c r="AR18" t="str">
        <f t="shared" si="20"/>
        <v>Casi normal</v>
      </c>
      <c r="AS18">
        <v>53</v>
      </c>
      <c r="AT18" t="str">
        <f t="shared" si="21"/>
        <v>Bajo</v>
      </c>
      <c r="AU18">
        <v>84</v>
      </c>
      <c r="AV18" t="str">
        <f t="shared" si="22"/>
        <v>Normal</v>
      </c>
      <c r="AW18">
        <v>137</v>
      </c>
      <c r="AX18" t="str">
        <f t="shared" si="23"/>
        <v>Normal</v>
      </c>
      <c r="AY18">
        <v>4.8</v>
      </c>
      <c r="AZ18" t="str">
        <f t="shared" si="24"/>
        <v>Normal</v>
      </c>
      <c r="BA18">
        <v>13.4</v>
      </c>
      <c r="BB18" t="str">
        <f t="shared" si="2"/>
        <v>Normal</v>
      </c>
      <c r="BC18">
        <v>8.6999999999999993</v>
      </c>
      <c r="BD18" t="str">
        <f t="shared" si="25"/>
        <v>Normal</v>
      </c>
      <c r="BE18">
        <v>2.8</v>
      </c>
      <c r="BF18" t="str">
        <f t="shared" si="26"/>
        <v>Normal</v>
      </c>
      <c r="BG18">
        <v>1</v>
      </c>
      <c r="BH18" t="str">
        <f t="shared" si="27"/>
        <v>Toma ECA</v>
      </c>
      <c r="BI18">
        <v>1</v>
      </c>
      <c r="BJ18" t="str">
        <f t="shared" si="28"/>
        <v>Toma ARB</v>
      </c>
      <c r="BK18">
        <v>0</v>
      </c>
      <c r="BL18" t="str">
        <f t="shared" si="29"/>
        <v>No toma diureticos</v>
      </c>
      <c r="BM18">
        <v>0</v>
      </c>
      <c r="BN18" t="str">
        <f t="shared" si="30"/>
        <v>No toma estatinas</v>
      </c>
      <c r="BO18">
        <v>0</v>
      </c>
      <c r="BP18" t="str">
        <f t="shared" si="31"/>
        <v>Sano</v>
      </c>
      <c r="BQ18">
        <v>1</v>
      </c>
      <c r="BR18" t="str">
        <f t="shared" si="32"/>
        <v>Enfermedad cardiovascular</v>
      </c>
    </row>
    <row r="19" spans="1:70" x14ac:dyDescent="0.25">
      <c r="A19" t="s">
        <v>19</v>
      </c>
      <c r="B19">
        <v>62</v>
      </c>
      <c r="C19" t="str">
        <f t="shared" si="3"/>
        <v>Adulto Mayor</v>
      </c>
      <c r="D19" t="s">
        <v>6</v>
      </c>
      <c r="E19">
        <v>28.3</v>
      </c>
      <c r="F19" t="str">
        <f t="shared" si="4"/>
        <v>Sobrepeso</v>
      </c>
      <c r="G19">
        <v>1</v>
      </c>
      <c r="H19" t="str">
        <f t="shared" si="5"/>
        <v>Tiene herencia</v>
      </c>
      <c r="I19">
        <v>166</v>
      </c>
      <c r="J19">
        <v>91</v>
      </c>
      <c r="K19">
        <v>79</v>
      </c>
      <c r="L19" t="str">
        <f t="shared" si="6"/>
        <v>Normal</v>
      </c>
      <c r="M19">
        <v>29</v>
      </c>
      <c r="N19" t="str">
        <f t="shared" si="7"/>
        <v>Reducida</v>
      </c>
      <c r="O19">
        <v>3</v>
      </c>
      <c r="P19" t="str">
        <f t="shared" si="8"/>
        <v>Limitacion marcada</v>
      </c>
      <c r="Q19">
        <v>0</v>
      </c>
      <c r="R19" t="str">
        <f t="shared" si="9"/>
        <v>No tiene cetoacidosis</v>
      </c>
      <c r="S19">
        <v>1</v>
      </c>
      <c r="T19" t="str">
        <f t="shared" si="10"/>
        <v>Tiene Insuficiencia</v>
      </c>
      <c r="U19">
        <v>1</v>
      </c>
      <c r="V19" t="str">
        <f t="shared" si="11"/>
        <v>Hipertenso</v>
      </c>
      <c r="W19">
        <v>2.9</v>
      </c>
      <c r="X19" t="str">
        <f t="shared" si="0"/>
        <v>Alto</v>
      </c>
      <c r="Y19">
        <v>109</v>
      </c>
      <c r="Z19" t="str">
        <f t="shared" si="1"/>
        <v>Riesgo</v>
      </c>
      <c r="AA19">
        <v>31</v>
      </c>
      <c r="AB19" t="str">
        <f t="shared" si="12"/>
        <v>Funcion disminuida moderada</v>
      </c>
      <c r="AC19">
        <v>799</v>
      </c>
      <c r="AD19" t="str">
        <f t="shared" si="13"/>
        <v>Proteinuria</v>
      </c>
      <c r="AE19">
        <v>719</v>
      </c>
      <c r="AF19" t="str">
        <f t="shared" si="14"/>
        <v>Macroalbuminuria</v>
      </c>
      <c r="AG19">
        <v>810</v>
      </c>
      <c r="AH19" t="str">
        <f t="shared" si="15"/>
        <v>Poliuria</v>
      </c>
      <c r="AI19">
        <v>1</v>
      </c>
      <c r="AJ19" t="str">
        <f t="shared" si="16"/>
        <v>Diabetico</v>
      </c>
      <c r="AK19">
        <v>123</v>
      </c>
      <c r="AL19" t="str">
        <f t="shared" si="17"/>
        <v>Prediabetes</v>
      </c>
      <c r="AM19">
        <v>8.3000000000000007</v>
      </c>
      <c r="AN19" t="str">
        <f t="shared" si="18"/>
        <v>Diabetes</v>
      </c>
      <c r="AO19">
        <v>230</v>
      </c>
      <c r="AP19" t="str">
        <f t="shared" si="19"/>
        <v>Alto</v>
      </c>
      <c r="AQ19">
        <v>148</v>
      </c>
      <c r="AR19" t="str">
        <f t="shared" si="20"/>
        <v>Limite alto</v>
      </c>
      <c r="AS19">
        <v>36</v>
      </c>
      <c r="AT19" t="str">
        <f t="shared" si="21"/>
        <v>Bajo</v>
      </c>
      <c r="AU19">
        <v>361</v>
      </c>
      <c r="AV19" t="str">
        <f t="shared" si="22"/>
        <v>Alto</v>
      </c>
      <c r="AW19">
        <v>131</v>
      </c>
      <c r="AX19" t="str">
        <f t="shared" si="23"/>
        <v>Bajo</v>
      </c>
      <c r="AY19">
        <v>5.8</v>
      </c>
      <c r="AZ19" t="str">
        <f t="shared" si="24"/>
        <v>Alto</v>
      </c>
      <c r="BA19">
        <v>10.6</v>
      </c>
      <c r="BB19" t="str">
        <f t="shared" si="2"/>
        <v>Baja</v>
      </c>
      <c r="BC19">
        <v>7.7</v>
      </c>
      <c r="BD19" t="str">
        <f t="shared" si="25"/>
        <v>Bajo</v>
      </c>
      <c r="BE19">
        <v>6</v>
      </c>
      <c r="BF19" t="str">
        <f t="shared" si="26"/>
        <v>Alto</v>
      </c>
      <c r="BG19">
        <v>1</v>
      </c>
      <c r="BH19" t="str">
        <f t="shared" si="27"/>
        <v>Toma ECA</v>
      </c>
      <c r="BI19">
        <v>1</v>
      </c>
      <c r="BJ19" t="str">
        <f t="shared" si="28"/>
        <v>Toma ARB</v>
      </c>
      <c r="BK19">
        <v>1</v>
      </c>
      <c r="BL19" t="str">
        <f t="shared" si="29"/>
        <v>Toma diureticos</v>
      </c>
      <c r="BM19">
        <v>1</v>
      </c>
      <c r="BN19" t="str">
        <f t="shared" si="30"/>
        <v>Toma estatinas</v>
      </c>
      <c r="BO19">
        <v>1</v>
      </c>
      <c r="BP19" t="str">
        <f t="shared" si="31"/>
        <v>Enfermedad renal</v>
      </c>
      <c r="BQ19">
        <v>0</v>
      </c>
      <c r="BR19" t="str">
        <f t="shared" si="32"/>
        <v>Sano</v>
      </c>
    </row>
    <row r="20" spans="1:70" x14ac:dyDescent="0.25">
      <c r="A20" t="s">
        <v>20</v>
      </c>
      <c r="B20">
        <v>57</v>
      </c>
      <c r="C20" t="str">
        <f t="shared" si="3"/>
        <v>Adulto</v>
      </c>
      <c r="D20" t="s">
        <v>1</v>
      </c>
      <c r="E20">
        <v>26.8</v>
      </c>
      <c r="F20" t="str">
        <f t="shared" si="4"/>
        <v>Sobrepeso</v>
      </c>
      <c r="G20">
        <v>1</v>
      </c>
      <c r="H20" t="str">
        <f t="shared" si="5"/>
        <v>Tiene herencia</v>
      </c>
      <c r="I20">
        <v>140</v>
      </c>
      <c r="J20">
        <v>92</v>
      </c>
      <c r="K20">
        <v>87</v>
      </c>
      <c r="L20" t="str">
        <f t="shared" si="6"/>
        <v>Normal</v>
      </c>
      <c r="M20">
        <v>49</v>
      </c>
      <c r="N20" t="str">
        <f t="shared" si="7"/>
        <v>Intermedia</v>
      </c>
      <c r="O20">
        <v>4</v>
      </c>
      <c r="P20" t="str">
        <f t="shared" si="8"/>
        <v>Incapacidad</v>
      </c>
      <c r="Q20">
        <v>1</v>
      </c>
      <c r="R20" t="str">
        <f t="shared" si="9"/>
        <v>Tiene cetoacidosis</v>
      </c>
      <c r="S20">
        <v>0</v>
      </c>
      <c r="T20" t="str">
        <f t="shared" si="10"/>
        <v>No tiene Insuficiencia</v>
      </c>
      <c r="U20">
        <v>1</v>
      </c>
      <c r="V20" t="str">
        <f t="shared" si="11"/>
        <v>Hipertenso</v>
      </c>
      <c r="W20">
        <v>1.9</v>
      </c>
      <c r="X20" t="str">
        <f t="shared" si="0"/>
        <v>Alto</v>
      </c>
      <c r="Y20">
        <v>77</v>
      </c>
      <c r="Z20" t="str">
        <f t="shared" si="1"/>
        <v>Elevado</v>
      </c>
      <c r="AA20">
        <v>47</v>
      </c>
      <c r="AB20" t="str">
        <f t="shared" si="12"/>
        <v>Funcion disminuida moderada</v>
      </c>
      <c r="AC20">
        <v>1440</v>
      </c>
      <c r="AD20" t="str">
        <f t="shared" si="13"/>
        <v>Proteinuria</v>
      </c>
      <c r="AE20">
        <v>1296</v>
      </c>
      <c r="AF20" t="str">
        <f t="shared" si="14"/>
        <v>Macroalbuminuria</v>
      </c>
      <c r="AG20">
        <v>433</v>
      </c>
      <c r="AH20" t="str">
        <f t="shared" si="15"/>
        <v>Oliguria</v>
      </c>
      <c r="AI20">
        <v>1</v>
      </c>
      <c r="AJ20" t="str">
        <f t="shared" si="16"/>
        <v>Diabetico</v>
      </c>
      <c r="AK20">
        <v>151</v>
      </c>
      <c r="AL20" t="str">
        <f t="shared" si="17"/>
        <v>Diabetes</v>
      </c>
      <c r="AM20">
        <v>9.1</v>
      </c>
      <c r="AN20" t="str">
        <f t="shared" si="18"/>
        <v>Diabetes</v>
      </c>
      <c r="AO20">
        <v>246</v>
      </c>
      <c r="AP20" t="str">
        <f t="shared" si="19"/>
        <v>Riesgo</v>
      </c>
      <c r="AQ20">
        <v>150</v>
      </c>
      <c r="AR20" t="str">
        <f t="shared" si="20"/>
        <v>Limite alto</v>
      </c>
      <c r="AS20">
        <v>40</v>
      </c>
      <c r="AT20" t="str">
        <f t="shared" si="21"/>
        <v>Bajo</v>
      </c>
      <c r="AU20">
        <v>392</v>
      </c>
      <c r="AV20" t="str">
        <f t="shared" si="22"/>
        <v>Alto</v>
      </c>
      <c r="AW20">
        <v>135</v>
      </c>
      <c r="AX20" t="str">
        <f t="shared" si="23"/>
        <v>Normal</v>
      </c>
      <c r="AY20">
        <v>6.8</v>
      </c>
      <c r="AZ20" t="str">
        <f t="shared" si="24"/>
        <v>Alto</v>
      </c>
      <c r="BA20">
        <v>8</v>
      </c>
      <c r="BB20" t="str">
        <f t="shared" si="2"/>
        <v>Baja</v>
      </c>
      <c r="BC20">
        <v>8.5</v>
      </c>
      <c r="BD20" t="str">
        <f t="shared" si="25"/>
        <v>Normal</v>
      </c>
      <c r="BE20">
        <v>4.7</v>
      </c>
      <c r="BF20" t="str">
        <f t="shared" si="26"/>
        <v>Alto</v>
      </c>
      <c r="BG20">
        <v>0</v>
      </c>
      <c r="BH20" t="str">
        <f t="shared" si="27"/>
        <v>No Toma ECA</v>
      </c>
      <c r="BI20">
        <v>0</v>
      </c>
      <c r="BJ20" t="str">
        <f t="shared" si="28"/>
        <v>No toma ARB</v>
      </c>
      <c r="BK20">
        <v>1</v>
      </c>
      <c r="BL20" t="str">
        <f t="shared" si="29"/>
        <v>Toma diureticos</v>
      </c>
      <c r="BM20">
        <v>1</v>
      </c>
      <c r="BN20" t="str">
        <f t="shared" si="30"/>
        <v>Toma estatinas</v>
      </c>
      <c r="BO20">
        <v>1</v>
      </c>
      <c r="BP20" t="str">
        <f t="shared" si="31"/>
        <v>Enfermedad renal</v>
      </c>
      <c r="BQ20">
        <v>1</v>
      </c>
      <c r="BR20" t="str">
        <f t="shared" si="32"/>
        <v>Enfermedad cardiovascular</v>
      </c>
    </row>
    <row r="21" spans="1:70" x14ac:dyDescent="0.25">
      <c r="A21" t="s">
        <v>21</v>
      </c>
      <c r="B21">
        <v>30</v>
      </c>
      <c r="C21" t="str">
        <f t="shared" si="3"/>
        <v>Adulto</v>
      </c>
      <c r="D21" t="s">
        <v>1</v>
      </c>
      <c r="E21">
        <v>25.5</v>
      </c>
      <c r="F21" t="str">
        <f t="shared" si="4"/>
        <v>Sobrepeso</v>
      </c>
      <c r="G21">
        <v>0</v>
      </c>
      <c r="H21" t="str">
        <f t="shared" si="5"/>
        <v>No tiene herencia</v>
      </c>
      <c r="I21">
        <v>115</v>
      </c>
      <c r="J21">
        <v>75</v>
      </c>
      <c r="K21">
        <v>71</v>
      </c>
      <c r="L21" t="str">
        <f t="shared" si="6"/>
        <v>Normal</v>
      </c>
      <c r="M21">
        <v>59</v>
      </c>
      <c r="N21" t="str">
        <f t="shared" si="7"/>
        <v>Normal</v>
      </c>
      <c r="O21">
        <v>2</v>
      </c>
      <c r="P21" t="str">
        <f t="shared" si="8"/>
        <v>Ligera limitaciones</v>
      </c>
      <c r="Q21">
        <v>0</v>
      </c>
      <c r="R21" t="str">
        <f t="shared" si="9"/>
        <v>No tiene cetoacidosis</v>
      </c>
      <c r="S21">
        <v>0</v>
      </c>
      <c r="T21" t="str">
        <f t="shared" si="10"/>
        <v>No tiene Insuficiencia</v>
      </c>
      <c r="U21">
        <v>1</v>
      </c>
      <c r="V21" t="str">
        <f t="shared" si="11"/>
        <v>Hipertenso</v>
      </c>
      <c r="W21">
        <v>1.1000000000000001</v>
      </c>
      <c r="X21" t="str">
        <f t="shared" si="0"/>
        <v>Normal</v>
      </c>
      <c r="Y21">
        <v>26</v>
      </c>
      <c r="Z21" t="str">
        <f t="shared" si="1"/>
        <v>Normal</v>
      </c>
      <c r="AA21">
        <v>83</v>
      </c>
      <c r="AB21" t="str">
        <f t="shared" si="12"/>
        <v>Funcion disminuida</v>
      </c>
      <c r="AC21">
        <v>25</v>
      </c>
      <c r="AD21" t="str">
        <f t="shared" si="13"/>
        <v>Normal</v>
      </c>
      <c r="AE21">
        <v>17</v>
      </c>
      <c r="AF21" t="str">
        <f t="shared" si="14"/>
        <v>Normal</v>
      </c>
      <c r="AG21">
        <v>2031</v>
      </c>
      <c r="AH21" t="str">
        <f t="shared" si="15"/>
        <v>Poliuria</v>
      </c>
      <c r="AI21">
        <v>0</v>
      </c>
      <c r="AJ21" t="str">
        <f t="shared" si="16"/>
        <v>No Diabetico</v>
      </c>
      <c r="AK21">
        <v>87</v>
      </c>
      <c r="AL21" t="str">
        <f t="shared" si="17"/>
        <v>Normal</v>
      </c>
      <c r="AM21">
        <v>5.4</v>
      </c>
      <c r="AN21" t="str">
        <f t="shared" si="18"/>
        <v>Normal</v>
      </c>
      <c r="AO21">
        <v>199</v>
      </c>
      <c r="AP21" t="str">
        <f t="shared" si="19"/>
        <v>Normal</v>
      </c>
      <c r="AQ21">
        <v>107</v>
      </c>
      <c r="AR21" t="str">
        <f t="shared" si="20"/>
        <v>Casi normal</v>
      </c>
      <c r="AS21">
        <v>67</v>
      </c>
      <c r="AT21" t="str">
        <f t="shared" si="21"/>
        <v>Normal</v>
      </c>
      <c r="AU21">
        <v>120</v>
      </c>
      <c r="AV21" t="str">
        <f t="shared" si="22"/>
        <v>Normal</v>
      </c>
      <c r="AW21">
        <v>138</v>
      </c>
      <c r="AX21" t="str">
        <f t="shared" si="23"/>
        <v>Normal</v>
      </c>
      <c r="AY21">
        <v>5</v>
      </c>
      <c r="AZ21" t="str">
        <f t="shared" si="24"/>
        <v>Normal</v>
      </c>
      <c r="BA21">
        <v>14.8</v>
      </c>
      <c r="BB21" t="str">
        <f t="shared" si="2"/>
        <v>Normal</v>
      </c>
      <c r="BC21">
        <v>9.6</v>
      </c>
      <c r="BD21" t="str">
        <f t="shared" si="25"/>
        <v>Normal</v>
      </c>
      <c r="BE21">
        <v>3.1</v>
      </c>
      <c r="BF21" t="str">
        <f t="shared" si="26"/>
        <v>Normal</v>
      </c>
      <c r="BG21">
        <v>1</v>
      </c>
      <c r="BH21" t="str">
        <f t="shared" si="27"/>
        <v>Toma ECA</v>
      </c>
      <c r="BI21">
        <v>0</v>
      </c>
      <c r="BJ21" t="str">
        <f t="shared" si="28"/>
        <v>No toma ARB</v>
      </c>
      <c r="BK21">
        <v>0</v>
      </c>
      <c r="BL21" t="str">
        <f t="shared" si="29"/>
        <v>No toma diureticos</v>
      </c>
      <c r="BM21">
        <v>0</v>
      </c>
      <c r="BN21" t="str">
        <f t="shared" si="30"/>
        <v>No toma estatinas</v>
      </c>
      <c r="BO21">
        <v>0</v>
      </c>
      <c r="BP21" t="str">
        <f t="shared" si="31"/>
        <v>Sano</v>
      </c>
      <c r="BQ21">
        <v>0</v>
      </c>
      <c r="BR21" t="str">
        <f t="shared" si="32"/>
        <v>Sano</v>
      </c>
    </row>
    <row r="22" spans="1:70" x14ac:dyDescent="0.25">
      <c r="A22" t="s">
        <v>22</v>
      </c>
      <c r="B22">
        <v>55</v>
      </c>
      <c r="C22" t="str">
        <f t="shared" si="3"/>
        <v>Adulto</v>
      </c>
      <c r="D22" t="s">
        <v>1</v>
      </c>
      <c r="E22">
        <v>39.200000000000003</v>
      </c>
      <c r="F22" t="str">
        <f t="shared" si="4"/>
        <v>Obesidad II</v>
      </c>
      <c r="G22">
        <v>1</v>
      </c>
      <c r="H22" t="str">
        <f t="shared" si="5"/>
        <v>Tiene herencia</v>
      </c>
      <c r="I22">
        <v>164</v>
      </c>
      <c r="J22">
        <v>91</v>
      </c>
      <c r="K22">
        <v>84</v>
      </c>
      <c r="L22" t="str">
        <f t="shared" si="6"/>
        <v>Normal</v>
      </c>
      <c r="M22">
        <v>48</v>
      </c>
      <c r="N22" t="str">
        <f t="shared" si="7"/>
        <v>Intermedia</v>
      </c>
      <c r="O22">
        <v>3</v>
      </c>
      <c r="P22" t="str">
        <f t="shared" si="8"/>
        <v>Limitacion marcada</v>
      </c>
      <c r="Q22">
        <v>1</v>
      </c>
      <c r="R22" t="str">
        <f t="shared" si="9"/>
        <v>Tiene cetoacidosis</v>
      </c>
      <c r="S22">
        <v>0</v>
      </c>
      <c r="T22" t="str">
        <f t="shared" si="10"/>
        <v>No tiene Insuficiencia</v>
      </c>
      <c r="U22">
        <v>1</v>
      </c>
      <c r="V22" t="str">
        <f t="shared" si="11"/>
        <v>Hipertenso</v>
      </c>
      <c r="W22">
        <v>1.8</v>
      </c>
      <c r="X22" t="str">
        <f t="shared" si="0"/>
        <v>Alto</v>
      </c>
      <c r="Y22">
        <v>77</v>
      </c>
      <c r="Z22" t="str">
        <f t="shared" si="1"/>
        <v>Elevado</v>
      </c>
      <c r="AA22">
        <v>10</v>
      </c>
      <c r="AB22" t="str">
        <f t="shared" si="12"/>
        <v>Fallo renal</v>
      </c>
      <c r="AC22">
        <v>2493</v>
      </c>
      <c r="AD22" t="str">
        <f t="shared" si="13"/>
        <v>Proteinuria</v>
      </c>
      <c r="AE22">
        <v>2243</v>
      </c>
      <c r="AF22" t="str">
        <f t="shared" si="14"/>
        <v>Macroalbuminuria</v>
      </c>
      <c r="AG22">
        <v>523</v>
      </c>
      <c r="AH22" t="str">
        <f t="shared" si="15"/>
        <v>Poliuria</v>
      </c>
      <c r="AI22">
        <v>0</v>
      </c>
      <c r="AJ22" t="str">
        <f t="shared" si="16"/>
        <v>No Diabetico</v>
      </c>
      <c r="AK22">
        <v>204</v>
      </c>
      <c r="AL22" t="str">
        <f t="shared" si="17"/>
        <v>Diabetes</v>
      </c>
      <c r="AM22">
        <v>9.9</v>
      </c>
      <c r="AN22" t="str">
        <f t="shared" si="18"/>
        <v>Diabetes</v>
      </c>
      <c r="AO22">
        <v>288</v>
      </c>
      <c r="AP22" t="str">
        <f t="shared" si="19"/>
        <v>Riesgo</v>
      </c>
      <c r="AQ22">
        <v>215</v>
      </c>
      <c r="AR22" t="str">
        <f t="shared" si="20"/>
        <v>Muy alto</v>
      </c>
      <c r="AS22">
        <v>41</v>
      </c>
      <c r="AT22" t="str">
        <f t="shared" si="21"/>
        <v>Bajo</v>
      </c>
      <c r="AU22">
        <v>277</v>
      </c>
      <c r="AV22" t="str">
        <f t="shared" si="22"/>
        <v>Alto</v>
      </c>
      <c r="AW22">
        <v>133</v>
      </c>
      <c r="AX22" t="str">
        <f t="shared" si="23"/>
        <v>Bajo</v>
      </c>
      <c r="AY22">
        <v>5.8</v>
      </c>
      <c r="AZ22" t="str">
        <f t="shared" si="24"/>
        <v>Alto</v>
      </c>
      <c r="BA22">
        <v>8.1</v>
      </c>
      <c r="BB22" t="str">
        <f t="shared" si="2"/>
        <v>Baja</v>
      </c>
      <c r="BC22">
        <v>7.6</v>
      </c>
      <c r="BD22" t="str">
        <f t="shared" si="25"/>
        <v>Bajo</v>
      </c>
      <c r="BE22">
        <v>7.1</v>
      </c>
      <c r="BF22" t="str">
        <f t="shared" si="26"/>
        <v>Alto</v>
      </c>
      <c r="BG22">
        <v>1</v>
      </c>
      <c r="BH22" t="str">
        <f t="shared" si="27"/>
        <v>Toma ECA</v>
      </c>
      <c r="BI22">
        <v>0</v>
      </c>
      <c r="BJ22" t="str">
        <f t="shared" si="28"/>
        <v>No toma ARB</v>
      </c>
      <c r="BK22">
        <v>0</v>
      </c>
      <c r="BL22" t="str">
        <f t="shared" si="29"/>
        <v>No toma diureticos</v>
      </c>
      <c r="BM22">
        <v>1</v>
      </c>
      <c r="BN22" t="str">
        <f t="shared" si="30"/>
        <v>Toma estatinas</v>
      </c>
      <c r="BO22">
        <v>1</v>
      </c>
      <c r="BP22" t="str">
        <f t="shared" si="31"/>
        <v>Enfermedad renal</v>
      </c>
      <c r="BQ22">
        <v>0</v>
      </c>
      <c r="BR22" t="str">
        <f t="shared" si="32"/>
        <v>Sano</v>
      </c>
    </row>
    <row r="23" spans="1:70" x14ac:dyDescent="0.25">
      <c r="A23" t="s">
        <v>23</v>
      </c>
      <c r="B23">
        <v>72</v>
      </c>
      <c r="C23" t="str">
        <f t="shared" si="3"/>
        <v>Adulto Mayor</v>
      </c>
      <c r="D23" t="s">
        <v>6</v>
      </c>
      <c r="E23">
        <v>36.5</v>
      </c>
      <c r="F23" t="str">
        <f t="shared" si="4"/>
        <v>Obesidad II</v>
      </c>
      <c r="G23">
        <v>1</v>
      </c>
      <c r="H23" t="str">
        <f t="shared" si="5"/>
        <v>Tiene herencia</v>
      </c>
      <c r="I23">
        <v>149</v>
      </c>
      <c r="J23">
        <v>108</v>
      </c>
      <c r="K23">
        <v>91</v>
      </c>
      <c r="L23" t="str">
        <f t="shared" si="6"/>
        <v>Normal</v>
      </c>
      <c r="M23">
        <v>45</v>
      </c>
      <c r="N23" t="str">
        <f t="shared" si="7"/>
        <v>Intermedia</v>
      </c>
      <c r="O23">
        <v>3</v>
      </c>
      <c r="P23" t="str">
        <f t="shared" si="8"/>
        <v>Limitacion marcada</v>
      </c>
      <c r="Q23">
        <v>0</v>
      </c>
      <c r="R23" t="str">
        <f t="shared" si="9"/>
        <v>No tiene cetoacidosis</v>
      </c>
      <c r="S23">
        <v>1</v>
      </c>
      <c r="T23" t="str">
        <f t="shared" si="10"/>
        <v>Tiene Insuficiencia</v>
      </c>
      <c r="U23">
        <v>1</v>
      </c>
      <c r="V23" t="str">
        <f t="shared" si="11"/>
        <v>Hipertenso</v>
      </c>
      <c r="W23">
        <v>2.5</v>
      </c>
      <c r="X23" t="str">
        <f t="shared" si="0"/>
        <v>Alto</v>
      </c>
      <c r="Y23">
        <v>89</v>
      </c>
      <c r="Z23" t="str">
        <f t="shared" si="1"/>
        <v>Elevado</v>
      </c>
      <c r="AA23">
        <v>22</v>
      </c>
      <c r="AB23" t="str">
        <f t="shared" si="12"/>
        <v>Dismucion grave</v>
      </c>
      <c r="AC23">
        <v>1769</v>
      </c>
      <c r="AD23" t="str">
        <f t="shared" si="13"/>
        <v>Proteinuria</v>
      </c>
      <c r="AE23">
        <v>1415</v>
      </c>
      <c r="AF23" t="str">
        <f t="shared" si="14"/>
        <v>Macroalbuminuria</v>
      </c>
      <c r="AG23">
        <v>748</v>
      </c>
      <c r="AH23" t="str">
        <f t="shared" si="15"/>
        <v>Poliuria</v>
      </c>
      <c r="AI23">
        <v>1</v>
      </c>
      <c r="AJ23" t="str">
        <f t="shared" si="16"/>
        <v>Diabetico</v>
      </c>
      <c r="AK23">
        <v>211</v>
      </c>
      <c r="AL23" t="str">
        <f t="shared" si="17"/>
        <v>Diabetes</v>
      </c>
      <c r="AM23">
        <v>7.9</v>
      </c>
      <c r="AN23" t="str">
        <f t="shared" si="18"/>
        <v>Diabetes</v>
      </c>
      <c r="AO23">
        <v>238</v>
      </c>
      <c r="AP23" t="str">
        <f t="shared" si="19"/>
        <v>Alto</v>
      </c>
      <c r="AQ23">
        <v>155</v>
      </c>
      <c r="AR23" t="str">
        <f t="shared" si="20"/>
        <v>Limite alto</v>
      </c>
      <c r="AS23">
        <v>26</v>
      </c>
      <c r="AT23" t="str">
        <f t="shared" si="21"/>
        <v>Bajo</v>
      </c>
      <c r="AU23">
        <v>297</v>
      </c>
      <c r="AV23" t="str">
        <f t="shared" si="22"/>
        <v>Alto</v>
      </c>
      <c r="AW23">
        <v>127</v>
      </c>
      <c r="AX23" t="str">
        <f t="shared" si="23"/>
        <v>Bajo</v>
      </c>
      <c r="AY23">
        <v>6</v>
      </c>
      <c r="AZ23" t="str">
        <f t="shared" si="24"/>
        <v>Alto</v>
      </c>
      <c r="BA23">
        <v>10.4</v>
      </c>
      <c r="BB23" t="str">
        <f t="shared" si="2"/>
        <v>Baja</v>
      </c>
      <c r="BC23">
        <v>8.3000000000000007</v>
      </c>
      <c r="BD23" t="str">
        <f t="shared" si="25"/>
        <v>Bajo</v>
      </c>
      <c r="BE23">
        <v>6.2</v>
      </c>
      <c r="BF23" t="str">
        <f t="shared" si="26"/>
        <v>Alto</v>
      </c>
      <c r="BG23">
        <v>1</v>
      </c>
      <c r="BH23" t="str">
        <f t="shared" si="27"/>
        <v>Toma ECA</v>
      </c>
      <c r="BI23">
        <v>0</v>
      </c>
      <c r="BJ23" t="str">
        <f t="shared" si="28"/>
        <v>No toma ARB</v>
      </c>
      <c r="BK23">
        <v>1</v>
      </c>
      <c r="BL23" t="str">
        <f t="shared" si="29"/>
        <v>Toma diureticos</v>
      </c>
      <c r="BM23">
        <v>1</v>
      </c>
      <c r="BN23" t="str">
        <f t="shared" si="30"/>
        <v>Toma estatinas</v>
      </c>
      <c r="BO23">
        <v>1</v>
      </c>
      <c r="BP23" t="str">
        <f t="shared" si="31"/>
        <v>Enfermedad renal</v>
      </c>
      <c r="BQ23">
        <v>0</v>
      </c>
      <c r="BR23" t="str">
        <f t="shared" si="32"/>
        <v>Sano</v>
      </c>
    </row>
    <row r="24" spans="1:70" x14ac:dyDescent="0.25">
      <c r="A24" t="s">
        <v>24</v>
      </c>
      <c r="B24">
        <v>72</v>
      </c>
      <c r="C24" t="str">
        <f t="shared" si="3"/>
        <v>Adulto Mayor</v>
      </c>
      <c r="D24" t="s">
        <v>6</v>
      </c>
      <c r="E24">
        <v>36.299999999999997</v>
      </c>
      <c r="F24" t="str">
        <f t="shared" si="4"/>
        <v>Obesidad II</v>
      </c>
      <c r="G24">
        <v>1</v>
      </c>
      <c r="H24" t="str">
        <f t="shared" si="5"/>
        <v>Tiene herencia</v>
      </c>
      <c r="I24">
        <v>141</v>
      </c>
      <c r="J24">
        <v>100</v>
      </c>
      <c r="K24">
        <v>93</v>
      </c>
      <c r="L24" t="str">
        <f t="shared" si="6"/>
        <v>Normal</v>
      </c>
      <c r="M24">
        <v>31</v>
      </c>
      <c r="N24" t="str">
        <f t="shared" si="7"/>
        <v>Reducida</v>
      </c>
      <c r="O24">
        <v>3</v>
      </c>
      <c r="P24" t="str">
        <f t="shared" si="8"/>
        <v>Limitacion marcada</v>
      </c>
      <c r="Q24">
        <v>1</v>
      </c>
      <c r="R24" t="str">
        <f t="shared" si="9"/>
        <v>Tiene cetoacidosis</v>
      </c>
      <c r="S24">
        <v>1</v>
      </c>
      <c r="T24" t="str">
        <f t="shared" si="10"/>
        <v>Tiene Insuficiencia</v>
      </c>
      <c r="U24">
        <v>1</v>
      </c>
      <c r="V24" t="str">
        <f t="shared" si="11"/>
        <v>Hipertenso</v>
      </c>
      <c r="W24">
        <v>4.9000000000000004</v>
      </c>
      <c r="X24" t="str">
        <f t="shared" si="0"/>
        <v>Alto</v>
      </c>
      <c r="Y24">
        <v>94</v>
      </c>
      <c r="Z24" t="str">
        <f t="shared" si="1"/>
        <v>Elevado</v>
      </c>
      <c r="AA24">
        <v>43</v>
      </c>
      <c r="AB24" t="str">
        <f t="shared" si="12"/>
        <v>Funcion disminuida moderada</v>
      </c>
      <c r="AC24">
        <v>1658</v>
      </c>
      <c r="AD24" t="str">
        <f t="shared" si="13"/>
        <v>Proteinuria</v>
      </c>
      <c r="AE24">
        <v>1492</v>
      </c>
      <c r="AF24" t="str">
        <f t="shared" si="14"/>
        <v>Macroalbuminuria</v>
      </c>
      <c r="AG24">
        <v>734</v>
      </c>
      <c r="AH24" t="str">
        <f t="shared" si="15"/>
        <v>Poliuria</v>
      </c>
      <c r="AI24">
        <v>1</v>
      </c>
      <c r="AJ24" t="str">
        <f t="shared" si="16"/>
        <v>Diabetico</v>
      </c>
      <c r="AK24">
        <v>157</v>
      </c>
      <c r="AL24" t="str">
        <f t="shared" si="17"/>
        <v>Diabetes</v>
      </c>
      <c r="AM24">
        <v>8.6999999999999993</v>
      </c>
      <c r="AN24" t="str">
        <f t="shared" si="18"/>
        <v>Diabetes</v>
      </c>
      <c r="AO24">
        <v>278</v>
      </c>
      <c r="AP24" t="str">
        <f t="shared" si="19"/>
        <v>Riesgo</v>
      </c>
      <c r="AQ24">
        <v>159</v>
      </c>
      <c r="AR24" t="str">
        <f t="shared" si="20"/>
        <v>Limite alto</v>
      </c>
      <c r="AS24">
        <v>34</v>
      </c>
      <c r="AT24" t="str">
        <f t="shared" si="21"/>
        <v>Bajo</v>
      </c>
      <c r="AU24">
        <v>230</v>
      </c>
      <c r="AV24" t="str">
        <f t="shared" si="22"/>
        <v>Alto</v>
      </c>
      <c r="AW24">
        <v>125</v>
      </c>
      <c r="AX24" t="str">
        <f t="shared" si="23"/>
        <v>Bajo</v>
      </c>
      <c r="AY24">
        <v>6.9</v>
      </c>
      <c r="AZ24" t="str">
        <f t="shared" si="24"/>
        <v>Alto</v>
      </c>
      <c r="BA24">
        <v>7.6</v>
      </c>
      <c r="BB24" t="str">
        <f t="shared" si="2"/>
        <v>Baja</v>
      </c>
      <c r="BC24">
        <v>8.9</v>
      </c>
      <c r="BD24" t="str">
        <f t="shared" si="25"/>
        <v>Normal</v>
      </c>
      <c r="BE24">
        <v>6</v>
      </c>
      <c r="BF24" t="str">
        <f t="shared" si="26"/>
        <v>Alto</v>
      </c>
      <c r="BG24">
        <v>1</v>
      </c>
      <c r="BH24" t="str">
        <f t="shared" si="27"/>
        <v>Toma ECA</v>
      </c>
      <c r="BI24">
        <v>1</v>
      </c>
      <c r="BJ24" t="str">
        <f t="shared" si="28"/>
        <v>Toma ARB</v>
      </c>
      <c r="BK24">
        <v>1</v>
      </c>
      <c r="BL24" t="str">
        <f t="shared" si="29"/>
        <v>Toma diureticos</v>
      </c>
      <c r="BM24">
        <v>1</v>
      </c>
      <c r="BN24" t="str">
        <f t="shared" si="30"/>
        <v>Toma estatinas</v>
      </c>
      <c r="BO24">
        <v>1</v>
      </c>
      <c r="BP24" t="str">
        <f t="shared" si="31"/>
        <v>Enfermedad renal</v>
      </c>
      <c r="BQ24">
        <v>0</v>
      </c>
      <c r="BR24" t="str">
        <f t="shared" si="32"/>
        <v>Sano</v>
      </c>
    </row>
    <row r="25" spans="1:70" x14ac:dyDescent="0.25">
      <c r="A25" t="s">
        <v>25</v>
      </c>
      <c r="B25">
        <v>60</v>
      </c>
      <c r="C25" t="str">
        <f t="shared" si="3"/>
        <v>Adulto Mayor</v>
      </c>
      <c r="D25" t="s">
        <v>1</v>
      </c>
      <c r="E25">
        <v>26.1</v>
      </c>
      <c r="F25" t="str">
        <f t="shared" si="4"/>
        <v>Sobrepeso</v>
      </c>
      <c r="G25">
        <v>1</v>
      </c>
      <c r="H25" t="str">
        <f t="shared" si="5"/>
        <v>Tiene herencia</v>
      </c>
      <c r="I25">
        <v>155</v>
      </c>
      <c r="J25">
        <v>100</v>
      </c>
      <c r="K25">
        <v>96</v>
      </c>
      <c r="L25" t="str">
        <f t="shared" si="6"/>
        <v>Normal</v>
      </c>
      <c r="M25">
        <v>40</v>
      </c>
      <c r="N25" t="str">
        <f t="shared" si="7"/>
        <v>Reducida</v>
      </c>
      <c r="O25">
        <v>2</v>
      </c>
      <c r="P25" t="str">
        <f t="shared" si="8"/>
        <v>Ligera limitaciones</v>
      </c>
      <c r="Q25">
        <v>0</v>
      </c>
      <c r="R25" t="str">
        <f t="shared" si="9"/>
        <v>No tiene cetoacidosis</v>
      </c>
      <c r="S25">
        <v>1</v>
      </c>
      <c r="T25" t="str">
        <f t="shared" si="10"/>
        <v>Tiene Insuficiencia</v>
      </c>
      <c r="U25">
        <v>1</v>
      </c>
      <c r="V25" t="str">
        <f t="shared" si="11"/>
        <v>Hipertenso</v>
      </c>
      <c r="W25">
        <v>3.2</v>
      </c>
      <c r="X25" t="str">
        <f t="shared" si="0"/>
        <v>Alto</v>
      </c>
      <c r="Y25">
        <v>76</v>
      </c>
      <c r="Z25" t="str">
        <f t="shared" si="1"/>
        <v>Elevado</v>
      </c>
      <c r="AA25">
        <v>59</v>
      </c>
      <c r="AB25" t="str">
        <f t="shared" si="12"/>
        <v>Funcion disminuida moderada</v>
      </c>
      <c r="AC25">
        <v>360</v>
      </c>
      <c r="AD25" t="str">
        <f t="shared" si="13"/>
        <v>Proteinuria</v>
      </c>
      <c r="AE25">
        <v>251</v>
      </c>
      <c r="AF25" t="str">
        <f t="shared" si="14"/>
        <v>Microalbuminuria</v>
      </c>
      <c r="AG25">
        <v>350</v>
      </c>
      <c r="AH25" t="str">
        <f t="shared" si="15"/>
        <v>Oliguria</v>
      </c>
      <c r="AI25">
        <v>1</v>
      </c>
      <c r="AJ25" t="str">
        <f t="shared" si="16"/>
        <v>Diabetico</v>
      </c>
      <c r="AK25">
        <v>201</v>
      </c>
      <c r="AL25" t="str">
        <f t="shared" si="17"/>
        <v>Diabetes</v>
      </c>
      <c r="AM25">
        <v>8</v>
      </c>
      <c r="AN25" t="str">
        <f t="shared" si="18"/>
        <v>Diabetes</v>
      </c>
      <c r="AO25">
        <v>260</v>
      </c>
      <c r="AP25" t="str">
        <f t="shared" si="19"/>
        <v>Riesgo</v>
      </c>
      <c r="AQ25">
        <v>151</v>
      </c>
      <c r="AR25" t="str">
        <f t="shared" si="20"/>
        <v>Limite alto</v>
      </c>
      <c r="AS25">
        <v>45</v>
      </c>
      <c r="AT25" t="str">
        <f t="shared" si="21"/>
        <v>Bajo</v>
      </c>
      <c r="AU25">
        <v>180</v>
      </c>
      <c r="AV25" t="str">
        <f t="shared" si="22"/>
        <v>Alto</v>
      </c>
      <c r="AW25">
        <v>129</v>
      </c>
      <c r="AX25" t="str">
        <f t="shared" si="23"/>
        <v>Bajo</v>
      </c>
      <c r="AY25">
        <v>5.9</v>
      </c>
      <c r="AZ25" t="str">
        <f t="shared" si="24"/>
        <v>Alto</v>
      </c>
      <c r="BA25">
        <v>7.8</v>
      </c>
      <c r="BB25" t="str">
        <f t="shared" si="2"/>
        <v>Baja</v>
      </c>
      <c r="BC25">
        <v>8</v>
      </c>
      <c r="BD25" t="str">
        <f t="shared" si="25"/>
        <v>Bajo</v>
      </c>
      <c r="BE25">
        <v>6</v>
      </c>
      <c r="BF25" t="str">
        <f t="shared" si="26"/>
        <v>Alto</v>
      </c>
      <c r="BG25">
        <v>1</v>
      </c>
      <c r="BH25" t="str">
        <f t="shared" si="27"/>
        <v>Toma ECA</v>
      </c>
      <c r="BI25">
        <v>0</v>
      </c>
      <c r="BJ25" t="str">
        <f t="shared" si="28"/>
        <v>No toma ARB</v>
      </c>
      <c r="BK25">
        <v>1</v>
      </c>
      <c r="BL25" t="str">
        <f t="shared" si="29"/>
        <v>Toma diureticos</v>
      </c>
      <c r="BM25">
        <v>1</v>
      </c>
      <c r="BN25" t="str">
        <f t="shared" si="30"/>
        <v>Toma estatinas</v>
      </c>
      <c r="BO25">
        <v>1</v>
      </c>
      <c r="BP25" t="str">
        <f t="shared" si="31"/>
        <v>Enfermedad renal</v>
      </c>
      <c r="BQ25">
        <v>0</v>
      </c>
      <c r="BR25" t="str">
        <f t="shared" si="32"/>
        <v>Sano</v>
      </c>
    </row>
    <row r="26" spans="1:70" x14ac:dyDescent="0.25">
      <c r="A26" t="s">
        <v>26</v>
      </c>
      <c r="B26">
        <v>51</v>
      </c>
      <c r="C26" t="str">
        <f t="shared" si="3"/>
        <v>Adulto</v>
      </c>
      <c r="D26" t="s">
        <v>1</v>
      </c>
      <c r="E26">
        <v>19</v>
      </c>
      <c r="F26" t="str">
        <f t="shared" si="4"/>
        <v>Peso Normal</v>
      </c>
      <c r="G26">
        <v>0</v>
      </c>
      <c r="H26" t="str">
        <f t="shared" si="5"/>
        <v>No tiene herencia</v>
      </c>
      <c r="I26">
        <v>116</v>
      </c>
      <c r="J26">
        <v>68</v>
      </c>
      <c r="K26">
        <v>60</v>
      </c>
      <c r="L26" t="str">
        <f t="shared" si="6"/>
        <v>Normal</v>
      </c>
      <c r="M26">
        <v>57</v>
      </c>
      <c r="N26" t="str">
        <f t="shared" si="7"/>
        <v>Normal</v>
      </c>
      <c r="O26">
        <v>1</v>
      </c>
      <c r="P26" t="str">
        <f t="shared" si="8"/>
        <v>Sin limitaciones</v>
      </c>
      <c r="Q26">
        <v>0</v>
      </c>
      <c r="R26" t="str">
        <f t="shared" si="9"/>
        <v>No tiene cetoacidosis</v>
      </c>
      <c r="S26">
        <v>0</v>
      </c>
      <c r="T26" t="str">
        <f t="shared" si="10"/>
        <v>No tiene Insuficiencia</v>
      </c>
      <c r="U26">
        <v>0</v>
      </c>
      <c r="V26" t="str">
        <f t="shared" si="11"/>
        <v>Normotenso</v>
      </c>
      <c r="W26">
        <v>0.7</v>
      </c>
      <c r="X26" t="str">
        <f t="shared" si="0"/>
        <v>Normal</v>
      </c>
      <c r="Y26">
        <v>29</v>
      </c>
      <c r="Z26" t="str">
        <f t="shared" si="1"/>
        <v>Normal</v>
      </c>
      <c r="AA26">
        <v>106</v>
      </c>
      <c r="AB26" t="str">
        <f t="shared" si="12"/>
        <v>Normal</v>
      </c>
      <c r="AC26">
        <v>28</v>
      </c>
      <c r="AD26" t="str">
        <f t="shared" si="13"/>
        <v>Normal</v>
      </c>
      <c r="AE26">
        <v>19</v>
      </c>
      <c r="AF26" t="str">
        <f t="shared" si="14"/>
        <v>Normal</v>
      </c>
      <c r="AG26">
        <v>1725</v>
      </c>
      <c r="AH26" t="str">
        <f t="shared" si="15"/>
        <v>Poliuria</v>
      </c>
      <c r="AI26">
        <v>1</v>
      </c>
      <c r="AJ26" t="str">
        <f t="shared" si="16"/>
        <v>Diabetico</v>
      </c>
      <c r="AK26">
        <v>93</v>
      </c>
      <c r="AL26" t="str">
        <f t="shared" si="17"/>
        <v>Normal</v>
      </c>
      <c r="AM26">
        <v>5.5</v>
      </c>
      <c r="AN26" t="str">
        <f t="shared" si="18"/>
        <v>Normal</v>
      </c>
      <c r="AO26">
        <v>175</v>
      </c>
      <c r="AP26" t="str">
        <f t="shared" si="19"/>
        <v>Normal</v>
      </c>
      <c r="AQ26">
        <v>93</v>
      </c>
      <c r="AR26" t="str">
        <f t="shared" si="20"/>
        <v>Normal</v>
      </c>
      <c r="AS26">
        <v>66</v>
      </c>
      <c r="AT26" t="str">
        <f t="shared" si="21"/>
        <v>Normal</v>
      </c>
      <c r="AU26">
        <v>135</v>
      </c>
      <c r="AV26" t="str">
        <f t="shared" si="22"/>
        <v>Normal</v>
      </c>
      <c r="AW26">
        <v>137</v>
      </c>
      <c r="AX26" t="str">
        <f t="shared" si="23"/>
        <v>Normal</v>
      </c>
      <c r="AY26">
        <v>4.5999999999999996</v>
      </c>
      <c r="AZ26" t="str">
        <f t="shared" si="24"/>
        <v>Normal</v>
      </c>
      <c r="BA26">
        <v>15.6</v>
      </c>
      <c r="BB26" t="str">
        <f t="shared" si="2"/>
        <v>Normal</v>
      </c>
      <c r="BC26">
        <v>9.5</v>
      </c>
      <c r="BD26" t="str">
        <f t="shared" si="25"/>
        <v>Normal</v>
      </c>
      <c r="BE26">
        <v>3.6</v>
      </c>
      <c r="BF26" t="str">
        <f t="shared" si="26"/>
        <v>Normal</v>
      </c>
      <c r="BG26">
        <v>0</v>
      </c>
      <c r="BH26" t="str">
        <f t="shared" si="27"/>
        <v>No Toma ECA</v>
      </c>
      <c r="BI26">
        <v>1</v>
      </c>
      <c r="BJ26" t="str">
        <f t="shared" si="28"/>
        <v>Toma ARB</v>
      </c>
      <c r="BK26">
        <v>0</v>
      </c>
      <c r="BL26" t="str">
        <f t="shared" si="29"/>
        <v>No toma diureticos</v>
      </c>
      <c r="BM26">
        <v>1</v>
      </c>
      <c r="BN26" t="str">
        <f t="shared" si="30"/>
        <v>Toma estatinas</v>
      </c>
      <c r="BO26">
        <v>0</v>
      </c>
      <c r="BP26" t="str">
        <f t="shared" si="31"/>
        <v>Sano</v>
      </c>
      <c r="BQ26">
        <v>0</v>
      </c>
      <c r="BR26" t="str">
        <f t="shared" si="32"/>
        <v>Sano</v>
      </c>
    </row>
    <row r="27" spans="1:70" x14ac:dyDescent="0.25">
      <c r="A27" t="s">
        <v>27</v>
      </c>
      <c r="B27">
        <v>44</v>
      </c>
      <c r="C27" t="str">
        <f t="shared" si="3"/>
        <v>Adulto</v>
      </c>
      <c r="D27" t="s">
        <v>1</v>
      </c>
      <c r="E27">
        <v>19.3</v>
      </c>
      <c r="F27" t="str">
        <f t="shared" si="4"/>
        <v>Peso Normal</v>
      </c>
      <c r="G27">
        <v>1</v>
      </c>
      <c r="H27" t="str">
        <f t="shared" si="5"/>
        <v>Tiene herencia</v>
      </c>
      <c r="I27">
        <v>127</v>
      </c>
      <c r="J27">
        <v>74</v>
      </c>
      <c r="K27">
        <v>66</v>
      </c>
      <c r="L27" t="str">
        <f t="shared" si="6"/>
        <v>Normal</v>
      </c>
      <c r="M27">
        <v>66</v>
      </c>
      <c r="N27" t="str">
        <f t="shared" si="7"/>
        <v>Normal</v>
      </c>
      <c r="O27">
        <v>1</v>
      </c>
      <c r="P27" t="str">
        <f t="shared" si="8"/>
        <v>Sin limitaciones</v>
      </c>
      <c r="Q27">
        <v>0</v>
      </c>
      <c r="R27" t="str">
        <f t="shared" si="9"/>
        <v>No tiene cetoacidosis</v>
      </c>
      <c r="S27">
        <v>0</v>
      </c>
      <c r="T27" t="str">
        <f t="shared" si="10"/>
        <v>No tiene Insuficiencia</v>
      </c>
      <c r="U27">
        <v>1</v>
      </c>
      <c r="V27" t="str">
        <f t="shared" si="11"/>
        <v>Hipertenso</v>
      </c>
      <c r="W27">
        <v>0.8</v>
      </c>
      <c r="X27" t="str">
        <f t="shared" si="0"/>
        <v>Normal</v>
      </c>
      <c r="Y27">
        <v>26</v>
      </c>
      <c r="Z27" t="str">
        <f t="shared" si="1"/>
        <v>Normal</v>
      </c>
      <c r="AA27">
        <v>84</v>
      </c>
      <c r="AB27" t="str">
        <f t="shared" si="12"/>
        <v>Funcion disminuida</v>
      </c>
      <c r="AC27">
        <v>21</v>
      </c>
      <c r="AD27" t="str">
        <f t="shared" si="13"/>
        <v>Normal</v>
      </c>
      <c r="AE27">
        <v>16</v>
      </c>
      <c r="AF27" t="str">
        <f t="shared" si="14"/>
        <v>Normal</v>
      </c>
      <c r="AG27">
        <v>2235</v>
      </c>
      <c r="AH27" t="str">
        <f t="shared" si="15"/>
        <v>Poliuria</v>
      </c>
      <c r="AI27">
        <v>0</v>
      </c>
      <c r="AJ27" t="str">
        <f t="shared" si="16"/>
        <v>No Diabetico</v>
      </c>
      <c r="AK27">
        <v>82</v>
      </c>
      <c r="AL27" t="str">
        <f t="shared" si="17"/>
        <v>Normal</v>
      </c>
      <c r="AM27">
        <v>5.8</v>
      </c>
      <c r="AN27" t="str">
        <f t="shared" si="18"/>
        <v>Prediabetes</v>
      </c>
      <c r="AO27">
        <v>167</v>
      </c>
      <c r="AP27" t="str">
        <f t="shared" si="19"/>
        <v>Normal</v>
      </c>
      <c r="AQ27">
        <v>126</v>
      </c>
      <c r="AR27" t="str">
        <f t="shared" si="20"/>
        <v>Casi normal</v>
      </c>
      <c r="AS27">
        <v>43</v>
      </c>
      <c r="AT27" t="str">
        <f t="shared" si="21"/>
        <v>Bajo</v>
      </c>
      <c r="AU27">
        <v>165</v>
      </c>
      <c r="AV27" t="str">
        <f t="shared" si="22"/>
        <v>Alto</v>
      </c>
      <c r="AW27">
        <v>136</v>
      </c>
      <c r="AX27" t="str">
        <f t="shared" si="23"/>
        <v>Normal</v>
      </c>
      <c r="AY27">
        <v>4.3</v>
      </c>
      <c r="AZ27" t="str">
        <f t="shared" si="24"/>
        <v>Normal</v>
      </c>
      <c r="BA27">
        <v>14.3</v>
      </c>
      <c r="BB27" t="str">
        <f t="shared" si="2"/>
        <v>Normal</v>
      </c>
      <c r="BC27">
        <v>9.6</v>
      </c>
      <c r="BD27" t="str">
        <f t="shared" si="25"/>
        <v>Normal</v>
      </c>
      <c r="BE27">
        <v>3.3</v>
      </c>
      <c r="BF27" t="str">
        <f t="shared" si="26"/>
        <v>Normal</v>
      </c>
      <c r="BG27">
        <v>0</v>
      </c>
      <c r="BH27" t="str">
        <f t="shared" si="27"/>
        <v>No Toma ECA</v>
      </c>
      <c r="BI27">
        <v>1</v>
      </c>
      <c r="BJ27" t="str">
        <f t="shared" si="28"/>
        <v>Toma ARB</v>
      </c>
      <c r="BK27">
        <v>0</v>
      </c>
      <c r="BL27" t="str">
        <f t="shared" si="29"/>
        <v>No toma diureticos</v>
      </c>
      <c r="BM27">
        <v>1</v>
      </c>
      <c r="BN27" t="str">
        <f t="shared" si="30"/>
        <v>Toma estatinas</v>
      </c>
      <c r="BO27">
        <v>0</v>
      </c>
      <c r="BP27" t="str">
        <f t="shared" si="31"/>
        <v>Sano</v>
      </c>
      <c r="BQ27">
        <v>0</v>
      </c>
      <c r="BR27" t="str">
        <f t="shared" si="32"/>
        <v>Sano</v>
      </c>
    </row>
    <row r="28" spans="1:70" x14ac:dyDescent="0.25">
      <c r="A28" t="s">
        <v>28</v>
      </c>
      <c r="B28">
        <v>55</v>
      </c>
      <c r="C28" t="str">
        <f t="shared" si="3"/>
        <v>Adulto</v>
      </c>
      <c r="D28" t="s">
        <v>1</v>
      </c>
      <c r="E28">
        <v>34.1</v>
      </c>
      <c r="F28" t="str">
        <f t="shared" si="4"/>
        <v>Obesidad I</v>
      </c>
      <c r="G28">
        <v>1</v>
      </c>
      <c r="H28" t="str">
        <f t="shared" si="5"/>
        <v>Tiene herencia</v>
      </c>
      <c r="I28">
        <v>161</v>
      </c>
      <c r="J28">
        <v>110</v>
      </c>
      <c r="K28">
        <v>80</v>
      </c>
      <c r="L28" t="str">
        <f t="shared" si="6"/>
        <v>Normal</v>
      </c>
      <c r="M28">
        <v>30</v>
      </c>
      <c r="N28" t="str">
        <f t="shared" si="7"/>
        <v>Reducida</v>
      </c>
      <c r="O28">
        <v>4</v>
      </c>
      <c r="P28" t="str">
        <f t="shared" si="8"/>
        <v>Incapacidad</v>
      </c>
      <c r="Q28">
        <v>1</v>
      </c>
      <c r="R28" t="str">
        <f t="shared" si="9"/>
        <v>Tiene cetoacidosis</v>
      </c>
      <c r="S28">
        <v>1</v>
      </c>
      <c r="T28" t="str">
        <f t="shared" si="10"/>
        <v>Tiene Insuficiencia</v>
      </c>
      <c r="U28">
        <v>1</v>
      </c>
      <c r="V28" t="str">
        <f t="shared" si="11"/>
        <v>Hipertenso</v>
      </c>
      <c r="W28">
        <v>4.5</v>
      </c>
      <c r="X28" t="str">
        <f t="shared" si="0"/>
        <v>Alto</v>
      </c>
      <c r="Y28">
        <v>106</v>
      </c>
      <c r="Z28" t="str">
        <f t="shared" si="1"/>
        <v>Riesgo</v>
      </c>
      <c r="AA28">
        <v>39</v>
      </c>
      <c r="AB28" t="str">
        <f t="shared" si="12"/>
        <v>Funcion disminuida moderada</v>
      </c>
      <c r="AC28">
        <v>1930</v>
      </c>
      <c r="AD28" t="str">
        <f t="shared" si="13"/>
        <v>Proteinuria</v>
      </c>
      <c r="AE28">
        <v>1351</v>
      </c>
      <c r="AF28" t="str">
        <f t="shared" si="14"/>
        <v>Macroalbuminuria</v>
      </c>
      <c r="AG28">
        <v>436</v>
      </c>
      <c r="AH28" t="str">
        <f t="shared" si="15"/>
        <v>Oliguria</v>
      </c>
      <c r="AI28">
        <v>0</v>
      </c>
      <c r="AJ28" t="str">
        <f t="shared" si="16"/>
        <v>No Diabetico</v>
      </c>
      <c r="AK28">
        <v>150</v>
      </c>
      <c r="AL28" t="str">
        <f t="shared" si="17"/>
        <v>Diabetes</v>
      </c>
      <c r="AM28">
        <v>8.5</v>
      </c>
      <c r="AN28" t="str">
        <f t="shared" si="18"/>
        <v>Diabetes</v>
      </c>
      <c r="AO28">
        <v>235</v>
      </c>
      <c r="AP28" t="str">
        <f t="shared" si="19"/>
        <v>Alto</v>
      </c>
      <c r="AQ28">
        <v>153</v>
      </c>
      <c r="AR28" t="str">
        <f t="shared" si="20"/>
        <v>Limite alto</v>
      </c>
      <c r="AS28">
        <v>30</v>
      </c>
      <c r="AT28" t="str">
        <f t="shared" si="21"/>
        <v>Bajo</v>
      </c>
      <c r="AU28">
        <v>399</v>
      </c>
      <c r="AV28" t="str">
        <f t="shared" si="22"/>
        <v>Alto</v>
      </c>
      <c r="AW28">
        <v>135</v>
      </c>
      <c r="AX28" t="str">
        <f t="shared" si="23"/>
        <v>Normal</v>
      </c>
      <c r="AY28">
        <v>6.7</v>
      </c>
      <c r="AZ28" t="str">
        <f t="shared" si="24"/>
        <v>Alto</v>
      </c>
      <c r="BA28">
        <v>10.3</v>
      </c>
      <c r="BB28" t="str">
        <f t="shared" si="2"/>
        <v>Baja</v>
      </c>
      <c r="BC28">
        <v>7.9</v>
      </c>
      <c r="BD28" t="str">
        <f t="shared" si="25"/>
        <v>Bajo</v>
      </c>
      <c r="BE28">
        <v>5</v>
      </c>
      <c r="BF28" t="str">
        <f t="shared" si="26"/>
        <v>Alto</v>
      </c>
      <c r="BG28">
        <v>0</v>
      </c>
      <c r="BH28" t="str">
        <f t="shared" si="27"/>
        <v>No Toma ECA</v>
      </c>
      <c r="BI28">
        <v>1</v>
      </c>
      <c r="BJ28" t="str">
        <f t="shared" si="28"/>
        <v>Toma ARB</v>
      </c>
      <c r="BK28">
        <v>1</v>
      </c>
      <c r="BL28" t="str">
        <f t="shared" si="29"/>
        <v>Toma diureticos</v>
      </c>
      <c r="BM28">
        <v>1</v>
      </c>
      <c r="BN28" t="str">
        <f t="shared" si="30"/>
        <v>Toma estatinas</v>
      </c>
      <c r="BO28">
        <v>1</v>
      </c>
      <c r="BP28" t="str">
        <f t="shared" si="31"/>
        <v>Enfermedad renal</v>
      </c>
      <c r="BQ28">
        <v>0</v>
      </c>
      <c r="BR28" t="str">
        <f t="shared" si="32"/>
        <v>Sano</v>
      </c>
    </row>
    <row r="29" spans="1:70" x14ac:dyDescent="0.25">
      <c r="A29" t="s">
        <v>29</v>
      </c>
      <c r="B29">
        <v>37</v>
      </c>
      <c r="C29" t="str">
        <f t="shared" si="3"/>
        <v>Adulto</v>
      </c>
      <c r="D29" t="s">
        <v>6</v>
      </c>
      <c r="E29">
        <v>23.7</v>
      </c>
      <c r="F29" t="str">
        <f t="shared" si="4"/>
        <v>Peso Normal</v>
      </c>
      <c r="G29">
        <v>0</v>
      </c>
      <c r="H29" t="str">
        <f t="shared" si="5"/>
        <v>No tiene herencia</v>
      </c>
      <c r="I29">
        <v>104</v>
      </c>
      <c r="J29">
        <v>70</v>
      </c>
      <c r="K29">
        <v>85</v>
      </c>
      <c r="L29" t="str">
        <f t="shared" si="6"/>
        <v>Normal</v>
      </c>
      <c r="M29">
        <v>53</v>
      </c>
      <c r="N29" t="str">
        <f t="shared" si="7"/>
        <v>Normal</v>
      </c>
      <c r="O29">
        <v>1</v>
      </c>
      <c r="P29" t="str">
        <f t="shared" si="8"/>
        <v>Sin limitaciones</v>
      </c>
      <c r="Q29">
        <v>0</v>
      </c>
      <c r="R29" t="str">
        <f t="shared" si="9"/>
        <v>No tiene cetoacidosis</v>
      </c>
      <c r="S29">
        <v>0</v>
      </c>
      <c r="T29" t="str">
        <f t="shared" si="10"/>
        <v>No tiene Insuficiencia</v>
      </c>
      <c r="U29">
        <v>1</v>
      </c>
      <c r="V29" t="str">
        <f t="shared" si="11"/>
        <v>Hipertenso</v>
      </c>
      <c r="W29">
        <v>0.9</v>
      </c>
      <c r="X29" t="str">
        <f t="shared" si="0"/>
        <v>Normal</v>
      </c>
      <c r="Y29">
        <v>31</v>
      </c>
      <c r="Z29" t="str">
        <f t="shared" si="1"/>
        <v>Normal</v>
      </c>
      <c r="AA29">
        <v>71</v>
      </c>
      <c r="AB29" t="str">
        <f t="shared" si="12"/>
        <v>Funcion disminuida</v>
      </c>
      <c r="AC29">
        <v>19</v>
      </c>
      <c r="AD29" t="str">
        <f t="shared" si="13"/>
        <v>Normal</v>
      </c>
      <c r="AE29">
        <v>15</v>
      </c>
      <c r="AF29" t="str">
        <f t="shared" si="14"/>
        <v>Normal</v>
      </c>
      <c r="AG29">
        <v>1000</v>
      </c>
      <c r="AH29" t="str">
        <f t="shared" si="15"/>
        <v>Poliuria</v>
      </c>
      <c r="AI29">
        <v>0</v>
      </c>
      <c r="AJ29" t="str">
        <f t="shared" si="16"/>
        <v>No Diabetico</v>
      </c>
      <c r="AK29">
        <v>116</v>
      </c>
      <c r="AL29" t="str">
        <f t="shared" si="17"/>
        <v>Prediabetes</v>
      </c>
      <c r="AM29">
        <v>5.6</v>
      </c>
      <c r="AN29" t="str">
        <f t="shared" si="18"/>
        <v>Normal</v>
      </c>
      <c r="AO29">
        <v>152</v>
      </c>
      <c r="AP29" t="str">
        <f t="shared" si="19"/>
        <v>Normal</v>
      </c>
      <c r="AQ29">
        <v>112</v>
      </c>
      <c r="AR29" t="str">
        <f t="shared" si="20"/>
        <v>Casi normal</v>
      </c>
      <c r="AS29">
        <v>45</v>
      </c>
      <c r="AT29" t="str">
        <f t="shared" si="21"/>
        <v>Bajo</v>
      </c>
      <c r="AU29">
        <v>129</v>
      </c>
      <c r="AV29" t="str">
        <f t="shared" si="22"/>
        <v>Normal</v>
      </c>
      <c r="AW29">
        <v>142</v>
      </c>
      <c r="AX29" t="str">
        <f t="shared" si="23"/>
        <v>Normal</v>
      </c>
      <c r="AY29">
        <v>3.7</v>
      </c>
      <c r="AZ29" t="str">
        <f t="shared" si="24"/>
        <v>Normal</v>
      </c>
      <c r="BA29">
        <v>12.3</v>
      </c>
      <c r="BB29" t="str">
        <f t="shared" si="2"/>
        <v>Normal</v>
      </c>
      <c r="BC29">
        <v>10.5</v>
      </c>
      <c r="BD29" t="str">
        <f t="shared" si="25"/>
        <v>Normal</v>
      </c>
      <c r="BE29">
        <v>3.1</v>
      </c>
      <c r="BF29" t="str">
        <f t="shared" si="26"/>
        <v>Normal</v>
      </c>
      <c r="BG29">
        <v>1</v>
      </c>
      <c r="BH29" t="str">
        <f t="shared" si="27"/>
        <v>Toma ECA</v>
      </c>
      <c r="BI29">
        <v>1</v>
      </c>
      <c r="BJ29" t="str">
        <f t="shared" si="28"/>
        <v>Toma ARB</v>
      </c>
      <c r="BK29">
        <v>0</v>
      </c>
      <c r="BL29" t="str">
        <f t="shared" si="29"/>
        <v>No toma diureticos</v>
      </c>
      <c r="BM29">
        <v>0</v>
      </c>
      <c r="BN29" t="str">
        <f t="shared" si="30"/>
        <v>No toma estatinas</v>
      </c>
      <c r="BO29">
        <v>0</v>
      </c>
      <c r="BP29" t="str">
        <f t="shared" si="31"/>
        <v>Sano</v>
      </c>
      <c r="BQ29">
        <v>0</v>
      </c>
      <c r="BR29" t="str">
        <f t="shared" si="32"/>
        <v>Sano</v>
      </c>
    </row>
    <row r="30" spans="1:70" x14ac:dyDescent="0.25">
      <c r="A30" t="s">
        <v>30</v>
      </c>
      <c r="B30">
        <v>46</v>
      </c>
      <c r="C30" t="str">
        <f t="shared" si="3"/>
        <v>Adulto</v>
      </c>
      <c r="D30" t="s">
        <v>6</v>
      </c>
      <c r="E30">
        <v>19.399999999999999</v>
      </c>
      <c r="F30" t="str">
        <f t="shared" si="4"/>
        <v>Peso Normal</v>
      </c>
      <c r="G30">
        <v>1</v>
      </c>
      <c r="H30" t="str">
        <f t="shared" si="5"/>
        <v>Tiene herencia</v>
      </c>
      <c r="I30">
        <v>134</v>
      </c>
      <c r="J30">
        <v>81</v>
      </c>
      <c r="K30">
        <v>64</v>
      </c>
      <c r="L30" t="str">
        <f t="shared" si="6"/>
        <v>Normal</v>
      </c>
      <c r="M30">
        <v>61</v>
      </c>
      <c r="N30" t="str">
        <f t="shared" si="7"/>
        <v>Normal</v>
      </c>
      <c r="O30">
        <v>2</v>
      </c>
      <c r="P30" t="str">
        <f t="shared" si="8"/>
        <v>Ligera limitaciones</v>
      </c>
      <c r="Q30">
        <v>0</v>
      </c>
      <c r="R30" t="str">
        <f t="shared" si="9"/>
        <v>No tiene cetoacidosis</v>
      </c>
      <c r="S30">
        <v>0</v>
      </c>
      <c r="T30" t="str">
        <f t="shared" si="10"/>
        <v>No tiene Insuficiencia</v>
      </c>
      <c r="U30">
        <v>1</v>
      </c>
      <c r="V30" t="str">
        <f t="shared" si="11"/>
        <v>Hipertenso</v>
      </c>
      <c r="W30">
        <v>1.2</v>
      </c>
      <c r="X30" t="str">
        <f t="shared" si="0"/>
        <v>Alto</v>
      </c>
      <c r="Y30">
        <v>25</v>
      </c>
      <c r="Z30" t="str">
        <f t="shared" si="1"/>
        <v>Normal</v>
      </c>
      <c r="AA30">
        <v>68</v>
      </c>
      <c r="AB30" t="str">
        <f t="shared" si="12"/>
        <v>Funcion disminuida</v>
      </c>
      <c r="AC30">
        <v>6</v>
      </c>
      <c r="AD30" t="str">
        <f t="shared" si="13"/>
        <v>Normal</v>
      </c>
      <c r="AE30">
        <v>4</v>
      </c>
      <c r="AF30" t="str">
        <f t="shared" si="14"/>
        <v>Normal</v>
      </c>
      <c r="AG30">
        <v>1587</v>
      </c>
      <c r="AH30" t="str">
        <f t="shared" si="15"/>
        <v>Poliuria</v>
      </c>
      <c r="AI30">
        <v>0</v>
      </c>
      <c r="AJ30" t="str">
        <f t="shared" si="16"/>
        <v>No Diabetico</v>
      </c>
      <c r="AK30">
        <v>119</v>
      </c>
      <c r="AL30" t="str">
        <f t="shared" si="17"/>
        <v>Prediabetes</v>
      </c>
      <c r="AM30">
        <v>6</v>
      </c>
      <c r="AN30" t="str">
        <f t="shared" si="18"/>
        <v>Prediabetes</v>
      </c>
      <c r="AO30">
        <v>209</v>
      </c>
      <c r="AP30" t="str">
        <f t="shared" si="19"/>
        <v>Alto</v>
      </c>
      <c r="AQ30">
        <v>108</v>
      </c>
      <c r="AR30" t="str">
        <f t="shared" si="20"/>
        <v>Casi normal</v>
      </c>
      <c r="AS30">
        <v>47</v>
      </c>
      <c r="AT30" t="str">
        <f t="shared" si="21"/>
        <v>Bajo</v>
      </c>
      <c r="AU30">
        <v>90</v>
      </c>
      <c r="AV30" t="str">
        <f t="shared" si="22"/>
        <v>Normal</v>
      </c>
      <c r="AW30">
        <v>143</v>
      </c>
      <c r="AX30" t="str">
        <f t="shared" si="23"/>
        <v>Normal</v>
      </c>
      <c r="AY30">
        <v>4.5999999999999996</v>
      </c>
      <c r="AZ30" t="str">
        <f t="shared" si="24"/>
        <v>Normal</v>
      </c>
      <c r="BA30">
        <v>15.2</v>
      </c>
      <c r="BB30" t="str">
        <f t="shared" si="2"/>
        <v>Normal</v>
      </c>
      <c r="BC30">
        <v>10.199999999999999</v>
      </c>
      <c r="BD30" t="str">
        <f t="shared" si="25"/>
        <v>Normal</v>
      </c>
      <c r="BE30">
        <v>2.9</v>
      </c>
      <c r="BF30" t="str">
        <f t="shared" si="26"/>
        <v>Normal</v>
      </c>
      <c r="BG30">
        <v>0</v>
      </c>
      <c r="BH30" t="str">
        <f t="shared" si="27"/>
        <v>No Toma ECA</v>
      </c>
      <c r="BI30">
        <v>0</v>
      </c>
      <c r="BJ30" t="str">
        <f t="shared" si="28"/>
        <v>No toma ARB</v>
      </c>
      <c r="BK30">
        <v>0</v>
      </c>
      <c r="BL30" t="str">
        <f t="shared" si="29"/>
        <v>No toma diureticos</v>
      </c>
      <c r="BM30">
        <v>1</v>
      </c>
      <c r="BN30" t="str">
        <f t="shared" si="30"/>
        <v>Toma estatinas</v>
      </c>
      <c r="BO30">
        <v>0</v>
      </c>
      <c r="BP30" t="str">
        <f t="shared" si="31"/>
        <v>Sano</v>
      </c>
      <c r="BQ30">
        <v>0</v>
      </c>
      <c r="BR30" t="str">
        <f t="shared" si="32"/>
        <v>Sano</v>
      </c>
    </row>
    <row r="31" spans="1:70" x14ac:dyDescent="0.25">
      <c r="A31" t="s">
        <v>31</v>
      </c>
      <c r="B31">
        <v>74</v>
      </c>
      <c r="C31" t="str">
        <f t="shared" si="3"/>
        <v>Adulto Mayor</v>
      </c>
      <c r="D31" t="s">
        <v>6</v>
      </c>
      <c r="E31">
        <v>38.200000000000003</v>
      </c>
      <c r="F31" t="str">
        <f t="shared" si="4"/>
        <v>Obesidad II</v>
      </c>
      <c r="G31">
        <v>1</v>
      </c>
      <c r="H31" t="str">
        <f t="shared" si="5"/>
        <v>Tiene herencia</v>
      </c>
      <c r="I31">
        <v>179</v>
      </c>
      <c r="J31">
        <v>97</v>
      </c>
      <c r="K31">
        <v>81</v>
      </c>
      <c r="L31" t="str">
        <f t="shared" si="6"/>
        <v>Normal</v>
      </c>
      <c r="M31">
        <v>32</v>
      </c>
      <c r="N31" t="str">
        <f t="shared" si="7"/>
        <v>Reducida</v>
      </c>
      <c r="O31">
        <v>3</v>
      </c>
      <c r="P31" t="str">
        <f t="shared" si="8"/>
        <v>Limitacion marcada</v>
      </c>
      <c r="Q31">
        <v>1</v>
      </c>
      <c r="R31" t="str">
        <f t="shared" si="9"/>
        <v>Tiene cetoacidosis</v>
      </c>
      <c r="S31">
        <v>0</v>
      </c>
      <c r="T31" t="str">
        <f t="shared" si="10"/>
        <v>No tiene Insuficiencia</v>
      </c>
      <c r="U31">
        <v>1</v>
      </c>
      <c r="V31" t="str">
        <f t="shared" si="11"/>
        <v>Hipertenso</v>
      </c>
      <c r="W31">
        <v>3.7</v>
      </c>
      <c r="X31" t="str">
        <f t="shared" si="0"/>
        <v>Alto</v>
      </c>
      <c r="Y31">
        <v>67</v>
      </c>
      <c r="Z31" t="str">
        <f t="shared" si="1"/>
        <v>Elevado</v>
      </c>
      <c r="AA31">
        <v>24</v>
      </c>
      <c r="AB31" t="str">
        <f t="shared" si="12"/>
        <v>Dismucion grave</v>
      </c>
      <c r="AC31">
        <v>1292</v>
      </c>
      <c r="AD31" t="str">
        <f t="shared" si="13"/>
        <v>Proteinuria</v>
      </c>
      <c r="AE31">
        <v>1162</v>
      </c>
      <c r="AF31" t="str">
        <f t="shared" si="14"/>
        <v>Macroalbuminuria</v>
      </c>
      <c r="AG31">
        <v>444</v>
      </c>
      <c r="AH31" t="str">
        <f t="shared" si="15"/>
        <v>Oliguria</v>
      </c>
      <c r="AI31">
        <v>0</v>
      </c>
      <c r="AJ31" t="str">
        <f t="shared" si="16"/>
        <v>No Diabetico</v>
      </c>
      <c r="AK31">
        <v>185</v>
      </c>
      <c r="AL31" t="str">
        <f t="shared" si="17"/>
        <v>Diabetes</v>
      </c>
      <c r="AM31">
        <v>9.1</v>
      </c>
      <c r="AN31" t="str">
        <f t="shared" si="18"/>
        <v>Diabetes</v>
      </c>
      <c r="AO31">
        <v>303</v>
      </c>
      <c r="AP31" t="str">
        <f t="shared" si="19"/>
        <v>Riesgo</v>
      </c>
      <c r="AQ31">
        <v>180</v>
      </c>
      <c r="AR31" t="str">
        <f t="shared" si="20"/>
        <v>Alto</v>
      </c>
      <c r="AS31">
        <v>31</v>
      </c>
      <c r="AT31" t="str">
        <f t="shared" si="21"/>
        <v>Bajo</v>
      </c>
      <c r="AU31">
        <v>377</v>
      </c>
      <c r="AV31" t="str">
        <f t="shared" si="22"/>
        <v>Alto</v>
      </c>
      <c r="AW31">
        <v>130</v>
      </c>
      <c r="AX31" t="str">
        <f t="shared" si="23"/>
        <v>Bajo</v>
      </c>
      <c r="AY31">
        <v>5.7</v>
      </c>
      <c r="AZ31" t="str">
        <f t="shared" si="24"/>
        <v>Alto</v>
      </c>
      <c r="BA31">
        <v>9.9</v>
      </c>
      <c r="BB31" t="str">
        <f t="shared" si="2"/>
        <v>Baja</v>
      </c>
      <c r="BC31">
        <v>8.5</v>
      </c>
      <c r="BD31" t="str">
        <f t="shared" si="25"/>
        <v>Normal</v>
      </c>
      <c r="BE31">
        <v>5</v>
      </c>
      <c r="BF31" t="str">
        <f t="shared" si="26"/>
        <v>Alto</v>
      </c>
      <c r="BG31">
        <v>0</v>
      </c>
      <c r="BH31" t="str">
        <f t="shared" si="27"/>
        <v>No Toma ECA</v>
      </c>
      <c r="BI31">
        <v>0</v>
      </c>
      <c r="BJ31" t="str">
        <f t="shared" si="28"/>
        <v>No toma ARB</v>
      </c>
      <c r="BK31">
        <v>1</v>
      </c>
      <c r="BL31" t="str">
        <f t="shared" si="29"/>
        <v>Toma diureticos</v>
      </c>
      <c r="BM31">
        <v>1</v>
      </c>
      <c r="BN31" t="str">
        <f t="shared" si="30"/>
        <v>Toma estatinas</v>
      </c>
      <c r="BO31">
        <v>1</v>
      </c>
      <c r="BP31" t="str">
        <f t="shared" si="31"/>
        <v>Enfermedad renal</v>
      </c>
      <c r="BQ31">
        <v>1</v>
      </c>
      <c r="BR31" t="str">
        <f t="shared" si="32"/>
        <v>Enfermedad cardiovascular</v>
      </c>
    </row>
    <row r="32" spans="1:70" x14ac:dyDescent="0.25">
      <c r="A32" t="s">
        <v>32</v>
      </c>
      <c r="B32">
        <v>65</v>
      </c>
      <c r="C32" t="str">
        <f t="shared" si="3"/>
        <v>Adulto Mayor</v>
      </c>
      <c r="D32" t="s">
        <v>1</v>
      </c>
      <c r="E32">
        <v>30</v>
      </c>
      <c r="F32" t="str">
        <f t="shared" si="4"/>
        <v>Obesidad I</v>
      </c>
      <c r="G32">
        <v>0</v>
      </c>
      <c r="H32" t="str">
        <f t="shared" si="5"/>
        <v>No tiene herencia</v>
      </c>
      <c r="I32">
        <v>126</v>
      </c>
      <c r="J32">
        <v>65</v>
      </c>
      <c r="K32">
        <v>89</v>
      </c>
      <c r="L32" t="str">
        <f t="shared" si="6"/>
        <v>Normal</v>
      </c>
      <c r="M32">
        <v>53</v>
      </c>
      <c r="N32" t="str">
        <f t="shared" si="7"/>
        <v>Normal</v>
      </c>
      <c r="O32">
        <v>2</v>
      </c>
      <c r="P32" t="str">
        <f t="shared" si="8"/>
        <v>Ligera limitaciones</v>
      </c>
      <c r="Q32">
        <v>0</v>
      </c>
      <c r="R32" t="str">
        <f t="shared" si="9"/>
        <v>No tiene cetoacidosis</v>
      </c>
      <c r="S32">
        <v>0</v>
      </c>
      <c r="T32" t="str">
        <f t="shared" si="10"/>
        <v>No tiene Insuficiencia</v>
      </c>
      <c r="U32">
        <v>1</v>
      </c>
      <c r="V32" t="str">
        <f t="shared" si="11"/>
        <v>Hipertenso</v>
      </c>
      <c r="W32">
        <v>1.1000000000000001</v>
      </c>
      <c r="X32" t="str">
        <f t="shared" si="0"/>
        <v>Normal</v>
      </c>
      <c r="Y32">
        <v>24</v>
      </c>
      <c r="Z32" t="str">
        <f t="shared" si="1"/>
        <v>Normal</v>
      </c>
      <c r="AA32">
        <v>92</v>
      </c>
      <c r="AB32" t="str">
        <f t="shared" si="12"/>
        <v>Normal</v>
      </c>
      <c r="AC32">
        <v>26</v>
      </c>
      <c r="AD32" t="str">
        <f t="shared" si="13"/>
        <v>Normal</v>
      </c>
      <c r="AE32">
        <v>20</v>
      </c>
      <c r="AF32" t="str">
        <f t="shared" si="14"/>
        <v>Normal</v>
      </c>
      <c r="AG32">
        <v>1805</v>
      </c>
      <c r="AH32" t="str">
        <f t="shared" si="15"/>
        <v>Poliuria</v>
      </c>
      <c r="AI32">
        <v>1</v>
      </c>
      <c r="AJ32" t="str">
        <f t="shared" si="16"/>
        <v>Diabetico</v>
      </c>
      <c r="AK32">
        <v>115</v>
      </c>
      <c r="AL32" t="str">
        <f t="shared" si="17"/>
        <v>Prediabetes</v>
      </c>
      <c r="AM32">
        <v>5.5</v>
      </c>
      <c r="AN32" t="str">
        <f t="shared" si="18"/>
        <v>Normal</v>
      </c>
      <c r="AO32">
        <v>201</v>
      </c>
      <c r="AP32" t="str">
        <f t="shared" si="19"/>
        <v>Alto</v>
      </c>
      <c r="AQ32">
        <v>94</v>
      </c>
      <c r="AR32" t="str">
        <f t="shared" si="20"/>
        <v>Normal</v>
      </c>
      <c r="AS32">
        <v>68</v>
      </c>
      <c r="AT32" t="str">
        <f t="shared" si="21"/>
        <v>Normal</v>
      </c>
      <c r="AU32">
        <v>87</v>
      </c>
      <c r="AV32" t="str">
        <f t="shared" si="22"/>
        <v>Normal</v>
      </c>
      <c r="AW32">
        <v>139</v>
      </c>
      <c r="AX32" t="str">
        <f t="shared" si="23"/>
        <v>Normal</v>
      </c>
      <c r="AY32">
        <v>4.2</v>
      </c>
      <c r="AZ32" t="str">
        <f t="shared" si="24"/>
        <v>Normal</v>
      </c>
      <c r="BA32">
        <v>13.6</v>
      </c>
      <c r="BB32" t="str">
        <f t="shared" si="2"/>
        <v>Normal</v>
      </c>
      <c r="BC32">
        <v>10</v>
      </c>
      <c r="BD32" t="str">
        <f t="shared" si="25"/>
        <v>Normal</v>
      </c>
      <c r="BE32">
        <v>2.5</v>
      </c>
      <c r="BF32" t="str">
        <f t="shared" si="26"/>
        <v>Normal</v>
      </c>
      <c r="BG32">
        <v>0</v>
      </c>
      <c r="BH32" t="str">
        <f t="shared" si="27"/>
        <v>No Toma ECA</v>
      </c>
      <c r="BI32">
        <v>0</v>
      </c>
      <c r="BJ32" t="str">
        <f t="shared" si="28"/>
        <v>No toma ARB</v>
      </c>
      <c r="BK32">
        <v>0</v>
      </c>
      <c r="BL32" t="str">
        <f t="shared" si="29"/>
        <v>No toma diureticos</v>
      </c>
      <c r="BM32">
        <v>0</v>
      </c>
      <c r="BN32" t="str">
        <f t="shared" si="30"/>
        <v>No toma estatinas</v>
      </c>
      <c r="BO32">
        <v>0</v>
      </c>
      <c r="BP32" t="str">
        <f t="shared" si="31"/>
        <v>Sano</v>
      </c>
      <c r="BQ32">
        <v>0</v>
      </c>
      <c r="BR32" t="str">
        <f t="shared" si="32"/>
        <v>Sano</v>
      </c>
    </row>
    <row r="33" spans="1:70" x14ac:dyDescent="0.25">
      <c r="A33" t="s">
        <v>33</v>
      </c>
      <c r="B33">
        <v>49</v>
      </c>
      <c r="C33" t="str">
        <f t="shared" si="3"/>
        <v>Adulto</v>
      </c>
      <c r="D33" t="s">
        <v>6</v>
      </c>
      <c r="E33">
        <v>20.2</v>
      </c>
      <c r="F33" t="str">
        <f t="shared" si="4"/>
        <v>Peso Normal</v>
      </c>
      <c r="G33">
        <v>0</v>
      </c>
      <c r="H33" t="str">
        <f t="shared" si="5"/>
        <v>No tiene herencia</v>
      </c>
      <c r="I33">
        <v>105</v>
      </c>
      <c r="J33">
        <v>72</v>
      </c>
      <c r="K33">
        <v>82</v>
      </c>
      <c r="L33" t="str">
        <f t="shared" si="6"/>
        <v>Normal</v>
      </c>
      <c r="M33">
        <v>64</v>
      </c>
      <c r="N33" t="str">
        <f t="shared" si="7"/>
        <v>Normal</v>
      </c>
      <c r="O33">
        <v>2</v>
      </c>
      <c r="P33" t="str">
        <f t="shared" si="8"/>
        <v>Ligera limitaciones</v>
      </c>
      <c r="Q33">
        <v>0</v>
      </c>
      <c r="R33" t="str">
        <f t="shared" si="9"/>
        <v>No tiene cetoacidosis</v>
      </c>
      <c r="S33">
        <v>0</v>
      </c>
      <c r="T33" t="str">
        <f t="shared" si="10"/>
        <v>No tiene Insuficiencia</v>
      </c>
      <c r="U33">
        <v>1</v>
      </c>
      <c r="V33" t="str">
        <f t="shared" si="11"/>
        <v>Hipertenso</v>
      </c>
      <c r="W33">
        <v>1</v>
      </c>
      <c r="X33" t="str">
        <f t="shared" si="0"/>
        <v>Normal</v>
      </c>
      <c r="Y33">
        <v>40</v>
      </c>
      <c r="Z33" t="str">
        <f t="shared" si="1"/>
        <v>Normal</v>
      </c>
      <c r="AA33">
        <v>72</v>
      </c>
      <c r="AB33" t="str">
        <f t="shared" si="12"/>
        <v>Funcion disminuida</v>
      </c>
      <c r="AC33">
        <v>12</v>
      </c>
      <c r="AD33" t="str">
        <f t="shared" si="13"/>
        <v>Normal</v>
      </c>
      <c r="AE33">
        <v>8</v>
      </c>
      <c r="AF33" t="str">
        <f t="shared" si="14"/>
        <v>Normal</v>
      </c>
      <c r="AG33">
        <v>1957</v>
      </c>
      <c r="AH33" t="str">
        <f t="shared" si="15"/>
        <v>Poliuria</v>
      </c>
      <c r="AI33">
        <v>0</v>
      </c>
      <c r="AJ33" t="str">
        <f t="shared" si="16"/>
        <v>No Diabetico</v>
      </c>
      <c r="AK33">
        <v>119</v>
      </c>
      <c r="AL33" t="str">
        <f t="shared" si="17"/>
        <v>Prediabetes</v>
      </c>
      <c r="AM33">
        <v>6.2</v>
      </c>
      <c r="AN33" t="str">
        <f t="shared" si="18"/>
        <v>Prediabetes</v>
      </c>
      <c r="AO33">
        <v>217</v>
      </c>
      <c r="AP33" t="str">
        <f t="shared" si="19"/>
        <v>Alto</v>
      </c>
      <c r="AQ33">
        <v>84</v>
      </c>
      <c r="AR33" t="str">
        <f t="shared" si="20"/>
        <v>Normal</v>
      </c>
      <c r="AS33">
        <v>63</v>
      </c>
      <c r="AT33" t="str">
        <f t="shared" si="21"/>
        <v>Normal</v>
      </c>
      <c r="AU33">
        <v>116</v>
      </c>
      <c r="AV33" t="str">
        <f t="shared" si="22"/>
        <v>Normal</v>
      </c>
      <c r="AW33">
        <v>142</v>
      </c>
      <c r="AX33" t="str">
        <f t="shared" si="23"/>
        <v>Normal</v>
      </c>
      <c r="AY33">
        <v>4.5</v>
      </c>
      <c r="AZ33" t="str">
        <f t="shared" si="24"/>
        <v>Normal</v>
      </c>
      <c r="BA33">
        <v>15.1</v>
      </c>
      <c r="BB33" t="str">
        <f t="shared" si="2"/>
        <v>Normal</v>
      </c>
      <c r="BC33">
        <v>9.1999999999999993</v>
      </c>
      <c r="BD33" t="str">
        <f t="shared" si="25"/>
        <v>Normal</v>
      </c>
      <c r="BE33">
        <v>2.6</v>
      </c>
      <c r="BF33" t="str">
        <f t="shared" si="26"/>
        <v>Normal</v>
      </c>
      <c r="BG33">
        <v>0</v>
      </c>
      <c r="BH33" t="str">
        <f t="shared" si="27"/>
        <v>No Toma ECA</v>
      </c>
      <c r="BI33">
        <v>0</v>
      </c>
      <c r="BJ33" t="str">
        <f t="shared" si="28"/>
        <v>No toma ARB</v>
      </c>
      <c r="BK33">
        <v>0</v>
      </c>
      <c r="BL33" t="str">
        <f t="shared" si="29"/>
        <v>No toma diureticos</v>
      </c>
      <c r="BM33">
        <v>1</v>
      </c>
      <c r="BN33" t="str">
        <f t="shared" si="30"/>
        <v>Toma estatinas</v>
      </c>
      <c r="BO33">
        <v>0</v>
      </c>
      <c r="BP33" t="str">
        <f t="shared" si="31"/>
        <v>Sano</v>
      </c>
      <c r="BQ33">
        <v>0</v>
      </c>
      <c r="BR33" t="str">
        <f t="shared" si="32"/>
        <v>Sano</v>
      </c>
    </row>
    <row r="34" spans="1:70" x14ac:dyDescent="0.25">
      <c r="A34" t="s">
        <v>34</v>
      </c>
      <c r="B34">
        <v>40</v>
      </c>
      <c r="C34" t="str">
        <f t="shared" si="3"/>
        <v>Adulto</v>
      </c>
      <c r="D34" t="s">
        <v>1</v>
      </c>
      <c r="E34">
        <v>23.4</v>
      </c>
      <c r="F34" t="str">
        <f t="shared" si="4"/>
        <v>Peso Normal</v>
      </c>
      <c r="G34">
        <v>0</v>
      </c>
      <c r="H34" t="str">
        <f t="shared" si="5"/>
        <v>No tiene herencia</v>
      </c>
      <c r="I34">
        <v>120</v>
      </c>
      <c r="J34">
        <v>78</v>
      </c>
      <c r="K34">
        <v>63</v>
      </c>
      <c r="L34" t="str">
        <f t="shared" si="6"/>
        <v>Normal</v>
      </c>
      <c r="M34">
        <v>50</v>
      </c>
      <c r="N34" t="str">
        <f t="shared" si="7"/>
        <v>Normal</v>
      </c>
      <c r="O34">
        <v>1</v>
      </c>
      <c r="P34" t="str">
        <f t="shared" si="8"/>
        <v>Sin limitaciones</v>
      </c>
      <c r="Q34">
        <v>0</v>
      </c>
      <c r="R34" t="str">
        <f t="shared" si="9"/>
        <v>No tiene cetoacidosis</v>
      </c>
      <c r="S34">
        <v>0</v>
      </c>
      <c r="T34" t="str">
        <f t="shared" si="10"/>
        <v>No tiene Insuficiencia</v>
      </c>
      <c r="U34">
        <v>1</v>
      </c>
      <c r="V34" t="str">
        <f t="shared" si="11"/>
        <v>Hipertenso</v>
      </c>
      <c r="W34">
        <v>0.9</v>
      </c>
      <c r="X34" t="str">
        <f t="shared" si="0"/>
        <v>Normal</v>
      </c>
      <c r="Y34">
        <v>22</v>
      </c>
      <c r="Z34" t="str">
        <f t="shared" si="1"/>
        <v>Normal</v>
      </c>
      <c r="AA34">
        <v>74</v>
      </c>
      <c r="AB34" t="str">
        <f t="shared" si="12"/>
        <v>Funcion disminuida</v>
      </c>
      <c r="AC34">
        <v>25</v>
      </c>
      <c r="AD34" t="str">
        <f t="shared" si="13"/>
        <v>Normal</v>
      </c>
      <c r="AE34">
        <v>17</v>
      </c>
      <c r="AF34" t="str">
        <f t="shared" si="14"/>
        <v>Normal</v>
      </c>
      <c r="AG34">
        <v>2454</v>
      </c>
      <c r="AH34" t="str">
        <f t="shared" si="15"/>
        <v>Poliuria</v>
      </c>
      <c r="AI34">
        <v>0</v>
      </c>
      <c r="AJ34" t="str">
        <f t="shared" si="16"/>
        <v>No Diabetico</v>
      </c>
      <c r="AK34">
        <v>89</v>
      </c>
      <c r="AL34" t="str">
        <f t="shared" si="17"/>
        <v>Normal</v>
      </c>
      <c r="AM34">
        <v>6.1</v>
      </c>
      <c r="AN34" t="str">
        <f t="shared" si="18"/>
        <v>Prediabetes</v>
      </c>
      <c r="AO34">
        <v>175</v>
      </c>
      <c r="AP34" t="str">
        <f t="shared" si="19"/>
        <v>Normal</v>
      </c>
      <c r="AQ34">
        <v>120</v>
      </c>
      <c r="AR34" t="str">
        <f t="shared" si="20"/>
        <v>Casi normal</v>
      </c>
      <c r="AS34">
        <v>42</v>
      </c>
      <c r="AT34" t="str">
        <f t="shared" si="21"/>
        <v>Bajo</v>
      </c>
      <c r="AU34">
        <v>142</v>
      </c>
      <c r="AV34" t="str">
        <f t="shared" si="22"/>
        <v>Normal</v>
      </c>
      <c r="AW34">
        <v>138</v>
      </c>
      <c r="AX34" t="str">
        <f t="shared" si="23"/>
        <v>Normal</v>
      </c>
      <c r="AY34">
        <v>4.3</v>
      </c>
      <c r="AZ34" t="str">
        <f t="shared" si="24"/>
        <v>Normal</v>
      </c>
      <c r="BA34">
        <v>15.7</v>
      </c>
      <c r="BB34" t="str">
        <f t="shared" si="2"/>
        <v>Normal</v>
      </c>
      <c r="BC34">
        <v>9.1999999999999993</v>
      </c>
      <c r="BD34" t="str">
        <f t="shared" si="25"/>
        <v>Normal</v>
      </c>
      <c r="BE34">
        <v>3.2</v>
      </c>
      <c r="BF34" t="str">
        <f t="shared" si="26"/>
        <v>Normal</v>
      </c>
      <c r="BG34">
        <v>1</v>
      </c>
      <c r="BH34" t="str">
        <f t="shared" si="27"/>
        <v>Toma ECA</v>
      </c>
      <c r="BI34">
        <v>0</v>
      </c>
      <c r="BJ34" t="str">
        <f t="shared" si="28"/>
        <v>No toma ARB</v>
      </c>
      <c r="BK34">
        <v>0</v>
      </c>
      <c r="BL34" t="str">
        <f t="shared" si="29"/>
        <v>No toma diureticos</v>
      </c>
      <c r="BM34">
        <v>1</v>
      </c>
      <c r="BN34" t="str">
        <f t="shared" si="30"/>
        <v>Toma estatinas</v>
      </c>
      <c r="BO34">
        <v>0</v>
      </c>
      <c r="BP34" t="str">
        <f t="shared" si="31"/>
        <v>Sano</v>
      </c>
      <c r="BQ34">
        <v>1</v>
      </c>
      <c r="BR34" t="str">
        <f t="shared" si="32"/>
        <v>Enfermedad cardiovascular</v>
      </c>
    </row>
    <row r="35" spans="1:70" x14ac:dyDescent="0.25">
      <c r="A35" t="s">
        <v>35</v>
      </c>
      <c r="B35">
        <v>53</v>
      </c>
      <c r="C35" t="str">
        <f t="shared" si="3"/>
        <v>Adulto</v>
      </c>
      <c r="D35" t="s">
        <v>1</v>
      </c>
      <c r="E35">
        <v>24.9</v>
      </c>
      <c r="F35" t="str">
        <f t="shared" si="4"/>
        <v>Peso Normal</v>
      </c>
      <c r="G35">
        <v>0</v>
      </c>
      <c r="H35" t="str">
        <f t="shared" si="5"/>
        <v>No tiene herencia</v>
      </c>
      <c r="I35">
        <v>123</v>
      </c>
      <c r="J35">
        <v>65</v>
      </c>
      <c r="K35">
        <v>76</v>
      </c>
      <c r="L35" t="str">
        <f t="shared" si="6"/>
        <v>Normal</v>
      </c>
      <c r="M35">
        <v>60</v>
      </c>
      <c r="N35" t="str">
        <f t="shared" si="7"/>
        <v>Normal</v>
      </c>
      <c r="O35">
        <v>2</v>
      </c>
      <c r="P35" t="str">
        <f t="shared" si="8"/>
        <v>Ligera limitaciones</v>
      </c>
      <c r="Q35">
        <v>0</v>
      </c>
      <c r="R35" t="str">
        <f t="shared" si="9"/>
        <v>No tiene cetoacidosis</v>
      </c>
      <c r="S35">
        <v>0</v>
      </c>
      <c r="T35" t="str">
        <f t="shared" si="10"/>
        <v>No tiene Insuficiencia</v>
      </c>
      <c r="U35">
        <v>1</v>
      </c>
      <c r="V35" t="str">
        <f t="shared" si="11"/>
        <v>Hipertenso</v>
      </c>
      <c r="W35">
        <v>0.6</v>
      </c>
      <c r="X35" t="str">
        <f t="shared" si="0"/>
        <v>Bajo</v>
      </c>
      <c r="Y35">
        <v>35</v>
      </c>
      <c r="Z35" t="str">
        <f t="shared" si="1"/>
        <v>Normal</v>
      </c>
      <c r="AA35">
        <v>108</v>
      </c>
      <c r="AB35" t="str">
        <f t="shared" si="12"/>
        <v>Normal</v>
      </c>
      <c r="AC35">
        <v>11</v>
      </c>
      <c r="AD35" t="str">
        <f t="shared" si="13"/>
        <v>Normal</v>
      </c>
      <c r="AE35">
        <v>9</v>
      </c>
      <c r="AF35" t="str">
        <f t="shared" si="14"/>
        <v>Normal</v>
      </c>
      <c r="AG35">
        <v>1848</v>
      </c>
      <c r="AH35" t="str">
        <f t="shared" si="15"/>
        <v>Poliuria</v>
      </c>
      <c r="AI35">
        <v>0</v>
      </c>
      <c r="AJ35" t="str">
        <f t="shared" si="16"/>
        <v>No Diabetico</v>
      </c>
      <c r="AK35">
        <v>99</v>
      </c>
      <c r="AL35" t="str">
        <f t="shared" si="17"/>
        <v>Normal</v>
      </c>
      <c r="AM35">
        <v>5.5</v>
      </c>
      <c r="AN35" t="str">
        <f t="shared" si="18"/>
        <v>Normal</v>
      </c>
      <c r="AO35">
        <v>212</v>
      </c>
      <c r="AP35" t="str">
        <f t="shared" si="19"/>
        <v>Alto</v>
      </c>
      <c r="AQ35">
        <v>119</v>
      </c>
      <c r="AR35" t="str">
        <f t="shared" si="20"/>
        <v>Casi normal</v>
      </c>
      <c r="AS35">
        <v>56</v>
      </c>
      <c r="AT35" t="str">
        <f t="shared" si="21"/>
        <v>Bajo</v>
      </c>
      <c r="AU35">
        <v>150</v>
      </c>
      <c r="AV35" t="str">
        <f t="shared" si="22"/>
        <v>Normal</v>
      </c>
      <c r="AW35">
        <v>135</v>
      </c>
      <c r="AX35" t="str">
        <f t="shared" si="23"/>
        <v>Normal</v>
      </c>
      <c r="AY35">
        <v>4</v>
      </c>
      <c r="AZ35" t="str">
        <f t="shared" si="24"/>
        <v>Normal</v>
      </c>
      <c r="BA35">
        <v>13.6</v>
      </c>
      <c r="BB35" t="str">
        <f t="shared" si="2"/>
        <v>Normal</v>
      </c>
      <c r="BC35">
        <v>9.4</v>
      </c>
      <c r="BD35" t="str">
        <f t="shared" si="25"/>
        <v>Normal</v>
      </c>
      <c r="BE35">
        <v>4.0999999999999996</v>
      </c>
      <c r="BF35" t="str">
        <f t="shared" si="26"/>
        <v>Normal</v>
      </c>
      <c r="BG35">
        <v>1</v>
      </c>
      <c r="BH35" t="str">
        <f t="shared" si="27"/>
        <v>Toma ECA</v>
      </c>
      <c r="BI35">
        <v>1</v>
      </c>
      <c r="BJ35" t="str">
        <f t="shared" si="28"/>
        <v>Toma ARB</v>
      </c>
      <c r="BK35">
        <v>0</v>
      </c>
      <c r="BL35" t="str">
        <f t="shared" si="29"/>
        <v>No toma diureticos</v>
      </c>
      <c r="BM35">
        <v>0</v>
      </c>
      <c r="BN35" t="str">
        <f t="shared" si="30"/>
        <v>No toma estatinas</v>
      </c>
      <c r="BO35">
        <v>0</v>
      </c>
      <c r="BP35" t="str">
        <f t="shared" si="31"/>
        <v>Sano</v>
      </c>
      <c r="BQ35">
        <v>0</v>
      </c>
      <c r="BR35" t="str">
        <f t="shared" si="32"/>
        <v>Sano</v>
      </c>
    </row>
    <row r="36" spans="1:70" x14ac:dyDescent="0.25">
      <c r="A36" t="s">
        <v>36</v>
      </c>
      <c r="B36">
        <v>58</v>
      </c>
      <c r="C36" t="str">
        <f t="shared" si="3"/>
        <v>Adulto</v>
      </c>
      <c r="D36" t="s">
        <v>6</v>
      </c>
      <c r="E36">
        <v>23.7</v>
      </c>
      <c r="F36" t="str">
        <f t="shared" si="4"/>
        <v>Peso Normal</v>
      </c>
      <c r="G36">
        <v>1</v>
      </c>
      <c r="H36" t="str">
        <f t="shared" si="5"/>
        <v>Tiene herencia</v>
      </c>
      <c r="I36">
        <v>100</v>
      </c>
      <c r="J36">
        <v>78</v>
      </c>
      <c r="K36">
        <v>78</v>
      </c>
      <c r="L36" t="str">
        <f t="shared" si="6"/>
        <v>Normal</v>
      </c>
      <c r="M36">
        <v>64</v>
      </c>
      <c r="N36" t="str">
        <f t="shared" si="7"/>
        <v>Normal</v>
      </c>
      <c r="O36">
        <v>2</v>
      </c>
      <c r="P36" t="str">
        <f t="shared" si="8"/>
        <v>Ligera limitaciones</v>
      </c>
      <c r="Q36">
        <v>0</v>
      </c>
      <c r="R36" t="str">
        <f t="shared" si="9"/>
        <v>No tiene cetoacidosis</v>
      </c>
      <c r="S36">
        <v>0</v>
      </c>
      <c r="T36" t="str">
        <f t="shared" si="10"/>
        <v>No tiene Insuficiencia</v>
      </c>
      <c r="U36">
        <v>1</v>
      </c>
      <c r="V36" t="str">
        <f t="shared" si="11"/>
        <v>Hipertenso</v>
      </c>
      <c r="W36">
        <v>0.9</v>
      </c>
      <c r="X36" t="str">
        <f t="shared" si="0"/>
        <v>Normal</v>
      </c>
      <c r="Y36">
        <v>31</v>
      </c>
      <c r="Z36" t="str">
        <f t="shared" si="1"/>
        <v>Normal</v>
      </c>
      <c r="AA36">
        <v>109</v>
      </c>
      <c r="AB36" t="str">
        <f t="shared" si="12"/>
        <v>Normal</v>
      </c>
      <c r="AC36">
        <v>10</v>
      </c>
      <c r="AD36" t="str">
        <f t="shared" si="13"/>
        <v>Normal</v>
      </c>
      <c r="AE36">
        <v>7</v>
      </c>
      <c r="AF36" t="str">
        <f t="shared" si="14"/>
        <v>Normal</v>
      </c>
      <c r="AG36">
        <v>1946</v>
      </c>
      <c r="AH36" t="str">
        <f t="shared" si="15"/>
        <v>Poliuria</v>
      </c>
      <c r="AI36">
        <v>0</v>
      </c>
      <c r="AJ36" t="str">
        <f t="shared" si="16"/>
        <v>No Diabetico</v>
      </c>
      <c r="AK36">
        <v>87</v>
      </c>
      <c r="AL36" t="str">
        <f t="shared" si="17"/>
        <v>Normal</v>
      </c>
      <c r="AM36">
        <v>6.2</v>
      </c>
      <c r="AN36" t="str">
        <f t="shared" si="18"/>
        <v>Prediabetes</v>
      </c>
      <c r="AO36">
        <v>152</v>
      </c>
      <c r="AP36" t="str">
        <f t="shared" si="19"/>
        <v>Normal</v>
      </c>
      <c r="AQ36">
        <v>111</v>
      </c>
      <c r="AR36" t="str">
        <f t="shared" si="20"/>
        <v>Casi normal</v>
      </c>
      <c r="AS36">
        <v>49</v>
      </c>
      <c r="AT36" t="str">
        <f t="shared" si="21"/>
        <v>Bajo</v>
      </c>
      <c r="AU36">
        <v>153</v>
      </c>
      <c r="AV36" t="str">
        <f t="shared" si="22"/>
        <v>Alto</v>
      </c>
      <c r="AW36">
        <v>137</v>
      </c>
      <c r="AX36" t="str">
        <f t="shared" si="23"/>
        <v>Normal</v>
      </c>
      <c r="AY36">
        <v>4.5</v>
      </c>
      <c r="AZ36" t="str">
        <f t="shared" si="24"/>
        <v>Normal</v>
      </c>
      <c r="BA36">
        <v>13.6</v>
      </c>
      <c r="BB36" t="str">
        <f t="shared" si="2"/>
        <v>Normal</v>
      </c>
      <c r="BC36">
        <v>8.6</v>
      </c>
      <c r="BD36" t="str">
        <f t="shared" si="25"/>
        <v>Normal</v>
      </c>
      <c r="BE36">
        <v>2.8</v>
      </c>
      <c r="BF36" t="str">
        <f t="shared" si="26"/>
        <v>Normal</v>
      </c>
      <c r="BG36">
        <v>1</v>
      </c>
      <c r="BH36" t="str">
        <f t="shared" si="27"/>
        <v>Toma ECA</v>
      </c>
      <c r="BI36">
        <v>0</v>
      </c>
      <c r="BJ36" t="str">
        <f t="shared" si="28"/>
        <v>No toma ARB</v>
      </c>
      <c r="BK36">
        <v>0</v>
      </c>
      <c r="BL36" t="str">
        <f t="shared" si="29"/>
        <v>No toma diureticos</v>
      </c>
      <c r="BM36">
        <v>1</v>
      </c>
      <c r="BN36" t="str">
        <f t="shared" si="30"/>
        <v>Toma estatinas</v>
      </c>
      <c r="BO36">
        <v>0</v>
      </c>
      <c r="BP36" t="str">
        <f t="shared" si="31"/>
        <v>Sano</v>
      </c>
      <c r="BQ36">
        <v>0</v>
      </c>
      <c r="BR36" t="str">
        <f t="shared" si="32"/>
        <v>Sano</v>
      </c>
    </row>
    <row r="37" spans="1:70" x14ac:dyDescent="0.25">
      <c r="A37" t="s">
        <v>37</v>
      </c>
      <c r="B37">
        <v>32</v>
      </c>
      <c r="C37" t="str">
        <f t="shared" si="3"/>
        <v>Adulto</v>
      </c>
      <c r="D37" t="s">
        <v>1</v>
      </c>
      <c r="E37">
        <v>20.8</v>
      </c>
      <c r="F37" t="str">
        <f t="shared" si="4"/>
        <v>Peso Normal</v>
      </c>
      <c r="G37">
        <v>1</v>
      </c>
      <c r="H37" t="str">
        <f t="shared" si="5"/>
        <v>Tiene herencia</v>
      </c>
      <c r="I37">
        <v>107</v>
      </c>
      <c r="J37">
        <v>79</v>
      </c>
      <c r="K37">
        <v>64</v>
      </c>
      <c r="L37" t="str">
        <f t="shared" si="6"/>
        <v>Normal</v>
      </c>
      <c r="M37">
        <v>52</v>
      </c>
      <c r="N37" t="str">
        <f t="shared" si="7"/>
        <v>Normal</v>
      </c>
      <c r="O37">
        <v>1</v>
      </c>
      <c r="P37" t="str">
        <f t="shared" si="8"/>
        <v>Sin limitaciones</v>
      </c>
      <c r="Q37">
        <v>0</v>
      </c>
      <c r="R37" t="str">
        <f t="shared" si="9"/>
        <v>No tiene cetoacidosis</v>
      </c>
      <c r="S37">
        <v>0</v>
      </c>
      <c r="T37" t="str">
        <f t="shared" si="10"/>
        <v>No tiene Insuficiencia</v>
      </c>
      <c r="U37">
        <v>0</v>
      </c>
      <c r="V37" t="str">
        <f t="shared" si="11"/>
        <v>Normotenso</v>
      </c>
      <c r="W37">
        <v>0.9</v>
      </c>
      <c r="X37" t="str">
        <f t="shared" si="0"/>
        <v>Normal</v>
      </c>
      <c r="Y37">
        <v>22</v>
      </c>
      <c r="Z37" t="str">
        <f t="shared" si="1"/>
        <v>Normal</v>
      </c>
      <c r="AA37">
        <v>93</v>
      </c>
      <c r="AB37" t="str">
        <f t="shared" si="12"/>
        <v>Normal</v>
      </c>
      <c r="AC37">
        <v>7</v>
      </c>
      <c r="AD37" t="str">
        <f t="shared" si="13"/>
        <v>Normal</v>
      </c>
      <c r="AE37">
        <v>6</v>
      </c>
      <c r="AF37" t="str">
        <f t="shared" si="14"/>
        <v>Normal</v>
      </c>
      <c r="AG37">
        <v>1095</v>
      </c>
      <c r="AH37" t="str">
        <f t="shared" si="15"/>
        <v>Poliuria</v>
      </c>
      <c r="AI37">
        <v>0</v>
      </c>
      <c r="AJ37" t="str">
        <f t="shared" si="16"/>
        <v>No Diabetico</v>
      </c>
      <c r="AK37">
        <v>122</v>
      </c>
      <c r="AL37" t="str">
        <f t="shared" si="17"/>
        <v>Prediabetes</v>
      </c>
      <c r="AM37">
        <v>6.3</v>
      </c>
      <c r="AN37" t="str">
        <f t="shared" si="18"/>
        <v>Prediabetes</v>
      </c>
      <c r="AO37">
        <v>186</v>
      </c>
      <c r="AP37" t="str">
        <f t="shared" si="19"/>
        <v>Normal</v>
      </c>
      <c r="AQ37">
        <v>100</v>
      </c>
      <c r="AR37" t="str">
        <f t="shared" si="20"/>
        <v>Casi normal</v>
      </c>
      <c r="AS37">
        <v>53</v>
      </c>
      <c r="AT37" t="str">
        <f t="shared" si="21"/>
        <v>Bajo</v>
      </c>
      <c r="AU37">
        <v>134</v>
      </c>
      <c r="AV37" t="str">
        <f t="shared" si="22"/>
        <v>Normal</v>
      </c>
      <c r="AW37">
        <v>136</v>
      </c>
      <c r="AX37" t="str">
        <f t="shared" si="23"/>
        <v>Normal</v>
      </c>
      <c r="AY37">
        <v>3.5</v>
      </c>
      <c r="AZ37" t="str">
        <f t="shared" si="24"/>
        <v>Normal</v>
      </c>
      <c r="BA37">
        <v>12.3</v>
      </c>
      <c r="BB37" t="str">
        <f t="shared" si="2"/>
        <v>Baja</v>
      </c>
      <c r="BC37">
        <v>8.9</v>
      </c>
      <c r="BD37" t="str">
        <f t="shared" si="25"/>
        <v>Normal</v>
      </c>
      <c r="BE37">
        <v>2.6</v>
      </c>
      <c r="BF37" t="str">
        <f t="shared" si="26"/>
        <v>Normal</v>
      </c>
      <c r="BG37">
        <v>0</v>
      </c>
      <c r="BH37" t="str">
        <f t="shared" si="27"/>
        <v>No Toma ECA</v>
      </c>
      <c r="BI37">
        <v>0</v>
      </c>
      <c r="BJ37" t="str">
        <f t="shared" si="28"/>
        <v>No toma ARB</v>
      </c>
      <c r="BK37">
        <v>0</v>
      </c>
      <c r="BL37" t="str">
        <f t="shared" si="29"/>
        <v>No toma diureticos</v>
      </c>
      <c r="BM37">
        <v>1</v>
      </c>
      <c r="BN37" t="str">
        <f t="shared" si="30"/>
        <v>Toma estatinas</v>
      </c>
      <c r="BO37">
        <v>0</v>
      </c>
      <c r="BP37" t="str">
        <f t="shared" si="31"/>
        <v>Sano</v>
      </c>
      <c r="BQ37">
        <v>0</v>
      </c>
      <c r="BR37" t="str">
        <f t="shared" si="32"/>
        <v>Sano</v>
      </c>
    </row>
    <row r="38" spans="1:70" x14ac:dyDescent="0.25">
      <c r="A38" t="s">
        <v>38</v>
      </c>
      <c r="B38">
        <v>50</v>
      </c>
      <c r="C38" t="str">
        <f t="shared" si="3"/>
        <v>Adulto</v>
      </c>
      <c r="D38" t="s">
        <v>6</v>
      </c>
      <c r="E38">
        <v>37.299999999999997</v>
      </c>
      <c r="F38" t="str">
        <f t="shared" si="4"/>
        <v>Obesidad II</v>
      </c>
      <c r="G38">
        <v>0</v>
      </c>
      <c r="H38" t="str">
        <f t="shared" si="5"/>
        <v>No tiene herencia</v>
      </c>
      <c r="I38">
        <v>141</v>
      </c>
      <c r="J38">
        <v>92</v>
      </c>
      <c r="K38">
        <v>97</v>
      </c>
      <c r="L38" t="str">
        <f t="shared" si="6"/>
        <v>Normal</v>
      </c>
      <c r="M38">
        <v>47</v>
      </c>
      <c r="N38" t="str">
        <f t="shared" si="7"/>
        <v>Intermedia</v>
      </c>
      <c r="O38">
        <v>2</v>
      </c>
      <c r="P38" t="str">
        <f t="shared" si="8"/>
        <v>Ligera limitaciones</v>
      </c>
      <c r="Q38">
        <v>0</v>
      </c>
      <c r="R38" t="str">
        <f t="shared" si="9"/>
        <v>No tiene cetoacidosis</v>
      </c>
      <c r="S38">
        <v>1</v>
      </c>
      <c r="T38" t="str">
        <f t="shared" si="10"/>
        <v>Tiene Insuficiencia</v>
      </c>
      <c r="U38">
        <v>1</v>
      </c>
      <c r="V38" t="str">
        <f t="shared" si="11"/>
        <v>Hipertenso</v>
      </c>
      <c r="W38">
        <v>4.2</v>
      </c>
      <c r="X38" t="str">
        <f t="shared" si="0"/>
        <v>Alto</v>
      </c>
      <c r="Y38">
        <v>53</v>
      </c>
      <c r="Z38" t="str">
        <f t="shared" si="1"/>
        <v>Elevado</v>
      </c>
      <c r="AA38">
        <v>43</v>
      </c>
      <c r="AB38" t="str">
        <f t="shared" si="12"/>
        <v>Funcion disminuida moderada</v>
      </c>
      <c r="AC38">
        <v>1376</v>
      </c>
      <c r="AD38" t="str">
        <f t="shared" si="13"/>
        <v>Proteinuria</v>
      </c>
      <c r="AE38">
        <v>1238</v>
      </c>
      <c r="AF38" t="str">
        <f t="shared" si="14"/>
        <v>Macroalbuminuria</v>
      </c>
      <c r="AG38">
        <v>799</v>
      </c>
      <c r="AH38" t="str">
        <f t="shared" si="15"/>
        <v>Poliuria</v>
      </c>
      <c r="AI38">
        <v>1</v>
      </c>
      <c r="AJ38" t="str">
        <f t="shared" si="16"/>
        <v>Diabetico</v>
      </c>
      <c r="AK38">
        <v>193</v>
      </c>
      <c r="AL38" t="str">
        <f t="shared" si="17"/>
        <v>Diabetes</v>
      </c>
      <c r="AM38">
        <v>9.1999999999999993</v>
      </c>
      <c r="AN38" t="str">
        <f t="shared" si="18"/>
        <v>Diabetes</v>
      </c>
      <c r="AO38">
        <v>258</v>
      </c>
      <c r="AP38" t="str">
        <f t="shared" si="19"/>
        <v>Riesgo</v>
      </c>
      <c r="AQ38">
        <v>216</v>
      </c>
      <c r="AR38" t="str">
        <f t="shared" si="20"/>
        <v>Muy alto</v>
      </c>
      <c r="AS38">
        <v>41</v>
      </c>
      <c r="AT38" t="str">
        <f t="shared" si="21"/>
        <v>Bajo</v>
      </c>
      <c r="AU38">
        <v>294</v>
      </c>
      <c r="AV38" t="str">
        <f t="shared" si="22"/>
        <v>Alto</v>
      </c>
      <c r="AW38">
        <v>125</v>
      </c>
      <c r="AX38" t="str">
        <f t="shared" si="23"/>
        <v>Bajo</v>
      </c>
      <c r="AY38">
        <v>5.5</v>
      </c>
      <c r="AZ38" t="str">
        <f t="shared" si="24"/>
        <v>Alto</v>
      </c>
      <c r="BA38">
        <v>9.1999999999999993</v>
      </c>
      <c r="BB38" t="str">
        <f t="shared" si="2"/>
        <v>Baja</v>
      </c>
      <c r="BC38">
        <v>8.5</v>
      </c>
      <c r="BD38" t="str">
        <f t="shared" si="25"/>
        <v>Normal</v>
      </c>
      <c r="BE38">
        <v>5.3</v>
      </c>
      <c r="BF38" t="str">
        <f t="shared" si="26"/>
        <v>Alto</v>
      </c>
      <c r="BG38">
        <v>1</v>
      </c>
      <c r="BH38" t="str">
        <f t="shared" si="27"/>
        <v>Toma ECA</v>
      </c>
      <c r="BI38">
        <v>1</v>
      </c>
      <c r="BJ38" t="str">
        <f t="shared" si="28"/>
        <v>Toma ARB</v>
      </c>
      <c r="BK38">
        <v>0</v>
      </c>
      <c r="BL38" t="str">
        <f t="shared" si="29"/>
        <v>No toma diureticos</v>
      </c>
      <c r="BM38">
        <v>1</v>
      </c>
      <c r="BN38" t="str">
        <f t="shared" si="30"/>
        <v>Toma estatinas</v>
      </c>
      <c r="BO38">
        <v>1</v>
      </c>
      <c r="BP38" t="str">
        <f t="shared" si="31"/>
        <v>Enfermedad renal</v>
      </c>
      <c r="BQ38">
        <v>1</v>
      </c>
      <c r="BR38" t="str">
        <f t="shared" si="32"/>
        <v>Enfermedad cardiovascular</v>
      </c>
    </row>
    <row r="39" spans="1:70" x14ac:dyDescent="0.25">
      <c r="A39" t="s">
        <v>39</v>
      </c>
      <c r="B39">
        <v>78</v>
      </c>
      <c r="C39" t="str">
        <f t="shared" si="3"/>
        <v>Adulto Mayor</v>
      </c>
      <c r="D39" t="s">
        <v>1</v>
      </c>
      <c r="E39">
        <v>27.6</v>
      </c>
      <c r="F39" t="str">
        <f t="shared" si="4"/>
        <v>Sobrepeso</v>
      </c>
      <c r="G39">
        <v>0</v>
      </c>
      <c r="H39" t="str">
        <f t="shared" si="5"/>
        <v>No tiene herencia</v>
      </c>
      <c r="I39">
        <v>150</v>
      </c>
      <c r="J39">
        <v>95</v>
      </c>
      <c r="K39">
        <v>92</v>
      </c>
      <c r="L39" t="str">
        <f t="shared" si="6"/>
        <v>Normal</v>
      </c>
      <c r="M39">
        <v>45</v>
      </c>
      <c r="N39" t="str">
        <f t="shared" si="7"/>
        <v>Intermedia</v>
      </c>
      <c r="O39">
        <v>3</v>
      </c>
      <c r="P39" t="str">
        <f t="shared" si="8"/>
        <v>Limitacion marcada</v>
      </c>
      <c r="Q39">
        <v>1</v>
      </c>
      <c r="R39" t="str">
        <f t="shared" si="9"/>
        <v>Tiene cetoacidosis</v>
      </c>
      <c r="S39">
        <v>0</v>
      </c>
      <c r="T39" t="str">
        <f t="shared" si="10"/>
        <v>No tiene Insuficiencia</v>
      </c>
      <c r="U39">
        <v>1</v>
      </c>
      <c r="V39" t="str">
        <f t="shared" si="11"/>
        <v>Hipertenso</v>
      </c>
      <c r="W39">
        <v>2.5</v>
      </c>
      <c r="X39" t="str">
        <f t="shared" si="0"/>
        <v>Alto</v>
      </c>
      <c r="Y39">
        <v>61</v>
      </c>
      <c r="Z39" t="str">
        <f t="shared" si="1"/>
        <v>Elevado</v>
      </c>
      <c r="AA39">
        <v>46</v>
      </c>
      <c r="AB39" t="str">
        <f t="shared" si="12"/>
        <v>Funcion disminuida moderada</v>
      </c>
      <c r="AC39">
        <v>1701</v>
      </c>
      <c r="AD39" t="str">
        <f t="shared" si="13"/>
        <v>Proteinuria</v>
      </c>
      <c r="AE39">
        <v>1190</v>
      </c>
      <c r="AF39" t="str">
        <f t="shared" si="14"/>
        <v>Macroalbuminuria</v>
      </c>
      <c r="AG39">
        <v>887</v>
      </c>
      <c r="AH39" t="str">
        <f t="shared" si="15"/>
        <v>Poliuria</v>
      </c>
      <c r="AI39">
        <v>1</v>
      </c>
      <c r="AJ39" t="str">
        <f t="shared" si="16"/>
        <v>Diabetico</v>
      </c>
      <c r="AK39">
        <v>205</v>
      </c>
      <c r="AL39" t="str">
        <f t="shared" si="17"/>
        <v>Diabetes</v>
      </c>
      <c r="AM39">
        <v>7.4</v>
      </c>
      <c r="AN39" t="str">
        <f t="shared" si="18"/>
        <v>Diabetes</v>
      </c>
      <c r="AO39">
        <v>256</v>
      </c>
      <c r="AP39" t="str">
        <f t="shared" si="19"/>
        <v>Riesgo</v>
      </c>
      <c r="AQ39">
        <v>160</v>
      </c>
      <c r="AR39" t="str">
        <f t="shared" si="20"/>
        <v>Alto</v>
      </c>
      <c r="AS39">
        <v>30</v>
      </c>
      <c r="AT39" t="str">
        <f t="shared" si="21"/>
        <v>Bajo</v>
      </c>
      <c r="AU39">
        <v>398</v>
      </c>
      <c r="AV39" t="str">
        <f t="shared" si="22"/>
        <v>Alto</v>
      </c>
      <c r="AW39">
        <v>132</v>
      </c>
      <c r="AX39" t="str">
        <f t="shared" si="23"/>
        <v>Bajo</v>
      </c>
      <c r="AY39">
        <v>5.5</v>
      </c>
      <c r="AZ39" t="str">
        <f t="shared" si="24"/>
        <v>Alto</v>
      </c>
      <c r="BA39">
        <v>9.5</v>
      </c>
      <c r="BB39" t="str">
        <f t="shared" si="2"/>
        <v>Baja</v>
      </c>
      <c r="BC39">
        <v>8.1999999999999993</v>
      </c>
      <c r="BD39" t="str">
        <f t="shared" si="25"/>
        <v>Bajo</v>
      </c>
      <c r="BE39">
        <v>6.2</v>
      </c>
      <c r="BF39" t="str">
        <f t="shared" si="26"/>
        <v>Alto</v>
      </c>
      <c r="BG39">
        <v>1</v>
      </c>
      <c r="BH39" t="str">
        <f t="shared" si="27"/>
        <v>Toma ECA</v>
      </c>
      <c r="BI39">
        <v>1</v>
      </c>
      <c r="BJ39" t="str">
        <f t="shared" si="28"/>
        <v>Toma ARB</v>
      </c>
      <c r="BK39">
        <v>1</v>
      </c>
      <c r="BL39" t="str">
        <f t="shared" si="29"/>
        <v>Toma diureticos</v>
      </c>
      <c r="BM39">
        <v>1</v>
      </c>
      <c r="BN39" t="str">
        <f t="shared" si="30"/>
        <v>Toma estatinas</v>
      </c>
      <c r="BO39">
        <v>1</v>
      </c>
      <c r="BP39" t="str">
        <f t="shared" si="31"/>
        <v>Enfermedad renal</v>
      </c>
      <c r="BQ39">
        <v>1</v>
      </c>
      <c r="BR39" t="str">
        <f t="shared" si="32"/>
        <v>Enfermedad cardiovascular</v>
      </c>
    </row>
    <row r="40" spans="1:70" x14ac:dyDescent="0.25">
      <c r="A40" t="s">
        <v>40</v>
      </c>
      <c r="B40">
        <v>51</v>
      </c>
      <c r="C40" t="str">
        <f t="shared" si="3"/>
        <v>Adulto</v>
      </c>
      <c r="D40" t="s">
        <v>1</v>
      </c>
      <c r="E40">
        <v>27.5</v>
      </c>
      <c r="F40" t="str">
        <f t="shared" si="4"/>
        <v>Sobrepeso</v>
      </c>
      <c r="G40">
        <v>0</v>
      </c>
      <c r="H40" t="str">
        <f t="shared" si="5"/>
        <v>No tiene herencia</v>
      </c>
      <c r="I40">
        <v>190</v>
      </c>
      <c r="J40">
        <v>110</v>
      </c>
      <c r="K40">
        <v>78</v>
      </c>
      <c r="L40" t="str">
        <f t="shared" si="6"/>
        <v>Normal</v>
      </c>
      <c r="M40">
        <v>43</v>
      </c>
      <c r="N40" t="str">
        <f t="shared" si="7"/>
        <v>Intermedia</v>
      </c>
      <c r="O40">
        <v>3</v>
      </c>
      <c r="P40" t="str">
        <f t="shared" si="8"/>
        <v>Limitacion marcada</v>
      </c>
      <c r="Q40">
        <v>0</v>
      </c>
      <c r="R40" t="str">
        <f t="shared" si="9"/>
        <v>No tiene cetoacidosis</v>
      </c>
      <c r="S40">
        <v>0</v>
      </c>
      <c r="T40" t="str">
        <f t="shared" si="10"/>
        <v>No tiene Insuficiencia</v>
      </c>
      <c r="U40">
        <v>1</v>
      </c>
      <c r="V40" t="str">
        <f t="shared" si="11"/>
        <v>Hipertenso</v>
      </c>
      <c r="W40">
        <v>4.4000000000000004</v>
      </c>
      <c r="X40" t="str">
        <f t="shared" si="0"/>
        <v>Alto</v>
      </c>
      <c r="Y40">
        <v>55</v>
      </c>
      <c r="Z40" t="str">
        <f t="shared" si="1"/>
        <v>Normal</v>
      </c>
      <c r="AA40">
        <v>45</v>
      </c>
      <c r="AB40" t="str">
        <f t="shared" si="12"/>
        <v>Funcion disminuida moderada</v>
      </c>
      <c r="AC40">
        <v>1436</v>
      </c>
      <c r="AD40" t="str">
        <f t="shared" si="13"/>
        <v>Proteinuria</v>
      </c>
      <c r="AE40">
        <v>1148</v>
      </c>
      <c r="AF40" t="str">
        <f t="shared" si="14"/>
        <v>Macroalbuminuria</v>
      </c>
      <c r="AG40">
        <v>486</v>
      </c>
      <c r="AH40" t="str">
        <f t="shared" si="15"/>
        <v>Oliguria</v>
      </c>
      <c r="AI40">
        <v>0</v>
      </c>
      <c r="AJ40" t="str">
        <f t="shared" si="16"/>
        <v>No Diabetico</v>
      </c>
      <c r="AK40">
        <v>173</v>
      </c>
      <c r="AL40" t="str">
        <f t="shared" si="17"/>
        <v>Diabetes</v>
      </c>
      <c r="AM40">
        <v>8.8000000000000007</v>
      </c>
      <c r="AN40" t="str">
        <f t="shared" si="18"/>
        <v>Diabetes</v>
      </c>
      <c r="AO40">
        <v>310</v>
      </c>
      <c r="AP40" t="str">
        <f t="shared" si="19"/>
        <v>Riesgo</v>
      </c>
      <c r="AQ40">
        <v>153</v>
      </c>
      <c r="AR40" t="str">
        <f t="shared" si="20"/>
        <v>Limite alto</v>
      </c>
      <c r="AS40">
        <v>29</v>
      </c>
      <c r="AT40" t="str">
        <f t="shared" si="21"/>
        <v>Bajo</v>
      </c>
      <c r="AU40">
        <v>429</v>
      </c>
      <c r="AV40" t="str">
        <f t="shared" si="22"/>
        <v>Alto</v>
      </c>
      <c r="AW40">
        <v>128</v>
      </c>
      <c r="AX40" t="str">
        <f t="shared" si="23"/>
        <v>Bajo</v>
      </c>
      <c r="AY40">
        <v>6.1</v>
      </c>
      <c r="AZ40" t="str">
        <f t="shared" si="24"/>
        <v>Alto</v>
      </c>
      <c r="BA40">
        <v>7.6</v>
      </c>
      <c r="BB40" t="str">
        <f t="shared" si="2"/>
        <v>Baja</v>
      </c>
      <c r="BC40">
        <v>8.8000000000000007</v>
      </c>
      <c r="BD40" t="str">
        <f t="shared" si="25"/>
        <v>Normal</v>
      </c>
      <c r="BE40">
        <v>7</v>
      </c>
      <c r="BF40" t="str">
        <f t="shared" si="26"/>
        <v>Alto</v>
      </c>
      <c r="BG40">
        <v>0</v>
      </c>
      <c r="BH40" t="str">
        <f t="shared" si="27"/>
        <v>No Toma ECA</v>
      </c>
      <c r="BI40">
        <v>0</v>
      </c>
      <c r="BJ40" t="str">
        <f t="shared" si="28"/>
        <v>No toma ARB</v>
      </c>
      <c r="BK40">
        <v>0</v>
      </c>
      <c r="BL40" t="str">
        <f t="shared" si="29"/>
        <v>No toma diureticos</v>
      </c>
      <c r="BM40">
        <v>1</v>
      </c>
      <c r="BN40" t="str">
        <f t="shared" si="30"/>
        <v>Toma estatinas</v>
      </c>
      <c r="BO40">
        <v>1</v>
      </c>
      <c r="BP40" t="str">
        <f t="shared" si="31"/>
        <v>Enfermedad renal</v>
      </c>
      <c r="BQ40">
        <v>1</v>
      </c>
      <c r="BR40" t="str">
        <f t="shared" si="32"/>
        <v>Enfermedad cardiovascular</v>
      </c>
    </row>
    <row r="41" spans="1:70" x14ac:dyDescent="0.25">
      <c r="A41" t="s">
        <v>41</v>
      </c>
      <c r="B41">
        <v>31</v>
      </c>
      <c r="C41" t="str">
        <f t="shared" si="3"/>
        <v>Adulto</v>
      </c>
      <c r="D41" t="s">
        <v>6</v>
      </c>
      <c r="E41">
        <v>19.3</v>
      </c>
      <c r="F41" t="str">
        <f t="shared" si="4"/>
        <v>Peso Normal</v>
      </c>
      <c r="G41">
        <v>0</v>
      </c>
      <c r="H41" t="str">
        <f t="shared" si="5"/>
        <v>No tiene herencia</v>
      </c>
      <c r="I41">
        <v>116</v>
      </c>
      <c r="J41">
        <v>65</v>
      </c>
      <c r="K41">
        <v>84</v>
      </c>
      <c r="L41" t="str">
        <f t="shared" si="6"/>
        <v>Normal</v>
      </c>
      <c r="M41">
        <v>60</v>
      </c>
      <c r="N41" t="str">
        <f t="shared" si="7"/>
        <v>Normal</v>
      </c>
      <c r="O41">
        <v>2</v>
      </c>
      <c r="P41" t="str">
        <f t="shared" si="8"/>
        <v>Ligera limitaciones</v>
      </c>
      <c r="Q41">
        <v>0</v>
      </c>
      <c r="R41" t="str">
        <f t="shared" si="9"/>
        <v>No tiene cetoacidosis</v>
      </c>
      <c r="S41">
        <v>0</v>
      </c>
      <c r="T41" t="str">
        <f t="shared" si="10"/>
        <v>No tiene Insuficiencia</v>
      </c>
      <c r="U41">
        <v>1</v>
      </c>
      <c r="V41" t="str">
        <f t="shared" si="11"/>
        <v>Hipertenso</v>
      </c>
      <c r="W41">
        <v>0.9</v>
      </c>
      <c r="X41" t="str">
        <f t="shared" si="0"/>
        <v>Normal</v>
      </c>
      <c r="Y41">
        <v>17</v>
      </c>
      <c r="Z41" t="str">
        <f t="shared" si="1"/>
        <v>Normal</v>
      </c>
      <c r="AA41">
        <v>62</v>
      </c>
      <c r="AB41" t="str">
        <f t="shared" si="12"/>
        <v>Funcion disminuida</v>
      </c>
      <c r="AC41">
        <v>22</v>
      </c>
      <c r="AD41" t="str">
        <f t="shared" si="13"/>
        <v>Normal</v>
      </c>
      <c r="AE41">
        <v>15</v>
      </c>
      <c r="AF41" t="str">
        <f t="shared" si="14"/>
        <v>Normal</v>
      </c>
      <c r="AG41">
        <v>2252</v>
      </c>
      <c r="AH41" t="str">
        <f t="shared" si="15"/>
        <v>Poliuria</v>
      </c>
      <c r="AI41">
        <v>1</v>
      </c>
      <c r="AJ41" t="str">
        <f t="shared" si="16"/>
        <v>Diabetico</v>
      </c>
      <c r="AK41">
        <v>109</v>
      </c>
      <c r="AL41" t="str">
        <f t="shared" si="17"/>
        <v>Prediabetes</v>
      </c>
      <c r="AM41">
        <v>4.8</v>
      </c>
      <c r="AN41" t="str">
        <f t="shared" si="18"/>
        <v>Normal</v>
      </c>
      <c r="AO41">
        <v>161</v>
      </c>
      <c r="AP41" t="str">
        <f t="shared" si="19"/>
        <v>Normal</v>
      </c>
      <c r="AQ41">
        <v>98</v>
      </c>
      <c r="AR41" t="str">
        <f t="shared" si="20"/>
        <v>Normal</v>
      </c>
      <c r="AS41">
        <v>44</v>
      </c>
      <c r="AT41" t="str">
        <f t="shared" si="21"/>
        <v>Bajo</v>
      </c>
      <c r="AU41">
        <v>123</v>
      </c>
      <c r="AV41" t="str">
        <f t="shared" si="22"/>
        <v>Normal</v>
      </c>
      <c r="AW41">
        <v>145</v>
      </c>
      <c r="AX41" t="str">
        <f t="shared" si="23"/>
        <v>Normal</v>
      </c>
      <c r="AY41">
        <v>4.9000000000000004</v>
      </c>
      <c r="AZ41" t="str">
        <f t="shared" si="24"/>
        <v>Normal</v>
      </c>
      <c r="BA41">
        <v>12.5</v>
      </c>
      <c r="BB41" t="str">
        <f t="shared" si="2"/>
        <v>Normal</v>
      </c>
      <c r="BC41">
        <v>10.4</v>
      </c>
      <c r="BD41" t="str">
        <f t="shared" si="25"/>
        <v>Normal</v>
      </c>
      <c r="BE41">
        <v>3.4</v>
      </c>
      <c r="BF41" t="str">
        <f t="shared" si="26"/>
        <v>Normal</v>
      </c>
      <c r="BG41">
        <v>0</v>
      </c>
      <c r="BH41" t="str">
        <f t="shared" si="27"/>
        <v>No Toma ECA</v>
      </c>
      <c r="BI41">
        <v>1</v>
      </c>
      <c r="BJ41" t="str">
        <f t="shared" si="28"/>
        <v>Toma ARB</v>
      </c>
      <c r="BK41">
        <v>0</v>
      </c>
      <c r="BL41" t="str">
        <f t="shared" si="29"/>
        <v>No toma diureticos</v>
      </c>
      <c r="BM41">
        <v>1</v>
      </c>
      <c r="BN41" t="str">
        <f t="shared" si="30"/>
        <v>Toma estatinas</v>
      </c>
      <c r="BO41">
        <v>0</v>
      </c>
      <c r="BP41" t="str">
        <f t="shared" si="31"/>
        <v>Sano</v>
      </c>
      <c r="BQ41">
        <v>1</v>
      </c>
      <c r="BR41" t="str">
        <f t="shared" si="32"/>
        <v>Enfermedad cardiovascular</v>
      </c>
    </row>
    <row r="42" spans="1:70" x14ac:dyDescent="0.25">
      <c r="A42" t="s">
        <v>42</v>
      </c>
      <c r="B42">
        <v>57</v>
      </c>
      <c r="C42" t="str">
        <f t="shared" si="3"/>
        <v>Adulto</v>
      </c>
      <c r="D42" t="s">
        <v>1</v>
      </c>
      <c r="E42">
        <v>34.6</v>
      </c>
      <c r="F42" t="str">
        <f t="shared" si="4"/>
        <v>Obesidad I</v>
      </c>
      <c r="G42">
        <v>1</v>
      </c>
      <c r="H42" t="str">
        <f t="shared" si="5"/>
        <v>Tiene herencia</v>
      </c>
      <c r="I42">
        <v>176</v>
      </c>
      <c r="J42">
        <v>105</v>
      </c>
      <c r="K42">
        <v>80</v>
      </c>
      <c r="L42" t="str">
        <f t="shared" si="6"/>
        <v>Normal</v>
      </c>
      <c r="M42">
        <v>32</v>
      </c>
      <c r="N42" t="str">
        <f t="shared" si="7"/>
        <v>Reducida</v>
      </c>
      <c r="O42">
        <v>2</v>
      </c>
      <c r="P42" t="str">
        <f t="shared" si="8"/>
        <v>Ligera limitaciones</v>
      </c>
      <c r="Q42">
        <v>1</v>
      </c>
      <c r="R42" t="str">
        <f t="shared" si="9"/>
        <v>Tiene cetoacidosis</v>
      </c>
      <c r="S42">
        <v>0</v>
      </c>
      <c r="T42" t="str">
        <f t="shared" si="10"/>
        <v>No tiene Insuficiencia</v>
      </c>
      <c r="U42">
        <v>1</v>
      </c>
      <c r="V42" t="str">
        <f t="shared" si="11"/>
        <v>Hipertenso</v>
      </c>
      <c r="W42">
        <v>3.8</v>
      </c>
      <c r="X42" t="str">
        <f t="shared" si="0"/>
        <v>Alto</v>
      </c>
      <c r="Y42">
        <v>103</v>
      </c>
      <c r="Z42" t="str">
        <f t="shared" si="1"/>
        <v>Riesgo</v>
      </c>
      <c r="AA42">
        <v>35</v>
      </c>
      <c r="AB42" t="str">
        <f t="shared" si="12"/>
        <v>Funcion disminuida moderada</v>
      </c>
      <c r="AC42">
        <v>788</v>
      </c>
      <c r="AD42" t="str">
        <f t="shared" si="13"/>
        <v>Proteinuria</v>
      </c>
      <c r="AE42">
        <v>551</v>
      </c>
      <c r="AF42" t="str">
        <f t="shared" si="14"/>
        <v>Macroalbuminuria</v>
      </c>
      <c r="AG42">
        <v>837</v>
      </c>
      <c r="AH42" t="str">
        <f t="shared" si="15"/>
        <v>Poliuria</v>
      </c>
      <c r="AI42">
        <v>1</v>
      </c>
      <c r="AJ42" t="str">
        <f t="shared" si="16"/>
        <v>Diabetico</v>
      </c>
      <c r="AK42">
        <v>135</v>
      </c>
      <c r="AL42" t="str">
        <f t="shared" si="17"/>
        <v>Diabetes</v>
      </c>
      <c r="AM42">
        <v>10.7</v>
      </c>
      <c r="AN42" t="str">
        <f t="shared" si="18"/>
        <v>Diabetes</v>
      </c>
      <c r="AO42">
        <v>222</v>
      </c>
      <c r="AP42" t="str">
        <f t="shared" si="19"/>
        <v>Alto</v>
      </c>
      <c r="AQ42">
        <v>155</v>
      </c>
      <c r="AR42" t="str">
        <f t="shared" si="20"/>
        <v>Limite alto</v>
      </c>
      <c r="AS42">
        <v>45</v>
      </c>
      <c r="AT42" t="str">
        <f t="shared" si="21"/>
        <v>Bajo</v>
      </c>
      <c r="AU42">
        <v>265</v>
      </c>
      <c r="AV42" t="str">
        <f t="shared" si="22"/>
        <v>Alto</v>
      </c>
      <c r="AW42">
        <v>134</v>
      </c>
      <c r="AX42" t="str">
        <f t="shared" si="23"/>
        <v>Bajo</v>
      </c>
      <c r="AY42">
        <v>5.6</v>
      </c>
      <c r="AZ42" t="str">
        <f t="shared" si="24"/>
        <v>Alto</v>
      </c>
      <c r="BA42">
        <v>7.5</v>
      </c>
      <c r="BB42" t="str">
        <f t="shared" si="2"/>
        <v>Baja</v>
      </c>
      <c r="BC42">
        <v>8.6</v>
      </c>
      <c r="BD42" t="str">
        <f t="shared" si="25"/>
        <v>Normal</v>
      </c>
      <c r="BE42">
        <v>5.0999999999999996</v>
      </c>
      <c r="BF42" t="str">
        <f t="shared" si="26"/>
        <v>Alto</v>
      </c>
      <c r="BG42">
        <v>1</v>
      </c>
      <c r="BH42" t="str">
        <f t="shared" si="27"/>
        <v>Toma ECA</v>
      </c>
      <c r="BI42">
        <v>0</v>
      </c>
      <c r="BJ42" t="str">
        <f t="shared" si="28"/>
        <v>No toma ARB</v>
      </c>
      <c r="BK42">
        <v>0</v>
      </c>
      <c r="BL42" t="str">
        <f t="shared" si="29"/>
        <v>No toma diureticos</v>
      </c>
      <c r="BM42">
        <v>1</v>
      </c>
      <c r="BN42" t="str">
        <f t="shared" si="30"/>
        <v>Toma estatinas</v>
      </c>
      <c r="BO42">
        <v>1</v>
      </c>
      <c r="BP42" t="str">
        <f t="shared" si="31"/>
        <v>Enfermedad renal</v>
      </c>
      <c r="BQ42">
        <v>0</v>
      </c>
      <c r="BR42" t="str">
        <f t="shared" si="32"/>
        <v>Sano</v>
      </c>
    </row>
    <row r="43" spans="1:70" x14ac:dyDescent="0.25">
      <c r="A43" t="s">
        <v>43</v>
      </c>
      <c r="B43">
        <v>79</v>
      </c>
      <c r="C43" t="str">
        <f t="shared" si="3"/>
        <v>Adulto Mayor</v>
      </c>
      <c r="D43" t="s">
        <v>6</v>
      </c>
      <c r="E43">
        <v>25.8</v>
      </c>
      <c r="F43" t="str">
        <f t="shared" si="4"/>
        <v>Sobrepeso</v>
      </c>
      <c r="G43">
        <v>0</v>
      </c>
      <c r="H43" t="str">
        <f t="shared" si="5"/>
        <v>No tiene herencia</v>
      </c>
      <c r="I43">
        <v>181</v>
      </c>
      <c r="J43">
        <v>96</v>
      </c>
      <c r="K43">
        <v>91</v>
      </c>
      <c r="L43" t="str">
        <f t="shared" si="6"/>
        <v>Normal</v>
      </c>
      <c r="M43">
        <v>38</v>
      </c>
      <c r="N43" t="str">
        <f t="shared" si="7"/>
        <v>Reducida</v>
      </c>
      <c r="O43">
        <v>4</v>
      </c>
      <c r="P43" t="str">
        <f t="shared" si="8"/>
        <v>Incapacidad</v>
      </c>
      <c r="Q43">
        <v>1</v>
      </c>
      <c r="R43" t="str">
        <f t="shared" si="9"/>
        <v>Tiene cetoacidosis</v>
      </c>
      <c r="S43">
        <v>0</v>
      </c>
      <c r="T43" t="str">
        <f t="shared" si="10"/>
        <v>No tiene Insuficiencia</v>
      </c>
      <c r="U43">
        <v>1</v>
      </c>
      <c r="V43" t="str">
        <f t="shared" si="11"/>
        <v>Hipertenso</v>
      </c>
      <c r="W43">
        <v>3.5</v>
      </c>
      <c r="X43" t="str">
        <f t="shared" si="0"/>
        <v>Alto</v>
      </c>
      <c r="Y43">
        <v>89</v>
      </c>
      <c r="Z43" t="str">
        <f t="shared" si="1"/>
        <v>Elevado</v>
      </c>
      <c r="AA43">
        <v>43</v>
      </c>
      <c r="AB43" t="str">
        <f t="shared" si="12"/>
        <v>Funcion disminuida moderada</v>
      </c>
      <c r="AC43">
        <v>430</v>
      </c>
      <c r="AD43" t="str">
        <f t="shared" si="13"/>
        <v>Proteinuria</v>
      </c>
      <c r="AE43">
        <v>344</v>
      </c>
      <c r="AF43" t="str">
        <f t="shared" si="14"/>
        <v>Macroalbuminuria</v>
      </c>
      <c r="AG43">
        <v>470</v>
      </c>
      <c r="AH43" t="str">
        <f t="shared" si="15"/>
        <v>Oliguria</v>
      </c>
      <c r="AI43">
        <v>0</v>
      </c>
      <c r="AJ43" t="str">
        <f t="shared" si="16"/>
        <v>No Diabetico</v>
      </c>
      <c r="AK43">
        <v>206</v>
      </c>
      <c r="AL43" t="str">
        <f t="shared" si="17"/>
        <v>Diabetes</v>
      </c>
      <c r="AM43">
        <v>7.1</v>
      </c>
      <c r="AN43" t="str">
        <f t="shared" si="18"/>
        <v>Diabetes</v>
      </c>
      <c r="AO43">
        <v>214</v>
      </c>
      <c r="AP43" t="str">
        <f t="shared" si="19"/>
        <v>Alto</v>
      </c>
      <c r="AQ43">
        <v>133</v>
      </c>
      <c r="AR43" t="str">
        <f t="shared" si="20"/>
        <v>Limite alto</v>
      </c>
      <c r="AS43">
        <v>37</v>
      </c>
      <c r="AT43" t="str">
        <f t="shared" si="21"/>
        <v>Bajo</v>
      </c>
      <c r="AU43">
        <v>389</v>
      </c>
      <c r="AV43" t="str">
        <f t="shared" si="22"/>
        <v>Alto</v>
      </c>
      <c r="AW43">
        <v>125</v>
      </c>
      <c r="AX43" t="str">
        <f t="shared" si="23"/>
        <v>Bajo</v>
      </c>
      <c r="AY43">
        <v>6.8</v>
      </c>
      <c r="AZ43" t="str">
        <f t="shared" si="24"/>
        <v>Alto</v>
      </c>
      <c r="BA43">
        <v>9.5</v>
      </c>
      <c r="BB43" t="str">
        <f t="shared" si="2"/>
        <v>Baja</v>
      </c>
      <c r="BC43">
        <v>7.8</v>
      </c>
      <c r="BD43" t="str">
        <f t="shared" si="25"/>
        <v>Bajo</v>
      </c>
      <c r="BE43">
        <v>4.5999999999999996</v>
      </c>
      <c r="BF43" t="str">
        <f t="shared" si="26"/>
        <v>Alto</v>
      </c>
      <c r="BG43">
        <v>1</v>
      </c>
      <c r="BH43" t="str">
        <f t="shared" si="27"/>
        <v>Toma ECA</v>
      </c>
      <c r="BI43">
        <v>1</v>
      </c>
      <c r="BJ43" t="str">
        <f t="shared" si="28"/>
        <v>Toma ARB</v>
      </c>
      <c r="BK43">
        <v>1</v>
      </c>
      <c r="BL43" t="str">
        <f t="shared" si="29"/>
        <v>Toma diureticos</v>
      </c>
      <c r="BM43">
        <v>0</v>
      </c>
      <c r="BN43" t="str">
        <f t="shared" si="30"/>
        <v>No toma estatinas</v>
      </c>
      <c r="BO43">
        <v>1</v>
      </c>
      <c r="BP43" t="str">
        <f t="shared" si="31"/>
        <v>Enfermedad renal</v>
      </c>
      <c r="BQ43">
        <v>0</v>
      </c>
      <c r="BR43" t="str">
        <f t="shared" si="32"/>
        <v>Sano</v>
      </c>
    </row>
    <row r="44" spans="1:70" x14ac:dyDescent="0.25">
      <c r="A44" t="s">
        <v>44</v>
      </c>
      <c r="B44">
        <v>42</v>
      </c>
      <c r="C44" t="str">
        <f t="shared" si="3"/>
        <v>Adulto</v>
      </c>
      <c r="D44" t="s">
        <v>1</v>
      </c>
      <c r="E44">
        <v>22.6</v>
      </c>
      <c r="F44" t="str">
        <f t="shared" si="4"/>
        <v>Peso Normal</v>
      </c>
      <c r="G44">
        <v>1</v>
      </c>
      <c r="H44" t="str">
        <f t="shared" si="5"/>
        <v>Tiene herencia</v>
      </c>
      <c r="I44">
        <v>128</v>
      </c>
      <c r="J44">
        <v>81</v>
      </c>
      <c r="K44">
        <v>88</v>
      </c>
      <c r="L44" t="str">
        <f t="shared" si="6"/>
        <v>Normal</v>
      </c>
      <c r="M44">
        <v>70</v>
      </c>
      <c r="N44" t="str">
        <f t="shared" si="7"/>
        <v>Normal</v>
      </c>
      <c r="O44">
        <v>2</v>
      </c>
      <c r="P44" t="str">
        <f t="shared" si="8"/>
        <v>Ligera limitaciones</v>
      </c>
      <c r="Q44">
        <v>0</v>
      </c>
      <c r="R44" t="str">
        <f t="shared" si="9"/>
        <v>No tiene cetoacidosis</v>
      </c>
      <c r="S44">
        <v>0</v>
      </c>
      <c r="T44" t="str">
        <f t="shared" si="10"/>
        <v>No tiene Insuficiencia</v>
      </c>
      <c r="U44">
        <v>0</v>
      </c>
      <c r="V44" t="str">
        <f t="shared" si="11"/>
        <v>Normotenso</v>
      </c>
      <c r="W44">
        <v>0.9</v>
      </c>
      <c r="X44" t="str">
        <f t="shared" si="0"/>
        <v>Normal</v>
      </c>
      <c r="Y44">
        <v>26</v>
      </c>
      <c r="Z44" t="str">
        <f t="shared" si="1"/>
        <v>Normal</v>
      </c>
      <c r="AA44">
        <v>106</v>
      </c>
      <c r="AB44" t="str">
        <f t="shared" si="12"/>
        <v>Normal</v>
      </c>
      <c r="AC44">
        <v>29</v>
      </c>
      <c r="AD44" t="str">
        <f t="shared" si="13"/>
        <v>Normal</v>
      </c>
      <c r="AE44">
        <v>20</v>
      </c>
      <c r="AF44" t="str">
        <f t="shared" si="14"/>
        <v>Normal</v>
      </c>
      <c r="AG44">
        <v>1265</v>
      </c>
      <c r="AH44" t="str">
        <f t="shared" si="15"/>
        <v>Poliuria</v>
      </c>
      <c r="AI44">
        <v>1</v>
      </c>
      <c r="AJ44" t="str">
        <f t="shared" si="16"/>
        <v>Diabetico</v>
      </c>
      <c r="AK44">
        <v>118</v>
      </c>
      <c r="AL44" t="str">
        <f t="shared" si="17"/>
        <v>Prediabetes</v>
      </c>
      <c r="AM44">
        <v>5.6</v>
      </c>
      <c r="AN44" t="str">
        <f t="shared" si="18"/>
        <v>Normal</v>
      </c>
      <c r="AO44">
        <v>214</v>
      </c>
      <c r="AP44" t="str">
        <f t="shared" si="19"/>
        <v>Alto</v>
      </c>
      <c r="AQ44">
        <v>109</v>
      </c>
      <c r="AR44" t="str">
        <f t="shared" si="20"/>
        <v>Casi normal</v>
      </c>
      <c r="AS44">
        <v>56</v>
      </c>
      <c r="AT44" t="str">
        <f t="shared" si="21"/>
        <v>Bajo</v>
      </c>
      <c r="AU44">
        <v>82</v>
      </c>
      <c r="AV44" t="str">
        <f t="shared" si="22"/>
        <v>Normal</v>
      </c>
      <c r="AW44">
        <v>142</v>
      </c>
      <c r="AX44" t="str">
        <f t="shared" si="23"/>
        <v>Normal</v>
      </c>
      <c r="AY44">
        <v>3.9</v>
      </c>
      <c r="AZ44" t="str">
        <f t="shared" si="24"/>
        <v>Normal</v>
      </c>
      <c r="BA44">
        <v>13.2</v>
      </c>
      <c r="BB44" t="str">
        <f t="shared" si="2"/>
        <v>Baja</v>
      </c>
      <c r="BC44">
        <v>9</v>
      </c>
      <c r="BD44" t="str">
        <f t="shared" si="25"/>
        <v>Normal</v>
      </c>
      <c r="BE44">
        <v>2.6</v>
      </c>
      <c r="BF44" t="str">
        <f t="shared" si="26"/>
        <v>Normal</v>
      </c>
      <c r="BG44">
        <v>0</v>
      </c>
      <c r="BH44" t="str">
        <f t="shared" si="27"/>
        <v>No Toma ECA</v>
      </c>
      <c r="BI44">
        <v>0</v>
      </c>
      <c r="BJ44" t="str">
        <f t="shared" si="28"/>
        <v>No toma ARB</v>
      </c>
      <c r="BK44">
        <v>0</v>
      </c>
      <c r="BL44" t="str">
        <f t="shared" si="29"/>
        <v>No toma diureticos</v>
      </c>
      <c r="BM44">
        <v>0</v>
      </c>
      <c r="BN44" t="str">
        <f t="shared" si="30"/>
        <v>No toma estatinas</v>
      </c>
      <c r="BO44">
        <v>0</v>
      </c>
      <c r="BP44" t="str">
        <f t="shared" si="31"/>
        <v>Sano</v>
      </c>
      <c r="BQ44">
        <v>0</v>
      </c>
      <c r="BR44" t="str">
        <f t="shared" si="32"/>
        <v>Sano</v>
      </c>
    </row>
    <row r="45" spans="1:70" x14ac:dyDescent="0.25">
      <c r="A45" t="s">
        <v>45</v>
      </c>
      <c r="B45">
        <v>53</v>
      </c>
      <c r="C45" t="str">
        <f t="shared" si="3"/>
        <v>Adulto</v>
      </c>
      <c r="D45" t="s">
        <v>6</v>
      </c>
      <c r="E45">
        <v>19.5</v>
      </c>
      <c r="F45" t="str">
        <f t="shared" si="4"/>
        <v>Peso Normal</v>
      </c>
      <c r="G45">
        <v>1</v>
      </c>
      <c r="H45" t="str">
        <f t="shared" si="5"/>
        <v>Tiene herencia</v>
      </c>
      <c r="I45">
        <v>105</v>
      </c>
      <c r="J45">
        <v>71</v>
      </c>
      <c r="K45">
        <v>83</v>
      </c>
      <c r="L45" t="str">
        <f t="shared" si="6"/>
        <v>Normal</v>
      </c>
      <c r="M45">
        <v>63</v>
      </c>
      <c r="N45" t="str">
        <f t="shared" si="7"/>
        <v>Normal</v>
      </c>
      <c r="O45">
        <v>2</v>
      </c>
      <c r="P45" t="str">
        <f t="shared" si="8"/>
        <v>Ligera limitaciones</v>
      </c>
      <c r="Q45">
        <v>0</v>
      </c>
      <c r="R45" t="str">
        <f t="shared" si="9"/>
        <v>No tiene cetoacidosis</v>
      </c>
      <c r="S45">
        <v>0</v>
      </c>
      <c r="T45" t="str">
        <f t="shared" si="10"/>
        <v>No tiene Insuficiencia</v>
      </c>
      <c r="U45">
        <v>0</v>
      </c>
      <c r="V45" t="str">
        <f t="shared" si="11"/>
        <v>Normotenso</v>
      </c>
      <c r="W45">
        <v>1.1000000000000001</v>
      </c>
      <c r="X45" t="str">
        <f t="shared" si="0"/>
        <v>Alto</v>
      </c>
      <c r="Y45">
        <v>16</v>
      </c>
      <c r="Z45" t="str">
        <f t="shared" si="1"/>
        <v>Bajo</v>
      </c>
      <c r="AA45">
        <v>84</v>
      </c>
      <c r="AB45" t="str">
        <f t="shared" si="12"/>
        <v>Funcion disminuida</v>
      </c>
      <c r="AC45">
        <v>11</v>
      </c>
      <c r="AD45" t="str">
        <f t="shared" si="13"/>
        <v>Normal</v>
      </c>
      <c r="AE45">
        <v>7</v>
      </c>
      <c r="AF45" t="str">
        <f t="shared" si="14"/>
        <v>Normal</v>
      </c>
      <c r="AG45">
        <v>1563</v>
      </c>
      <c r="AH45" t="str">
        <f t="shared" si="15"/>
        <v>Poliuria</v>
      </c>
      <c r="AI45">
        <v>0</v>
      </c>
      <c r="AJ45" t="str">
        <f t="shared" si="16"/>
        <v>No Diabetico</v>
      </c>
      <c r="AK45">
        <v>124</v>
      </c>
      <c r="AL45" t="str">
        <f t="shared" si="17"/>
        <v>Prediabetes</v>
      </c>
      <c r="AM45">
        <v>5</v>
      </c>
      <c r="AN45" t="str">
        <f t="shared" si="18"/>
        <v>Normal</v>
      </c>
      <c r="AO45">
        <v>206</v>
      </c>
      <c r="AP45" t="str">
        <f t="shared" si="19"/>
        <v>Alto</v>
      </c>
      <c r="AQ45">
        <v>105</v>
      </c>
      <c r="AR45" t="str">
        <f t="shared" si="20"/>
        <v>Casi normal</v>
      </c>
      <c r="AS45">
        <v>48</v>
      </c>
      <c r="AT45" t="str">
        <f t="shared" si="21"/>
        <v>Bajo</v>
      </c>
      <c r="AU45">
        <v>82</v>
      </c>
      <c r="AV45" t="str">
        <f t="shared" si="22"/>
        <v>Normal</v>
      </c>
      <c r="AW45">
        <v>142</v>
      </c>
      <c r="AX45" t="str">
        <f t="shared" si="23"/>
        <v>Normal</v>
      </c>
      <c r="AY45">
        <v>4</v>
      </c>
      <c r="AZ45" t="str">
        <f t="shared" si="24"/>
        <v>Normal</v>
      </c>
      <c r="BA45">
        <v>12.2</v>
      </c>
      <c r="BB45" t="str">
        <f t="shared" si="2"/>
        <v>Normal</v>
      </c>
      <c r="BC45">
        <v>10.4</v>
      </c>
      <c r="BD45" t="str">
        <f t="shared" si="25"/>
        <v>Normal</v>
      </c>
      <c r="BE45">
        <v>4.3</v>
      </c>
      <c r="BF45" t="str">
        <f t="shared" si="26"/>
        <v>Normal</v>
      </c>
      <c r="BG45">
        <v>0</v>
      </c>
      <c r="BH45" t="str">
        <f t="shared" si="27"/>
        <v>No Toma ECA</v>
      </c>
      <c r="BI45">
        <v>1</v>
      </c>
      <c r="BJ45" t="str">
        <f t="shared" si="28"/>
        <v>Toma ARB</v>
      </c>
      <c r="BK45">
        <v>0</v>
      </c>
      <c r="BL45" t="str">
        <f t="shared" si="29"/>
        <v>No toma diureticos</v>
      </c>
      <c r="BM45">
        <v>0</v>
      </c>
      <c r="BN45" t="str">
        <f t="shared" si="30"/>
        <v>No toma estatinas</v>
      </c>
      <c r="BO45">
        <v>0</v>
      </c>
      <c r="BP45" t="str">
        <f t="shared" si="31"/>
        <v>Sano</v>
      </c>
      <c r="BQ45">
        <v>0</v>
      </c>
      <c r="BR45" t="str">
        <f t="shared" si="32"/>
        <v>Sano</v>
      </c>
    </row>
    <row r="46" spans="1:70" x14ac:dyDescent="0.25">
      <c r="A46" t="s">
        <v>46</v>
      </c>
      <c r="B46">
        <v>64</v>
      </c>
      <c r="C46" t="str">
        <f t="shared" si="3"/>
        <v>Adulto Mayor</v>
      </c>
      <c r="D46" t="s">
        <v>1</v>
      </c>
      <c r="E46">
        <v>27.1</v>
      </c>
      <c r="F46" t="str">
        <f t="shared" si="4"/>
        <v>Sobrepeso</v>
      </c>
      <c r="G46">
        <v>0</v>
      </c>
      <c r="H46" t="str">
        <f t="shared" si="5"/>
        <v>No tiene herencia</v>
      </c>
      <c r="I46">
        <v>123</v>
      </c>
      <c r="J46">
        <v>67</v>
      </c>
      <c r="K46">
        <v>62</v>
      </c>
      <c r="L46" t="str">
        <f t="shared" si="6"/>
        <v>Normal</v>
      </c>
      <c r="M46">
        <v>55</v>
      </c>
      <c r="N46" t="str">
        <f t="shared" si="7"/>
        <v>Normal</v>
      </c>
      <c r="O46">
        <v>1</v>
      </c>
      <c r="P46" t="str">
        <f t="shared" si="8"/>
        <v>Sin limitaciones</v>
      </c>
      <c r="Q46">
        <v>0</v>
      </c>
      <c r="R46" t="str">
        <f t="shared" si="9"/>
        <v>No tiene cetoacidosis</v>
      </c>
      <c r="S46">
        <v>0</v>
      </c>
      <c r="T46" t="str">
        <f t="shared" si="10"/>
        <v>No tiene Insuficiencia</v>
      </c>
      <c r="U46">
        <v>1</v>
      </c>
      <c r="V46" t="str">
        <f t="shared" si="11"/>
        <v>Hipertenso</v>
      </c>
      <c r="W46">
        <v>1</v>
      </c>
      <c r="X46" t="str">
        <f t="shared" si="0"/>
        <v>Normal</v>
      </c>
      <c r="Y46">
        <v>39</v>
      </c>
      <c r="Z46" t="str">
        <f t="shared" si="1"/>
        <v>Normal</v>
      </c>
      <c r="AA46">
        <v>68</v>
      </c>
      <c r="AB46" t="str">
        <f t="shared" si="12"/>
        <v>Funcion disminuida</v>
      </c>
      <c r="AC46">
        <v>8</v>
      </c>
      <c r="AD46" t="str">
        <f t="shared" si="13"/>
        <v>Normal</v>
      </c>
      <c r="AE46">
        <v>5</v>
      </c>
      <c r="AF46" t="str">
        <f t="shared" si="14"/>
        <v>Normal</v>
      </c>
      <c r="AG46">
        <v>2380</v>
      </c>
      <c r="AH46" t="str">
        <f t="shared" si="15"/>
        <v>Poliuria</v>
      </c>
      <c r="AI46">
        <v>0</v>
      </c>
      <c r="AJ46" t="str">
        <f t="shared" si="16"/>
        <v>No Diabetico</v>
      </c>
      <c r="AK46">
        <v>82</v>
      </c>
      <c r="AL46" t="str">
        <f t="shared" si="17"/>
        <v>Normal</v>
      </c>
      <c r="AM46">
        <v>5.2</v>
      </c>
      <c r="AN46" t="str">
        <f t="shared" si="18"/>
        <v>Normal</v>
      </c>
      <c r="AO46">
        <v>178</v>
      </c>
      <c r="AP46" t="str">
        <f t="shared" si="19"/>
        <v>Normal</v>
      </c>
      <c r="AQ46">
        <v>88</v>
      </c>
      <c r="AR46" t="str">
        <f t="shared" si="20"/>
        <v>Normal</v>
      </c>
      <c r="AS46">
        <v>42</v>
      </c>
      <c r="AT46" t="str">
        <f t="shared" si="21"/>
        <v>Bajo</v>
      </c>
      <c r="AU46">
        <v>104</v>
      </c>
      <c r="AV46" t="str">
        <f t="shared" si="22"/>
        <v>Normal</v>
      </c>
      <c r="AW46">
        <v>136</v>
      </c>
      <c r="AX46" t="str">
        <f t="shared" si="23"/>
        <v>Normal</v>
      </c>
      <c r="AY46">
        <v>4.8</v>
      </c>
      <c r="AZ46" t="str">
        <f t="shared" si="24"/>
        <v>Normal</v>
      </c>
      <c r="BA46">
        <v>15.2</v>
      </c>
      <c r="BB46" t="str">
        <f t="shared" si="2"/>
        <v>Normal</v>
      </c>
      <c r="BC46">
        <v>9.8000000000000007</v>
      </c>
      <c r="BD46" t="str">
        <f t="shared" si="25"/>
        <v>Normal</v>
      </c>
      <c r="BE46">
        <v>3.6</v>
      </c>
      <c r="BF46" t="str">
        <f t="shared" si="26"/>
        <v>Normal</v>
      </c>
      <c r="BG46">
        <v>0</v>
      </c>
      <c r="BH46" t="str">
        <f t="shared" si="27"/>
        <v>No Toma ECA</v>
      </c>
      <c r="BI46">
        <v>1</v>
      </c>
      <c r="BJ46" t="str">
        <f t="shared" si="28"/>
        <v>Toma ARB</v>
      </c>
      <c r="BK46">
        <v>1</v>
      </c>
      <c r="BL46" t="str">
        <f t="shared" si="29"/>
        <v>Toma diureticos</v>
      </c>
      <c r="BM46">
        <v>1</v>
      </c>
      <c r="BN46" t="str">
        <f t="shared" si="30"/>
        <v>Toma estatinas</v>
      </c>
      <c r="BO46">
        <v>0</v>
      </c>
      <c r="BP46" t="str">
        <f t="shared" si="31"/>
        <v>Sano</v>
      </c>
      <c r="BQ46">
        <v>0</v>
      </c>
      <c r="BR46" t="str">
        <f t="shared" si="32"/>
        <v>Sano</v>
      </c>
    </row>
    <row r="47" spans="1:70" x14ac:dyDescent="0.25">
      <c r="A47" t="s">
        <v>47</v>
      </c>
      <c r="B47">
        <v>54</v>
      </c>
      <c r="C47" t="str">
        <f t="shared" si="3"/>
        <v>Adulto</v>
      </c>
      <c r="D47" t="s">
        <v>6</v>
      </c>
      <c r="E47">
        <v>25.7</v>
      </c>
      <c r="F47" t="str">
        <f t="shared" si="4"/>
        <v>Sobrepeso</v>
      </c>
      <c r="G47">
        <v>1</v>
      </c>
      <c r="H47" t="str">
        <f t="shared" si="5"/>
        <v>Tiene herencia</v>
      </c>
      <c r="I47">
        <v>176</v>
      </c>
      <c r="J47">
        <v>105</v>
      </c>
      <c r="K47">
        <v>87</v>
      </c>
      <c r="L47" t="str">
        <f t="shared" si="6"/>
        <v>Normal</v>
      </c>
      <c r="M47">
        <v>29</v>
      </c>
      <c r="N47" t="str">
        <f t="shared" si="7"/>
        <v>Reducida</v>
      </c>
      <c r="O47">
        <v>2</v>
      </c>
      <c r="P47" t="str">
        <f t="shared" si="8"/>
        <v>Ligera limitaciones</v>
      </c>
      <c r="Q47">
        <v>0</v>
      </c>
      <c r="R47" t="str">
        <f t="shared" si="9"/>
        <v>No tiene cetoacidosis</v>
      </c>
      <c r="S47">
        <v>1</v>
      </c>
      <c r="T47" t="str">
        <f t="shared" si="10"/>
        <v>Tiene Insuficiencia</v>
      </c>
      <c r="U47">
        <v>1</v>
      </c>
      <c r="V47" t="str">
        <f t="shared" si="11"/>
        <v>Hipertenso</v>
      </c>
      <c r="W47">
        <v>3.3</v>
      </c>
      <c r="X47" t="str">
        <f t="shared" si="0"/>
        <v>Alto</v>
      </c>
      <c r="Y47">
        <v>106</v>
      </c>
      <c r="Z47" t="str">
        <f t="shared" si="1"/>
        <v>Riesgo</v>
      </c>
      <c r="AA47">
        <v>38</v>
      </c>
      <c r="AB47" t="str">
        <f t="shared" si="12"/>
        <v>Funcion disminuida moderada</v>
      </c>
      <c r="AC47">
        <v>2462</v>
      </c>
      <c r="AD47" t="str">
        <f t="shared" si="13"/>
        <v>Proteinuria</v>
      </c>
      <c r="AE47">
        <v>1969</v>
      </c>
      <c r="AF47" t="str">
        <f t="shared" si="14"/>
        <v>Macroalbuminuria</v>
      </c>
      <c r="AG47">
        <v>622</v>
      </c>
      <c r="AH47" t="str">
        <f t="shared" si="15"/>
        <v>Poliuria</v>
      </c>
      <c r="AI47">
        <v>1</v>
      </c>
      <c r="AJ47" t="str">
        <f t="shared" si="16"/>
        <v>Diabetico</v>
      </c>
      <c r="AK47">
        <v>159</v>
      </c>
      <c r="AL47" t="str">
        <f t="shared" si="17"/>
        <v>Diabetes</v>
      </c>
      <c r="AM47">
        <v>9.1999999999999993</v>
      </c>
      <c r="AN47" t="str">
        <f t="shared" si="18"/>
        <v>Diabetes</v>
      </c>
      <c r="AO47">
        <v>308</v>
      </c>
      <c r="AP47" t="str">
        <f t="shared" si="19"/>
        <v>Riesgo</v>
      </c>
      <c r="AQ47">
        <v>162</v>
      </c>
      <c r="AR47" t="str">
        <f t="shared" si="20"/>
        <v>Alto</v>
      </c>
      <c r="AS47">
        <v>30</v>
      </c>
      <c r="AT47" t="str">
        <f t="shared" si="21"/>
        <v>Bajo</v>
      </c>
      <c r="AU47">
        <v>395</v>
      </c>
      <c r="AV47" t="str">
        <f t="shared" si="22"/>
        <v>Alto</v>
      </c>
      <c r="AW47">
        <v>127</v>
      </c>
      <c r="AX47" t="str">
        <f t="shared" si="23"/>
        <v>Bajo</v>
      </c>
      <c r="AY47">
        <v>6.7</v>
      </c>
      <c r="AZ47" t="str">
        <f t="shared" si="24"/>
        <v>Alto</v>
      </c>
      <c r="BA47">
        <v>8</v>
      </c>
      <c r="BB47" t="str">
        <f t="shared" si="2"/>
        <v>Baja</v>
      </c>
      <c r="BC47">
        <v>7.7</v>
      </c>
      <c r="BD47" t="str">
        <f t="shared" si="25"/>
        <v>Bajo</v>
      </c>
      <c r="BE47">
        <v>5</v>
      </c>
      <c r="BF47" t="str">
        <f t="shared" si="26"/>
        <v>Alto</v>
      </c>
      <c r="BG47">
        <v>1</v>
      </c>
      <c r="BH47" t="str">
        <f t="shared" si="27"/>
        <v>Toma ECA</v>
      </c>
      <c r="BI47">
        <v>0</v>
      </c>
      <c r="BJ47" t="str">
        <f t="shared" si="28"/>
        <v>No toma ARB</v>
      </c>
      <c r="BK47">
        <v>1</v>
      </c>
      <c r="BL47" t="str">
        <f t="shared" si="29"/>
        <v>Toma diureticos</v>
      </c>
      <c r="BM47">
        <v>1</v>
      </c>
      <c r="BN47" t="str">
        <f t="shared" si="30"/>
        <v>Toma estatinas</v>
      </c>
      <c r="BO47">
        <v>1</v>
      </c>
      <c r="BP47" t="str">
        <f t="shared" si="31"/>
        <v>Enfermedad renal</v>
      </c>
      <c r="BQ47">
        <v>0</v>
      </c>
      <c r="BR47" t="str">
        <f t="shared" si="32"/>
        <v>Sano</v>
      </c>
    </row>
    <row r="48" spans="1:70" x14ac:dyDescent="0.25">
      <c r="A48" t="s">
        <v>48</v>
      </c>
      <c r="B48">
        <v>65</v>
      </c>
      <c r="C48" t="str">
        <f t="shared" si="3"/>
        <v>Adulto Mayor</v>
      </c>
      <c r="D48" t="s">
        <v>6</v>
      </c>
      <c r="E48">
        <v>25.4</v>
      </c>
      <c r="F48" t="str">
        <f t="shared" si="4"/>
        <v>Sobrepeso</v>
      </c>
      <c r="G48">
        <v>0</v>
      </c>
      <c r="H48" t="str">
        <f t="shared" si="5"/>
        <v>No tiene herencia</v>
      </c>
      <c r="I48">
        <v>106</v>
      </c>
      <c r="J48">
        <v>69</v>
      </c>
      <c r="K48">
        <v>70</v>
      </c>
      <c r="L48" t="str">
        <f t="shared" si="6"/>
        <v>Normal</v>
      </c>
      <c r="M48">
        <v>62</v>
      </c>
      <c r="N48" t="str">
        <f t="shared" si="7"/>
        <v>Normal</v>
      </c>
      <c r="O48">
        <v>2</v>
      </c>
      <c r="P48" t="str">
        <f t="shared" si="8"/>
        <v>Ligera limitaciones</v>
      </c>
      <c r="Q48">
        <v>0</v>
      </c>
      <c r="R48" t="str">
        <f t="shared" si="9"/>
        <v>No tiene cetoacidosis</v>
      </c>
      <c r="S48">
        <v>0</v>
      </c>
      <c r="T48" t="str">
        <f t="shared" si="10"/>
        <v>No tiene Insuficiencia</v>
      </c>
      <c r="U48">
        <v>0</v>
      </c>
      <c r="V48" t="str">
        <f t="shared" si="11"/>
        <v>Normotenso</v>
      </c>
      <c r="W48">
        <v>0.6</v>
      </c>
      <c r="X48" t="str">
        <f t="shared" si="0"/>
        <v>Normal</v>
      </c>
      <c r="Y48">
        <v>37</v>
      </c>
      <c r="Z48" t="str">
        <f t="shared" si="1"/>
        <v>Normal</v>
      </c>
      <c r="AA48">
        <v>101</v>
      </c>
      <c r="AB48" t="str">
        <f t="shared" si="12"/>
        <v>Normal</v>
      </c>
      <c r="AC48">
        <v>14</v>
      </c>
      <c r="AD48" t="str">
        <f t="shared" si="13"/>
        <v>Normal</v>
      </c>
      <c r="AE48">
        <v>11</v>
      </c>
      <c r="AF48" t="str">
        <f t="shared" si="14"/>
        <v>Normal</v>
      </c>
      <c r="AG48">
        <v>1671</v>
      </c>
      <c r="AH48" t="str">
        <f t="shared" si="15"/>
        <v>Poliuria</v>
      </c>
      <c r="AI48">
        <v>0</v>
      </c>
      <c r="AJ48" t="str">
        <f t="shared" si="16"/>
        <v>No Diabetico</v>
      </c>
      <c r="AK48">
        <v>118</v>
      </c>
      <c r="AL48" t="str">
        <f t="shared" si="17"/>
        <v>Prediabetes</v>
      </c>
      <c r="AM48">
        <v>5.0999999999999996</v>
      </c>
      <c r="AN48" t="str">
        <f t="shared" si="18"/>
        <v>Normal</v>
      </c>
      <c r="AO48">
        <v>151</v>
      </c>
      <c r="AP48" t="str">
        <f t="shared" si="19"/>
        <v>Normal</v>
      </c>
      <c r="AQ48">
        <v>93</v>
      </c>
      <c r="AR48" t="str">
        <f t="shared" si="20"/>
        <v>Normal</v>
      </c>
      <c r="AS48">
        <v>52</v>
      </c>
      <c r="AT48" t="str">
        <f t="shared" si="21"/>
        <v>Bajo</v>
      </c>
      <c r="AU48">
        <v>91</v>
      </c>
      <c r="AV48" t="str">
        <f t="shared" si="22"/>
        <v>Normal</v>
      </c>
      <c r="AW48">
        <v>141</v>
      </c>
      <c r="AX48" t="str">
        <f t="shared" si="23"/>
        <v>Normal</v>
      </c>
      <c r="AY48">
        <v>3.8</v>
      </c>
      <c r="AZ48" t="str">
        <f t="shared" si="24"/>
        <v>Normal</v>
      </c>
      <c r="BA48">
        <v>12.3</v>
      </c>
      <c r="BB48" t="str">
        <f t="shared" si="2"/>
        <v>Normal</v>
      </c>
      <c r="BC48">
        <v>9.1999999999999993</v>
      </c>
      <c r="BD48" t="str">
        <f t="shared" si="25"/>
        <v>Normal</v>
      </c>
      <c r="BE48">
        <v>3.6</v>
      </c>
      <c r="BF48" t="str">
        <f t="shared" si="26"/>
        <v>Normal</v>
      </c>
      <c r="BG48">
        <v>1</v>
      </c>
      <c r="BH48" t="str">
        <f t="shared" si="27"/>
        <v>Toma ECA</v>
      </c>
      <c r="BI48">
        <v>0</v>
      </c>
      <c r="BJ48" t="str">
        <f t="shared" si="28"/>
        <v>No toma ARB</v>
      </c>
      <c r="BK48">
        <v>0</v>
      </c>
      <c r="BL48" t="str">
        <f t="shared" si="29"/>
        <v>No toma diureticos</v>
      </c>
      <c r="BM48">
        <v>1</v>
      </c>
      <c r="BN48" t="str">
        <f t="shared" si="30"/>
        <v>Toma estatinas</v>
      </c>
      <c r="BO48">
        <v>0</v>
      </c>
      <c r="BP48" t="str">
        <f t="shared" si="31"/>
        <v>Sano</v>
      </c>
      <c r="BQ48">
        <v>1</v>
      </c>
      <c r="BR48" t="str">
        <f t="shared" si="32"/>
        <v>Enfermedad cardiovascular</v>
      </c>
    </row>
    <row r="49" spans="1:70" x14ac:dyDescent="0.25">
      <c r="A49" t="s">
        <v>49</v>
      </c>
      <c r="B49">
        <v>84</v>
      </c>
      <c r="C49" t="str">
        <f t="shared" si="3"/>
        <v>Adulto Mayor</v>
      </c>
      <c r="D49" t="s">
        <v>6</v>
      </c>
      <c r="E49">
        <v>26.9</v>
      </c>
      <c r="F49" t="str">
        <f t="shared" si="4"/>
        <v>Sobrepeso</v>
      </c>
      <c r="G49">
        <v>0</v>
      </c>
      <c r="H49" t="str">
        <f t="shared" si="5"/>
        <v>No tiene herencia</v>
      </c>
      <c r="I49">
        <v>146</v>
      </c>
      <c r="J49">
        <v>99</v>
      </c>
      <c r="K49">
        <v>83</v>
      </c>
      <c r="L49" t="str">
        <f t="shared" si="6"/>
        <v>Normal</v>
      </c>
      <c r="M49">
        <v>26</v>
      </c>
      <c r="N49" t="str">
        <f t="shared" si="7"/>
        <v>Reducida</v>
      </c>
      <c r="O49">
        <v>4</v>
      </c>
      <c r="P49" t="str">
        <f t="shared" si="8"/>
        <v>Incapacidad</v>
      </c>
      <c r="Q49">
        <v>1</v>
      </c>
      <c r="R49" t="str">
        <f t="shared" si="9"/>
        <v>Tiene cetoacidosis</v>
      </c>
      <c r="S49">
        <v>1</v>
      </c>
      <c r="T49" t="str">
        <f t="shared" si="10"/>
        <v>Tiene Insuficiencia</v>
      </c>
      <c r="U49">
        <v>1</v>
      </c>
      <c r="V49" t="str">
        <f t="shared" si="11"/>
        <v>Hipertenso</v>
      </c>
      <c r="W49">
        <v>2.2000000000000002</v>
      </c>
      <c r="X49" t="str">
        <f t="shared" si="0"/>
        <v>Alto</v>
      </c>
      <c r="Y49">
        <v>81</v>
      </c>
      <c r="Z49" t="str">
        <f t="shared" si="1"/>
        <v>Elevado</v>
      </c>
      <c r="AA49">
        <v>38</v>
      </c>
      <c r="AB49" t="str">
        <f t="shared" si="12"/>
        <v>Funcion disminuida moderada</v>
      </c>
      <c r="AC49">
        <v>577</v>
      </c>
      <c r="AD49" t="str">
        <f t="shared" si="13"/>
        <v>Proteinuria</v>
      </c>
      <c r="AE49">
        <v>403</v>
      </c>
      <c r="AF49" t="str">
        <f t="shared" si="14"/>
        <v>Macroalbuminuria</v>
      </c>
      <c r="AG49">
        <v>495</v>
      </c>
      <c r="AH49" t="str">
        <f t="shared" si="15"/>
        <v>Oliguria</v>
      </c>
      <c r="AI49">
        <v>1</v>
      </c>
      <c r="AJ49" t="str">
        <f t="shared" si="16"/>
        <v>Diabetico</v>
      </c>
      <c r="AK49">
        <v>187</v>
      </c>
      <c r="AL49" t="str">
        <f t="shared" si="17"/>
        <v>Diabetes</v>
      </c>
      <c r="AM49">
        <v>8.1</v>
      </c>
      <c r="AN49" t="str">
        <f t="shared" si="18"/>
        <v>Diabetes</v>
      </c>
      <c r="AO49">
        <v>216</v>
      </c>
      <c r="AP49" t="str">
        <f t="shared" si="19"/>
        <v>Alto</v>
      </c>
      <c r="AQ49">
        <v>141</v>
      </c>
      <c r="AR49" t="str">
        <f t="shared" si="20"/>
        <v>Limite alto</v>
      </c>
      <c r="AS49">
        <v>41</v>
      </c>
      <c r="AT49" t="str">
        <f t="shared" si="21"/>
        <v>Bajo</v>
      </c>
      <c r="AU49">
        <v>372</v>
      </c>
      <c r="AV49" t="str">
        <f t="shared" si="22"/>
        <v>Alto</v>
      </c>
      <c r="AW49">
        <v>130</v>
      </c>
      <c r="AX49" t="str">
        <f t="shared" si="23"/>
        <v>Bajo</v>
      </c>
      <c r="AY49">
        <v>6.2</v>
      </c>
      <c r="AZ49" t="str">
        <f t="shared" si="24"/>
        <v>Alto</v>
      </c>
      <c r="BA49">
        <v>7.2</v>
      </c>
      <c r="BB49" t="str">
        <f t="shared" si="2"/>
        <v>Baja</v>
      </c>
      <c r="BC49">
        <v>8.8000000000000007</v>
      </c>
      <c r="BD49" t="str">
        <f t="shared" si="25"/>
        <v>Normal</v>
      </c>
      <c r="BE49">
        <v>7.4</v>
      </c>
      <c r="BF49" t="str">
        <f t="shared" si="26"/>
        <v>Alto</v>
      </c>
      <c r="BG49">
        <v>1</v>
      </c>
      <c r="BH49" t="str">
        <f t="shared" si="27"/>
        <v>Toma ECA</v>
      </c>
      <c r="BI49">
        <v>1</v>
      </c>
      <c r="BJ49" t="str">
        <f t="shared" si="28"/>
        <v>Toma ARB</v>
      </c>
      <c r="BK49">
        <v>0</v>
      </c>
      <c r="BL49" t="str">
        <f t="shared" si="29"/>
        <v>No toma diureticos</v>
      </c>
      <c r="BM49">
        <v>0</v>
      </c>
      <c r="BN49" t="str">
        <f t="shared" si="30"/>
        <v>No toma estatinas</v>
      </c>
      <c r="BO49">
        <v>1</v>
      </c>
      <c r="BP49" t="str">
        <f t="shared" si="31"/>
        <v>Enfermedad renal</v>
      </c>
      <c r="BQ49">
        <v>1</v>
      </c>
      <c r="BR49" t="str">
        <f t="shared" si="32"/>
        <v>Enfermedad cardiovascular</v>
      </c>
    </row>
    <row r="50" spans="1:70" x14ac:dyDescent="0.25">
      <c r="A50" t="s">
        <v>50</v>
      </c>
      <c r="B50">
        <v>61</v>
      </c>
      <c r="C50" t="str">
        <f t="shared" si="3"/>
        <v>Adulto Mayor</v>
      </c>
      <c r="D50" t="s">
        <v>1</v>
      </c>
      <c r="E50">
        <v>25.4</v>
      </c>
      <c r="F50" t="str">
        <f t="shared" si="4"/>
        <v>Sobrepeso</v>
      </c>
      <c r="G50">
        <v>0</v>
      </c>
      <c r="H50" t="str">
        <f t="shared" si="5"/>
        <v>No tiene herencia</v>
      </c>
      <c r="I50">
        <v>145</v>
      </c>
      <c r="J50">
        <v>104</v>
      </c>
      <c r="K50">
        <v>89</v>
      </c>
      <c r="L50" t="str">
        <f t="shared" si="6"/>
        <v>Normal</v>
      </c>
      <c r="M50">
        <v>43</v>
      </c>
      <c r="N50" t="str">
        <f t="shared" si="7"/>
        <v>Intermedia</v>
      </c>
      <c r="O50">
        <v>4</v>
      </c>
      <c r="P50" t="str">
        <f t="shared" si="8"/>
        <v>Incapacidad</v>
      </c>
      <c r="Q50">
        <v>1</v>
      </c>
      <c r="R50" t="str">
        <f t="shared" si="9"/>
        <v>Tiene cetoacidosis</v>
      </c>
      <c r="S50">
        <v>0</v>
      </c>
      <c r="T50" t="str">
        <f t="shared" si="10"/>
        <v>No tiene Insuficiencia</v>
      </c>
      <c r="U50">
        <v>1</v>
      </c>
      <c r="V50" t="str">
        <f t="shared" si="11"/>
        <v>Hipertenso</v>
      </c>
      <c r="W50">
        <v>3.1</v>
      </c>
      <c r="X50" t="str">
        <f t="shared" si="0"/>
        <v>Alto</v>
      </c>
      <c r="Y50">
        <v>90</v>
      </c>
      <c r="Z50" t="str">
        <f t="shared" si="1"/>
        <v>Elevado</v>
      </c>
      <c r="AA50">
        <v>43</v>
      </c>
      <c r="AB50" t="str">
        <f t="shared" si="12"/>
        <v>Funcion disminuida moderada</v>
      </c>
      <c r="AC50">
        <v>815</v>
      </c>
      <c r="AD50" t="str">
        <f t="shared" si="13"/>
        <v>Proteinuria</v>
      </c>
      <c r="AE50">
        <v>652</v>
      </c>
      <c r="AF50" t="str">
        <f t="shared" si="14"/>
        <v>Macroalbuminuria</v>
      </c>
      <c r="AG50">
        <v>398</v>
      </c>
      <c r="AH50" t="str">
        <f t="shared" si="15"/>
        <v>Oliguria</v>
      </c>
      <c r="AI50">
        <v>0</v>
      </c>
      <c r="AJ50" t="str">
        <f t="shared" si="16"/>
        <v>No Diabetico</v>
      </c>
      <c r="AK50">
        <v>134</v>
      </c>
      <c r="AL50" t="str">
        <f t="shared" si="17"/>
        <v>Diabetes</v>
      </c>
      <c r="AM50">
        <v>10.1</v>
      </c>
      <c r="AN50" t="str">
        <f t="shared" si="18"/>
        <v>Diabetes</v>
      </c>
      <c r="AO50">
        <v>228</v>
      </c>
      <c r="AP50" t="str">
        <f t="shared" si="19"/>
        <v>Alto</v>
      </c>
      <c r="AQ50">
        <v>204</v>
      </c>
      <c r="AR50" t="str">
        <f t="shared" si="20"/>
        <v>Muy alto</v>
      </c>
      <c r="AS50">
        <v>44</v>
      </c>
      <c r="AT50" t="str">
        <f t="shared" si="21"/>
        <v>Bajo</v>
      </c>
      <c r="AU50">
        <v>309</v>
      </c>
      <c r="AV50" t="str">
        <f t="shared" si="22"/>
        <v>Alto</v>
      </c>
      <c r="AW50">
        <v>139</v>
      </c>
      <c r="AX50" t="str">
        <f t="shared" si="23"/>
        <v>Normal</v>
      </c>
      <c r="AY50">
        <v>6.4</v>
      </c>
      <c r="AZ50" t="str">
        <f t="shared" si="24"/>
        <v>Alto</v>
      </c>
      <c r="BA50">
        <v>9.6</v>
      </c>
      <c r="BB50" t="str">
        <f t="shared" si="2"/>
        <v>Baja</v>
      </c>
      <c r="BC50">
        <v>7.9</v>
      </c>
      <c r="BD50" t="str">
        <f t="shared" si="25"/>
        <v>Bajo</v>
      </c>
      <c r="BE50">
        <v>7.4</v>
      </c>
      <c r="BF50" t="str">
        <f t="shared" si="26"/>
        <v>Alto</v>
      </c>
      <c r="BG50">
        <v>1</v>
      </c>
      <c r="BH50" t="str">
        <f t="shared" si="27"/>
        <v>Toma ECA</v>
      </c>
      <c r="BI50">
        <v>0</v>
      </c>
      <c r="BJ50" t="str">
        <f t="shared" si="28"/>
        <v>No toma ARB</v>
      </c>
      <c r="BK50">
        <v>0</v>
      </c>
      <c r="BL50" t="str">
        <f t="shared" si="29"/>
        <v>No toma diureticos</v>
      </c>
      <c r="BM50">
        <v>1</v>
      </c>
      <c r="BN50" t="str">
        <f t="shared" si="30"/>
        <v>Toma estatinas</v>
      </c>
      <c r="BO50">
        <v>1</v>
      </c>
      <c r="BP50" t="str">
        <f t="shared" si="31"/>
        <v>Enfermedad renal</v>
      </c>
      <c r="BQ50">
        <v>0</v>
      </c>
      <c r="BR50" t="str">
        <f t="shared" si="32"/>
        <v>Sano</v>
      </c>
    </row>
    <row r="51" spans="1:70" x14ac:dyDescent="0.25">
      <c r="A51" t="s">
        <v>51</v>
      </c>
      <c r="B51">
        <v>35</v>
      </c>
      <c r="C51" t="str">
        <f t="shared" si="3"/>
        <v>Adulto</v>
      </c>
      <c r="D51" t="s">
        <v>1</v>
      </c>
      <c r="E51">
        <v>27.1</v>
      </c>
      <c r="F51" t="str">
        <f t="shared" si="4"/>
        <v>Sobrepeso</v>
      </c>
      <c r="G51">
        <v>0</v>
      </c>
      <c r="H51" t="str">
        <f t="shared" si="5"/>
        <v>No tiene herencia</v>
      </c>
      <c r="I51">
        <v>100</v>
      </c>
      <c r="J51">
        <v>70</v>
      </c>
      <c r="K51">
        <v>74</v>
      </c>
      <c r="L51" t="str">
        <f t="shared" si="6"/>
        <v>Normal</v>
      </c>
      <c r="M51">
        <v>51</v>
      </c>
      <c r="N51" t="str">
        <f t="shared" si="7"/>
        <v>Normal</v>
      </c>
      <c r="O51">
        <v>1</v>
      </c>
      <c r="P51" t="str">
        <f t="shared" si="8"/>
        <v>Sin limitaciones</v>
      </c>
      <c r="Q51">
        <v>0</v>
      </c>
      <c r="R51" t="str">
        <f t="shared" si="9"/>
        <v>No tiene cetoacidosis</v>
      </c>
      <c r="S51">
        <v>0</v>
      </c>
      <c r="T51" t="str">
        <f t="shared" si="10"/>
        <v>No tiene Insuficiencia</v>
      </c>
      <c r="U51">
        <v>0</v>
      </c>
      <c r="V51" t="str">
        <f t="shared" si="11"/>
        <v>Normotenso</v>
      </c>
      <c r="W51">
        <v>0.6</v>
      </c>
      <c r="X51" t="str">
        <f t="shared" si="0"/>
        <v>Bajo</v>
      </c>
      <c r="Y51">
        <v>39</v>
      </c>
      <c r="Z51" t="str">
        <f t="shared" si="1"/>
        <v>Normal</v>
      </c>
      <c r="AA51">
        <v>83</v>
      </c>
      <c r="AB51" t="str">
        <f t="shared" si="12"/>
        <v>Funcion disminuida</v>
      </c>
      <c r="AC51">
        <v>16</v>
      </c>
      <c r="AD51" t="str">
        <f t="shared" si="13"/>
        <v>Normal</v>
      </c>
      <c r="AE51">
        <v>12</v>
      </c>
      <c r="AF51" t="str">
        <f t="shared" si="14"/>
        <v>Normal</v>
      </c>
      <c r="AG51">
        <v>2294</v>
      </c>
      <c r="AH51" t="str">
        <f t="shared" si="15"/>
        <v>Poliuria</v>
      </c>
      <c r="AI51">
        <v>1</v>
      </c>
      <c r="AJ51" t="str">
        <f t="shared" si="16"/>
        <v>Diabetico</v>
      </c>
      <c r="AK51">
        <v>87</v>
      </c>
      <c r="AL51" t="str">
        <f t="shared" si="17"/>
        <v>Normal</v>
      </c>
      <c r="AM51">
        <v>5.0999999999999996</v>
      </c>
      <c r="AN51" t="str">
        <f t="shared" si="18"/>
        <v>Normal</v>
      </c>
      <c r="AO51">
        <v>166</v>
      </c>
      <c r="AP51" t="str">
        <f t="shared" si="19"/>
        <v>Normal</v>
      </c>
      <c r="AQ51">
        <v>108</v>
      </c>
      <c r="AR51" t="str">
        <f t="shared" si="20"/>
        <v>Casi normal</v>
      </c>
      <c r="AS51">
        <v>60</v>
      </c>
      <c r="AT51" t="str">
        <f t="shared" si="21"/>
        <v>Normal</v>
      </c>
      <c r="AU51">
        <v>87</v>
      </c>
      <c r="AV51" t="str">
        <f t="shared" si="22"/>
        <v>Normal</v>
      </c>
      <c r="AW51">
        <v>145</v>
      </c>
      <c r="AX51" t="str">
        <f t="shared" si="23"/>
        <v>Normal</v>
      </c>
      <c r="AY51">
        <v>4.8</v>
      </c>
      <c r="AZ51" t="str">
        <f t="shared" si="24"/>
        <v>Normal</v>
      </c>
      <c r="BA51">
        <v>15</v>
      </c>
      <c r="BB51" t="str">
        <f t="shared" si="2"/>
        <v>Normal</v>
      </c>
      <c r="BC51">
        <v>9.8000000000000007</v>
      </c>
      <c r="BD51" t="str">
        <f t="shared" si="25"/>
        <v>Normal</v>
      </c>
      <c r="BE51">
        <v>2.8</v>
      </c>
      <c r="BF51" t="str">
        <f t="shared" si="26"/>
        <v>Normal</v>
      </c>
      <c r="BG51">
        <v>0</v>
      </c>
      <c r="BH51" t="str">
        <f t="shared" si="27"/>
        <v>No Toma ECA</v>
      </c>
      <c r="BI51">
        <v>1</v>
      </c>
      <c r="BJ51" t="str">
        <f t="shared" si="28"/>
        <v>Toma ARB</v>
      </c>
      <c r="BK51">
        <v>0</v>
      </c>
      <c r="BL51" t="str">
        <f t="shared" si="29"/>
        <v>No toma diureticos</v>
      </c>
      <c r="BM51">
        <v>0</v>
      </c>
      <c r="BN51" t="str">
        <f t="shared" si="30"/>
        <v>No toma estatinas</v>
      </c>
      <c r="BO51">
        <v>0</v>
      </c>
      <c r="BP51" t="str">
        <f t="shared" si="31"/>
        <v>Sano</v>
      </c>
      <c r="BQ51">
        <v>1</v>
      </c>
      <c r="BR51" t="str">
        <f t="shared" si="32"/>
        <v>Enfermedad cardiovascular</v>
      </c>
    </row>
    <row r="52" spans="1:70" x14ac:dyDescent="0.25">
      <c r="A52" t="s">
        <v>52</v>
      </c>
      <c r="B52">
        <v>64</v>
      </c>
      <c r="C52" t="str">
        <f t="shared" si="3"/>
        <v>Adulto Mayor</v>
      </c>
      <c r="D52" t="s">
        <v>1</v>
      </c>
      <c r="E52">
        <v>32.200000000000003</v>
      </c>
      <c r="F52" t="str">
        <f t="shared" si="4"/>
        <v>Obesidad I</v>
      </c>
      <c r="G52">
        <v>1</v>
      </c>
      <c r="H52" t="str">
        <f t="shared" si="5"/>
        <v>Tiene herencia</v>
      </c>
      <c r="I52">
        <v>156</v>
      </c>
      <c r="J52">
        <v>101</v>
      </c>
      <c r="K52">
        <v>94</v>
      </c>
      <c r="L52" t="str">
        <f t="shared" si="6"/>
        <v>Normal</v>
      </c>
      <c r="M52">
        <v>28</v>
      </c>
      <c r="N52" t="str">
        <f t="shared" si="7"/>
        <v>Reducida</v>
      </c>
      <c r="O52">
        <v>2</v>
      </c>
      <c r="P52" t="str">
        <f t="shared" si="8"/>
        <v>Ligera limitaciones</v>
      </c>
      <c r="Q52">
        <v>1</v>
      </c>
      <c r="R52" t="str">
        <f t="shared" si="9"/>
        <v>Tiene cetoacidosis</v>
      </c>
      <c r="S52">
        <v>1</v>
      </c>
      <c r="T52" t="str">
        <f t="shared" si="10"/>
        <v>Tiene Insuficiencia</v>
      </c>
      <c r="U52">
        <v>1</v>
      </c>
      <c r="V52" t="str">
        <f t="shared" si="11"/>
        <v>Hipertenso</v>
      </c>
      <c r="W52">
        <v>3.3</v>
      </c>
      <c r="X52" t="str">
        <f t="shared" si="0"/>
        <v>Alto</v>
      </c>
      <c r="Y52">
        <v>107</v>
      </c>
      <c r="Z52" t="str">
        <f t="shared" si="1"/>
        <v>Riesgo</v>
      </c>
      <c r="AA52">
        <v>31</v>
      </c>
      <c r="AB52" t="str">
        <f t="shared" si="12"/>
        <v>Funcion disminuida moderada</v>
      </c>
      <c r="AC52">
        <v>1313</v>
      </c>
      <c r="AD52" t="str">
        <f t="shared" si="13"/>
        <v>Proteinuria</v>
      </c>
      <c r="AE52">
        <v>1050</v>
      </c>
      <c r="AF52" t="str">
        <f t="shared" si="14"/>
        <v>Macroalbuminuria</v>
      </c>
      <c r="AG52">
        <v>800</v>
      </c>
      <c r="AH52" t="str">
        <f t="shared" si="15"/>
        <v>Poliuria</v>
      </c>
      <c r="AI52">
        <v>0</v>
      </c>
      <c r="AJ52" t="str">
        <f t="shared" si="16"/>
        <v>No Diabetico</v>
      </c>
      <c r="AK52">
        <v>183</v>
      </c>
      <c r="AL52" t="str">
        <f t="shared" si="17"/>
        <v>Diabetes</v>
      </c>
      <c r="AM52">
        <v>8.6999999999999993</v>
      </c>
      <c r="AN52" t="str">
        <f t="shared" si="18"/>
        <v>Diabetes</v>
      </c>
      <c r="AO52">
        <v>271</v>
      </c>
      <c r="AP52" t="str">
        <f t="shared" si="19"/>
        <v>Riesgo</v>
      </c>
      <c r="AQ52">
        <v>150</v>
      </c>
      <c r="AR52" t="str">
        <f t="shared" si="20"/>
        <v>Limite alto</v>
      </c>
      <c r="AS52">
        <v>42</v>
      </c>
      <c r="AT52" t="str">
        <f t="shared" si="21"/>
        <v>Bajo</v>
      </c>
      <c r="AU52">
        <v>274</v>
      </c>
      <c r="AV52" t="str">
        <f t="shared" si="22"/>
        <v>Alto</v>
      </c>
      <c r="AW52">
        <v>130</v>
      </c>
      <c r="AX52" t="str">
        <f t="shared" si="23"/>
        <v>Bajo</v>
      </c>
      <c r="AY52">
        <v>5.6</v>
      </c>
      <c r="AZ52" t="str">
        <f t="shared" si="24"/>
        <v>Alto</v>
      </c>
      <c r="BA52">
        <v>9.8000000000000007</v>
      </c>
      <c r="BB52" t="str">
        <f t="shared" si="2"/>
        <v>Baja</v>
      </c>
      <c r="BC52">
        <v>8.8000000000000007</v>
      </c>
      <c r="BD52" t="str">
        <f t="shared" si="25"/>
        <v>Normal</v>
      </c>
      <c r="BE52">
        <v>6.8</v>
      </c>
      <c r="BF52" t="str">
        <f t="shared" si="26"/>
        <v>Alto</v>
      </c>
      <c r="BG52">
        <v>0</v>
      </c>
      <c r="BH52" t="str">
        <f t="shared" si="27"/>
        <v>No Toma ECA</v>
      </c>
      <c r="BI52">
        <v>1</v>
      </c>
      <c r="BJ52" t="str">
        <f t="shared" si="28"/>
        <v>Toma ARB</v>
      </c>
      <c r="BK52">
        <v>0</v>
      </c>
      <c r="BL52" t="str">
        <f t="shared" si="29"/>
        <v>No toma diureticos</v>
      </c>
      <c r="BM52">
        <v>1</v>
      </c>
      <c r="BN52" t="str">
        <f t="shared" si="30"/>
        <v>Toma estatinas</v>
      </c>
      <c r="BO52">
        <v>1</v>
      </c>
      <c r="BP52" t="str">
        <f t="shared" si="31"/>
        <v>Enfermedad renal</v>
      </c>
      <c r="BQ52">
        <v>1</v>
      </c>
      <c r="BR52" t="str">
        <f t="shared" si="32"/>
        <v>Enfermedad cardiovascular</v>
      </c>
    </row>
    <row r="53" spans="1:70" x14ac:dyDescent="0.25">
      <c r="A53" t="s">
        <v>53</v>
      </c>
      <c r="B53">
        <v>61</v>
      </c>
      <c r="C53" t="str">
        <f t="shared" si="3"/>
        <v>Adulto Mayor</v>
      </c>
      <c r="D53" t="s">
        <v>6</v>
      </c>
      <c r="E53">
        <v>18.2</v>
      </c>
      <c r="F53" t="str">
        <f t="shared" si="4"/>
        <v>Bajo peso</v>
      </c>
      <c r="G53">
        <v>0</v>
      </c>
      <c r="H53" t="str">
        <f t="shared" si="5"/>
        <v>No tiene herencia</v>
      </c>
      <c r="I53">
        <v>127</v>
      </c>
      <c r="J53">
        <v>84</v>
      </c>
      <c r="K53">
        <v>60</v>
      </c>
      <c r="L53" t="str">
        <f t="shared" si="6"/>
        <v>Normal</v>
      </c>
      <c r="M53">
        <v>59</v>
      </c>
      <c r="N53" t="str">
        <f t="shared" si="7"/>
        <v>Normal</v>
      </c>
      <c r="O53">
        <v>2</v>
      </c>
      <c r="P53" t="str">
        <f t="shared" si="8"/>
        <v>Ligera limitaciones</v>
      </c>
      <c r="Q53">
        <v>0</v>
      </c>
      <c r="R53" t="str">
        <f t="shared" si="9"/>
        <v>No tiene cetoacidosis</v>
      </c>
      <c r="S53">
        <v>0</v>
      </c>
      <c r="T53" t="str">
        <f t="shared" si="10"/>
        <v>No tiene Insuficiencia</v>
      </c>
      <c r="U53">
        <v>1</v>
      </c>
      <c r="V53" t="str">
        <f t="shared" si="11"/>
        <v>Hipertenso</v>
      </c>
      <c r="W53">
        <v>1.2</v>
      </c>
      <c r="X53" t="str">
        <f t="shared" si="0"/>
        <v>Alto</v>
      </c>
      <c r="Y53">
        <v>15</v>
      </c>
      <c r="Z53" t="str">
        <f t="shared" si="1"/>
        <v>Bajo</v>
      </c>
      <c r="AA53">
        <v>61</v>
      </c>
      <c r="AB53" t="str">
        <f t="shared" si="12"/>
        <v>Funcion disminuida</v>
      </c>
      <c r="AC53">
        <v>5</v>
      </c>
      <c r="AD53" t="str">
        <f t="shared" si="13"/>
        <v>Normal</v>
      </c>
      <c r="AE53">
        <v>4</v>
      </c>
      <c r="AF53" t="str">
        <f t="shared" si="14"/>
        <v>Normal</v>
      </c>
      <c r="AG53">
        <v>1800</v>
      </c>
      <c r="AH53" t="str">
        <f t="shared" si="15"/>
        <v>Poliuria</v>
      </c>
      <c r="AI53">
        <v>0</v>
      </c>
      <c r="AJ53" t="str">
        <f t="shared" si="16"/>
        <v>No Diabetico</v>
      </c>
      <c r="AK53">
        <v>112</v>
      </c>
      <c r="AL53" t="str">
        <f t="shared" si="17"/>
        <v>Prediabetes</v>
      </c>
      <c r="AM53">
        <v>6.1</v>
      </c>
      <c r="AN53" t="str">
        <f t="shared" si="18"/>
        <v>Prediabetes</v>
      </c>
      <c r="AO53">
        <v>175</v>
      </c>
      <c r="AP53" t="str">
        <f t="shared" si="19"/>
        <v>Normal</v>
      </c>
      <c r="AQ53">
        <v>101</v>
      </c>
      <c r="AR53" t="str">
        <f t="shared" si="20"/>
        <v>Casi normal</v>
      </c>
      <c r="AS53">
        <v>46</v>
      </c>
      <c r="AT53" t="str">
        <f t="shared" si="21"/>
        <v>Bajo</v>
      </c>
      <c r="AU53">
        <v>145</v>
      </c>
      <c r="AV53" t="str">
        <f t="shared" si="22"/>
        <v>Normal</v>
      </c>
      <c r="AW53">
        <v>140</v>
      </c>
      <c r="AX53" t="str">
        <f t="shared" si="23"/>
        <v>Normal</v>
      </c>
      <c r="AY53">
        <v>4.4000000000000004</v>
      </c>
      <c r="AZ53" t="str">
        <f t="shared" si="24"/>
        <v>Normal</v>
      </c>
      <c r="BA53">
        <v>14.8</v>
      </c>
      <c r="BB53" t="str">
        <f t="shared" si="2"/>
        <v>Normal</v>
      </c>
      <c r="BC53">
        <v>10.1</v>
      </c>
      <c r="BD53" t="str">
        <f t="shared" si="25"/>
        <v>Normal</v>
      </c>
      <c r="BE53">
        <v>2.9</v>
      </c>
      <c r="BF53" t="str">
        <f t="shared" si="26"/>
        <v>Normal</v>
      </c>
      <c r="BG53">
        <v>0</v>
      </c>
      <c r="BH53" t="str">
        <f t="shared" si="27"/>
        <v>No Toma ECA</v>
      </c>
      <c r="BI53">
        <v>1</v>
      </c>
      <c r="BJ53" t="str">
        <f t="shared" si="28"/>
        <v>Toma ARB</v>
      </c>
      <c r="BK53">
        <v>0</v>
      </c>
      <c r="BL53" t="str">
        <f t="shared" si="29"/>
        <v>No toma diureticos</v>
      </c>
      <c r="BM53">
        <v>1</v>
      </c>
      <c r="BN53" t="str">
        <f t="shared" si="30"/>
        <v>Toma estatinas</v>
      </c>
      <c r="BO53">
        <v>0</v>
      </c>
      <c r="BP53" t="str">
        <f t="shared" si="31"/>
        <v>Sano</v>
      </c>
      <c r="BQ53">
        <v>1</v>
      </c>
      <c r="BR53" t="str">
        <f t="shared" si="32"/>
        <v>Enfermedad cardiovascular</v>
      </c>
    </row>
    <row r="54" spans="1:70" x14ac:dyDescent="0.25">
      <c r="A54" t="s">
        <v>54</v>
      </c>
      <c r="B54">
        <v>32</v>
      </c>
      <c r="C54" t="str">
        <f t="shared" si="3"/>
        <v>Adulto</v>
      </c>
      <c r="D54" t="s">
        <v>6</v>
      </c>
      <c r="E54">
        <v>28.8</v>
      </c>
      <c r="F54" t="str">
        <f t="shared" si="4"/>
        <v>Sobrepeso</v>
      </c>
      <c r="G54">
        <v>0</v>
      </c>
      <c r="H54" t="str">
        <f t="shared" si="5"/>
        <v>No tiene herencia</v>
      </c>
      <c r="I54">
        <v>108</v>
      </c>
      <c r="J54">
        <v>71</v>
      </c>
      <c r="K54">
        <v>90</v>
      </c>
      <c r="L54" t="str">
        <f t="shared" si="6"/>
        <v>Normal</v>
      </c>
      <c r="M54">
        <v>58</v>
      </c>
      <c r="N54" t="str">
        <f t="shared" si="7"/>
        <v>Normal</v>
      </c>
      <c r="O54">
        <v>2</v>
      </c>
      <c r="P54" t="str">
        <f t="shared" si="8"/>
        <v>Ligera limitaciones</v>
      </c>
      <c r="Q54">
        <v>0</v>
      </c>
      <c r="R54" t="str">
        <f t="shared" si="9"/>
        <v>No tiene cetoacidosis</v>
      </c>
      <c r="S54">
        <v>0</v>
      </c>
      <c r="T54" t="str">
        <f t="shared" si="10"/>
        <v>No tiene Insuficiencia</v>
      </c>
      <c r="U54">
        <v>1</v>
      </c>
      <c r="V54" t="str">
        <f t="shared" si="11"/>
        <v>Hipertenso</v>
      </c>
      <c r="W54">
        <v>1.1000000000000001</v>
      </c>
      <c r="X54" t="str">
        <f t="shared" si="0"/>
        <v>Alto</v>
      </c>
      <c r="Y54">
        <v>32</v>
      </c>
      <c r="Z54" t="str">
        <f t="shared" si="1"/>
        <v>Normal</v>
      </c>
      <c r="AA54">
        <v>87</v>
      </c>
      <c r="AB54" t="str">
        <f t="shared" si="12"/>
        <v>Funcion disminuida</v>
      </c>
      <c r="AC54">
        <v>24</v>
      </c>
      <c r="AD54" t="str">
        <f t="shared" si="13"/>
        <v>Normal</v>
      </c>
      <c r="AE54">
        <v>19</v>
      </c>
      <c r="AF54" t="str">
        <f t="shared" si="14"/>
        <v>Normal</v>
      </c>
      <c r="AG54">
        <v>2341</v>
      </c>
      <c r="AH54" t="str">
        <f t="shared" si="15"/>
        <v>Poliuria</v>
      </c>
      <c r="AI54">
        <v>1</v>
      </c>
      <c r="AJ54" t="str">
        <f t="shared" si="16"/>
        <v>Diabetico</v>
      </c>
      <c r="AK54">
        <v>86</v>
      </c>
      <c r="AL54" t="str">
        <f t="shared" si="17"/>
        <v>Normal</v>
      </c>
      <c r="AM54">
        <v>5.9</v>
      </c>
      <c r="AN54" t="str">
        <f t="shared" si="18"/>
        <v>Prediabetes</v>
      </c>
      <c r="AO54">
        <v>153</v>
      </c>
      <c r="AP54" t="str">
        <f t="shared" si="19"/>
        <v>Normal</v>
      </c>
      <c r="AQ54">
        <v>85</v>
      </c>
      <c r="AR54" t="str">
        <f t="shared" si="20"/>
        <v>Normal</v>
      </c>
      <c r="AS54">
        <v>65</v>
      </c>
      <c r="AT54" t="str">
        <f t="shared" si="21"/>
        <v>Normal</v>
      </c>
      <c r="AU54">
        <v>101</v>
      </c>
      <c r="AV54" t="str">
        <f t="shared" si="22"/>
        <v>Normal</v>
      </c>
      <c r="AW54">
        <v>144</v>
      </c>
      <c r="AX54" t="str">
        <f t="shared" si="23"/>
        <v>Normal</v>
      </c>
      <c r="AY54">
        <v>4.2</v>
      </c>
      <c r="AZ54" t="str">
        <f t="shared" si="24"/>
        <v>Normal</v>
      </c>
      <c r="BA54">
        <v>12.2</v>
      </c>
      <c r="BB54" t="str">
        <f t="shared" si="2"/>
        <v>Normal</v>
      </c>
      <c r="BC54">
        <v>8.8000000000000007</v>
      </c>
      <c r="BD54" t="str">
        <f t="shared" si="25"/>
        <v>Normal</v>
      </c>
      <c r="BE54">
        <v>3.4</v>
      </c>
      <c r="BF54" t="str">
        <f t="shared" si="26"/>
        <v>Normal</v>
      </c>
      <c r="BG54">
        <v>1</v>
      </c>
      <c r="BH54" t="str">
        <f t="shared" si="27"/>
        <v>Toma ECA</v>
      </c>
      <c r="BI54">
        <v>1</v>
      </c>
      <c r="BJ54" t="str">
        <f t="shared" si="28"/>
        <v>Toma ARB</v>
      </c>
      <c r="BK54">
        <v>1</v>
      </c>
      <c r="BL54" t="str">
        <f t="shared" si="29"/>
        <v>Toma diureticos</v>
      </c>
      <c r="BM54">
        <v>1</v>
      </c>
      <c r="BN54" t="str">
        <f t="shared" si="30"/>
        <v>Toma estatinas</v>
      </c>
      <c r="BO54">
        <v>0</v>
      </c>
      <c r="BP54" t="str">
        <f t="shared" si="31"/>
        <v>Sano</v>
      </c>
      <c r="BQ54">
        <v>0</v>
      </c>
      <c r="BR54" t="str">
        <f t="shared" si="32"/>
        <v>Sano</v>
      </c>
    </row>
    <row r="55" spans="1:70" x14ac:dyDescent="0.25">
      <c r="A55" t="s">
        <v>55</v>
      </c>
      <c r="B55">
        <v>48</v>
      </c>
      <c r="C55" t="str">
        <f t="shared" si="3"/>
        <v>Adulto</v>
      </c>
      <c r="D55" t="s">
        <v>6</v>
      </c>
      <c r="E55">
        <v>29.7</v>
      </c>
      <c r="F55" t="str">
        <f t="shared" si="4"/>
        <v>Sobrepeso</v>
      </c>
      <c r="G55">
        <v>0</v>
      </c>
      <c r="H55" t="str">
        <f t="shared" si="5"/>
        <v>No tiene herencia</v>
      </c>
      <c r="I55">
        <v>128</v>
      </c>
      <c r="J55">
        <v>85</v>
      </c>
      <c r="K55">
        <v>82</v>
      </c>
      <c r="L55" t="str">
        <f t="shared" si="6"/>
        <v>Normal</v>
      </c>
      <c r="M55">
        <v>68</v>
      </c>
      <c r="N55" t="str">
        <f t="shared" si="7"/>
        <v>Normal</v>
      </c>
      <c r="O55">
        <v>2</v>
      </c>
      <c r="P55" t="str">
        <f t="shared" si="8"/>
        <v>Ligera limitaciones</v>
      </c>
      <c r="Q55">
        <v>0</v>
      </c>
      <c r="R55" t="str">
        <f t="shared" si="9"/>
        <v>No tiene cetoacidosis</v>
      </c>
      <c r="S55">
        <v>0</v>
      </c>
      <c r="T55" t="str">
        <f t="shared" si="10"/>
        <v>No tiene Insuficiencia</v>
      </c>
      <c r="U55">
        <v>1</v>
      </c>
      <c r="V55" t="str">
        <f t="shared" si="11"/>
        <v>Hipertenso</v>
      </c>
      <c r="W55">
        <v>0.6</v>
      </c>
      <c r="X55" t="str">
        <f t="shared" si="0"/>
        <v>Normal</v>
      </c>
      <c r="Y55">
        <v>33</v>
      </c>
      <c r="Z55" t="str">
        <f t="shared" si="1"/>
        <v>Normal</v>
      </c>
      <c r="AA55">
        <v>81</v>
      </c>
      <c r="AB55" t="str">
        <f t="shared" si="12"/>
        <v>Funcion disminuida</v>
      </c>
      <c r="AC55">
        <v>9</v>
      </c>
      <c r="AD55" t="str">
        <f t="shared" si="13"/>
        <v>Normal</v>
      </c>
      <c r="AE55">
        <v>7</v>
      </c>
      <c r="AF55" t="str">
        <f t="shared" si="14"/>
        <v>Normal</v>
      </c>
      <c r="AG55">
        <v>2375</v>
      </c>
      <c r="AH55" t="str">
        <f t="shared" si="15"/>
        <v>Poliuria</v>
      </c>
      <c r="AI55">
        <v>1</v>
      </c>
      <c r="AJ55" t="str">
        <f t="shared" si="16"/>
        <v>Diabetico</v>
      </c>
      <c r="AK55">
        <v>82</v>
      </c>
      <c r="AL55" t="str">
        <f t="shared" si="17"/>
        <v>Normal</v>
      </c>
      <c r="AM55">
        <v>4.9000000000000004</v>
      </c>
      <c r="AN55" t="str">
        <f t="shared" si="18"/>
        <v>Normal</v>
      </c>
      <c r="AO55">
        <v>184</v>
      </c>
      <c r="AP55" t="str">
        <f t="shared" si="19"/>
        <v>Normal</v>
      </c>
      <c r="AQ55">
        <v>108</v>
      </c>
      <c r="AR55" t="str">
        <f t="shared" si="20"/>
        <v>Casi normal</v>
      </c>
      <c r="AS55">
        <v>61</v>
      </c>
      <c r="AT55" t="str">
        <f t="shared" si="21"/>
        <v>Normal</v>
      </c>
      <c r="AU55">
        <v>142</v>
      </c>
      <c r="AV55" t="str">
        <f t="shared" si="22"/>
        <v>Normal</v>
      </c>
      <c r="AW55">
        <v>135</v>
      </c>
      <c r="AX55" t="str">
        <f t="shared" si="23"/>
        <v>Normal</v>
      </c>
      <c r="AY55">
        <v>4.8</v>
      </c>
      <c r="AZ55" t="str">
        <f t="shared" si="24"/>
        <v>Normal</v>
      </c>
      <c r="BA55">
        <v>12.7</v>
      </c>
      <c r="BB55" t="str">
        <f t="shared" si="2"/>
        <v>Normal</v>
      </c>
      <c r="BC55">
        <v>10.4</v>
      </c>
      <c r="BD55" t="str">
        <f t="shared" si="25"/>
        <v>Normal</v>
      </c>
      <c r="BE55">
        <v>3.3</v>
      </c>
      <c r="BF55" t="str">
        <f t="shared" si="26"/>
        <v>Normal</v>
      </c>
      <c r="BG55">
        <v>1</v>
      </c>
      <c r="BH55" t="str">
        <f t="shared" si="27"/>
        <v>Toma ECA</v>
      </c>
      <c r="BI55">
        <v>1</v>
      </c>
      <c r="BJ55" t="str">
        <f t="shared" si="28"/>
        <v>Toma ARB</v>
      </c>
      <c r="BK55">
        <v>0</v>
      </c>
      <c r="BL55" t="str">
        <f t="shared" si="29"/>
        <v>No toma diureticos</v>
      </c>
      <c r="BM55">
        <v>1</v>
      </c>
      <c r="BN55" t="str">
        <f t="shared" si="30"/>
        <v>Toma estatinas</v>
      </c>
      <c r="BO55">
        <v>0</v>
      </c>
      <c r="BP55" t="str">
        <f t="shared" si="31"/>
        <v>Sano</v>
      </c>
      <c r="BQ55">
        <v>0</v>
      </c>
      <c r="BR55" t="str">
        <f t="shared" si="32"/>
        <v>Sano</v>
      </c>
    </row>
    <row r="56" spans="1:70" x14ac:dyDescent="0.25">
      <c r="A56" t="s">
        <v>56</v>
      </c>
      <c r="B56">
        <v>69</v>
      </c>
      <c r="C56" t="str">
        <f t="shared" si="3"/>
        <v>Adulto Mayor</v>
      </c>
      <c r="D56" t="s">
        <v>1</v>
      </c>
      <c r="E56">
        <v>32.6</v>
      </c>
      <c r="F56" t="str">
        <f t="shared" si="4"/>
        <v>Obesidad I</v>
      </c>
      <c r="G56">
        <v>1</v>
      </c>
      <c r="H56" t="str">
        <f t="shared" si="5"/>
        <v>Tiene herencia</v>
      </c>
      <c r="I56">
        <v>190</v>
      </c>
      <c r="J56">
        <v>98</v>
      </c>
      <c r="K56">
        <v>78</v>
      </c>
      <c r="L56" t="str">
        <f t="shared" si="6"/>
        <v>Normal</v>
      </c>
      <c r="M56">
        <v>50</v>
      </c>
      <c r="N56" t="str">
        <f t="shared" si="7"/>
        <v>Normal</v>
      </c>
      <c r="O56">
        <v>2</v>
      </c>
      <c r="P56" t="str">
        <f t="shared" si="8"/>
        <v>Ligera limitaciones</v>
      </c>
      <c r="Q56">
        <v>1</v>
      </c>
      <c r="R56" t="str">
        <f t="shared" si="9"/>
        <v>Tiene cetoacidosis</v>
      </c>
      <c r="S56">
        <v>1</v>
      </c>
      <c r="T56" t="str">
        <f t="shared" si="10"/>
        <v>Tiene Insuficiencia</v>
      </c>
      <c r="U56">
        <v>1</v>
      </c>
      <c r="V56" t="str">
        <f t="shared" si="11"/>
        <v>Hipertenso</v>
      </c>
      <c r="W56">
        <v>3.7</v>
      </c>
      <c r="X56" t="str">
        <f t="shared" si="0"/>
        <v>Alto</v>
      </c>
      <c r="Y56">
        <v>78</v>
      </c>
      <c r="Z56" t="str">
        <f t="shared" si="1"/>
        <v>Elevado</v>
      </c>
      <c r="AA56">
        <v>45</v>
      </c>
      <c r="AB56" t="str">
        <f t="shared" si="12"/>
        <v>Funcion disminuida moderada</v>
      </c>
      <c r="AC56">
        <v>2097</v>
      </c>
      <c r="AD56" t="str">
        <f t="shared" si="13"/>
        <v>Proteinuria</v>
      </c>
      <c r="AE56">
        <v>1677</v>
      </c>
      <c r="AF56" t="str">
        <f t="shared" si="14"/>
        <v>Macroalbuminuria</v>
      </c>
      <c r="AG56">
        <v>594</v>
      </c>
      <c r="AH56" t="str">
        <f t="shared" si="15"/>
        <v>Poliuria</v>
      </c>
      <c r="AI56">
        <v>0</v>
      </c>
      <c r="AJ56" t="str">
        <f t="shared" si="16"/>
        <v>No Diabetico</v>
      </c>
      <c r="AK56">
        <v>177</v>
      </c>
      <c r="AL56" t="str">
        <f t="shared" si="17"/>
        <v>Diabetes</v>
      </c>
      <c r="AM56">
        <v>10.6</v>
      </c>
      <c r="AN56" t="str">
        <f t="shared" si="18"/>
        <v>Diabetes</v>
      </c>
      <c r="AO56">
        <v>211</v>
      </c>
      <c r="AP56" t="str">
        <f t="shared" si="19"/>
        <v>Alto</v>
      </c>
      <c r="AQ56">
        <v>132</v>
      </c>
      <c r="AR56" t="str">
        <f t="shared" si="20"/>
        <v>Limite alto</v>
      </c>
      <c r="AS56">
        <v>37</v>
      </c>
      <c r="AT56" t="str">
        <f t="shared" si="21"/>
        <v>Bajo</v>
      </c>
      <c r="AU56">
        <v>197</v>
      </c>
      <c r="AV56" t="str">
        <f t="shared" si="22"/>
        <v>Alto</v>
      </c>
      <c r="AW56">
        <v>132</v>
      </c>
      <c r="AX56" t="str">
        <f t="shared" si="23"/>
        <v>Bajo</v>
      </c>
      <c r="AY56">
        <v>6.7</v>
      </c>
      <c r="AZ56" t="str">
        <f t="shared" si="24"/>
        <v>Alto</v>
      </c>
      <c r="BA56">
        <v>7.9</v>
      </c>
      <c r="BB56" t="str">
        <f t="shared" si="2"/>
        <v>Baja</v>
      </c>
      <c r="BC56">
        <v>8.6999999999999993</v>
      </c>
      <c r="BD56" t="str">
        <f t="shared" si="25"/>
        <v>Normal</v>
      </c>
      <c r="BE56">
        <v>5.7</v>
      </c>
      <c r="BF56" t="str">
        <f t="shared" si="26"/>
        <v>Alto</v>
      </c>
      <c r="BG56">
        <v>1</v>
      </c>
      <c r="BH56" t="str">
        <f t="shared" si="27"/>
        <v>Toma ECA</v>
      </c>
      <c r="BI56">
        <v>0</v>
      </c>
      <c r="BJ56" t="str">
        <f t="shared" si="28"/>
        <v>No toma ARB</v>
      </c>
      <c r="BK56">
        <v>1</v>
      </c>
      <c r="BL56" t="str">
        <f t="shared" si="29"/>
        <v>Toma diureticos</v>
      </c>
      <c r="BM56">
        <v>1</v>
      </c>
      <c r="BN56" t="str">
        <f t="shared" si="30"/>
        <v>Toma estatinas</v>
      </c>
      <c r="BO56">
        <v>1</v>
      </c>
      <c r="BP56" t="str">
        <f t="shared" si="31"/>
        <v>Enfermedad renal</v>
      </c>
      <c r="BQ56">
        <v>1</v>
      </c>
      <c r="BR56" t="str">
        <f t="shared" si="32"/>
        <v>Enfermedad cardiovascular</v>
      </c>
    </row>
    <row r="57" spans="1:70" x14ac:dyDescent="0.25">
      <c r="A57" t="s">
        <v>57</v>
      </c>
      <c r="B57">
        <v>54</v>
      </c>
      <c r="C57" t="str">
        <f t="shared" si="3"/>
        <v>Adulto</v>
      </c>
      <c r="D57" t="s">
        <v>6</v>
      </c>
      <c r="E57">
        <v>26</v>
      </c>
      <c r="F57" t="str">
        <f t="shared" si="4"/>
        <v>Sobrepeso</v>
      </c>
      <c r="G57">
        <v>1</v>
      </c>
      <c r="H57" t="str">
        <f t="shared" si="5"/>
        <v>Tiene herencia</v>
      </c>
      <c r="I57">
        <v>186</v>
      </c>
      <c r="J57">
        <v>103</v>
      </c>
      <c r="K57">
        <v>98</v>
      </c>
      <c r="L57" t="str">
        <f t="shared" si="6"/>
        <v>Normal</v>
      </c>
      <c r="M57">
        <v>31</v>
      </c>
      <c r="N57" t="str">
        <f t="shared" si="7"/>
        <v>Reducida</v>
      </c>
      <c r="O57">
        <v>2</v>
      </c>
      <c r="P57" t="str">
        <f t="shared" si="8"/>
        <v>Ligera limitaciones</v>
      </c>
      <c r="Q57">
        <v>1</v>
      </c>
      <c r="R57" t="str">
        <f t="shared" si="9"/>
        <v>Tiene cetoacidosis</v>
      </c>
      <c r="S57">
        <v>1</v>
      </c>
      <c r="T57" t="str">
        <f t="shared" si="10"/>
        <v>Tiene Insuficiencia</v>
      </c>
      <c r="U57">
        <v>1</v>
      </c>
      <c r="V57" t="str">
        <f t="shared" si="11"/>
        <v>Hipertenso</v>
      </c>
      <c r="W57">
        <v>1.9</v>
      </c>
      <c r="X57" t="str">
        <f t="shared" si="0"/>
        <v>Alto</v>
      </c>
      <c r="Y57">
        <v>61</v>
      </c>
      <c r="Z57" t="str">
        <f t="shared" si="1"/>
        <v>Elevado</v>
      </c>
      <c r="AA57">
        <v>34</v>
      </c>
      <c r="AB57" t="str">
        <f t="shared" si="12"/>
        <v>Funcion disminuida moderada</v>
      </c>
      <c r="AC57">
        <v>2340</v>
      </c>
      <c r="AD57" t="str">
        <f t="shared" si="13"/>
        <v>Proteinuria</v>
      </c>
      <c r="AE57">
        <v>1872</v>
      </c>
      <c r="AF57" t="str">
        <f t="shared" si="14"/>
        <v>Macroalbuminuria</v>
      </c>
      <c r="AG57">
        <v>327</v>
      </c>
      <c r="AH57" t="str">
        <f t="shared" si="15"/>
        <v>Oliguria</v>
      </c>
      <c r="AI57">
        <v>1</v>
      </c>
      <c r="AJ57" t="str">
        <f t="shared" si="16"/>
        <v>Diabetico</v>
      </c>
      <c r="AK57">
        <v>124</v>
      </c>
      <c r="AL57" t="str">
        <f t="shared" si="17"/>
        <v>Prediabetes</v>
      </c>
      <c r="AM57">
        <v>8.1999999999999993</v>
      </c>
      <c r="AN57" t="str">
        <f t="shared" si="18"/>
        <v>Diabetes</v>
      </c>
      <c r="AO57">
        <v>239</v>
      </c>
      <c r="AP57" t="str">
        <f t="shared" si="19"/>
        <v>Alto</v>
      </c>
      <c r="AQ57">
        <v>205</v>
      </c>
      <c r="AR57" t="str">
        <f t="shared" si="20"/>
        <v>Muy alto</v>
      </c>
      <c r="AS57">
        <v>28</v>
      </c>
      <c r="AT57" t="str">
        <f t="shared" si="21"/>
        <v>Bajo</v>
      </c>
      <c r="AU57">
        <v>189</v>
      </c>
      <c r="AV57" t="str">
        <f t="shared" si="22"/>
        <v>Alto</v>
      </c>
      <c r="AW57">
        <v>127</v>
      </c>
      <c r="AX57" t="str">
        <f t="shared" si="23"/>
        <v>Bajo</v>
      </c>
      <c r="AY57">
        <v>5.9</v>
      </c>
      <c r="AZ57" t="str">
        <f t="shared" si="24"/>
        <v>Alto</v>
      </c>
      <c r="BA57">
        <v>8.3000000000000007</v>
      </c>
      <c r="BB57" t="str">
        <f t="shared" si="2"/>
        <v>Baja</v>
      </c>
      <c r="BC57">
        <v>8.1999999999999993</v>
      </c>
      <c r="BD57" t="str">
        <f t="shared" si="25"/>
        <v>Bajo</v>
      </c>
      <c r="BE57">
        <v>6.5</v>
      </c>
      <c r="BF57" t="str">
        <f t="shared" si="26"/>
        <v>Alto</v>
      </c>
      <c r="BG57">
        <v>1</v>
      </c>
      <c r="BH57" t="str">
        <f t="shared" si="27"/>
        <v>Toma ECA</v>
      </c>
      <c r="BI57">
        <v>0</v>
      </c>
      <c r="BJ57" t="str">
        <f t="shared" si="28"/>
        <v>No toma ARB</v>
      </c>
      <c r="BK57">
        <v>1</v>
      </c>
      <c r="BL57" t="str">
        <f t="shared" si="29"/>
        <v>Toma diureticos</v>
      </c>
      <c r="BM57">
        <v>0</v>
      </c>
      <c r="BN57" t="str">
        <f t="shared" si="30"/>
        <v>No toma estatinas</v>
      </c>
      <c r="BO57">
        <v>1</v>
      </c>
      <c r="BP57" t="str">
        <f t="shared" si="31"/>
        <v>Enfermedad renal</v>
      </c>
      <c r="BQ57">
        <v>1</v>
      </c>
      <c r="BR57" t="str">
        <f t="shared" si="32"/>
        <v>Enfermedad cardiovascular</v>
      </c>
    </row>
    <row r="58" spans="1:70" x14ac:dyDescent="0.25">
      <c r="A58" t="s">
        <v>58</v>
      </c>
      <c r="B58">
        <v>69</v>
      </c>
      <c r="C58" t="str">
        <f t="shared" si="3"/>
        <v>Adulto Mayor</v>
      </c>
      <c r="D58" t="s">
        <v>1</v>
      </c>
      <c r="E58">
        <v>30.7</v>
      </c>
      <c r="F58" t="str">
        <f t="shared" si="4"/>
        <v>Obesidad I</v>
      </c>
      <c r="G58">
        <v>0</v>
      </c>
      <c r="H58" t="str">
        <f t="shared" si="5"/>
        <v>No tiene herencia</v>
      </c>
      <c r="I58">
        <v>186</v>
      </c>
      <c r="J58">
        <v>94</v>
      </c>
      <c r="K58">
        <v>86</v>
      </c>
      <c r="L58" t="str">
        <f t="shared" si="6"/>
        <v>Normal</v>
      </c>
      <c r="M58">
        <v>29</v>
      </c>
      <c r="N58" t="str">
        <f t="shared" si="7"/>
        <v>Reducida</v>
      </c>
      <c r="O58">
        <v>2</v>
      </c>
      <c r="P58" t="str">
        <f t="shared" si="8"/>
        <v>Ligera limitaciones</v>
      </c>
      <c r="Q58">
        <v>0</v>
      </c>
      <c r="R58" t="str">
        <f t="shared" si="9"/>
        <v>No tiene cetoacidosis</v>
      </c>
      <c r="S58">
        <v>1</v>
      </c>
      <c r="T58" t="str">
        <f t="shared" si="10"/>
        <v>Tiene Insuficiencia</v>
      </c>
      <c r="U58">
        <v>1</v>
      </c>
      <c r="V58" t="str">
        <f t="shared" si="11"/>
        <v>Hipertenso</v>
      </c>
      <c r="W58">
        <v>4.3</v>
      </c>
      <c r="X58" t="str">
        <f t="shared" si="0"/>
        <v>Alto</v>
      </c>
      <c r="Y58">
        <v>72</v>
      </c>
      <c r="Z58" t="str">
        <f t="shared" si="1"/>
        <v>Elevado</v>
      </c>
      <c r="AA58">
        <v>56</v>
      </c>
      <c r="AB58" t="str">
        <f t="shared" si="12"/>
        <v>Funcion disminuida moderada</v>
      </c>
      <c r="AC58">
        <v>2042</v>
      </c>
      <c r="AD58" t="str">
        <f t="shared" si="13"/>
        <v>Proteinuria</v>
      </c>
      <c r="AE58">
        <v>1429</v>
      </c>
      <c r="AF58" t="str">
        <f t="shared" si="14"/>
        <v>Macroalbuminuria</v>
      </c>
      <c r="AG58">
        <v>550</v>
      </c>
      <c r="AH58" t="str">
        <f t="shared" si="15"/>
        <v>Poliuria</v>
      </c>
      <c r="AI58">
        <v>1</v>
      </c>
      <c r="AJ58" t="str">
        <f t="shared" si="16"/>
        <v>Diabetico</v>
      </c>
      <c r="AK58">
        <v>197</v>
      </c>
      <c r="AL58" t="str">
        <f t="shared" si="17"/>
        <v>Diabetes</v>
      </c>
      <c r="AM58">
        <v>7</v>
      </c>
      <c r="AN58" t="str">
        <f t="shared" si="18"/>
        <v>Diabetes</v>
      </c>
      <c r="AO58">
        <v>236</v>
      </c>
      <c r="AP58" t="str">
        <f t="shared" si="19"/>
        <v>Alto</v>
      </c>
      <c r="AQ58">
        <v>149</v>
      </c>
      <c r="AR58" t="str">
        <f t="shared" si="20"/>
        <v>Limite alto</v>
      </c>
      <c r="AS58">
        <v>25</v>
      </c>
      <c r="AT58" t="str">
        <f t="shared" si="21"/>
        <v>Bajo</v>
      </c>
      <c r="AU58">
        <v>298</v>
      </c>
      <c r="AV58" t="str">
        <f t="shared" si="22"/>
        <v>Alto</v>
      </c>
      <c r="AW58">
        <v>127</v>
      </c>
      <c r="AX58" t="str">
        <f t="shared" si="23"/>
        <v>Bajo</v>
      </c>
      <c r="AY58">
        <v>5.9</v>
      </c>
      <c r="AZ58" t="str">
        <f t="shared" si="24"/>
        <v>Alto</v>
      </c>
      <c r="BA58">
        <v>10.7</v>
      </c>
      <c r="BB58" t="str">
        <f t="shared" si="2"/>
        <v>Baja</v>
      </c>
      <c r="BC58">
        <v>8</v>
      </c>
      <c r="BD58" t="str">
        <f t="shared" si="25"/>
        <v>Bajo</v>
      </c>
      <c r="BE58">
        <v>6</v>
      </c>
      <c r="BF58" t="str">
        <f t="shared" si="26"/>
        <v>Alto</v>
      </c>
      <c r="BG58">
        <v>1</v>
      </c>
      <c r="BH58" t="str">
        <f t="shared" si="27"/>
        <v>Toma ECA</v>
      </c>
      <c r="BI58">
        <v>1</v>
      </c>
      <c r="BJ58" t="str">
        <f t="shared" si="28"/>
        <v>Toma ARB</v>
      </c>
      <c r="BK58">
        <v>1</v>
      </c>
      <c r="BL58" t="str">
        <f t="shared" si="29"/>
        <v>Toma diureticos</v>
      </c>
      <c r="BM58">
        <v>1</v>
      </c>
      <c r="BN58" t="str">
        <f t="shared" si="30"/>
        <v>Toma estatinas</v>
      </c>
      <c r="BO58">
        <v>1</v>
      </c>
      <c r="BP58" t="str">
        <f t="shared" si="31"/>
        <v>Enfermedad renal</v>
      </c>
      <c r="BQ58">
        <v>0</v>
      </c>
      <c r="BR58" t="str">
        <f t="shared" si="32"/>
        <v>Sano</v>
      </c>
    </row>
    <row r="59" spans="1:70" x14ac:dyDescent="0.25">
      <c r="A59" t="s">
        <v>59</v>
      </c>
      <c r="B59">
        <v>83</v>
      </c>
      <c r="C59" t="str">
        <f t="shared" si="3"/>
        <v>Adulto Mayor</v>
      </c>
      <c r="D59" t="s">
        <v>1</v>
      </c>
      <c r="E59">
        <v>29.8</v>
      </c>
      <c r="F59" t="str">
        <f t="shared" si="4"/>
        <v>Sobrepeso</v>
      </c>
      <c r="G59">
        <v>1</v>
      </c>
      <c r="H59" t="str">
        <f t="shared" si="5"/>
        <v>Tiene herencia</v>
      </c>
      <c r="I59">
        <v>178</v>
      </c>
      <c r="J59">
        <v>104</v>
      </c>
      <c r="K59">
        <v>85</v>
      </c>
      <c r="L59" t="str">
        <f t="shared" si="6"/>
        <v>Normal</v>
      </c>
      <c r="M59">
        <v>42</v>
      </c>
      <c r="N59" t="str">
        <f t="shared" si="7"/>
        <v>Intermedia</v>
      </c>
      <c r="O59">
        <v>4</v>
      </c>
      <c r="P59" t="str">
        <f t="shared" si="8"/>
        <v>Incapacidad</v>
      </c>
      <c r="Q59">
        <v>1</v>
      </c>
      <c r="R59" t="str">
        <f t="shared" si="9"/>
        <v>Tiene cetoacidosis</v>
      </c>
      <c r="S59">
        <v>1</v>
      </c>
      <c r="T59" t="str">
        <f t="shared" si="10"/>
        <v>Tiene Insuficiencia</v>
      </c>
      <c r="U59">
        <v>1</v>
      </c>
      <c r="V59" t="str">
        <f t="shared" si="11"/>
        <v>Hipertenso</v>
      </c>
      <c r="W59">
        <v>2.1</v>
      </c>
      <c r="X59" t="str">
        <f t="shared" si="0"/>
        <v>Alto</v>
      </c>
      <c r="Y59">
        <v>89</v>
      </c>
      <c r="Z59" t="str">
        <f t="shared" si="1"/>
        <v>Elevado</v>
      </c>
      <c r="AA59">
        <v>25</v>
      </c>
      <c r="AB59" t="str">
        <f t="shared" si="12"/>
        <v>Dismucion grave</v>
      </c>
      <c r="AC59">
        <v>2269</v>
      </c>
      <c r="AD59" t="str">
        <f t="shared" si="13"/>
        <v>Proteinuria</v>
      </c>
      <c r="AE59">
        <v>1588</v>
      </c>
      <c r="AF59" t="str">
        <f t="shared" si="14"/>
        <v>Macroalbuminuria</v>
      </c>
      <c r="AG59">
        <v>674</v>
      </c>
      <c r="AH59" t="str">
        <f t="shared" si="15"/>
        <v>Poliuria</v>
      </c>
      <c r="AI59">
        <v>1</v>
      </c>
      <c r="AJ59" t="str">
        <f t="shared" si="16"/>
        <v>Diabetico</v>
      </c>
      <c r="AK59">
        <v>120</v>
      </c>
      <c r="AL59" t="str">
        <f t="shared" si="17"/>
        <v>Prediabetes</v>
      </c>
      <c r="AM59">
        <v>9.9</v>
      </c>
      <c r="AN59" t="str">
        <f t="shared" si="18"/>
        <v>Diabetes</v>
      </c>
      <c r="AO59">
        <v>228</v>
      </c>
      <c r="AP59" t="str">
        <f t="shared" si="19"/>
        <v>Alto</v>
      </c>
      <c r="AQ59">
        <v>134</v>
      </c>
      <c r="AR59" t="str">
        <f t="shared" si="20"/>
        <v>Limite alto</v>
      </c>
      <c r="AS59">
        <v>39</v>
      </c>
      <c r="AT59" t="str">
        <f t="shared" si="21"/>
        <v>Bajo</v>
      </c>
      <c r="AU59">
        <v>265</v>
      </c>
      <c r="AV59" t="str">
        <f t="shared" si="22"/>
        <v>Alto</v>
      </c>
      <c r="AW59">
        <v>139</v>
      </c>
      <c r="AX59" t="str">
        <f t="shared" si="23"/>
        <v>Normal</v>
      </c>
      <c r="AY59">
        <v>6.4</v>
      </c>
      <c r="AZ59" t="str">
        <f t="shared" si="24"/>
        <v>Alto</v>
      </c>
      <c r="BA59">
        <v>10.4</v>
      </c>
      <c r="BB59" t="str">
        <f t="shared" si="2"/>
        <v>Baja</v>
      </c>
      <c r="BC59">
        <v>8.9</v>
      </c>
      <c r="BD59" t="str">
        <f t="shared" si="25"/>
        <v>Normal</v>
      </c>
      <c r="BE59">
        <v>6.5</v>
      </c>
      <c r="BF59" t="str">
        <f t="shared" si="26"/>
        <v>Alto</v>
      </c>
      <c r="BG59">
        <v>1</v>
      </c>
      <c r="BH59" t="str">
        <f t="shared" si="27"/>
        <v>Toma ECA</v>
      </c>
      <c r="BI59">
        <v>1</v>
      </c>
      <c r="BJ59" t="str">
        <f t="shared" si="28"/>
        <v>Toma ARB</v>
      </c>
      <c r="BK59">
        <v>1</v>
      </c>
      <c r="BL59" t="str">
        <f t="shared" si="29"/>
        <v>Toma diureticos</v>
      </c>
      <c r="BM59">
        <v>1</v>
      </c>
      <c r="BN59" t="str">
        <f t="shared" si="30"/>
        <v>Toma estatinas</v>
      </c>
      <c r="BO59">
        <v>1</v>
      </c>
      <c r="BP59" t="str">
        <f t="shared" si="31"/>
        <v>Enfermedad renal</v>
      </c>
      <c r="BQ59">
        <v>1</v>
      </c>
      <c r="BR59" t="str">
        <f t="shared" si="32"/>
        <v>Enfermedad cardiovascular</v>
      </c>
    </row>
    <row r="60" spans="1:70" x14ac:dyDescent="0.25">
      <c r="A60" t="s">
        <v>60</v>
      </c>
      <c r="B60">
        <v>61</v>
      </c>
      <c r="C60" t="str">
        <f t="shared" si="3"/>
        <v>Adulto Mayor</v>
      </c>
      <c r="D60" t="s">
        <v>6</v>
      </c>
      <c r="E60">
        <v>26.7</v>
      </c>
      <c r="F60" t="str">
        <f t="shared" si="4"/>
        <v>Sobrepeso</v>
      </c>
      <c r="G60">
        <v>1</v>
      </c>
      <c r="H60" t="str">
        <f t="shared" si="5"/>
        <v>Tiene herencia</v>
      </c>
      <c r="I60">
        <v>143</v>
      </c>
      <c r="J60">
        <v>90</v>
      </c>
      <c r="K60">
        <v>75</v>
      </c>
      <c r="L60" t="str">
        <f t="shared" si="6"/>
        <v>Normal</v>
      </c>
      <c r="M60">
        <v>43</v>
      </c>
      <c r="N60" t="str">
        <f t="shared" si="7"/>
        <v>Intermedia</v>
      </c>
      <c r="O60">
        <v>4</v>
      </c>
      <c r="P60" t="str">
        <f t="shared" si="8"/>
        <v>Incapacidad</v>
      </c>
      <c r="Q60">
        <v>1</v>
      </c>
      <c r="R60" t="str">
        <f t="shared" si="9"/>
        <v>Tiene cetoacidosis</v>
      </c>
      <c r="S60">
        <v>1</v>
      </c>
      <c r="T60" t="str">
        <f t="shared" si="10"/>
        <v>Tiene Insuficiencia</v>
      </c>
      <c r="U60">
        <v>1</v>
      </c>
      <c r="V60" t="str">
        <f t="shared" si="11"/>
        <v>Hipertenso</v>
      </c>
      <c r="W60">
        <v>2.9</v>
      </c>
      <c r="X60" t="str">
        <f t="shared" si="0"/>
        <v>Alto</v>
      </c>
      <c r="Y60">
        <v>113</v>
      </c>
      <c r="Z60" t="str">
        <f t="shared" si="1"/>
        <v>Riesgo</v>
      </c>
      <c r="AA60">
        <v>50</v>
      </c>
      <c r="AB60" t="str">
        <f t="shared" si="12"/>
        <v>Funcion disminuida moderada</v>
      </c>
      <c r="AC60">
        <v>1309</v>
      </c>
      <c r="AD60" t="str">
        <f t="shared" si="13"/>
        <v>Proteinuria</v>
      </c>
      <c r="AE60">
        <v>1178</v>
      </c>
      <c r="AF60" t="str">
        <f t="shared" si="14"/>
        <v>Macroalbuminuria</v>
      </c>
      <c r="AG60">
        <v>874</v>
      </c>
      <c r="AH60" t="str">
        <f t="shared" si="15"/>
        <v>Poliuria</v>
      </c>
      <c r="AI60">
        <v>1</v>
      </c>
      <c r="AJ60" t="str">
        <f t="shared" si="16"/>
        <v>Diabetico</v>
      </c>
      <c r="AK60">
        <v>208</v>
      </c>
      <c r="AL60" t="str">
        <f t="shared" si="17"/>
        <v>Diabetes</v>
      </c>
      <c r="AM60">
        <v>10.5</v>
      </c>
      <c r="AN60" t="str">
        <f t="shared" si="18"/>
        <v>Diabetes</v>
      </c>
      <c r="AO60">
        <v>272</v>
      </c>
      <c r="AP60" t="str">
        <f t="shared" si="19"/>
        <v>Riesgo</v>
      </c>
      <c r="AQ60">
        <v>206</v>
      </c>
      <c r="AR60" t="str">
        <f t="shared" si="20"/>
        <v>Muy alto</v>
      </c>
      <c r="AS60">
        <v>33</v>
      </c>
      <c r="AT60" t="str">
        <f t="shared" si="21"/>
        <v>Bajo</v>
      </c>
      <c r="AU60">
        <v>277</v>
      </c>
      <c r="AV60" t="str">
        <f t="shared" si="22"/>
        <v>Alto</v>
      </c>
      <c r="AW60">
        <v>137</v>
      </c>
      <c r="AX60" t="str">
        <f t="shared" si="23"/>
        <v>Normal</v>
      </c>
      <c r="AY60">
        <v>6.5</v>
      </c>
      <c r="AZ60" t="str">
        <f t="shared" si="24"/>
        <v>Alto</v>
      </c>
      <c r="BA60">
        <v>10.7</v>
      </c>
      <c r="BB60" t="str">
        <f t="shared" si="2"/>
        <v>Baja</v>
      </c>
      <c r="BC60">
        <v>8.1999999999999993</v>
      </c>
      <c r="BD60" t="str">
        <f t="shared" si="25"/>
        <v>Bajo</v>
      </c>
      <c r="BE60">
        <v>7.2</v>
      </c>
      <c r="BF60" t="str">
        <f t="shared" si="26"/>
        <v>Alto</v>
      </c>
      <c r="BG60">
        <v>1</v>
      </c>
      <c r="BH60" t="str">
        <f t="shared" si="27"/>
        <v>Toma ECA</v>
      </c>
      <c r="BI60">
        <v>0</v>
      </c>
      <c r="BJ60" t="str">
        <f t="shared" si="28"/>
        <v>No toma ARB</v>
      </c>
      <c r="BK60">
        <v>0</v>
      </c>
      <c r="BL60" t="str">
        <f t="shared" si="29"/>
        <v>No toma diureticos</v>
      </c>
      <c r="BM60">
        <v>0</v>
      </c>
      <c r="BN60" t="str">
        <f t="shared" si="30"/>
        <v>No toma estatinas</v>
      </c>
      <c r="BO60">
        <v>1</v>
      </c>
      <c r="BP60" t="str">
        <f t="shared" si="31"/>
        <v>Enfermedad renal</v>
      </c>
      <c r="BQ60">
        <v>0</v>
      </c>
      <c r="BR60" t="str">
        <f t="shared" si="32"/>
        <v>Sano</v>
      </c>
    </row>
    <row r="61" spans="1:70" x14ac:dyDescent="0.25">
      <c r="A61" t="s">
        <v>61</v>
      </c>
      <c r="B61">
        <v>30</v>
      </c>
      <c r="C61" t="str">
        <f t="shared" si="3"/>
        <v>Adulto</v>
      </c>
      <c r="D61" t="s">
        <v>1</v>
      </c>
      <c r="E61">
        <v>19.399999999999999</v>
      </c>
      <c r="F61" t="str">
        <f t="shared" si="4"/>
        <v>Peso Normal</v>
      </c>
      <c r="G61">
        <v>0</v>
      </c>
      <c r="H61" t="str">
        <f t="shared" si="5"/>
        <v>No tiene herencia</v>
      </c>
      <c r="I61">
        <v>124</v>
      </c>
      <c r="J61">
        <v>85</v>
      </c>
      <c r="K61">
        <v>74</v>
      </c>
      <c r="L61" t="str">
        <f t="shared" si="6"/>
        <v>Normal</v>
      </c>
      <c r="M61">
        <v>50</v>
      </c>
      <c r="N61" t="str">
        <f t="shared" si="7"/>
        <v>Normal</v>
      </c>
      <c r="O61">
        <v>2</v>
      </c>
      <c r="P61" t="str">
        <f t="shared" si="8"/>
        <v>Ligera limitaciones</v>
      </c>
      <c r="Q61">
        <v>0</v>
      </c>
      <c r="R61" t="str">
        <f t="shared" si="9"/>
        <v>No tiene cetoacidosis</v>
      </c>
      <c r="S61">
        <v>0</v>
      </c>
      <c r="T61" t="str">
        <f t="shared" si="10"/>
        <v>No tiene Insuficiencia</v>
      </c>
      <c r="U61">
        <v>1</v>
      </c>
      <c r="V61" t="str">
        <f t="shared" si="11"/>
        <v>Hipertenso</v>
      </c>
      <c r="W61">
        <v>0.8</v>
      </c>
      <c r="X61" t="str">
        <f t="shared" si="0"/>
        <v>Normal</v>
      </c>
      <c r="Y61">
        <v>35</v>
      </c>
      <c r="Z61" t="str">
        <f t="shared" si="1"/>
        <v>Normal</v>
      </c>
      <c r="AA61">
        <v>78</v>
      </c>
      <c r="AB61" t="str">
        <f t="shared" si="12"/>
        <v>Funcion disminuida</v>
      </c>
      <c r="AC61">
        <v>29</v>
      </c>
      <c r="AD61" t="str">
        <f t="shared" si="13"/>
        <v>Normal</v>
      </c>
      <c r="AE61">
        <v>20</v>
      </c>
      <c r="AF61" t="str">
        <f t="shared" si="14"/>
        <v>Normal</v>
      </c>
      <c r="AG61">
        <v>2440</v>
      </c>
      <c r="AH61" t="str">
        <f t="shared" si="15"/>
        <v>Poliuria</v>
      </c>
      <c r="AI61">
        <v>0</v>
      </c>
      <c r="AJ61" t="str">
        <f t="shared" si="16"/>
        <v>No Diabetico</v>
      </c>
      <c r="AK61">
        <v>114</v>
      </c>
      <c r="AL61" t="str">
        <f t="shared" si="17"/>
        <v>Prediabetes</v>
      </c>
      <c r="AM61">
        <v>5.2</v>
      </c>
      <c r="AN61" t="str">
        <f t="shared" si="18"/>
        <v>Normal</v>
      </c>
      <c r="AO61">
        <v>160</v>
      </c>
      <c r="AP61" t="str">
        <f t="shared" si="19"/>
        <v>Normal</v>
      </c>
      <c r="AQ61">
        <v>114</v>
      </c>
      <c r="AR61" t="str">
        <f t="shared" si="20"/>
        <v>Casi normal</v>
      </c>
      <c r="AS61">
        <v>47</v>
      </c>
      <c r="AT61" t="str">
        <f t="shared" si="21"/>
        <v>Bajo</v>
      </c>
      <c r="AU61">
        <v>157</v>
      </c>
      <c r="AV61" t="str">
        <f t="shared" si="22"/>
        <v>Alto</v>
      </c>
      <c r="AW61">
        <v>144</v>
      </c>
      <c r="AX61" t="str">
        <f t="shared" si="23"/>
        <v>Normal</v>
      </c>
      <c r="AY61">
        <v>4.5999999999999996</v>
      </c>
      <c r="AZ61" t="str">
        <f t="shared" si="24"/>
        <v>Normal</v>
      </c>
      <c r="BA61">
        <v>14</v>
      </c>
      <c r="BB61" t="str">
        <f t="shared" si="2"/>
        <v>Normal</v>
      </c>
      <c r="BC61">
        <v>9.6</v>
      </c>
      <c r="BD61" t="str">
        <f t="shared" si="25"/>
        <v>Normal</v>
      </c>
      <c r="BE61">
        <v>4.4000000000000004</v>
      </c>
      <c r="BF61" t="str">
        <f t="shared" si="26"/>
        <v>Normal</v>
      </c>
      <c r="BG61">
        <v>1</v>
      </c>
      <c r="BH61" t="str">
        <f t="shared" si="27"/>
        <v>Toma ECA</v>
      </c>
      <c r="BI61">
        <v>1</v>
      </c>
      <c r="BJ61" t="str">
        <f t="shared" si="28"/>
        <v>Toma ARB</v>
      </c>
      <c r="BK61">
        <v>0</v>
      </c>
      <c r="BL61" t="str">
        <f t="shared" si="29"/>
        <v>No toma diureticos</v>
      </c>
      <c r="BM61">
        <v>0</v>
      </c>
      <c r="BN61" t="str">
        <f t="shared" si="30"/>
        <v>No toma estatinas</v>
      </c>
      <c r="BO61">
        <v>0</v>
      </c>
      <c r="BP61" t="str">
        <f t="shared" si="31"/>
        <v>Sano</v>
      </c>
      <c r="BQ61">
        <v>0</v>
      </c>
      <c r="BR61" t="str">
        <f t="shared" si="32"/>
        <v>Sano</v>
      </c>
    </row>
    <row r="62" spans="1:70" x14ac:dyDescent="0.25">
      <c r="A62" t="s">
        <v>62</v>
      </c>
      <c r="B62">
        <v>61</v>
      </c>
      <c r="C62" t="str">
        <f t="shared" si="3"/>
        <v>Adulto Mayor</v>
      </c>
      <c r="D62" t="s">
        <v>1</v>
      </c>
      <c r="E62">
        <v>27.2</v>
      </c>
      <c r="F62" t="str">
        <f t="shared" si="4"/>
        <v>Sobrepeso</v>
      </c>
      <c r="G62">
        <v>1</v>
      </c>
      <c r="H62" t="str">
        <f t="shared" si="5"/>
        <v>Tiene herencia</v>
      </c>
      <c r="I62">
        <v>183</v>
      </c>
      <c r="J62">
        <v>93</v>
      </c>
      <c r="K62">
        <v>89</v>
      </c>
      <c r="L62" t="str">
        <f t="shared" si="6"/>
        <v>Normal</v>
      </c>
      <c r="M62">
        <v>35</v>
      </c>
      <c r="N62" t="str">
        <f t="shared" si="7"/>
        <v>Reducida</v>
      </c>
      <c r="O62">
        <v>4</v>
      </c>
      <c r="P62" t="str">
        <f t="shared" si="8"/>
        <v>Incapacidad</v>
      </c>
      <c r="Q62">
        <v>1</v>
      </c>
      <c r="R62" t="str">
        <f t="shared" si="9"/>
        <v>Tiene cetoacidosis</v>
      </c>
      <c r="S62">
        <v>1</v>
      </c>
      <c r="T62" t="str">
        <f t="shared" si="10"/>
        <v>Tiene Insuficiencia</v>
      </c>
      <c r="U62">
        <v>1</v>
      </c>
      <c r="V62" t="str">
        <f t="shared" si="11"/>
        <v>Hipertenso</v>
      </c>
      <c r="W62">
        <v>4</v>
      </c>
      <c r="X62" t="str">
        <f t="shared" si="0"/>
        <v>Alto</v>
      </c>
      <c r="Y62">
        <v>87</v>
      </c>
      <c r="Z62" t="str">
        <f t="shared" si="1"/>
        <v>Elevado</v>
      </c>
      <c r="AA62">
        <v>54</v>
      </c>
      <c r="AB62" t="str">
        <f t="shared" si="12"/>
        <v>Funcion disminuida moderada</v>
      </c>
      <c r="AC62">
        <v>320</v>
      </c>
      <c r="AD62" t="str">
        <f t="shared" si="13"/>
        <v>Proteinuria</v>
      </c>
      <c r="AE62">
        <v>256</v>
      </c>
      <c r="AF62" t="str">
        <f t="shared" si="14"/>
        <v>Microalbuminuria</v>
      </c>
      <c r="AG62">
        <v>706</v>
      </c>
      <c r="AH62" t="str">
        <f t="shared" si="15"/>
        <v>Poliuria</v>
      </c>
      <c r="AI62">
        <v>0</v>
      </c>
      <c r="AJ62" t="str">
        <f t="shared" si="16"/>
        <v>No Diabetico</v>
      </c>
      <c r="AK62">
        <v>134</v>
      </c>
      <c r="AL62" t="str">
        <f t="shared" si="17"/>
        <v>Diabetes</v>
      </c>
      <c r="AM62">
        <v>7.8</v>
      </c>
      <c r="AN62" t="str">
        <f t="shared" si="18"/>
        <v>Diabetes</v>
      </c>
      <c r="AO62">
        <v>274</v>
      </c>
      <c r="AP62" t="str">
        <f t="shared" si="19"/>
        <v>Riesgo</v>
      </c>
      <c r="AQ62">
        <v>180</v>
      </c>
      <c r="AR62" t="str">
        <f t="shared" si="20"/>
        <v>Alto</v>
      </c>
      <c r="AS62">
        <v>39</v>
      </c>
      <c r="AT62" t="str">
        <f t="shared" si="21"/>
        <v>Bajo</v>
      </c>
      <c r="AU62">
        <v>320</v>
      </c>
      <c r="AV62" t="str">
        <f t="shared" si="22"/>
        <v>Alto</v>
      </c>
      <c r="AW62">
        <v>130</v>
      </c>
      <c r="AX62" t="str">
        <f t="shared" si="23"/>
        <v>Bajo</v>
      </c>
      <c r="AY62">
        <v>5.4</v>
      </c>
      <c r="AZ62" t="str">
        <f t="shared" si="24"/>
        <v>Alto</v>
      </c>
      <c r="BA62">
        <v>7.7</v>
      </c>
      <c r="BB62" t="str">
        <f t="shared" si="2"/>
        <v>Baja</v>
      </c>
      <c r="BC62">
        <v>8.4</v>
      </c>
      <c r="BD62" t="str">
        <f t="shared" si="25"/>
        <v>Bajo</v>
      </c>
      <c r="BE62">
        <v>6.1</v>
      </c>
      <c r="BF62" t="str">
        <f t="shared" si="26"/>
        <v>Alto</v>
      </c>
      <c r="BG62">
        <v>1</v>
      </c>
      <c r="BH62" t="str">
        <f t="shared" si="27"/>
        <v>Toma ECA</v>
      </c>
      <c r="BI62">
        <v>0</v>
      </c>
      <c r="BJ62" t="str">
        <f t="shared" si="28"/>
        <v>No toma ARB</v>
      </c>
      <c r="BK62">
        <v>1</v>
      </c>
      <c r="BL62" t="str">
        <f t="shared" si="29"/>
        <v>Toma diureticos</v>
      </c>
      <c r="BM62">
        <v>0</v>
      </c>
      <c r="BN62" t="str">
        <f t="shared" si="30"/>
        <v>No toma estatinas</v>
      </c>
      <c r="BO62">
        <v>1</v>
      </c>
      <c r="BP62" t="str">
        <f t="shared" si="31"/>
        <v>Enfermedad renal</v>
      </c>
      <c r="BQ62">
        <v>0</v>
      </c>
      <c r="BR62" t="str">
        <f t="shared" si="32"/>
        <v>Sano</v>
      </c>
    </row>
    <row r="63" spans="1:70" x14ac:dyDescent="0.25">
      <c r="A63" t="s">
        <v>63</v>
      </c>
      <c r="B63">
        <v>57</v>
      </c>
      <c r="C63" t="str">
        <f t="shared" si="3"/>
        <v>Adulto</v>
      </c>
      <c r="D63" t="s">
        <v>6</v>
      </c>
      <c r="E63">
        <v>29.7</v>
      </c>
      <c r="F63" t="str">
        <f t="shared" si="4"/>
        <v>Sobrepeso</v>
      </c>
      <c r="G63">
        <v>1</v>
      </c>
      <c r="H63" t="str">
        <f t="shared" si="5"/>
        <v>Tiene herencia</v>
      </c>
      <c r="I63">
        <v>141</v>
      </c>
      <c r="J63">
        <v>106</v>
      </c>
      <c r="K63">
        <v>87</v>
      </c>
      <c r="L63" t="str">
        <f t="shared" si="6"/>
        <v>Normal</v>
      </c>
      <c r="M63">
        <v>28</v>
      </c>
      <c r="N63" t="str">
        <f t="shared" si="7"/>
        <v>Reducida</v>
      </c>
      <c r="O63">
        <v>3</v>
      </c>
      <c r="P63" t="str">
        <f t="shared" si="8"/>
        <v>Limitacion marcada</v>
      </c>
      <c r="Q63">
        <v>0</v>
      </c>
      <c r="R63" t="str">
        <f t="shared" si="9"/>
        <v>No tiene cetoacidosis</v>
      </c>
      <c r="S63">
        <v>1</v>
      </c>
      <c r="T63" t="str">
        <f t="shared" si="10"/>
        <v>Tiene Insuficiencia</v>
      </c>
      <c r="U63">
        <v>1</v>
      </c>
      <c r="V63" t="str">
        <f t="shared" si="11"/>
        <v>Hipertenso</v>
      </c>
      <c r="W63">
        <v>2.2000000000000002</v>
      </c>
      <c r="X63" t="str">
        <f t="shared" si="0"/>
        <v>Alto</v>
      </c>
      <c r="Y63">
        <v>118</v>
      </c>
      <c r="Z63" t="str">
        <f t="shared" si="1"/>
        <v>Riesgo</v>
      </c>
      <c r="AA63">
        <v>48</v>
      </c>
      <c r="AB63" t="str">
        <f t="shared" si="12"/>
        <v>Funcion disminuida moderada</v>
      </c>
      <c r="AC63">
        <v>2506</v>
      </c>
      <c r="AD63" t="str">
        <f t="shared" si="13"/>
        <v>Proteinuria</v>
      </c>
      <c r="AE63">
        <v>2004</v>
      </c>
      <c r="AF63" t="str">
        <f t="shared" si="14"/>
        <v>Macroalbuminuria</v>
      </c>
      <c r="AG63">
        <v>882</v>
      </c>
      <c r="AH63" t="str">
        <f t="shared" si="15"/>
        <v>Poliuria</v>
      </c>
      <c r="AI63">
        <v>1</v>
      </c>
      <c r="AJ63" t="str">
        <f t="shared" si="16"/>
        <v>Diabetico</v>
      </c>
      <c r="AK63">
        <v>161</v>
      </c>
      <c r="AL63" t="str">
        <f t="shared" si="17"/>
        <v>Diabetes</v>
      </c>
      <c r="AM63">
        <v>7.6</v>
      </c>
      <c r="AN63" t="str">
        <f t="shared" si="18"/>
        <v>Diabetes</v>
      </c>
      <c r="AO63">
        <v>255</v>
      </c>
      <c r="AP63" t="str">
        <f t="shared" si="19"/>
        <v>Riesgo</v>
      </c>
      <c r="AQ63">
        <v>165</v>
      </c>
      <c r="AR63" t="str">
        <f t="shared" si="20"/>
        <v>Alto</v>
      </c>
      <c r="AS63">
        <v>44</v>
      </c>
      <c r="AT63" t="str">
        <f t="shared" si="21"/>
        <v>Bajo</v>
      </c>
      <c r="AU63">
        <v>442</v>
      </c>
      <c r="AV63" t="str">
        <f t="shared" si="22"/>
        <v>Alto</v>
      </c>
      <c r="AW63">
        <v>130</v>
      </c>
      <c r="AX63" t="str">
        <f t="shared" si="23"/>
        <v>Bajo</v>
      </c>
      <c r="AY63">
        <v>6.1</v>
      </c>
      <c r="AZ63" t="str">
        <f t="shared" si="24"/>
        <v>Alto</v>
      </c>
      <c r="BA63">
        <v>7.2</v>
      </c>
      <c r="BB63" t="str">
        <f t="shared" si="2"/>
        <v>Baja</v>
      </c>
      <c r="BC63">
        <v>8.4</v>
      </c>
      <c r="BD63" t="str">
        <f t="shared" si="25"/>
        <v>Bajo</v>
      </c>
      <c r="BE63">
        <v>7.4</v>
      </c>
      <c r="BF63" t="str">
        <f t="shared" si="26"/>
        <v>Alto</v>
      </c>
      <c r="BG63">
        <v>0</v>
      </c>
      <c r="BH63" t="str">
        <f t="shared" si="27"/>
        <v>No Toma ECA</v>
      </c>
      <c r="BI63">
        <v>1</v>
      </c>
      <c r="BJ63" t="str">
        <f t="shared" si="28"/>
        <v>Toma ARB</v>
      </c>
      <c r="BK63">
        <v>1</v>
      </c>
      <c r="BL63" t="str">
        <f t="shared" si="29"/>
        <v>Toma diureticos</v>
      </c>
      <c r="BM63">
        <v>1</v>
      </c>
      <c r="BN63" t="str">
        <f t="shared" si="30"/>
        <v>Toma estatinas</v>
      </c>
      <c r="BO63">
        <v>1</v>
      </c>
      <c r="BP63" t="str">
        <f t="shared" si="31"/>
        <v>Enfermedad renal</v>
      </c>
      <c r="BQ63">
        <v>0</v>
      </c>
      <c r="BR63" t="str">
        <f t="shared" si="32"/>
        <v>Sano</v>
      </c>
    </row>
    <row r="64" spans="1:70" x14ac:dyDescent="0.25">
      <c r="A64" t="s">
        <v>64</v>
      </c>
      <c r="B64">
        <v>58</v>
      </c>
      <c r="C64" t="str">
        <f t="shared" si="3"/>
        <v>Adulto</v>
      </c>
      <c r="D64" t="s">
        <v>6</v>
      </c>
      <c r="E64">
        <v>36.9</v>
      </c>
      <c r="F64" t="str">
        <f t="shared" si="4"/>
        <v>Obesidad II</v>
      </c>
      <c r="G64">
        <v>0</v>
      </c>
      <c r="H64" t="str">
        <f t="shared" si="5"/>
        <v>No tiene herencia</v>
      </c>
      <c r="I64">
        <v>163</v>
      </c>
      <c r="J64">
        <v>99</v>
      </c>
      <c r="K64">
        <v>82</v>
      </c>
      <c r="L64" t="str">
        <f t="shared" si="6"/>
        <v>Normal</v>
      </c>
      <c r="M64">
        <v>48</v>
      </c>
      <c r="N64" t="str">
        <f t="shared" si="7"/>
        <v>Intermedia</v>
      </c>
      <c r="O64">
        <v>2</v>
      </c>
      <c r="P64" t="str">
        <f t="shared" si="8"/>
        <v>Ligera limitaciones</v>
      </c>
      <c r="Q64">
        <v>1</v>
      </c>
      <c r="R64" t="str">
        <f t="shared" si="9"/>
        <v>Tiene cetoacidosis</v>
      </c>
      <c r="S64">
        <v>0</v>
      </c>
      <c r="T64" t="str">
        <f t="shared" si="10"/>
        <v>No tiene Insuficiencia</v>
      </c>
      <c r="U64">
        <v>1</v>
      </c>
      <c r="V64" t="str">
        <f t="shared" si="11"/>
        <v>Hipertenso</v>
      </c>
      <c r="W64">
        <v>4.3</v>
      </c>
      <c r="X64" t="str">
        <f t="shared" si="0"/>
        <v>Alto</v>
      </c>
      <c r="Y64">
        <v>94</v>
      </c>
      <c r="Z64" t="str">
        <f t="shared" si="1"/>
        <v>Elevado</v>
      </c>
      <c r="AA64">
        <v>33</v>
      </c>
      <c r="AB64" t="str">
        <f t="shared" si="12"/>
        <v>Funcion disminuida moderada</v>
      </c>
      <c r="AC64">
        <v>2878</v>
      </c>
      <c r="AD64" t="str">
        <f t="shared" si="13"/>
        <v>Proteinuria</v>
      </c>
      <c r="AE64">
        <v>2302</v>
      </c>
      <c r="AF64" t="str">
        <f t="shared" si="14"/>
        <v>Macroalbuminuria</v>
      </c>
      <c r="AG64">
        <v>359</v>
      </c>
      <c r="AH64" t="str">
        <f t="shared" si="15"/>
        <v>Oliguria</v>
      </c>
      <c r="AI64">
        <v>1</v>
      </c>
      <c r="AJ64" t="str">
        <f t="shared" si="16"/>
        <v>Diabetico</v>
      </c>
      <c r="AK64">
        <v>137</v>
      </c>
      <c r="AL64" t="str">
        <f t="shared" si="17"/>
        <v>Diabetes</v>
      </c>
      <c r="AM64">
        <v>10</v>
      </c>
      <c r="AN64" t="str">
        <f t="shared" si="18"/>
        <v>Diabetes</v>
      </c>
      <c r="AO64">
        <v>273</v>
      </c>
      <c r="AP64" t="str">
        <f t="shared" si="19"/>
        <v>Riesgo</v>
      </c>
      <c r="AQ64">
        <v>184</v>
      </c>
      <c r="AR64" t="str">
        <f t="shared" si="20"/>
        <v>Alto</v>
      </c>
      <c r="AS64">
        <v>42</v>
      </c>
      <c r="AT64" t="str">
        <f t="shared" si="21"/>
        <v>Bajo</v>
      </c>
      <c r="AU64">
        <v>248</v>
      </c>
      <c r="AV64" t="str">
        <f t="shared" si="22"/>
        <v>Alto</v>
      </c>
      <c r="AW64">
        <v>139</v>
      </c>
      <c r="AX64" t="str">
        <f t="shared" si="23"/>
        <v>Normal</v>
      </c>
      <c r="AY64">
        <v>5.5</v>
      </c>
      <c r="AZ64" t="str">
        <f t="shared" si="24"/>
        <v>Alto</v>
      </c>
      <c r="BA64">
        <v>10.5</v>
      </c>
      <c r="BB64" t="str">
        <f t="shared" si="2"/>
        <v>Baja</v>
      </c>
      <c r="BC64">
        <v>8.1999999999999993</v>
      </c>
      <c r="BD64" t="str">
        <f t="shared" si="25"/>
        <v>Bajo</v>
      </c>
      <c r="BE64">
        <v>6.1</v>
      </c>
      <c r="BF64" t="str">
        <f t="shared" si="26"/>
        <v>Alto</v>
      </c>
      <c r="BG64">
        <v>1</v>
      </c>
      <c r="BH64" t="str">
        <f t="shared" si="27"/>
        <v>Toma ECA</v>
      </c>
      <c r="BI64">
        <v>1</v>
      </c>
      <c r="BJ64" t="str">
        <f t="shared" si="28"/>
        <v>Toma ARB</v>
      </c>
      <c r="BK64">
        <v>1</v>
      </c>
      <c r="BL64" t="str">
        <f t="shared" si="29"/>
        <v>Toma diureticos</v>
      </c>
      <c r="BM64">
        <v>0</v>
      </c>
      <c r="BN64" t="str">
        <f t="shared" si="30"/>
        <v>No toma estatinas</v>
      </c>
      <c r="BO64">
        <v>1</v>
      </c>
      <c r="BP64" t="str">
        <f t="shared" si="31"/>
        <v>Enfermedad renal</v>
      </c>
      <c r="BQ64">
        <v>1</v>
      </c>
      <c r="BR64" t="str">
        <f t="shared" si="32"/>
        <v>Enfermedad cardiovascular</v>
      </c>
    </row>
    <row r="65" spans="1:70" x14ac:dyDescent="0.25">
      <c r="A65" t="s">
        <v>65</v>
      </c>
      <c r="B65">
        <v>36</v>
      </c>
      <c r="C65" t="str">
        <f t="shared" si="3"/>
        <v>Adulto</v>
      </c>
      <c r="D65" t="s">
        <v>1</v>
      </c>
      <c r="E65">
        <v>24.6</v>
      </c>
      <c r="F65" t="str">
        <f t="shared" si="4"/>
        <v>Peso Normal</v>
      </c>
      <c r="G65">
        <v>0</v>
      </c>
      <c r="H65" t="str">
        <f t="shared" si="5"/>
        <v>No tiene herencia</v>
      </c>
      <c r="I65">
        <v>113</v>
      </c>
      <c r="J65">
        <v>77</v>
      </c>
      <c r="K65">
        <v>88</v>
      </c>
      <c r="L65" t="str">
        <f t="shared" si="6"/>
        <v>Normal</v>
      </c>
      <c r="M65">
        <v>51</v>
      </c>
      <c r="N65" t="str">
        <f t="shared" si="7"/>
        <v>Normal</v>
      </c>
      <c r="O65">
        <v>2</v>
      </c>
      <c r="P65" t="str">
        <f t="shared" si="8"/>
        <v>Ligera limitaciones</v>
      </c>
      <c r="Q65">
        <v>0</v>
      </c>
      <c r="R65" t="str">
        <f t="shared" si="9"/>
        <v>No tiene cetoacidosis</v>
      </c>
      <c r="S65">
        <v>0</v>
      </c>
      <c r="T65" t="str">
        <f t="shared" si="10"/>
        <v>No tiene Insuficiencia</v>
      </c>
      <c r="U65">
        <v>0</v>
      </c>
      <c r="V65" t="str">
        <f t="shared" si="11"/>
        <v>Normotenso</v>
      </c>
      <c r="W65">
        <v>1</v>
      </c>
      <c r="X65" t="str">
        <f t="shared" si="0"/>
        <v>Normal</v>
      </c>
      <c r="Y65">
        <v>32</v>
      </c>
      <c r="Z65" t="str">
        <f t="shared" si="1"/>
        <v>Normal</v>
      </c>
      <c r="AA65">
        <v>62</v>
      </c>
      <c r="AB65" t="str">
        <f t="shared" si="12"/>
        <v>Funcion disminuida</v>
      </c>
      <c r="AC65">
        <v>14</v>
      </c>
      <c r="AD65" t="str">
        <f t="shared" si="13"/>
        <v>Normal</v>
      </c>
      <c r="AE65">
        <v>11</v>
      </c>
      <c r="AF65" t="str">
        <f t="shared" si="14"/>
        <v>Normal</v>
      </c>
      <c r="AG65">
        <v>2397</v>
      </c>
      <c r="AH65" t="str">
        <f t="shared" si="15"/>
        <v>Poliuria</v>
      </c>
      <c r="AI65">
        <v>0</v>
      </c>
      <c r="AJ65" t="str">
        <f t="shared" si="16"/>
        <v>No Diabetico</v>
      </c>
      <c r="AK65">
        <v>90</v>
      </c>
      <c r="AL65" t="str">
        <f t="shared" si="17"/>
        <v>Normal</v>
      </c>
      <c r="AM65">
        <v>6.4</v>
      </c>
      <c r="AN65" t="str">
        <f t="shared" si="18"/>
        <v>Prediabetes</v>
      </c>
      <c r="AO65">
        <v>209</v>
      </c>
      <c r="AP65" t="str">
        <f t="shared" si="19"/>
        <v>Alto</v>
      </c>
      <c r="AQ65">
        <v>125</v>
      </c>
      <c r="AR65" t="str">
        <f t="shared" si="20"/>
        <v>Casi normal</v>
      </c>
      <c r="AS65">
        <v>58</v>
      </c>
      <c r="AT65" t="str">
        <f t="shared" si="21"/>
        <v>Bajo</v>
      </c>
      <c r="AU65">
        <v>147</v>
      </c>
      <c r="AV65" t="str">
        <f t="shared" si="22"/>
        <v>Normal</v>
      </c>
      <c r="AW65">
        <v>144</v>
      </c>
      <c r="AX65" t="str">
        <f t="shared" si="23"/>
        <v>Normal</v>
      </c>
      <c r="AY65">
        <v>4</v>
      </c>
      <c r="AZ65" t="str">
        <f t="shared" si="24"/>
        <v>Normal</v>
      </c>
      <c r="BA65">
        <v>15.6</v>
      </c>
      <c r="BB65" t="str">
        <f t="shared" si="2"/>
        <v>Normal</v>
      </c>
      <c r="BC65">
        <v>10</v>
      </c>
      <c r="BD65" t="str">
        <f t="shared" si="25"/>
        <v>Normal</v>
      </c>
      <c r="BE65">
        <v>3</v>
      </c>
      <c r="BF65" t="str">
        <f t="shared" si="26"/>
        <v>Normal</v>
      </c>
      <c r="BG65">
        <v>0</v>
      </c>
      <c r="BH65" t="str">
        <f t="shared" si="27"/>
        <v>No Toma ECA</v>
      </c>
      <c r="BI65">
        <v>0</v>
      </c>
      <c r="BJ65" t="str">
        <f t="shared" si="28"/>
        <v>No toma ARB</v>
      </c>
      <c r="BK65">
        <v>1</v>
      </c>
      <c r="BL65" t="str">
        <f t="shared" si="29"/>
        <v>Toma diureticos</v>
      </c>
      <c r="BM65">
        <v>0</v>
      </c>
      <c r="BN65" t="str">
        <f t="shared" si="30"/>
        <v>No toma estatinas</v>
      </c>
      <c r="BO65">
        <v>0</v>
      </c>
      <c r="BP65" t="str">
        <f t="shared" si="31"/>
        <v>Sano</v>
      </c>
      <c r="BQ65">
        <v>1</v>
      </c>
      <c r="BR65" t="str">
        <f t="shared" si="32"/>
        <v>Enfermedad cardiovascular</v>
      </c>
    </row>
    <row r="66" spans="1:70" x14ac:dyDescent="0.25">
      <c r="A66" t="s">
        <v>66</v>
      </c>
      <c r="B66">
        <v>55</v>
      </c>
      <c r="C66" t="str">
        <f t="shared" si="3"/>
        <v>Adulto</v>
      </c>
      <c r="D66" t="s">
        <v>1</v>
      </c>
      <c r="E66">
        <v>30.3</v>
      </c>
      <c r="F66" t="str">
        <f t="shared" si="4"/>
        <v>Obesidad I</v>
      </c>
      <c r="G66">
        <v>1</v>
      </c>
      <c r="H66" t="str">
        <f t="shared" si="5"/>
        <v>Tiene herencia</v>
      </c>
      <c r="I66">
        <v>141</v>
      </c>
      <c r="J66">
        <v>94</v>
      </c>
      <c r="K66">
        <v>86</v>
      </c>
      <c r="L66" t="str">
        <f t="shared" si="6"/>
        <v>Normal</v>
      </c>
      <c r="M66">
        <v>45</v>
      </c>
      <c r="N66" t="str">
        <f t="shared" si="7"/>
        <v>Intermedia</v>
      </c>
      <c r="O66">
        <v>3</v>
      </c>
      <c r="P66" t="str">
        <f t="shared" si="8"/>
        <v>Limitacion marcada</v>
      </c>
      <c r="Q66">
        <v>1</v>
      </c>
      <c r="R66" t="str">
        <f t="shared" si="9"/>
        <v>Tiene cetoacidosis</v>
      </c>
      <c r="S66">
        <v>1</v>
      </c>
      <c r="T66" t="str">
        <f t="shared" si="10"/>
        <v>Tiene Insuficiencia</v>
      </c>
      <c r="U66">
        <v>1</v>
      </c>
      <c r="V66" t="str">
        <f t="shared" si="11"/>
        <v>Hipertenso</v>
      </c>
      <c r="W66">
        <v>3.9</v>
      </c>
      <c r="X66" t="str">
        <f t="shared" ref="X66:X129" si="33">IF(AND(D66="M",W66&gt;=0.7,W66&lt;=1.2),"Normal",IF(AND(D66="M",W66&gt;=1.3),"Alto",IF(AND(D66="F",W66&gt;=0.5,W66&lt;=1),"Normal",IF(AND(D66="F",W66&gt;1),"Alto",IF(AND(D66="F",W66&lt;0.5), "Bajo",IF(AND(D66="M",W66&lt;0.7),"Bajo","error"))))))</f>
        <v>Alto</v>
      </c>
      <c r="Y66">
        <v>88</v>
      </c>
      <c r="Z66" t="str">
        <f t="shared" ref="Z66:Z129" si="34">IF(AND(D66="F",Y66&gt;=17,Y66&lt;=43),"Normal",IF(AND(D66="F",Y66&gt;43,Y66&lt;100),"Elevado",IF(AND(D66="M",Y66&gt;=18,Y66&lt;=55),"Normal",IF(AND(D66="M",Y66&gt;55,Y66&lt;100),"Elevado",IF(AND(D66="F",Y66&gt;=100),"Riesgo",IF(AND(D66="M",Y66&gt;=100),"Riesgo","Bajo"))))))</f>
        <v>Elevado</v>
      </c>
      <c r="AA66">
        <v>12</v>
      </c>
      <c r="AB66" t="str">
        <f t="shared" si="12"/>
        <v>Fallo renal</v>
      </c>
      <c r="AC66">
        <v>641</v>
      </c>
      <c r="AD66" t="str">
        <f t="shared" si="13"/>
        <v>Proteinuria</v>
      </c>
      <c r="AE66">
        <v>576</v>
      </c>
      <c r="AF66" t="str">
        <f t="shared" si="14"/>
        <v>Macroalbuminuria</v>
      </c>
      <c r="AG66">
        <v>429</v>
      </c>
      <c r="AH66" t="str">
        <f t="shared" si="15"/>
        <v>Oliguria</v>
      </c>
      <c r="AI66">
        <v>1</v>
      </c>
      <c r="AJ66" t="str">
        <f t="shared" si="16"/>
        <v>Diabetico</v>
      </c>
      <c r="AK66">
        <v>200</v>
      </c>
      <c r="AL66" t="str">
        <f t="shared" si="17"/>
        <v>Diabetes</v>
      </c>
      <c r="AM66">
        <v>11</v>
      </c>
      <c r="AN66" t="str">
        <f t="shared" si="18"/>
        <v>Diabetes</v>
      </c>
      <c r="AO66">
        <v>286</v>
      </c>
      <c r="AP66" t="str">
        <f t="shared" si="19"/>
        <v>Riesgo</v>
      </c>
      <c r="AQ66">
        <v>159</v>
      </c>
      <c r="AR66" t="str">
        <f t="shared" si="20"/>
        <v>Limite alto</v>
      </c>
      <c r="AS66">
        <v>44</v>
      </c>
      <c r="AT66" t="str">
        <f t="shared" si="21"/>
        <v>Bajo</v>
      </c>
      <c r="AU66">
        <v>443</v>
      </c>
      <c r="AV66" t="str">
        <f t="shared" si="22"/>
        <v>Alto</v>
      </c>
      <c r="AW66">
        <v>130</v>
      </c>
      <c r="AX66" t="str">
        <f t="shared" si="23"/>
        <v>Bajo</v>
      </c>
      <c r="AY66">
        <v>6.1</v>
      </c>
      <c r="AZ66" t="str">
        <f t="shared" si="24"/>
        <v>Alto</v>
      </c>
      <c r="BA66">
        <v>10.8</v>
      </c>
      <c r="BB66" t="str">
        <f t="shared" ref="BB66:BB129" si="35">IF(AND(D66="M",BA66&gt;=13.5,BA66&lt;=17.5),"Normal",IF(AND(D66="M",BA66&gt;17.5),"Alta",IF(AND(D66="F",BA66&gt;=12,BA66&lt;=15.5),"Normal",IF(AND(D66="F",BA66&gt;15.5),"Alta","Baja"))))</f>
        <v>Baja</v>
      </c>
      <c r="BC66">
        <v>7.8</v>
      </c>
      <c r="BD66" t="str">
        <f t="shared" si="25"/>
        <v>Bajo</v>
      </c>
      <c r="BE66">
        <v>6.6</v>
      </c>
      <c r="BF66" t="str">
        <f t="shared" si="26"/>
        <v>Alto</v>
      </c>
      <c r="BG66">
        <v>1</v>
      </c>
      <c r="BH66" t="str">
        <f t="shared" si="27"/>
        <v>Toma ECA</v>
      </c>
      <c r="BI66">
        <v>0</v>
      </c>
      <c r="BJ66" t="str">
        <f t="shared" si="28"/>
        <v>No toma ARB</v>
      </c>
      <c r="BK66">
        <v>1</v>
      </c>
      <c r="BL66" t="str">
        <f t="shared" si="29"/>
        <v>Toma diureticos</v>
      </c>
      <c r="BM66">
        <v>1</v>
      </c>
      <c r="BN66" t="str">
        <f t="shared" si="30"/>
        <v>Toma estatinas</v>
      </c>
      <c r="BO66">
        <v>1</v>
      </c>
      <c r="BP66" t="str">
        <f t="shared" si="31"/>
        <v>Enfermedad renal</v>
      </c>
      <c r="BQ66">
        <v>0</v>
      </c>
      <c r="BR66" t="str">
        <f t="shared" si="32"/>
        <v>Sano</v>
      </c>
    </row>
    <row r="67" spans="1:70" x14ac:dyDescent="0.25">
      <c r="A67" t="s">
        <v>67</v>
      </c>
      <c r="B67">
        <v>65</v>
      </c>
      <c r="C67" t="str">
        <f t="shared" ref="C67:C130" si="36">IF(AND(B67&gt;=14,B67&lt;=26),"Joven",IF(AND(B67&gt;=27,B67&lt;=59),"Adulto",IF(B67&gt;=60,"Adulto Mayor","Niño")))</f>
        <v>Adulto Mayor</v>
      </c>
      <c r="D67" t="s">
        <v>6</v>
      </c>
      <c r="E67">
        <v>25</v>
      </c>
      <c r="F67" t="str">
        <f t="shared" ref="F67:F130" si="37">IF(E67&lt;18.5,"Bajo peso",IF(AND(E67&gt;=18.5,E67&lt;=24.9),"Peso Normal",IF(AND(E67&gt;=25,E67&lt;=29.9),"Sobrepeso",IF(AND(E67&gt;=30,E67&lt;=34.9),"Obesidad I",IF(AND(E67&gt;=35,E67&lt;=39.9),"Obesidad II","Obesidad III")))))</f>
        <v>Sobrepeso</v>
      </c>
      <c r="G67">
        <v>0</v>
      </c>
      <c r="H67" t="str">
        <f t="shared" ref="H67:H130" si="38">IF(G67=1,"Tiene herencia","No tiene herencia")</f>
        <v>No tiene herencia</v>
      </c>
      <c r="I67">
        <v>169</v>
      </c>
      <c r="J67">
        <v>102</v>
      </c>
      <c r="K67">
        <v>97</v>
      </c>
      <c r="L67" t="str">
        <f t="shared" ref="L67:L130" si="39">IF(AND(K67&gt;=60,K67&lt;=100),"Normal",IF(K67&gt;100,"Taquicardia","Bradicardia"))</f>
        <v>Normal</v>
      </c>
      <c r="M67">
        <v>43</v>
      </c>
      <c r="N67" t="str">
        <f t="shared" ref="N67:N130" si="40">IF(M67&gt;=50,"Normal",IF(AND(M67&gt;=41,M67&lt;=49),"Intermedia","Reducida"))</f>
        <v>Intermedia</v>
      </c>
      <c r="O67">
        <v>3</v>
      </c>
      <c r="P67" t="str">
        <f t="shared" ref="P67:P130" si="41">IF(O67=1,"Sin limitaciones",IF(O67=2,"Ligera limitaciones",IF(O67=3,"Limitacion marcada","Incapacidad")))</f>
        <v>Limitacion marcada</v>
      </c>
      <c r="Q67">
        <v>0</v>
      </c>
      <c r="R67" t="str">
        <f t="shared" ref="R67:R130" si="42">IF(Q67=1,"Tiene cetoacidosis","No tiene cetoacidosis")</f>
        <v>No tiene cetoacidosis</v>
      </c>
      <c r="S67">
        <v>1</v>
      </c>
      <c r="T67" t="str">
        <f t="shared" ref="T67:T130" si="43">IF(S67=1,"Tiene Insuficiencia","No tiene Insuficiencia")</f>
        <v>Tiene Insuficiencia</v>
      </c>
      <c r="U67">
        <v>1</v>
      </c>
      <c r="V67" t="str">
        <f t="shared" ref="V67:V130" si="44">IF(U67=1,"Hipertenso","Normotenso")</f>
        <v>Hipertenso</v>
      </c>
      <c r="W67">
        <v>4.8</v>
      </c>
      <c r="X67" t="str">
        <f t="shared" si="33"/>
        <v>Alto</v>
      </c>
      <c r="Y67">
        <v>109</v>
      </c>
      <c r="Z67" t="str">
        <f t="shared" si="34"/>
        <v>Riesgo</v>
      </c>
      <c r="AA67">
        <v>39</v>
      </c>
      <c r="AB67" t="str">
        <f t="shared" ref="AB67:AB130" si="45">IF(AA67&gt;90,"Normal",IF(AND(AA67&gt;=60,AA67&lt;=90),"Funcion disminuida",IF(AND(AA67&gt;=30,AA67&lt;=59),"Funcion disminuida moderada",IF(AND(AA67&gt;=15,AA67&lt;=29),"Dismucion grave",IF(AA67&lt;15,"Fallo renal","error")))))</f>
        <v>Funcion disminuida moderada</v>
      </c>
      <c r="AC67">
        <v>448</v>
      </c>
      <c r="AD67" t="str">
        <f t="shared" ref="AD67:AD130" si="46">IF(AC67&lt;30,"Normal",IF(AND(AC67&lt;=30,AC67&lt;=300),"Microalbuminuria","Proteinuria"))</f>
        <v>Proteinuria</v>
      </c>
      <c r="AE67">
        <v>358</v>
      </c>
      <c r="AF67" t="str">
        <f t="shared" ref="AF67:AF130" si="47">IF(AE67&lt;30,"Normal",IF(AND(AE67&gt;=30,AE67&lt;=300),"Microalbuminuria","Macroalbuminuria"))</f>
        <v>Macroalbuminuria</v>
      </c>
      <c r="AG67">
        <v>383</v>
      </c>
      <c r="AH67" t="str">
        <f t="shared" ref="AH67:AH130" si="48">IF(AND(AG67&gt;=0,AG67&lt;=49),"Anuria",IF(AND(AG67&gt;=50,AG67&lt;=499),"Oliguria",IF(AND(AG67&gt;=500,AG67&lt;=3500),"Poliuria")))</f>
        <v>Oliguria</v>
      </c>
      <c r="AI67">
        <v>1</v>
      </c>
      <c r="AJ67" t="str">
        <f t="shared" ref="AJ67:AJ130" si="49">IF(AI67=1,"Diabetico","No Diabetico")</f>
        <v>Diabetico</v>
      </c>
      <c r="AK67">
        <v>191</v>
      </c>
      <c r="AL67" t="str">
        <f t="shared" ref="AL67:AL130" si="50">IF(AK67&lt;100,"Normal",IF(AND(AK67&gt;=100,AK67&lt;=125),"Prediabetes","Diabetes"))</f>
        <v>Diabetes</v>
      </c>
      <c r="AM67">
        <v>10</v>
      </c>
      <c r="AN67" t="str">
        <f t="shared" ref="AN67:AN130" si="51">IF(AM67&lt;5.7,"Normal",IF(AND(AM67&gt;=5.7,AM67&lt;=6.4),"Prediabetes","Diabetes"))</f>
        <v>Diabetes</v>
      </c>
      <c r="AO67">
        <v>232</v>
      </c>
      <c r="AP67" t="str">
        <f t="shared" ref="AP67:AP130" si="52">IF(AO67&lt;200,"Normal",IF(AND(AO67&gt;=200,AO67&lt;=239),"Alto","Riesgo"))</f>
        <v>Alto</v>
      </c>
      <c r="AQ67">
        <v>145</v>
      </c>
      <c r="AR67" t="str">
        <f t="shared" ref="AR67:AR130" si="53">IF(AQ67&lt;100,"Normal",IF(AND(AQ67&gt;=100,AQ67&lt;=129),"Casi normal",IF(AND(AQ67&gt;=130,AQ67&lt;=159),"Limite alto",IF(AND(AQ67&gt;=160,AQ67&lt;=189),"Alto",IF(AQ67&gt;=190,"Muy alto")))))</f>
        <v>Limite alto</v>
      </c>
      <c r="AS67">
        <v>36</v>
      </c>
      <c r="AT67" t="str">
        <f t="shared" ref="AT67:AT130" si="54">IF(AS67&gt;=60,"Normal","Bajo")</f>
        <v>Bajo</v>
      </c>
      <c r="AU67">
        <v>217</v>
      </c>
      <c r="AV67" t="str">
        <f t="shared" ref="AV67:AV130" si="55">IF(AU67&lt;=150,"Normal","Alto")</f>
        <v>Alto</v>
      </c>
      <c r="AW67">
        <v>128</v>
      </c>
      <c r="AX67" t="str">
        <f t="shared" ref="AX67:AX130" si="56">IF(AND(AW67&gt;=135,AW67&lt;=145),"Normal",IF(AW67&gt;145,"Alto","Bajo"))</f>
        <v>Bajo</v>
      </c>
      <c r="AY67">
        <v>6.4</v>
      </c>
      <c r="AZ67" t="str">
        <f t="shared" ref="AZ67:AZ130" si="57">IF(AND(AY67&gt;=3.5,AY67&lt;=5),"Normal",IF(AY67&gt;5,"Alto","Bajo"))</f>
        <v>Alto</v>
      </c>
      <c r="BA67">
        <v>7.1</v>
      </c>
      <c r="BB67" t="str">
        <f t="shared" si="35"/>
        <v>Baja</v>
      </c>
      <c r="BC67">
        <v>8</v>
      </c>
      <c r="BD67" t="str">
        <f t="shared" ref="BD67:BD130" si="58">IF(AND(BC67&gt;=8.5,BC67&lt;=10.5),"Normal",IF(BC67&gt;10.5,"Alto","Bajo"))</f>
        <v>Bajo</v>
      </c>
      <c r="BE67">
        <v>5.3</v>
      </c>
      <c r="BF67" t="str">
        <f t="shared" ref="BF67:BF130" si="59">IF(AND(BE67&gt;=2.5,BE67&lt;=4.5),"Normal",IF(BE67&gt;4.5,"Alto","Bajo"))</f>
        <v>Alto</v>
      </c>
      <c r="BG67">
        <v>1</v>
      </c>
      <c r="BH67" t="str">
        <f t="shared" ref="BH67:BH130" si="60">IF(BG67=1,"Toma ECA","No Toma ECA")</f>
        <v>Toma ECA</v>
      </c>
      <c r="BI67">
        <v>0</v>
      </c>
      <c r="BJ67" t="str">
        <f t="shared" ref="BJ67:BJ130" si="61">IF(BI67=1,"Toma ARB","No toma ARB")</f>
        <v>No toma ARB</v>
      </c>
      <c r="BK67">
        <v>1</v>
      </c>
      <c r="BL67" t="str">
        <f t="shared" ref="BL67:BL130" si="62">IF(BK67=1,"Toma diureticos","No toma diureticos")</f>
        <v>Toma diureticos</v>
      </c>
      <c r="BM67">
        <v>1</v>
      </c>
      <c r="BN67" t="str">
        <f t="shared" ref="BN67:BN130" si="63">IF(BM67=1,"Toma estatinas","No toma estatinas")</f>
        <v>Toma estatinas</v>
      </c>
      <c r="BO67">
        <v>1</v>
      </c>
      <c r="BP67" t="str">
        <f t="shared" ref="BP67:BP130" si="64">IF(BO67=1,"Enfermedad renal","Sano")</f>
        <v>Enfermedad renal</v>
      </c>
      <c r="BQ67">
        <v>0</v>
      </c>
      <c r="BR67" t="str">
        <f t="shared" ref="BR67:BR130" si="65">IF(BQ67=1,"Enfermedad cardiovascular","Sano")</f>
        <v>Sano</v>
      </c>
    </row>
    <row r="68" spans="1:70" x14ac:dyDescent="0.25">
      <c r="A68" t="s">
        <v>68</v>
      </c>
      <c r="B68">
        <v>38</v>
      </c>
      <c r="C68" t="str">
        <f t="shared" si="36"/>
        <v>Adulto</v>
      </c>
      <c r="D68" t="s">
        <v>6</v>
      </c>
      <c r="E68">
        <v>24.1</v>
      </c>
      <c r="F68" t="str">
        <f t="shared" si="37"/>
        <v>Peso Normal</v>
      </c>
      <c r="G68">
        <v>1</v>
      </c>
      <c r="H68" t="str">
        <f t="shared" si="38"/>
        <v>Tiene herencia</v>
      </c>
      <c r="I68">
        <v>122</v>
      </c>
      <c r="J68">
        <v>68</v>
      </c>
      <c r="K68">
        <v>77</v>
      </c>
      <c r="L68" t="str">
        <f t="shared" si="39"/>
        <v>Normal</v>
      </c>
      <c r="M68">
        <v>55</v>
      </c>
      <c r="N68" t="str">
        <f t="shared" si="40"/>
        <v>Normal</v>
      </c>
      <c r="O68">
        <v>1</v>
      </c>
      <c r="P68" t="str">
        <f t="shared" si="41"/>
        <v>Sin limitaciones</v>
      </c>
      <c r="Q68">
        <v>0</v>
      </c>
      <c r="R68" t="str">
        <f t="shared" si="42"/>
        <v>No tiene cetoacidosis</v>
      </c>
      <c r="S68">
        <v>0</v>
      </c>
      <c r="T68" t="str">
        <f t="shared" si="43"/>
        <v>No tiene Insuficiencia</v>
      </c>
      <c r="U68">
        <v>1</v>
      </c>
      <c r="V68" t="str">
        <f t="shared" si="44"/>
        <v>Hipertenso</v>
      </c>
      <c r="W68">
        <v>0.9</v>
      </c>
      <c r="X68" t="str">
        <f t="shared" si="33"/>
        <v>Normal</v>
      </c>
      <c r="Y68">
        <v>36</v>
      </c>
      <c r="Z68" t="str">
        <f t="shared" si="34"/>
        <v>Normal</v>
      </c>
      <c r="AA68">
        <v>119</v>
      </c>
      <c r="AB68" t="str">
        <f t="shared" si="45"/>
        <v>Normal</v>
      </c>
      <c r="AC68">
        <v>9</v>
      </c>
      <c r="AD68" t="str">
        <f t="shared" si="46"/>
        <v>Normal</v>
      </c>
      <c r="AE68">
        <v>6</v>
      </c>
      <c r="AF68" t="str">
        <f t="shared" si="47"/>
        <v>Normal</v>
      </c>
      <c r="AG68">
        <v>1243</v>
      </c>
      <c r="AH68" t="str">
        <f t="shared" si="48"/>
        <v>Poliuria</v>
      </c>
      <c r="AI68">
        <v>1</v>
      </c>
      <c r="AJ68" t="str">
        <f t="shared" si="49"/>
        <v>Diabetico</v>
      </c>
      <c r="AK68">
        <v>121</v>
      </c>
      <c r="AL68" t="str">
        <f t="shared" si="50"/>
        <v>Prediabetes</v>
      </c>
      <c r="AM68">
        <v>5.7</v>
      </c>
      <c r="AN68" t="str">
        <f t="shared" si="51"/>
        <v>Prediabetes</v>
      </c>
      <c r="AO68">
        <v>194</v>
      </c>
      <c r="AP68" t="str">
        <f t="shared" si="52"/>
        <v>Normal</v>
      </c>
      <c r="AQ68">
        <v>114</v>
      </c>
      <c r="AR68" t="str">
        <f t="shared" si="53"/>
        <v>Casi normal</v>
      </c>
      <c r="AS68">
        <v>69</v>
      </c>
      <c r="AT68" t="str">
        <f t="shared" si="54"/>
        <v>Normal</v>
      </c>
      <c r="AU68">
        <v>167</v>
      </c>
      <c r="AV68" t="str">
        <f t="shared" si="55"/>
        <v>Alto</v>
      </c>
      <c r="AW68">
        <v>144</v>
      </c>
      <c r="AX68" t="str">
        <f t="shared" si="56"/>
        <v>Normal</v>
      </c>
      <c r="AY68">
        <v>4.8</v>
      </c>
      <c r="AZ68" t="str">
        <f t="shared" si="57"/>
        <v>Normal</v>
      </c>
      <c r="BA68">
        <v>15.2</v>
      </c>
      <c r="BB68" t="str">
        <f t="shared" si="35"/>
        <v>Normal</v>
      </c>
      <c r="BC68">
        <v>10.1</v>
      </c>
      <c r="BD68" t="str">
        <f t="shared" si="58"/>
        <v>Normal</v>
      </c>
      <c r="BE68">
        <v>3.1</v>
      </c>
      <c r="BF68" t="str">
        <f t="shared" si="59"/>
        <v>Normal</v>
      </c>
      <c r="BG68">
        <v>0</v>
      </c>
      <c r="BH68" t="str">
        <f t="shared" si="60"/>
        <v>No Toma ECA</v>
      </c>
      <c r="BI68">
        <v>0</v>
      </c>
      <c r="BJ68" t="str">
        <f t="shared" si="61"/>
        <v>No toma ARB</v>
      </c>
      <c r="BK68">
        <v>0</v>
      </c>
      <c r="BL68" t="str">
        <f t="shared" si="62"/>
        <v>No toma diureticos</v>
      </c>
      <c r="BM68">
        <v>0</v>
      </c>
      <c r="BN68" t="str">
        <f t="shared" si="63"/>
        <v>No toma estatinas</v>
      </c>
      <c r="BO68">
        <v>0</v>
      </c>
      <c r="BP68" t="str">
        <f t="shared" si="64"/>
        <v>Sano</v>
      </c>
      <c r="BQ68">
        <v>0</v>
      </c>
      <c r="BR68" t="str">
        <f t="shared" si="65"/>
        <v>Sano</v>
      </c>
    </row>
    <row r="69" spans="1:70" x14ac:dyDescent="0.25">
      <c r="A69" t="s">
        <v>69</v>
      </c>
      <c r="B69">
        <v>51</v>
      </c>
      <c r="C69" t="str">
        <f t="shared" si="36"/>
        <v>Adulto</v>
      </c>
      <c r="D69" t="s">
        <v>6</v>
      </c>
      <c r="E69">
        <v>28.4</v>
      </c>
      <c r="F69" t="str">
        <f t="shared" si="37"/>
        <v>Sobrepeso</v>
      </c>
      <c r="G69">
        <v>1</v>
      </c>
      <c r="H69" t="str">
        <f t="shared" si="38"/>
        <v>Tiene herencia</v>
      </c>
      <c r="I69">
        <v>157</v>
      </c>
      <c r="J69">
        <v>99</v>
      </c>
      <c r="K69">
        <v>99</v>
      </c>
      <c r="L69" t="str">
        <f t="shared" si="39"/>
        <v>Normal</v>
      </c>
      <c r="M69">
        <v>26</v>
      </c>
      <c r="N69" t="str">
        <f t="shared" si="40"/>
        <v>Reducida</v>
      </c>
      <c r="O69">
        <v>2</v>
      </c>
      <c r="P69" t="str">
        <f t="shared" si="41"/>
        <v>Ligera limitaciones</v>
      </c>
      <c r="Q69">
        <v>0</v>
      </c>
      <c r="R69" t="str">
        <f t="shared" si="42"/>
        <v>No tiene cetoacidosis</v>
      </c>
      <c r="S69">
        <v>1</v>
      </c>
      <c r="T69" t="str">
        <f t="shared" si="43"/>
        <v>Tiene Insuficiencia</v>
      </c>
      <c r="U69">
        <v>1</v>
      </c>
      <c r="V69" t="str">
        <f t="shared" si="44"/>
        <v>Hipertenso</v>
      </c>
      <c r="W69">
        <v>2.7</v>
      </c>
      <c r="X69" t="str">
        <f t="shared" si="33"/>
        <v>Alto</v>
      </c>
      <c r="Y69">
        <v>58</v>
      </c>
      <c r="Z69" t="str">
        <f t="shared" si="34"/>
        <v>Elevado</v>
      </c>
      <c r="AA69">
        <v>10</v>
      </c>
      <c r="AB69" t="str">
        <f t="shared" si="45"/>
        <v>Fallo renal</v>
      </c>
      <c r="AC69">
        <v>1433</v>
      </c>
      <c r="AD69" t="str">
        <f t="shared" si="46"/>
        <v>Proteinuria</v>
      </c>
      <c r="AE69">
        <v>1289</v>
      </c>
      <c r="AF69" t="str">
        <f t="shared" si="47"/>
        <v>Macroalbuminuria</v>
      </c>
      <c r="AG69">
        <v>635</v>
      </c>
      <c r="AH69" t="str">
        <f t="shared" si="48"/>
        <v>Poliuria</v>
      </c>
      <c r="AI69">
        <v>1</v>
      </c>
      <c r="AJ69" t="str">
        <f t="shared" si="49"/>
        <v>Diabetico</v>
      </c>
      <c r="AK69">
        <v>171</v>
      </c>
      <c r="AL69" t="str">
        <f t="shared" si="50"/>
        <v>Diabetes</v>
      </c>
      <c r="AM69">
        <v>8.9</v>
      </c>
      <c r="AN69" t="str">
        <f t="shared" si="51"/>
        <v>Diabetes</v>
      </c>
      <c r="AO69">
        <v>240</v>
      </c>
      <c r="AP69" t="str">
        <f t="shared" si="52"/>
        <v>Riesgo</v>
      </c>
      <c r="AQ69">
        <v>135</v>
      </c>
      <c r="AR69" t="str">
        <f t="shared" si="53"/>
        <v>Limite alto</v>
      </c>
      <c r="AS69">
        <v>37</v>
      </c>
      <c r="AT69" t="str">
        <f t="shared" si="54"/>
        <v>Bajo</v>
      </c>
      <c r="AU69">
        <v>296</v>
      </c>
      <c r="AV69" t="str">
        <f t="shared" si="55"/>
        <v>Alto</v>
      </c>
      <c r="AW69">
        <v>126</v>
      </c>
      <c r="AX69" t="str">
        <f t="shared" si="56"/>
        <v>Bajo</v>
      </c>
      <c r="AY69">
        <v>5.0999999999999996</v>
      </c>
      <c r="AZ69" t="str">
        <f t="shared" si="57"/>
        <v>Alto</v>
      </c>
      <c r="BA69">
        <v>7.1</v>
      </c>
      <c r="BB69" t="str">
        <f t="shared" si="35"/>
        <v>Baja</v>
      </c>
      <c r="BC69">
        <v>7.7</v>
      </c>
      <c r="BD69" t="str">
        <f t="shared" si="58"/>
        <v>Bajo</v>
      </c>
      <c r="BE69">
        <v>7.4</v>
      </c>
      <c r="BF69" t="str">
        <f t="shared" si="59"/>
        <v>Alto</v>
      </c>
      <c r="BG69">
        <v>1</v>
      </c>
      <c r="BH69" t="str">
        <f t="shared" si="60"/>
        <v>Toma ECA</v>
      </c>
      <c r="BI69">
        <v>0</v>
      </c>
      <c r="BJ69" t="str">
        <f t="shared" si="61"/>
        <v>No toma ARB</v>
      </c>
      <c r="BK69">
        <v>1</v>
      </c>
      <c r="BL69" t="str">
        <f t="shared" si="62"/>
        <v>Toma diureticos</v>
      </c>
      <c r="BM69">
        <v>1</v>
      </c>
      <c r="BN69" t="str">
        <f t="shared" si="63"/>
        <v>Toma estatinas</v>
      </c>
      <c r="BO69">
        <v>1</v>
      </c>
      <c r="BP69" t="str">
        <f t="shared" si="64"/>
        <v>Enfermedad renal</v>
      </c>
      <c r="BQ69">
        <v>0</v>
      </c>
      <c r="BR69" t="str">
        <f t="shared" si="65"/>
        <v>Sano</v>
      </c>
    </row>
    <row r="70" spans="1:70" x14ac:dyDescent="0.25">
      <c r="A70" t="s">
        <v>70</v>
      </c>
      <c r="B70">
        <v>35</v>
      </c>
      <c r="C70" t="str">
        <f t="shared" si="36"/>
        <v>Adulto</v>
      </c>
      <c r="D70" t="s">
        <v>6</v>
      </c>
      <c r="E70">
        <v>18</v>
      </c>
      <c r="F70" t="str">
        <f t="shared" si="37"/>
        <v>Bajo peso</v>
      </c>
      <c r="G70">
        <v>1</v>
      </c>
      <c r="H70" t="str">
        <f t="shared" si="38"/>
        <v>Tiene herencia</v>
      </c>
      <c r="I70">
        <v>101</v>
      </c>
      <c r="J70">
        <v>83</v>
      </c>
      <c r="K70">
        <v>90</v>
      </c>
      <c r="L70" t="str">
        <f t="shared" si="39"/>
        <v>Normal</v>
      </c>
      <c r="M70">
        <v>68</v>
      </c>
      <c r="N70" t="str">
        <f t="shared" si="40"/>
        <v>Normal</v>
      </c>
      <c r="O70">
        <v>1</v>
      </c>
      <c r="P70" t="str">
        <f t="shared" si="41"/>
        <v>Sin limitaciones</v>
      </c>
      <c r="Q70">
        <v>0</v>
      </c>
      <c r="R70" t="str">
        <f t="shared" si="42"/>
        <v>No tiene cetoacidosis</v>
      </c>
      <c r="S70">
        <v>0</v>
      </c>
      <c r="T70" t="str">
        <f t="shared" si="43"/>
        <v>No tiene Insuficiencia</v>
      </c>
      <c r="U70">
        <v>0</v>
      </c>
      <c r="V70" t="str">
        <f t="shared" si="44"/>
        <v>Normotenso</v>
      </c>
      <c r="W70">
        <v>0.7</v>
      </c>
      <c r="X70" t="str">
        <f t="shared" si="33"/>
        <v>Normal</v>
      </c>
      <c r="Y70">
        <v>39</v>
      </c>
      <c r="Z70" t="str">
        <f t="shared" si="34"/>
        <v>Normal</v>
      </c>
      <c r="AA70">
        <v>61</v>
      </c>
      <c r="AB70" t="str">
        <f t="shared" si="45"/>
        <v>Funcion disminuida</v>
      </c>
      <c r="AC70">
        <v>15</v>
      </c>
      <c r="AD70" t="str">
        <f t="shared" si="46"/>
        <v>Normal</v>
      </c>
      <c r="AE70">
        <v>10</v>
      </c>
      <c r="AF70" t="str">
        <f t="shared" si="47"/>
        <v>Normal</v>
      </c>
      <c r="AG70">
        <v>1689</v>
      </c>
      <c r="AH70" t="str">
        <f t="shared" si="48"/>
        <v>Poliuria</v>
      </c>
      <c r="AI70">
        <v>1</v>
      </c>
      <c r="AJ70" t="str">
        <f t="shared" si="49"/>
        <v>Diabetico</v>
      </c>
      <c r="AK70">
        <v>88</v>
      </c>
      <c r="AL70" t="str">
        <f t="shared" si="50"/>
        <v>Normal</v>
      </c>
      <c r="AM70">
        <v>5.5</v>
      </c>
      <c r="AN70" t="str">
        <f t="shared" si="51"/>
        <v>Normal</v>
      </c>
      <c r="AO70">
        <v>158</v>
      </c>
      <c r="AP70" t="str">
        <f t="shared" si="52"/>
        <v>Normal</v>
      </c>
      <c r="AQ70">
        <v>114</v>
      </c>
      <c r="AR70" t="str">
        <f t="shared" si="53"/>
        <v>Casi normal</v>
      </c>
      <c r="AS70">
        <v>60</v>
      </c>
      <c r="AT70" t="str">
        <f t="shared" si="54"/>
        <v>Normal</v>
      </c>
      <c r="AU70">
        <v>152</v>
      </c>
      <c r="AV70" t="str">
        <f t="shared" si="55"/>
        <v>Alto</v>
      </c>
      <c r="AW70">
        <v>137</v>
      </c>
      <c r="AX70" t="str">
        <f t="shared" si="56"/>
        <v>Normal</v>
      </c>
      <c r="AY70">
        <v>3.8</v>
      </c>
      <c r="AZ70" t="str">
        <f t="shared" si="57"/>
        <v>Normal</v>
      </c>
      <c r="BA70">
        <v>14.8</v>
      </c>
      <c r="BB70" t="str">
        <f t="shared" si="35"/>
        <v>Normal</v>
      </c>
      <c r="BC70">
        <v>9.6999999999999993</v>
      </c>
      <c r="BD70" t="str">
        <f t="shared" si="58"/>
        <v>Normal</v>
      </c>
      <c r="BE70">
        <v>3.8</v>
      </c>
      <c r="BF70" t="str">
        <f t="shared" si="59"/>
        <v>Normal</v>
      </c>
      <c r="BG70">
        <v>1</v>
      </c>
      <c r="BH70" t="str">
        <f t="shared" si="60"/>
        <v>Toma ECA</v>
      </c>
      <c r="BI70">
        <v>0</v>
      </c>
      <c r="BJ70" t="str">
        <f t="shared" si="61"/>
        <v>No toma ARB</v>
      </c>
      <c r="BK70">
        <v>0</v>
      </c>
      <c r="BL70" t="str">
        <f t="shared" si="62"/>
        <v>No toma diureticos</v>
      </c>
      <c r="BM70">
        <v>0</v>
      </c>
      <c r="BN70" t="str">
        <f t="shared" si="63"/>
        <v>No toma estatinas</v>
      </c>
      <c r="BO70">
        <v>0</v>
      </c>
      <c r="BP70" t="str">
        <f t="shared" si="64"/>
        <v>Sano</v>
      </c>
      <c r="BQ70">
        <v>1</v>
      </c>
      <c r="BR70" t="str">
        <f t="shared" si="65"/>
        <v>Enfermedad cardiovascular</v>
      </c>
    </row>
    <row r="71" spans="1:70" x14ac:dyDescent="0.25">
      <c r="A71" t="s">
        <v>71</v>
      </c>
      <c r="B71">
        <v>78</v>
      </c>
      <c r="C71" t="str">
        <f t="shared" si="36"/>
        <v>Adulto Mayor</v>
      </c>
      <c r="D71" t="s">
        <v>1</v>
      </c>
      <c r="E71">
        <v>34.4</v>
      </c>
      <c r="F71" t="str">
        <f t="shared" si="37"/>
        <v>Obesidad I</v>
      </c>
      <c r="G71">
        <v>1</v>
      </c>
      <c r="H71" t="str">
        <f t="shared" si="38"/>
        <v>Tiene herencia</v>
      </c>
      <c r="I71">
        <v>189</v>
      </c>
      <c r="J71">
        <v>94</v>
      </c>
      <c r="K71">
        <v>94</v>
      </c>
      <c r="L71" t="str">
        <f t="shared" si="39"/>
        <v>Normal</v>
      </c>
      <c r="M71">
        <v>27</v>
      </c>
      <c r="N71" t="str">
        <f t="shared" si="40"/>
        <v>Reducida</v>
      </c>
      <c r="O71">
        <v>4</v>
      </c>
      <c r="P71" t="str">
        <f t="shared" si="41"/>
        <v>Incapacidad</v>
      </c>
      <c r="Q71">
        <v>0</v>
      </c>
      <c r="R71" t="str">
        <f t="shared" si="42"/>
        <v>No tiene cetoacidosis</v>
      </c>
      <c r="S71">
        <v>1</v>
      </c>
      <c r="T71" t="str">
        <f t="shared" si="43"/>
        <v>Tiene Insuficiencia</v>
      </c>
      <c r="U71">
        <v>1</v>
      </c>
      <c r="V71" t="str">
        <f t="shared" si="44"/>
        <v>Hipertenso</v>
      </c>
      <c r="W71">
        <v>3.2</v>
      </c>
      <c r="X71" t="str">
        <f t="shared" si="33"/>
        <v>Alto</v>
      </c>
      <c r="Y71">
        <v>115</v>
      </c>
      <c r="Z71" t="str">
        <f t="shared" si="34"/>
        <v>Riesgo</v>
      </c>
      <c r="AA71">
        <v>46</v>
      </c>
      <c r="AB71" t="str">
        <f t="shared" si="45"/>
        <v>Funcion disminuida moderada</v>
      </c>
      <c r="AC71">
        <v>2344</v>
      </c>
      <c r="AD71" t="str">
        <f t="shared" si="46"/>
        <v>Proteinuria</v>
      </c>
      <c r="AE71">
        <v>2109</v>
      </c>
      <c r="AF71" t="str">
        <f t="shared" si="47"/>
        <v>Macroalbuminuria</v>
      </c>
      <c r="AG71">
        <v>897</v>
      </c>
      <c r="AH71" t="str">
        <f t="shared" si="48"/>
        <v>Poliuria</v>
      </c>
      <c r="AI71">
        <v>0</v>
      </c>
      <c r="AJ71" t="str">
        <f t="shared" si="49"/>
        <v>No Diabetico</v>
      </c>
      <c r="AK71">
        <v>121</v>
      </c>
      <c r="AL71" t="str">
        <f t="shared" si="50"/>
        <v>Prediabetes</v>
      </c>
      <c r="AM71">
        <v>7.4</v>
      </c>
      <c r="AN71" t="str">
        <f t="shared" si="51"/>
        <v>Diabetes</v>
      </c>
      <c r="AO71">
        <v>220</v>
      </c>
      <c r="AP71" t="str">
        <f t="shared" si="52"/>
        <v>Alto</v>
      </c>
      <c r="AQ71">
        <v>208</v>
      </c>
      <c r="AR71" t="str">
        <f t="shared" si="53"/>
        <v>Muy alto</v>
      </c>
      <c r="AS71">
        <v>45</v>
      </c>
      <c r="AT71" t="str">
        <f t="shared" si="54"/>
        <v>Bajo</v>
      </c>
      <c r="AU71">
        <v>317</v>
      </c>
      <c r="AV71" t="str">
        <f t="shared" si="55"/>
        <v>Alto</v>
      </c>
      <c r="AW71">
        <v>131</v>
      </c>
      <c r="AX71" t="str">
        <f t="shared" si="56"/>
        <v>Bajo</v>
      </c>
      <c r="AY71">
        <v>5.3</v>
      </c>
      <c r="AZ71" t="str">
        <f t="shared" si="57"/>
        <v>Alto</v>
      </c>
      <c r="BA71">
        <v>9.1</v>
      </c>
      <c r="BB71" t="str">
        <f t="shared" si="35"/>
        <v>Baja</v>
      </c>
      <c r="BC71">
        <v>7.8</v>
      </c>
      <c r="BD71" t="str">
        <f t="shared" si="58"/>
        <v>Bajo</v>
      </c>
      <c r="BE71">
        <v>4.5</v>
      </c>
      <c r="BF71" t="str">
        <f t="shared" si="59"/>
        <v>Normal</v>
      </c>
      <c r="BG71">
        <v>1</v>
      </c>
      <c r="BH71" t="str">
        <f t="shared" si="60"/>
        <v>Toma ECA</v>
      </c>
      <c r="BI71">
        <v>0</v>
      </c>
      <c r="BJ71" t="str">
        <f t="shared" si="61"/>
        <v>No toma ARB</v>
      </c>
      <c r="BK71">
        <v>1</v>
      </c>
      <c r="BL71" t="str">
        <f t="shared" si="62"/>
        <v>Toma diureticos</v>
      </c>
      <c r="BM71">
        <v>1</v>
      </c>
      <c r="BN71" t="str">
        <f t="shared" si="63"/>
        <v>Toma estatinas</v>
      </c>
      <c r="BO71">
        <v>1</v>
      </c>
      <c r="BP71" t="str">
        <f t="shared" si="64"/>
        <v>Enfermedad renal</v>
      </c>
      <c r="BQ71">
        <v>1</v>
      </c>
      <c r="BR71" t="str">
        <f t="shared" si="65"/>
        <v>Enfermedad cardiovascular</v>
      </c>
    </row>
    <row r="72" spans="1:70" x14ac:dyDescent="0.25">
      <c r="A72" t="s">
        <v>72</v>
      </c>
      <c r="B72">
        <v>81</v>
      </c>
      <c r="C72" t="str">
        <f t="shared" si="36"/>
        <v>Adulto Mayor</v>
      </c>
      <c r="D72" t="s">
        <v>1</v>
      </c>
      <c r="E72">
        <v>32.299999999999997</v>
      </c>
      <c r="F72" t="str">
        <f t="shared" si="37"/>
        <v>Obesidad I</v>
      </c>
      <c r="G72">
        <v>0</v>
      </c>
      <c r="H72" t="str">
        <f t="shared" si="38"/>
        <v>No tiene herencia</v>
      </c>
      <c r="I72">
        <v>150</v>
      </c>
      <c r="J72">
        <v>110</v>
      </c>
      <c r="K72">
        <v>94</v>
      </c>
      <c r="L72" t="str">
        <f t="shared" si="39"/>
        <v>Normal</v>
      </c>
      <c r="M72">
        <v>47</v>
      </c>
      <c r="N72" t="str">
        <f t="shared" si="40"/>
        <v>Intermedia</v>
      </c>
      <c r="O72">
        <v>2</v>
      </c>
      <c r="P72" t="str">
        <f t="shared" si="41"/>
        <v>Ligera limitaciones</v>
      </c>
      <c r="Q72">
        <v>1</v>
      </c>
      <c r="R72" t="str">
        <f t="shared" si="42"/>
        <v>Tiene cetoacidosis</v>
      </c>
      <c r="S72">
        <v>1</v>
      </c>
      <c r="T72" t="str">
        <f t="shared" si="43"/>
        <v>Tiene Insuficiencia</v>
      </c>
      <c r="U72">
        <v>1</v>
      </c>
      <c r="V72" t="str">
        <f t="shared" si="44"/>
        <v>Hipertenso</v>
      </c>
      <c r="W72">
        <v>2.1</v>
      </c>
      <c r="X72" t="str">
        <f t="shared" si="33"/>
        <v>Alto</v>
      </c>
      <c r="Y72">
        <v>96</v>
      </c>
      <c r="Z72" t="str">
        <f t="shared" si="34"/>
        <v>Elevado</v>
      </c>
      <c r="AA72">
        <v>57</v>
      </c>
      <c r="AB72" t="str">
        <f t="shared" si="45"/>
        <v>Funcion disminuida moderada</v>
      </c>
      <c r="AC72">
        <v>893</v>
      </c>
      <c r="AD72" t="str">
        <f t="shared" si="46"/>
        <v>Proteinuria</v>
      </c>
      <c r="AE72">
        <v>714</v>
      </c>
      <c r="AF72" t="str">
        <f t="shared" si="47"/>
        <v>Macroalbuminuria</v>
      </c>
      <c r="AG72">
        <v>526</v>
      </c>
      <c r="AH72" t="str">
        <f t="shared" si="48"/>
        <v>Poliuria</v>
      </c>
      <c r="AI72">
        <v>1</v>
      </c>
      <c r="AJ72" t="str">
        <f t="shared" si="49"/>
        <v>Diabetico</v>
      </c>
      <c r="AK72">
        <v>157</v>
      </c>
      <c r="AL72" t="str">
        <f t="shared" si="50"/>
        <v>Diabetes</v>
      </c>
      <c r="AM72">
        <v>8.4</v>
      </c>
      <c r="AN72" t="str">
        <f t="shared" si="51"/>
        <v>Diabetes</v>
      </c>
      <c r="AO72">
        <v>241</v>
      </c>
      <c r="AP72" t="str">
        <f t="shared" si="52"/>
        <v>Riesgo</v>
      </c>
      <c r="AQ72">
        <v>142</v>
      </c>
      <c r="AR72" t="str">
        <f t="shared" si="53"/>
        <v>Limite alto</v>
      </c>
      <c r="AS72">
        <v>41</v>
      </c>
      <c r="AT72" t="str">
        <f t="shared" si="54"/>
        <v>Bajo</v>
      </c>
      <c r="AU72">
        <v>284</v>
      </c>
      <c r="AV72" t="str">
        <f t="shared" si="55"/>
        <v>Alto</v>
      </c>
      <c r="AW72">
        <v>140</v>
      </c>
      <c r="AX72" t="str">
        <f t="shared" si="56"/>
        <v>Normal</v>
      </c>
      <c r="AY72">
        <v>6.6</v>
      </c>
      <c r="AZ72" t="str">
        <f t="shared" si="57"/>
        <v>Alto</v>
      </c>
      <c r="BA72">
        <v>8.3000000000000007</v>
      </c>
      <c r="BB72" t="str">
        <f t="shared" si="35"/>
        <v>Baja</v>
      </c>
      <c r="BC72">
        <v>8.5</v>
      </c>
      <c r="BD72" t="str">
        <f t="shared" si="58"/>
        <v>Normal</v>
      </c>
      <c r="BE72">
        <v>5.8</v>
      </c>
      <c r="BF72" t="str">
        <f t="shared" si="59"/>
        <v>Alto</v>
      </c>
      <c r="BG72">
        <v>1</v>
      </c>
      <c r="BH72" t="str">
        <f t="shared" si="60"/>
        <v>Toma ECA</v>
      </c>
      <c r="BI72">
        <v>0</v>
      </c>
      <c r="BJ72" t="str">
        <f t="shared" si="61"/>
        <v>No toma ARB</v>
      </c>
      <c r="BK72">
        <v>1</v>
      </c>
      <c r="BL72" t="str">
        <f t="shared" si="62"/>
        <v>Toma diureticos</v>
      </c>
      <c r="BM72">
        <v>1</v>
      </c>
      <c r="BN72" t="str">
        <f t="shared" si="63"/>
        <v>Toma estatinas</v>
      </c>
      <c r="BO72">
        <v>1</v>
      </c>
      <c r="BP72" t="str">
        <f t="shared" si="64"/>
        <v>Enfermedad renal</v>
      </c>
      <c r="BQ72">
        <v>0</v>
      </c>
      <c r="BR72" t="str">
        <f t="shared" si="65"/>
        <v>Sano</v>
      </c>
    </row>
    <row r="73" spans="1:70" x14ac:dyDescent="0.25">
      <c r="A73" t="s">
        <v>73</v>
      </c>
      <c r="B73">
        <v>70</v>
      </c>
      <c r="C73" t="str">
        <f t="shared" si="36"/>
        <v>Adulto Mayor</v>
      </c>
      <c r="D73" t="s">
        <v>6</v>
      </c>
      <c r="E73">
        <v>37.4</v>
      </c>
      <c r="F73" t="str">
        <f t="shared" si="37"/>
        <v>Obesidad II</v>
      </c>
      <c r="G73">
        <v>0</v>
      </c>
      <c r="H73" t="str">
        <f t="shared" si="38"/>
        <v>No tiene herencia</v>
      </c>
      <c r="I73">
        <v>147</v>
      </c>
      <c r="J73">
        <v>97</v>
      </c>
      <c r="K73">
        <v>91</v>
      </c>
      <c r="L73" t="str">
        <f t="shared" si="39"/>
        <v>Normal</v>
      </c>
      <c r="M73">
        <v>39</v>
      </c>
      <c r="N73" t="str">
        <f t="shared" si="40"/>
        <v>Reducida</v>
      </c>
      <c r="O73">
        <v>2</v>
      </c>
      <c r="P73" t="str">
        <f t="shared" si="41"/>
        <v>Ligera limitaciones</v>
      </c>
      <c r="Q73">
        <v>1</v>
      </c>
      <c r="R73" t="str">
        <f t="shared" si="42"/>
        <v>Tiene cetoacidosis</v>
      </c>
      <c r="S73">
        <v>0</v>
      </c>
      <c r="T73" t="str">
        <f t="shared" si="43"/>
        <v>No tiene Insuficiencia</v>
      </c>
      <c r="U73">
        <v>1</v>
      </c>
      <c r="V73" t="str">
        <f t="shared" si="44"/>
        <v>Hipertenso</v>
      </c>
      <c r="W73">
        <v>3.4</v>
      </c>
      <c r="X73" t="str">
        <f t="shared" si="33"/>
        <v>Alto</v>
      </c>
      <c r="Y73">
        <v>113</v>
      </c>
      <c r="Z73" t="str">
        <f t="shared" si="34"/>
        <v>Riesgo</v>
      </c>
      <c r="AA73">
        <v>41</v>
      </c>
      <c r="AB73" t="str">
        <f t="shared" si="45"/>
        <v>Funcion disminuida moderada</v>
      </c>
      <c r="AC73">
        <v>2796</v>
      </c>
      <c r="AD73" t="str">
        <f t="shared" si="46"/>
        <v>Proteinuria</v>
      </c>
      <c r="AE73">
        <v>2236</v>
      </c>
      <c r="AF73" t="str">
        <f t="shared" si="47"/>
        <v>Macroalbuminuria</v>
      </c>
      <c r="AG73">
        <v>386</v>
      </c>
      <c r="AH73" t="str">
        <f t="shared" si="48"/>
        <v>Oliguria</v>
      </c>
      <c r="AI73">
        <v>1</v>
      </c>
      <c r="AJ73" t="str">
        <f t="shared" si="49"/>
        <v>Diabetico</v>
      </c>
      <c r="AK73">
        <v>191</v>
      </c>
      <c r="AL73" t="str">
        <f t="shared" si="50"/>
        <v>Diabetes</v>
      </c>
      <c r="AM73">
        <v>7.2</v>
      </c>
      <c r="AN73" t="str">
        <f t="shared" si="51"/>
        <v>Diabetes</v>
      </c>
      <c r="AO73">
        <v>242</v>
      </c>
      <c r="AP73" t="str">
        <f t="shared" si="52"/>
        <v>Riesgo</v>
      </c>
      <c r="AQ73">
        <v>130</v>
      </c>
      <c r="AR73" t="str">
        <f t="shared" si="53"/>
        <v>Limite alto</v>
      </c>
      <c r="AS73">
        <v>37</v>
      </c>
      <c r="AT73" t="str">
        <f t="shared" si="54"/>
        <v>Bajo</v>
      </c>
      <c r="AU73">
        <v>331</v>
      </c>
      <c r="AV73" t="str">
        <f t="shared" si="55"/>
        <v>Alto</v>
      </c>
      <c r="AW73">
        <v>125</v>
      </c>
      <c r="AX73" t="str">
        <f t="shared" si="56"/>
        <v>Bajo</v>
      </c>
      <c r="AY73">
        <v>6.9</v>
      </c>
      <c r="AZ73" t="str">
        <f t="shared" si="57"/>
        <v>Alto</v>
      </c>
      <c r="BA73">
        <v>10</v>
      </c>
      <c r="BB73" t="str">
        <f t="shared" si="35"/>
        <v>Baja</v>
      </c>
      <c r="BC73">
        <v>8</v>
      </c>
      <c r="BD73" t="str">
        <f t="shared" si="58"/>
        <v>Bajo</v>
      </c>
      <c r="BE73">
        <v>5.4</v>
      </c>
      <c r="BF73" t="str">
        <f t="shared" si="59"/>
        <v>Alto</v>
      </c>
      <c r="BG73">
        <v>0</v>
      </c>
      <c r="BH73" t="str">
        <f t="shared" si="60"/>
        <v>No Toma ECA</v>
      </c>
      <c r="BI73">
        <v>1</v>
      </c>
      <c r="BJ73" t="str">
        <f t="shared" si="61"/>
        <v>Toma ARB</v>
      </c>
      <c r="BK73">
        <v>0</v>
      </c>
      <c r="BL73" t="str">
        <f t="shared" si="62"/>
        <v>No toma diureticos</v>
      </c>
      <c r="BM73">
        <v>0</v>
      </c>
      <c r="BN73" t="str">
        <f t="shared" si="63"/>
        <v>No toma estatinas</v>
      </c>
      <c r="BO73">
        <v>1</v>
      </c>
      <c r="BP73" t="str">
        <f t="shared" si="64"/>
        <v>Enfermedad renal</v>
      </c>
      <c r="BQ73">
        <v>1</v>
      </c>
      <c r="BR73" t="str">
        <f t="shared" si="65"/>
        <v>Enfermedad cardiovascular</v>
      </c>
    </row>
    <row r="74" spans="1:70" x14ac:dyDescent="0.25">
      <c r="A74" t="s">
        <v>74</v>
      </c>
      <c r="B74">
        <v>57</v>
      </c>
      <c r="C74" t="str">
        <f t="shared" si="36"/>
        <v>Adulto</v>
      </c>
      <c r="D74" t="s">
        <v>1</v>
      </c>
      <c r="E74">
        <v>22.3</v>
      </c>
      <c r="F74" t="str">
        <f t="shared" si="37"/>
        <v>Peso Normal</v>
      </c>
      <c r="G74">
        <v>0</v>
      </c>
      <c r="H74" t="str">
        <f t="shared" si="38"/>
        <v>No tiene herencia</v>
      </c>
      <c r="I74">
        <v>104</v>
      </c>
      <c r="J74">
        <v>72</v>
      </c>
      <c r="K74">
        <v>69</v>
      </c>
      <c r="L74" t="str">
        <f t="shared" si="39"/>
        <v>Normal</v>
      </c>
      <c r="M74">
        <v>55</v>
      </c>
      <c r="N74" t="str">
        <f t="shared" si="40"/>
        <v>Normal</v>
      </c>
      <c r="O74">
        <v>1</v>
      </c>
      <c r="P74" t="str">
        <f t="shared" si="41"/>
        <v>Sin limitaciones</v>
      </c>
      <c r="Q74">
        <v>0</v>
      </c>
      <c r="R74" t="str">
        <f t="shared" si="42"/>
        <v>No tiene cetoacidosis</v>
      </c>
      <c r="S74">
        <v>0</v>
      </c>
      <c r="T74" t="str">
        <f t="shared" si="43"/>
        <v>No tiene Insuficiencia</v>
      </c>
      <c r="U74">
        <v>1</v>
      </c>
      <c r="V74" t="str">
        <f t="shared" si="44"/>
        <v>Hipertenso</v>
      </c>
      <c r="W74">
        <v>0.9</v>
      </c>
      <c r="X74" t="str">
        <f t="shared" si="33"/>
        <v>Normal</v>
      </c>
      <c r="Y74">
        <v>31</v>
      </c>
      <c r="Z74" t="str">
        <f t="shared" si="34"/>
        <v>Normal</v>
      </c>
      <c r="AA74">
        <v>90</v>
      </c>
      <c r="AB74" t="str">
        <f t="shared" si="45"/>
        <v>Funcion disminuida</v>
      </c>
      <c r="AC74">
        <v>12</v>
      </c>
      <c r="AD74" t="str">
        <f t="shared" si="46"/>
        <v>Normal</v>
      </c>
      <c r="AE74">
        <v>9</v>
      </c>
      <c r="AF74" t="str">
        <f t="shared" si="47"/>
        <v>Normal</v>
      </c>
      <c r="AG74">
        <v>1359</v>
      </c>
      <c r="AH74" t="str">
        <f t="shared" si="48"/>
        <v>Poliuria</v>
      </c>
      <c r="AI74">
        <v>0</v>
      </c>
      <c r="AJ74" t="str">
        <f t="shared" si="49"/>
        <v>No Diabetico</v>
      </c>
      <c r="AK74">
        <v>94</v>
      </c>
      <c r="AL74" t="str">
        <f t="shared" si="50"/>
        <v>Normal</v>
      </c>
      <c r="AM74">
        <v>5.0999999999999996</v>
      </c>
      <c r="AN74" t="str">
        <f t="shared" si="51"/>
        <v>Normal</v>
      </c>
      <c r="AO74">
        <v>198</v>
      </c>
      <c r="AP74" t="str">
        <f t="shared" si="52"/>
        <v>Normal</v>
      </c>
      <c r="AQ74">
        <v>115</v>
      </c>
      <c r="AR74" t="str">
        <f t="shared" si="53"/>
        <v>Casi normal</v>
      </c>
      <c r="AS74">
        <v>69</v>
      </c>
      <c r="AT74" t="str">
        <f t="shared" si="54"/>
        <v>Normal</v>
      </c>
      <c r="AU74">
        <v>147</v>
      </c>
      <c r="AV74" t="str">
        <f t="shared" si="55"/>
        <v>Normal</v>
      </c>
      <c r="AW74">
        <v>143</v>
      </c>
      <c r="AX74" t="str">
        <f t="shared" si="56"/>
        <v>Normal</v>
      </c>
      <c r="AY74">
        <v>4.5</v>
      </c>
      <c r="AZ74" t="str">
        <f t="shared" si="57"/>
        <v>Normal</v>
      </c>
      <c r="BA74">
        <v>14.1</v>
      </c>
      <c r="BB74" t="str">
        <f t="shared" si="35"/>
        <v>Normal</v>
      </c>
      <c r="BC74">
        <v>8.6</v>
      </c>
      <c r="BD74" t="str">
        <f t="shared" si="58"/>
        <v>Normal</v>
      </c>
      <c r="BE74">
        <v>4.4000000000000004</v>
      </c>
      <c r="BF74" t="str">
        <f t="shared" si="59"/>
        <v>Normal</v>
      </c>
      <c r="BG74">
        <v>0</v>
      </c>
      <c r="BH74" t="str">
        <f t="shared" si="60"/>
        <v>No Toma ECA</v>
      </c>
      <c r="BI74">
        <v>1</v>
      </c>
      <c r="BJ74" t="str">
        <f t="shared" si="61"/>
        <v>Toma ARB</v>
      </c>
      <c r="BK74">
        <v>1</v>
      </c>
      <c r="BL74" t="str">
        <f t="shared" si="62"/>
        <v>Toma diureticos</v>
      </c>
      <c r="BM74">
        <v>1</v>
      </c>
      <c r="BN74" t="str">
        <f t="shared" si="63"/>
        <v>Toma estatinas</v>
      </c>
      <c r="BO74">
        <v>0</v>
      </c>
      <c r="BP74" t="str">
        <f t="shared" si="64"/>
        <v>Sano</v>
      </c>
      <c r="BQ74">
        <v>0</v>
      </c>
      <c r="BR74" t="str">
        <f t="shared" si="65"/>
        <v>Sano</v>
      </c>
    </row>
    <row r="75" spans="1:70" x14ac:dyDescent="0.25">
      <c r="A75" t="s">
        <v>75</v>
      </c>
      <c r="B75">
        <v>62</v>
      </c>
      <c r="C75" t="str">
        <f t="shared" si="36"/>
        <v>Adulto Mayor</v>
      </c>
      <c r="D75" t="s">
        <v>6</v>
      </c>
      <c r="E75">
        <v>33.700000000000003</v>
      </c>
      <c r="F75" t="str">
        <f t="shared" si="37"/>
        <v>Obesidad I</v>
      </c>
      <c r="G75">
        <v>0</v>
      </c>
      <c r="H75" t="str">
        <f t="shared" si="38"/>
        <v>No tiene herencia</v>
      </c>
      <c r="I75">
        <v>171</v>
      </c>
      <c r="J75">
        <v>91</v>
      </c>
      <c r="K75">
        <v>85</v>
      </c>
      <c r="L75" t="str">
        <f t="shared" si="39"/>
        <v>Normal</v>
      </c>
      <c r="M75">
        <v>34</v>
      </c>
      <c r="N75" t="str">
        <f t="shared" si="40"/>
        <v>Reducida</v>
      </c>
      <c r="O75">
        <v>4</v>
      </c>
      <c r="P75" t="str">
        <f t="shared" si="41"/>
        <v>Incapacidad</v>
      </c>
      <c r="Q75">
        <v>0</v>
      </c>
      <c r="R75" t="str">
        <f t="shared" si="42"/>
        <v>No tiene cetoacidosis</v>
      </c>
      <c r="S75">
        <v>1</v>
      </c>
      <c r="T75" t="str">
        <f t="shared" si="43"/>
        <v>Tiene Insuficiencia</v>
      </c>
      <c r="U75">
        <v>1</v>
      </c>
      <c r="V75" t="str">
        <f t="shared" si="44"/>
        <v>Hipertenso</v>
      </c>
      <c r="W75">
        <v>3.6</v>
      </c>
      <c r="X75" t="str">
        <f t="shared" si="33"/>
        <v>Alto</v>
      </c>
      <c r="Y75">
        <v>117</v>
      </c>
      <c r="Z75" t="str">
        <f t="shared" si="34"/>
        <v>Riesgo</v>
      </c>
      <c r="AA75">
        <v>34</v>
      </c>
      <c r="AB75" t="str">
        <f t="shared" si="45"/>
        <v>Funcion disminuida moderada</v>
      </c>
      <c r="AC75">
        <v>787</v>
      </c>
      <c r="AD75" t="str">
        <f t="shared" si="46"/>
        <v>Proteinuria</v>
      </c>
      <c r="AE75">
        <v>629</v>
      </c>
      <c r="AF75" t="str">
        <f t="shared" si="47"/>
        <v>Macroalbuminuria</v>
      </c>
      <c r="AG75">
        <v>423</v>
      </c>
      <c r="AH75" t="str">
        <f t="shared" si="48"/>
        <v>Oliguria</v>
      </c>
      <c r="AI75">
        <v>1</v>
      </c>
      <c r="AJ75" t="str">
        <f t="shared" si="49"/>
        <v>Diabetico</v>
      </c>
      <c r="AK75">
        <v>141</v>
      </c>
      <c r="AL75" t="str">
        <f t="shared" si="50"/>
        <v>Diabetes</v>
      </c>
      <c r="AM75">
        <v>7.9</v>
      </c>
      <c r="AN75" t="str">
        <f t="shared" si="51"/>
        <v>Diabetes</v>
      </c>
      <c r="AO75">
        <v>283</v>
      </c>
      <c r="AP75" t="str">
        <f t="shared" si="52"/>
        <v>Riesgo</v>
      </c>
      <c r="AQ75">
        <v>214</v>
      </c>
      <c r="AR75" t="str">
        <f t="shared" si="53"/>
        <v>Muy alto</v>
      </c>
      <c r="AS75">
        <v>36</v>
      </c>
      <c r="AT75" t="str">
        <f t="shared" si="54"/>
        <v>Bajo</v>
      </c>
      <c r="AU75">
        <v>353</v>
      </c>
      <c r="AV75" t="str">
        <f t="shared" si="55"/>
        <v>Alto</v>
      </c>
      <c r="AW75">
        <v>125</v>
      </c>
      <c r="AX75" t="str">
        <f t="shared" si="56"/>
        <v>Bajo</v>
      </c>
      <c r="AY75">
        <v>6.3</v>
      </c>
      <c r="AZ75" t="str">
        <f t="shared" si="57"/>
        <v>Alto</v>
      </c>
      <c r="BA75">
        <v>8.1</v>
      </c>
      <c r="BB75" t="str">
        <f t="shared" si="35"/>
        <v>Baja</v>
      </c>
      <c r="BC75">
        <v>8.6999999999999993</v>
      </c>
      <c r="BD75" t="str">
        <f t="shared" si="58"/>
        <v>Normal</v>
      </c>
      <c r="BE75">
        <v>7.1</v>
      </c>
      <c r="BF75" t="str">
        <f t="shared" si="59"/>
        <v>Alto</v>
      </c>
      <c r="BG75">
        <v>1</v>
      </c>
      <c r="BH75" t="str">
        <f t="shared" si="60"/>
        <v>Toma ECA</v>
      </c>
      <c r="BI75">
        <v>1</v>
      </c>
      <c r="BJ75" t="str">
        <f t="shared" si="61"/>
        <v>Toma ARB</v>
      </c>
      <c r="BK75">
        <v>1</v>
      </c>
      <c r="BL75" t="str">
        <f t="shared" si="62"/>
        <v>Toma diureticos</v>
      </c>
      <c r="BM75">
        <v>0</v>
      </c>
      <c r="BN75" t="str">
        <f t="shared" si="63"/>
        <v>No toma estatinas</v>
      </c>
      <c r="BO75">
        <v>1</v>
      </c>
      <c r="BP75" t="str">
        <f t="shared" si="64"/>
        <v>Enfermedad renal</v>
      </c>
      <c r="BQ75">
        <v>1</v>
      </c>
      <c r="BR75" t="str">
        <f t="shared" si="65"/>
        <v>Enfermedad cardiovascular</v>
      </c>
    </row>
    <row r="76" spans="1:70" x14ac:dyDescent="0.25">
      <c r="A76" t="s">
        <v>76</v>
      </c>
      <c r="B76">
        <v>62</v>
      </c>
      <c r="C76" t="str">
        <f t="shared" si="36"/>
        <v>Adulto Mayor</v>
      </c>
      <c r="D76" t="s">
        <v>6</v>
      </c>
      <c r="E76">
        <v>28.3</v>
      </c>
      <c r="F76" t="str">
        <f t="shared" si="37"/>
        <v>Sobrepeso</v>
      </c>
      <c r="G76">
        <v>1</v>
      </c>
      <c r="H76" t="str">
        <f t="shared" si="38"/>
        <v>Tiene herencia</v>
      </c>
      <c r="I76">
        <v>185</v>
      </c>
      <c r="J76">
        <v>97</v>
      </c>
      <c r="K76">
        <v>88</v>
      </c>
      <c r="L76" t="str">
        <f t="shared" si="39"/>
        <v>Normal</v>
      </c>
      <c r="M76">
        <v>31</v>
      </c>
      <c r="N76" t="str">
        <f t="shared" si="40"/>
        <v>Reducida</v>
      </c>
      <c r="O76">
        <v>4</v>
      </c>
      <c r="P76" t="str">
        <f t="shared" si="41"/>
        <v>Incapacidad</v>
      </c>
      <c r="Q76">
        <v>1</v>
      </c>
      <c r="R76" t="str">
        <f t="shared" si="42"/>
        <v>Tiene cetoacidosis</v>
      </c>
      <c r="S76">
        <v>1</v>
      </c>
      <c r="T76" t="str">
        <f t="shared" si="43"/>
        <v>Tiene Insuficiencia</v>
      </c>
      <c r="U76">
        <v>1</v>
      </c>
      <c r="V76" t="str">
        <f t="shared" si="44"/>
        <v>Hipertenso</v>
      </c>
      <c r="W76">
        <v>2.2000000000000002</v>
      </c>
      <c r="X76" t="str">
        <f t="shared" si="33"/>
        <v>Alto</v>
      </c>
      <c r="Y76">
        <v>66</v>
      </c>
      <c r="Z76" t="str">
        <f t="shared" si="34"/>
        <v>Elevado</v>
      </c>
      <c r="AA76">
        <v>52</v>
      </c>
      <c r="AB76" t="str">
        <f t="shared" si="45"/>
        <v>Funcion disminuida moderada</v>
      </c>
      <c r="AC76">
        <v>1668</v>
      </c>
      <c r="AD76" t="str">
        <f t="shared" si="46"/>
        <v>Proteinuria</v>
      </c>
      <c r="AE76">
        <v>1334</v>
      </c>
      <c r="AF76" t="str">
        <f t="shared" si="47"/>
        <v>Macroalbuminuria</v>
      </c>
      <c r="AG76">
        <v>833</v>
      </c>
      <c r="AH76" t="str">
        <f t="shared" si="48"/>
        <v>Poliuria</v>
      </c>
      <c r="AI76">
        <v>1</v>
      </c>
      <c r="AJ76" t="str">
        <f t="shared" si="49"/>
        <v>Diabetico</v>
      </c>
      <c r="AK76">
        <v>201</v>
      </c>
      <c r="AL76" t="str">
        <f t="shared" si="50"/>
        <v>Diabetes</v>
      </c>
      <c r="AM76">
        <v>7.3</v>
      </c>
      <c r="AN76" t="str">
        <f t="shared" si="51"/>
        <v>Diabetes</v>
      </c>
      <c r="AO76">
        <v>284</v>
      </c>
      <c r="AP76" t="str">
        <f t="shared" si="52"/>
        <v>Riesgo</v>
      </c>
      <c r="AQ76">
        <v>208</v>
      </c>
      <c r="AR76" t="str">
        <f t="shared" si="53"/>
        <v>Muy alto</v>
      </c>
      <c r="AS76">
        <v>44</v>
      </c>
      <c r="AT76" t="str">
        <f t="shared" si="54"/>
        <v>Bajo</v>
      </c>
      <c r="AU76">
        <v>229</v>
      </c>
      <c r="AV76" t="str">
        <f t="shared" si="55"/>
        <v>Alto</v>
      </c>
      <c r="AW76">
        <v>139</v>
      </c>
      <c r="AX76" t="str">
        <f t="shared" si="56"/>
        <v>Normal</v>
      </c>
      <c r="AY76">
        <v>6</v>
      </c>
      <c r="AZ76" t="str">
        <f t="shared" si="57"/>
        <v>Alto</v>
      </c>
      <c r="BA76">
        <v>7.6</v>
      </c>
      <c r="BB76" t="str">
        <f t="shared" si="35"/>
        <v>Baja</v>
      </c>
      <c r="BC76">
        <v>8</v>
      </c>
      <c r="BD76" t="str">
        <f t="shared" si="58"/>
        <v>Bajo</v>
      </c>
      <c r="BE76">
        <v>5.7</v>
      </c>
      <c r="BF76" t="str">
        <f t="shared" si="59"/>
        <v>Alto</v>
      </c>
      <c r="BG76">
        <v>1</v>
      </c>
      <c r="BH76" t="str">
        <f t="shared" si="60"/>
        <v>Toma ECA</v>
      </c>
      <c r="BI76">
        <v>0</v>
      </c>
      <c r="BJ76" t="str">
        <f t="shared" si="61"/>
        <v>No toma ARB</v>
      </c>
      <c r="BK76">
        <v>1</v>
      </c>
      <c r="BL76" t="str">
        <f t="shared" si="62"/>
        <v>Toma diureticos</v>
      </c>
      <c r="BM76">
        <v>0</v>
      </c>
      <c r="BN76" t="str">
        <f t="shared" si="63"/>
        <v>No toma estatinas</v>
      </c>
      <c r="BO76">
        <v>1</v>
      </c>
      <c r="BP76" t="str">
        <f t="shared" si="64"/>
        <v>Enfermedad renal</v>
      </c>
      <c r="BQ76">
        <v>0</v>
      </c>
      <c r="BR76" t="str">
        <f t="shared" si="65"/>
        <v>Sano</v>
      </c>
    </row>
    <row r="77" spans="1:70" x14ac:dyDescent="0.25">
      <c r="A77" t="s">
        <v>77</v>
      </c>
      <c r="B77">
        <v>48</v>
      </c>
      <c r="C77" t="str">
        <f t="shared" si="36"/>
        <v>Adulto</v>
      </c>
      <c r="D77" t="s">
        <v>1</v>
      </c>
      <c r="E77">
        <v>19.8</v>
      </c>
      <c r="F77" t="str">
        <f t="shared" si="37"/>
        <v>Peso Normal</v>
      </c>
      <c r="G77">
        <v>0</v>
      </c>
      <c r="H77" t="str">
        <f t="shared" si="38"/>
        <v>No tiene herencia</v>
      </c>
      <c r="I77">
        <v>124</v>
      </c>
      <c r="J77">
        <v>69</v>
      </c>
      <c r="K77">
        <v>74</v>
      </c>
      <c r="L77" t="str">
        <f t="shared" si="39"/>
        <v>Normal</v>
      </c>
      <c r="M77">
        <v>57</v>
      </c>
      <c r="N77" t="str">
        <f t="shared" si="40"/>
        <v>Normal</v>
      </c>
      <c r="O77">
        <v>2</v>
      </c>
      <c r="P77" t="str">
        <f t="shared" si="41"/>
        <v>Ligera limitaciones</v>
      </c>
      <c r="Q77">
        <v>0</v>
      </c>
      <c r="R77" t="str">
        <f t="shared" si="42"/>
        <v>No tiene cetoacidosis</v>
      </c>
      <c r="S77">
        <v>0</v>
      </c>
      <c r="T77" t="str">
        <f t="shared" si="43"/>
        <v>No tiene Insuficiencia</v>
      </c>
      <c r="U77">
        <v>1</v>
      </c>
      <c r="V77" t="str">
        <f t="shared" si="44"/>
        <v>Hipertenso</v>
      </c>
      <c r="W77">
        <v>0.6</v>
      </c>
      <c r="X77" t="str">
        <f t="shared" si="33"/>
        <v>Bajo</v>
      </c>
      <c r="Y77">
        <v>15</v>
      </c>
      <c r="Z77" t="str">
        <f t="shared" si="34"/>
        <v>Bajo</v>
      </c>
      <c r="AA77">
        <v>103</v>
      </c>
      <c r="AB77" t="str">
        <f t="shared" si="45"/>
        <v>Normal</v>
      </c>
      <c r="AC77">
        <v>9</v>
      </c>
      <c r="AD77" t="str">
        <f t="shared" si="46"/>
        <v>Normal</v>
      </c>
      <c r="AE77">
        <v>8</v>
      </c>
      <c r="AF77" t="str">
        <f t="shared" si="47"/>
        <v>Normal</v>
      </c>
      <c r="AG77">
        <v>1514</v>
      </c>
      <c r="AH77" t="str">
        <f t="shared" si="48"/>
        <v>Poliuria</v>
      </c>
      <c r="AI77">
        <v>1</v>
      </c>
      <c r="AJ77" t="str">
        <f t="shared" si="49"/>
        <v>Diabetico</v>
      </c>
      <c r="AK77">
        <v>111</v>
      </c>
      <c r="AL77" t="str">
        <f t="shared" si="50"/>
        <v>Prediabetes</v>
      </c>
      <c r="AM77">
        <v>6.2</v>
      </c>
      <c r="AN77" t="str">
        <f t="shared" si="51"/>
        <v>Prediabetes</v>
      </c>
      <c r="AO77">
        <v>159</v>
      </c>
      <c r="AP77" t="str">
        <f t="shared" si="52"/>
        <v>Normal</v>
      </c>
      <c r="AQ77">
        <v>100</v>
      </c>
      <c r="AR77" t="str">
        <f t="shared" si="53"/>
        <v>Casi normal</v>
      </c>
      <c r="AS77">
        <v>53</v>
      </c>
      <c r="AT77" t="str">
        <f t="shared" si="54"/>
        <v>Bajo</v>
      </c>
      <c r="AU77">
        <v>170</v>
      </c>
      <c r="AV77" t="str">
        <f t="shared" si="55"/>
        <v>Alto</v>
      </c>
      <c r="AW77">
        <v>145</v>
      </c>
      <c r="AX77" t="str">
        <f t="shared" si="56"/>
        <v>Normal</v>
      </c>
      <c r="AY77">
        <v>4.5</v>
      </c>
      <c r="AZ77" t="str">
        <f t="shared" si="57"/>
        <v>Normal</v>
      </c>
      <c r="BA77">
        <v>13.5</v>
      </c>
      <c r="BB77" t="str">
        <f t="shared" si="35"/>
        <v>Normal</v>
      </c>
      <c r="BC77">
        <v>9.6</v>
      </c>
      <c r="BD77" t="str">
        <f t="shared" si="58"/>
        <v>Normal</v>
      </c>
      <c r="BE77">
        <v>3.5</v>
      </c>
      <c r="BF77" t="str">
        <f t="shared" si="59"/>
        <v>Normal</v>
      </c>
      <c r="BG77">
        <v>1</v>
      </c>
      <c r="BH77" t="str">
        <f t="shared" si="60"/>
        <v>Toma ECA</v>
      </c>
      <c r="BI77">
        <v>1</v>
      </c>
      <c r="BJ77" t="str">
        <f t="shared" si="61"/>
        <v>Toma ARB</v>
      </c>
      <c r="BK77">
        <v>0</v>
      </c>
      <c r="BL77" t="str">
        <f t="shared" si="62"/>
        <v>No toma diureticos</v>
      </c>
      <c r="BM77">
        <v>1</v>
      </c>
      <c r="BN77" t="str">
        <f t="shared" si="63"/>
        <v>Toma estatinas</v>
      </c>
      <c r="BO77">
        <v>0</v>
      </c>
      <c r="BP77" t="str">
        <f t="shared" si="64"/>
        <v>Sano</v>
      </c>
      <c r="BQ77">
        <v>1</v>
      </c>
      <c r="BR77" t="str">
        <f t="shared" si="65"/>
        <v>Enfermedad cardiovascular</v>
      </c>
    </row>
    <row r="78" spans="1:70" x14ac:dyDescent="0.25">
      <c r="A78" t="s">
        <v>78</v>
      </c>
      <c r="B78">
        <v>63</v>
      </c>
      <c r="C78" t="str">
        <f t="shared" si="36"/>
        <v>Adulto Mayor</v>
      </c>
      <c r="D78" t="s">
        <v>1</v>
      </c>
      <c r="E78">
        <v>28</v>
      </c>
      <c r="F78" t="str">
        <f t="shared" si="37"/>
        <v>Sobrepeso</v>
      </c>
      <c r="G78">
        <v>1</v>
      </c>
      <c r="H78" t="str">
        <f t="shared" si="38"/>
        <v>Tiene herencia</v>
      </c>
      <c r="I78">
        <v>159</v>
      </c>
      <c r="J78">
        <v>100</v>
      </c>
      <c r="K78">
        <v>90</v>
      </c>
      <c r="L78" t="str">
        <f t="shared" si="39"/>
        <v>Normal</v>
      </c>
      <c r="M78">
        <v>43</v>
      </c>
      <c r="N78" t="str">
        <f t="shared" si="40"/>
        <v>Intermedia</v>
      </c>
      <c r="O78">
        <v>4</v>
      </c>
      <c r="P78" t="str">
        <f t="shared" si="41"/>
        <v>Incapacidad</v>
      </c>
      <c r="Q78">
        <v>0</v>
      </c>
      <c r="R78" t="str">
        <f t="shared" si="42"/>
        <v>No tiene cetoacidosis</v>
      </c>
      <c r="S78">
        <v>1</v>
      </c>
      <c r="T78" t="str">
        <f t="shared" si="43"/>
        <v>Tiene Insuficiencia</v>
      </c>
      <c r="U78">
        <v>1</v>
      </c>
      <c r="V78" t="str">
        <f t="shared" si="44"/>
        <v>Hipertenso</v>
      </c>
      <c r="W78">
        <v>4.5999999999999996</v>
      </c>
      <c r="X78" t="str">
        <f t="shared" si="33"/>
        <v>Alto</v>
      </c>
      <c r="Y78">
        <v>102</v>
      </c>
      <c r="Z78" t="str">
        <f t="shared" si="34"/>
        <v>Riesgo</v>
      </c>
      <c r="AA78">
        <v>13</v>
      </c>
      <c r="AB78" t="str">
        <f t="shared" si="45"/>
        <v>Fallo renal</v>
      </c>
      <c r="AC78">
        <v>1704</v>
      </c>
      <c r="AD78" t="str">
        <f t="shared" si="46"/>
        <v>Proteinuria</v>
      </c>
      <c r="AE78">
        <v>1363</v>
      </c>
      <c r="AF78" t="str">
        <f t="shared" si="47"/>
        <v>Macroalbuminuria</v>
      </c>
      <c r="AG78">
        <v>431</v>
      </c>
      <c r="AH78" t="str">
        <f t="shared" si="48"/>
        <v>Oliguria</v>
      </c>
      <c r="AI78">
        <v>1</v>
      </c>
      <c r="AJ78" t="str">
        <f t="shared" si="49"/>
        <v>Diabetico</v>
      </c>
      <c r="AK78">
        <v>218</v>
      </c>
      <c r="AL78" t="str">
        <f t="shared" si="50"/>
        <v>Diabetes</v>
      </c>
      <c r="AM78">
        <v>7.4</v>
      </c>
      <c r="AN78" t="str">
        <f t="shared" si="51"/>
        <v>Diabetes</v>
      </c>
      <c r="AO78">
        <v>301</v>
      </c>
      <c r="AP78" t="str">
        <f t="shared" si="52"/>
        <v>Riesgo</v>
      </c>
      <c r="AQ78">
        <v>214</v>
      </c>
      <c r="AR78" t="str">
        <f t="shared" si="53"/>
        <v>Muy alto</v>
      </c>
      <c r="AS78">
        <v>32</v>
      </c>
      <c r="AT78" t="str">
        <f t="shared" si="54"/>
        <v>Bajo</v>
      </c>
      <c r="AU78">
        <v>381</v>
      </c>
      <c r="AV78" t="str">
        <f t="shared" si="55"/>
        <v>Alto</v>
      </c>
      <c r="AW78">
        <v>130</v>
      </c>
      <c r="AX78" t="str">
        <f t="shared" si="56"/>
        <v>Bajo</v>
      </c>
      <c r="AY78">
        <v>5.3</v>
      </c>
      <c r="AZ78" t="str">
        <f t="shared" si="57"/>
        <v>Alto</v>
      </c>
      <c r="BA78">
        <v>7.7</v>
      </c>
      <c r="BB78" t="str">
        <f t="shared" si="35"/>
        <v>Baja</v>
      </c>
      <c r="BC78">
        <v>8.1</v>
      </c>
      <c r="BD78" t="str">
        <f t="shared" si="58"/>
        <v>Bajo</v>
      </c>
      <c r="BE78">
        <v>5.7</v>
      </c>
      <c r="BF78" t="str">
        <f t="shared" si="59"/>
        <v>Alto</v>
      </c>
      <c r="BG78">
        <v>0</v>
      </c>
      <c r="BH78" t="str">
        <f t="shared" si="60"/>
        <v>No Toma ECA</v>
      </c>
      <c r="BI78">
        <v>1</v>
      </c>
      <c r="BJ78" t="str">
        <f t="shared" si="61"/>
        <v>Toma ARB</v>
      </c>
      <c r="BK78">
        <v>1</v>
      </c>
      <c r="BL78" t="str">
        <f t="shared" si="62"/>
        <v>Toma diureticos</v>
      </c>
      <c r="BM78">
        <v>1</v>
      </c>
      <c r="BN78" t="str">
        <f t="shared" si="63"/>
        <v>Toma estatinas</v>
      </c>
      <c r="BO78">
        <v>1</v>
      </c>
      <c r="BP78" t="str">
        <f t="shared" si="64"/>
        <v>Enfermedad renal</v>
      </c>
      <c r="BQ78">
        <v>0</v>
      </c>
      <c r="BR78" t="str">
        <f t="shared" si="65"/>
        <v>Sano</v>
      </c>
    </row>
    <row r="79" spans="1:70" x14ac:dyDescent="0.25">
      <c r="A79" t="s">
        <v>79</v>
      </c>
      <c r="B79">
        <v>66</v>
      </c>
      <c r="C79" t="str">
        <f t="shared" si="36"/>
        <v>Adulto Mayor</v>
      </c>
      <c r="D79" t="s">
        <v>6</v>
      </c>
      <c r="E79">
        <v>25</v>
      </c>
      <c r="F79" t="str">
        <f t="shared" si="37"/>
        <v>Sobrepeso</v>
      </c>
      <c r="G79">
        <v>1</v>
      </c>
      <c r="H79" t="str">
        <f t="shared" si="38"/>
        <v>Tiene herencia</v>
      </c>
      <c r="I79">
        <v>103</v>
      </c>
      <c r="J79">
        <v>66</v>
      </c>
      <c r="K79">
        <v>89</v>
      </c>
      <c r="L79" t="str">
        <f t="shared" si="39"/>
        <v>Normal</v>
      </c>
      <c r="M79">
        <v>67</v>
      </c>
      <c r="N79" t="str">
        <f t="shared" si="40"/>
        <v>Normal</v>
      </c>
      <c r="O79">
        <v>1</v>
      </c>
      <c r="P79" t="str">
        <f t="shared" si="41"/>
        <v>Sin limitaciones</v>
      </c>
      <c r="Q79">
        <v>0</v>
      </c>
      <c r="R79" t="str">
        <f t="shared" si="42"/>
        <v>No tiene cetoacidosis</v>
      </c>
      <c r="S79">
        <v>0</v>
      </c>
      <c r="T79" t="str">
        <f t="shared" si="43"/>
        <v>No tiene Insuficiencia</v>
      </c>
      <c r="U79">
        <v>0</v>
      </c>
      <c r="V79" t="str">
        <f t="shared" si="44"/>
        <v>Normotenso</v>
      </c>
      <c r="W79">
        <v>0.6</v>
      </c>
      <c r="X79" t="str">
        <f t="shared" si="33"/>
        <v>Normal</v>
      </c>
      <c r="Y79">
        <v>33</v>
      </c>
      <c r="Z79" t="str">
        <f t="shared" si="34"/>
        <v>Normal</v>
      </c>
      <c r="AA79">
        <v>108</v>
      </c>
      <c r="AB79" t="str">
        <f t="shared" si="45"/>
        <v>Normal</v>
      </c>
      <c r="AC79">
        <v>18</v>
      </c>
      <c r="AD79" t="str">
        <f t="shared" si="46"/>
        <v>Normal</v>
      </c>
      <c r="AE79">
        <v>12</v>
      </c>
      <c r="AF79" t="str">
        <f t="shared" si="47"/>
        <v>Normal</v>
      </c>
      <c r="AG79">
        <v>1210</v>
      </c>
      <c r="AH79" t="str">
        <f t="shared" si="48"/>
        <v>Poliuria</v>
      </c>
      <c r="AI79">
        <v>0</v>
      </c>
      <c r="AJ79" t="str">
        <f t="shared" si="49"/>
        <v>No Diabetico</v>
      </c>
      <c r="AK79">
        <v>91</v>
      </c>
      <c r="AL79" t="str">
        <f t="shared" si="50"/>
        <v>Normal</v>
      </c>
      <c r="AM79">
        <v>6.1</v>
      </c>
      <c r="AN79" t="str">
        <f t="shared" si="51"/>
        <v>Prediabetes</v>
      </c>
      <c r="AO79">
        <v>180</v>
      </c>
      <c r="AP79" t="str">
        <f t="shared" si="52"/>
        <v>Normal</v>
      </c>
      <c r="AQ79">
        <v>115</v>
      </c>
      <c r="AR79" t="str">
        <f t="shared" si="53"/>
        <v>Casi normal</v>
      </c>
      <c r="AS79">
        <v>58</v>
      </c>
      <c r="AT79" t="str">
        <f t="shared" si="54"/>
        <v>Bajo</v>
      </c>
      <c r="AU79">
        <v>127</v>
      </c>
      <c r="AV79" t="str">
        <f t="shared" si="55"/>
        <v>Normal</v>
      </c>
      <c r="AW79">
        <v>138</v>
      </c>
      <c r="AX79" t="str">
        <f t="shared" si="56"/>
        <v>Normal</v>
      </c>
      <c r="AY79">
        <v>3.7</v>
      </c>
      <c r="AZ79" t="str">
        <f t="shared" si="57"/>
        <v>Normal</v>
      </c>
      <c r="BA79">
        <v>14.9</v>
      </c>
      <c r="BB79" t="str">
        <f t="shared" si="35"/>
        <v>Normal</v>
      </c>
      <c r="BC79">
        <v>9</v>
      </c>
      <c r="BD79" t="str">
        <f t="shared" si="58"/>
        <v>Normal</v>
      </c>
      <c r="BE79">
        <v>3.2</v>
      </c>
      <c r="BF79" t="str">
        <f t="shared" si="59"/>
        <v>Normal</v>
      </c>
      <c r="BG79">
        <v>0</v>
      </c>
      <c r="BH79" t="str">
        <f t="shared" si="60"/>
        <v>No Toma ECA</v>
      </c>
      <c r="BI79">
        <v>0</v>
      </c>
      <c r="BJ79" t="str">
        <f t="shared" si="61"/>
        <v>No toma ARB</v>
      </c>
      <c r="BK79">
        <v>1</v>
      </c>
      <c r="BL79" t="str">
        <f t="shared" si="62"/>
        <v>Toma diureticos</v>
      </c>
      <c r="BM79">
        <v>0</v>
      </c>
      <c r="BN79" t="str">
        <f t="shared" si="63"/>
        <v>No toma estatinas</v>
      </c>
      <c r="BO79">
        <v>0</v>
      </c>
      <c r="BP79" t="str">
        <f t="shared" si="64"/>
        <v>Sano</v>
      </c>
      <c r="BQ79">
        <v>1</v>
      </c>
      <c r="BR79" t="str">
        <f t="shared" si="65"/>
        <v>Enfermedad cardiovascular</v>
      </c>
    </row>
    <row r="80" spans="1:70" x14ac:dyDescent="0.25">
      <c r="A80" t="s">
        <v>80</v>
      </c>
      <c r="B80">
        <v>62</v>
      </c>
      <c r="C80" t="str">
        <f t="shared" si="36"/>
        <v>Adulto Mayor</v>
      </c>
      <c r="D80" t="s">
        <v>1</v>
      </c>
      <c r="E80">
        <v>23.1</v>
      </c>
      <c r="F80" t="str">
        <f t="shared" si="37"/>
        <v>Peso Normal</v>
      </c>
      <c r="G80">
        <v>1</v>
      </c>
      <c r="H80" t="str">
        <f t="shared" si="38"/>
        <v>Tiene herencia</v>
      </c>
      <c r="I80">
        <v>114</v>
      </c>
      <c r="J80">
        <v>70</v>
      </c>
      <c r="K80">
        <v>74</v>
      </c>
      <c r="L80" t="str">
        <f t="shared" si="39"/>
        <v>Normal</v>
      </c>
      <c r="M80">
        <v>63</v>
      </c>
      <c r="N80" t="str">
        <f t="shared" si="40"/>
        <v>Normal</v>
      </c>
      <c r="O80">
        <v>2</v>
      </c>
      <c r="P80" t="str">
        <f t="shared" si="41"/>
        <v>Ligera limitaciones</v>
      </c>
      <c r="Q80">
        <v>0</v>
      </c>
      <c r="R80" t="str">
        <f t="shared" si="42"/>
        <v>No tiene cetoacidosis</v>
      </c>
      <c r="S80">
        <v>0</v>
      </c>
      <c r="T80" t="str">
        <f t="shared" si="43"/>
        <v>No tiene Insuficiencia</v>
      </c>
      <c r="U80">
        <v>0</v>
      </c>
      <c r="V80" t="str">
        <f t="shared" si="44"/>
        <v>Normotenso</v>
      </c>
      <c r="W80">
        <v>1</v>
      </c>
      <c r="X80" t="str">
        <f t="shared" si="33"/>
        <v>Normal</v>
      </c>
      <c r="Y80">
        <v>40</v>
      </c>
      <c r="Z80" t="str">
        <f t="shared" si="34"/>
        <v>Normal</v>
      </c>
      <c r="AA80">
        <v>75</v>
      </c>
      <c r="AB80" t="str">
        <f t="shared" si="45"/>
        <v>Funcion disminuida</v>
      </c>
      <c r="AC80">
        <v>9</v>
      </c>
      <c r="AD80" t="str">
        <f t="shared" si="46"/>
        <v>Normal</v>
      </c>
      <c r="AE80">
        <v>7</v>
      </c>
      <c r="AF80" t="str">
        <f t="shared" si="47"/>
        <v>Normal</v>
      </c>
      <c r="AG80">
        <v>1499</v>
      </c>
      <c r="AH80" t="str">
        <f t="shared" si="48"/>
        <v>Poliuria</v>
      </c>
      <c r="AI80">
        <v>0</v>
      </c>
      <c r="AJ80" t="str">
        <f t="shared" si="49"/>
        <v>No Diabetico</v>
      </c>
      <c r="AK80">
        <v>82</v>
      </c>
      <c r="AL80" t="str">
        <f t="shared" si="50"/>
        <v>Normal</v>
      </c>
      <c r="AM80">
        <v>4.8</v>
      </c>
      <c r="AN80" t="str">
        <f t="shared" si="51"/>
        <v>Normal</v>
      </c>
      <c r="AO80">
        <v>219</v>
      </c>
      <c r="AP80" t="str">
        <f t="shared" si="52"/>
        <v>Alto</v>
      </c>
      <c r="AQ80">
        <v>96</v>
      </c>
      <c r="AR80" t="str">
        <f t="shared" si="53"/>
        <v>Normal</v>
      </c>
      <c r="AS80">
        <v>66</v>
      </c>
      <c r="AT80" t="str">
        <f t="shared" si="54"/>
        <v>Normal</v>
      </c>
      <c r="AU80">
        <v>130</v>
      </c>
      <c r="AV80" t="str">
        <f t="shared" si="55"/>
        <v>Normal</v>
      </c>
      <c r="AW80">
        <v>139</v>
      </c>
      <c r="AX80" t="str">
        <f t="shared" si="56"/>
        <v>Normal</v>
      </c>
      <c r="AY80">
        <v>3.6</v>
      </c>
      <c r="AZ80" t="str">
        <f t="shared" si="57"/>
        <v>Normal</v>
      </c>
      <c r="BA80">
        <v>15.4</v>
      </c>
      <c r="BB80" t="str">
        <f t="shared" si="35"/>
        <v>Normal</v>
      </c>
      <c r="BC80">
        <v>9</v>
      </c>
      <c r="BD80" t="str">
        <f t="shared" si="58"/>
        <v>Normal</v>
      </c>
      <c r="BE80">
        <v>3.3</v>
      </c>
      <c r="BF80" t="str">
        <f t="shared" si="59"/>
        <v>Normal</v>
      </c>
      <c r="BG80">
        <v>1</v>
      </c>
      <c r="BH80" t="str">
        <f t="shared" si="60"/>
        <v>Toma ECA</v>
      </c>
      <c r="BI80">
        <v>0</v>
      </c>
      <c r="BJ80" t="str">
        <f t="shared" si="61"/>
        <v>No toma ARB</v>
      </c>
      <c r="BK80">
        <v>0</v>
      </c>
      <c r="BL80" t="str">
        <f t="shared" si="62"/>
        <v>No toma diureticos</v>
      </c>
      <c r="BM80">
        <v>0</v>
      </c>
      <c r="BN80" t="str">
        <f t="shared" si="63"/>
        <v>No toma estatinas</v>
      </c>
      <c r="BO80">
        <v>0</v>
      </c>
      <c r="BP80" t="str">
        <f t="shared" si="64"/>
        <v>Sano</v>
      </c>
      <c r="BQ80">
        <v>0</v>
      </c>
      <c r="BR80" t="str">
        <f t="shared" si="65"/>
        <v>Sano</v>
      </c>
    </row>
    <row r="81" spans="1:70" x14ac:dyDescent="0.25">
      <c r="A81" t="s">
        <v>81</v>
      </c>
      <c r="B81">
        <v>54</v>
      </c>
      <c r="C81" t="str">
        <f t="shared" si="36"/>
        <v>Adulto</v>
      </c>
      <c r="D81" t="s">
        <v>6</v>
      </c>
      <c r="E81">
        <v>35.6</v>
      </c>
      <c r="F81" t="str">
        <f t="shared" si="37"/>
        <v>Obesidad II</v>
      </c>
      <c r="G81">
        <v>1</v>
      </c>
      <c r="H81" t="str">
        <f t="shared" si="38"/>
        <v>Tiene herencia</v>
      </c>
      <c r="I81">
        <v>178</v>
      </c>
      <c r="J81">
        <v>96</v>
      </c>
      <c r="K81">
        <v>92</v>
      </c>
      <c r="L81" t="str">
        <f t="shared" si="39"/>
        <v>Normal</v>
      </c>
      <c r="M81">
        <v>27</v>
      </c>
      <c r="N81" t="str">
        <f t="shared" si="40"/>
        <v>Reducida</v>
      </c>
      <c r="O81">
        <v>2</v>
      </c>
      <c r="P81" t="str">
        <f t="shared" si="41"/>
        <v>Ligera limitaciones</v>
      </c>
      <c r="Q81">
        <v>1</v>
      </c>
      <c r="R81" t="str">
        <f t="shared" si="42"/>
        <v>Tiene cetoacidosis</v>
      </c>
      <c r="S81">
        <v>0</v>
      </c>
      <c r="T81" t="str">
        <f t="shared" si="43"/>
        <v>No tiene Insuficiencia</v>
      </c>
      <c r="U81">
        <v>1</v>
      </c>
      <c r="V81" t="str">
        <f t="shared" si="44"/>
        <v>Hipertenso</v>
      </c>
      <c r="W81">
        <v>1.6</v>
      </c>
      <c r="X81" t="str">
        <f t="shared" si="33"/>
        <v>Alto</v>
      </c>
      <c r="Y81">
        <v>85</v>
      </c>
      <c r="Z81" t="str">
        <f t="shared" si="34"/>
        <v>Elevado</v>
      </c>
      <c r="AA81">
        <v>55</v>
      </c>
      <c r="AB81" t="str">
        <f t="shared" si="45"/>
        <v>Funcion disminuida moderada</v>
      </c>
      <c r="AC81">
        <v>2151</v>
      </c>
      <c r="AD81" t="str">
        <f t="shared" si="46"/>
        <v>Proteinuria</v>
      </c>
      <c r="AE81">
        <v>1505</v>
      </c>
      <c r="AF81" t="str">
        <f t="shared" si="47"/>
        <v>Macroalbuminuria</v>
      </c>
      <c r="AG81">
        <v>663</v>
      </c>
      <c r="AH81" t="str">
        <f t="shared" si="48"/>
        <v>Poliuria</v>
      </c>
      <c r="AI81">
        <v>0</v>
      </c>
      <c r="AJ81" t="str">
        <f t="shared" si="49"/>
        <v>No Diabetico</v>
      </c>
      <c r="AK81">
        <v>203</v>
      </c>
      <c r="AL81" t="str">
        <f t="shared" si="50"/>
        <v>Diabetes</v>
      </c>
      <c r="AM81">
        <v>9.6</v>
      </c>
      <c r="AN81" t="str">
        <f t="shared" si="51"/>
        <v>Diabetes</v>
      </c>
      <c r="AO81">
        <v>235</v>
      </c>
      <c r="AP81" t="str">
        <f t="shared" si="52"/>
        <v>Alto</v>
      </c>
      <c r="AQ81">
        <v>214</v>
      </c>
      <c r="AR81" t="str">
        <f t="shared" si="53"/>
        <v>Muy alto</v>
      </c>
      <c r="AS81">
        <v>36</v>
      </c>
      <c r="AT81" t="str">
        <f t="shared" si="54"/>
        <v>Bajo</v>
      </c>
      <c r="AU81">
        <v>285</v>
      </c>
      <c r="AV81" t="str">
        <f t="shared" si="55"/>
        <v>Alto</v>
      </c>
      <c r="AW81">
        <v>138</v>
      </c>
      <c r="AX81" t="str">
        <f t="shared" si="56"/>
        <v>Normal</v>
      </c>
      <c r="AY81">
        <v>5.0999999999999996</v>
      </c>
      <c r="AZ81" t="str">
        <f t="shared" si="57"/>
        <v>Alto</v>
      </c>
      <c r="BA81">
        <v>8.1</v>
      </c>
      <c r="BB81" t="str">
        <f t="shared" si="35"/>
        <v>Baja</v>
      </c>
      <c r="BC81">
        <v>7.9</v>
      </c>
      <c r="BD81" t="str">
        <f t="shared" si="58"/>
        <v>Bajo</v>
      </c>
      <c r="BE81">
        <v>6.9</v>
      </c>
      <c r="BF81" t="str">
        <f t="shared" si="59"/>
        <v>Alto</v>
      </c>
      <c r="BG81">
        <v>1</v>
      </c>
      <c r="BH81" t="str">
        <f t="shared" si="60"/>
        <v>Toma ECA</v>
      </c>
      <c r="BI81">
        <v>1</v>
      </c>
      <c r="BJ81" t="str">
        <f t="shared" si="61"/>
        <v>Toma ARB</v>
      </c>
      <c r="BK81">
        <v>1</v>
      </c>
      <c r="BL81" t="str">
        <f t="shared" si="62"/>
        <v>Toma diureticos</v>
      </c>
      <c r="BM81">
        <v>0</v>
      </c>
      <c r="BN81" t="str">
        <f t="shared" si="63"/>
        <v>No toma estatinas</v>
      </c>
      <c r="BO81">
        <v>1</v>
      </c>
      <c r="BP81" t="str">
        <f t="shared" si="64"/>
        <v>Enfermedad renal</v>
      </c>
      <c r="BQ81">
        <v>1</v>
      </c>
      <c r="BR81" t="str">
        <f t="shared" si="65"/>
        <v>Enfermedad cardiovascular</v>
      </c>
    </row>
    <row r="82" spans="1:70" x14ac:dyDescent="0.25">
      <c r="A82" t="s">
        <v>82</v>
      </c>
      <c r="B82">
        <v>62</v>
      </c>
      <c r="C82" t="str">
        <f t="shared" si="36"/>
        <v>Adulto Mayor</v>
      </c>
      <c r="D82" t="s">
        <v>1</v>
      </c>
      <c r="E82">
        <v>29</v>
      </c>
      <c r="F82" t="str">
        <f t="shared" si="37"/>
        <v>Sobrepeso</v>
      </c>
      <c r="G82">
        <v>1</v>
      </c>
      <c r="H82" t="str">
        <f t="shared" si="38"/>
        <v>Tiene herencia</v>
      </c>
      <c r="I82">
        <v>175</v>
      </c>
      <c r="J82">
        <v>100</v>
      </c>
      <c r="K82">
        <v>94</v>
      </c>
      <c r="L82" t="str">
        <f t="shared" si="39"/>
        <v>Normal</v>
      </c>
      <c r="M82">
        <v>42</v>
      </c>
      <c r="N82" t="str">
        <f t="shared" si="40"/>
        <v>Intermedia</v>
      </c>
      <c r="O82">
        <v>3</v>
      </c>
      <c r="P82" t="str">
        <f t="shared" si="41"/>
        <v>Limitacion marcada</v>
      </c>
      <c r="Q82">
        <v>0</v>
      </c>
      <c r="R82" t="str">
        <f t="shared" si="42"/>
        <v>No tiene cetoacidosis</v>
      </c>
      <c r="S82">
        <v>0</v>
      </c>
      <c r="T82" t="str">
        <f t="shared" si="43"/>
        <v>No tiene Insuficiencia</v>
      </c>
      <c r="U82">
        <v>1</v>
      </c>
      <c r="V82" t="str">
        <f t="shared" si="44"/>
        <v>Hipertenso</v>
      </c>
      <c r="W82">
        <v>2.8</v>
      </c>
      <c r="X82" t="str">
        <f t="shared" si="33"/>
        <v>Alto</v>
      </c>
      <c r="Y82">
        <v>94</v>
      </c>
      <c r="Z82" t="str">
        <f t="shared" si="34"/>
        <v>Elevado</v>
      </c>
      <c r="AA82">
        <v>42</v>
      </c>
      <c r="AB82" t="str">
        <f t="shared" si="45"/>
        <v>Funcion disminuida moderada</v>
      </c>
      <c r="AC82">
        <v>2310</v>
      </c>
      <c r="AD82" t="str">
        <f t="shared" si="46"/>
        <v>Proteinuria</v>
      </c>
      <c r="AE82">
        <v>1617</v>
      </c>
      <c r="AF82" t="str">
        <f t="shared" si="47"/>
        <v>Macroalbuminuria</v>
      </c>
      <c r="AG82">
        <v>818</v>
      </c>
      <c r="AH82" t="str">
        <f t="shared" si="48"/>
        <v>Poliuria</v>
      </c>
      <c r="AI82">
        <v>0</v>
      </c>
      <c r="AJ82" t="str">
        <f t="shared" si="49"/>
        <v>No Diabetico</v>
      </c>
      <c r="AK82">
        <v>201</v>
      </c>
      <c r="AL82" t="str">
        <f t="shared" si="50"/>
        <v>Diabetes</v>
      </c>
      <c r="AM82">
        <v>9.9</v>
      </c>
      <c r="AN82" t="str">
        <f t="shared" si="51"/>
        <v>Diabetes</v>
      </c>
      <c r="AO82">
        <v>274</v>
      </c>
      <c r="AP82" t="str">
        <f t="shared" si="52"/>
        <v>Riesgo</v>
      </c>
      <c r="AQ82">
        <v>149</v>
      </c>
      <c r="AR82" t="str">
        <f t="shared" si="53"/>
        <v>Limite alto</v>
      </c>
      <c r="AS82">
        <v>39</v>
      </c>
      <c r="AT82" t="str">
        <f t="shared" si="54"/>
        <v>Bajo</v>
      </c>
      <c r="AU82">
        <v>378</v>
      </c>
      <c r="AV82" t="str">
        <f t="shared" si="55"/>
        <v>Alto</v>
      </c>
      <c r="AW82">
        <v>129</v>
      </c>
      <c r="AX82" t="str">
        <f t="shared" si="56"/>
        <v>Bajo</v>
      </c>
      <c r="AY82">
        <v>5.0999999999999996</v>
      </c>
      <c r="AZ82" t="str">
        <f t="shared" si="57"/>
        <v>Alto</v>
      </c>
      <c r="BA82">
        <v>8.6999999999999993</v>
      </c>
      <c r="BB82" t="str">
        <f t="shared" si="35"/>
        <v>Baja</v>
      </c>
      <c r="BC82">
        <v>7.9</v>
      </c>
      <c r="BD82" t="str">
        <f t="shared" si="58"/>
        <v>Bajo</v>
      </c>
      <c r="BE82">
        <v>6.7</v>
      </c>
      <c r="BF82" t="str">
        <f t="shared" si="59"/>
        <v>Alto</v>
      </c>
      <c r="BG82">
        <v>1</v>
      </c>
      <c r="BH82" t="str">
        <f t="shared" si="60"/>
        <v>Toma ECA</v>
      </c>
      <c r="BI82">
        <v>0</v>
      </c>
      <c r="BJ82" t="str">
        <f t="shared" si="61"/>
        <v>No toma ARB</v>
      </c>
      <c r="BK82">
        <v>1</v>
      </c>
      <c r="BL82" t="str">
        <f t="shared" si="62"/>
        <v>Toma diureticos</v>
      </c>
      <c r="BM82">
        <v>1</v>
      </c>
      <c r="BN82" t="str">
        <f t="shared" si="63"/>
        <v>Toma estatinas</v>
      </c>
      <c r="BO82">
        <v>1</v>
      </c>
      <c r="BP82" t="str">
        <f t="shared" si="64"/>
        <v>Enfermedad renal</v>
      </c>
      <c r="BQ82">
        <v>0</v>
      </c>
      <c r="BR82" t="str">
        <f t="shared" si="65"/>
        <v>Sano</v>
      </c>
    </row>
    <row r="83" spans="1:70" x14ac:dyDescent="0.25">
      <c r="A83" t="s">
        <v>83</v>
      </c>
      <c r="B83">
        <v>55</v>
      </c>
      <c r="C83" t="str">
        <f t="shared" si="36"/>
        <v>Adulto</v>
      </c>
      <c r="D83" t="s">
        <v>1</v>
      </c>
      <c r="E83">
        <v>20.3</v>
      </c>
      <c r="F83" t="str">
        <f t="shared" si="37"/>
        <v>Peso Normal</v>
      </c>
      <c r="G83">
        <v>0</v>
      </c>
      <c r="H83" t="str">
        <f t="shared" si="38"/>
        <v>No tiene herencia</v>
      </c>
      <c r="I83">
        <v>124</v>
      </c>
      <c r="J83">
        <v>85</v>
      </c>
      <c r="K83">
        <v>71</v>
      </c>
      <c r="L83" t="str">
        <f t="shared" si="39"/>
        <v>Normal</v>
      </c>
      <c r="M83">
        <v>58</v>
      </c>
      <c r="N83" t="str">
        <f t="shared" si="40"/>
        <v>Normal</v>
      </c>
      <c r="O83">
        <v>1</v>
      </c>
      <c r="P83" t="str">
        <f t="shared" si="41"/>
        <v>Sin limitaciones</v>
      </c>
      <c r="Q83">
        <v>0</v>
      </c>
      <c r="R83" t="str">
        <f t="shared" si="42"/>
        <v>No tiene cetoacidosis</v>
      </c>
      <c r="S83">
        <v>0</v>
      </c>
      <c r="T83" t="str">
        <f t="shared" si="43"/>
        <v>No tiene Insuficiencia</v>
      </c>
      <c r="U83">
        <v>1</v>
      </c>
      <c r="V83" t="str">
        <f t="shared" si="44"/>
        <v>Hipertenso</v>
      </c>
      <c r="W83">
        <v>1</v>
      </c>
      <c r="X83" t="str">
        <f t="shared" si="33"/>
        <v>Normal</v>
      </c>
      <c r="Y83">
        <v>24</v>
      </c>
      <c r="Z83" t="str">
        <f t="shared" si="34"/>
        <v>Normal</v>
      </c>
      <c r="AA83">
        <v>116</v>
      </c>
      <c r="AB83" t="str">
        <f t="shared" si="45"/>
        <v>Normal</v>
      </c>
      <c r="AC83">
        <v>11</v>
      </c>
      <c r="AD83" t="str">
        <f t="shared" si="46"/>
        <v>Normal</v>
      </c>
      <c r="AE83">
        <v>8</v>
      </c>
      <c r="AF83" t="str">
        <f t="shared" si="47"/>
        <v>Normal</v>
      </c>
      <c r="AG83">
        <v>1597</v>
      </c>
      <c r="AH83" t="str">
        <f t="shared" si="48"/>
        <v>Poliuria</v>
      </c>
      <c r="AI83">
        <v>0</v>
      </c>
      <c r="AJ83" t="str">
        <f t="shared" si="49"/>
        <v>No Diabetico</v>
      </c>
      <c r="AK83">
        <v>103</v>
      </c>
      <c r="AL83" t="str">
        <f t="shared" si="50"/>
        <v>Prediabetes</v>
      </c>
      <c r="AM83">
        <v>5</v>
      </c>
      <c r="AN83" t="str">
        <f t="shared" si="51"/>
        <v>Normal</v>
      </c>
      <c r="AO83">
        <v>177</v>
      </c>
      <c r="AP83" t="str">
        <f t="shared" si="52"/>
        <v>Normal</v>
      </c>
      <c r="AQ83">
        <v>122</v>
      </c>
      <c r="AR83" t="str">
        <f t="shared" si="53"/>
        <v>Casi normal</v>
      </c>
      <c r="AS83">
        <v>48</v>
      </c>
      <c r="AT83" t="str">
        <f t="shared" si="54"/>
        <v>Bajo</v>
      </c>
      <c r="AU83">
        <v>118</v>
      </c>
      <c r="AV83" t="str">
        <f t="shared" si="55"/>
        <v>Normal</v>
      </c>
      <c r="AW83">
        <v>140</v>
      </c>
      <c r="AX83" t="str">
        <f t="shared" si="56"/>
        <v>Normal</v>
      </c>
      <c r="AY83">
        <v>4.3</v>
      </c>
      <c r="AZ83" t="str">
        <f t="shared" si="57"/>
        <v>Normal</v>
      </c>
      <c r="BA83">
        <v>14.5</v>
      </c>
      <c r="BB83" t="str">
        <f t="shared" si="35"/>
        <v>Normal</v>
      </c>
      <c r="BC83">
        <v>9</v>
      </c>
      <c r="BD83" t="str">
        <f t="shared" si="58"/>
        <v>Normal</v>
      </c>
      <c r="BE83">
        <v>4.2</v>
      </c>
      <c r="BF83" t="str">
        <f t="shared" si="59"/>
        <v>Normal</v>
      </c>
      <c r="BG83">
        <v>1</v>
      </c>
      <c r="BH83" t="str">
        <f t="shared" si="60"/>
        <v>Toma ECA</v>
      </c>
      <c r="BI83">
        <v>0</v>
      </c>
      <c r="BJ83" t="str">
        <f t="shared" si="61"/>
        <v>No toma ARB</v>
      </c>
      <c r="BK83">
        <v>0</v>
      </c>
      <c r="BL83" t="str">
        <f t="shared" si="62"/>
        <v>No toma diureticos</v>
      </c>
      <c r="BM83">
        <v>1</v>
      </c>
      <c r="BN83" t="str">
        <f t="shared" si="63"/>
        <v>Toma estatinas</v>
      </c>
      <c r="BO83">
        <v>0</v>
      </c>
      <c r="BP83" t="str">
        <f t="shared" si="64"/>
        <v>Sano</v>
      </c>
      <c r="BQ83">
        <v>0</v>
      </c>
      <c r="BR83" t="str">
        <f t="shared" si="65"/>
        <v>Sano</v>
      </c>
    </row>
    <row r="84" spans="1:70" x14ac:dyDescent="0.25">
      <c r="A84" t="s">
        <v>84</v>
      </c>
      <c r="B84">
        <v>51</v>
      </c>
      <c r="C84" t="str">
        <f t="shared" si="36"/>
        <v>Adulto</v>
      </c>
      <c r="D84" t="s">
        <v>1</v>
      </c>
      <c r="E84">
        <v>26.5</v>
      </c>
      <c r="F84" t="str">
        <f t="shared" si="37"/>
        <v>Sobrepeso</v>
      </c>
      <c r="G84">
        <v>0</v>
      </c>
      <c r="H84" t="str">
        <f t="shared" si="38"/>
        <v>No tiene herencia</v>
      </c>
      <c r="I84">
        <v>178</v>
      </c>
      <c r="J84">
        <v>101</v>
      </c>
      <c r="K84">
        <v>98</v>
      </c>
      <c r="L84" t="str">
        <f t="shared" si="39"/>
        <v>Normal</v>
      </c>
      <c r="M84">
        <v>39</v>
      </c>
      <c r="N84" t="str">
        <f t="shared" si="40"/>
        <v>Reducida</v>
      </c>
      <c r="O84">
        <v>3</v>
      </c>
      <c r="P84" t="str">
        <f t="shared" si="41"/>
        <v>Limitacion marcada</v>
      </c>
      <c r="Q84">
        <v>1</v>
      </c>
      <c r="R84" t="str">
        <f t="shared" si="42"/>
        <v>Tiene cetoacidosis</v>
      </c>
      <c r="S84">
        <v>0</v>
      </c>
      <c r="T84" t="str">
        <f t="shared" si="43"/>
        <v>No tiene Insuficiencia</v>
      </c>
      <c r="U84">
        <v>1</v>
      </c>
      <c r="V84" t="str">
        <f t="shared" si="44"/>
        <v>Hipertenso</v>
      </c>
      <c r="W84">
        <v>3.2</v>
      </c>
      <c r="X84" t="str">
        <f t="shared" si="33"/>
        <v>Alto</v>
      </c>
      <c r="Y84">
        <v>108</v>
      </c>
      <c r="Z84" t="str">
        <f t="shared" si="34"/>
        <v>Riesgo</v>
      </c>
      <c r="AA84">
        <v>58</v>
      </c>
      <c r="AB84" t="str">
        <f t="shared" si="45"/>
        <v>Funcion disminuida moderada</v>
      </c>
      <c r="AC84">
        <v>1259</v>
      </c>
      <c r="AD84" t="str">
        <f t="shared" si="46"/>
        <v>Proteinuria</v>
      </c>
      <c r="AE84">
        <v>1007</v>
      </c>
      <c r="AF84" t="str">
        <f t="shared" si="47"/>
        <v>Macroalbuminuria</v>
      </c>
      <c r="AG84">
        <v>331</v>
      </c>
      <c r="AH84" t="str">
        <f t="shared" si="48"/>
        <v>Oliguria</v>
      </c>
      <c r="AI84">
        <v>1</v>
      </c>
      <c r="AJ84" t="str">
        <f t="shared" si="49"/>
        <v>Diabetico</v>
      </c>
      <c r="AK84">
        <v>187</v>
      </c>
      <c r="AL84" t="str">
        <f t="shared" si="50"/>
        <v>Diabetes</v>
      </c>
      <c r="AM84">
        <v>10</v>
      </c>
      <c r="AN84" t="str">
        <f t="shared" si="51"/>
        <v>Diabetes</v>
      </c>
      <c r="AO84">
        <v>285</v>
      </c>
      <c r="AP84" t="str">
        <f t="shared" si="52"/>
        <v>Riesgo</v>
      </c>
      <c r="AQ84">
        <v>144</v>
      </c>
      <c r="AR84" t="str">
        <f t="shared" si="53"/>
        <v>Limite alto</v>
      </c>
      <c r="AS84">
        <v>32</v>
      </c>
      <c r="AT84" t="str">
        <f t="shared" si="54"/>
        <v>Bajo</v>
      </c>
      <c r="AU84">
        <v>392</v>
      </c>
      <c r="AV84" t="str">
        <f t="shared" si="55"/>
        <v>Alto</v>
      </c>
      <c r="AW84">
        <v>139</v>
      </c>
      <c r="AX84" t="str">
        <f t="shared" si="56"/>
        <v>Normal</v>
      </c>
      <c r="AY84">
        <v>6.8</v>
      </c>
      <c r="AZ84" t="str">
        <f t="shared" si="57"/>
        <v>Alto</v>
      </c>
      <c r="BA84">
        <v>10.5</v>
      </c>
      <c r="BB84" t="str">
        <f t="shared" si="35"/>
        <v>Baja</v>
      </c>
      <c r="BC84">
        <v>7.9</v>
      </c>
      <c r="BD84" t="str">
        <f t="shared" si="58"/>
        <v>Bajo</v>
      </c>
      <c r="BE84">
        <v>5.9</v>
      </c>
      <c r="BF84" t="str">
        <f t="shared" si="59"/>
        <v>Alto</v>
      </c>
      <c r="BG84">
        <v>1</v>
      </c>
      <c r="BH84" t="str">
        <f t="shared" si="60"/>
        <v>Toma ECA</v>
      </c>
      <c r="BI84">
        <v>1</v>
      </c>
      <c r="BJ84" t="str">
        <f t="shared" si="61"/>
        <v>Toma ARB</v>
      </c>
      <c r="BK84">
        <v>1</v>
      </c>
      <c r="BL84" t="str">
        <f t="shared" si="62"/>
        <v>Toma diureticos</v>
      </c>
      <c r="BM84">
        <v>1</v>
      </c>
      <c r="BN84" t="str">
        <f t="shared" si="63"/>
        <v>Toma estatinas</v>
      </c>
      <c r="BO84">
        <v>1</v>
      </c>
      <c r="BP84" t="str">
        <f t="shared" si="64"/>
        <v>Enfermedad renal</v>
      </c>
      <c r="BQ84">
        <v>1</v>
      </c>
      <c r="BR84" t="str">
        <f t="shared" si="65"/>
        <v>Enfermedad cardiovascular</v>
      </c>
    </row>
    <row r="85" spans="1:70" x14ac:dyDescent="0.25">
      <c r="A85" t="s">
        <v>85</v>
      </c>
      <c r="B85">
        <v>54</v>
      </c>
      <c r="C85" t="str">
        <f t="shared" si="36"/>
        <v>Adulto</v>
      </c>
      <c r="D85" t="s">
        <v>6</v>
      </c>
      <c r="E85">
        <v>19.100000000000001</v>
      </c>
      <c r="F85" t="str">
        <f t="shared" si="37"/>
        <v>Peso Normal</v>
      </c>
      <c r="G85">
        <v>1</v>
      </c>
      <c r="H85" t="str">
        <f t="shared" si="38"/>
        <v>Tiene herencia</v>
      </c>
      <c r="I85">
        <v>132</v>
      </c>
      <c r="J85">
        <v>74</v>
      </c>
      <c r="K85">
        <v>79</v>
      </c>
      <c r="L85" t="str">
        <f t="shared" si="39"/>
        <v>Normal</v>
      </c>
      <c r="M85">
        <v>52</v>
      </c>
      <c r="N85" t="str">
        <f t="shared" si="40"/>
        <v>Normal</v>
      </c>
      <c r="O85">
        <v>2</v>
      </c>
      <c r="P85" t="str">
        <f t="shared" si="41"/>
        <v>Ligera limitaciones</v>
      </c>
      <c r="Q85">
        <v>0</v>
      </c>
      <c r="R85" t="str">
        <f t="shared" si="42"/>
        <v>No tiene cetoacidosis</v>
      </c>
      <c r="S85">
        <v>0</v>
      </c>
      <c r="T85" t="str">
        <f t="shared" si="43"/>
        <v>No tiene Insuficiencia</v>
      </c>
      <c r="U85">
        <v>0</v>
      </c>
      <c r="V85" t="str">
        <f t="shared" si="44"/>
        <v>Normotenso</v>
      </c>
      <c r="W85">
        <v>1</v>
      </c>
      <c r="X85" t="str">
        <f t="shared" si="33"/>
        <v>Normal</v>
      </c>
      <c r="Y85">
        <v>39</v>
      </c>
      <c r="Z85" t="str">
        <f t="shared" si="34"/>
        <v>Normal</v>
      </c>
      <c r="AA85">
        <v>118</v>
      </c>
      <c r="AB85" t="str">
        <f t="shared" si="45"/>
        <v>Normal</v>
      </c>
      <c r="AC85">
        <v>22</v>
      </c>
      <c r="AD85" t="str">
        <f t="shared" si="46"/>
        <v>Normal</v>
      </c>
      <c r="AE85">
        <v>19</v>
      </c>
      <c r="AF85" t="str">
        <f t="shared" si="47"/>
        <v>Normal</v>
      </c>
      <c r="AG85">
        <v>2450</v>
      </c>
      <c r="AH85" t="str">
        <f t="shared" si="48"/>
        <v>Poliuria</v>
      </c>
      <c r="AI85">
        <v>1</v>
      </c>
      <c r="AJ85" t="str">
        <f t="shared" si="49"/>
        <v>Diabetico</v>
      </c>
      <c r="AK85">
        <v>90</v>
      </c>
      <c r="AL85" t="str">
        <f t="shared" si="50"/>
        <v>Normal</v>
      </c>
      <c r="AM85">
        <v>5.0999999999999996</v>
      </c>
      <c r="AN85" t="str">
        <f t="shared" si="51"/>
        <v>Normal</v>
      </c>
      <c r="AO85">
        <v>157</v>
      </c>
      <c r="AP85" t="str">
        <f t="shared" si="52"/>
        <v>Normal</v>
      </c>
      <c r="AQ85">
        <v>103</v>
      </c>
      <c r="AR85" t="str">
        <f t="shared" si="53"/>
        <v>Casi normal</v>
      </c>
      <c r="AS85">
        <v>67</v>
      </c>
      <c r="AT85" t="str">
        <f t="shared" si="54"/>
        <v>Normal</v>
      </c>
      <c r="AU85">
        <v>120</v>
      </c>
      <c r="AV85" t="str">
        <f t="shared" si="55"/>
        <v>Normal</v>
      </c>
      <c r="AW85">
        <v>138</v>
      </c>
      <c r="AX85" t="str">
        <f t="shared" si="56"/>
        <v>Normal</v>
      </c>
      <c r="AY85">
        <v>3.9</v>
      </c>
      <c r="AZ85" t="str">
        <f t="shared" si="57"/>
        <v>Normal</v>
      </c>
      <c r="BA85">
        <v>13.2</v>
      </c>
      <c r="BB85" t="str">
        <f t="shared" si="35"/>
        <v>Normal</v>
      </c>
      <c r="BC85">
        <v>9.8000000000000007</v>
      </c>
      <c r="BD85" t="str">
        <f t="shared" si="58"/>
        <v>Normal</v>
      </c>
      <c r="BE85">
        <v>2.9</v>
      </c>
      <c r="BF85" t="str">
        <f t="shared" si="59"/>
        <v>Normal</v>
      </c>
      <c r="BG85">
        <v>1</v>
      </c>
      <c r="BH85" t="str">
        <f t="shared" si="60"/>
        <v>Toma ECA</v>
      </c>
      <c r="BI85">
        <v>1</v>
      </c>
      <c r="BJ85" t="str">
        <f t="shared" si="61"/>
        <v>Toma ARB</v>
      </c>
      <c r="BK85">
        <v>0</v>
      </c>
      <c r="BL85" t="str">
        <f t="shared" si="62"/>
        <v>No toma diureticos</v>
      </c>
      <c r="BM85">
        <v>1</v>
      </c>
      <c r="BN85" t="str">
        <f t="shared" si="63"/>
        <v>Toma estatinas</v>
      </c>
      <c r="BO85">
        <v>0</v>
      </c>
      <c r="BP85" t="str">
        <f t="shared" si="64"/>
        <v>Sano</v>
      </c>
      <c r="BQ85">
        <v>1</v>
      </c>
      <c r="BR85" t="str">
        <f t="shared" si="65"/>
        <v>Enfermedad cardiovascular</v>
      </c>
    </row>
    <row r="86" spans="1:70" x14ac:dyDescent="0.25">
      <c r="A86" t="s">
        <v>86</v>
      </c>
      <c r="B86">
        <v>55</v>
      </c>
      <c r="C86" t="str">
        <f t="shared" si="36"/>
        <v>Adulto</v>
      </c>
      <c r="D86" t="s">
        <v>6</v>
      </c>
      <c r="E86">
        <v>36.9</v>
      </c>
      <c r="F86" t="str">
        <f t="shared" si="37"/>
        <v>Obesidad II</v>
      </c>
      <c r="G86">
        <v>0</v>
      </c>
      <c r="H86" t="str">
        <f t="shared" si="38"/>
        <v>No tiene herencia</v>
      </c>
      <c r="I86">
        <v>142</v>
      </c>
      <c r="J86">
        <v>102</v>
      </c>
      <c r="K86">
        <v>77</v>
      </c>
      <c r="L86" t="str">
        <f t="shared" si="39"/>
        <v>Normal</v>
      </c>
      <c r="M86">
        <v>42</v>
      </c>
      <c r="N86" t="str">
        <f t="shared" si="40"/>
        <v>Intermedia</v>
      </c>
      <c r="O86">
        <v>4</v>
      </c>
      <c r="P86" t="str">
        <f t="shared" si="41"/>
        <v>Incapacidad</v>
      </c>
      <c r="Q86">
        <v>1</v>
      </c>
      <c r="R86" t="str">
        <f t="shared" si="42"/>
        <v>Tiene cetoacidosis</v>
      </c>
      <c r="S86">
        <v>1</v>
      </c>
      <c r="T86" t="str">
        <f t="shared" si="43"/>
        <v>Tiene Insuficiencia</v>
      </c>
      <c r="U86">
        <v>1</v>
      </c>
      <c r="V86" t="str">
        <f t="shared" si="44"/>
        <v>Hipertenso</v>
      </c>
      <c r="W86">
        <v>2.1</v>
      </c>
      <c r="X86" t="str">
        <f t="shared" si="33"/>
        <v>Alto</v>
      </c>
      <c r="Y86">
        <v>45</v>
      </c>
      <c r="Z86" t="str">
        <f t="shared" si="34"/>
        <v>Elevado</v>
      </c>
      <c r="AA86">
        <v>17</v>
      </c>
      <c r="AB86" t="str">
        <f t="shared" si="45"/>
        <v>Dismucion grave</v>
      </c>
      <c r="AC86">
        <v>912</v>
      </c>
      <c r="AD86" t="str">
        <f t="shared" si="46"/>
        <v>Proteinuria</v>
      </c>
      <c r="AE86">
        <v>820</v>
      </c>
      <c r="AF86" t="str">
        <f t="shared" si="47"/>
        <v>Macroalbuminuria</v>
      </c>
      <c r="AG86">
        <v>559</v>
      </c>
      <c r="AH86" t="str">
        <f t="shared" si="48"/>
        <v>Poliuria</v>
      </c>
      <c r="AI86">
        <v>1</v>
      </c>
      <c r="AJ86" t="str">
        <f t="shared" si="49"/>
        <v>Diabetico</v>
      </c>
      <c r="AK86">
        <v>138</v>
      </c>
      <c r="AL86" t="str">
        <f t="shared" si="50"/>
        <v>Diabetes</v>
      </c>
      <c r="AM86">
        <v>10.5</v>
      </c>
      <c r="AN86" t="str">
        <f t="shared" si="51"/>
        <v>Diabetes</v>
      </c>
      <c r="AO86">
        <v>211</v>
      </c>
      <c r="AP86" t="str">
        <f t="shared" si="52"/>
        <v>Alto</v>
      </c>
      <c r="AQ86">
        <v>140</v>
      </c>
      <c r="AR86" t="str">
        <f t="shared" si="53"/>
        <v>Limite alto</v>
      </c>
      <c r="AS86">
        <v>38</v>
      </c>
      <c r="AT86" t="str">
        <f t="shared" si="54"/>
        <v>Bajo</v>
      </c>
      <c r="AU86">
        <v>195</v>
      </c>
      <c r="AV86" t="str">
        <f t="shared" si="55"/>
        <v>Alto</v>
      </c>
      <c r="AW86">
        <v>125</v>
      </c>
      <c r="AX86" t="str">
        <f t="shared" si="56"/>
        <v>Bajo</v>
      </c>
      <c r="AY86">
        <v>5.8</v>
      </c>
      <c r="AZ86" t="str">
        <f t="shared" si="57"/>
        <v>Alto</v>
      </c>
      <c r="BA86">
        <v>10.9</v>
      </c>
      <c r="BB86" t="str">
        <f t="shared" si="35"/>
        <v>Baja</v>
      </c>
      <c r="BC86">
        <v>8.5</v>
      </c>
      <c r="BD86" t="str">
        <f t="shared" si="58"/>
        <v>Normal</v>
      </c>
      <c r="BE86">
        <v>6.4</v>
      </c>
      <c r="BF86" t="str">
        <f t="shared" si="59"/>
        <v>Alto</v>
      </c>
      <c r="BG86">
        <v>1</v>
      </c>
      <c r="BH86" t="str">
        <f t="shared" si="60"/>
        <v>Toma ECA</v>
      </c>
      <c r="BI86">
        <v>1</v>
      </c>
      <c r="BJ86" t="str">
        <f t="shared" si="61"/>
        <v>Toma ARB</v>
      </c>
      <c r="BK86">
        <v>0</v>
      </c>
      <c r="BL86" t="str">
        <f t="shared" si="62"/>
        <v>No toma diureticos</v>
      </c>
      <c r="BM86">
        <v>0</v>
      </c>
      <c r="BN86" t="str">
        <f t="shared" si="63"/>
        <v>No toma estatinas</v>
      </c>
      <c r="BO86">
        <v>1</v>
      </c>
      <c r="BP86" t="str">
        <f t="shared" si="64"/>
        <v>Enfermedad renal</v>
      </c>
      <c r="BQ86">
        <v>1</v>
      </c>
      <c r="BR86" t="str">
        <f t="shared" si="65"/>
        <v>Enfermedad cardiovascular</v>
      </c>
    </row>
    <row r="87" spans="1:70" x14ac:dyDescent="0.25">
      <c r="A87" t="s">
        <v>87</v>
      </c>
      <c r="B87">
        <v>56</v>
      </c>
      <c r="C87" t="str">
        <f t="shared" si="36"/>
        <v>Adulto</v>
      </c>
      <c r="D87" t="s">
        <v>1</v>
      </c>
      <c r="E87">
        <v>26.2</v>
      </c>
      <c r="F87" t="str">
        <f t="shared" si="37"/>
        <v>Sobrepeso</v>
      </c>
      <c r="G87">
        <v>1</v>
      </c>
      <c r="H87" t="str">
        <f t="shared" si="38"/>
        <v>Tiene herencia</v>
      </c>
      <c r="I87">
        <v>103</v>
      </c>
      <c r="J87">
        <v>84</v>
      </c>
      <c r="K87">
        <v>61</v>
      </c>
      <c r="L87" t="str">
        <f t="shared" si="39"/>
        <v>Normal</v>
      </c>
      <c r="M87">
        <v>54</v>
      </c>
      <c r="N87" t="str">
        <f t="shared" si="40"/>
        <v>Normal</v>
      </c>
      <c r="O87">
        <v>1</v>
      </c>
      <c r="P87" t="str">
        <f t="shared" si="41"/>
        <v>Sin limitaciones</v>
      </c>
      <c r="Q87">
        <v>0</v>
      </c>
      <c r="R87" t="str">
        <f t="shared" si="42"/>
        <v>No tiene cetoacidosis</v>
      </c>
      <c r="S87">
        <v>0</v>
      </c>
      <c r="T87" t="str">
        <f t="shared" si="43"/>
        <v>No tiene Insuficiencia</v>
      </c>
      <c r="U87">
        <v>0</v>
      </c>
      <c r="V87" t="str">
        <f t="shared" si="44"/>
        <v>Normotenso</v>
      </c>
      <c r="W87">
        <v>0.8</v>
      </c>
      <c r="X87" t="str">
        <f t="shared" si="33"/>
        <v>Normal</v>
      </c>
      <c r="Y87">
        <v>23</v>
      </c>
      <c r="Z87" t="str">
        <f t="shared" si="34"/>
        <v>Normal</v>
      </c>
      <c r="AA87">
        <v>111</v>
      </c>
      <c r="AB87" t="str">
        <f t="shared" si="45"/>
        <v>Normal</v>
      </c>
      <c r="AC87">
        <v>10</v>
      </c>
      <c r="AD87" t="str">
        <f t="shared" si="46"/>
        <v>Normal</v>
      </c>
      <c r="AE87">
        <v>7</v>
      </c>
      <c r="AF87" t="str">
        <f t="shared" si="47"/>
        <v>Normal</v>
      </c>
      <c r="AG87">
        <v>2457</v>
      </c>
      <c r="AH87" t="str">
        <f t="shared" si="48"/>
        <v>Poliuria</v>
      </c>
      <c r="AI87">
        <v>0</v>
      </c>
      <c r="AJ87" t="str">
        <f t="shared" si="49"/>
        <v>No Diabetico</v>
      </c>
      <c r="AK87">
        <v>90</v>
      </c>
      <c r="AL87" t="str">
        <f t="shared" si="50"/>
        <v>Normal</v>
      </c>
      <c r="AM87">
        <v>6.2</v>
      </c>
      <c r="AN87" t="str">
        <f t="shared" si="51"/>
        <v>Prediabetes</v>
      </c>
      <c r="AO87">
        <v>152</v>
      </c>
      <c r="AP87" t="str">
        <f t="shared" si="52"/>
        <v>Normal</v>
      </c>
      <c r="AQ87">
        <v>91</v>
      </c>
      <c r="AR87" t="str">
        <f t="shared" si="53"/>
        <v>Normal</v>
      </c>
      <c r="AS87">
        <v>67</v>
      </c>
      <c r="AT87" t="str">
        <f t="shared" si="54"/>
        <v>Normal</v>
      </c>
      <c r="AU87">
        <v>109</v>
      </c>
      <c r="AV87" t="str">
        <f t="shared" si="55"/>
        <v>Normal</v>
      </c>
      <c r="AW87">
        <v>144</v>
      </c>
      <c r="AX87" t="str">
        <f t="shared" si="56"/>
        <v>Normal</v>
      </c>
      <c r="AY87">
        <v>3.9</v>
      </c>
      <c r="AZ87" t="str">
        <f t="shared" si="57"/>
        <v>Normal</v>
      </c>
      <c r="BA87">
        <v>12.5</v>
      </c>
      <c r="BB87" t="str">
        <f t="shared" si="35"/>
        <v>Baja</v>
      </c>
      <c r="BC87">
        <v>8.6999999999999993</v>
      </c>
      <c r="BD87" t="str">
        <f t="shared" si="58"/>
        <v>Normal</v>
      </c>
      <c r="BE87">
        <v>3.9</v>
      </c>
      <c r="BF87" t="str">
        <f t="shared" si="59"/>
        <v>Normal</v>
      </c>
      <c r="BG87">
        <v>0</v>
      </c>
      <c r="BH87" t="str">
        <f t="shared" si="60"/>
        <v>No Toma ECA</v>
      </c>
      <c r="BI87">
        <v>1</v>
      </c>
      <c r="BJ87" t="str">
        <f t="shared" si="61"/>
        <v>Toma ARB</v>
      </c>
      <c r="BK87">
        <v>0</v>
      </c>
      <c r="BL87" t="str">
        <f t="shared" si="62"/>
        <v>No toma diureticos</v>
      </c>
      <c r="BM87">
        <v>0</v>
      </c>
      <c r="BN87" t="str">
        <f t="shared" si="63"/>
        <v>No toma estatinas</v>
      </c>
      <c r="BO87">
        <v>0</v>
      </c>
      <c r="BP87" t="str">
        <f t="shared" si="64"/>
        <v>Sano</v>
      </c>
      <c r="BQ87">
        <v>1</v>
      </c>
      <c r="BR87" t="str">
        <f t="shared" si="65"/>
        <v>Enfermedad cardiovascular</v>
      </c>
    </row>
    <row r="88" spans="1:70" x14ac:dyDescent="0.25">
      <c r="A88" t="s">
        <v>88</v>
      </c>
      <c r="B88">
        <v>47</v>
      </c>
      <c r="C88" t="str">
        <f t="shared" si="36"/>
        <v>Adulto</v>
      </c>
      <c r="D88" t="s">
        <v>1</v>
      </c>
      <c r="E88">
        <v>27</v>
      </c>
      <c r="F88" t="str">
        <f t="shared" si="37"/>
        <v>Sobrepeso</v>
      </c>
      <c r="G88">
        <v>0</v>
      </c>
      <c r="H88" t="str">
        <f t="shared" si="38"/>
        <v>No tiene herencia</v>
      </c>
      <c r="I88">
        <v>121</v>
      </c>
      <c r="J88">
        <v>81</v>
      </c>
      <c r="K88">
        <v>64</v>
      </c>
      <c r="L88" t="str">
        <f t="shared" si="39"/>
        <v>Normal</v>
      </c>
      <c r="M88">
        <v>61</v>
      </c>
      <c r="N88" t="str">
        <f t="shared" si="40"/>
        <v>Normal</v>
      </c>
      <c r="O88">
        <v>1</v>
      </c>
      <c r="P88" t="str">
        <f t="shared" si="41"/>
        <v>Sin limitaciones</v>
      </c>
      <c r="Q88">
        <v>0</v>
      </c>
      <c r="R88" t="str">
        <f t="shared" si="42"/>
        <v>No tiene cetoacidosis</v>
      </c>
      <c r="S88">
        <v>0</v>
      </c>
      <c r="T88" t="str">
        <f t="shared" si="43"/>
        <v>No tiene Insuficiencia</v>
      </c>
      <c r="U88">
        <v>1</v>
      </c>
      <c r="V88" t="str">
        <f t="shared" si="44"/>
        <v>Hipertenso</v>
      </c>
      <c r="W88">
        <v>1.2</v>
      </c>
      <c r="X88" t="str">
        <f t="shared" si="33"/>
        <v>Normal</v>
      </c>
      <c r="Y88">
        <v>17</v>
      </c>
      <c r="Z88" t="str">
        <f t="shared" si="34"/>
        <v>Bajo</v>
      </c>
      <c r="AA88">
        <v>92</v>
      </c>
      <c r="AB88" t="str">
        <f t="shared" si="45"/>
        <v>Normal</v>
      </c>
      <c r="AC88">
        <v>24</v>
      </c>
      <c r="AD88" t="str">
        <f t="shared" si="46"/>
        <v>Normal</v>
      </c>
      <c r="AE88">
        <v>19</v>
      </c>
      <c r="AF88" t="str">
        <f t="shared" si="47"/>
        <v>Normal</v>
      </c>
      <c r="AG88">
        <v>1892</v>
      </c>
      <c r="AH88" t="str">
        <f t="shared" si="48"/>
        <v>Poliuria</v>
      </c>
      <c r="AI88">
        <v>0</v>
      </c>
      <c r="AJ88" t="str">
        <f t="shared" si="49"/>
        <v>No Diabetico</v>
      </c>
      <c r="AK88">
        <v>114</v>
      </c>
      <c r="AL88" t="str">
        <f t="shared" si="50"/>
        <v>Prediabetes</v>
      </c>
      <c r="AM88">
        <v>5.9</v>
      </c>
      <c r="AN88" t="str">
        <f t="shared" si="51"/>
        <v>Prediabetes</v>
      </c>
      <c r="AO88">
        <v>177</v>
      </c>
      <c r="AP88" t="str">
        <f t="shared" si="52"/>
        <v>Normal</v>
      </c>
      <c r="AQ88">
        <v>126</v>
      </c>
      <c r="AR88" t="str">
        <f t="shared" si="53"/>
        <v>Casi normal</v>
      </c>
      <c r="AS88">
        <v>46</v>
      </c>
      <c r="AT88" t="str">
        <f t="shared" si="54"/>
        <v>Bajo</v>
      </c>
      <c r="AU88">
        <v>149</v>
      </c>
      <c r="AV88" t="str">
        <f t="shared" si="55"/>
        <v>Normal</v>
      </c>
      <c r="AW88">
        <v>143</v>
      </c>
      <c r="AX88" t="str">
        <f t="shared" si="56"/>
        <v>Normal</v>
      </c>
      <c r="AY88">
        <v>4.5</v>
      </c>
      <c r="AZ88" t="str">
        <f t="shared" si="57"/>
        <v>Normal</v>
      </c>
      <c r="BA88">
        <v>16</v>
      </c>
      <c r="BB88" t="str">
        <f t="shared" si="35"/>
        <v>Normal</v>
      </c>
      <c r="BC88">
        <v>8.6</v>
      </c>
      <c r="BD88" t="str">
        <f t="shared" si="58"/>
        <v>Normal</v>
      </c>
      <c r="BE88">
        <v>2.7</v>
      </c>
      <c r="BF88" t="str">
        <f t="shared" si="59"/>
        <v>Normal</v>
      </c>
      <c r="BG88">
        <v>0</v>
      </c>
      <c r="BH88" t="str">
        <f t="shared" si="60"/>
        <v>No Toma ECA</v>
      </c>
      <c r="BI88">
        <v>1</v>
      </c>
      <c r="BJ88" t="str">
        <f t="shared" si="61"/>
        <v>Toma ARB</v>
      </c>
      <c r="BK88">
        <v>0</v>
      </c>
      <c r="BL88" t="str">
        <f t="shared" si="62"/>
        <v>No toma diureticos</v>
      </c>
      <c r="BM88">
        <v>0</v>
      </c>
      <c r="BN88" t="str">
        <f t="shared" si="63"/>
        <v>No toma estatinas</v>
      </c>
      <c r="BO88">
        <v>0</v>
      </c>
      <c r="BP88" t="str">
        <f t="shared" si="64"/>
        <v>Sano</v>
      </c>
      <c r="BQ88">
        <v>0</v>
      </c>
      <c r="BR88" t="str">
        <f t="shared" si="65"/>
        <v>Sano</v>
      </c>
    </row>
    <row r="89" spans="1:70" x14ac:dyDescent="0.25">
      <c r="A89" t="s">
        <v>89</v>
      </c>
      <c r="B89">
        <v>44</v>
      </c>
      <c r="C89" t="str">
        <f t="shared" si="36"/>
        <v>Adulto</v>
      </c>
      <c r="D89" t="s">
        <v>1</v>
      </c>
      <c r="E89">
        <v>20.6</v>
      </c>
      <c r="F89" t="str">
        <f t="shared" si="37"/>
        <v>Peso Normal</v>
      </c>
      <c r="G89">
        <v>1</v>
      </c>
      <c r="H89" t="str">
        <f t="shared" si="38"/>
        <v>Tiene herencia</v>
      </c>
      <c r="I89">
        <v>113</v>
      </c>
      <c r="J89">
        <v>68</v>
      </c>
      <c r="K89">
        <v>71</v>
      </c>
      <c r="L89" t="str">
        <f t="shared" si="39"/>
        <v>Normal</v>
      </c>
      <c r="M89">
        <v>66</v>
      </c>
      <c r="N89" t="str">
        <f t="shared" si="40"/>
        <v>Normal</v>
      </c>
      <c r="O89">
        <v>1</v>
      </c>
      <c r="P89" t="str">
        <f t="shared" si="41"/>
        <v>Sin limitaciones</v>
      </c>
      <c r="Q89">
        <v>0</v>
      </c>
      <c r="R89" t="str">
        <f t="shared" si="42"/>
        <v>No tiene cetoacidosis</v>
      </c>
      <c r="S89">
        <v>0</v>
      </c>
      <c r="T89" t="str">
        <f t="shared" si="43"/>
        <v>No tiene Insuficiencia</v>
      </c>
      <c r="U89">
        <v>0</v>
      </c>
      <c r="V89" t="str">
        <f t="shared" si="44"/>
        <v>Normotenso</v>
      </c>
      <c r="W89">
        <v>1.1000000000000001</v>
      </c>
      <c r="X89" t="str">
        <f t="shared" si="33"/>
        <v>Normal</v>
      </c>
      <c r="Y89">
        <v>27</v>
      </c>
      <c r="Z89" t="str">
        <f t="shared" si="34"/>
        <v>Normal</v>
      </c>
      <c r="AA89">
        <v>74</v>
      </c>
      <c r="AB89" t="str">
        <f t="shared" si="45"/>
        <v>Funcion disminuida</v>
      </c>
      <c r="AC89">
        <v>22</v>
      </c>
      <c r="AD89" t="str">
        <f t="shared" si="46"/>
        <v>Normal</v>
      </c>
      <c r="AE89">
        <v>19</v>
      </c>
      <c r="AF89" t="str">
        <f t="shared" si="47"/>
        <v>Normal</v>
      </c>
      <c r="AG89">
        <v>2138</v>
      </c>
      <c r="AH89" t="str">
        <f t="shared" si="48"/>
        <v>Poliuria</v>
      </c>
      <c r="AI89">
        <v>1</v>
      </c>
      <c r="AJ89" t="str">
        <f t="shared" si="49"/>
        <v>Diabetico</v>
      </c>
      <c r="AK89">
        <v>106</v>
      </c>
      <c r="AL89" t="str">
        <f t="shared" si="50"/>
        <v>Prediabetes</v>
      </c>
      <c r="AM89">
        <v>5.7</v>
      </c>
      <c r="AN89" t="str">
        <f t="shared" si="51"/>
        <v>Prediabetes</v>
      </c>
      <c r="AO89">
        <v>195</v>
      </c>
      <c r="AP89" t="str">
        <f t="shared" si="52"/>
        <v>Normal</v>
      </c>
      <c r="AQ89">
        <v>117</v>
      </c>
      <c r="AR89" t="str">
        <f t="shared" si="53"/>
        <v>Casi normal</v>
      </c>
      <c r="AS89">
        <v>53</v>
      </c>
      <c r="AT89" t="str">
        <f t="shared" si="54"/>
        <v>Bajo</v>
      </c>
      <c r="AU89">
        <v>151</v>
      </c>
      <c r="AV89" t="str">
        <f t="shared" si="55"/>
        <v>Alto</v>
      </c>
      <c r="AW89">
        <v>137</v>
      </c>
      <c r="AX89" t="str">
        <f t="shared" si="56"/>
        <v>Normal</v>
      </c>
      <c r="AY89">
        <v>4.0999999999999996</v>
      </c>
      <c r="AZ89" t="str">
        <f t="shared" si="57"/>
        <v>Normal</v>
      </c>
      <c r="BA89">
        <v>15.2</v>
      </c>
      <c r="BB89" t="str">
        <f t="shared" si="35"/>
        <v>Normal</v>
      </c>
      <c r="BC89">
        <v>9.5</v>
      </c>
      <c r="BD89" t="str">
        <f t="shared" si="58"/>
        <v>Normal</v>
      </c>
      <c r="BE89">
        <v>2.5</v>
      </c>
      <c r="BF89" t="str">
        <f t="shared" si="59"/>
        <v>Normal</v>
      </c>
      <c r="BG89">
        <v>1</v>
      </c>
      <c r="BH89" t="str">
        <f t="shared" si="60"/>
        <v>Toma ECA</v>
      </c>
      <c r="BI89">
        <v>1</v>
      </c>
      <c r="BJ89" t="str">
        <f t="shared" si="61"/>
        <v>Toma ARB</v>
      </c>
      <c r="BK89">
        <v>0</v>
      </c>
      <c r="BL89" t="str">
        <f t="shared" si="62"/>
        <v>No toma diureticos</v>
      </c>
      <c r="BM89">
        <v>1</v>
      </c>
      <c r="BN89" t="str">
        <f t="shared" si="63"/>
        <v>Toma estatinas</v>
      </c>
      <c r="BO89">
        <v>0</v>
      </c>
      <c r="BP89" t="str">
        <f t="shared" si="64"/>
        <v>Sano</v>
      </c>
      <c r="BQ89">
        <v>1</v>
      </c>
      <c r="BR89" t="str">
        <f t="shared" si="65"/>
        <v>Enfermedad cardiovascular</v>
      </c>
    </row>
    <row r="90" spans="1:70" x14ac:dyDescent="0.25">
      <c r="A90" t="s">
        <v>90</v>
      </c>
      <c r="B90">
        <v>71</v>
      </c>
      <c r="C90" t="str">
        <f t="shared" si="36"/>
        <v>Adulto Mayor</v>
      </c>
      <c r="D90" t="s">
        <v>6</v>
      </c>
      <c r="E90">
        <v>37.9</v>
      </c>
      <c r="F90" t="str">
        <f t="shared" si="37"/>
        <v>Obesidad II</v>
      </c>
      <c r="G90">
        <v>0</v>
      </c>
      <c r="H90" t="str">
        <f t="shared" si="38"/>
        <v>No tiene herencia</v>
      </c>
      <c r="I90">
        <v>190</v>
      </c>
      <c r="J90">
        <v>92</v>
      </c>
      <c r="K90">
        <v>84</v>
      </c>
      <c r="L90" t="str">
        <f t="shared" si="39"/>
        <v>Normal</v>
      </c>
      <c r="M90">
        <v>43</v>
      </c>
      <c r="N90" t="str">
        <f t="shared" si="40"/>
        <v>Intermedia</v>
      </c>
      <c r="O90">
        <v>2</v>
      </c>
      <c r="P90" t="str">
        <f t="shared" si="41"/>
        <v>Ligera limitaciones</v>
      </c>
      <c r="Q90">
        <v>1</v>
      </c>
      <c r="R90" t="str">
        <f t="shared" si="42"/>
        <v>Tiene cetoacidosis</v>
      </c>
      <c r="S90">
        <v>1</v>
      </c>
      <c r="T90" t="str">
        <f t="shared" si="43"/>
        <v>Tiene Insuficiencia</v>
      </c>
      <c r="U90">
        <v>1</v>
      </c>
      <c r="V90" t="str">
        <f t="shared" si="44"/>
        <v>Hipertenso</v>
      </c>
      <c r="W90">
        <v>4.9000000000000004</v>
      </c>
      <c r="X90" t="str">
        <f t="shared" si="33"/>
        <v>Alto</v>
      </c>
      <c r="Y90">
        <v>107</v>
      </c>
      <c r="Z90" t="str">
        <f t="shared" si="34"/>
        <v>Riesgo</v>
      </c>
      <c r="AA90">
        <v>18</v>
      </c>
      <c r="AB90" t="str">
        <f t="shared" si="45"/>
        <v>Dismucion grave</v>
      </c>
      <c r="AC90">
        <v>1959</v>
      </c>
      <c r="AD90" t="str">
        <f t="shared" si="46"/>
        <v>Proteinuria</v>
      </c>
      <c r="AE90">
        <v>1567</v>
      </c>
      <c r="AF90" t="str">
        <f t="shared" si="47"/>
        <v>Macroalbuminuria</v>
      </c>
      <c r="AG90">
        <v>674</v>
      </c>
      <c r="AH90" t="str">
        <f t="shared" si="48"/>
        <v>Poliuria</v>
      </c>
      <c r="AI90">
        <v>0</v>
      </c>
      <c r="AJ90" t="str">
        <f t="shared" si="49"/>
        <v>No Diabetico</v>
      </c>
      <c r="AK90">
        <v>166</v>
      </c>
      <c r="AL90" t="str">
        <f t="shared" si="50"/>
        <v>Diabetes</v>
      </c>
      <c r="AM90">
        <v>8.6999999999999993</v>
      </c>
      <c r="AN90" t="str">
        <f t="shared" si="51"/>
        <v>Diabetes</v>
      </c>
      <c r="AO90">
        <v>319</v>
      </c>
      <c r="AP90" t="str">
        <f t="shared" si="52"/>
        <v>Riesgo</v>
      </c>
      <c r="AQ90">
        <v>167</v>
      </c>
      <c r="AR90" t="str">
        <f t="shared" si="53"/>
        <v>Alto</v>
      </c>
      <c r="AS90">
        <v>45</v>
      </c>
      <c r="AT90" t="str">
        <f t="shared" si="54"/>
        <v>Bajo</v>
      </c>
      <c r="AU90">
        <v>343</v>
      </c>
      <c r="AV90" t="str">
        <f t="shared" si="55"/>
        <v>Alto</v>
      </c>
      <c r="AW90">
        <v>132</v>
      </c>
      <c r="AX90" t="str">
        <f t="shared" si="56"/>
        <v>Bajo</v>
      </c>
      <c r="AY90">
        <v>5.5</v>
      </c>
      <c r="AZ90" t="str">
        <f t="shared" si="57"/>
        <v>Alto</v>
      </c>
      <c r="BA90">
        <v>7.2</v>
      </c>
      <c r="BB90" t="str">
        <f t="shared" si="35"/>
        <v>Baja</v>
      </c>
      <c r="BC90">
        <v>8.4</v>
      </c>
      <c r="BD90" t="str">
        <f t="shared" si="58"/>
        <v>Bajo</v>
      </c>
      <c r="BE90">
        <v>5.4</v>
      </c>
      <c r="BF90" t="str">
        <f t="shared" si="59"/>
        <v>Alto</v>
      </c>
      <c r="BG90">
        <v>1</v>
      </c>
      <c r="BH90" t="str">
        <f t="shared" si="60"/>
        <v>Toma ECA</v>
      </c>
      <c r="BI90">
        <v>0</v>
      </c>
      <c r="BJ90" t="str">
        <f t="shared" si="61"/>
        <v>No toma ARB</v>
      </c>
      <c r="BK90">
        <v>1</v>
      </c>
      <c r="BL90" t="str">
        <f t="shared" si="62"/>
        <v>Toma diureticos</v>
      </c>
      <c r="BM90">
        <v>0</v>
      </c>
      <c r="BN90" t="str">
        <f t="shared" si="63"/>
        <v>No toma estatinas</v>
      </c>
      <c r="BO90">
        <v>1</v>
      </c>
      <c r="BP90" t="str">
        <f t="shared" si="64"/>
        <v>Enfermedad renal</v>
      </c>
      <c r="BQ90">
        <v>0</v>
      </c>
      <c r="BR90" t="str">
        <f t="shared" si="65"/>
        <v>Sano</v>
      </c>
    </row>
    <row r="91" spans="1:70" x14ac:dyDescent="0.25">
      <c r="A91" t="s">
        <v>91</v>
      </c>
      <c r="B91">
        <v>43</v>
      </c>
      <c r="C91" t="str">
        <f t="shared" si="36"/>
        <v>Adulto</v>
      </c>
      <c r="D91" t="s">
        <v>6</v>
      </c>
      <c r="E91">
        <v>26.9</v>
      </c>
      <c r="F91" t="str">
        <f t="shared" si="37"/>
        <v>Sobrepeso</v>
      </c>
      <c r="G91">
        <v>1</v>
      </c>
      <c r="H91" t="str">
        <f t="shared" si="38"/>
        <v>Tiene herencia</v>
      </c>
      <c r="I91">
        <v>127</v>
      </c>
      <c r="J91">
        <v>72</v>
      </c>
      <c r="K91">
        <v>61</v>
      </c>
      <c r="L91" t="str">
        <f t="shared" si="39"/>
        <v>Normal</v>
      </c>
      <c r="M91">
        <v>58</v>
      </c>
      <c r="N91" t="str">
        <f t="shared" si="40"/>
        <v>Normal</v>
      </c>
      <c r="O91">
        <v>1</v>
      </c>
      <c r="P91" t="str">
        <f t="shared" si="41"/>
        <v>Sin limitaciones</v>
      </c>
      <c r="Q91">
        <v>0</v>
      </c>
      <c r="R91" t="str">
        <f t="shared" si="42"/>
        <v>No tiene cetoacidosis</v>
      </c>
      <c r="S91">
        <v>0</v>
      </c>
      <c r="T91" t="str">
        <f t="shared" si="43"/>
        <v>No tiene Insuficiencia</v>
      </c>
      <c r="U91">
        <v>1</v>
      </c>
      <c r="V91" t="str">
        <f t="shared" si="44"/>
        <v>Hipertenso</v>
      </c>
      <c r="W91">
        <v>0.8</v>
      </c>
      <c r="X91" t="str">
        <f t="shared" si="33"/>
        <v>Normal</v>
      </c>
      <c r="Y91">
        <v>38</v>
      </c>
      <c r="Z91" t="str">
        <f t="shared" si="34"/>
        <v>Normal</v>
      </c>
      <c r="AA91">
        <v>114</v>
      </c>
      <c r="AB91" t="str">
        <f t="shared" si="45"/>
        <v>Normal</v>
      </c>
      <c r="AC91">
        <v>20</v>
      </c>
      <c r="AD91" t="str">
        <f t="shared" si="46"/>
        <v>Normal</v>
      </c>
      <c r="AE91">
        <v>18</v>
      </c>
      <c r="AF91" t="str">
        <f t="shared" si="47"/>
        <v>Normal</v>
      </c>
      <c r="AG91">
        <v>1476</v>
      </c>
      <c r="AH91" t="str">
        <f t="shared" si="48"/>
        <v>Poliuria</v>
      </c>
      <c r="AI91">
        <v>0</v>
      </c>
      <c r="AJ91" t="str">
        <f t="shared" si="49"/>
        <v>No Diabetico</v>
      </c>
      <c r="AK91">
        <v>91</v>
      </c>
      <c r="AL91" t="str">
        <f t="shared" si="50"/>
        <v>Normal</v>
      </c>
      <c r="AM91">
        <v>5.7</v>
      </c>
      <c r="AN91" t="str">
        <f t="shared" si="51"/>
        <v>Prediabetes</v>
      </c>
      <c r="AO91">
        <v>213</v>
      </c>
      <c r="AP91" t="str">
        <f t="shared" si="52"/>
        <v>Alto</v>
      </c>
      <c r="AQ91">
        <v>125</v>
      </c>
      <c r="AR91" t="str">
        <f t="shared" si="53"/>
        <v>Casi normal</v>
      </c>
      <c r="AS91">
        <v>57</v>
      </c>
      <c r="AT91" t="str">
        <f t="shared" si="54"/>
        <v>Bajo</v>
      </c>
      <c r="AU91">
        <v>164</v>
      </c>
      <c r="AV91" t="str">
        <f t="shared" si="55"/>
        <v>Alto</v>
      </c>
      <c r="AW91">
        <v>139</v>
      </c>
      <c r="AX91" t="str">
        <f t="shared" si="56"/>
        <v>Normal</v>
      </c>
      <c r="AY91">
        <v>3.6</v>
      </c>
      <c r="AZ91" t="str">
        <f t="shared" si="57"/>
        <v>Normal</v>
      </c>
      <c r="BA91">
        <v>15.3</v>
      </c>
      <c r="BB91" t="str">
        <f t="shared" si="35"/>
        <v>Normal</v>
      </c>
      <c r="BC91">
        <v>9.6999999999999993</v>
      </c>
      <c r="BD91" t="str">
        <f t="shared" si="58"/>
        <v>Normal</v>
      </c>
      <c r="BE91">
        <v>2.7</v>
      </c>
      <c r="BF91" t="str">
        <f t="shared" si="59"/>
        <v>Normal</v>
      </c>
      <c r="BG91">
        <v>0</v>
      </c>
      <c r="BH91" t="str">
        <f t="shared" si="60"/>
        <v>No Toma ECA</v>
      </c>
      <c r="BI91">
        <v>0</v>
      </c>
      <c r="BJ91" t="str">
        <f t="shared" si="61"/>
        <v>No toma ARB</v>
      </c>
      <c r="BK91">
        <v>0</v>
      </c>
      <c r="BL91" t="str">
        <f t="shared" si="62"/>
        <v>No toma diureticos</v>
      </c>
      <c r="BM91">
        <v>0</v>
      </c>
      <c r="BN91" t="str">
        <f t="shared" si="63"/>
        <v>No toma estatinas</v>
      </c>
      <c r="BO91">
        <v>0</v>
      </c>
      <c r="BP91" t="str">
        <f t="shared" si="64"/>
        <v>Sano</v>
      </c>
      <c r="BQ91">
        <v>0</v>
      </c>
      <c r="BR91" t="str">
        <f t="shared" si="65"/>
        <v>Sano</v>
      </c>
    </row>
    <row r="92" spans="1:70" x14ac:dyDescent="0.25">
      <c r="A92" t="s">
        <v>92</v>
      </c>
      <c r="B92">
        <v>66</v>
      </c>
      <c r="C92" t="str">
        <f t="shared" si="36"/>
        <v>Adulto Mayor</v>
      </c>
      <c r="D92" t="s">
        <v>6</v>
      </c>
      <c r="E92">
        <v>26</v>
      </c>
      <c r="F92" t="str">
        <f t="shared" si="37"/>
        <v>Sobrepeso</v>
      </c>
      <c r="G92">
        <v>1</v>
      </c>
      <c r="H92" t="str">
        <f t="shared" si="38"/>
        <v>Tiene herencia</v>
      </c>
      <c r="I92">
        <v>184</v>
      </c>
      <c r="J92">
        <v>104</v>
      </c>
      <c r="K92">
        <v>82</v>
      </c>
      <c r="L92" t="str">
        <f t="shared" si="39"/>
        <v>Normal</v>
      </c>
      <c r="M92">
        <v>36</v>
      </c>
      <c r="N92" t="str">
        <f t="shared" si="40"/>
        <v>Reducida</v>
      </c>
      <c r="O92">
        <v>3</v>
      </c>
      <c r="P92" t="str">
        <f t="shared" si="41"/>
        <v>Limitacion marcada</v>
      </c>
      <c r="Q92">
        <v>1</v>
      </c>
      <c r="R92" t="str">
        <f t="shared" si="42"/>
        <v>Tiene cetoacidosis</v>
      </c>
      <c r="S92">
        <v>1</v>
      </c>
      <c r="T92" t="str">
        <f t="shared" si="43"/>
        <v>Tiene Insuficiencia</v>
      </c>
      <c r="U92">
        <v>1</v>
      </c>
      <c r="V92" t="str">
        <f t="shared" si="44"/>
        <v>Hipertenso</v>
      </c>
      <c r="W92">
        <v>4.2</v>
      </c>
      <c r="X92" t="str">
        <f t="shared" si="33"/>
        <v>Alto</v>
      </c>
      <c r="Y92">
        <v>63</v>
      </c>
      <c r="Z92" t="str">
        <f t="shared" si="34"/>
        <v>Elevado</v>
      </c>
      <c r="AA92">
        <v>35</v>
      </c>
      <c r="AB92" t="str">
        <f t="shared" si="45"/>
        <v>Funcion disminuida moderada</v>
      </c>
      <c r="AC92">
        <v>1119</v>
      </c>
      <c r="AD92" t="str">
        <f t="shared" si="46"/>
        <v>Proteinuria</v>
      </c>
      <c r="AE92">
        <v>895</v>
      </c>
      <c r="AF92" t="str">
        <f t="shared" si="47"/>
        <v>Macroalbuminuria</v>
      </c>
      <c r="AG92">
        <v>705</v>
      </c>
      <c r="AH92" t="str">
        <f t="shared" si="48"/>
        <v>Poliuria</v>
      </c>
      <c r="AI92">
        <v>0</v>
      </c>
      <c r="AJ92" t="str">
        <f t="shared" si="49"/>
        <v>No Diabetico</v>
      </c>
      <c r="AK92">
        <v>157</v>
      </c>
      <c r="AL92" t="str">
        <f t="shared" si="50"/>
        <v>Diabetes</v>
      </c>
      <c r="AM92">
        <v>9.3000000000000007</v>
      </c>
      <c r="AN92" t="str">
        <f t="shared" si="51"/>
        <v>Diabetes</v>
      </c>
      <c r="AO92">
        <v>228</v>
      </c>
      <c r="AP92" t="str">
        <f t="shared" si="52"/>
        <v>Alto</v>
      </c>
      <c r="AQ92">
        <v>180</v>
      </c>
      <c r="AR92" t="str">
        <f t="shared" si="53"/>
        <v>Alto</v>
      </c>
      <c r="AS92">
        <v>28</v>
      </c>
      <c r="AT92" t="str">
        <f t="shared" si="54"/>
        <v>Bajo</v>
      </c>
      <c r="AU92">
        <v>207</v>
      </c>
      <c r="AV92" t="str">
        <f t="shared" si="55"/>
        <v>Alto</v>
      </c>
      <c r="AW92">
        <v>128</v>
      </c>
      <c r="AX92" t="str">
        <f t="shared" si="56"/>
        <v>Bajo</v>
      </c>
      <c r="AY92">
        <v>5.8</v>
      </c>
      <c r="AZ92" t="str">
        <f t="shared" si="57"/>
        <v>Alto</v>
      </c>
      <c r="BA92">
        <v>9</v>
      </c>
      <c r="BB92" t="str">
        <f t="shared" si="35"/>
        <v>Baja</v>
      </c>
      <c r="BC92">
        <v>8.5</v>
      </c>
      <c r="BD92" t="str">
        <f t="shared" si="58"/>
        <v>Normal</v>
      </c>
      <c r="BE92">
        <v>7.4</v>
      </c>
      <c r="BF92" t="str">
        <f t="shared" si="59"/>
        <v>Alto</v>
      </c>
      <c r="BG92">
        <v>1</v>
      </c>
      <c r="BH92" t="str">
        <f t="shared" si="60"/>
        <v>Toma ECA</v>
      </c>
      <c r="BI92">
        <v>0</v>
      </c>
      <c r="BJ92" t="str">
        <f t="shared" si="61"/>
        <v>No toma ARB</v>
      </c>
      <c r="BK92">
        <v>0</v>
      </c>
      <c r="BL92" t="str">
        <f t="shared" si="62"/>
        <v>No toma diureticos</v>
      </c>
      <c r="BM92">
        <v>1</v>
      </c>
      <c r="BN92" t="str">
        <f t="shared" si="63"/>
        <v>Toma estatinas</v>
      </c>
      <c r="BO92">
        <v>1</v>
      </c>
      <c r="BP92" t="str">
        <f t="shared" si="64"/>
        <v>Enfermedad renal</v>
      </c>
      <c r="BQ92">
        <v>0</v>
      </c>
      <c r="BR92" t="str">
        <f t="shared" si="65"/>
        <v>Sano</v>
      </c>
    </row>
    <row r="93" spans="1:70" x14ac:dyDescent="0.25">
      <c r="A93" t="s">
        <v>93</v>
      </c>
      <c r="B93">
        <v>52</v>
      </c>
      <c r="C93" t="str">
        <f t="shared" si="36"/>
        <v>Adulto</v>
      </c>
      <c r="D93" t="s">
        <v>1</v>
      </c>
      <c r="E93">
        <v>22.9</v>
      </c>
      <c r="F93" t="str">
        <f t="shared" si="37"/>
        <v>Peso Normal</v>
      </c>
      <c r="G93">
        <v>0</v>
      </c>
      <c r="H93" t="str">
        <f t="shared" si="38"/>
        <v>No tiene herencia</v>
      </c>
      <c r="I93">
        <v>117</v>
      </c>
      <c r="J93">
        <v>81</v>
      </c>
      <c r="K93">
        <v>88</v>
      </c>
      <c r="L93" t="str">
        <f t="shared" si="39"/>
        <v>Normal</v>
      </c>
      <c r="M93">
        <v>61</v>
      </c>
      <c r="N93" t="str">
        <f t="shared" si="40"/>
        <v>Normal</v>
      </c>
      <c r="O93">
        <v>2</v>
      </c>
      <c r="P93" t="str">
        <f t="shared" si="41"/>
        <v>Ligera limitaciones</v>
      </c>
      <c r="Q93">
        <v>0</v>
      </c>
      <c r="R93" t="str">
        <f t="shared" si="42"/>
        <v>No tiene cetoacidosis</v>
      </c>
      <c r="S93">
        <v>0</v>
      </c>
      <c r="T93" t="str">
        <f t="shared" si="43"/>
        <v>No tiene Insuficiencia</v>
      </c>
      <c r="U93">
        <v>1</v>
      </c>
      <c r="V93" t="str">
        <f t="shared" si="44"/>
        <v>Hipertenso</v>
      </c>
      <c r="W93">
        <v>1.1000000000000001</v>
      </c>
      <c r="X93" t="str">
        <f t="shared" si="33"/>
        <v>Normal</v>
      </c>
      <c r="Y93">
        <v>33</v>
      </c>
      <c r="Z93" t="str">
        <f t="shared" si="34"/>
        <v>Normal</v>
      </c>
      <c r="AA93">
        <v>119</v>
      </c>
      <c r="AB93" t="str">
        <f t="shared" si="45"/>
        <v>Normal</v>
      </c>
      <c r="AC93">
        <v>14</v>
      </c>
      <c r="AD93" t="str">
        <f t="shared" si="46"/>
        <v>Normal</v>
      </c>
      <c r="AE93">
        <v>11</v>
      </c>
      <c r="AF93" t="str">
        <f t="shared" si="47"/>
        <v>Normal</v>
      </c>
      <c r="AG93">
        <v>2472</v>
      </c>
      <c r="AH93" t="str">
        <f t="shared" si="48"/>
        <v>Poliuria</v>
      </c>
      <c r="AI93">
        <v>0</v>
      </c>
      <c r="AJ93" t="str">
        <f t="shared" si="49"/>
        <v>No Diabetico</v>
      </c>
      <c r="AK93">
        <v>114</v>
      </c>
      <c r="AL93" t="str">
        <f t="shared" si="50"/>
        <v>Prediabetes</v>
      </c>
      <c r="AM93">
        <v>5.0999999999999996</v>
      </c>
      <c r="AN93" t="str">
        <f t="shared" si="51"/>
        <v>Normal</v>
      </c>
      <c r="AO93">
        <v>184</v>
      </c>
      <c r="AP93" t="str">
        <f t="shared" si="52"/>
        <v>Normal</v>
      </c>
      <c r="AQ93">
        <v>127</v>
      </c>
      <c r="AR93" t="str">
        <f t="shared" si="53"/>
        <v>Casi normal</v>
      </c>
      <c r="AS93">
        <v>52</v>
      </c>
      <c r="AT93" t="str">
        <f t="shared" si="54"/>
        <v>Bajo</v>
      </c>
      <c r="AU93">
        <v>163</v>
      </c>
      <c r="AV93" t="str">
        <f t="shared" si="55"/>
        <v>Alto</v>
      </c>
      <c r="AW93">
        <v>142</v>
      </c>
      <c r="AX93" t="str">
        <f t="shared" si="56"/>
        <v>Normal</v>
      </c>
      <c r="AY93">
        <v>4.4000000000000004</v>
      </c>
      <c r="AZ93" t="str">
        <f t="shared" si="57"/>
        <v>Normal</v>
      </c>
      <c r="BA93">
        <v>14.1</v>
      </c>
      <c r="BB93" t="str">
        <f t="shared" si="35"/>
        <v>Normal</v>
      </c>
      <c r="BC93">
        <v>10.199999999999999</v>
      </c>
      <c r="BD93" t="str">
        <f t="shared" si="58"/>
        <v>Normal</v>
      </c>
      <c r="BE93">
        <v>2.6</v>
      </c>
      <c r="BF93" t="str">
        <f t="shared" si="59"/>
        <v>Normal</v>
      </c>
      <c r="BG93">
        <v>1</v>
      </c>
      <c r="BH93" t="str">
        <f t="shared" si="60"/>
        <v>Toma ECA</v>
      </c>
      <c r="BI93">
        <v>0</v>
      </c>
      <c r="BJ93" t="str">
        <f t="shared" si="61"/>
        <v>No toma ARB</v>
      </c>
      <c r="BK93">
        <v>0</v>
      </c>
      <c r="BL93" t="str">
        <f t="shared" si="62"/>
        <v>No toma diureticos</v>
      </c>
      <c r="BM93">
        <v>1</v>
      </c>
      <c r="BN93" t="str">
        <f t="shared" si="63"/>
        <v>Toma estatinas</v>
      </c>
      <c r="BO93">
        <v>0</v>
      </c>
      <c r="BP93" t="str">
        <f t="shared" si="64"/>
        <v>Sano</v>
      </c>
      <c r="BQ93">
        <v>1</v>
      </c>
      <c r="BR93" t="str">
        <f t="shared" si="65"/>
        <v>Enfermedad cardiovascular</v>
      </c>
    </row>
    <row r="94" spans="1:70" x14ac:dyDescent="0.25">
      <c r="A94" t="s">
        <v>94</v>
      </c>
      <c r="B94">
        <v>70</v>
      </c>
      <c r="C94" t="str">
        <f t="shared" si="36"/>
        <v>Adulto Mayor</v>
      </c>
      <c r="D94" t="s">
        <v>1</v>
      </c>
      <c r="E94">
        <v>22.8</v>
      </c>
      <c r="F94" t="str">
        <f t="shared" si="37"/>
        <v>Peso Normal</v>
      </c>
      <c r="G94">
        <v>0</v>
      </c>
      <c r="H94" t="str">
        <f t="shared" si="38"/>
        <v>No tiene herencia</v>
      </c>
      <c r="I94">
        <v>116</v>
      </c>
      <c r="J94">
        <v>85</v>
      </c>
      <c r="K94">
        <v>78</v>
      </c>
      <c r="L94" t="str">
        <f t="shared" si="39"/>
        <v>Normal</v>
      </c>
      <c r="M94">
        <v>56</v>
      </c>
      <c r="N94" t="str">
        <f t="shared" si="40"/>
        <v>Normal</v>
      </c>
      <c r="O94">
        <v>1</v>
      </c>
      <c r="P94" t="str">
        <f t="shared" si="41"/>
        <v>Sin limitaciones</v>
      </c>
      <c r="Q94">
        <v>0</v>
      </c>
      <c r="R94" t="str">
        <f t="shared" si="42"/>
        <v>No tiene cetoacidosis</v>
      </c>
      <c r="S94">
        <v>0</v>
      </c>
      <c r="T94" t="str">
        <f t="shared" si="43"/>
        <v>No tiene Insuficiencia</v>
      </c>
      <c r="U94">
        <v>0</v>
      </c>
      <c r="V94" t="str">
        <f t="shared" si="44"/>
        <v>Normotenso</v>
      </c>
      <c r="W94">
        <v>0.6</v>
      </c>
      <c r="X94" t="str">
        <f t="shared" si="33"/>
        <v>Bajo</v>
      </c>
      <c r="Y94">
        <v>25</v>
      </c>
      <c r="Z94" t="str">
        <f t="shared" si="34"/>
        <v>Normal</v>
      </c>
      <c r="AA94">
        <v>105</v>
      </c>
      <c r="AB94" t="str">
        <f t="shared" si="45"/>
        <v>Normal</v>
      </c>
      <c r="AC94">
        <v>23</v>
      </c>
      <c r="AD94" t="str">
        <f t="shared" si="46"/>
        <v>Normal</v>
      </c>
      <c r="AE94">
        <v>16</v>
      </c>
      <c r="AF94" t="str">
        <f t="shared" si="47"/>
        <v>Normal</v>
      </c>
      <c r="AG94">
        <v>1906</v>
      </c>
      <c r="AH94" t="str">
        <f t="shared" si="48"/>
        <v>Poliuria</v>
      </c>
      <c r="AI94">
        <v>0</v>
      </c>
      <c r="AJ94" t="str">
        <f t="shared" si="49"/>
        <v>No Diabetico</v>
      </c>
      <c r="AK94">
        <v>124</v>
      </c>
      <c r="AL94" t="str">
        <f t="shared" si="50"/>
        <v>Prediabetes</v>
      </c>
      <c r="AM94">
        <v>5.4</v>
      </c>
      <c r="AN94" t="str">
        <f t="shared" si="51"/>
        <v>Normal</v>
      </c>
      <c r="AO94">
        <v>168</v>
      </c>
      <c r="AP94" t="str">
        <f t="shared" si="52"/>
        <v>Normal</v>
      </c>
      <c r="AQ94">
        <v>91</v>
      </c>
      <c r="AR94" t="str">
        <f t="shared" si="53"/>
        <v>Normal</v>
      </c>
      <c r="AS94">
        <v>47</v>
      </c>
      <c r="AT94" t="str">
        <f t="shared" si="54"/>
        <v>Bajo</v>
      </c>
      <c r="AU94">
        <v>151</v>
      </c>
      <c r="AV94" t="str">
        <f t="shared" si="55"/>
        <v>Alto</v>
      </c>
      <c r="AW94">
        <v>139</v>
      </c>
      <c r="AX94" t="str">
        <f t="shared" si="56"/>
        <v>Normal</v>
      </c>
      <c r="AY94">
        <v>3.9</v>
      </c>
      <c r="AZ94" t="str">
        <f t="shared" si="57"/>
        <v>Normal</v>
      </c>
      <c r="BA94">
        <v>14.7</v>
      </c>
      <c r="BB94" t="str">
        <f t="shared" si="35"/>
        <v>Normal</v>
      </c>
      <c r="BC94">
        <v>9.1</v>
      </c>
      <c r="BD94" t="str">
        <f t="shared" si="58"/>
        <v>Normal</v>
      </c>
      <c r="BE94">
        <v>3.9</v>
      </c>
      <c r="BF94" t="str">
        <f t="shared" si="59"/>
        <v>Normal</v>
      </c>
      <c r="BG94">
        <v>1</v>
      </c>
      <c r="BH94" t="str">
        <f t="shared" si="60"/>
        <v>Toma ECA</v>
      </c>
      <c r="BI94">
        <v>1</v>
      </c>
      <c r="BJ94" t="str">
        <f t="shared" si="61"/>
        <v>Toma ARB</v>
      </c>
      <c r="BK94">
        <v>0</v>
      </c>
      <c r="BL94" t="str">
        <f t="shared" si="62"/>
        <v>No toma diureticos</v>
      </c>
      <c r="BM94">
        <v>1</v>
      </c>
      <c r="BN94" t="str">
        <f t="shared" si="63"/>
        <v>Toma estatinas</v>
      </c>
      <c r="BO94">
        <v>0</v>
      </c>
      <c r="BP94" t="str">
        <f t="shared" si="64"/>
        <v>Sano</v>
      </c>
      <c r="BQ94">
        <v>0</v>
      </c>
      <c r="BR94" t="str">
        <f t="shared" si="65"/>
        <v>Sano</v>
      </c>
    </row>
    <row r="95" spans="1:70" x14ac:dyDescent="0.25">
      <c r="A95" t="s">
        <v>95</v>
      </c>
      <c r="B95">
        <v>52</v>
      </c>
      <c r="C95" t="str">
        <f t="shared" si="36"/>
        <v>Adulto</v>
      </c>
      <c r="D95" t="s">
        <v>1</v>
      </c>
      <c r="E95">
        <v>26.6</v>
      </c>
      <c r="F95" t="str">
        <f t="shared" si="37"/>
        <v>Sobrepeso</v>
      </c>
      <c r="G95">
        <v>1</v>
      </c>
      <c r="H95" t="str">
        <f t="shared" si="38"/>
        <v>Tiene herencia</v>
      </c>
      <c r="I95">
        <v>119</v>
      </c>
      <c r="J95">
        <v>82</v>
      </c>
      <c r="K95">
        <v>77</v>
      </c>
      <c r="L95" t="str">
        <f t="shared" si="39"/>
        <v>Normal</v>
      </c>
      <c r="M95">
        <v>51</v>
      </c>
      <c r="N95" t="str">
        <f t="shared" si="40"/>
        <v>Normal</v>
      </c>
      <c r="O95">
        <v>2</v>
      </c>
      <c r="P95" t="str">
        <f t="shared" si="41"/>
        <v>Ligera limitaciones</v>
      </c>
      <c r="Q95">
        <v>0</v>
      </c>
      <c r="R95" t="str">
        <f t="shared" si="42"/>
        <v>No tiene cetoacidosis</v>
      </c>
      <c r="S95">
        <v>0</v>
      </c>
      <c r="T95" t="str">
        <f t="shared" si="43"/>
        <v>No tiene Insuficiencia</v>
      </c>
      <c r="U95">
        <v>1</v>
      </c>
      <c r="V95" t="str">
        <f t="shared" si="44"/>
        <v>Hipertenso</v>
      </c>
      <c r="W95">
        <v>1.1000000000000001</v>
      </c>
      <c r="X95" t="str">
        <f t="shared" si="33"/>
        <v>Normal</v>
      </c>
      <c r="Y95">
        <v>18</v>
      </c>
      <c r="Z95" t="str">
        <f t="shared" si="34"/>
        <v>Normal</v>
      </c>
      <c r="AA95">
        <v>77</v>
      </c>
      <c r="AB95" t="str">
        <f t="shared" si="45"/>
        <v>Funcion disminuida</v>
      </c>
      <c r="AC95">
        <v>9</v>
      </c>
      <c r="AD95" t="str">
        <f t="shared" si="46"/>
        <v>Normal</v>
      </c>
      <c r="AE95">
        <v>7</v>
      </c>
      <c r="AF95" t="str">
        <f t="shared" si="47"/>
        <v>Normal</v>
      </c>
      <c r="AG95">
        <v>1411</v>
      </c>
      <c r="AH95" t="str">
        <f t="shared" si="48"/>
        <v>Poliuria</v>
      </c>
      <c r="AI95">
        <v>0</v>
      </c>
      <c r="AJ95" t="str">
        <f t="shared" si="49"/>
        <v>No Diabetico</v>
      </c>
      <c r="AK95">
        <v>112</v>
      </c>
      <c r="AL95" t="str">
        <f t="shared" si="50"/>
        <v>Prediabetes</v>
      </c>
      <c r="AM95">
        <v>5.4</v>
      </c>
      <c r="AN95" t="str">
        <f t="shared" si="51"/>
        <v>Normal</v>
      </c>
      <c r="AO95">
        <v>164</v>
      </c>
      <c r="AP95" t="str">
        <f t="shared" si="52"/>
        <v>Normal</v>
      </c>
      <c r="AQ95">
        <v>120</v>
      </c>
      <c r="AR95" t="str">
        <f t="shared" si="53"/>
        <v>Casi normal</v>
      </c>
      <c r="AS95">
        <v>46</v>
      </c>
      <c r="AT95" t="str">
        <f t="shared" si="54"/>
        <v>Bajo</v>
      </c>
      <c r="AU95">
        <v>81</v>
      </c>
      <c r="AV95" t="str">
        <f t="shared" si="55"/>
        <v>Normal</v>
      </c>
      <c r="AW95">
        <v>143</v>
      </c>
      <c r="AX95" t="str">
        <f t="shared" si="56"/>
        <v>Normal</v>
      </c>
      <c r="AY95">
        <v>4.5</v>
      </c>
      <c r="AZ95" t="str">
        <f t="shared" si="57"/>
        <v>Normal</v>
      </c>
      <c r="BA95">
        <v>15.6</v>
      </c>
      <c r="BB95" t="str">
        <f t="shared" si="35"/>
        <v>Normal</v>
      </c>
      <c r="BC95">
        <v>9.6999999999999993</v>
      </c>
      <c r="BD95" t="str">
        <f t="shared" si="58"/>
        <v>Normal</v>
      </c>
      <c r="BE95">
        <v>3.5</v>
      </c>
      <c r="BF95" t="str">
        <f t="shared" si="59"/>
        <v>Normal</v>
      </c>
      <c r="BG95">
        <v>0</v>
      </c>
      <c r="BH95" t="str">
        <f t="shared" si="60"/>
        <v>No Toma ECA</v>
      </c>
      <c r="BI95">
        <v>1</v>
      </c>
      <c r="BJ95" t="str">
        <f t="shared" si="61"/>
        <v>Toma ARB</v>
      </c>
      <c r="BK95">
        <v>0</v>
      </c>
      <c r="BL95" t="str">
        <f t="shared" si="62"/>
        <v>No toma diureticos</v>
      </c>
      <c r="BM95">
        <v>0</v>
      </c>
      <c r="BN95" t="str">
        <f t="shared" si="63"/>
        <v>No toma estatinas</v>
      </c>
      <c r="BO95">
        <v>0</v>
      </c>
      <c r="BP95" t="str">
        <f t="shared" si="64"/>
        <v>Sano</v>
      </c>
      <c r="BQ95">
        <v>0</v>
      </c>
      <c r="BR95" t="str">
        <f t="shared" si="65"/>
        <v>Sano</v>
      </c>
    </row>
    <row r="96" spans="1:70" x14ac:dyDescent="0.25">
      <c r="A96" t="s">
        <v>96</v>
      </c>
      <c r="B96">
        <v>32</v>
      </c>
      <c r="C96" t="str">
        <f t="shared" si="36"/>
        <v>Adulto</v>
      </c>
      <c r="D96" t="s">
        <v>1</v>
      </c>
      <c r="E96">
        <v>26.7</v>
      </c>
      <c r="F96" t="str">
        <f t="shared" si="37"/>
        <v>Sobrepeso</v>
      </c>
      <c r="G96">
        <v>1</v>
      </c>
      <c r="H96" t="str">
        <f t="shared" si="38"/>
        <v>Tiene herencia</v>
      </c>
      <c r="I96">
        <v>101</v>
      </c>
      <c r="J96">
        <v>70</v>
      </c>
      <c r="K96">
        <v>62</v>
      </c>
      <c r="L96" t="str">
        <f t="shared" si="39"/>
        <v>Normal</v>
      </c>
      <c r="M96">
        <v>65</v>
      </c>
      <c r="N96" t="str">
        <f t="shared" si="40"/>
        <v>Normal</v>
      </c>
      <c r="O96">
        <v>2</v>
      </c>
      <c r="P96" t="str">
        <f t="shared" si="41"/>
        <v>Ligera limitaciones</v>
      </c>
      <c r="Q96">
        <v>0</v>
      </c>
      <c r="R96" t="str">
        <f t="shared" si="42"/>
        <v>No tiene cetoacidosis</v>
      </c>
      <c r="S96">
        <v>0</v>
      </c>
      <c r="T96" t="str">
        <f t="shared" si="43"/>
        <v>No tiene Insuficiencia</v>
      </c>
      <c r="U96">
        <v>1</v>
      </c>
      <c r="V96" t="str">
        <f t="shared" si="44"/>
        <v>Hipertenso</v>
      </c>
      <c r="W96">
        <v>1.1000000000000001</v>
      </c>
      <c r="X96" t="str">
        <f t="shared" si="33"/>
        <v>Normal</v>
      </c>
      <c r="Y96">
        <v>23</v>
      </c>
      <c r="Z96" t="str">
        <f t="shared" si="34"/>
        <v>Normal</v>
      </c>
      <c r="AA96">
        <v>71</v>
      </c>
      <c r="AB96" t="str">
        <f t="shared" si="45"/>
        <v>Funcion disminuida</v>
      </c>
      <c r="AC96">
        <v>7</v>
      </c>
      <c r="AD96" t="str">
        <f t="shared" si="46"/>
        <v>Normal</v>
      </c>
      <c r="AE96">
        <v>5</v>
      </c>
      <c r="AF96" t="str">
        <f t="shared" si="47"/>
        <v>Normal</v>
      </c>
      <c r="AG96">
        <v>1234</v>
      </c>
      <c r="AH96" t="str">
        <f t="shared" si="48"/>
        <v>Poliuria</v>
      </c>
      <c r="AI96">
        <v>0</v>
      </c>
      <c r="AJ96" t="str">
        <f t="shared" si="49"/>
        <v>No Diabetico</v>
      </c>
      <c r="AK96">
        <v>94</v>
      </c>
      <c r="AL96" t="str">
        <f t="shared" si="50"/>
        <v>Normal</v>
      </c>
      <c r="AM96">
        <v>4.9000000000000004</v>
      </c>
      <c r="AN96" t="str">
        <f t="shared" si="51"/>
        <v>Normal</v>
      </c>
      <c r="AO96">
        <v>211</v>
      </c>
      <c r="AP96" t="str">
        <f t="shared" si="52"/>
        <v>Alto</v>
      </c>
      <c r="AQ96">
        <v>128</v>
      </c>
      <c r="AR96" t="str">
        <f t="shared" si="53"/>
        <v>Casi normal</v>
      </c>
      <c r="AS96">
        <v>70</v>
      </c>
      <c r="AT96" t="str">
        <f t="shared" si="54"/>
        <v>Normal</v>
      </c>
      <c r="AU96">
        <v>104</v>
      </c>
      <c r="AV96" t="str">
        <f t="shared" si="55"/>
        <v>Normal</v>
      </c>
      <c r="AW96">
        <v>141</v>
      </c>
      <c r="AX96" t="str">
        <f t="shared" si="56"/>
        <v>Normal</v>
      </c>
      <c r="AY96">
        <v>4.7</v>
      </c>
      <c r="AZ96" t="str">
        <f t="shared" si="57"/>
        <v>Normal</v>
      </c>
      <c r="BA96">
        <v>12.3</v>
      </c>
      <c r="BB96" t="str">
        <f t="shared" si="35"/>
        <v>Baja</v>
      </c>
      <c r="BC96">
        <v>9.3000000000000007</v>
      </c>
      <c r="BD96" t="str">
        <f t="shared" si="58"/>
        <v>Normal</v>
      </c>
      <c r="BE96">
        <v>4.2</v>
      </c>
      <c r="BF96" t="str">
        <f t="shared" si="59"/>
        <v>Normal</v>
      </c>
      <c r="BG96">
        <v>1</v>
      </c>
      <c r="BH96" t="str">
        <f t="shared" si="60"/>
        <v>Toma ECA</v>
      </c>
      <c r="BI96">
        <v>0</v>
      </c>
      <c r="BJ96" t="str">
        <f t="shared" si="61"/>
        <v>No toma ARB</v>
      </c>
      <c r="BK96">
        <v>0</v>
      </c>
      <c r="BL96" t="str">
        <f t="shared" si="62"/>
        <v>No toma diureticos</v>
      </c>
      <c r="BM96">
        <v>0</v>
      </c>
      <c r="BN96" t="str">
        <f t="shared" si="63"/>
        <v>No toma estatinas</v>
      </c>
      <c r="BO96">
        <v>0</v>
      </c>
      <c r="BP96" t="str">
        <f t="shared" si="64"/>
        <v>Sano</v>
      </c>
      <c r="BQ96">
        <v>1</v>
      </c>
      <c r="BR96" t="str">
        <f t="shared" si="65"/>
        <v>Enfermedad cardiovascular</v>
      </c>
    </row>
    <row r="97" spans="1:70" x14ac:dyDescent="0.25">
      <c r="A97" t="s">
        <v>97</v>
      </c>
      <c r="B97">
        <v>67</v>
      </c>
      <c r="C97" t="str">
        <f t="shared" si="36"/>
        <v>Adulto Mayor</v>
      </c>
      <c r="D97" t="s">
        <v>6</v>
      </c>
      <c r="E97">
        <v>27.5</v>
      </c>
      <c r="F97" t="str">
        <f t="shared" si="37"/>
        <v>Sobrepeso</v>
      </c>
      <c r="G97">
        <v>0</v>
      </c>
      <c r="H97" t="str">
        <f t="shared" si="38"/>
        <v>No tiene herencia</v>
      </c>
      <c r="I97">
        <v>102</v>
      </c>
      <c r="J97">
        <v>67</v>
      </c>
      <c r="K97">
        <v>87</v>
      </c>
      <c r="L97" t="str">
        <f t="shared" si="39"/>
        <v>Normal</v>
      </c>
      <c r="M97">
        <v>61</v>
      </c>
      <c r="N97" t="str">
        <f t="shared" si="40"/>
        <v>Normal</v>
      </c>
      <c r="O97">
        <v>1</v>
      </c>
      <c r="P97" t="str">
        <f t="shared" si="41"/>
        <v>Sin limitaciones</v>
      </c>
      <c r="Q97">
        <v>0</v>
      </c>
      <c r="R97" t="str">
        <f t="shared" si="42"/>
        <v>No tiene cetoacidosis</v>
      </c>
      <c r="S97">
        <v>0</v>
      </c>
      <c r="T97" t="str">
        <f t="shared" si="43"/>
        <v>No tiene Insuficiencia</v>
      </c>
      <c r="U97">
        <v>0</v>
      </c>
      <c r="V97" t="str">
        <f t="shared" si="44"/>
        <v>Normotenso</v>
      </c>
      <c r="W97">
        <v>0.9</v>
      </c>
      <c r="X97" t="str">
        <f t="shared" si="33"/>
        <v>Normal</v>
      </c>
      <c r="Y97">
        <v>22</v>
      </c>
      <c r="Z97" t="str">
        <f t="shared" si="34"/>
        <v>Normal</v>
      </c>
      <c r="AA97">
        <v>70</v>
      </c>
      <c r="AB97" t="str">
        <f t="shared" si="45"/>
        <v>Funcion disminuida</v>
      </c>
      <c r="AC97">
        <v>20</v>
      </c>
      <c r="AD97" t="str">
        <f t="shared" si="46"/>
        <v>Normal</v>
      </c>
      <c r="AE97">
        <v>16</v>
      </c>
      <c r="AF97" t="str">
        <f t="shared" si="47"/>
        <v>Normal</v>
      </c>
      <c r="AG97">
        <v>1671</v>
      </c>
      <c r="AH97" t="str">
        <f t="shared" si="48"/>
        <v>Poliuria</v>
      </c>
      <c r="AI97">
        <v>0</v>
      </c>
      <c r="AJ97" t="str">
        <f t="shared" si="49"/>
        <v>No Diabetico</v>
      </c>
      <c r="AK97">
        <v>115</v>
      </c>
      <c r="AL97" t="str">
        <f t="shared" si="50"/>
        <v>Prediabetes</v>
      </c>
      <c r="AM97">
        <v>5.4</v>
      </c>
      <c r="AN97" t="str">
        <f t="shared" si="51"/>
        <v>Normal</v>
      </c>
      <c r="AO97">
        <v>173</v>
      </c>
      <c r="AP97" t="str">
        <f t="shared" si="52"/>
        <v>Normal</v>
      </c>
      <c r="AQ97">
        <v>118</v>
      </c>
      <c r="AR97" t="str">
        <f t="shared" si="53"/>
        <v>Casi normal</v>
      </c>
      <c r="AS97">
        <v>41</v>
      </c>
      <c r="AT97" t="str">
        <f t="shared" si="54"/>
        <v>Bajo</v>
      </c>
      <c r="AU97">
        <v>135</v>
      </c>
      <c r="AV97" t="str">
        <f t="shared" si="55"/>
        <v>Normal</v>
      </c>
      <c r="AW97">
        <v>139</v>
      </c>
      <c r="AX97" t="str">
        <f t="shared" si="56"/>
        <v>Normal</v>
      </c>
      <c r="AY97">
        <v>4.5</v>
      </c>
      <c r="AZ97" t="str">
        <f t="shared" si="57"/>
        <v>Normal</v>
      </c>
      <c r="BA97">
        <v>12.2</v>
      </c>
      <c r="BB97" t="str">
        <f t="shared" si="35"/>
        <v>Normal</v>
      </c>
      <c r="BC97">
        <v>10</v>
      </c>
      <c r="BD97" t="str">
        <f t="shared" si="58"/>
        <v>Normal</v>
      </c>
      <c r="BE97">
        <v>4.4000000000000004</v>
      </c>
      <c r="BF97" t="str">
        <f t="shared" si="59"/>
        <v>Normal</v>
      </c>
      <c r="BG97">
        <v>0</v>
      </c>
      <c r="BH97" t="str">
        <f t="shared" si="60"/>
        <v>No Toma ECA</v>
      </c>
      <c r="BI97">
        <v>0</v>
      </c>
      <c r="BJ97" t="str">
        <f t="shared" si="61"/>
        <v>No toma ARB</v>
      </c>
      <c r="BK97">
        <v>0</v>
      </c>
      <c r="BL97" t="str">
        <f t="shared" si="62"/>
        <v>No toma diureticos</v>
      </c>
      <c r="BM97">
        <v>1</v>
      </c>
      <c r="BN97" t="str">
        <f t="shared" si="63"/>
        <v>Toma estatinas</v>
      </c>
      <c r="BO97">
        <v>0</v>
      </c>
      <c r="BP97" t="str">
        <f t="shared" si="64"/>
        <v>Sano</v>
      </c>
      <c r="BQ97">
        <v>0</v>
      </c>
      <c r="BR97" t="str">
        <f t="shared" si="65"/>
        <v>Sano</v>
      </c>
    </row>
    <row r="98" spans="1:70" x14ac:dyDescent="0.25">
      <c r="A98" t="s">
        <v>98</v>
      </c>
      <c r="B98">
        <v>84</v>
      </c>
      <c r="C98" t="str">
        <f t="shared" si="36"/>
        <v>Adulto Mayor</v>
      </c>
      <c r="D98" t="s">
        <v>1</v>
      </c>
      <c r="E98">
        <v>30.1</v>
      </c>
      <c r="F98" t="str">
        <f t="shared" si="37"/>
        <v>Obesidad I</v>
      </c>
      <c r="G98">
        <v>0</v>
      </c>
      <c r="H98" t="str">
        <f t="shared" si="38"/>
        <v>No tiene herencia</v>
      </c>
      <c r="I98">
        <v>150</v>
      </c>
      <c r="J98">
        <v>106</v>
      </c>
      <c r="K98">
        <v>91</v>
      </c>
      <c r="L98" t="str">
        <f t="shared" si="39"/>
        <v>Normal</v>
      </c>
      <c r="M98">
        <v>30</v>
      </c>
      <c r="N98" t="str">
        <f t="shared" si="40"/>
        <v>Reducida</v>
      </c>
      <c r="O98">
        <v>2</v>
      </c>
      <c r="P98" t="str">
        <f t="shared" si="41"/>
        <v>Ligera limitaciones</v>
      </c>
      <c r="Q98">
        <v>1</v>
      </c>
      <c r="R98" t="str">
        <f t="shared" si="42"/>
        <v>Tiene cetoacidosis</v>
      </c>
      <c r="S98">
        <v>1</v>
      </c>
      <c r="T98" t="str">
        <f t="shared" si="43"/>
        <v>Tiene Insuficiencia</v>
      </c>
      <c r="U98">
        <v>1</v>
      </c>
      <c r="V98" t="str">
        <f t="shared" si="44"/>
        <v>Hipertenso</v>
      </c>
      <c r="W98">
        <v>4.5</v>
      </c>
      <c r="X98" t="str">
        <f t="shared" si="33"/>
        <v>Alto</v>
      </c>
      <c r="Y98">
        <v>100</v>
      </c>
      <c r="Z98" t="str">
        <f t="shared" si="34"/>
        <v>Riesgo</v>
      </c>
      <c r="AA98">
        <v>21</v>
      </c>
      <c r="AB98" t="str">
        <f t="shared" si="45"/>
        <v>Dismucion grave</v>
      </c>
      <c r="AC98">
        <v>1132</v>
      </c>
      <c r="AD98" t="str">
        <f t="shared" si="46"/>
        <v>Proteinuria</v>
      </c>
      <c r="AE98">
        <v>905</v>
      </c>
      <c r="AF98" t="str">
        <f t="shared" si="47"/>
        <v>Macroalbuminuria</v>
      </c>
      <c r="AG98">
        <v>330</v>
      </c>
      <c r="AH98" t="str">
        <f t="shared" si="48"/>
        <v>Oliguria</v>
      </c>
      <c r="AI98">
        <v>1</v>
      </c>
      <c r="AJ98" t="str">
        <f t="shared" si="49"/>
        <v>Diabetico</v>
      </c>
      <c r="AK98">
        <v>169</v>
      </c>
      <c r="AL98" t="str">
        <f t="shared" si="50"/>
        <v>Diabetes</v>
      </c>
      <c r="AM98">
        <v>8.8000000000000007</v>
      </c>
      <c r="AN98" t="str">
        <f t="shared" si="51"/>
        <v>Diabetes</v>
      </c>
      <c r="AO98">
        <v>319</v>
      </c>
      <c r="AP98" t="str">
        <f t="shared" si="52"/>
        <v>Riesgo</v>
      </c>
      <c r="AQ98">
        <v>217</v>
      </c>
      <c r="AR98" t="str">
        <f t="shared" si="53"/>
        <v>Muy alto</v>
      </c>
      <c r="AS98">
        <v>27</v>
      </c>
      <c r="AT98" t="str">
        <f t="shared" si="54"/>
        <v>Bajo</v>
      </c>
      <c r="AU98">
        <v>254</v>
      </c>
      <c r="AV98" t="str">
        <f t="shared" si="55"/>
        <v>Alto</v>
      </c>
      <c r="AW98">
        <v>137</v>
      </c>
      <c r="AX98" t="str">
        <f t="shared" si="56"/>
        <v>Normal</v>
      </c>
      <c r="AY98">
        <v>5.8</v>
      </c>
      <c r="AZ98" t="str">
        <f t="shared" si="57"/>
        <v>Alto</v>
      </c>
      <c r="BA98">
        <v>7.2</v>
      </c>
      <c r="BB98" t="str">
        <f t="shared" si="35"/>
        <v>Baja</v>
      </c>
      <c r="BC98">
        <v>7.5</v>
      </c>
      <c r="BD98" t="str">
        <f t="shared" si="58"/>
        <v>Bajo</v>
      </c>
      <c r="BE98">
        <v>5.7</v>
      </c>
      <c r="BF98" t="str">
        <f t="shared" si="59"/>
        <v>Alto</v>
      </c>
      <c r="BG98">
        <v>1</v>
      </c>
      <c r="BH98" t="str">
        <f t="shared" si="60"/>
        <v>Toma ECA</v>
      </c>
      <c r="BI98">
        <v>0</v>
      </c>
      <c r="BJ98" t="str">
        <f t="shared" si="61"/>
        <v>No toma ARB</v>
      </c>
      <c r="BK98">
        <v>1</v>
      </c>
      <c r="BL98" t="str">
        <f t="shared" si="62"/>
        <v>Toma diureticos</v>
      </c>
      <c r="BM98">
        <v>1</v>
      </c>
      <c r="BN98" t="str">
        <f t="shared" si="63"/>
        <v>Toma estatinas</v>
      </c>
      <c r="BO98">
        <v>1</v>
      </c>
      <c r="BP98" t="str">
        <f t="shared" si="64"/>
        <v>Enfermedad renal</v>
      </c>
      <c r="BQ98">
        <v>1</v>
      </c>
      <c r="BR98" t="str">
        <f t="shared" si="65"/>
        <v>Enfermedad cardiovascular</v>
      </c>
    </row>
    <row r="99" spans="1:70" x14ac:dyDescent="0.25">
      <c r="A99" t="s">
        <v>99</v>
      </c>
      <c r="B99">
        <v>44</v>
      </c>
      <c r="C99" t="str">
        <f t="shared" si="36"/>
        <v>Adulto</v>
      </c>
      <c r="D99" t="s">
        <v>1</v>
      </c>
      <c r="E99">
        <v>23.9</v>
      </c>
      <c r="F99" t="str">
        <f t="shared" si="37"/>
        <v>Peso Normal</v>
      </c>
      <c r="G99">
        <v>0</v>
      </c>
      <c r="H99" t="str">
        <f t="shared" si="38"/>
        <v>No tiene herencia</v>
      </c>
      <c r="I99">
        <v>134</v>
      </c>
      <c r="J99">
        <v>70</v>
      </c>
      <c r="K99">
        <v>63</v>
      </c>
      <c r="L99" t="str">
        <f t="shared" si="39"/>
        <v>Normal</v>
      </c>
      <c r="M99">
        <v>67</v>
      </c>
      <c r="N99" t="str">
        <f t="shared" si="40"/>
        <v>Normal</v>
      </c>
      <c r="O99">
        <v>2</v>
      </c>
      <c r="P99" t="str">
        <f t="shared" si="41"/>
        <v>Ligera limitaciones</v>
      </c>
      <c r="Q99">
        <v>0</v>
      </c>
      <c r="R99" t="str">
        <f t="shared" si="42"/>
        <v>No tiene cetoacidosis</v>
      </c>
      <c r="S99">
        <v>0</v>
      </c>
      <c r="T99" t="str">
        <f t="shared" si="43"/>
        <v>No tiene Insuficiencia</v>
      </c>
      <c r="U99">
        <v>0</v>
      </c>
      <c r="V99" t="str">
        <f t="shared" si="44"/>
        <v>Normotenso</v>
      </c>
      <c r="W99">
        <v>1.2</v>
      </c>
      <c r="X99" t="str">
        <f t="shared" si="33"/>
        <v>Normal</v>
      </c>
      <c r="Y99">
        <v>27</v>
      </c>
      <c r="Z99" t="str">
        <f t="shared" si="34"/>
        <v>Normal</v>
      </c>
      <c r="AA99">
        <v>118</v>
      </c>
      <c r="AB99" t="str">
        <f t="shared" si="45"/>
        <v>Normal</v>
      </c>
      <c r="AC99">
        <v>19</v>
      </c>
      <c r="AD99" t="str">
        <f t="shared" si="46"/>
        <v>Normal</v>
      </c>
      <c r="AE99">
        <v>15</v>
      </c>
      <c r="AF99" t="str">
        <f t="shared" si="47"/>
        <v>Normal</v>
      </c>
      <c r="AG99">
        <v>1637</v>
      </c>
      <c r="AH99" t="str">
        <f t="shared" si="48"/>
        <v>Poliuria</v>
      </c>
      <c r="AI99">
        <v>0</v>
      </c>
      <c r="AJ99" t="str">
        <f t="shared" si="49"/>
        <v>No Diabetico</v>
      </c>
      <c r="AK99">
        <v>111</v>
      </c>
      <c r="AL99" t="str">
        <f t="shared" si="50"/>
        <v>Prediabetes</v>
      </c>
      <c r="AM99">
        <v>5.3</v>
      </c>
      <c r="AN99" t="str">
        <f t="shared" si="51"/>
        <v>Normal</v>
      </c>
      <c r="AO99">
        <v>217</v>
      </c>
      <c r="AP99" t="str">
        <f t="shared" si="52"/>
        <v>Alto</v>
      </c>
      <c r="AQ99">
        <v>84</v>
      </c>
      <c r="AR99" t="str">
        <f t="shared" si="53"/>
        <v>Normal</v>
      </c>
      <c r="AS99">
        <v>44</v>
      </c>
      <c r="AT99" t="str">
        <f t="shared" si="54"/>
        <v>Bajo</v>
      </c>
      <c r="AU99">
        <v>128</v>
      </c>
      <c r="AV99" t="str">
        <f t="shared" si="55"/>
        <v>Normal</v>
      </c>
      <c r="AW99">
        <v>136</v>
      </c>
      <c r="AX99" t="str">
        <f t="shared" si="56"/>
        <v>Normal</v>
      </c>
      <c r="AY99">
        <v>3.8</v>
      </c>
      <c r="AZ99" t="str">
        <f t="shared" si="57"/>
        <v>Normal</v>
      </c>
      <c r="BA99">
        <v>13</v>
      </c>
      <c r="BB99" t="str">
        <f t="shared" si="35"/>
        <v>Baja</v>
      </c>
      <c r="BC99">
        <v>10.199999999999999</v>
      </c>
      <c r="BD99" t="str">
        <f t="shared" si="58"/>
        <v>Normal</v>
      </c>
      <c r="BE99">
        <v>3.2</v>
      </c>
      <c r="BF99" t="str">
        <f t="shared" si="59"/>
        <v>Normal</v>
      </c>
      <c r="BG99">
        <v>1</v>
      </c>
      <c r="BH99" t="str">
        <f t="shared" si="60"/>
        <v>Toma ECA</v>
      </c>
      <c r="BI99">
        <v>1</v>
      </c>
      <c r="BJ99" t="str">
        <f t="shared" si="61"/>
        <v>Toma ARB</v>
      </c>
      <c r="BK99">
        <v>0</v>
      </c>
      <c r="BL99" t="str">
        <f t="shared" si="62"/>
        <v>No toma diureticos</v>
      </c>
      <c r="BM99">
        <v>0</v>
      </c>
      <c r="BN99" t="str">
        <f t="shared" si="63"/>
        <v>No toma estatinas</v>
      </c>
      <c r="BO99">
        <v>0</v>
      </c>
      <c r="BP99" t="str">
        <f t="shared" si="64"/>
        <v>Sano</v>
      </c>
      <c r="BQ99">
        <v>0</v>
      </c>
      <c r="BR99" t="str">
        <f t="shared" si="65"/>
        <v>Sano</v>
      </c>
    </row>
    <row r="100" spans="1:70" x14ac:dyDescent="0.25">
      <c r="A100" t="s">
        <v>100</v>
      </c>
      <c r="B100">
        <v>70</v>
      </c>
      <c r="C100" t="str">
        <f t="shared" si="36"/>
        <v>Adulto Mayor</v>
      </c>
      <c r="D100" t="s">
        <v>6</v>
      </c>
      <c r="E100">
        <v>30.1</v>
      </c>
      <c r="F100" t="str">
        <f t="shared" si="37"/>
        <v>Obesidad I</v>
      </c>
      <c r="G100">
        <v>1</v>
      </c>
      <c r="H100" t="str">
        <f t="shared" si="38"/>
        <v>Tiene herencia</v>
      </c>
      <c r="I100">
        <v>150</v>
      </c>
      <c r="J100">
        <v>96</v>
      </c>
      <c r="K100">
        <v>78</v>
      </c>
      <c r="L100" t="str">
        <f t="shared" si="39"/>
        <v>Normal</v>
      </c>
      <c r="M100">
        <v>43</v>
      </c>
      <c r="N100" t="str">
        <f t="shared" si="40"/>
        <v>Intermedia</v>
      </c>
      <c r="O100">
        <v>2</v>
      </c>
      <c r="P100" t="str">
        <f t="shared" si="41"/>
        <v>Ligera limitaciones</v>
      </c>
      <c r="Q100">
        <v>1</v>
      </c>
      <c r="R100" t="str">
        <f t="shared" si="42"/>
        <v>Tiene cetoacidosis</v>
      </c>
      <c r="S100">
        <v>0</v>
      </c>
      <c r="T100" t="str">
        <f t="shared" si="43"/>
        <v>No tiene Insuficiencia</v>
      </c>
      <c r="U100">
        <v>1</v>
      </c>
      <c r="V100" t="str">
        <f t="shared" si="44"/>
        <v>Hipertenso</v>
      </c>
      <c r="W100">
        <v>2.1</v>
      </c>
      <c r="X100" t="str">
        <f t="shared" si="33"/>
        <v>Alto</v>
      </c>
      <c r="Y100">
        <v>57</v>
      </c>
      <c r="Z100" t="str">
        <f t="shared" si="34"/>
        <v>Elevado</v>
      </c>
      <c r="AA100">
        <v>56</v>
      </c>
      <c r="AB100" t="str">
        <f t="shared" si="45"/>
        <v>Funcion disminuida moderada</v>
      </c>
      <c r="AC100">
        <v>2486</v>
      </c>
      <c r="AD100" t="str">
        <f t="shared" si="46"/>
        <v>Proteinuria</v>
      </c>
      <c r="AE100">
        <v>2237</v>
      </c>
      <c r="AF100" t="str">
        <f t="shared" si="47"/>
        <v>Macroalbuminuria</v>
      </c>
      <c r="AG100">
        <v>734</v>
      </c>
      <c r="AH100" t="str">
        <f t="shared" si="48"/>
        <v>Poliuria</v>
      </c>
      <c r="AI100">
        <v>0</v>
      </c>
      <c r="AJ100" t="str">
        <f t="shared" si="49"/>
        <v>No Diabetico</v>
      </c>
      <c r="AK100">
        <v>201</v>
      </c>
      <c r="AL100" t="str">
        <f t="shared" si="50"/>
        <v>Diabetes</v>
      </c>
      <c r="AM100">
        <v>9.4</v>
      </c>
      <c r="AN100" t="str">
        <f t="shared" si="51"/>
        <v>Diabetes</v>
      </c>
      <c r="AO100">
        <v>320</v>
      </c>
      <c r="AP100" t="str">
        <f t="shared" si="52"/>
        <v>Riesgo</v>
      </c>
      <c r="AQ100">
        <v>153</v>
      </c>
      <c r="AR100" t="str">
        <f t="shared" si="53"/>
        <v>Limite alto</v>
      </c>
      <c r="AS100">
        <v>43</v>
      </c>
      <c r="AT100" t="str">
        <f t="shared" si="54"/>
        <v>Bajo</v>
      </c>
      <c r="AU100">
        <v>344</v>
      </c>
      <c r="AV100" t="str">
        <f t="shared" si="55"/>
        <v>Alto</v>
      </c>
      <c r="AW100">
        <v>131</v>
      </c>
      <c r="AX100" t="str">
        <f t="shared" si="56"/>
        <v>Bajo</v>
      </c>
      <c r="AY100">
        <v>5.8</v>
      </c>
      <c r="AZ100" t="str">
        <f t="shared" si="57"/>
        <v>Alto</v>
      </c>
      <c r="BA100">
        <v>7.2</v>
      </c>
      <c r="BB100" t="str">
        <f t="shared" si="35"/>
        <v>Baja</v>
      </c>
      <c r="BC100">
        <v>8.1999999999999993</v>
      </c>
      <c r="BD100" t="str">
        <f t="shared" si="58"/>
        <v>Bajo</v>
      </c>
      <c r="BE100">
        <v>6.1</v>
      </c>
      <c r="BF100" t="str">
        <f t="shared" si="59"/>
        <v>Alto</v>
      </c>
      <c r="BG100">
        <v>0</v>
      </c>
      <c r="BH100" t="str">
        <f t="shared" si="60"/>
        <v>No Toma ECA</v>
      </c>
      <c r="BI100">
        <v>0</v>
      </c>
      <c r="BJ100" t="str">
        <f t="shared" si="61"/>
        <v>No toma ARB</v>
      </c>
      <c r="BK100">
        <v>0</v>
      </c>
      <c r="BL100" t="str">
        <f t="shared" si="62"/>
        <v>No toma diureticos</v>
      </c>
      <c r="BM100">
        <v>1</v>
      </c>
      <c r="BN100" t="str">
        <f t="shared" si="63"/>
        <v>Toma estatinas</v>
      </c>
      <c r="BO100">
        <v>1</v>
      </c>
      <c r="BP100" t="str">
        <f t="shared" si="64"/>
        <v>Enfermedad renal</v>
      </c>
      <c r="BQ100">
        <v>0</v>
      </c>
      <c r="BR100" t="str">
        <f t="shared" si="65"/>
        <v>Sano</v>
      </c>
    </row>
    <row r="101" spans="1:70" x14ac:dyDescent="0.25">
      <c r="A101" t="s">
        <v>101</v>
      </c>
      <c r="B101">
        <v>61</v>
      </c>
      <c r="C101" t="str">
        <f t="shared" si="36"/>
        <v>Adulto Mayor</v>
      </c>
      <c r="D101" t="s">
        <v>1</v>
      </c>
      <c r="E101">
        <v>25.6</v>
      </c>
      <c r="F101" t="str">
        <f t="shared" si="37"/>
        <v>Sobrepeso</v>
      </c>
      <c r="G101">
        <v>1</v>
      </c>
      <c r="H101" t="str">
        <f t="shared" si="38"/>
        <v>Tiene herencia</v>
      </c>
      <c r="I101">
        <v>178</v>
      </c>
      <c r="J101">
        <v>94</v>
      </c>
      <c r="K101">
        <v>91</v>
      </c>
      <c r="L101" t="str">
        <f t="shared" si="39"/>
        <v>Normal</v>
      </c>
      <c r="M101">
        <v>48</v>
      </c>
      <c r="N101" t="str">
        <f t="shared" si="40"/>
        <v>Intermedia</v>
      </c>
      <c r="O101">
        <v>2</v>
      </c>
      <c r="P101" t="str">
        <f t="shared" si="41"/>
        <v>Ligera limitaciones</v>
      </c>
      <c r="Q101">
        <v>1</v>
      </c>
      <c r="R101" t="str">
        <f t="shared" si="42"/>
        <v>Tiene cetoacidosis</v>
      </c>
      <c r="S101">
        <v>1</v>
      </c>
      <c r="T101" t="str">
        <f t="shared" si="43"/>
        <v>Tiene Insuficiencia</v>
      </c>
      <c r="U101">
        <v>1</v>
      </c>
      <c r="V101" t="str">
        <f t="shared" si="44"/>
        <v>Hipertenso</v>
      </c>
      <c r="W101">
        <v>4.8</v>
      </c>
      <c r="X101" t="str">
        <f t="shared" si="33"/>
        <v>Alto</v>
      </c>
      <c r="Y101">
        <v>61</v>
      </c>
      <c r="Z101" t="str">
        <f t="shared" si="34"/>
        <v>Elevado</v>
      </c>
      <c r="AA101">
        <v>28</v>
      </c>
      <c r="AB101" t="str">
        <f t="shared" si="45"/>
        <v>Dismucion grave</v>
      </c>
      <c r="AC101">
        <v>965</v>
      </c>
      <c r="AD101" t="str">
        <f t="shared" si="46"/>
        <v>Proteinuria</v>
      </c>
      <c r="AE101">
        <v>675</v>
      </c>
      <c r="AF101" t="str">
        <f t="shared" si="47"/>
        <v>Macroalbuminuria</v>
      </c>
      <c r="AG101">
        <v>603</v>
      </c>
      <c r="AH101" t="str">
        <f t="shared" si="48"/>
        <v>Poliuria</v>
      </c>
      <c r="AI101">
        <v>1</v>
      </c>
      <c r="AJ101" t="str">
        <f t="shared" si="49"/>
        <v>Diabetico</v>
      </c>
      <c r="AK101">
        <v>174</v>
      </c>
      <c r="AL101" t="str">
        <f t="shared" si="50"/>
        <v>Diabetes</v>
      </c>
      <c r="AM101">
        <v>8.4</v>
      </c>
      <c r="AN101" t="str">
        <f t="shared" si="51"/>
        <v>Diabetes</v>
      </c>
      <c r="AO101">
        <v>301</v>
      </c>
      <c r="AP101" t="str">
        <f t="shared" si="52"/>
        <v>Riesgo</v>
      </c>
      <c r="AQ101">
        <v>204</v>
      </c>
      <c r="AR101" t="str">
        <f t="shared" si="53"/>
        <v>Muy alto</v>
      </c>
      <c r="AS101">
        <v>25</v>
      </c>
      <c r="AT101" t="str">
        <f t="shared" si="54"/>
        <v>Bajo</v>
      </c>
      <c r="AU101">
        <v>395</v>
      </c>
      <c r="AV101" t="str">
        <f t="shared" si="55"/>
        <v>Alto</v>
      </c>
      <c r="AW101">
        <v>131</v>
      </c>
      <c r="AX101" t="str">
        <f t="shared" si="56"/>
        <v>Bajo</v>
      </c>
      <c r="AY101">
        <v>5.8</v>
      </c>
      <c r="AZ101" t="str">
        <f t="shared" si="57"/>
        <v>Alto</v>
      </c>
      <c r="BA101">
        <v>9</v>
      </c>
      <c r="BB101" t="str">
        <f t="shared" si="35"/>
        <v>Baja</v>
      </c>
      <c r="BC101">
        <v>8.1999999999999993</v>
      </c>
      <c r="BD101" t="str">
        <f t="shared" si="58"/>
        <v>Bajo</v>
      </c>
      <c r="BE101">
        <v>6.2</v>
      </c>
      <c r="BF101" t="str">
        <f t="shared" si="59"/>
        <v>Alto</v>
      </c>
      <c r="BG101">
        <v>0</v>
      </c>
      <c r="BH101" t="str">
        <f t="shared" si="60"/>
        <v>No Toma ECA</v>
      </c>
      <c r="BI101">
        <v>0</v>
      </c>
      <c r="BJ101" t="str">
        <f t="shared" si="61"/>
        <v>No toma ARB</v>
      </c>
      <c r="BK101">
        <v>1</v>
      </c>
      <c r="BL101" t="str">
        <f t="shared" si="62"/>
        <v>Toma diureticos</v>
      </c>
      <c r="BM101">
        <v>0</v>
      </c>
      <c r="BN101" t="str">
        <f t="shared" si="63"/>
        <v>No toma estatinas</v>
      </c>
      <c r="BO101">
        <v>1</v>
      </c>
      <c r="BP101" t="str">
        <f t="shared" si="64"/>
        <v>Enfermedad renal</v>
      </c>
      <c r="BQ101">
        <v>0</v>
      </c>
      <c r="BR101" t="str">
        <f t="shared" si="65"/>
        <v>Sano</v>
      </c>
    </row>
    <row r="102" spans="1:70" x14ac:dyDescent="0.25">
      <c r="A102" t="s">
        <v>102</v>
      </c>
      <c r="B102">
        <v>53</v>
      </c>
      <c r="C102" t="str">
        <f t="shared" si="36"/>
        <v>Adulto</v>
      </c>
      <c r="D102" t="s">
        <v>6</v>
      </c>
      <c r="E102">
        <v>37.1</v>
      </c>
      <c r="F102" t="str">
        <f t="shared" si="37"/>
        <v>Obesidad II</v>
      </c>
      <c r="G102">
        <v>0</v>
      </c>
      <c r="H102" t="str">
        <f t="shared" si="38"/>
        <v>No tiene herencia</v>
      </c>
      <c r="I102">
        <v>148</v>
      </c>
      <c r="J102">
        <v>97</v>
      </c>
      <c r="K102">
        <v>94</v>
      </c>
      <c r="L102" t="str">
        <f t="shared" si="39"/>
        <v>Normal</v>
      </c>
      <c r="M102">
        <v>37</v>
      </c>
      <c r="N102" t="str">
        <f t="shared" si="40"/>
        <v>Reducida</v>
      </c>
      <c r="O102">
        <v>2</v>
      </c>
      <c r="P102" t="str">
        <f t="shared" si="41"/>
        <v>Ligera limitaciones</v>
      </c>
      <c r="Q102">
        <v>0</v>
      </c>
      <c r="R102" t="str">
        <f t="shared" si="42"/>
        <v>No tiene cetoacidosis</v>
      </c>
      <c r="S102">
        <v>0</v>
      </c>
      <c r="T102" t="str">
        <f t="shared" si="43"/>
        <v>No tiene Insuficiencia</v>
      </c>
      <c r="U102">
        <v>1</v>
      </c>
      <c r="V102" t="str">
        <f t="shared" si="44"/>
        <v>Hipertenso</v>
      </c>
      <c r="W102">
        <v>2.6</v>
      </c>
      <c r="X102" t="str">
        <f t="shared" si="33"/>
        <v>Alto</v>
      </c>
      <c r="Y102">
        <v>116</v>
      </c>
      <c r="Z102" t="str">
        <f t="shared" si="34"/>
        <v>Riesgo</v>
      </c>
      <c r="AA102">
        <v>28</v>
      </c>
      <c r="AB102" t="str">
        <f t="shared" si="45"/>
        <v>Dismucion grave</v>
      </c>
      <c r="AC102">
        <v>1646</v>
      </c>
      <c r="AD102" t="str">
        <f t="shared" si="46"/>
        <v>Proteinuria</v>
      </c>
      <c r="AE102">
        <v>1152</v>
      </c>
      <c r="AF102" t="str">
        <f t="shared" si="47"/>
        <v>Macroalbuminuria</v>
      </c>
      <c r="AG102">
        <v>742</v>
      </c>
      <c r="AH102" t="str">
        <f t="shared" si="48"/>
        <v>Poliuria</v>
      </c>
      <c r="AI102">
        <v>0</v>
      </c>
      <c r="AJ102" t="str">
        <f t="shared" si="49"/>
        <v>No Diabetico</v>
      </c>
      <c r="AK102">
        <v>180</v>
      </c>
      <c r="AL102" t="str">
        <f t="shared" si="50"/>
        <v>Diabetes</v>
      </c>
      <c r="AM102">
        <v>10.7</v>
      </c>
      <c r="AN102" t="str">
        <f t="shared" si="51"/>
        <v>Diabetes</v>
      </c>
      <c r="AO102">
        <v>279</v>
      </c>
      <c r="AP102" t="str">
        <f t="shared" si="52"/>
        <v>Riesgo</v>
      </c>
      <c r="AQ102">
        <v>151</v>
      </c>
      <c r="AR102" t="str">
        <f t="shared" si="53"/>
        <v>Limite alto</v>
      </c>
      <c r="AS102">
        <v>35</v>
      </c>
      <c r="AT102" t="str">
        <f t="shared" si="54"/>
        <v>Bajo</v>
      </c>
      <c r="AU102">
        <v>233</v>
      </c>
      <c r="AV102" t="str">
        <f t="shared" si="55"/>
        <v>Alto</v>
      </c>
      <c r="AW102">
        <v>134</v>
      </c>
      <c r="AX102" t="str">
        <f t="shared" si="56"/>
        <v>Bajo</v>
      </c>
      <c r="AY102">
        <v>5.3</v>
      </c>
      <c r="AZ102" t="str">
        <f t="shared" si="57"/>
        <v>Alto</v>
      </c>
      <c r="BA102">
        <v>8.1999999999999993</v>
      </c>
      <c r="BB102" t="str">
        <f t="shared" si="35"/>
        <v>Baja</v>
      </c>
      <c r="BC102">
        <v>8</v>
      </c>
      <c r="BD102" t="str">
        <f t="shared" si="58"/>
        <v>Bajo</v>
      </c>
      <c r="BE102">
        <v>6.9</v>
      </c>
      <c r="BF102" t="str">
        <f t="shared" si="59"/>
        <v>Alto</v>
      </c>
      <c r="BG102">
        <v>0</v>
      </c>
      <c r="BH102" t="str">
        <f t="shared" si="60"/>
        <v>No Toma ECA</v>
      </c>
      <c r="BI102">
        <v>1</v>
      </c>
      <c r="BJ102" t="str">
        <f t="shared" si="61"/>
        <v>Toma ARB</v>
      </c>
      <c r="BK102">
        <v>1</v>
      </c>
      <c r="BL102" t="str">
        <f t="shared" si="62"/>
        <v>Toma diureticos</v>
      </c>
      <c r="BM102">
        <v>1</v>
      </c>
      <c r="BN102" t="str">
        <f t="shared" si="63"/>
        <v>Toma estatinas</v>
      </c>
      <c r="BO102">
        <v>1</v>
      </c>
      <c r="BP102" t="str">
        <f t="shared" si="64"/>
        <v>Enfermedad renal</v>
      </c>
      <c r="BQ102">
        <v>1</v>
      </c>
      <c r="BR102" t="str">
        <f t="shared" si="65"/>
        <v>Enfermedad cardiovascular</v>
      </c>
    </row>
    <row r="103" spans="1:70" x14ac:dyDescent="0.25">
      <c r="A103" t="s">
        <v>103</v>
      </c>
      <c r="B103">
        <v>84</v>
      </c>
      <c r="C103" t="str">
        <f t="shared" si="36"/>
        <v>Adulto Mayor</v>
      </c>
      <c r="D103" t="s">
        <v>1</v>
      </c>
      <c r="E103">
        <v>40</v>
      </c>
      <c r="F103" t="str">
        <f t="shared" si="37"/>
        <v>Obesidad III</v>
      </c>
      <c r="G103">
        <v>1</v>
      </c>
      <c r="H103" t="str">
        <f t="shared" si="38"/>
        <v>Tiene herencia</v>
      </c>
      <c r="I103">
        <v>179</v>
      </c>
      <c r="J103">
        <v>96</v>
      </c>
      <c r="K103">
        <v>104</v>
      </c>
      <c r="L103" t="str">
        <f t="shared" si="39"/>
        <v>Taquicardia</v>
      </c>
      <c r="M103">
        <v>31</v>
      </c>
      <c r="N103" t="str">
        <f t="shared" si="40"/>
        <v>Reducida</v>
      </c>
      <c r="O103">
        <v>4</v>
      </c>
      <c r="P103" t="str">
        <f t="shared" si="41"/>
        <v>Incapacidad</v>
      </c>
      <c r="Q103">
        <v>0</v>
      </c>
      <c r="R103" t="str">
        <f t="shared" si="42"/>
        <v>No tiene cetoacidosis</v>
      </c>
      <c r="S103">
        <v>1</v>
      </c>
      <c r="T103" t="str">
        <f t="shared" si="43"/>
        <v>Tiene Insuficiencia</v>
      </c>
      <c r="U103">
        <v>1</v>
      </c>
      <c r="V103" t="str">
        <f t="shared" si="44"/>
        <v>Hipertenso</v>
      </c>
      <c r="W103">
        <v>4.4000000000000004</v>
      </c>
      <c r="X103" t="str">
        <f t="shared" si="33"/>
        <v>Alto</v>
      </c>
      <c r="Y103">
        <v>45</v>
      </c>
      <c r="Z103" t="str">
        <f t="shared" si="34"/>
        <v>Normal</v>
      </c>
      <c r="AA103">
        <v>24</v>
      </c>
      <c r="AB103" t="str">
        <f t="shared" si="45"/>
        <v>Dismucion grave</v>
      </c>
      <c r="AC103">
        <v>1872</v>
      </c>
      <c r="AD103" t="str">
        <f t="shared" si="46"/>
        <v>Proteinuria</v>
      </c>
      <c r="AE103">
        <v>1684</v>
      </c>
      <c r="AF103" t="str">
        <f t="shared" si="47"/>
        <v>Macroalbuminuria</v>
      </c>
      <c r="AG103">
        <v>440</v>
      </c>
      <c r="AH103" t="str">
        <f t="shared" si="48"/>
        <v>Oliguria</v>
      </c>
      <c r="AI103">
        <v>1</v>
      </c>
      <c r="AJ103" t="str">
        <f t="shared" si="49"/>
        <v>Diabetico</v>
      </c>
      <c r="AK103">
        <v>179</v>
      </c>
      <c r="AL103" t="str">
        <f t="shared" si="50"/>
        <v>Diabetes</v>
      </c>
      <c r="AM103">
        <v>9.6</v>
      </c>
      <c r="AN103" t="str">
        <f t="shared" si="51"/>
        <v>Diabetes</v>
      </c>
      <c r="AO103">
        <v>200</v>
      </c>
      <c r="AP103" t="str">
        <f t="shared" si="52"/>
        <v>Alto</v>
      </c>
      <c r="AQ103">
        <v>165</v>
      </c>
      <c r="AR103" t="str">
        <f t="shared" si="53"/>
        <v>Alto</v>
      </c>
      <c r="AS103">
        <v>27</v>
      </c>
      <c r="AT103" t="str">
        <f t="shared" si="54"/>
        <v>Bajo</v>
      </c>
      <c r="AU103">
        <v>373</v>
      </c>
      <c r="AV103" t="str">
        <f t="shared" si="55"/>
        <v>Alto</v>
      </c>
      <c r="AW103">
        <v>139</v>
      </c>
      <c r="AX103" t="str">
        <f t="shared" si="56"/>
        <v>Normal</v>
      </c>
      <c r="AY103">
        <v>5.2</v>
      </c>
      <c r="AZ103" t="str">
        <f t="shared" si="57"/>
        <v>Alto</v>
      </c>
      <c r="BA103">
        <v>9</v>
      </c>
      <c r="BB103" t="str">
        <f t="shared" si="35"/>
        <v>Baja</v>
      </c>
      <c r="BC103">
        <v>7.6</v>
      </c>
      <c r="BD103" t="str">
        <f t="shared" si="58"/>
        <v>Bajo</v>
      </c>
      <c r="BE103">
        <v>5.7</v>
      </c>
      <c r="BF103" t="str">
        <f t="shared" si="59"/>
        <v>Alto</v>
      </c>
      <c r="BG103">
        <v>1</v>
      </c>
      <c r="BH103" t="str">
        <f t="shared" si="60"/>
        <v>Toma ECA</v>
      </c>
      <c r="BI103">
        <v>0</v>
      </c>
      <c r="BJ103" t="str">
        <f t="shared" si="61"/>
        <v>No toma ARB</v>
      </c>
      <c r="BK103">
        <v>1</v>
      </c>
      <c r="BL103" t="str">
        <f t="shared" si="62"/>
        <v>Toma diureticos</v>
      </c>
      <c r="BM103">
        <v>0</v>
      </c>
      <c r="BN103" t="str">
        <f t="shared" si="63"/>
        <v>No toma estatinas</v>
      </c>
      <c r="BO103">
        <v>1</v>
      </c>
      <c r="BP103" t="str">
        <f t="shared" si="64"/>
        <v>Enfermedad renal</v>
      </c>
      <c r="BQ103">
        <v>0</v>
      </c>
      <c r="BR103" t="str">
        <f t="shared" si="65"/>
        <v>Sano</v>
      </c>
    </row>
    <row r="104" spans="1:70" x14ac:dyDescent="0.25">
      <c r="A104" t="s">
        <v>104</v>
      </c>
      <c r="B104">
        <v>32</v>
      </c>
      <c r="C104" t="str">
        <f t="shared" si="36"/>
        <v>Adulto</v>
      </c>
      <c r="D104" t="s">
        <v>1</v>
      </c>
      <c r="E104">
        <v>25.6</v>
      </c>
      <c r="F104" t="str">
        <f t="shared" si="37"/>
        <v>Sobrepeso</v>
      </c>
      <c r="G104">
        <v>0</v>
      </c>
      <c r="H104" t="str">
        <f t="shared" si="38"/>
        <v>No tiene herencia</v>
      </c>
      <c r="I104">
        <v>131</v>
      </c>
      <c r="J104">
        <v>66</v>
      </c>
      <c r="K104">
        <v>72</v>
      </c>
      <c r="L104" t="str">
        <f t="shared" si="39"/>
        <v>Normal</v>
      </c>
      <c r="M104">
        <v>68</v>
      </c>
      <c r="N104" t="str">
        <f t="shared" si="40"/>
        <v>Normal</v>
      </c>
      <c r="O104">
        <v>1</v>
      </c>
      <c r="P104" t="str">
        <f t="shared" si="41"/>
        <v>Sin limitaciones</v>
      </c>
      <c r="Q104">
        <v>0</v>
      </c>
      <c r="R104" t="str">
        <f t="shared" si="42"/>
        <v>No tiene cetoacidosis</v>
      </c>
      <c r="S104">
        <v>0</v>
      </c>
      <c r="T104" t="str">
        <f t="shared" si="43"/>
        <v>No tiene Insuficiencia</v>
      </c>
      <c r="U104">
        <v>1</v>
      </c>
      <c r="V104" t="str">
        <f t="shared" si="44"/>
        <v>Hipertenso</v>
      </c>
      <c r="W104">
        <v>0.8</v>
      </c>
      <c r="X104" t="str">
        <f t="shared" si="33"/>
        <v>Normal</v>
      </c>
      <c r="Y104">
        <v>22</v>
      </c>
      <c r="Z104" t="str">
        <f t="shared" si="34"/>
        <v>Normal</v>
      </c>
      <c r="AA104">
        <v>76</v>
      </c>
      <c r="AB104" t="str">
        <f t="shared" si="45"/>
        <v>Funcion disminuida</v>
      </c>
      <c r="AC104">
        <v>27</v>
      </c>
      <c r="AD104" t="str">
        <f t="shared" si="46"/>
        <v>Normal</v>
      </c>
      <c r="AE104">
        <v>24</v>
      </c>
      <c r="AF104" t="str">
        <f t="shared" si="47"/>
        <v>Normal</v>
      </c>
      <c r="AG104">
        <v>1161</v>
      </c>
      <c r="AH104" t="str">
        <f t="shared" si="48"/>
        <v>Poliuria</v>
      </c>
      <c r="AI104">
        <v>0</v>
      </c>
      <c r="AJ104" t="str">
        <f t="shared" si="49"/>
        <v>No Diabetico</v>
      </c>
      <c r="AK104">
        <v>81</v>
      </c>
      <c r="AL104" t="str">
        <f t="shared" si="50"/>
        <v>Normal</v>
      </c>
      <c r="AM104">
        <v>4.9000000000000004</v>
      </c>
      <c r="AN104" t="str">
        <f t="shared" si="51"/>
        <v>Normal</v>
      </c>
      <c r="AO104">
        <v>162</v>
      </c>
      <c r="AP104" t="str">
        <f t="shared" si="52"/>
        <v>Normal</v>
      </c>
      <c r="AQ104">
        <v>126</v>
      </c>
      <c r="AR104" t="str">
        <f t="shared" si="53"/>
        <v>Casi normal</v>
      </c>
      <c r="AS104">
        <v>70</v>
      </c>
      <c r="AT104" t="str">
        <f t="shared" si="54"/>
        <v>Normal</v>
      </c>
      <c r="AU104">
        <v>113</v>
      </c>
      <c r="AV104" t="str">
        <f t="shared" si="55"/>
        <v>Normal</v>
      </c>
      <c r="AW104">
        <v>141</v>
      </c>
      <c r="AX104" t="str">
        <f t="shared" si="56"/>
        <v>Normal</v>
      </c>
      <c r="AY104">
        <v>4.0999999999999996</v>
      </c>
      <c r="AZ104" t="str">
        <f t="shared" si="57"/>
        <v>Normal</v>
      </c>
      <c r="BA104">
        <v>13.2</v>
      </c>
      <c r="BB104" t="str">
        <f t="shared" si="35"/>
        <v>Baja</v>
      </c>
      <c r="BC104">
        <v>8.8000000000000007</v>
      </c>
      <c r="BD104" t="str">
        <f t="shared" si="58"/>
        <v>Normal</v>
      </c>
      <c r="BE104">
        <v>3</v>
      </c>
      <c r="BF104" t="str">
        <f t="shared" si="59"/>
        <v>Normal</v>
      </c>
      <c r="BG104">
        <v>1</v>
      </c>
      <c r="BH104" t="str">
        <f t="shared" si="60"/>
        <v>Toma ECA</v>
      </c>
      <c r="BI104">
        <v>0</v>
      </c>
      <c r="BJ104" t="str">
        <f t="shared" si="61"/>
        <v>No toma ARB</v>
      </c>
      <c r="BK104">
        <v>1</v>
      </c>
      <c r="BL104" t="str">
        <f t="shared" si="62"/>
        <v>Toma diureticos</v>
      </c>
      <c r="BM104">
        <v>0</v>
      </c>
      <c r="BN104" t="str">
        <f t="shared" si="63"/>
        <v>No toma estatinas</v>
      </c>
      <c r="BO104">
        <v>0</v>
      </c>
      <c r="BP104" t="str">
        <f t="shared" si="64"/>
        <v>Sano</v>
      </c>
      <c r="BQ104">
        <v>1</v>
      </c>
      <c r="BR104" t="str">
        <f t="shared" si="65"/>
        <v>Enfermedad cardiovascular</v>
      </c>
    </row>
    <row r="105" spans="1:70" x14ac:dyDescent="0.25">
      <c r="A105" t="s">
        <v>105</v>
      </c>
      <c r="B105">
        <v>46</v>
      </c>
      <c r="C105" t="str">
        <f t="shared" si="36"/>
        <v>Adulto</v>
      </c>
      <c r="D105" t="s">
        <v>1</v>
      </c>
      <c r="E105">
        <v>25.7</v>
      </c>
      <c r="F105" t="str">
        <f t="shared" si="37"/>
        <v>Sobrepeso</v>
      </c>
      <c r="G105">
        <v>0</v>
      </c>
      <c r="H105" t="str">
        <f t="shared" si="38"/>
        <v>No tiene herencia</v>
      </c>
      <c r="I105">
        <v>120</v>
      </c>
      <c r="J105">
        <v>83</v>
      </c>
      <c r="K105">
        <v>80</v>
      </c>
      <c r="L105" t="str">
        <f t="shared" si="39"/>
        <v>Normal</v>
      </c>
      <c r="M105">
        <v>68</v>
      </c>
      <c r="N105" t="str">
        <f t="shared" si="40"/>
        <v>Normal</v>
      </c>
      <c r="O105">
        <v>1</v>
      </c>
      <c r="P105" t="str">
        <f t="shared" si="41"/>
        <v>Sin limitaciones</v>
      </c>
      <c r="Q105">
        <v>0</v>
      </c>
      <c r="R105" t="str">
        <f t="shared" si="42"/>
        <v>No tiene cetoacidosis</v>
      </c>
      <c r="S105">
        <v>0</v>
      </c>
      <c r="T105" t="str">
        <f t="shared" si="43"/>
        <v>No tiene Insuficiencia</v>
      </c>
      <c r="U105">
        <v>0</v>
      </c>
      <c r="V105" t="str">
        <f t="shared" si="44"/>
        <v>Normotenso</v>
      </c>
      <c r="W105">
        <v>0.7</v>
      </c>
      <c r="X105" t="str">
        <f t="shared" si="33"/>
        <v>Normal</v>
      </c>
      <c r="Y105">
        <v>31</v>
      </c>
      <c r="Z105" t="str">
        <f t="shared" si="34"/>
        <v>Normal</v>
      </c>
      <c r="AA105">
        <v>114</v>
      </c>
      <c r="AB105" t="str">
        <f t="shared" si="45"/>
        <v>Normal</v>
      </c>
      <c r="AC105">
        <v>27</v>
      </c>
      <c r="AD105" t="str">
        <f t="shared" si="46"/>
        <v>Normal</v>
      </c>
      <c r="AE105">
        <v>21</v>
      </c>
      <c r="AF105" t="str">
        <f t="shared" si="47"/>
        <v>Normal</v>
      </c>
      <c r="AG105">
        <v>1543</v>
      </c>
      <c r="AH105" t="str">
        <f t="shared" si="48"/>
        <v>Poliuria</v>
      </c>
      <c r="AI105">
        <v>0</v>
      </c>
      <c r="AJ105" t="str">
        <f t="shared" si="49"/>
        <v>No Diabetico</v>
      </c>
      <c r="AK105">
        <v>115</v>
      </c>
      <c r="AL105" t="str">
        <f t="shared" si="50"/>
        <v>Prediabetes</v>
      </c>
      <c r="AM105">
        <v>5.8</v>
      </c>
      <c r="AN105" t="str">
        <f t="shared" si="51"/>
        <v>Prediabetes</v>
      </c>
      <c r="AO105">
        <v>201</v>
      </c>
      <c r="AP105" t="str">
        <f t="shared" si="52"/>
        <v>Alto</v>
      </c>
      <c r="AQ105">
        <v>99</v>
      </c>
      <c r="AR105" t="str">
        <f t="shared" si="53"/>
        <v>Normal</v>
      </c>
      <c r="AS105">
        <v>57</v>
      </c>
      <c r="AT105" t="str">
        <f t="shared" si="54"/>
        <v>Bajo</v>
      </c>
      <c r="AU105">
        <v>93</v>
      </c>
      <c r="AV105" t="str">
        <f t="shared" si="55"/>
        <v>Normal</v>
      </c>
      <c r="AW105">
        <v>136</v>
      </c>
      <c r="AX105" t="str">
        <f t="shared" si="56"/>
        <v>Normal</v>
      </c>
      <c r="AY105">
        <v>4.5999999999999996</v>
      </c>
      <c r="AZ105" t="str">
        <f t="shared" si="57"/>
        <v>Normal</v>
      </c>
      <c r="BA105">
        <v>15.3</v>
      </c>
      <c r="BB105" t="str">
        <f t="shared" si="35"/>
        <v>Normal</v>
      </c>
      <c r="BC105">
        <v>10.1</v>
      </c>
      <c r="BD105" t="str">
        <f t="shared" si="58"/>
        <v>Normal</v>
      </c>
      <c r="BE105">
        <v>3.6</v>
      </c>
      <c r="BF105" t="str">
        <f t="shared" si="59"/>
        <v>Normal</v>
      </c>
      <c r="BG105">
        <v>0</v>
      </c>
      <c r="BH105" t="str">
        <f t="shared" si="60"/>
        <v>No Toma ECA</v>
      </c>
      <c r="BI105">
        <v>1</v>
      </c>
      <c r="BJ105" t="str">
        <f t="shared" si="61"/>
        <v>Toma ARB</v>
      </c>
      <c r="BK105">
        <v>0</v>
      </c>
      <c r="BL105" t="str">
        <f t="shared" si="62"/>
        <v>No toma diureticos</v>
      </c>
      <c r="BM105">
        <v>0</v>
      </c>
      <c r="BN105" t="str">
        <f t="shared" si="63"/>
        <v>No toma estatinas</v>
      </c>
      <c r="BO105">
        <v>0</v>
      </c>
      <c r="BP105" t="str">
        <f t="shared" si="64"/>
        <v>Sano</v>
      </c>
      <c r="BQ105">
        <v>0</v>
      </c>
      <c r="BR105" t="str">
        <f t="shared" si="65"/>
        <v>Sano</v>
      </c>
    </row>
    <row r="106" spans="1:70" x14ac:dyDescent="0.25">
      <c r="A106" t="s">
        <v>106</v>
      </c>
      <c r="B106">
        <v>47</v>
      </c>
      <c r="C106" t="str">
        <f t="shared" si="36"/>
        <v>Adulto</v>
      </c>
      <c r="D106" t="s">
        <v>6</v>
      </c>
      <c r="E106">
        <v>22.8</v>
      </c>
      <c r="F106" t="str">
        <f t="shared" si="37"/>
        <v>Peso Normal</v>
      </c>
      <c r="G106">
        <v>1</v>
      </c>
      <c r="H106" t="str">
        <f t="shared" si="38"/>
        <v>Tiene herencia</v>
      </c>
      <c r="I106">
        <v>133</v>
      </c>
      <c r="J106">
        <v>82</v>
      </c>
      <c r="K106">
        <v>83</v>
      </c>
      <c r="L106" t="str">
        <f t="shared" si="39"/>
        <v>Normal</v>
      </c>
      <c r="M106">
        <v>51</v>
      </c>
      <c r="N106" t="str">
        <f t="shared" si="40"/>
        <v>Normal</v>
      </c>
      <c r="O106">
        <v>1</v>
      </c>
      <c r="P106" t="str">
        <f t="shared" si="41"/>
        <v>Sin limitaciones</v>
      </c>
      <c r="Q106">
        <v>0</v>
      </c>
      <c r="R106" t="str">
        <f t="shared" si="42"/>
        <v>No tiene cetoacidosis</v>
      </c>
      <c r="S106">
        <v>0</v>
      </c>
      <c r="T106" t="str">
        <f t="shared" si="43"/>
        <v>No tiene Insuficiencia</v>
      </c>
      <c r="U106">
        <v>0</v>
      </c>
      <c r="V106" t="str">
        <f t="shared" si="44"/>
        <v>Normotenso</v>
      </c>
      <c r="W106">
        <v>0.8</v>
      </c>
      <c r="X106" t="str">
        <f t="shared" si="33"/>
        <v>Normal</v>
      </c>
      <c r="Y106">
        <v>31</v>
      </c>
      <c r="Z106" t="str">
        <f t="shared" si="34"/>
        <v>Normal</v>
      </c>
      <c r="AA106">
        <v>74</v>
      </c>
      <c r="AB106" t="str">
        <f t="shared" si="45"/>
        <v>Funcion disminuida</v>
      </c>
      <c r="AC106">
        <v>29</v>
      </c>
      <c r="AD106" t="str">
        <f t="shared" si="46"/>
        <v>Normal</v>
      </c>
      <c r="AE106">
        <v>20</v>
      </c>
      <c r="AF106" t="str">
        <f t="shared" si="47"/>
        <v>Normal</v>
      </c>
      <c r="AG106">
        <v>1990</v>
      </c>
      <c r="AH106" t="str">
        <f t="shared" si="48"/>
        <v>Poliuria</v>
      </c>
      <c r="AI106">
        <v>0</v>
      </c>
      <c r="AJ106" t="str">
        <f t="shared" si="49"/>
        <v>No Diabetico</v>
      </c>
      <c r="AK106">
        <v>105</v>
      </c>
      <c r="AL106" t="str">
        <f t="shared" si="50"/>
        <v>Prediabetes</v>
      </c>
      <c r="AM106">
        <v>5.9</v>
      </c>
      <c r="AN106" t="str">
        <f t="shared" si="51"/>
        <v>Prediabetes</v>
      </c>
      <c r="AO106">
        <v>187</v>
      </c>
      <c r="AP106" t="str">
        <f t="shared" si="52"/>
        <v>Normal</v>
      </c>
      <c r="AQ106">
        <v>96</v>
      </c>
      <c r="AR106" t="str">
        <f t="shared" si="53"/>
        <v>Normal</v>
      </c>
      <c r="AS106">
        <v>62</v>
      </c>
      <c r="AT106" t="str">
        <f t="shared" si="54"/>
        <v>Normal</v>
      </c>
      <c r="AU106">
        <v>167</v>
      </c>
      <c r="AV106" t="str">
        <f t="shared" si="55"/>
        <v>Alto</v>
      </c>
      <c r="AW106">
        <v>136</v>
      </c>
      <c r="AX106" t="str">
        <f t="shared" si="56"/>
        <v>Normal</v>
      </c>
      <c r="AY106">
        <v>4.2</v>
      </c>
      <c r="AZ106" t="str">
        <f t="shared" si="57"/>
        <v>Normal</v>
      </c>
      <c r="BA106">
        <v>13.4</v>
      </c>
      <c r="BB106" t="str">
        <f t="shared" si="35"/>
        <v>Normal</v>
      </c>
      <c r="BC106">
        <v>10.4</v>
      </c>
      <c r="BD106" t="str">
        <f t="shared" si="58"/>
        <v>Normal</v>
      </c>
      <c r="BE106">
        <v>2.7</v>
      </c>
      <c r="BF106" t="str">
        <f t="shared" si="59"/>
        <v>Normal</v>
      </c>
      <c r="BG106">
        <v>1</v>
      </c>
      <c r="BH106" t="str">
        <f t="shared" si="60"/>
        <v>Toma ECA</v>
      </c>
      <c r="BI106">
        <v>0</v>
      </c>
      <c r="BJ106" t="str">
        <f t="shared" si="61"/>
        <v>No toma ARB</v>
      </c>
      <c r="BK106">
        <v>0</v>
      </c>
      <c r="BL106" t="str">
        <f t="shared" si="62"/>
        <v>No toma diureticos</v>
      </c>
      <c r="BM106">
        <v>0</v>
      </c>
      <c r="BN106" t="str">
        <f t="shared" si="63"/>
        <v>No toma estatinas</v>
      </c>
      <c r="BO106">
        <v>0</v>
      </c>
      <c r="BP106" t="str">
        <f t="shared" si="64"/>
        <v>Sano</v>
      </c>
      <c r="BQ106">
        <v>1</v>
      </c>
      <c r="BR106" t="str">
        <f t="shared" si="65"/>
        <v>Enfermedad cardiovascular</v>
      </c>
    </row>
    <row r="107" spans="1:70" x14ac:dyDescent="0.25">
      <c r="A107" t="s">
        <v>107</v>
      </c>
      <c r="B107">
        <v>38</v>
      </c>
      <c r="C107" t="str">
        <f t="shared" si="36"/>
        <v>Adulto</v>
      </c>
      <c r="D107" t="s">
        <v>1</v>
      </c>
      <c r="E107">
        <v>28.1</v>
      </c>
      <c r="F107" t="str">
        <f t="shared" si="37"/>
        <v>Sobrepeso</v>
      </c>
      <c r="G107">
        <v>0</v>
      </c>
      <c r="H107" t="str">
        <f t="shared" si="38"/>
        <v>No tiene herencia</v>
      </c>
      <c r="I107">
        <v>112</v>
      </c>
      <c r="J107">
        <v>83</v>
      </c>
      <c r="K107">
        <v>76</v>
      </c>
      <c r="L107" t="str">
        <f t="shared" si="39"/>
        <v>Normal</v>
      </c>
      <c r="M107">
        <v>55</v>
      </c>
      <c r="N107" t="str">
        <f t="shared" si="40"/>
        <v>Normal</v>
      </c>
      <c r="O107">
        <v>2</v>
      </c>
      <c r="P107" t="str">
        <f t="shared" si="41"/>
        <v>Ligera limitaciones</v>
      </c>
      <c r="Q107">
        <v>0</v>
      </c>
      <c r="R107" t="str">
        <f t="shared" si="42"/>
        <v>No tiene cetoacidosis</v>
      </c>
      <c r="S107">
        <v>0</v>
      </c>
      <c r="T107" t="str">
        <f t="shared" si="43"/>
        <v>No tiene Insuficiencia</v>
      </c>
      <c r="U107">
        <v>1</v>
      </c>
      <c r="V107" t="str">
        <f t="shared" si="44"/>
        <v>Hipertenso</v>
      </c>
      <c r="W107">
        <v>1.2</v>
      </c>
      <c r="X107" t="str">
        <f t="shared" si="33"/>
        <v>Normal</v>
      </c>
      <c r="Y107">
        <v>19</v>
      </c>
      <c r="Z107" t="str">
        <f t="shared" si="34"/>
        <v>Normal</v>
      </c>
      <c r="AA107">
        <v>76</v>
      </c>
      <c r="AB107" t="str">
        <f t="shared" si="45"/>
        <v>Funcion disminuida</v>
      </c>
      <c r="AC107">
        <v>30</v>
      </c>
      <c r="AD107" t="str">
        <f t="shared" si="46"/>
        <v>Microalbuminuria</v>
      </c>
      <c r="AE107">
        <v>24</v>
      </c>
      <c r="AF107" t="str">
        <f t="shared" si="47"/>
        <v>Normal</v>
      </c>
      <c r="AG107">
        <v>1470</v>
      </c>
      <c r="AH107" t="str">
        <f t="shared" si="48"/>
        <v>Poliuria</v>
      </c>
      <c r="AI107">
        <v>0</v>
      </c>
      <c r="AJ107" t="str">
        <f t="shared" si="49"/>
        <v>No Diabetico</v>
      </c>
      <c r="AK107">
        <v>106</v>
      </c>
      <c r="AL107" t="str">
        <f t="shared" si="50"/>
        <v>Prediabetes</v>
      </c>
      <c r="AM107">
        <v>6.2</v>
      </c>
      <c r="AN107" t="str">
        <f t="shared" si="51"/>
        <v>Prediabetes</v>
      </c>
      <c r="AO107">
        <v>204</v>
      </c>
      <c r="AP107" t="str">
        <f t="shared" si="52"/>
        <v>Alto</v>
      </c>
      <c r="AQ107">
        <v>89</v>
      </c>
      <c r="AR107" t="str">
        <f t="shared" si="53"/>
        <v>Normal</v>
      </c>
      <c r="AS107">
        <v>54</v>
      </c>
      <c r="AT107" t="str">
        <f t="shared" si="54"/>
        <v>Bajo</v>
      </c>
      <c r="AU107">
        <v>102</v>
      </c>
      <c r="AV107" t="str">
        <f t="shared" si="55"/>
        <v>Normal</v>
      </c>
      <c r="AW107">
        <v>139</v>
      </c>
      <c r="AX107" t="str">
        <f t="shared" si="56"/>
        <v>Normal</v>
      </c>
      <c r="AY107">
        <v>4.5999999999999996</v>
      </c>
      <c r="AZ107" t="str">
        <f t="shared" si="57"/>
        <v>Normal</v>
      </c>
      <c r="BA107">
        <v>14.7</v>
      </c>
      <c r="BB107" t="str">
        <f t="shared" si="35"/>
        <v>Normal</v>
      </c>
      <c r="BC107">
        <v>10.4</v>
      </c>
      <c r="BD107" t="str">
        <f t="shared" si="58"/>
        <v>Normal</v>
      </c>
      <c r="BE107">
        <v>4</v>
      </c>
      <c r="BF107" t="str">
        <f t="shared" si="59"/>
        <v>Normal</v>
      </c>
      <c r="BG107">
        <v>0</v>
      </c>
      <c r="BH107" t="str">
        <f t="shared" si="60"/>
        <v>No Toma ECA</v>
      </c>
      <c r="BI107">
        <v>1</v>
      </c>
      <c r="BJ107" t="str">
        <f t="shared" si="61"/>
        <v>Toma ARB</v>
      </c>
      <c r="BK107">
        <v>1</v>
      </c>
      <c r="BL107" t="str">
        <f t="shared" si="62"/>
        <v>Toma diureticos</v>
      </c>
      <c r="BM107">
        <v>0</v>
      </c>
      <c r="BN107" t="str">
        <f t="shared" si="63"/>
        <v>No toma estatinas</v>
      </c>
      <c r="BO107">
        <v>0</v>
      </c>
      <c r="BP107" t="str">
        <f t="shared" si="64"/>
        <v>Sano</v>
      </c>
      <c r="BQ107">
        <v>0</v>
      </c>
      <c r="BR107" t="str">
        <f t="shared" si="65"/>
        <v>Sano</v>
      </c>
    </row>
    <row r="108" spans="1:70" x14ac:dyDescent="0.25">
      <c r="A108" t="s">
        <v>108</v>
      </c>
      <c r="B108">
        <v>70</v>
      </c>
      <c r="C108" t="str">
        <f t="shared" si="36"/>
        <v>Adulto Mayor</v>
      </c>
      <c r="D108" t="s">
        <v>6</v>
      </c>
      <c r="E108">
        <v>32.1</v>
      </c>
      <c r="F108" t="str">
        <f t="shared" si="37"/>
        <v>Obesidad I</v>
      </c>
      <c r="G108">
        <v>0</v>
      </c>
      <c r="H108" t="str">
        <f t="shared" si="38"/>
        <v>No tiene herencia</v>
      </c>
      <c r="I108">
        <v>176</v>
      </c>
      <c r="J108">
        <v>99</v>
      </c>
      <c r="K108">
        <v>91</v>
      </c>
      <c r="L108" t="str">
        <f t="shared" si="39"/>
        <v>Normal</v>
      </c>
      <c r="M108">
        <v>29</v>
      </c>
      <c r="N108" t="str">
        <f t="shared" si="40"/>
        <v>Reducida</v>
      </c>
      <c r="O108">
        <v>3</v>
      </c>
      <c r="P108" t="str">
        <f t="shared" si="41"/>
        <v>Limitacion marcada</v>
      </c>
      <c r="Q108">
        <v>1</v>
      </c>
      <c r="R108" t="str">
        <f t="shared" si="42"/>
        <v>Tiene cetoacidosis</v>
      </c>
      <c r="S108">
        <v>0</v>
      </c>
      <c r="T108" t="str">
        <f t="shared" si="43"/>
        <v>No tiene Insuficiencia</v>
      </c>
      <c r="U108">
        <v>1</v>
      </c>
      <c r="V108" t="str">
        <f t="shared" si="44"/>
        <v>Hipertenso</v>
      </c>
      <c r="W108">
        <v>3.3</v>
      </c>
      <c r="X108" t="str">
        <f t="shared" si="33"/>
        <v>Alto</v>
      </c>
      <c r="Y108">
        <v>85</v>
      </c>
      <c r="Z108" t="str">
        <f t="shared" si="34"/>
        <v>Elevado</v>
      </c>
      <c r="AA108">
        <v>44</v>
      </c>
      <c r="AB108" t="str">
        <f t="shared" si="45"/>
        <v>Funcion disminuida moderada</v>
      </c>
      <c r="AC108">
        <v>1819</v>
      </c>
      <c r="AD108" t="str">
        <f t="shared" si="46"/>
        <v>Proteinuria</v>
      </c>
      <c r="AE108">
        <v>1455</v>
      </c>
      <c r="AF108" t="str">
        <f t="shared" si="47"/>
        <v>Macroalbuminuria</v>
      </c>
      <c r="AG108">
        <v>526</v>
      </c>
      <c r="AH108" t="str">
        <f t="shared" si="48"/>
        <v>Poliuria</v>
      </c>
      <c r="AI108">
        <v>0</v>
      </c>
      <c r="AJ108" t="str">
        <f t="shared" si="49"/>
        <v>No Diabetico</v>
      </c>
      <c r="AK108">
        <v>132</v>
      </c>
      <c r="AL108" t="str">
        <f t="shared" si="50"/>
        <v>Diabetes</v>
      </c>
      <c r="AM108">
        <v>8.5</v>
      </c>
      <c r="AN108" t="str">
        <f t="shared" si="51"/>
        <v>Diabetes</v>
      </c>
      <c r="AO108">
        <v>212</v>
      </c>
      <c r="AP108" t="str">
        <f t="shared" si="52"/>
        <v>Alto</v>
      </c>
      <c r="AQ108">
        <v>160</v>
      </c>
      <c r="AR108" t="str">
        <f t="shared" si="53"/>
        <v>Alto</v>
      </c>
      <c r="AS108">
        <v>26</v>
      </c>
      <c r="AT108" t="str">
        <f t="shared" si="54"/>
        <v>Bajo</v>
      </c>
      <c r="AU108">
        <v>195</v>
      </c>
      <c r="AV108" t="str">
        <f t="shared" si="55"/>
        <v>Alto</v>
      </c>
      <c r="AW108">
        <v>133</v>
      </c>
      <c r="AX108" t="str">
        <f t="shared" si="56"/>
        <v>Bajo</v>
      </c>
      <c r="AY108">
        <v>6.3</v>
      </c>
      <c r="AZ108" t="str">
        <f t="shared" si="57"/>
        <v>Alto</v>
      </c>
      <c r="BA108">
        <v>8.9</v>
      </c>
      <c r="BB108" t="str">
        <f t="shared" si="35"/>
        <v>Baja</v>
      </c>
      <c r="BC108">
        <v>8.8000000000000007</v>
      </c>
      <c r="BD108" t="str">
        <f t="shared" si="58"/>
        <v>Normal</v>
      </c>
      <c r="BE108">
        <v>5.0999999999999996</v>
      </c>
      <c r="BF108" t="str">
        <f t="shared" si="59"/>
        <v>Alto</v>
      </c>
      <c r="BG108">
        <v>1</v>
      </c>
      <c r="BH108" t="str">
        <f t="shared" si="60"/>
        <v>Toma ECA</v>
      </c>
      <c r="BI108">
        <v>0</v>
      </c>
      <c r="BJ108" t="str">
        <f t="shared" si="61"/>
        <v>No toma ARB</v>
      </c>
      <c r="BK108">
        <v>1</v>
      </c>
      <c r="BL108" t="str">
        <f t="shared" si="62"/>
        <v>Toma diureticos</v>
      </c>
      <c r="BM108">
        <v>1</v>
      </c>
      <c r="BN108" t="str">
        <f t="shared" si="63"/>
        <v>Toma estatinas</v>
      </c>
      <c r="BO108">
        <v>1</v>
      </c>
      <c r="BP108" t="str">
        <f t="shared" si="64"/>
        <v>Enfermedad renal</v>
      </c>
      <c r="BQ108">
        <v>0</v>
      </c>
      <c r="BR108" t="str">
        <f t="shared" si="65"/>
        <v>Sano</v>
      </c>
    </row>
    <row r="109" spans="1:70" x14ac:dyDescent="0.25">
      <c r="A109" t="s">
        <v>109</v>
      </c>
      <c r="B109">
        <v>73</v>
      </c>
      <c r="C109" t="str">
        <f t="shared" si="36"/>
        <v>Adulto Mayor</v>
      </c>
      <c r="D109" t="s">
        <v>1</v>
      </c>
      <c r="E109">
        <v>39</v>
      </c>
      <c r="F109" t="str">
        <f t="shared" si="37"/>
        <v>Obesidad II</v>
      </c>
      <c r="G109">
        <v>1</v>
      </c>
      <c r="H109" t="str">
        <f t="shared" si="38"/>
        <v>Tiene herencia</v>
      </c>
      <c r="I109">
        <v>167</v>
      </c>
      <c r="J109">
        <v>95</v>
      </c>
      <c r="K109">
        <v>86</v>
      </c>
      <c r="L109" t="str">
        <f t="shared" si="39"/>
        <v>Normal</v>
      </c>
      <c r="M109">
        <v>36</v>
      </c>
      <c r="N109" t="str">
        <f t="shared" si="40"/>
        <v>Reducida</v>
      </c>
      <c r="O109">
        <v>2</v>
      </c>
      <c r="P109" t="str">
        <f t="shared" si="41"/>
        <v>Ligera limitaciones</v>
      </c>
      <c r="Q109">
        <v>1</v>
      </c>
      <c r="R109" t="str">
        <f t="shared" si="42"/>
        <v>Tiene cetoacidosis</v>
      </c>
      <c r="S109">
        <v>1</v>
      </c>
      <c r="T109" t="str">
        <f t="shared" si="43"/>
        <v>Tiene Insuficiencia</v>
      </c>
      <c r="U109">
        <v>1</v>
      </c>
      <c r="V109" t="str">
        <f t="shared" si="44"/>
        <v>Hipertenso</v>
      </c>
      <c r="W109">
        <v>3.2</v>
      </c>
      <c r="X109" t="str">
        <f t="shared" si="33"/>
        <v>Alto</v>
      </c>
      <c r="Y109">
        <v>109</v>
      </c>
      <c r="Z109" t="str">
        <f t="shared" si="34"/>
        <v>Riesgo</v>
      </c>
      <c r="AA109">
        <v>45</v>
      </c>
      <c r="AB109" t="str">
        <f t="shared" si="45"/>
        <v>Funcion disminuida moderada</v>
      </c>
      <c r="AC109">
        <v>534</v>
      </c>
      <c r="AD109" t="str">
        <f t="shared" si="46"/>
        <v>Proteinuria</v>
      </c>
      <c r="AE109">
        <v>427</v>
      </c>
      <c r="AF109" t="str">
        <f t="shared" si="47"/>
        <v>Macroalbuminuria</v>
      </c>
      <c r="AG109">
        <v>526</v>
      </c>
      <c r="AH109" t="str">
        <f t="shared" si="48"/>
        <v>Poliuria</v>
      </c>
      <c r="AI109">
        <v>1</v>
      </c>
      <c r="AJ109" t="str">
        <f t="shared" si="49"/>
        <v>Diabetico</v>
      </c>
      <c r="AK109">
        <v>173</v>
      </c>
      <c r="AL109" t="str">
        <f t="shared" si="50"/>
        <v>Diabetes</v>
      </c>
      <c r="AM109">
        <v>9</v>
      </c>
      <c r="AN109" t="str">
        <f t="shared" si="51"/>
        <v>Diabetes</v>
      </c>
      <c r="AO109">
        <v>243</v>
      </c>
      <c r="AP109" t="str">
        <f t="shared" si="52"/>
        <v>Riesgo</v>
      </c>
      <c r="AQ109">
        <v>176</v>
      </c>
      <c r="AR109" t="str">
        <f t="shared" si="53"/>
        <v>Alto</v>
      </c>
      <c r="AS109">
        <v>45</v>
      </c>
      <c r="AT109" t="str">
        <f t="shared" si="54"/>
        <v>Bajo</v>
      </c>
      <c r="AU109">
        <v>253</v>
      </c>
      <c r="AV109" t="str">
        <f t="shared" si="55"/>
        <v>Alto</v>
      </c>
      <c r="AW109">
        <v>138</v>
      </c>
      <c r="AX109" t="str">
        <f t="shared" si="56"/>
        <v>Normal</v>
      </c>
      <c r="AY109">
        <v>5.5</v>
      </c>
      <c r="AZ109" t="str">
        <f t="shared" si="57"/>
        <v>Alto</v>
      </c>
      <c r="BA109">
        <v>10.6</v>
      </c>
      <c r="BB109" t="str">
        <f t="shared" si="35"/>
        <v>Baja</v>
      </c>
      <c r="BC109">
        <v>8.8000000000000007</v>
      </c>
      <c r="BD109" t="str">
        <f t="shared" si="58"/>
        <v>Normal</v>
      </c>
      <c r="BE109">
        <v>6.6</v>
      </c>
      <c r="BF109" t="str">
        <f t="shared" si="59"/>
        <v>Alto</v>
      </c>
      <c r="BG109">
        <v>1</v>
      </c>
      <c r="BH109" t="str">
        <f t="shared" si="60"/>
        <v>Toma ECA</v>
      </c>
      <c r="BI109">
        <v>1</v>
      </c>
      <c r="BJ109" t="str">
        <f t="shared" si="61"/>
        <v>Toma ARB</v>
      </c>
      <c r="BK109">
        <v>0</v>
      </c>
      <c r="BL109" t="str">
        <f t="shared" si="62"/>
        <v>No toma diureticos</v>
      </c>
      <c r="BM109">
        <v>1</v>
      </c>
      <c r="BN109" t="str">
        <f t="shared" si="63"/>
        <v>Toma estatinas</v>
      </c>
      <c r="BO109">
        <v>1</v>
      </c>
      <c r="BP109" t="str">
        <f t="shared" si="64"/>
        <v>Enfermedad renal</v>
      </c>
      <c r="BQ109">
        <v>0</v>
      </c>
      <c r="BR109" t="str">
        <f t="shared" si="65"/>
        <v>Sano</v>
      </c>
    </row>
    <row r="110" spans="1:70" x14ac:dyDescent="0.25">
      <c r="A110" t="s">
        <v>110</v>
      </c>
      <c r="B110">
        <v>67</v>
      </c>
      <c r="C110" t="str">
        <f t="shared" si="36"/>
        <v>Adulto Mayor</v>
      </c>
      <c r="D110" t="s">
        <v>6</v>
      </c>
      <c r="E110">
        <v>24.4</v>
      </c>
      <c r="F110" t="str">
        <f t="shared" si="37"/>
        <v>Peso Normal</v>
      </c>
      <c r="G110">
        <v>0</v>
      </c>
      <c r="H110" t="str">
        <f t="shared" si="38"/>
        <v>No tiene herencia</v>
      </c>
      <c r="I110">
        <v>123</v>
      </c>
      <c r="J110">
        <v>75</v>
      </c>
      <c r="K110">
        <v>84</v>
      </c>
      <c r="L110" t="str">
        <f t="shared" si="39"/>
        <v>Normal</v>
      </c>
      <c r="M110">
        <v>53</v>
      </c>
      <c r="N110" t="str">
        <f t="shared" si="40"/>
        <v>Normal</v>
      </c>
      <c r="O110">
        <v>2</v>
      </c>
      <c r="P110" t="str">
        <f t="shared" si="41"/>
        <v>Ligera limitaciones</v>
      </c>
      <c r="Q110">
        <v>0</v>
      </c>
      <c r="R110" t="str">
        <f t="shared" si="42"/>
        <v>No tiene cetoacidosis</v>
      </c>
      <c r="S110">
        <v>0</v>
      </c>
      <c r="T110" t="str">
        <f t="shared" si="43"/>
        <v>No tiene Insuficiencia</v>
      </c>
      <c r="U110">
        <v>1</v>
      </c>
      <c r="V110" t="str">
        <f t="shared" si="44"/>
        <v>Hipertenso</v>
      </c>
      <c r="W110">
        <v>0.8</v>
      </c>
      <c r="X110" t="str">
        <f t="shared" si="33"/>
        <v>Normal</v>
      </c>
      <c r="Y110">
        <v>15</v>
      </c>
      <c r="Z110" t="str">
        <f t="shared" si="34"/>
        <v>Bajo</v>
      </c>
      <c r="AA110">
        <v>79</v>
      </c>
      <c r="AB110" t="str">
        <f t="shared" si="45"/>
        <v>Funcion disminuida</v>
      </c>
      <c r="AC110">
        <v>27</v>
      </c>
      <c r="AD110" t="str">
        <f t="shared" si="46"/>
        <v>Normal</v>
      </c>
      <c r="AE110">
        <v>21</v>
      </c>
      <c r="AF110" t="str">
        <f t="shared" si="47"/>
        <v>Normal</v>
      </c>
      <c r="AG110">
        <v>2179</v>
      </c>
      <c r="AH110" t="str">
        <f t="shared" si="48"/>
        <v>Poliuria</v>
      </c>
      <c r="AI110">
        <v>0</v>
      </c>
      <c r="AJ110" t="str">
        <f t="shared" si="49"/>
        <v>No Diabetico</v>
      </c>
      <c r="AK110">
        <v>119</v>
      </c>
      <c r="AL110" t="str">
        <f t="shared" si="50"/>
        <v>Prediabetes</v>
      </c>
      <c r="AM110">
        <v>5</v>
      </c>
      <c r="AN110" t="str">
        <f t="shared" si="51"/>
        <v>Normal</v>
      </c>
      <c r="AO110">
        <v>176</v>
      </c>
      <c r="AP110" t="str">
        <f t="shared" si="52"/>
        <v>Normal</v>
      </c>
      <c r="AQ110">
        <v>121</v>
      </c>
      <c r="AR110" t="str">
        <f t="shared" si="53"/>
        <v>Casi normal</v>
      </c>
      <c r="AS110">
        <v>66</v>
      </c>
      <c r="AT110" t="str">
        <f t="shared" si="54"/>
        <v>Normal</v>
      </c>
      <c r="AU110">
        <v>126</v>
      </c>
      <c r="AV110" t="str">
        <f t="shared" si="55"/>
        <v>Normal</v>
      </c>
      <c r="AW110">
        <v>143</v>
      </c>
      <c r="AX110" t="str">
        <f t="shared" si="56"/>
        <v>Normal</v>
      </c>
      <c r="AY110">
        <v>3.7</v>
      </c>
      <c r="AZ110" t="str">
        <f t="shared" si="57"/>
        <v>Normal</v>
      </c>
      <c r="BA110">
        <v>13.1</v>
      </c>
      <c r="BB110" t="str">
        <f t="shared" si="35"/>
        <v>Normal</v>
      </c>
      <c r="BC110">
        <v>8.5</v>
      </c>
      <c r="BD110" t="str">
        <f t="shared" si="58"/>
        <v>Normal</v>
      </c>
      <c r="BE110">
        <v>3.1</v>
      </c>
      <c r="BF110" t="str">
        <f t="shared" si="59"/>
        <v>Normal</v>
      </c>
      <c r="BG110">
        <v>0</v>
      </c>
      <c r="BH110" t="str">
        <f t="shared" si="60"/>
        <v>No Toma ECA</v>
      </c>
      <c r="BI110">
        <v>0</v>
      </c>
      <c r="BJ110" t="str">
        <f t="shared" si="61"/>
        <v>No toma ARB</v>
      </c>
      <c r="BK110">
        <v>0</v>
      </c>
      <c r="BL110" t="str">
        <f t="shared" si="62"/>
        <v>No toma diureticos</v>
      </c>
      <c r="BM110">
        <v>0</v>
      </c>
      <c r="BN110" t="str">
        <f t="shared" si="63"/>
        <v>No toma estatinas</v>
      </c>
      <c r="BO110">
        <v>0</v>
      </c>
      <c r="BP110" t="str">
        <f t="shared" si="64"/>
        <v>Sano</v>
      </c>
      <c r="BQ110">
        <v>0</v>
      </c>
      <c r="BR110" t="str">
        <f t="shared" si="65"/>
        <v>Sano</v>
      </c>
    </row>
    <row r="111" spans="1:70" x14ac:dyDescent="0.25">
      <c r="A111" t="s">
        <v>111</v>
      </c>
      <c r="B111">
        <v>61</v>
      </c>
      <c r="C111" t="str">
        <f t="shared" si="36"/>
        <v>Adulto Mayor</v>
      </c>
      <c r="D111" t="s">
        <v>1</v>
      </c>
      <c r="E111">
        <v>25</v>
      </c>
      <c r="F111" t="str">
        <f t="shared" si="37"/>
        <v>Sobrepeso</v>
      </c>
      <c r="G111">
        <v>0</v>
      </c>
      <c r="H111" t="str">
        <f t="shared" si="38"/>
        <v>No tiene herencia</v>
      </c>
      <c r="I111">
        <v>175</v>
      </c>
      <c r="J111">
        <v>102</v>
      </c>
      <c r="K111">
        <v>81</v>
      </c>
      <c r="L111" t="str">
        <f t="shared" si="39"/>
        <v>Normal</v>
      </c>
      <c r="M111">
        <v>28</v>
      </c>
      <c r="N111" t="str">
        <f t="shared" si="40"/>
        <v>Reducida</v>
      </c>
      <c r="O111">
        <v>4</v>
      </c>
      <c r="P111" t="str">
        <f t="shared" si="41"/>
        <v>Incapacidad</v>
      </c>
      <c r="Q111">
        <v>0</v>
      </c>
      <c r="R111" t="str">
        <f t="shared" si="42"/>
        <v>No tiene cetoacidosis</v>
      </c>
      <c r="S111">
        <v>0</v>
      </c>
      <c r="T111" t="str">
        <f t="shared" si="43"/>
        <v>No tiene Insuficiencia</v>
      </c>
      <c r="U111">
        <v>1</v>
      </c>
      <c r="V111" t="str">
        <f t="shared" si="44"/>
        <v>Hipertenso</v>
      </c>
      <c r="W111">
        <v>3.5</v>
      </c>
      <c r="X111" t="str">
        <f t="shared" si="33"/>
        <v>Alto</v>
      </c>
      <c r="Y111">
        <v>52</v>
      </c>
      <c r="Z111" t="str">
        <f t="shared" si="34"/>
        <v>Normal</v>
      </c>
      <c r="AA111">
        <v>42</v>
      </c>
      <c r="AB111" t="str">
        <f t="shared" si="45"/>
        <v>Funcion disminuida moderada</v>
      </c>
      <c r="AC111">
        <v>1779</v>
      </c>
      <c r="AD111" t="str">
        <f t="shared" si="46"/>
        <v>Proteinuria</v>
      </c>
      <c r="AE111">
        <v>1423</v>
      </c>
      <c r="AF111" t="str">
        <f t="shared" si="47"/>
        <v>Macroalbuminuria</v>
      </c>
      <c r="AG111">
        <v>344</v>
      </c>
      <c r="AH111" t="str">
        <f t="shared" si="48"/>
        <v>Oliguria</v>
      </c>
      <c r="AI111">
        <v>0</v>
      </c>
      <c r="AJ111" t="str">
        <f t="shared" si="49"/>
        <v>No Diabetico</v>
      </c>
      <c r="AK111">
        <v>148</v>
      </c>
      <c r="AL111" t="str">
        <f t="shared" si="50"/>
        <v>Diabetes</v>
      </c>
      <c r="AM111">
        <v>7.8</v>
      </c>
      <c r="AN111" t="str">
        <f t="shared" si="51"/>
        <v>Diabetes</v>
      </c>
      <c r="AO111">
        <v>297</v>
      </c>
      <c r="AP111" t="str">
        <f t="shared" si="52"/>
        <v>Riesgo</v>
      </c>
      <c r="AQ111">
        <v>157</v>
      </c>
      <c r="AR111" t="str">
        <f t="shared" si="53"/>
        <v>Limite alto</v>
      </c>
      <c r="AS111">
        <v>37</v>
      </c>
      <c r="AT111" t="str">
        <f t="shared" si="54"/>
        <v>Bajo</v>
      </c>
      <c r="AU111">
        <v>258</v>
      </c>
      <c r="AV111" t="str">
        <f t="shared" si="55"/>
        <v>Alto</v>
      </c>
      <c r="AW111">
        <v>136</v>
      </c>
      <c r="AX111" t="str">
        <f t="shared" si="56"/>
        <v>Normal</v>
      </c>
      <c r="AY111">
        <v>5.9</v>
      </c>
      <c r="AZ111" t="str">
        <f t="shared" si="57"/>
        <v>Alto</v>
      </c>
      <c r="BA111">
        <v>7.2</v>
      </c>
      <c r="BB111" t="str">
        <f t="shared" si="35"/>
        <v>Baja</v>
      </c>
      <c r="BC111">
        <v>8.9</v>
      </c>
      <c r="BD111" t="str">
        <f t="shared" si="58"/>
        <v>Normal</v>
      </c>
      <c r="BE111">
        <v>7.3</v>
      </c>
      <c r="BF111" t="str">
        <f t="shared" si="59"/>
        <v>Alto</v>
      </c>
      <c r="BG111">
        <v>1</v>
      </c>
      <c r="BH111" t="str">
        <f t="shared" si="60"/>
        <v>Toma ECA</v>
      </c>
      <c r="BI111">
        <v>1</v>
      </c>
      <c r="BJ111" t="str">
        <f t="shared" si="61"/>
        <v>Toma ARB</v>
      </c>
      <c r="BK111">
        <v>1</v>
      </c>
      <c r="BL111" t="str">
        <f t="shared" si="62"/>
        <v>Toma diureticos</v>
      </c>
      <c r="BM111">
        <v>0</v>
      </c>
      <c r="BN111" t="str">
        <f t="shared" si="63"/>
        <v>No toma estatinas</v>
      </c>
      <c r="BO111">
        <v>1</v>
      </c>
      <c r="BP111" t="str">
        <f t="shared" si="64"/>
        <v>Enfermedad renal</v>
      </c>
      <c r="BQ111">
        <v>0</v>
      </c>
      <c r="BR111" t="str">
        <f t="shared" si="65"/>
        <v>Sano</v>
      </c>
    </row>
    <row r="112" spans="1:70" x14ac:dyDescent="0.25">
      <c r="A112" t="s">
        <v>112</v>
      </c>
      <c r="B112">
        <v>57</v>
      </c>
      <c r="C112" t="str">
        <f t="shared" si="36"/>
        <v>Adulto</v>
      </c>
      <c r="D112" t="s">
        <v>1</v>
      </c>
      <c r="E112">
        <v>27.3</v>
      </c>
      <c r="F112" t="str">
        <f t="shared" si="37"/>
        <v>Sobrepeso</v>
      </c>
      <c r="G112">
        <v>0</v>
      </c>
      <c r="H112" t="str">
        <f t="shared" si="38"/>
        <v>No tiene herencia</v>
      </c>
      <c r="I112">
        <v>125</v>
      </c>
      <c r="J112">
        <v>76</v>
      </c>
      <c r="K112">
        <v>66</v>
      </c>
      <c r="L112" t="str">
        <f t="shared" si="39"/>
        <v>Normal</v>
      </c>
      <c r="M112">
        <v>59</v>
      </c>
      <c r="N112" t="str">
        <f t="shared" si="40"/>
        <v>Normal</v>
      </c>
      <c r="O112">
        <v>1</v>
      </c>
      <c r="P112" t="str">
        <f t="shared" si="41"/>
        <v>Sin limitaciones</v>
      </c>
      <c r="Q112">
        <v>0</v>
      </c>
      <c r="R112" t="str">
        <f t="shared" si="42"/>
        <v>No tiene cetoacidosis</v>
      </c>
      <c r="S112">
        <v>0</v>
      </c>
      <c r="T112" t="str">
        <f t="shared" si="43"/>
        <v>No tiene Insuficiencia</v>
      </c>
      <c r="U112">
        <v>1</v>
      </c>
      <c r="V112" t="str">
        <f t="shared" si="44"/>
        <v>Hipertenso</v>
      </c>
      <c r="W112">
        <v>1.1000000000000001</v>
      </c>
      <c r="X112" t="str">
        <f t="shared" si="33"/>
        <v>Normal</v>
      </c>
      <c r="Y112">
        <v>27</v>
      </c>
      <c r="Z112" t="str">
        <f t="shared" si="34"/>
        <v>Normal</v>
      </c>
      <c r="AA112">
        <v>78</v>
      </c>
      <c r="AB112" t="str">
        <f t="shared" si="45"/>
        <v>Funcion disminuida</v>
      </c>
      <c r="AC112">
        <v>15</v>
      </c>
      <c r="AD112" t="str">
        <f t="shared" si="46"/>
        <v>Normal</v>
      </c>
      <c r="AE112">
        <v>13</v>
      </c>
      <c r="AF112" t="str">
        <f t="shared" si="47"/>
        <v>Normal</v>
      </c>
      <c r="AG112">
        <v>1460</v>
      </c>
      <c r="AH112" t="str">
        <f t="shared" si="48"/>
        <v>Poliuria</v>
      </c>
      <c r="AI112">
        <v>1</v>
      </c>
      <c r="AJ112" t="str">
        <f t="shared" si="49"/>
        <v>Diabetico</v>
      </c>
      <c r="AK112">
        <v>110</v>
      </c>
      <c r="AL112" t="str">
        <f t="shared" si="50"/>
        <v>Prediabetes</v>
      </c>
      <c r="AM112">
        <v>5.9</v>
      </c>
      <c r="AN112" t="str">
        <f t="shared" si="51"/>
        <v>Prediabetes</v>
      </c>
      <c r="AO112">
        <v>214</v>
      </c>
      <c r="AP112" t="str">
        <f t="shared" si="52"/>
        <v>Alto</v>
      </c>
      <c r="AQ112">
        <v>128</v>
      </c>
      <c r="AR112" t="str">
        <f t="shared" si="53"/>
        <v>Casi normal</v>
      </c>
      <c r="AS112">
        <v>54</v>
      </c>
      <c r="AT112" t="str">
        <f t="shared" si="54"/>
        <v>Bajo</v>
      </c>
      <c r="AU112">
        <v>131</v>
      </c>
      <c r="AV112" t="str">
        <f t="shared" si="55"/>
        <v>Normal</v>
      </c>
      <c r="AW112">
        <v>140</v>
      </c>
      <c r="AX112" t="str">
        <f t="shared" si="56"/>
        <v>Normal</v>
      </c>
      <c r="AY112">
        <v>3.9</v>
      </c>
      <c r="AZ112" t="str">
        <f t="shared" si="57"/>
        <v>Normal</v>
      </c>
      <c r="BA112">
        <v>13.9</v>
      </c>
      <c r="BB112" t="str">
        <f t="shared" si="35"/>
        <v>Normal</v>
      </c>
      <c r="BC112">
        <v>10.3</v>
      </c>
      <c r="BD112" t="str">
        <f t="shared" si="58"/>
        <v>Normal</v>
      </c>
      <c r="BE112">
        <v>3.9</v>
      </c>
      <c r="BF112" t="str">
        <f t="shared" si="59"/>
        <v>Normal</v>
      </c>
      <c r="BG112">
        <v>1</v>
      </c>
      <c r="BH112" t="str">
        <f t="shared" si="60"/>
        <v>Toma ECA</v>
      </c>
      <c r="BI112">
        <v>1</v>
      </c>
      <c r="BJ112" t="str">
        <f t="shared" si="61"/>
        <v>Toma ARB</v>
      </c>
      <c r="BK112">
        <v>0</v>
      </c>
      <c r="BL112" t="str">
        <f t="shared" si="62"/>
        <v>No toma diureticos</v>
      </c>
      <c r="BM112">
        <v>1</v>
      </c>
      <c r="BN112" t="str">
        <f t="shared" si="63"/>
        <v>Toma estatinas</v>
      </c>
      <c r="BO112">
        <v>0</v>
      </c>
      <c r="BP112" t="str">
        <f t="shared" si="64"/>
        <v>Sano</v>
      </c>
      <c r="BQ112">
        <v>1</v>
      </c>
      <c r="BR112" t="str">
        <f t="shared" si="65"/>
        <v>Enfermedad cardiovascular</v>
      </c>
    </row>
    <row r="113" spans="1:70" x14ac:dyDescent="0.25">
      <c r="A113" t="s">
        <v>113</v>
      </c>
      <c r="B113">
        <v>70</v>
      </c>
      <c r="C113" t="str">
        <f t="shared" si="36"/>
        <v>Adulto Mayor</v>
      </c>
      <c r="D113" t="s">
        <v>1</v>
      </c>
      <c r="E113">
        <v>23.4</v>
      </c>
      <c r="F113" t="str">
        <f t="shared" si="37"/>
        <v>Peso Normal</v>
      </c>
      <c r="G113">
        <v>0</v>
      </c>
      <c r="H113" t="str">
        <f t="shared" si="38"/>
        <v>No tiene herencia</v>
      </c>
      <c r="I113">
        <v>126</v>
      </c>
      <c r="J113">
        <v>66</v>
      </c>
      <c r="K113">
        <v>74</v>
      </c>
      <c r="L113" t="str">
        <f t="shared" si="39"/>
        <v>Normal</v>
      </c>
      <c r="M113">
        <v>70</v>
      </c>
      <c r="N113" t="str">
        <f t="shared" si="40"/>
        <v>Normal</v>
      </c>
      <c r="O113">
        <v>2</v>
      </c>
      <c r="P113" t="str">
        <f t="shared" si="41"/>
        <v>Ligera limitaciones</v>
      </c>
      <c r="Q113">
        <v>0</v>
      </c>
      <c r="R113" t="str">
        <f t="shared" si="42"/>
        <v>No tiene cetoacidosis</v>
      </c>
      <c r="S113">
        <v>0</v>
      </c>
      <c r="T113" t="str">
        <f t="shared" si="43"/>
        <v>No tiene Insuficiencia</v>
      </c>
      <c r="U113">
        <v>0</v>
      </c>
      <c r="V113" t="str">
        <f t="shared" si="44"/>
        <v>Normotenso</v>
      </c>
      <c r="W113">
        <v>1</v>
      </c>
      <c r="X113" t="str">
        <f t="shared" si="33"/>
        <v>Normal</v>
      </c>
      <c r="Y113">
        <v>36</v>
      </c>
      <c r="Z113" t="str">
        <f t="shared" si="34"/>
        <v>Normal</v>
      </c>
      <c r="AA113">
        <v>77</v>
      </c>
      <c r="AB113" t="str">
        <f t="shared" si="45"/>
        <v>Funcion disminuida</v>
      </c>
      <c r="AC113">
        <v>18</v>
      </c>
      <c r="AD113" t="str">
        <f t="shared" si="46"/>
        <v>Normal</v>
      </c>
      <c r="AE113">
        <v>12</v>
      </c>
      <c r="AF113" t="str">
        <f t="shared" si="47"/>
        <v>Normal</v>
      </c>
      <c r="AG113">
        <v>1713</v>
      </c>
      <c r="AH113" t="str">
        <f t="shared" si="48"/>
        <v>Poliuria</v>
      </c>
      <c r="AI113">
        <v>1</v>
      </c>
      <c r="AJ113" t="str">
        <f t="shared" si="49"/>
        <v>Diabetico</v>
      </c>
      <c r="AK113">
        <v>109</v>
      </c>
      <c r="AL113" t="str">
        <f t="shared" si="50"/>
        <v>Prediabetes</v>
      </c>
      <c r="AM113">
        <v>5.7</v>
      </c>
      <c r="AN113" t="str">
        <f t="shared" si="51"/>
        <v>Prediabetes</v>
      </c>
      <c r="AO113">
        <v>155</v>
      </c>
      <c r="AP113" t="str">
        <f t="shared" si="52"/>
        <v>Normal</v>
      </c>
      <c r="AQ113">
        <v>108</v>
      </c>
      <c r="AR113" t="str">
        <f t="shared" si="53"/>
        <v>Casi normal</v>
      </c>
      <c r="AS113">
        <v>47</v>
      </c>
      <c r="AT113" t="str">
        <f t="shared" si="54"/>
        <v>Bajo</v>
      </c>
      <c r="AU113">
        <v>123</v>
      </c>
      <c r="AV113" t="str">
        <f t="shared" si="55"/>
        <v>Normal</v>
      </c>
      <c r="AW113">
        <v>145</v>
      </c>
      <c r="AX113" t="str">
        <f t="shared" si="56"/>
        <v>Normal</v>
      </c>
      <c r="AY113">
        <v>4.5</v>
      </c>
      <c r="AZ113" t="str">
        <f t="shared" si="57"/>
        <v>Normal</v>
      </c>
      <c r="BA113">
        <v>12.5</v>
      </c>
      <c r="BB113" t="str">
        <f t="shared" si="35"/>
        <v>Baja</v>
      </c>
      <c r="BC113">
        <v>10.5</v>
      </c>
      <c r="BD113" t="str">
        <f t="shared" si="58"/>
        <v>Normal</v>
      </c>
      <c r="BE113">
        <v>3.6</v>
      </c>
      <c r="BF113" t="str">
        <f t="shared" si="59"/>
        <v>Normal</v>
      </c>
      <c r="BG113">
        <v>0</v>
      </c>
      <c r="BH113" t="str">
        <f t="shared" si="60"/>
        <v>No Toma ECA</v>
      </c>
      <c r="BI113">
        <v>1</v>
      </c>
      <c r="BJ113" t="str">
        <f t="shared" si="61"/>
        <v>Toma ARB</v>
      </c>
      <c r="BK113">
        <v>0</v>
      </c>
      <c r="BL113" t="str">
        <f t="shared" si="62"/>
        <v>No toma diureticos</v>
      </c>
      <c r="BM113">
        <v>0</v>
      </c>
      <c r="BN113" t="str">
        <f t="shared" si="63"/>
        <v>No toma estatinas</v>
      </c>
      <c r="BO113">
        <v>0</v>
      </c>
      <c r="BP113" t="str">
        <f t="shared" si="64"/>
        <v>Sano</v>
      </c>
      <c r="BQ113">
        <v>1</v>
      </c>
      <c r="BR113" t="str">
        <f t="shared" si="65"/>
        <v>Enfermedad cardiovascular</v>
      </c>
    </row>
    <row r="114" spans="1:70" x14ac:dyDescent="0.25">
      <c r="A114" t="s">
        <v>114</v>
      </c>
      <c r="B114">
        <v>84</v>
      </c>
      <c r="C114" t="str">
        <f t="shared" si="36"/>
        <v>Adulto Mayor</v>
      </c>
      <c r="D114" t="s">
        <v>6</v>
      </c>
      <c r="E114">
        <v>32.5</v>
      </c>
      <c r="F114" t="str">
        <f t="shared" si="37"/>
        <v>Obesidad I</v>
      </c>
      <c r="G114">
        <v>0</v>
      </c>
      <c r="H114" t="str">
        <f t="shared" si="38"/>
        <v>No tiene herencia</v>
      </c>
      <c r="I114">
        <v>151</v>
      </c>
      <c r="J114">
        <v>100</v>
      </c>
      <c r="K114">
        <v>79</v>
      </c>
      <c r="L114" t="str">
        <f t="shared" si="39"/>
        <v>Normal</v>
      </c>
      <c r="M114">
        <v>49</v>
      </c>
      <c r="N114" t="str">
        <f t="shared" si="40"/>
        <v>Intermedia</v>
      </c>
      <c r="O114">
        <v>3</v>
      </c>
      <c r="P114" t="str">
        <f t="shared" si="41"/>
        <v>Limitacion marcada</v>
      </c>
      <c r="Q114">
        <v>0</v>
      </c>
      <c r="R114" t="str">
        <f t="shared" si="42"/>
        <v>No tiene cetoacidosis</v>
      </c>
      <c r="S114">
        <v>0</v>
      </c>
      <c r="T114" t="str">
        <f t="shared" si="43"/>
        <v>No tiene Insuficiencia</v>
      </c>
      <c r="U114">
        <v>1</v>
      </c>
      <c r="V114" t="str">
        <f t="shared" si="44"/>
        <v>Hipertenso</v>
      </c>
      <c r="W114">
        <v>1.8</v>
      </c>
      <c r="X114" t="str">
        <f t="shared" si="33"/>
        <v>Alto</v>
      </c>
      <c r="Y114">
        <v>70</v>
      </c>
      <c r="Z114" t="str">
        <f t="shared" si="34"/>
        <v>Elevado</v>
      </c>
      <c r="AA114">
        <v>15</v>
      </c>
      <c r="AB114" t="str">
        <f t="shared" si="45"/>
        <v>Dismucion grave</v>
      </c>
      <c r="AC114">
        <v>1583</v>
      </c>
      <c r="AD114" t="str">
        <f t="shared" si="46"/>
        <v>Proteinuria</v>
      </c>
      <c r="AE114">
        <v>1266</v>
      </c>
      <c r="AF114" t="str">
        <f t="shared" si="47"/>
        <v>Macroalbuminuria</v>
      </c>
      <c r="AG114">
        <v>870</v>
      </c>
      <c r="AH114" t="str">
        <f t="shared" si="48"/>
        <v>Poliuria</v>
      </c>
      <c r="AI114">
        <v>1</v>
      </c>
      <c r="AJ114" t="str">
        <f t="shared" si="49"/>
        <v>Diabetico</v>
      </c>
      <c r="AK114">
        <v>162</v>
      </c>
      <c r="AL114" t="str">
        <f t="shared" si="50"/>
        <v>Diabetes</v>
      </c>
      <c r="AM114">
        <v>9</v>
      </c>
      <c r="AN114" t="str">
        <f t="shared" si="51"/>
        <v>Diabetes</v>
      </c>
      <c r="AO114">
        <v>265</v>
      </c>
      <c r="AP114" t="str">
        <f t="shared" si="52"/>
        <v>Riesgo</v>
      </c>
      <c r="AQ114">
        <v>163</v>
      </c>
      <c r="AR114" t="str">
        <f t="shared" si="53"/>
        <v>Alto</v>
      </c>
      <c r="AS114">
        <v>32</v>
      </c>
      <c r="AT114" t="str">
        <f t="shared" si="54"/>
        <v>Bajo</v>
      </c>
      <c r="AU114">
        <v>320</v>
      </c>
      <c r="AV114" t="str">
        <f t="shared" si="55"/>
        <v>Alto</v>
      </c>
      <c r="AW114">
        <v>134</v>
      </c>
      <c r="AX114" t="str">
        <f t="shared" si="56"/>
        <v>Bajo</v>
      </c>
      <c r="AY114">
        <v>6</v>
      </c>
      <c r="AZ114" t="str">
        <f t="shared" si="57"/>
        <v>Alto</v>
      </c>
      <c r="BA114">
        <v>9.9</v>
      </c>
      <c r="BB114" t="str">
        <f t="shared" si="35"/>
        <v>Baja</v>
      </c>
      <c r="BC114">
        <v>7.9</v>
      </c>
      <c r="BD114" t="str">
        <f t="shared" si="58"/>
        <v>Bajo</v>
      </c>
      <c r="BE114">
        <v>6.4</v>
      </c>
      <c r="BF114" t="str">
        <f t="shared" si="59"/>
        <v>Alto</v>
      </c>
      <c r="BG114">
        <v>0</v>
      </c>
      <c r="BH114" t="str">
        <f t="shared" si="60"/>
        <v>No Toma ECA</v>
      </c>
      <c r="BI114">
        <v>0</v>
      </c>
      <c r="BJ114" t="str">
        <f t="shared" si="61"/>
        <v>No toma ARB</v>
      </c>
      <c r="BK114">
        <v>0</v>
      </c>
      <c r="BL114" t="str">
        <f t="shared" si="62"/>
        <v>No toma diureticos</v>
      </c>
      <c r="BM114">
        <v>1</v>
      </c>
      <c r="BN114" t="str">
        <f t="shared" si="63"/>
        <v>Toma estatinas</v>
      </c>
      <c r="BO114">
        <v>1</v>
      </c>
      <c r="BP114" t="str">
        <f t="shared" si="64"/>
        <v>Enfermedad renal</v>
      </c>
      <c r="BQ114">
        <v>1</v>
      </c>
      <c r="BR114" t="str">
        <f t="shared" si="65"/>
        <v>Enfermedad cardiovascular</v>
      </c>
    </row>
    <row r="115" spans="1:70" x14ac:dyDescent="0.25">
      <c r="A115" t="s">
        <v>115</v>
      </c>
      <c r="B115">
        <v>71</v>
      </c>
      <c r="C115" t="str">
        <f t="shared" si="36"/>
        <v>Adulto Mayor</v>
      </c>
      <c r="D115" t="s">
        <v>6</v>
      </c>
      <c r="E115">
        <v>34</v>
      </c>
      <c r="F115" t="str">
        <f t="shared" si="37"/>
        <v>Obesidad I</v>
      </c>
      <c r="G115">
        <v>1</v>
      </c>
      <c r="H115" t="str">
        <f t="shared" si="38"/>
        <v>Tiene herencia</v>
      </c>
      <c r="I115">
        <v>175</v>
      </c>
      <c r="J115">
        <v>94</v>
      </c>
      <c r="K115">
        <v>102</v>
      </c>
      <c r="L115" t="str">
        <f t="shared" si="39"/>
        <v>Taquicardia</v>
      </c>
      <c r="M115">
        <v>34</v>
      </c>
      <c r="N115" t="str">
        <f t="shared" si="40"/>
        <v>Reducida</v>
      </c>
      <c r="O115">
        <v>4</v>
      </c>
      <c r="P115" t="str">
        <f t="shared" si="41"/>
        <v>Incapacidad</v>
      </c>
      <c r="Q115">
        <v>0</v>
      </c>
      <c r="R115" t="str">
        <f t="shared" si="42"/>
        <v>No tiene cetoacidosis</v>
      </c>
      <c r="S115">
        <v>0</v>
      </c>
      <c r="T115" t="str">
        <f t="shared" si="43"/>
        <v>No tiene Insuficiencia</v>
      </c>
      <c r="U115">
        <v>1</v>
      </c>
      <c r="V115" t="str">
        <f t="shared" si="44"/>
        <v>Hipertenso</v>
      </c>
      <c r="W115">
        <v>2.4</v>
      </c>
      <c r="X115" t="str">
        <f t="shared" si="33"/>
        <v>Alto</v>
      </c>
      <c r="Y115">
        <v>110</v>
      </c>
      <c r="Z115" t="str">
        <f t="shared" si="34"/>
        <v>Riesgo</v>
      </c>
      <c r="AA115">
        <v>17</v>
      </c>
      <c r="AB115" t="str">
        <f t="shared" si="45"/>
        <v>Dismucion grave</v>
      </c>
      <c r="AC115">
        <v>1243</v>
      </c>
      <c r="AD115" t="str">
        <f t="shared" si="46"/>
        <v>Proteinuria</v>
      </c>
      <c r="AE115">
        <v>870</v>
      </c>
      <c r="AF115" t="str">
        <f t="shared" si="47"/>
        <v>Macroalbuminuria</v>
      </c>
      <c r="AG115">
        <v>454</v>
      </c>
      <c r="AH115" t="str">
        <f t="shared" si="48"/>
        <v>Oliguria</v>
      </c>
      <c r="AI115">
        <v>0</v>
      </c>
      <c r="AJ115" t="str">
        <f t="shared" si="49"/>
        <v>No Diabetico</v>
      </c>
      <c r="AK115">
        <v>132</v>
      </c>
      <c r="AL115" t="str">
        <f t="shared" si="50"/>
        <v>Diabetes</v>
      </c>
      <c r="AM115">
        <v>6.8</v>
      </c>
      <c r="AN115" t="str">
        <f t="shared" si="51"/>
        <v>Diabetes</v>
      </c>
      <c r="AO115">
        <v>299</v>
      </c>
      <c r="AP115" t="str">
        <f t="shared" si="52"/>
        <v>Riesgo</v>
      </c>
      <c r="AQ115">
        <v>138</v>
      </c>
      <c r="AR115" t="str">
        <f t="shared" si="53"/>
        <v>Limite alto</v>
      </c>
      <c r="AS115">
        <v>26</v>
      </c>
      <c r="AT115" t="str">
        <f t="shared" si="54"/>
        <v>Bajo</v>
      </c>
      <c r="AU115">
        <v>308</v>
      </c>
      <c r="AV115" t="str">
        <f t="shared" si="55"/>
        <v>Alto</v>
      </c>
      <c r="AW115">
        <v>140</v>
      </c>
      <c r="AX115" t="str">
        <f t="shared" si="56"/>
        <v>Normal</v>
      </c>
      <c r="AY115">
        <v>6</v>
      </c>
      <c r="AZ115" t="str">
        <f t="shared" si="57"/>
        <v>Alto</v>
      </c>
      <c r="BA115">
        <v>8.9</v>
      </c>
      <c r="BB115" t="str">
        <f t="shared" si="35"/>
        <v>Baja</v>
      </c>
      <c r="BC115">
        <v>8.5</v>
      </c>
      <c r="BD115" t="str">
        <f t="shared" si="58"/>
        <v>Normal</v>
      </c>
      <c r="BE115">
        <v>4.8</v>
      </c>
      <c r="BF115" t="str">
        <f t="shared" si="59"/>
        <v>Alto</v>
      </c>
      <c r="BG115">
        <v>1</v>
      </c>
      <c r="BH115" t="str">
        <f t="shared" si="60"/>
        <v>Toma ECA</v>
      </c>
      <c r="BI115">
        <v>0</v>
      </c>
      <c r="BJ115" t="str">
        <f t="shared" si="61"/>
        <v>No toma ARB</v>
      </c>
      <c r="BK115">
        <v>0</v>
      </c>
      <c r="BL115" t="str">
        <f t="shared" si="62"/>
        <v>No toma diureticos</v>
      </c>
      <c r="BM115">
        <v>1</v>
      </c>
      <c r="BN115" t="str">
        <f t="shared" si="63"/>
        <v>Toma estatinas</v>
      </c>
      <c r="BO115">
        <v>1</v>
      </c>
      <c r="BP115" t="str">
        <f t="shared" si="64"/>
        <v>Enfermedad renal</v>
      </c>
      <c r="BQ115">
        <v>0</v>
      </c>
      <c r="BR115" t="str">
        <f t="shared" si="65"/>
        <v>Sano</v>
      </c>
    </row>
    <row r="116" spans="1:70" x14ac:dyDescent="0.25">
      <c r="A116" t="s">
        <v>116</v>
      </c>
      <c r="B116">
        <v>55</v>
      </c>
      <c r="C116" t="str">
        <f t="shared" si="36"/>
        <v>Adulto</v>
      </c>
      <c r="D116" t="s">
        <v>1</v>
      </c>
      <c r="E116">
        <v>22.3</v>
      </c>
      <c r="F116" t="str">
        <f t="shared" si="37"/>
        <v>Peso Normal</v>
      </c>
      <c r="G116">
        <v>0</v>
      </c>
      <c r="H116" t="str">
        <f t="shared" si="38"/>
        <v>No tiene herencia</v>
      </c>
      <c r="I116">
        <v>128</v>
      </c>
      <c r="J116">
        <v>84</v>
      </c>
      <c r="K116">
        <v>80</v>
      </c>
      <c r="L116" t="str">
        <f t="shared" si="39"/>
        <v>Normal</v>
      </c>
      <c r="M116">
        <v>67</v>
      </c>
      <c r="N116" t="str">
        <f t="shared" si="40"/>
        <v>Normal</v>
      </c>
      <c r="O116">
        <v>2</v>
      </c>
      <c r="P116" t="str">
        <f t="shared" si="41"/>
        <v>Ligera limitaciones</v>
      </c>
      <c r="Q116">
        <v>0</v>
      </c>
      <c r="R116" t="str">
        <f t="shared" si="42"/>
        <v>No tiene cetoacidosis</v>
      </c>
      <c r="S116">
        <v>0</v>
      </c>
      <c r="T116" t="str">
        <f t="shared" si="43"/>
        <v>No tiene Insuficiencia</v>
      </c>
      <c r="U116">
        <v>0</v>
      </c>
      <c r="V116" t="str">
        <f t="shared" si="44"/>
        <v>Normotenso</v>
      </c>
      <c r="W116">
        <v>0.7</v>
      </c>
      <c r="X116" t="str">
        <f t="shared" si="33"/>
        <v>Normal</v>
      </c>
      <c r="Y116">
        <v>40</v>
      </c>
      <c r="Z116" t="str">
        <f t="shared" si="34"/>
        <v>Normal</v>
      </c>
      <c r="AA116">
        <v>85</v>
      </c>
      <c r="AB116" t="str">
        <f t="shared" si="45"/>
        <v>Funcion disminuida</v>
      </c>
      <c r="AC116">
        <v>17</v>
      </c>
      <c r="AD116" t="str">
        <f t="shared" si="46"/>
        <v>Normal</v>
      </c>
      <c r="AE116">
        <v>11</v>
      </c>
      <c r="AF116" t="str">
        <f t="shared" si="47"/>
        <v>Normal</v>
      </c>
      <c r="AG116">
        <v>2427</v>
      </c>
      <c r="AH116" t="str">
        <f t="shared" si="48"/>
        <v>Poliuria</v>
      </c>
      <c r="AI116">
        <v>0</v>
      </c>
      <c r="AJ116" t="str">
        <f t="shared" si="49"/>
        <v>No Diabetico</v>
      </c>
      <c r="AK116">
        <v>90</v>
      </c>
      <c r="AL116" t="str">
        <f t="shared" si="50"/>
        <v>Normal</v>
      </c>
      <c r="AM116">
        <v>6</v>
      </c>
      <c r="AN116" t="str">
        <f t="shared" si="51"/>
        <v>Prediabetes</v>
      </c>
      <c r="AO116">
        <v>154</v>
      </c>
      <c r="AP116" t="str">
        <f t="shared" si="52"/>
        <v>Normal</v>
      </c>
      <c r="AQ116">
        <v>80</v>
      </c>
      <c r="AR116" t="str">
        <f t="shared" si="53"/>
        <v>Normal</v>
      </c>
      <c r="AS116">
        <v>56</v>
      </c>
      <c r="AT116" t="str">
        <f t="shared" si="54"/>
        <v>Bajo</v>
      </c>
      <c r="AU116">
        <v>101</v>
      </c>
      <c r="AV116" t="str">
        <f t="shared" si="55"/>
        <v>Normal</v>
      </c>
      <c r="AW116">
        <v>136</v>
      </c>
      <c r="AX116" t="str">
        <f t="shared" si="56"/>
        <v>Normal</v>
      </c>
      <c r="AY116">
        <v>4.5</v>
      </c>
      <c r="AZ116" t="str">
        <f t="shared" si="57"/>
        <v>Normal</v>
      </c>
      <c r="BA116">
        <v>12.9</v>
      </c>
      <c r="BB116" t="str">
        <f t="shared" si="35"/>
        <v>Baja</v>
      </c>
      <c r="BC116">
        <v>9.4</v>
      </c>
      <c r="BD116" t="str">
        <f t="shared" si="58"/>
        <v>Normal</v>
      </c>
      <c r="BE116">
        <v>3.9</v>
      </c>
      <c r="BF116" t="str">
        <f t="shared" si="59"/>
        <v>Normal</v>
      </c>
      <c r="BG116">
        <v>1</v>
      </c>
      <c r="BH116" t="str">
        <f t="shared" si="60"/>
        <v>Toma ECA</v>
      </c>
      <c r="BI116">
        <v>0</v>
      </c>
      <c r="BJ116" t="str">
        <f t="shared" si="61"/>
        <v>No toma ARB</v>
      </c>
      <c r="BK116">
        <v>0</v>
      </c>
      <c r="BL116" t="str">
        <f t="shared" si="62"/>
        <v>No toma diureticos</v>
      </c>
      <c r="BM116">
        <v>0</v>
      </c>
      <c r="BN116" t="str">
        <f t="shared" si="63"/>
        <v>No toma estatinas</v>
      </c>
      <c r="BO116">
        <v>0</v>
      </c>
      <c r="BP116" t="str">
        <f t="shared" si="64"/>
        <v>Sano</v>
      </c>
      <c r="BQ116">
        <v>0</v>
      </c>
      <c r="BR116" t="str">
        <f t="shared" si="65"/>
        <v>Sano</v>
      </c>
    </row>
    <row r="117" spans="1:70" x14ac:dyDescent="0.25">
      <c r="A117" t="s">
        <v>117</v>
      </c>
      <c r="B117">
        <v>68</v>
      </c>
      <c r="C117" t="str">
        <f t="shared" si="36"/>
        <v>Adulto Mayor</v>
      </c>
      <c r="D117" t="s">
        <v>1</v>
      </c>
      <c r="E117">
        <v>27.2</v>
      </c>
      <c r="F117" t="str">
        <f t="shared" si="37"/>
        <v>Sobrepeso</v>
      </c>
      <c r="G117">
        <v>0</v>
      </c>
      <c r="H117" t="str">
        <f t="shared" si="38"/>
        <v>No tiene herencia</v>
      </c>
      <c r="I117">
        <v>146</v>
      </c>
      <c r="J117">
        <v>97</v>
      </c>
      <c r="K117">
        <v>79</v>
      </c>
      <c r="L117" t="str">
        <f t="shared" si="39"/>
        <v>Normal</v>
      </c>
      <c r="M117">
        <v>45</v>
      </c>
      <c r="N117" t="str">
        <f t="shared" si="40"/>
        <v>Intermedia</v>
      </c>
      <c r="O117">
        <v>3</v>
      </c>
      <c r="P117" t="str">
        <f t="shared" si="41"/>
        <v>Limitacion marcada</v>
      </c>
      <c r="Q117">
        <v>1</v>
      </c>
      <c r="R117" t="str">
        <f t="shared" si="42"/>
        <v>Tiene cetoacidosis</v>
      </c>
      <c r="S117">
        <v>0</v>
      </c>
      <c r="T117" t="str">
        <f t="shared" si="43"/>
        <v>No tiene Insuficiencia</v>
      </c>
      <c r="U117">
        <v>1</v>
      </c>
      <c r="V117" t="str">
        <f t="shared" si="44"/>
        <v>Hipertenso</v>
      </c>
      <c r="W117">
        <v>3.2</v>
      </c>
      <c r="X117" t="str">
        <f t="shared" si="33"/>
        <v>Alto</v>
      </c>
      <c r="Y117">
        <v>59</v>
      </c>
      <c r="Z117" t="str">
        <f t="shared" si="34"/>
        <v>Elevado</v>
      </c>
      <c r="AA117">
        <v>59</v>
      </c>
      <c r="AB117" t="str">
        <f t="shared" si="45"/>
        <v>Funcion disminuida moderada</v>
      </c>
      <c r="AC117">
        <v>2975</v>
      </c>
      <c r="AD117" t="str">
        <f t="shared" si="46"/>
        <v>Proteinuria</v>
      </c>
      <c r="AE117">
        <v>2380</v>
      </c>
      <c r="AF117" t="str">
        <f t="shared" si="47"/>
        <v>Macroalbuminuria</v>
      </c>
      <c r="AG117">
        <v>408</v>
      </c>
      <c r="AH117" t="str">
        <f t="shared" si="48"/>
        <v>Oliguria</v>
      </c>
      <c r="AI117">
        <v>1</v>
      </c>
      <c r="AJ117" t="str">
        <f t="shared" si="49"/>
        <v>Diabetico</v>
      </c>
      <c r="AK117">
        <v>138</v>
      </c>
      <c r="AL117" t="str">
        <f t="shared" si="50"/>
        <v>Diabetes</v>
      </c>
      <c r="AM117">
        <v>9.3000000000000007</v>
      </c>
      <c r="AN117" t="str">
        <f t="shared" si="51"/>
        <v>Diabetes</v>
      </c>
      <c r="AO117">
        <v>245</v>
      </c>
      <c r="AP117" t="str">
        <f t="shared" si="52"/>
        <v>Riesgo</v>
      </c>
      <c r="AQ117">
        <v>157</v>
      </c>
      <c r="AR117" t="str">
        <f t="shared" si="53"/>
        <v>Limite alto</v>
      </c>
      <c r="AS117">
        <v>38</v>
      </c>
      <c r="AT117" t="str">
        <f t="shared" si="54"/>
        <v>Bajo</v>
      </c>
      <c r="AU117">
        <v>450</v>
      </c>
      <c r="AV117" t="str">
        <f t="shared" si="55"/>
        <v>Alto</v>
      </c>
      <c r="AW117">
        <v>127</v>
      </c>
      <c r="AX117" t="str">
        <f t="shared" si="56"/>
        <v>Bajo</v>
      </c>
      <c r="AY117">
        <v>6</v>
      </c>
      <c r="AZ117" t="str">
        <f t="shared" si="57"/>
        <v>Alto</v>
      </c>
      <c r="BA117">
        <v>8.6</v>
      </c>
      <c r="BB117" t="str">
        <f t="shared" si="35"/>
        <v>Baja</v>
      </c>
      <c r="BC117">
        <v>8.6999999999999993</v>
      </c>
      <c r="BD117" t="str">
        <f t="shared" si="58"/>
        <v>Normal</v>
      </c>
      <c r="BE117">
        <v>7</v>
      </c>
      <c r="BF117" t="str">
        <f t="shared" si="59"/>
        <v>Alto</v>
      </c>
      <c r="BG117">
        <v>1</v>
      </c>
      <c r="BH117" t="str">
        <f t="shared" si="60"/>
        <v>Toma ECA</v>
      </c>
      <c r="BI117">
        <v>1</v>
      </c>
      <c r="BJ117" t="str">
        <f t="shared" si="61"/>
        <v>Toma ARB</v>
      </c>
      <c r="BK117">
        <v>1</v>
      </c>
      <c r="BL117" t="str">
        <f t="shared" si="62"/>
        <v>Toma diureticos</v>
      </c>
      <c r="BM117">
        <v>1</v>
      </c>
      <c r="BN117" t="str">
        <f t="shared" si="63"/>
        <v>Toma estatinas</v>
      </c>
      <c r="BO117">
        <v>1</v>
      </c>
      <c r="BP117" t="str">
        <f t="shared" si="64"/>
        <v>Enfermedad renal</v>
      </c>
      <c r="BQ117">
        <v>1</v>
      </c>
      <c r="BR117" t="str">
        <f t="shared" si="65"/>
        <v>Enfermedad cardiovascular</v>
      </c>
    </row>
    <row r="118" spans="1:70" x14ac:dyDescent="0.25">
      <c r="A118" t="s">
        <v>118</v>
      </c>
      <c r="B118">
        <v>53</v>
      </c>
      <c r="C118" t="str">
        <f t="shared" si="36"/>
        <v>Adulto</v>
      </c>
      <c r="D118" t="s">
        <v>1</v>
      </c>
      <c r="E118">
        <v>27.3</v>
      </c>
      <c r="F118" t="str">
        <f t="shared" si="37"/>
        <v>Sobrepeso</v>
      </c>
      <c r="G118">
        <v>1</v>
      </c>
      <c r="H118" t="str">
        <f t="shared" si="38"/>
        <v>Tiene herencia</v>
      </c>
      <c r="I118">
        <v>162</v>
      </c>
      <c r="J118">
        <v>110</v>
      </c>
      <c r="K118">
        <v>98</v>
      </c>
      <c r="L118" t="str">
        <f t="shared" si="39"/>
        <v>Normal</v>
      </c>
      <c r="M118">
        <v>44</v>
      </c>
      <c r="N118" t="str">
        <f t="shared" si="40"/>
        <v>Intermedia</v>
      </c>
      <c r="O118">
        <v>4</v>
      </c>
      <c r="P118" t="str">
        <f t="shared" si="41"/>
        <v>Incapacidad</v>
      </c>
      <c r="Q118">
        <v>0</v>
      </c>
      <c r="R118" t="str">
        <f t="shared" si="42"/>
        <v>No tiene cetoacidosis</v>
      </c>
      <c r="S118">
        <v>0</v>
      </c>
      <c r="T118" t="str">
        <f t="shared" si="43"/>
        <v>No tiene Insuficiencia</v>
      </c>
      <c r="U118">
        <v>1</v>
      </c>
      <c r="V118" t="str">
        <f t="shared" si="44"/>
        <v>Hipertenso</v>
      </c>
      <c r="W118">
        <v>2.9</v>
      </c>
      <c r="X118" t="str">
        <f t="shared" si="33"/>
        <v>Alto</v>
      </c>
      <c r="Y118">
        <v>97</v>
      </c>
      <c r="Z118" t="str">
        <f t="shared" si="34"/>
        <v>Elevado</v>
      </c>
      <c r="AA118">
        <v>50</v>
      </c>
      <c r="AB118" t="str">
        <f t="shared" si="45"/>
        <v>Funcion disminuida moderada</v>
      </c>
      <c r="AC118">
        <v>1124</v>
      </c>
      <c r="AD118" t="str">
        <f t="shared" si="46"/>
        <v>Proteinuria</v>
      </c>
      <c r="AE118">
        <v>899</v>
      </c>
      <c r="AF118" t="str">
        <f t="shared" si="47"/>
        <v>Macroalbuminuria</v>
      </c>
      <c r="AG118">
        <v>808</v>
      </c>
      <c r="AH118" t="str">
        <f t="shared" si="48"/>
        <v>Poliuria</v>
      </c>
      <c r="AI118">
        <v>1</v>
      </c>
      <c r="AJ118" t="str">
        <f t="shared" si="49"/>
        <v>Diabetico</v>
      </c>
      <c r="AK118">
        <v>189</v>
      </c>
      <c r="AL118" t="str">
        <f t="shared" si="50"/>
        <v>Diabetes</v>
      </c>
      <c r="AM118">
        <v>7</v>
      </c>
      <c r="AN118" t="str">
        <f t="shared" si="51"/>
        <v>Diabetes</v>
      </c>
      <c r="AO118">
        <v>209</v>
      </c>
      <c r="AP118" t="str">
        <f t="shared" si="52"/>
        <v>Alto</v>
      </c>
      <c r="AQ118">
        <v>169</v>
      </c>
      <c r="AR118" t="str">
        <f t="shared" si="53"/>
        <v>Alto</v>
      </c>
      <c r="AS118">
        <v>31</v>
      </c>
      <c r="AT118" t="str">
        <f t="shared" si="54"/>
        <v>Bajo</v>
      </c>
      <c r="AU118">
        <v>282</v>
      </c>
      <c r="AV118" t="str">
        <f t="shared" si="55"/>
        <v>Alto</v>
      </c>
      <c r="AW118">
        <v>130</v>
      </c>
      <c r="AX118" t="str">
        <f t="shared" si="56"/>
        <v>Bajo</v>
      </c>
      <c r="AY118">
        <v>5</v>
      </c>
      <c r="AZ118" t="str">
        <f t="shared" si="57"/>
        <v>Normal</v>
      </c>
      <c r="BA118">
        <v>8.6999999999999993</v>
      </c>
      <c r="BB118" t="str">
        <f t="shared" si="35"/>
        <v>Baja</v>
      </c>
      <c r="BC118">
        <v>8.8000000000000007</v>
      </c>
      <c r="BD118" t="str">
        <f t="shared" si="58"/>
        <v>Normal</v>
      </c>
      <c r="BE118">
        <v>4.7</v>
      </c>
      <c r="BF118" t="str">
        <f t="shared" si="59"/>
        <v>Alto</v>
      </c>
      <c r="BG118">
        <v>1</v>
      </c>
      <c r="BH118" t="str">
        <f t="shared" si="60"/>
        <v>Toma ECA</v>
      </c>
      <c r="BI118">
        <v>0</v>
      </c>
      <c r="BJ118" t="str">
        <f t="shared" si="61"/>
        <v>No toma ARB</v>
      </c>
      <c r="BK118">
        <v>0</v>
      </c>
      <c r="BL118" t="str">
        <f t="shared" si="62"/>
        <v>No toma diureticos</v>
      </c>
      <c r="BM118">
        <v>0</v>
      </c>
      <c r="BN118" t="str">
        <f t="shared" si="63"/>
        <v>No toma estatinas</v>
      </c>
      <c r="BO118">
        <v>1</v>
      </c>
      <c r="BP118" t="str">
        <f t="shared" si="64"/>
        <v>Enfermedad renal</v>
      </c>
      <c r="BQ118">
        <v>1</v>
      </c>
      <c r="BR118" t="str">
        <f t="shared" si="65"/>
        <v>Enfermedad cardiovascular</v>
      </c>
    </row>
    <row r="119" spans="1:70" x14ac:dyDescent="0.25">
      <c r="A119" t="s">
        <v>119</v>
      </c>
      <c r="B119">
        <v>42</v>
      </c>
      <c r="C119" t="str">
        <f t="shared" si="36"/>
        <v>Adulto</v>
      </c>
      <c r="D119" t="s">
        <v>6</v>
      </c>
      <c r="E119">
        <v>23.1</v>
      </c>
      <c r="F119" t="str">
        <f t="shared" si="37"/>
        <v>Peso Normal</v>
      </c>
      <c r="G119">
        <v>0</v>
      </c>
      <c r="H119" t="str">
        <f t="shared" si="38"/>
        <v>No tiene herencia</v>
      </c>
      <c r="I119">
        <v>124</v>
      </c>
      <c r="J119">
        <v>80</v>
      </c>
      <c r="K119">
        <v>86</v>
      </c>
      <c r="L119" t="str">
        <f t="shared" si="39"/>
        <v>Normal</v>
      </c>
      <c r="M119">
        <v>68</v>
      </c>
      <c r="N119" t="str">
        <f t="shared" si="40"/>
        <v>Normal</v>
      </c>
      <c r="O119">
        <v>2</v>
      </c>
      <c r="P119" t="str">
        <f t="shared" si="41"/>
        <v>Ligera limitaciones</v>
      </c>
      <c r="Q119">
        <v>0</v>
      </c>
      <c r="R119" t="str">
        <f t="shared" si="42"/>
        <v>No tiene cetoacidosis</v>
      </c>
      <c r="S119">
        <v>0</v>
      </c>
      <c r="T119" t="str">
        <f t="shared" si="43"/>
        <v>No tiene Insuficiencia</v>
      </c>
      <c r="U119">
        <v>0</v>
      </c>
      <c r="V119" t="str">
        <f t="shared" si="44"/>
        <v>Normotenso</v>
      </c>
      <c r="W119">
        <v>0.8</v>
      </c>
      <c r="X119" t="str">
        <f t="shared" si="33"/>
        <v>Normal</v>
      </c>
      <c r="Y119">
        <v>29</v>
      </c>
      <c r="Z119" t="str">
        <f t="shared" si="34"/>
        <v>Normal</v>
      </c>
      <c r="AA119">
        <v>113</v>
      </c>
      <c r="AB119" t="str">
        <f t="shared" si="45"/>
        <v>Normal</v>
      </c>
      <c r="AC119">
        <v>8</v>
      </c>
      <c r="AD119" t="str">
        <f t="shared" si="46"/>
        <v>Normal</v>
      </c>
      <c r="AE119">
        <v>7</v>
      </c>
      <c r="AF119" t="str">
        <f t="shared" si="47"/>
        <v>Normal</v>
      </c>
      <c r="AG119">
        <v>1503</v>
      </c>
      <c r="AH119" t="str">
        <f t="shared" si="48"/>
        <v>Poliuria</v>
      </c>
      <c r="AI119">
        <v>0</v>
      </c>
      <c r="AJ119" t="str">
        <f t="shared" si="49"/>
        <v>No Diabetico</v>
      </c>
      <c r="AK119">
        <v>100</v>
      </c>
      <c r="AL119" t="str">
        <f t="shared" si="50"/>
        <v>Prediabetes</v>
      </c>
      <c r="AM119">
        <v>5</v>
      </c>
      <c r="AN119" t="str">
        <f t="shared" si="51"/>
        <v>Normal</v>
      </c>
      <c r="AO119">
        <v>165</v>
      </c>
      <c r="AP119" t="str">
        <f t="shared" si="52"/>
        <v>Normal</v>
      </c>
      <c r="AQ119">
        <v>110</v>
      </c>
      <c r="AR119" t="str">
        <f t="shared" si="53"/>
        <v>Casi normal</v>
      </c>
      <c r="AS119">
        <v>49</v>
      </c>
      <c r="AT119" t="str">
        <f t="shared" si="54"/>
        <v>Bajo</v>
      </c>
      <c r="AU119">
        <v>153</v>
      </c>
      <c r="AV119" t="str">
        <f t="shared" si="55"/>
        <v>Alto</v>
      </c>
      <c r="AW119">
        <v>145</v>
      </c>
      <c r="AX119" t="str">
        <f t="shared" si="56"/>
        <v>Normal</v>
      </c>
      <c r="AY119">
        <v>3.9</v>
      </c>
      <c r="AZ119" t="str">
        <f t="shared" si="57"/>
        <v>Normal</v>
      </c>
      <c r="BA119">
        <v>14.1</v>
      </c>
      <c r="BB119" t="str">
        <f t="shared" si="35"/>
        <v>Normal</v>
      </c>
      <c r="BC119">
        <v>9</v>
      </c>
      <c r="BD119" t="str">
        <f t="shared" si="58"/>
        <v>Normal</v>
      </c>
      <c r="BE119">
        <v>3.8</v>
      </c>
      <c r="BF119" t="str">
        <f t="shared" si="59"/>
        <v>Normal</v>
      </c>
      <c r="BG119">
        <v>1</v>
      </c>
      <c r="BH119" t="str">
        <f t="shared" si="60"/>
        <v>Toma ECA</v>
      </c>
      <c r="BI119">
        <v>0</v>
      </c>
      <c r="BJ119" t="str">
        <f t="shared" si="61"/>
        <v>No toma ARB</v>
      </c>
      <c r="BK119">
        <v>0</v>
      </c>
      <c r="BL119" t="str">
        <f t="shared" si="62"/>
        <v>No toma diureticos</v>
      </c>
      <c r="BM119">
        <v>1</v>
      </c>
      <c r="BN119" t="str">
        <f t="shared" si="63"/>
        <v>Toma estatinas</v>
      </c>
      <c r="BO119">
        <v>0</v>
      </c>
      <c r="BP119" t="str">
        <f t="shared" si="64"/>
        <v>Sano</v>
      </c>
      <c r="BQ119">
        <v>0</v>
      </c>
      <c r="BR119" t="str">
        <f t="shared" si="65"/>
        <v>Sano</v>
      </c>
    </row>
    <row r="120" spans="1:70" x14ac:dyDescent="0.25">
      <c r="A120" t="s">
        <v>120</v>
      </c>
      <c r="B120">
        <v>74</v>
      </c>
      <c r="C120" t="str">
        <f t="shared" si="36"/>
        <v>Adulto Mayor</v>
      </c>
      <c r="D120" t="s">
        <v>6</v>
      </c>
      <c r="E120">
        <v>26.9</v>
      </c>
      <c r="F120" t="str">
        <f t="shared" si="37"/>
        <v>Sobrepeso</v>
      </c>
      <c r="G120">
        <v>1</v>
      </c>
      <c r="H120" t="str">
        <f t="shared" si="38"/>
        <v>Tiene herencia</v>
      </c>
      <c r="I120">
        <v>188</v>
      </c>
      <c r="J120">
        <v>90</v>
      </c>
      <c r="K120">
        <v>105</v>
      </c>
      <c r="L120" t="str">
        <f t="shared" si="39"/>
        <v>Taquicardia</v>
      </c>
      <c r="M120">
        <v>49</v>
      </c>
      <c r="N120" t="str">
        <f t="shared" si="40"/>
        <v>Intermedia</v>
      </c>
      <c r="O120">
        <v>4</v>
      </c>
      <c r="P120" t="str">
        <f t="shared" si="41"/>
        <v>Incapacidad</v>
      </c>
      <c r="Q120">
        <v>1</v>
      </c>
      <c r="R120" t="str">
        <f t="shared" si="42"/>
        <v>Tiene cetoacidosis</v>
      </c>
      <c r="S120">
        <v>0</v>
      </c>
      <c r="T120" t="str">
        <f t="shared" si="43"/>
        <v>No tiene Insuficiencia</v>
      </c>
      <c r="U120">
        <v>1</v>
      </c>
      <c r="V120" t="str">
        <f t="shared" si="44"/>
        <v>Hipertenso</v>
      </c>
      <c r="W120">
        <v>4.8</v>
      </c>
      <c r="X120" t="str">
        <f t="shared" si="33"/>
        <v>Alto</v>
      </c>
      <c r="Y120">
        <v>110</v>
      </c>
      <c r="Z120" t="str">
        <f t="shared" si="34"/>
        <v>Riesgo</v>
      </c>
      <c r="AA120">
        <v>49</v>
      </c>
      <c r="AB120" t="str">
        <f t="shared" si="45"/>
        <v>Funcion disminuida moderada</v>
      </c>
      <c r="AC120">
        <v>2214</v>
      </c>
      <c r="AD120" t="str">
        <f t="shared" si="46"/>
        <v>Proteinuria</v>
      </c>
      <c r="AE120">
        <v>1992</v>
      </c>
      <c r="AF120" t="str">
        <f t="shared" si="47"/>
        <v>Macroalbuminuria</v>
      </c>
      <c r="AG120">
        <v>497</v>
      </c>
      <c r="AH120" t="str">
        <f t="shared" si="48"/>
        <v>Oliguria</v>
      </c>
      <c r="AI120">
        <v>0</v>
      </c>
      <c r="AJ120" t="str">
        <f t="shared" si="49"/>
        <v>No Diabetico</v>
      </c>
      <c r="AK120">
        <v>158</v>
      </c>
      <c r="AL120" t="str">
        <f t="shared" si="50"/>
        <v>Diabetes</v>
      </c>
      <c r="AM120">
        <v>10.4</v>
      </c>
      <c r="AN120" t="str">
        <f t="shared" si="51"/>
        <v>Diabetes</v>
      </c>
      <c r="AO120">
        <v>256</v>
      </c>
      <c r="AP120" t="str">
        <f t="shared" si="52"/>
        <v>Riesgo</v>
      </c>
      <c r="AQ120">
        <v>210</v>
      </c>
      <c r="AR120" t="str">
        <f t="shared" si="53"/>
        <v>Muy alto</v>
      </c>
      <c r="AS120">
        <v>26</v>
      </c>
      <c r="AT120" t="str">
        <f t="shared" si="54"/>
        <v>Bajo</v>
      </c>
      <c r="AU120">
        <v>430</v>
      </c>
      <c r="AV120" t="str">
        <f t="shared" si="55"/>
        <v>Alto</v>
      </c>
      <c r="AW120">
        <v>133</v>
      </c>
      <c r="AX120" t="str">
        <f t="shared" si="56"/>
        <v>Bajo</v>
      </c>
      <c r="AY120">
        <v>5.4</v>
      </c>
      <c r="AZ120" t="str">
        <f t="shared" si="57"/>
        <v>Alto</v>
      </c>
      <c r="BA120">
        <v>8.4</v>
      </c>
      <c r="BB120" t="str">
        <f t="shared" si="35"/>
        <v>Baja</v>
      </c>
      <c r="BC120">
        <v>8</v>
      </c>
      <c r="BD120" t="str">
        <f t="shared" si="58"/>
        <v>Bajo</v>
      </c>
      <c r="BE120">
        <v>7.4</v>
      </c>
      <c r="BF120" t="str">
        <f t="shared" si="59"/>
        <v>Alto</v>
      </c>
      <c r="BG120">
        <v>0</v>
      </c>
      <c r="BH120" t="str">
        <f t="shared" si="60"/>
        <v>No Toma ECA</v>
      </c>
      <c r="BI120">
        <v>0</v>
      </c>
      <c r="BJ120" t="str">
        <f t="shared" si="61"/>
        <v>No toma ARB</v>
      </c>
      <c r="BK120">
        <v>0</v>
      </c>
      <c r="BL120" t="str">
        <f t="shared" si="62"/>
        <v>No toma diureticos</v>
      </c>
      <c r="BM120">
        <v>1</v>
      </c>
      <c r="BN120" t="str">
        <f t="shared" si="63"/>
        <v>Toma estatinas</v>
      </c>
      <c r="BO120">
        <v>1</v>
      </c>
      <c r="BP120" t="str">
        <f t="shared" si="64"/>
        <v>Enfermedad renal</v>
      </c>
      <c r="BQ120">
        <v>1</v>
      </c>
      <c r="BR120" t="str">
        <f t="shared" si="65"/>
        <v>Enfermedad cardiovascular</v>
      </c>
    </row>
    <row r="121" spans="1:70" x14ac:dyDescent="0.25">
      <c r="A121" t="s">
        <v>121</v>
      </c>
      <c r="B121">
        <v>50</v>
      </c>
      <c r="C121" t="str">
        <f t="shared" si="36"/>
        <v>Adulto</v>
      </c>
      <c r="D121" t="s">
        <v>1</v>
      </c>
      <c r="E121">
        <v>29.7</v>
      </c>
      <c r="F121" t="str">
        <f t="shared" si="37"/>
        <v>Sobrepeso</v>
      </c>
      <c r="G121">
        <v>1</v>
      </c>
      <c r="H121" t="str">
        <f t="shared" si="38"/>
        <v>Tiene herencia</v>
      </c>
      <c r="I121">
        <v>175</v>
      </c>
      <c r="J121">
        <v>93</v>
      </c>
      <c r="K121">
        <v>92</v>
      </c>
      <c r="L121" t="str">
        <f t="shared" si="39"/>
        <v>Normal</v>
      </c>
      <c r="M121">
        <v>41</v>
      </c>
      <c r="N121" t="str">
        <f t="shared" si="40"/>
        <v>Intermedia</v>
      </c>
      <c r="O121">
        <v>4</v>
      </c>
      <c r="P121" t="str">
        <f t="shared" si="41"/>
        <v>Incapacidad</v>
      </c>
      <c r="Q121">
        <v>0</v>
      </c>
      <c r="R121" t="str">
        <f t="shared" si="42"/>
        <v>No tiene cetoacidosis</v>
      </c>
      <c r="S121">
        <v>1</v>
      </c>
      <c r="T121" t="str">
        <f t="shared" si="43"/>
        <v>Tiene Insuficiencia</v>
      </c>
      <c r="U121">
        <v>1</v>
      </c>
      <c r="V121" t="str">
        <f t="shared" si="44"/>
        <v>Hipertenso</v>
      </c>
      <c r="W121">
        <v>2</v>
      </c>
      <c r="X121" t="str">
        <f t="shared" si="33"/>
        <v>Alto</v>
      </c>
      <c r="Y121">
        <v>102</v>
      </c>
      <c r="Z121" t="str">
        <f t="shared" si="34"/>
        <v>Riesgo</v>
      </c>
      <c r="AA121">
        <v>42</v>
      </c>
      <c r="AB121" t="str">
        <f t="shared" si="45"/>
        <v>Funcion disminuida moderada</v>
      </c>
      <c r="AC121">
        <v>1593</v>
      </c>
      <c r="AD121" t="str">
        <f t="shared" si="46"/>
        <v>Proteinuria</v>
      </c>
      <c r="AE121">
        <v>1274</v>
      </c>
      <c r="AF121" t="str">
        <f t="shared" si="47"/>
        <v>Macroalbuminuria</v>
      </c>
      <c r="AG121">
        <v>614</v>
      </c>
      <c r="AH121" t="str">
        <f t="shared" si="48"/>
        <v>Poliuria</v>
      </c>
      <c r="AI121">
        <v>1</v>
      </c>
      <c r="AJ121" t="str">
        <f t="shared" si="49"/>
        <v>Diabetico</v>
      </c>
      <c r="AK121">
        <v>216</v>
      </c>
      <c r="AL121" t="str">
        <f t="shared" si="50"/>
        <v>Diabetes</v>
      </c>
      <c r="AM121">
        <v>10.9</v>
      </c>
      <c r="AN121" t="str">
        <f t="shared" si="51"/>
        <v>Diabetes</v>
      </c>
      <c r="AO121">
        <v>282</v>
      </c>
      <c r="AP121" t="str">
        <f t="shared" si="52"/>
        <v>Riesgo</v>
      </c>
      <c r="AQ121">
        <v>194</v>
      </c>
      <c r="AR121" t="str">
        <f t="shared" si="53"/>
        <v>Muy alto</v>
      </c>
      <c r="AS121">
        <v>29</v>
      </c>
      <c r="AT121" t="str">
        <f t="shared" si="54"/>
        <v>Bajo</v>
      </c>
      <c r="AU121">
        <v>192</v>
      </c>
      <c r="AV121" t="str">
        <f t="shared" si="55"/>
        <v>Alto</v>
      </c>
      <c r="AW121">
        <v>140</v>
      </c>
      <c r="AX121" t="str">
        <f t="shared" si="56"/>
        <v>Normal</v>
      </c>
      <c r="AY121">
        <v>6.6</v>
      </c>
      <c r="AZ121" t="str">
        <f t="shared" si="57"/>
        <v>Alto</v>
      </c>
      <c r="BA121">
        <v>9.1999999999999993</v>
      </c>
      <c r="BB121" t="str">
        <f t="shared" si="35"/>
        <v>Baja</v>
      </c>
      <c r="BC121">
        <v>8.1</v>
      </c>
      <c r="BD121" t="str">
        <f t="shared" si="58"/>
        <v>Bajo</v>
      </c>
      <c r="BE121">
        <v>4.9000000000000004</v>
      </c>
      <c r="BF121" t="str">
        <f t="shared" si="59"/>
        <v>Alto</v>
      </c>
      <c r="BG121">
        <v>1</v>
      </c>
      <c r="BH121" t="str">
        <f t="shared" si="60"/>
        <v>Toma ECA</v>
      </c>
      <c r="BI121">
        <v>0</v>
      </c>
      <c r="BJ121" t="str">
        <f t="shared" si="61"/>
        <v>No toma ARB</v>
      </c>
      <c r="BK121">
        <v>0</v>
      </c>
      <c r="BL121" t="str">
        <f t="shared" si="62"/>
        <v>No toma diureticos</v>
      </c>
      <c r="BM121">
        <v>0</v>
      </c>
      <c r="BN121" t="str">
        <f t="shared" si="63"/>
        <v>No toma estatinas</v>
      </c>
      <c r="BO121">
        <v>1</v>
      </c>
      <c r="BP121" t="str">
        <f t="shared" si="64"/>
        <v>Enfermedad renal</v>
      </c>
      <c r="BQ121">
        <v>1</v>
      </c>
      <c r="BR121" t="str">
        <f t="shared" si="65"/>
        <v>Enfermedad cardiovascular</v>
      </c>
    </row>
    <row r="122" spans="1:70" x14ac:dyDescent="0.25">
      <c r="A122" t="s">
        <v>122</v>
      </c>
      <c r="B122">
        <v>71</v>
      </c>
      <c r="C122" t="str">
        <f t="shared" si="36"/>
        <v>Adulto Mayor</v>
      </c>
      <c r="D122" t="s">
        <v>6</v>
      </c>
      <c r="E122">
        <v>35.1</v>
      </c>
      <c r="F122" t="str">
        <f t="shared" si="37"/>
        <v>Obesidad II</v>
      </c>
      <c r="G122">
        <v>1</v>
      </c>
      <c r="H122" t="str">
        <f t="shared" si="38"/>
        <v>Tiene herencia</v>
      </c>
      <c r="I122">
        <v>146</v>
      </c>
      <c r="J122">
        <v>103</v>
      </c>
      <c r="K122">
        <v>98</v>
      </c>
      <c r="L122" t="str">
        <f t="shared" si="39"/>
        <v>Normal</v>
      </c>
      <c r="M122">
        <v>47</v>
      </c>
      <c r="N122" t="str">
        <f t="shared" si="40"/>
        <v>Intermedia</v>
      </c>
      <c r="O122">
        <v>4</v>
      </c>
      <c r="P122" t="str">
        <f t="shared" si="41"/>
        <v>Incapacidad</v>
      </c>
      <c r="Q122">
        <v>1</v>
      </c>
      <c r="R122" t="str">
        <f t="shared" si="42"/>
        <v>Tiene cetoacidosis</v>
      </c>
      <c r="S122">
        <v>1</v>
      </c>
      <c r="T122" t="str">
        <f t="shared" si="43"/>
        <v>Tiene Insuficiencia</v>
      </c>
      <c r="U122">
        <v>1</v>
      </c>
      <c r="V122" t="str">
        <f t="shared" si="44"/>
        <v>Hipertenso</v>
      </c>
      <c r="W122">
        <v>4.9000000000000004</v>
      </c>
      <c r="X122" t="str">
        <f t="shared" si="33"/>
        <v>Alto</v>
      </c>
      <c r="Y122">
        <v>95</v>
      </c>
      <c r="Z122" t="str">
        <f t="shared" si="34"/>
        <v>Elevado</v>
      </c>
      <c r="AA122">
        <v>27</v>
      </c>
      <c r="AB122" t="str">
        <f t="shared" si="45"/>
        <v>Dismucion grave</v>
      </c>
      <c r="AC122">
        <v>799</v>
      </c>
      <c r="AD122" t="str">
        <f t="shared" si="46"/>
        <v>Proteinuria</v>
      </c>
      <c r="AE122">
        <v>559</v>
      </c>
      <c r="AF122" t="str">
        <f t="shared" si="47"/>
        <v>Macroalbuminuria</v>
      </c>
      <c r="AG122">
        <v>763</v>
      </c>
      <c r="AH122" t="str">
        <f t="shared" si="48"/>
        <v>Poliuria</v>
      </c>
      <c r="AI122">
        <v>1</v>
      </c>
      <c r="AJ122" t="str">
        <f t="shared" si="49"/>
        <v>Diabetico</v>
      </c>
      <c r="AK122">
        <v>131</v>
      </c>
      <c r="AL122" t="str">
        <f t="shared" si="50"/>
        <v>Diabetes</v>
      </c>
      <c r="AM122">
        <v>8</v>
      </c>
      <c r="AN122" t="str">
        <f t="shared" si="51"/>
        <v>Diabetes</v>
      </c>
      <c r="AO122">
        <v>274</v>
      </c>
      <c r="AP122" t="str">
        <f t="shared" si="52"/>
        <v>Riesgo</v>
      </c>
      <c r="AQ122">
        <v>134</v>
      </c>
      <c r="AR122" t="str">
        <f t="shared" si="53"/>
        <v>Limite alto</v>
      </c>
      <c r="AS122">
        <v>36</v>
      </c>
      <c r="AT122" t="str">
        <f t="shared" si="54"/>
        <v>Bajo</v>
      </c>
      <c r="AU122">
        <v>276</v>
      </c>
      <c r="AV122" t="str">
        <f t="shared" si="55"/>
        <v>Alto</v>
      </c>
      <c r="AW122">
        <v>129</v>
      </c>
      <c r="AX122" t="str">
        <f t="shared" si="56"/>
        <v>Bajo</v>
      </c>
      <c r="AY122">
        <v>6.5</v>
      </c>
      <c r="AZ122" t="str">
        <f t="shared" si="57"/>
        <v>Alto</v>
      </c>
      <c r="BA122">
        <v>8.6</v>
      </c>
      <c r="BB122" t="str">
        <f t="shared" si="35"/>
        <v>Baja</v>
      </c>
      <c r="BC122">
        <v>7.6</v>
      </c>
      <c r="BD122" t="str">
        <f t="shared" si="58"/>
        <v>Bajo</v>
      </c>
      <c r="BE122">
        <v>6.9</v>
      </c>
      <c r="BF122" t="str">
        <f t="shared" si="59"/>
        <v>Alto</v>
      </c>
      <c r="BG122">
        <v>1</v>
      </c>
      <c r="BH122" t="str">
        <f t="shared" si="60"/>
        <v>Toma ECA</v>
      </c>
      <c r="BI122">
        <v>1</v>
      </c>
      <c r="BJ122" t="str">
        <f t="shared" si="61"/>
        <v>Toma ARB</v>
      </c>
      <c r="BK122">
        <v>1</v>
      </c>
      <c r="BL122" t="str">
        <f t="shared" si="62"/>
        <v>Toma diureticos</v>
      </c>
      <c r="BM122">
        <v>0</v>
      </c>
      <c r="BN122" t="str">
        <f t="shared" si="63"/>
        <v>No toma estatinas</v>
      </c>
      <c r="BO122">
        <v>1</v>
      </c>
      <c r="BP122" t="str">
        <f t="shared" si="64"/>
        <v>Enfermedad renal</v>
      </c>
      <c r="BQ122">
        <v>1</v>
      </c>
      <c r="BR122" t="str">
        <f t="shared" si="65"/>
        <v>Enfermedad cardiovascular</v>
      </c>
    </row>
    <row r="123" spans="1:70" x14ac:dyDescent="0.25">
      <c r="A123" t="s">
        <v>123</v>
      </c>
      <c r="B123">
        <v>51</v>
      </c>
      <c r="C123" t="str">
        <f t="shared" si="36"/>
        <v>Adulto</v>
      </c>
      <c r="D123" t="s">
        <v>6</v>
      </c>
      <c r="E123">
        <v>28.1</v>
      </c>
      <c r="F123" t="str">
        <f t="shared" si="37"/>
        <v>Sobrepeso</v>
      </c>
      <c r="G123">
        <v>0</v>
      </c>
      <c r="H123" t="str">
        <f t="shared" si="38"/>
        <v>No tiene herencia</v>
      </c>
      <c r="I123">
        <v>172</v>
      </c>
      <c r="J123">
        <v>102</v>
      </c>
      <c r="K123">
        <v>94</v>
      </c>
      <c r="L123" t="str">
        <f t="shared" si="39"/>
        <v>Normal</v>
      </c>
      <c r="M123">
        <v>46</v>
      </c>
      <c r="N123" t="str">
        <f t="shared" si="40"/>
        <v>Intermedia</v>
      </c>
      <c r="O123">
        <v>4</v>
      </c>
      <c r="P123" t="str">
        <f t="shared" si="41"/>
        <v>Incapacidad</v>
      </c>
      <c r="Q123">
        <v>0</v>
      </c>
      <c r="R123" t="str">
        <f t="shared" si="42"/>
        <v>No tiene cetoacidosis</v>
      </c>
      <c r="S123">
        <v>0</v>
      </c>
      <c r="T123" t="str">
        <f t="shared" si="43"/>
        <v>No tiene Insuficiencia</v>
      </c>
      <c r="U123">
        <v>1</v>
      </c>
      <c r="V123" t="str">
        <f t="shared" si="44"/>
        <v>Hipertenso</v>
      </c>
      <c r="W123">
        <v>2.2999999999999998</v>
      </c>
      <c r="X123" t="str">
        <f t="shared" si="33"/>
        <v>Alto</v>
      </c>
      <c r="Y123">
        <v>63</v>
      </c>
      <c r="Z123" t="str">
        <f t="shared" si="34"/>
        <v>Elevado</v>
      </c>
      <c r="AA123">
        <v>38</v>
      </c>
      <c r="AB123" t="str">
        <f t="shared" si="45"/>
        <v>Funcion disminuida moderada</v>
      </c>
      <c r="AC123">
        <v>1059</v>
      </c>
      <c r="AD123" t="str">
        <f t="shared" si="46"/>
        <v>Proteinuria</v>
      </c>
      <c r="AE123">
        <v>847</v>
      </c>
      <c r="AF123" t="str">
        <f t="shared" si="47"/>
        <v>Macroalbuminuria</v>
      </c>
      <c r="AG123">
        <v>703</v>
      </c>
      <c r="AH123" t="str">
        <f t="shared" si="48"/>
        <v>Poliuria</v>
      </c>
      <c r="AI123">
        <v>1</v>
      </c>
      <c r="AJ123" t="str">
        <f t="shared" si="49"/>
        <v>Diabetico</v>
      </c>
      <c r="AK123">
        <v>182</v>
      </c>
      <c r="AL123" t="str">
        <f t="shared" si="50"/>
        <v>Diabetes</v>
      </c>
      <c r="AM123">
        <v>8.6</v>
      </c>
      <c r="AN123" t="str">
        <f t="shared" si="51"/>
        <v>Diabetes</v>
      </c>
      <c r="AO123">
        <v>256</v>
      </c>
      <c r="AP123" t="str">
        <f t="shared" si="52"/>
        <v>Riesgo</v>
      </c>
      <c r="AQ123">
        <v>137</v>
      </c>
      <c r="AR123" t="str">
        <f t="shared" si="53"/>
        <v>Limite alto</v>
      </c>
      <c r="AS123">
        <v>34</v>
      </c>
      <c r="AT123" t="str">
        <f t="shared" si="54"/>
        <v>Bajo</v>
      </c>
      <c r="AU123">
        <v>196</v>
      </c>
      <c r="AV123" t="str">
        <f t="shared" si="55"/>
        <v>Alto</v>
      </c>
      <c r="AW123">
        <v>126</v>
      </c>
      <c r="AX123" t="str">
        <f t="shared" si="56"/>
        <v>Bajo</v>
      </c>
      <c r="AY123">
        <v>6.9</v>
      </c>
      <c r="AZ123" t="str">
        <f t="shared" si="57"/>
        <v>Alto</v>
      </c>
      <c r="BA123">
        <v>7.5</v>
      </c>
      <c r="BB123" t="str">
        <f t="shared" si="35"/>
        <v>Baja</v>
      </c>
      <c r="BC123">
        <v>8.1</v>
      </c>
      <c r="BD123" t="str">
        <f t="shared" si="58"/>
        <v>Bajo</v>
      </c>
      <c r="BE123">
        <v>6.7</v>
      </c>
      <c r="BF123" t="str">
        <f t="shared" si="59"/>
        <v>Alto</v>
      </c>
      <c r="BG123">
        <v>1</v>
      </c>
      <c r="BH123" t="str">
        <f t="shared" si="60"/>
        <v>Toma ECA</v>
      </c>
      <c r="BI123">
        <v>1</v>
      </c>
      <c r="BJ123" t="str">
        <f t="shared" si="61"/>
        <v>Toma ARB</v>
      </c>
      <c r="BK123">
        <v>1</v>
      </c>
      <c r="BL123" t="str">
        <f t="shared" si="62"/>
        <v>Toma diureticos</v>
      </c>
      <c r="BM123">
        <v>1</v>
      </c>
      <c r="BN123" t="str">
        <f t="shared" si="63"/>
        <v>Toma estatinas</v>
      </c>
      <c r="BO123">
        <v>1</v>
      </c>
      <c r="BP123" t="str">
        <f t="shared" si="64"/>
        <v>Enfermedad renal</v>
      </c>
      <c r="BQ123">
        <v>0</v>
      </c>
      <c r="BR123" t="str">
        <f t="shared" si="65"/>
        <v>Sano</v>
      </c>
    </row>
    <row r="124" spans="1:70" x14ac:dyDescent="0.25">
      <c r="A124" t="s">
        <v>124</v>
      </c>
      <c r="B124">
        <v>41</v>
      </c>
      <c r="C124" t="str">
        <f t="shared" si="36"/>
        <v>Adulto</v>
      </c>
      <c r="D124" t="s">
        <v>6</v>
      </c>
      <c r="E124">
        <v>18.899999999999999</v>
      </c>
      <c r="F124" t="str">
        <f t="shared" si="37"/>
        <v>Peso Normal</v>
      </c>
      <c r="G124">
        <v>1</v>
      </c>
      <c r="H124" t="str">
        <f t="shared" si="38"/>
        <v>Tiene herencia</v>
      </c>
      <c r="I124">
        <v>133</v>
      </c>
      <c r="J124">
        <v>67</v>
      </c>
      <c r="K124">
        <v>75</v>
      </c>
      <c r="L124" t="str">
        <f t="shared" si="39"/>
        <v>Normal</v>
      </c>
      <c r="M124">
        <v>51</v>
      </c>
      <c r="N124" t="str">
        <f t="shared" si="40"/>
        <v>Normal</v>
      </c>
      <c r="O124">
        <v>2</v>
      </c>
      <c r="P124" t="str">
        <f t="shared" si="41"/>
        <v>Ligera limitaciones</v>
      </c>
      <c r="Q124">
        <v>0</v>
      </c>
      <c r="R124" t="str">
        <f t="shared" si="42"/>
        <v>No tiene cetoacidosis</v>
      </c>
      <c r="S124">
        <v>0</v>
      </c>
      <c r="T124" t="str">
        <f t="shared" si="43"/>
        <v>No tiene Insuficiencia</v>
      </c>
      <c r="U124">
        <v>1</v>
      </c>
      <c r="V124" t="str">
        <f t="shared" si="44"/>
        <v>Hipertenso</v>
      </c>
      <c r="W124">
        <v>1</v>
      </c>
      <c r="X124" t="str">
        <f t="shared" si="33"/>
        <v>Normal</v>
      </c>
      <c r="Y124">
        <v>36</v>
      </c>
      <c r="Z124" t="str">
        <f t="shared" si="34"/>
        <v>Normal</v>
      </c>
      <c r="AA124">
        <v>85</v>
      </c>
      <c r="AB124" t="str">
        <f t="shared" si="45"/>
        <v>Funcion disminuida</v>
      </c>
      <c r="AC124">
        <v>15</v>
      </c>
      <c r="AD124" t="str">
        <f t="shared" si="46"/>
        <v>Normal</v>
      </c>
      <c r="AE124">
        <v>10</v>
      </c>
      <c r="AF124" t="str">
        <f t="shared" si="47"/>
        <v>Normal</v>
      </c>
      <c r="AG124">
        <v>2462</v>
      </c>
      <c r="AH124" t="str">
        <f t="shared" si="48"/>
        <v>Poliuria</v>
      </c>
      <c r="AI124">
        <v>0</v>
      </c>
      <c r="AJ124" t="str">
        <f t="shared" si="49"/>
        <v>No Diabetico</v>
      </c>
      <c r="AK124">
        <v>117</v>
      </c>
      <c r="AL124" t="str">
        <f t="shared" si="50"/>
        <v>Prediabetes</v>
      </c>
      <c r="AM124">
        <v>4.9000000000000004</v>
      </c>
      <c r="AN124" t="str">
        <f t="shared" si="51"/>
        <v>Normal</v>
      </c>
      <c r="AO124">
        <v>190</v>
      </c>
      <c r="AP124" t="str">
        <f t="shared" si="52"/>
        <v>Normal</v>
      </c>
      <c r="AQ124">
        <v>99</v>
      </c>
      <c r="AR124" t="str">
        <f t="shared" si="53"/>
        <v>Normal</v>
      </c>
      <c r="AS124">
        <v>51</v>
      </c>
      <c r="AT124" t="str">
        <f t="shared" si="54"/>
        <v>Bajo</v>
      </c>
      <c r="AU124">
        <v>98</v>
      </c>
      <c r="AV124" t="str">
        <f t="shared" si="55"/>
        <v>Normal</v>
      </c>
      <c r="AW124">
        <v>138</v>
      </c>
      <c r="AX124" t="str">
        <f t="shared" si="56"/>
        <v>Normal</v>
      </c>
      <c r="AY124">
        <v>3.6</v>
      </c>
      <c r="AZ124" t="str">
        <f t="shared" si="57"/>
        <v>Normal</v>
      </c>
      <c r="BA124">
        <v>14.2</v>
      </c>
      <c r="BB124" t="str">
        <f t="shared" si="35"/>
        <v>Normal</v>
      </c>
      <c r="BC124">
        <v>9.8000000000000007</v>
      </c>
      <c r="BD124" t="str">
        <f t="shared" si="58"/>
        <v>Normal</v>
      </c>
      <c r="BE124">
        <v>3.9</v>
      </c>
      <c r="BF124" t="str">
        <f t="shared" si="59"/>
        <v>Normal</v>
      </c>
      <c r="BG124">
        <v>1</v>
      </c>
      <c r="BH124" t="str">
        <f t="shared" si="60"/>
        <v>Toma ECA</v>
      </c>
      <c r="BI124">
        <v>0</v>
      </c>
      <c r="BJ124" t="str">
        <f t="shared" si="61"/>
        <v>No toma ARB</v>
      </c>
      <c r="BK124">
        <v>1</v>
      </c>
      <c r="BL124" t="str">
        <f t="shared" si="62"/>
        <v>Toma diureticos</v>
      </c>
      <c r="BM124">
        <v>1</v>
      </c>
      <c r="BN124" t="str">
        <f t="shared" si="63"/>
        <v>Toma estatinas</v>
      </c>
      <c r="BO124">
        <v>0</v>
      </c>
      <c r="BP124" t="str">
        <f t="shared" si="64"/>
        <v>Sano</v>
      </c>
      <c r="BQ124">
        <v>0</v>
      </c>
      <c r="BR124" t="str">
        <f t="shared" si="65"/>
        <v>Sano</v>
      </c>
    </row>
    <row r="125" spans="1:70" x14ac:dyDescent="0.25">
      <c r="A125" t="s">
        <v>125</v>
      </c>
      <c r="B125">
        <v>61</v>
      </c>
      <c r="C125" t="str">
        <f t="shared" si="36"/>
        <v>Adulto Mayor</v>
      </c>
      <c r="D125" t="s">
        <v>1</v>
      </c>
      <c r="E125">
        <v>25.3</v>
      </c>
      <c r="F125" t="str">
        <f t="shared" si="37"/>
        <v>Sobrepeso</v>
      </c>
      <c r="G125">
        <v>0</v>
      </c>
      <c r="H125" t="str">
        <f t="shared" si="38"/>
        <v>No tiene herencia</v>
      </c>
      <c r="I125">
        <v>135</v>
      </c>
      <c r="J125">
        <v>66</v>
      </c>
      <c r="K125">
        <v>88</v>
      </c>
      <c r="L125" t="str">
        <f t="shared" si="39"/>
        <v>Normal</v>
      </c>
      <c r="M125">
        <v>53</v>
      </c>
      <c r="N125" t="str">
        <f t="shared" si="40"/>
        <v>Normal</v>
      </c>
      <c r="O125">
        <v>1</v>
      </c>
      <c r="P125" t="str">
        <f t="shared" si="41"/>
        <v>Sin limitaciones</v>
      </c>
      <c r="Q125">
        <v>0</v>
      </c>
      <c r="R125" t="str">
        <f t="shared" si="42"/>
        <v>No tiene cetoacidosis</v>
      </c>
      <c r="S125">
        <v>0</v>
      </c>
      <c r="T125" t="str">
        <f t="shared" si="43"/>
        <v>No tiene Insuficiencia</v>
      </c>
      <c r="U125">
        <v>0</v>
      </c>
      <c r="V125" t="str">
        <f t="shared" si="44"/>
        <v>Normotenso</v>
      </c>
      <c r="W125">
        <v>0.7</v>
      </c>
      <c r="X125" t="str">
        <f t="shared" si="33"/>
        <v>Normal</v>
      </c>
      <c r="Y125">
        <v>24</v>
      </c>
      <c r="Z125" t="str">
        <f t="shared" si="34"/>
        <v>Normal</v>
      </c>
      <c r="AA125">
        <v>112</v>
      </c>
      <c r="AB125" t="str">
        <f t="shared" si="45"/>
        <v>Normal</v>
      </c>
      <c r="AC125">
        <v>19</v>
      </c>
      <c r="AD125" t="str">
        <f t="shared" si="46"/>
        <v>Normal</v>
      </c>
      <c r="AE125">
        <v>15</v>
      </c>
      <c r="AF125" t="str">
        <f t="shared" si="47"/>
        <v>Normal</v>
      </c>
      <c r="AG125">
        <v>2338</v>
      </c>
      <c r="AH125" t="str">
        <f t="shared" si="48"/>
        <v>Poliuria</v>
      </c>
      <c r="AI125">
        <v>0</v>
      </c>
      <c r="AJ125" t="str">
        <f t="shared" si="49"/>
        <v>No Diabetico</v>
      </c>
      <c r="AK125">
        <v>101</v>
      </c>
      <c r="AL125" t="str">
        <f t="shared" si="50"/>
        <v>Prediabetes</v>
      </c>
      <c r="AM125">
        <v>5.8</v>
      </c>
      <c r="AN125" t="str">
        <f t="shared" si="51"/>
        <v>Prediabetes</v>
      </c>
      <c r="AO125">
        <v>179</v>
      </c>
      <c r="AP125" t="str">
        <f t="shared" si="52"/>
        <v>Normal</v>
      </c>
      <c r="AQ125">
        <v>104</v>
      </c>
      <c r="AR125" t="str">
        <f t="shared" si="53"/>
        <v>Casi normal</v>
      </c>
      <c r="AS125">
        <v>52</v>
      </c>
      <c r="AT125" t="str">
        <f t="shared" si="54"/>
        <v>Bajo</v>
      </c>
      <c r="AU125">
        <v>107</v>
      </c>
      <c r="AV125" t="str">
        <f t="shared" si="55"/>
        <v>Normal</v>
      </c>
      <c r="AW125">
        <v>135</v>
      </c>
      <c r="AX125" t="str">
        <f t="shared" si="56"/>
        <v>Normal</v>
      </c>
      <c r="AY125">
        <v>3.5</v>
      </c>
      <c r="AZ125" t="str">
        <f t="shared" si="57"/>
        <v>Normal</v>
      </c>
      <c r="BA125">
        <v>14.3</v>
      </c>
      <c r="BB125" t="str">
        <f t="shared" si="35"/>
        <v>Normal</v>
      </c>
      <c r="BC125">
        <v>9</v>
      </c>
      <c r="BD125" t="str">
        <f t="shared" si="58"/>
        <v>Normal</v>
      </c>
      <c r="BE125">
        <v>3.4</v>
      </c>
      <c r="BF125" t="str">
        <f t="shared" si="59"/>
        <v>Normal</v>
      </c>
      <c r="BG125">
        <v>0</v>
      </c>
      <c r="BH125" t="str">
        <f t="shared" si="60"/>
        <v>No Toma ECA</v>
      </c>
      <c r="BI125">
        <v>1</v>
      </c>
      <c r="BJ125" t="str">
        <f t="shared" si="61"/>
        <v>Toma ARB</v>
      </c>
      <c r="BK125">
        <v>0</v>
      </c>
      <c r="BL125" t="str">
        <f t="shared" si="62"/>
        <v>No toma diureticos</v>
      </c>
      <c r="BM125">
        <v>0</v>
      </c>
      <c r="BN125" t="str">
        <f t="shared" si="63"/>
        <v>No toma estatinas</v>
      </c>
      <c r="BO125">
        <v>0</v>
      </c>
      <c r="BP125" t="str">
        <f t="shared" si="64"/>
        <v>Sano</v>
      </c>
      <c r="BQ125">
        <v>0</v>
      </c>
      <c r="BR125" t="str">
        <f t="shared" si="65"/>
        <v>Sano</v>
      </c>
    </row>
    <row r="126" spans="1:70" x14ac:dyDescent="0.25">
      <c r="A126" t="s">
        <v>126</v>
      </c>
      <c r="B126">
        <v>81</v>
      </c>
      <c r="C126" t="str">
        <f t="shared" si="36"/>
        <v>Adulto Mayor</v>
      </c>
      <c r="D126" t="s">
        <v>1</v>
      </c>
      <c r="E126">
        <v>35.1</v>
      </c>
      <c r="F126" t="str">
        <f t="shared" si="37"/>
        <v>Obesidad II</v>
      </c>
      <c r="G126">
        <v>1</v>
      </c>
      <c r="H126" t="str">
        <f t="shared" si="38"/>
        <v>Tiene herencia</v>
      </c>
      <c r="I126">
        <v>149</v>
      </c>
      <c r="J126">
        <v>107</v>
      </c>
      <c r="K126">
        <v>101</v>
      </c>
      <c r="L126" t="str">
        <f t="shared" si="39"/>
        <v>Taquicardia</v>
      </c>
      <c r="M126">
        <v>46</v>
      </c>
      <c r="N126" t="str">
        <f t="shared" si="40"/>
        <v>Intermedia</v>
      </c>
      <c r="O126">
        <v>3</v>
      </c>
      <c r="P126" t="str">
        <f t="shared" si="41"/>
        <v>Limitacion marcada</v>
      </c>
      <c r="Q126">
        <v>0</v>
      </c>
      <c r="R126" t="str">
        <f t="shared" si="42"/>
        <v>No tiene cetoacidosis</v>
      </c>
      <c r="S126">
        <v>1</v>
      </c>
      <c r="T126" t="str">
        <f t="shared" si="43"/>
        <v>Tiene Insuficiencia</v>
      </c>
      <c r="U126">
        <v>1</v>
      </c>
      <c r="V126" t="str">
        <f t="shared" si="44"/>
        <v>Hipertenso</v>
      </c>
      <c r="W126">
        <v>4.0999999999999996</v>
      </c>
      <c r="X126" t="str">
        <f t="shared" si="33"/>
        <v>Alto</v>
      </c>
      <c r="Y126">
        <v>69</v>
      </c>
      <c r="Z126" t="str">
        <f t="shared" si="34"/>
        <v>Elevado</v>
      </c>
      <c r="AA126">
        <v>37</v>
      </c>
      <c r="AB126" t="str">
        <f t="shared" si="45"/>
        <v>Funcion disminuida moderada</v>
      </c>
      <c r="AC126">
        <v>666</v>
      </c>
      <c r="AD126" t="str">
        <f t="shared" si="46"/>
        <v>Proteinuria</v>
      </c>
      <c r="AE126">
        <v>599</v>
      </c>
      <c r="AF126" t="str">
        <f t="shared" si="47"/>
        <v>Macroalbuminuria</v>
      </c>
      <c r="AG126">
        <v>570</v>
      </c>
      <c r="AH126" t="str">
        <f t="shared" si="48"/>
        <v>Poliuria</v>
      </c>
      <c r="AI126">
        <v>0</v>
      </c>
      <c r="AJ126" t="str">
        <f t="shared" si="49"/>
        <v>No Diabetico</v>
      </c>
      <c r="AK126">
        <v>192</v>
      </c>
      <c r="AL126" t="str">
        <f t="shared" si="50"/>
        <v>Diabetes</v>
      </c>
      <c r="AM126">
        <v>8.6</v>
      </c>
      <c r="AN126" t="str">
        <f t="shared" si="51"/>
        <v>Diabetes</v>
      </c>
      <c r="AO126">
        <v>218</v>
      </c>
      <c r="AP126" t="str">
        <f t="shared" si="52"/>
        <v>Alto</v>
      </c>
      <c r="AQ126">
        <v>146</v>
      </c>
      <c r="AR126" t="str">
        <f t="shared" si="53"/>
        <v>Limite alto</v>
      </c>
      <c r="AS126">
        <v>35</v>
      </c>
      <c r="AT126" t="str">
        <f t="shared" si="54"/>
        <v>Bajo</v>
      </c>
      <c r="AU126">
        <v>220</v>
      </c>
      <c r="AV126" t="str">
        <f t="shared" si="55"/>
        <v>Alto</v>
      </c>
      <c r="AW126">
        <v>134</v>
      </c>
      <c r="AX126" t="str">
        <f t="shared" si="56"/>
        <v>Bajo</v>
      </c>
      <c r="AY126">
        <v>6.4</v>
      </c>
      <c r="AZ126" t="str">
        <f t="shared" si="57"/>
        <v>Alto</v>
      </c>
      <c r="BA126">
        <v>7.8</v>
      </c>
      <c r="BB126" t="str">
        <f t="shared" si="35"/>
        <v>Baja</v>
      </c>
      <c r="BC126">
        <v>8.5</v>
      </c>
      <c r="BD126" t="str">
        <f t="shared" si="58"/>
        <v>Normal</v>
      </c>
      <c r="BE126">
        <v>7</v>
      </c>
      <c r="BF126" t="str">
        <f t="shared" si="59"/>
        <v>Alto</v>
      </c>
      <c r="BG126">
        <v>0</v>
      </c>
      <c r="BH126" t="str">
        <f t="shared" si="60"/>
        <v>No Toma ECA</v>
      </c>
      <c r="BI126">
        <v>1</v>
      </c>
      <c r="BJ126" t="str">
        <f t="shared" si="61"/>
        <v>Toma ARB</v>
      </c>
      <c r="BK126">
        <v>0</v>
      </c>
      <c r="BL126" t="str">
        <f t="shared" si="62"/>
        <v>No toma diureticos</v>
      </c>
      <c r="BM126">
        <v>0</v>
      </c>
      <c r="BN126" t="str">
        <f t="shared" si="63"/>
        <v>No toma estatinas</v>
      </c>
      <c r="BO126">
        <v>1</v>
      </c>
      <c r="BP126" t="str">
        <f t="shared" si="64"/>
        <v>Enfermedad renal</v>
      </c>
      <c r="BQ126">
        <v>1</v>
      </c>
      <c r="BR126" t="str">
        <f t="shared" si="65"/>
        <v>Enfermedad cardiovascular</v>
      </c>
    </row>
    <row r="127" spans="1:70" x14ac:dyDescent="0.25">
      <c r="A127" t="s">
        <v>127</v>
      </c>
      <c r="B127">
        <v>34</v>
      </c>
      <c r="C127" t="str">
        <f t="shared" si="36"/>
        <v>Adulto</v>
      </c>
      <c r="D127" t="s">
        <v>6</v>
      </c>
      <c r="E127">
        <v>18.899999999999999</v>
      </c>
      <c r="F127" t="str">
        <f t="shared" si="37"/>
        <v>Peso Normal</v>
      </c>
      <c r="G127">
        <v>0</v>
      </c>
      <c r="H127" t="str">
        <f t="shared" si="38"/>
        <v>No tiene herencia</v>
      </c>
      <c r="I127">
        <v>110</v>
      </c>
      <c r="J127">
        <v>82</v>
      </c>
      <c r="K127">
        <v>62</v>
      </c>
      <c r="L127" t="str">
        <f t="shared" si="39"/>
        <v>Normal</v>
      </c>
      <c r="M127">
        <v>50</v>
      </c>
      <c r="N127" t="str">
        <f t="shared" si="40"/>
        <v>Normal</v>
      </c>
      <c r="O127">
        <v>1</v>
      </c>
      <c r="P127" t="str">
        <f t="shared" si="41"/>
        <v>Sin limitaciones</v>
      </c>
      <c r="Q127">
        <v>0</v>
      </c>
      <c r="R127" t="str">
        <f t="shared" si="42"/>
        <v>No tiene cetoacidosis</v>
      </c>
      <c r="S127">
        <v>0</v>
      </c>
      <c r="T127" t="str">
        <f t="shared" si="43"/>
        <v>No tiene Insuficiencia</v>
      </c>
      <c r="U127">
        <v>1</v>
      </c>
      <c r="V127" t="str">
        <f t="shared" si="44"/>
        <v>Hipertenso</v>
      </c>
      <c r="W127">
        <v>0.6</v>
      </c>
      <c r="X127" t="str">
        <f t="shared" si="33"/>
        <v>Normal</v>
      </c>
      <c r="Y127">
        <v>30</v>
      </c>
      <c r="Z127" t="str">
        <f t="shared" si="34"/>
        <v>Normal</v>
      </c>
      <c r="AA127">
        <v>114</v>
      </c>
      <c r="AB127" t="str">
        <f t="shared" si="45"/>
        <v>Normal</v>
      </c>
      <c r="AC127">
        <v>14</v>
      </c>
      <c r="AD127" t="str">
        <f t="shared" si="46"/>
        <v>Normal</v>
      </c>
      <c r="AE127">
        <v>12</v>
      </c>
      <c r="AF127" t="str">
        <f t="shared" si="47"/>
        <v>Normal</v>
      </c>
      <c r="AG127">
        <v>2361</v>
      </c>
      <c r="AH127" t="str">
        <f t="shared" si="48"/>
        <v>Poliuria</v>
      </c>
      <c r="AI127">
        <v>1</v>
      </c>
      <c r="AJ127" t="str">
        <f t="shared" si="49"/>
        <v>Diabetico</v>
      </c>
      <c r="AK127">
        <v>115</v>
      </c>
      <c r="AL127" t="str">
        <f t="shared" si="50"/>
        <v>Prediabetes</v>
      </c>
      <c r="AM127">
        <v>6.3</v>
      </c>
      <c r="AN127" t="str">
        <f t="shared" si="51"/>
        <v>Prediabetes</v>
      </c>
      <c r="AO127">
        <v>195</v>
      </c>
      <c r="AP127" t="str">
        <f t="shared" si="52"/>
        <v>Normal</v>
      </c>
      <c r="AQ127">
        <v>82</v>
      </c>
      <c r="AR127" t="str">
        <f t="shared" si="53"/>
        <v>Normal</v>
      </c>
      <c r="AS127">
        <v>49</v>
      </c>
      <c r="AT127" t="str">
        <f t="shared" si="54"/>
        <v>Bajo</v>
      </c>
      <c r="AU127">
        <v>144</v>
      </c>
      <c r="AV127" t="str">
        <f t="shared" si="55"/>
        <v>Normal</v>
      </c>
      <c r="AW127">
        <v>141</v>
      </c>
      <c r="AX127" t="str">
        <f t="shared" si="56"/>
        <v>Normal</v>
      </c>
      <c r="AY127">
        <v>4.5999999999999996</v>
      </c>
      <c r="AZ127" t="str">
        <f t="shared" si="57"/>
        <v>Normal</v>
      </c>
      <c r="BA127">
        <v>14.1</v>
      </c>
      <c r="BB127" t="str">
        <f t="shared" si="35"/>
        <v>Normal</v>
      </c>
      <c r="BC127">
        <v>8.6</v>
      </c>
      <c r="BD127" t="str">
        <f t="shared" si="58"/>
        <v>Normal</v>
      </c>
      <c r="BE127">
        <v>3.2</v>
      </c>
      <c r="BF127" t="str">
        <f t="shared" si="59"/>
        <v>Normal</v>
      </c>
      <c r="BG127">
        <v>0</v>
      </c>
      <c r="BH127" t="str">
        <f t="shared" si="60"/>
        <v>No Toma ECA</v>
      </c>
      <c r="BI127">
        <v>0</v>
      </c>
      <c r="BJ127" t="str">
        <f t="shared" si="61"/>
        <v>No toma ARB</v>
      </c>
      <c r="BK127">
        <v>0</v>
      </c>
      <c r="BL127" t="str">
        <f t="shared" si="62"/>
        <v>No toma diureticos</v>
      </c>
      <c r="BM127">
        <v>0</v>
      </c>
      <c r="BN127" t="str">
        <f t="shared" si="63"/>
        <v>No toma estatinas</v>
      </c>
      <c r="BO127">
        <v>0</v>
      </c>
      <c r="BP127" t="str">
        <f t="shared" si="64"/>
        <v>Sano</v>
      </c>
      <c r="BQ127">
        <v>0</v>
      </c>
      <c r="BR127" t="str">
        <f t="shared" si="65"/>
        <v>Sano</v>
      </c>
    </row>
    <row r="128" spans="1:70" x14ac:dyDescent="0.25">
      <c r="A128" t="s">
        <v>128</v>
      </c>
      <c r="B128">
        <v>57</v>
      </c>
      <c r="C128" t="str">
        <f t="shared" si="36"/>
        <v>Adulto</v>
      </c>
      <c r="D128" t="s">
        <v>1</v>
      </c>
      <c r="E128">
        <v>29</v>
      </c>
      <c r="F128" t="str">
        <f t="shared" si="37"/>
        <v>Sobrepeso</v>
      </c>
      <c r="G128">
        <v>0</v>
      </c>
      <c r="H128" t="str">
        <f t="shared" si="38"/>
        <v>No tiene herencia</v>
      </c>
      <c r="I128">
        <v>117</v>
      </c>
      <c r="J128">
        <v>85</v>
      </c>
      <c r="K128">
        <v>61</v>
      </c>
      <c r="L128" t="str">
        <f t="shared" si="39"/>
        <v>Normal</v>
      </c>
      <c r="M128">
        <v>60</v>
      </c>
      <c r="N128" t="str">
        <f t="shared" si="40"/>
        <v>Normal</v>
      </c>
      <c r="O128">
        <v>1</v>
      </c>
      <c r="P128" t="str">
        <f t="shared" si="41"/>
        <v>Sin limitaciones</v>
      </c>
      <c r="Q128">
        <v>0</v>
      </c>
      <c r="R128" t="str">
        <f t="shared" si="42"/>
        <v>No tiene cetoacidosis</v>
      </c>
      <c r="S128">
        <v>0</v>
      </c>
      <c r="T128" t="str">
        <f t="shared" si="43"/>
        <v>No tiene Insuficiencia</v>
      </c>
      <c r="U128">
        <v>1</v>
      </c>
      <c r="V128" t="str">
        <f t="shared" si="44"/>
        <v>Hipertenso</v>
      </c>
      <c r="W128">
        <v>1.1000000000000001</v>
      </c>
      <c r="X128" t="str">
        <f t="shared" si="33"/>
        <v>Normal</v>
      </c>
      <c r="Y128">
        <v>22</v>
      </c>
      <c r="Z128" t="str">
        <f t="shared" si="34"/>
        <v>Normal</v>
      </c>
      <c r="AA128">
        <v>95</v>
      </c>
      <c r="AB128" t="str">
        <f t="shared" si="45"/>
        <v>Normal</v>
      </c>
      <c r="AC128">
        <v>22</v>
      </c>
      <c r="AD128" t="str">
        <f t="shared" si="46"/>
        <v>Normal</v>
      </c>
      <c r="AE128">
        <v>15</v>
      </c>
      <c r="AF128" t="str">
        <f t="shared" si="47"/>
        <v>Normal</v>
      </c>
      <c r="AG128">
        <v>2275</v>
      </c>
      <c r="AH128" t="str">
        <f t="shared" si="48"/>
        <v>Poliuria</v>
      </c>
      <c r="AI128">
        <v>1</v>
      </c>
      <c r="AJ128" t="str">
        <f t="shared" si="49"/>
        <v>Diabetico</v>
      </c>
      <c r="AK128">
        <v>107</v>
      </c>
      <c r="AL128" t="str">
        <f t="shared" si="50"/>
        <v>Prediabetes</v>
      </c>
      <c r="AM128">
        <v>5.5</v>
      </c>
      <c r="AN128" t="str">
        <f t="shared" si="51"/>
        <v>Normal</v>
      </c>
      <c r="AO128">
        <v>212</v>
      </c>
      <c r="AP128" t="str">
        <f t="shared" si="52"/>
        <v>Alto</v>
      </c>
      <c r="AQ128">
        <v>101</v>
      </c>
      <c r="AR128" t="str">
        <f t="shared" si="53"/>
        <v>Casi normal</v>
      </c>
      <c r="AS128">
        <v>50</v>
      </c>
      <c r="AT128" t="str">
        <f t="shared" si="54"/>
        <v>Bajo</v>
      </c>
      <c r="AU128">
        <v>137</v>
      </c>
      <c r="AV128" t="str">
        <f t="shared" si="55"/>
        <v>Normal</v>
      </c>
      <c r="AW128">
        <v>143</v>
      </c>
      <c r="AX128" t="str">
        <f t="shared" si="56"/>
        <v>Normal</v>
      </c>
      <c r="AY128">
        <v>3.8</v>
      </c>
      <c r="AZ128" t="str">
        <f t="shared" si="57"/>
        <v>Normal</v>
      </c>
      <c r="BA128">
        <v>14.4</v>
      </c>
      <c r="BB128" t="str">
        <f t="shared" si="35"/>
        <v>Normal</v>
      </c>
      <c r="BC128">
        <v>9.3000000000000007</v>
      </c>
      <c r="BD128" t="str">
        <f t="shared" si="58"/>
        <v>Normal</v>
      </c>
      <c r="BE128">
        <v>3.4</v>
      </c>
      <c r="BF128" t="str">
        <f t="shared" si="59"/>
        <v>Normal</v>
      </c>
      <c r="BG128">
        <v>1</v>
      </c>
      <c r="BH128" t="str">
        <f t="shared" si="60"/>
        <v>Toma ECA</v>
      </c>
      <c r="BI128">
        <v>1</v>
      </c>
      <c r="BJ128" t="str">
        <f t="shared" si="61"/>
        <v>Toma ARB</v>
      </c>
      <c r="BK128">
        <v>1</v>
      </c>
      <c r="BL128" t="str">
        <f t="shared" si="62"/>
        <v>Toma diureticos</v>
      </c>
      <c r="BM128">
        <v>0</v>
      </c>
      <c r="BN128" t="str">
        <f t="shared" si="63"/>
        <v>No toma estatinas</v>
      </c>
      <c r="BO128">
        <v>0</v>
      </c>
      <c r="BP128" t="str">
        <f t="shared" si="64"/>
        <v>Sano</v>
      </c>
      <c r="BQ128">
        <v>0</v>
      </c>
      <c r="BR128" t="str">
        <f t="shared" si="65"/>
        <v>Sano</v>
      </c>
    </row>
    <row r="129" spans="1:70" x14ac:dyDescent="0.25">
      <c r="A129" t="s">
        <v>129</v>
      </c>
      <c r="B129">
        <v>43</v>
      </c>
      <c r="C129" t="str">
        <f t="shared" si="36"/>
        <v>Adulto</v>
      </c>
      <c r="D129" t="s">
        <v>1</v>
      </c>
      <c r="E129">
        <v>18.100000000000001</v>
      </c>
      <c r="F129" t="str">
        <f t="shared" si="37"/>
        <v>Bajo peso</v>
      </c>
      <c r="G129">
        <v>0</v>
      </c>
      <c r="H129" t="str">
        <f t="shared" si="38"/>
        <v>No tiene herencia</v>
      </c>
      <c r="I129">
        <v>120</v>
      </c>
      <c r="J129">
        <v>80</v>
      </c>
      <c r="K129">
        <v>88</v>
      </c>
      <c r="L129" t="str">
        <f t="shared" si="39"/>
        <v>Normal</v>
      </c>
      <c r="M129">
        <v>54</v>
      </c>
      <c r="N129" t="str">
        <f t="shared" si="40"/>
        <v>Normal</v>
      </c>
      <c r="O129">
        <v>1</v>
      </c>
      <c r="P129" t="str">
        <f t="shared" si="41"/>
        <v>Sin limitaciones</v>
      </c>
      <c r="Q129">
        <v>0</v>
      </c>
      <c r="R129" t="str">
        <f t="shared" si="42"/>
        <v>No tiene cetoacidosis</v>
      </c>
      <c r="S129">
        <v>0</v>
      </c>
      <c r="T129" t="str">
        <f t="shared" si="43"/>
        <v>No tiene Insuficiencia</v>
      </c>
      <c r="U129">
        <v>1</v>
      </c>
      <c r="V129" t="str">
        <f t="shared" si="44"/>
        <v>Hipertenso</v>
      </c>
      <c r="W129">
        <v>1.2</v>
      </c>
      <c r="X129" t="str">
        <f t="shared" si="33"/>
        <v>Normal</v>
      </c>
      <c r="Y129">
        <v>32</v>
      </c>
      <c r="Z129" t="str">
        <f t="shared" si="34"/>
        <v>Normal</v>
      </c>
      <c r="AA129">
        <v>66</v>
      </c>
      <c r="AB129" t="str">
        <f t="shared" si="45"/>
        <v>Funcion disminuida</v>
      </c>
      <c r="AC129">
        <v>7</v>
      </c>
      <c r="AD129" t="str">
        <f t="shared" si="46"/>
        <v>Normal</v>
      </c>
      <c r="AE129">
        <v>6</v>
      </c>
      <c r="AF129" t="str">
        <f t="shared" si="47"/>
        <v>Normal</v>
      </c>
      <c r="AG129">
        <v>1620</v>
      </c>
      <c r="AH129" t="str">
        <f t="shared" si="48"/>
        <v>Poliuria</v>
      </c>
      <c r="AI129">
        <v>1</v>
      </c>
      <c r="AJ129" t="str">
        <f t="shared" si="49"/>
        <v>Diabetico</v>
      </c>
      <c r="AK129">
        <v>114</v>
      </c>
      <c r="AL129" t="str">
        <f t="shared" si="50"/>
        <v>Prediabetes</v>
      </c>
      <c r="AM129">
        <v>6.1</v>
      </c>
      <c r="AN129" t="str">
        <f t="shared" si="51"/>
        <v>Prediabetes</v>
      </c>
      <c r="AO129">
        <v>150</v>
      </c>
      <c r="AP129" t="str">
        <f t="shared" si="52"/>
        <v>Normal</v>
      </c>
      <c r="AQ129">
        <v>83</v>
      </c>
      <c r="AR129" t="str">
        <f t="shared" si="53"/>
        <v>Normal</v>
      </c>
      <c r="AS129">
        <v>51</v>
      </c>
      <c r="AT129" t="str">
        <f t="shared" si="54"/>
        <v>Bajo</v>
      </c>
      <c r="AU129">
        <v>139</v>
      </c>
      <c r="AV129" t="str">
        <f t="shared" si="55"/>
        <v>Normal</v>
      </c>
      <c r="AW129">
        <v>145</v>
      </c>
      <c r="AX129" t="str">
        <f t="shared" si="56"/>
        <v>Normal</v>
      </c>
      <c r="AY129">
        <v>4.3</v>
      </c>
      <c r="AZ129" t="str">
        <f t="shared" si="57"/>
        <v>Normal</v>
      </c>
      <c r="BA129">
        <v>14.1</v>
      </c>
      <c r="BB129" t="str">
        <f t="shared" si="35"/>
        <v>Normal</v>
      </c>
      <c r="BC129">
        <v>9.1999999999999993</v>
      </c>
      <c r="BD129" t="str">
        <f t="shared" si="58"/>
        <v>Normal</v>
      </c>
      <c r="BE129">
        <v>3.2</v>
      </c>
      <c r="BF129" t="str">
        <f t="shared" si="59"/>
        <v>Normal</v>
      </c>
      <c r="BG129">
        <v>1</v>
      </c>
      <c r="BH129" t="str">
        <f t="shared" si="60"/>
        <v>Toma ECA</v>
      </c>
      <c r="BI129">
        <v>1</v>
      </c>
      <c r="BJ129" t="str">
        <f t="shared" si="61"/>
        <v>Toma ARB</v>
      </c>
      <c r="BK129">
        <v>0</v>
      </c>
      <c r="BL129" t="str">
        <f t="shared" si="62"/>
        <v>No toma diureticos</v>
      </c>
      <c r="BM129">
        <v>0</v>
      </c>
      <c r="BN129" t="str">
        <f t="shared" si="63"/>
        <v>No toma estatinas</v>
      </c>
      <c r="BO129">
        <v>0</v>
      </c>
      <c r="BP129" t="str">
        <f t="shared" si="64"/>
        <v>Sano</v>
      </c>
      <c r="BQ129">
        <v>0</v>
      </c>
      <c r="BR129" t="str">
        <f t="shared" si="65"/>
        <v>Sano</v>
      </c>
    </row>
    <row r="130" spans="1:70" x14ac:dyDescent="0.25">
      <c r="A130" t="s">
        <v>130</v>
      </c>
      <c r="B130">
        <v>61</v>
      </c>
      <c r="C130" t="str">
        <f t="shared" si="36"/>
        <v>Adulto Mayor</v>
      </c>
      <c r="D130" t="s">
        <v>6</v>
      </c>
      <c r="E130">
        <v>27.7</v>
      </c>
      <c r="F130" t="str">
        <f t="shared" si="37"/>
        <v>Sobrepeso</v>
      </c>
      <c r="G130">
        <v>0</v>
      </c>
      <c r="H130" t="str">
        <f t="shared" si="38"/>
        <v>No tiene herencia</v>
      </c>
      <c r="I130">
        <v>115</v>
      </c>
      <c r="J130">
        <v>65</v>
      </c>
      <c r="K130">
        <v>76</v>
      </c>
      <c r="L130" t="str">
        <f t="shared" si="39"/>
        <v>Normal</v>
      </c>
      <c r="M130">
        <v>70</v>
      </c>
      <c r="N130" t="str">
        <f t="shared" si="40"/>
        <v>Normal</v>
      </c>
      <c r="O130">
        <v>1</v>
      </c>
      <c r="P130" t="str">
        <f t="shared" si="41"/>
        <v>Sin limitaciones</v>
      </c>
      <c r="Q130">
        <v>0</v>
      </c>
      <c r="R130" t="str">
        <f t="shared" si="42"/>
        <v>No tiene cetoacidosis</v>
      </c>
      <c r="S130">
        <v>0</v>
      </c>
      <c r="T130" t="str">
        <f t="shared" si="43"/>
        <v>No tiene Insuficiencia</v>
      </c>
      <c r="U130">
        <v>0</v>
      </c>
      <c r="V130" t="str">
        <f t="shared" si="44"/>
        <v>Normotenso</v>
      </c>
      <c r="W130">
        <v>0.6</v>
      </c>
      <c r="X130" t="str">
        <f t="shared" ref="X130:X193" si="66">IF(AND(D130="M",W130&gt;=0.7,W130&lt;=1.2),"Normal",IF(AND(D130="M",W130&gt;=1.3),"Alto",IF(AND(D130="F",W130&gt;=0.5,W130&lt;=1),"Normal",IF(AND(D130="F",W130&gt;1),"Alto",IF(AND(D130="F",W130&lt;0.5), "Bajo",IF(AND(D130="M",W130&lt;0.7),"Bajo","error"))))))</f>
        <v>Normal</v>
      </c>
      <c r="Y130">
        <v>27</v>
      </c>
      <c r="Z130" t="str">
        <f t="shared" ref="Z130:Z193" si="67">IF(AND(D130="F",Y130&gt;=17,Y130&lt;=43),"Normal",IF(AND(D130="F",Y130&gt;43,Y130&lt;100),"Elevado",IF(AND(D130="M",Y130&gt;=18,Y130&lt;=55),"Normal",IF(AND(D130="M",Y130&gt;55,Y130&lt;100),"Elevado",IF(AND(D130="F",Y130&gt;=100),"Riesgo",IF(AND(D130="M",Y130&gt;=100),"Riesgo","Bajo"))))))</f>
        <v>Normal</v>
      </c>
      <c r="AA130">
        <v>94</v>
      </c>
      <c r="AB130" t="str">
        <f t="shared" si="45"/>
        <v>Normal</v>
      </c>
      <c r="AC130">
        <v>11</v>
      </c>
      <c r="AD130" t="str">
        <f t="shared" si="46"/>
        <v>Normal</v>
      </c>
      <c r="AE130">
        <v>8</v>
      </c>
      <c r="AF130" t="str">
        <f t="shared" si="47"/>
        <v>Normal</v>
      </c>
      <c r="AG130">
        <v>1661</v>
      </c>
      <c r="AH130" t="str">
        <f t="shared" si="48"/>
        <v>Poliuria</v>
      </c>
      <c r="AI130">
        <v>0</v>
      </c>
      <c r="AJ130" t="str">
        <f t="shared" si="49"/>
        <v>No Diabetico</v>
      </c>
      <c r="AK130">
        <v>121</v>
      </c>
      <c r="AL130" t="str">
        <f t="shared" si="50"/>
        <v>Prediabetes</v>
      </c>
      <c r="AM130">
        <v>6.2</v>
      </c>
      <c r="AN130" t="str">
        <f t="shared" si="51"/>
        <v>Prediabetes</v>
      </c>
      <c r="AO130">
        <v>216</v>
      </c>
      <c r="AP130" t="str">
        <f t="shared" si="52"/>
        <v>Alto</v>
      </c>
      <c r="AQ130">
        <v>109</v>
      </c>
      <c r="AR130" t="str">
        <f t="shared" si="53"/>
        <v>Casi normal</v>
      </c>
      <c r="AS130">
        <v>64</v>
      </c>
      <c r="AT130" t="str">
        <f t="shared" si="54"/>
        <v>Normal</v>
      </c>
      <c r="AU130">
        <v>165</v>
      </c>
      <c r="AV130" t="str">
        <f t="shared" si="55"/>
        <v>Alto</v>
      </c>
      <c r="AW130">
        <v>143</v>
      </c>
      <c r="AX130" t="str">
        <f t="shared" si="56"/>
        <v>Normal</v>
      </c>
      <c r="AY130">
        <v>3.7</v>
      </c>
      <c r="AZ130" t="str">
        <f t="shared" si="57"/>
        <v>Normal</v>
      </c>
      <c r="BA130">
        <v>14.7</v>
      </c>
      <c r="BB130" t="str">
        <f t="shared" ref="BB130:BB193" si="68">IF(AND(D130="M",BA130&gt;=13.5,BA130&lt;=17.5),"Normal",IF(AND(D130="M",BA130&gt;17.5),"Alta",IF(AND(D130="F",BA130&gt;=12,BA130&lt;=15.5),"Normal",IF(AND(D130="F",BA130&gt;15.5),"Alta","Baja"))))</f>
        <v>Normal</v>
      </c>
      <c r="BC130">
        <v>8.9</v>
      </c>
      <c r="BD130" t="str">
        <f t="shared" si="58"/>
        <v>Normal</v>
      </c>
      <c r="BE130">
        <v>3.9</v>
      </c>
      <c r="BF130" t="str">
        <f t="shared" si="59"/>
        <v>Normal</v>
      </c>
      <c r="BG130">
        <v>0</v>
      </c>
      <c r="BH130" t="str">
        <f t="shared" si="60"/>
        <v>No Toma ECA</v>
      </c>
      <c r="BI130">
        <v>1</v>
      </c>
      <c r="BJ130" t="str">
        <f t="shared" si="61"/>
        <v>Toma ARB</v>
      </c>
      <c r="BK130">
        <v>1</v>
      </c>
      <c r="BL130" t="str">
        <f t="shared" si="62"/>
        <v>Toma diureticos</v>
      </c>
      <c r="BM130">
        <v>0</v>
      </c>
      <c r="BN130" t="str">
        <f t="shared" si="63"/>
        <v>No toma estatinas</v>
      </c>
      <c r="BO130">
        <v>0</v>
      </c>
      <c r="BP130" t="str">
        <f t="shared" si="64"/>
        <v>Sano</v>
      </c>
      <c r="BQ130">
        <v>1</v>
      </c>
      <c r="BR130" t="str">
        <f t="shared" si="65"/>
        <v>Enfermedad cardiovascular</v>
      </c>
    </row>
    <row r="131" spans="1:70" x14ac:dyDescent="0.25">
      <c r="A131" t="s">
        <v>131</v>
      </c>
      <c r="B131">
        <v>69</v>
      </c>
      <c r="C131" t="str">
        <f t="shared" ref="C131:C194" si="69">IF(AND(B131&gt;=14,B131&lt;=26),"Joven",IF(AND(B131&gt;=27,B131&lt;=59),"Adulto",IF(B131&gt;=60,"Adulto Mayor","Niño")))</f>
        <v>Adulto Mayor</v>
      </c>
      <c r="D131" t="s">
        <v>6</v>
      </c>
      <c r="E131">
        <v>28.4</v>
      </c>
      <c r="F131" t="str">
        <f t="shared" ref="F131:F194" si="70">IF(E131&lt;18.5,"Bajo peso",IF(AND(E131&gt;=18.5,E131&lt;=24.9),"Peso Normal",IF(AND(E131&gt;=25,E131&lt;=29.9),"Sobrepeso",IF(AND(E131&gt;=30,E131&lt;=34.9),"Obesidad I",IF(AND(E131&gt;=35,E131&lt;=39.9),"Obesidad II","Obesidad III")))))</f>
        <v>Sobrepeso</v>
      </c>
      <c r="G131">
        <v>0</v>
      </c>
      <c r="H131" t="str">
        <f t="shared" ref="H131:H194" si="71">IF(G131=1,"Tiene herencia","No tiene herencia")</f>
        <v>No tiene herencia</v>
      </c>
      <c r="I131">
        <v>117</v>
      </c>
      <c r="J131">
        <v>65</v>
      </c>
      <c r="K131">
        <v>89</v>
      </c>
      <c r="L131" t="str">
        <f t="shared" ref="L131:L194" si="72">IF(AND(K131&gt;=60,K131&lt;=100),"Normal",IF(K131&gt;100,"Taquicardia","Bradicardia"))</f>
        <v>Normal</v>
      </c>
      <c r="M131">
        <v>66</v>
      </c>
      <c r="N131" t="str">
        <f t="shared" ref="N131:N194" si="73">IF(M131&gt;=50,"Normal",IF(AND(M131&gt;=41,M131&lt;=49),"Intermedia","Reducida"))</f>
        <v>Normal</v>
      </c>
      <c r="O131">
        <v>2</v>
      </c>
      <c r="P131" t="str">
        <f t="shared" ref="P131:P194" si="74">IF(O131=1,"Sin limitaciones",IF(O131=2,"Ligera limitaciones",IF(O131=3,"Limitacion marcada","Incapacidad")))</f>
        <v>Ligera limitaciones</v>
      </c>
      <c r="Q131">
        <v>0</v>
      </c>
      <c r="R131" t="str">
        <f t="shared" ref="R131:R194" si="75">IF(Q131=1,"Tiene cetoacidosis","No tiene cetoacidosis")</f>
        <v>No tiene cetoacidosis</v>
      </c>
      <c r="S131">
        <v>0</v>
      </c>
      <c r="T131" t="str">
        <f t="shared" ref="T131:T194" si="76">IF(S131=1,"Tiene Insuficiencia","No tiene Insuficiencia")</f>
        <v>No tiene Insuficiencia</v>
      </c>
      <c r="U131">
        <v>0</v>
      </c>
      <c r="V131" t="str">
        <f t="shared" ref="V131:V194" si="77">IF(U131=1,"Hipertenso","Normotenso")</f>
        <v>Normotenso</v>
      </c>
      <c r="W131">
        <v>1</v>
      </c>
      <c r="X131" t="str">
        <f t="shared" si="66"/>
        <v>Normal</v>
      </c>
      <c r="Y131">
        <v>33</v>
      </c>
      <c r="Z131" t="str">
        <f t="shared" si="67"/>
        <v>Normal</v>
      </c>
      <c r="AA131">
        <v>73</v>
      </c>
      <c r="AB131" t="str">
        <f t="shared" ref="AB131:AB194" si="78">IF(AA131&gt;90,"Normal",IF(AND(AA131&gt;=60,AA131&lt;=90),"Funcion disminuida",IF(AND(AA131&gt;=30,AA131&lt;=59),"Funcion disminuida moderada",IF(AND(AA131&gt;=15,AA131&lt;=29),"Dismucion grave",IF(AA131&lt;15,"Fallo renal","error")))))</f>
        <v>Funcion disminuida</v>
      </c>
      <c r="AC131">
        <v>30</v>
      </c>
      <c r="AD131" t="str">
        <f t="shared" ref="AD131:AD194" si="79">IF(AC131&lt;30,"Normal",IF(AND(AC131&lt;=30,AC131&lt;=300),"Microalbuminuria","Proteinuria"))</f>
        <v>Microalbuminuria</v>
      </c>
      <c r="AE131">
        <v>24</v>
      </c>
      <c r="AF131" t="str">
        <f t="shared" ref="AF131:AF194" si="80">IF(AE131&lt;30,"Normal",IF(AND(AE131&gt;=30,AE131&lt;=300),"Microalbuminuria","Macroalbuminuria"))</f>
        <v>Normal</v>
      </c>
      <c r="AG131">
        <v>2019</v>
      </c>
      <c r="AH131" t="str">
        <f t="shared" ref="AH131:AH194" si="81">IF(AND(AG131&gt;=0,AG131&lt;=49),"Anuria",IF(AND(AG131&gt;=50,AG131&lt;=499),"Oliguria",IF(AND(AG131&gt;=500,AG131&lt;=3500),"Poliuria")))</f>
        <v>Poliuria</v>
      </c>
      <c r="AI131">
        <v>0</v>
      </c>
      <c r="AJ131" t="str">
        <f t="shared" ref="AJ131:AJ194" si="82">IF(AI131=1,"Diabetico","No Diabetico")</f>
        <v>No Diabetico</v>
      </c>
      <c r="AK131">
        <v>88</v>
      </c>
      <c r="AL131" t="str">
        <f t="shared" ref="AL131:AL194" si="83">IF(AK131&lt;100,"Normal",IF(AND(AK131&gt;=100,AK131&lt;=125),"Prediabetes","Diabetes"))</f>
        <v>Normal</v>
      </c>
      <c r="AM131">
        <v>5.0999999999999996</v>
      </c>
      <c r="AN131" t="str">
        <f t="shared" ref="AN131:AN194" si="84">IF(AM131&lt;5.7,"Normal",IF(AND(AM131&gt;=5.7,AM131&lt;=6.4),"Prediabetes","Diabetes"))</f>
        <v>Normal</v>
      </c>
      <c r="AO131">
        <v>160</v>
      </c>
      <c r="AP131" t="str">
        <f t="shared" ref="AP131:AP194" si="85">IF(AO131&lt;200,"Normal",IF(AND(AO131&gt;=200,AO131&lt;=239),"Alto","Riesgo"))</f>
        <v>Normal</v>
      </c>
      <c r="AQ131">
        <v>93</v>
      </c>
      <c r="AR131" t="str">
        <f t="shared" ref="AR131:AR194" si="86">IF(AQ131&lt;100,"Normal",IF(AND(AQ131&gt;=100,AQ131&lt;=129),"Casi normal",IF(AND(AQ131&gt;=130,AQ131&lt;=159),"Limite alto",IF(AND(AQ131&gt;=160,AQ131&lt;=189),"Alto",IF(AQ131&gt;=190,"Muy alto")))))</f>
        <v>Normal</v>
      </c>
      <c r="AS131">
        <v>46</v>
      </c>
      <c r="AT131" t="str">
        <f t="shared" ref="AT131:AT194" si="87">IF(AS131&gt;=60,"Normal","Bajo")</f>
        <v>Bajo</v>
      </c>
      <c r="AU131">
        <v>126</v>
      </c>
      <c r="AV131" t="str">
        <f t="shared" ref="AV131:AV194" si="88">IF(AU131&lt;=150,"Normal","Alto")</f>
        <v>Normal</v>
      </c>
      <c r="AW131">
        <v>140</v>
      </c>
      <c r="AX131" t="str">
        <f t="shared" ref="AX131:AX194" si="89">IF(AND(AW131&gt;=135,AW131&lt;=145),"Normal",IF(AW131&gt;145,"Alto","Bajo"))</f>
        <v>Normal</v>
      </c>
      <c r="AY131">
        <v>3.9</v>
      </c>
      <c r="AZ131" t="str">
        <f t="shared" ref="AZ131:AZ194" si="90">IF(AND(AY131&gt;=3.5,AY131&lt;=5),"Normal",IF(AY131&gt;5,"Alto","Bajo"))</f>
        <v>Normal</v>
      </c>
      <c r="BA131">
        <v>13.3</v>
      </c>
      <c r="BB131" t="str">
        <f t="shared" si="68"/>
        <v>Normal</v>
      </c>
      <c r="BC131">
        <v>10</v>
      </c>
      <c r="BD131" t="str">
        <f t="shared" ref="BD131:BD194" si="91">IF(AND(BC131&gt;=8.5,BC131&lt;=10.5),"Normal",IF(BC131&gt;10.5,"Alto","Bajo"))</f>
        <v>Normal</v>
      </c>
      <c r="BE131">
        <v>3.6</v>
      </c>
      <c r="BF131" t="str">
        <f t="shared" ref="BF131:BF194" si="92">IF(AND(BE131&gt;=2.5,BE131&lt;=4.5),"Normal",IF(BE131&gt;4.5,"Alto","Bajo"))</f>
        <v>Normal</v>
      </c>
      <c r="BG131">
        <v>0</v>
      </c>
      <c r="BH131" t="str">
        <f t="shared" ref="BH131:BH194" si="93">IF(BG131=1,"Toma ECA","No Toma ECA")</f>
        <v>No Toma ECA</v>
      </c>
      <c r="BI131">
        <v>0</v>
      </c>
      <c r="BJ131" t="str">
        <f t="shared" ref="BJ131:BJ194" si="94">IF(BI131=1,"Toma ARB","No toma ARB")</f>
        <v>No toma ARB</v>
      </c>
      <c r="BK131">
        <v>0</v>
      </c>
      <c r="BL131" t="str">
        <f t="shared" ref="BL131:BL194" si="95">IF(BK131=1,"Toma diureticos","No toma diureticos")</f>
        <v>No toma diureticos</v>
      </c>
      <c r="BM131">
        <v>0</v>
      </c>
      <c r="BN131" t="str">
        <f t="shared" ref="BN131:BN194" si="96">IF(BM131=1,"Toma estatinas","No toma estatinas")</f>
        <v>No toma estatinas</v>
      </c>
      <c r="BO131">
        <v>0</v>
      </c>
      <c r="BP131" t="str">
        <f t="shared" ref="BP131:BP194" si="97">IF(BO131=1,"Enfermedad renal","Sano")</f>
        <v>Sano</v>
      </c>
      <c r="BQ131">
        <v>0</v>
      </c>
      <c r="BR131" t="str">
        <f t="shared" ref="BR131:BR194" si="98">IF(BQ131=1,"Enfermedad cardiovascular","Sano")</f>
        <v>Sano</v>
      </c>
    </row>
    <row r="132" spans="1:70" x14ac:dyDescent="0.25">
      <c r="A132" t="s">
        <v>132</v>
      </c>
      <c r="B132">
        <v>62</v>
      </c>
      <c r="C132" t="str">
        <f t="shared" si="69"/>
        <v>Adulto Mayor</v>
      </c>
      <c r="D132" t="s">
        <v>6</v>
      </c>
      <c r="E132">
        <v>24.5</v>
      </c>
      <c r="F132" t="str">
        <f t="shared" si="70"/>
        <v>Peso Normal</v>
      </c>
      <c r="G132">
        <v>0</v>
      </c>
      <c r="H132" t="str">
        <f t="shared" si="71"/>
        <v>No tiene herencia</v>
      </c>
      <c r="I132">
        <v>100</v>
      </c>
      <c r="J132">
        <v>82</v>
      </c>
      <c r="K132">
        <v>61</v>
      </c>
      <c r="L132" t="str">
        <f t="shared" si="72"/>
        <v>Normal</v>
      </c>
      <c r="M132">
        <v>68</v>
      </c>
      <c r="N132" t="str">
        <f t="shared" si="73"/>
        <v>Normal</v>
      </c>
      <c r="O132">
        <v>1</v>
      </c>
      <c r="P132" t="str">
        <f t="shared" si="74"/>
        <v>Sin limitaciones</v>
      </c>
      <c r="Q132">
        <v>0</v>
      </c>
      <c r="R132" t="str">
        <f t="shared" si="75"/>
        <v>No tiene cetoacidosis</v>
      </c>
      <c r="S132">
        <v>0</v>
      </c>
      <c r="T132" t="str">
        <f t="shared" si="76"/>
        <v>No tiene Insuficiencia</v>
      </c>
      <c r="U132">
        <v>1</v>
      </c>
      <c r="V132" t="str">
        <f t="shared" si="77"/>
        <v>Hipertenso</v>
      </c>
      <c r="W132">
        <v>0.9</v>
      </c>
      <c r="X132" t="str">
        <f t="shared" si="66"/>
        <v>Normal</v>
      </c>
      <c r="Y132">
        <v>30</v>
      </c>
      <c r="Z132" t="str">
        <f t="shared" si="67"/>
        <v>Normal</v>
      </c>
      <c r="AA132">
        <v>106</v>
      </c>
      <c r="AB132" t="str">
        <f t="shared" si="78"/>
        <v>Normal</v>
      </c>
      <c r="AC132">
        <v>17</v>
      </c>
      <c r="AD132" t="str">
        <f t="shared" si="79"/>
        <v>Normal</v>
      </c>
      <c r="AE132">
        <v>13</v>
      </c>
      <c r="AF132" t="str">
        <f t="shared" si="80"/>
        <v>Normal</v>
      </c>
      <c r="AG132">
        <v>1559</v>
      </c>
      <c r="AH132" t="str">
        <f t="shared" si="81"/>
        <v>Poliuria</v>
      </c>
      <c r="AI132">
        <v>0</v>
      </c>
      <c r="AJ132" t="str">
        <f t="shared" si="82"/>
        <v>No Diabetico</v>
      </c>
      <c r="AK132">
        <v>108</v>
      </c>
      <c r="AL132" t="str">
        <f t="shared" si="83"/>
        <v>Prediabetes</v>
      </c>
      <c r="AM132">
        <v>5.5</v>
      </c>
      <c r="AN132" t="str">
        <f t="shared" si="84"/>
        <v>Normal</v>
      </c>
      <c r="AO132">
        <v>175</v>
      </c>
      <c r="AP132" t="str">
        <f t="shared" si="85"/>
        <v>Normal</v>
      </c>
      <c r="AQ132">
        <v>96</v>
      </c>
      <c r="AR132" t="str">
        <f t="shared" si="86"/>
        <v>Normal</v>
      </c>
      <c r="AS132">
        <v>46</v>
      </c>
      <c r="AT132" t="str">
        <f t="shared" si="87"/>
        <v>Bajo</v>
      </c>
      <c r="AU132">
        <v>92</v>
      </c>
      <c r="AV132" t="str">
        <f t="shared" si="88"/>
        <v>Normal</v>
      </c>
      <c r="AW132">
        <v>139</v>
      </c>
      <c r="AX132" t="str">
        <f t="shared" si="89"/>
        <v>Normal</v>
      </c>
      <c r="AY132">
        <v>4.5999999999999996</v>
      </c>
      <c r="AZ132" t="str">
        <f t="shared" si="90"/>
        <v>Normal</v>
      </c>
      <c r="BA132">
        <v>14.7</v>
      </c>
      <c r="BB132" t="str">
        <f t="shared" si="68"/>
        <v>Normal</v>
      </c>
      <c r="BC132">
        <v>10</v>
      </c>
      <c r="BD132" t="str">
        <f t="shared" si="91"/>
        <v>Normal</v>
      </c>
      <c r="BE132">
        <v>4.4000000000000004</v>
      </c>
      <c r="BF132" t="str">
        <f t="shared" si="92"/>
        <v>Normal</v>
      </c>
      <c r="BG132">
        <v>0</v>
      </c>
      <c r="BH132" t="str">
        <f t="shared" si="93"/>
        <v>No Toma ECA</v>
      </c>
      <c r="BI132">
        <v>0</v>
      </c>
      <c r="BJ132" t="str">
        <f t="shared" si="94"/>
        <v>No toma ARB</v>
      </c>
      <c r="BK132">
        <v>0</v>
      </c>
      <c r="BL132" t="str">
        <f t="shared" si="95"/>
        <v>No toma diureticos</v>
      </c>
      <c r="BM132">
        <v>0</v>
      </c>
      <c r="BN132" t="str">
        <f t="shared" si="96"/>
        <v>No toma estatinas</v>
      </c>
      <c r="BO132">
        <v>0</v>
      </c>
      <c r="BP132" t="str">
        <f t="shared" si="97"/>
        <v>Sano</v>
      </c>
      <c r="BQ132">
        <v>1</v>
      </c>
      <c r="BR132" t="str">
        <f t="shared" si="98"/>
        <v>Enfermedad cardiovascular</v>
      </c>
    </row>
    <row r="133" spans="1:70" x14ac:dyDescent="0.25">
      <c r="A133" t="s">
        <v>133</v>
      </c>
      <c r="B133">
        <v>32</v>
      </c>
      <c r="C133" t="str">
        <f t="shared" si="69"/>
        <v>Adulto</v>
      </c>
      <c r="D133" t="s">
        <v>1</v>
      </c>
      <c r="E133">
        <v>24.7</v>
      </c>
      <c r="F133" t="str">
        <f t="shared" si="70"/>
        <v>Peso Normal</v>
      </c>
      <c r="G133">
        <v>0</v>
      </c>
      <c r="H133" t="str">
        <f t="shared" si="71"/>
        <v>No tiene herencia</v>
      </c>
      <c r="I133">
        <v>131</v>
      </c>
      <c r="J133">
        <v>80</v>
      </c>
      <c r="K133">
        <v>84</v>
      </c>
      <c r="L133" t="str">
        <f t="shared" si="72"/>
        <v>Normal</v>
      </c>
      <c r="M133">
        <v>58</v>
      </c>
      <c r="N133" t="str">
        <f t="shared" si="73"/>
        <v>Normal</v>
      </c>
      <c r="O133">
        <v>2</v>
      </c>
      <c r="P133" t="str">
        <f t="shared" si="74"/>
        <v>Ligera limitaciones</v>
      </c>
      <c r="Q133">
        <v>0</v>
      </c>
      <c r="R133" t="str">
        <f t="shared" si="75"/>
        <v>No tiene cetoacidosis</v>
      </c>
      <c r="S133">
        <v>0</v>
      </c>
      <c r="T133" t="str">
        <f t="shared" si="76"/>
        <v>No tiene Insuficiencia</v>
      </c>
      <c r="U133">
        <v>1</v>
      </c>
      <c r="V133" t="str">
        <f t="shared" si="77"/>
        <v>Hipertenso</v>
      </c>
      <c r="W133">
        <v>1.1000000000000001</v>
      </c>
      <c r="X133" t="str">
        <f t="shared" si="66"/>
        <v>Normal</v>
      </c>
      <c r="Y133">
        <v>39</v>
      </c>
      <c r="Z133" t="str">
        <f t="shared" si="67"/>
        <v>Normal</v>
      </c>
      <c r="AA133">
        <v>81</v>
      </c>
      <c r="AB133" t="str">
        <f t="shared" si="78"/>
        <v>Funcion disminuida</v>
      </c>
      <c r="AC133">
        <v>20</v>
      </c>
      <c r="AD133" t="str">
        <f t="shared" si="79"/>
        <v>Normal</v>
      </c>
      <c r="AE133">
        <v>16</v>
      </c>
      <c r="AF133" t="str">
        <f t="shared" si="80"/>
        <v>Normal</v>
      </c>
      <c r="AG133">
        <v>1424</v>
      </c>
      <c r="AH133" t="str">
        <f t="shared" si="81"/>
        <v>Poliuria</v>
      </c>
      <c r="AI133">
        <v>1</v>
      </c>
      <c r="AJ133" t="str">
        <f t="shared" si="82"/>
        <v>Diabetico</v>
      </c>
      <c r="AK133">
        <v>120</v>
      </c>
      <c r="AL133" t="str">
        <f t="shared" si="83"/>
        <v>Prediabetes</v>
      </c>
      <c r="AM133">
        <v>5.7</v>
      </c>
      <c r="AN133" t="str">
        <f t="shared" si="84"/>
        <v>Prediabetes</v>
      </c>
      <c r="AO133">
        <v>178</v>
      </c>
      <c r="AP133" t="str">
        <f t="shared" si="85"/>
        <v>Normal</v>
      </c>
      <c r="AQ133">
        <v>98</v>
      </c>
      <c r="AR133" t="str">
        <f t="shared" si="86"/>
        <v>Normal</v>
      </c>
      <c r="AS133">
        <v>58</v>
      </c>
      <c r="AT133" t="str">
        <f t="shared" si="87"/>
        <v>Bajo</v>
      </c>
      <c r="AU133">
        <v>145</v>
      </c>
      <c r="AV133" t="str">
        <f t="shared" si="88"/>
        <v>Normal</v>
      </c>
      <c r="AW133">
        <v>143</v>
      </c>
      <c r="AX133" t="str">
        <f t="shared" si="89"/>
        <v>Normal</v>
      </c>
      <c r="AY133">
        <v>4.8</v>
      </c>
      <c r="AZ133" t="str">
        <f t="shared" si="90"/>
        <v>Normal</v>
      </c>
      <c r="BA133">
        <v>13.9</v>
      </c>
      <c r="BB133" t="str">
        <f t="shared" si="68"/>
        <v>Normal</v>
      </c>
      <c r="BC133">
        <v>8.6999999999999993</v>
      </c>
      <c r="BD133" t="str">
        <f t="shared" si="91"/>
        <v>Normal</v>
      </c>
      <c r="BE133">
        <v>3.3</v>
      </c>
      <c r="BF133" t="str">
        <f t="shared" si="92"/>
        <v>Normal</v>
      </c>
      <c r="BG133">
        <v>1</v>
      </c>
      <c r="BH133" t="str">
        <f t="shared" si="93"/>
        <v>Toma ECA</v>
      </c>
      <c r="BI133">
        <v>1</v>
      </c>
      <c r="BJ133" t="str">
        <f t="shared" si="94"/>
        <v>Toma ARB</v>
      </c>
      <c r="BK133">
        <v>1</v>
      </c>
      <c r="BL133" t="str">
        <f t="shared" si="95"/>
        <v>Toma diureticos</v>
      </c>
      <c r="BM133">
        <v>1</v>
      </c>
      <c r="BN133" t="str">
        <f t="shared" si="96"/>
        <v>Toma estatinas</v>
      </c>
      <c r="BO133">
        <v>0</v>
      </c>
      <c r="BP133" t="str">
        <f t="shared" si="97"/>
        <v>Sano</v>
      </c>
      <c r="BQ133">
        <v>0</v>
      </c>
      <c r="BR133" t="str">
        <f t="shared" si="98"/>
        <v>Sano</v>
      </c>
    </row>
    <row r="134" spans="1:70" x14ac:dyDescent="0.25">
      <c r="A134" t="s">
        <v>134</v>
      </c>
      <c r="B134">
        <v>81</v>
      </c>
      <c r="C134" t="str">
        <f t="shared" si="69"/>
        <v>Adulto Mayor</v>
      </c>
      <c r="D134" t="s">
        <v>6</v>
      </c>
      <c r="E134">
        <v>25.6</v>
      </c>
      <c r="F134" t="str">
        <f t="shared" si="70"/>
        <v>Sobrepeso</v>
      </c>
      <c r="G134">
        <v>1</v>
      </c>
      <c r="H134" t="str">
        <f t="shared" si="71"/>
        <v>Tiene herencia</v>
      </c>
      <c r="I134">
        <v>186</v>
      </c>
      <c r="J134">
        <v>97</v>
      </c>
      <c r="K134">
        <v>78</v>
      </c>
      <c r="L134" t="str">
        <f t="shared" si="72"/>
        <v>Normal</v>
      </c>
      <c r="M134">
        <v>39</v>
      </c>
      <c r="N134" t="str">
        <f t="shared" si="73"/>
        <v>Reducida</v>
      </c>
      <c r="O134">
        <v>2</v>
      </c>
      <c r="P134" t="str">
        <f t="shared" si="74"/>
        <v>Ligera limitaciones</v>
      </c>
      <c r="Q134">
        <v>0</v>
      </c>
      <c r="R134" t="str">
        <f t="shared" si="75"/>
        <v>No tiene cetoacidosis</v>
      </c>
      <c r="S134">
        <v>0</v>
      </c>
      <c r="T134" t="str">
        <f t="shared" si="76"/>
        <v>No tiene Insuficiencia</v>
      </c>
      <c r="U134">
        <v>1</v>
      </c>
      <c r="V134" t="str">
        <f t="shared" si="77"/>
        <v>Hipertenso</v>
      </c>
      <c r="W134">
        <v>3.1</v>
      </c>
      <c r="X134" t="str">
        <f t="shared" si="66"/>
        <v>Alto</v>
      </c>
      <c r="Y134">
        <v>89</v>
      </c>
      <c r="Z134" t="str">
        <f t="shared" si="67"/>
        <v>Elevado</v>
      </c>
      <c r="AA134">
        <v>24</v>
      </c>
      <c r="AB134" t="str">
        <f t="shared" si="78"/>
        <v>Dismucion grave</v>
      </c>
      <c r="AC134">
        <v>831</v>
      </c>
      <c r="AD134" t="str">
        <f t="shared" si="79"/>
        <v>Proteinuria</v>
      </c>
      <c r="AE134">
        <v>664</v>
      </c>
      <c r="AF134" t="str">
        <f t="shared" si="80"/>
        <v>Macroalbuminuria</v>
      </c>
      <c r="AG134">
        <v>520</v>
      </c>
      <c r="AH134" t="str">
        <f t="shared" si="81"/>
        <v>Poliuria</v>
      </c>
      <c r="AI134">
        <v>1</v>
      </c>
      <c r="AJ134" t="str">
        <f t="shared" si="82"/>
        <v>Diabetico</v>
      </c>
      <c r="AK134">
        <v>186</v>
      </c>
      <c r="AL134" t="str">
        <f t="shared" si="83"/>
        <v>Diabetes</v>
      </c>
      <c r="AM134">
        <v>7.7</v>
      </c>
      <c r="AN134" t="str">
        <f t="shared" si="84"/>
        <v>Diabetes</v>
      </c>
      <c r="AO134">
        <v>253</v>
      </c>
      <c r="AP134" t="str">
        <f t="shared" si="85"/>
        <v>Riesgo</v>
      </c>
      <c r="AQ134">
        <v>207</v>
      </c>
      <c r="AR134" t="str">
        <f t="shared" si="86"/>
        <v>Muy alto</v>
      </c>
      <c r="AS134">
        <v>32</v>
      </c>
      <c r="AT134" t="str">
        <f t="shared" si="87"/>
        <v>Bajo</v>
      </c>
      <c r="AU134">
        <v>238</v>
      </c>
      <c r="AV134" t="str">
        <f t="shared" si="88"/>
        <v>Alto</v>
      </c>
      <c r="AW134">
        <v>131</v>
      </c>
      <c r="AX134" t="str">
        <f t="shared" si="89"/>
        <v>Bajo</v>
      </c>
      <c r="AY134">
        <v>5.7</v>
      </c>
      <c r="AZ134" t="str">
        <f t="shared" si="90"/>
        <v>Alto</v>
      </c>
      <c r="BA134">
        <v>8.9</v>
      </c>
      <c r="BB134" t="str">
        <f t="shared" si="68"/>
        <v>Baja</v>
      </c>
      <c r="BC134">
        <v>8.6</v>
      </c>
      <c r="BD134" t="str">
        <f t="shared" si="91"/>
        <v>Normal</v>
      </c>
      <c r="BE134">
        <v>6.5</v>
      </c>
      <c r="BF134" t="str">
        <f t="shared" si="92"/>
        <v>Alto</v>
      </c>
      <c r="BG134">
        <v>0</v>
      </c>
      <c r="BH134" t="str">
        <f t="shared" si="93"/>
        <v>No Toma ECA</v>
      </c>
      <c r="BI134">
        <v>1</v>
      </c>
      <c r="BJ134" t="str">
        <f t="shared" si="94"/>
        <v>Toma ARB</v>
      </c>
      <c r="BK134">
        <v>0</v>
      </c>
      <c r="BL134" t="str">
        <f t="shared" si="95"/>
        <v>No toma diureticos</v>
      </c>
      <c r="BM134">
        <v>1</v>
      </c>
      <c r="BN134" t="str">
        <f t="shared" si="96"/>
        <v>Toma estatinas</v>
      </c>
      <c r="BO134">
        <v>1</v>
      </c>
      <c r="BP134" t="str">
        <f t="shared" si="97"/>
        <v>Enfermedad renal</v>
      </c>
      <c r="BQ134">
        <v>1</v>
      </c>
      <c r="BR134" t="str">
        <f t="shared" si="98"/>
        <v>Enfermedad cardiovascular</v>
      </c>
    </row>
    <row r="135" spans="1:70" x14ac:dyDescent="0.25">
      <c r="A135" t="s">
        <v>135</v>
      </c>
      <c r="B135">
        <v>38</v>
      </c>
      <c r="C135" t="str">
        <f t="shared" si="69"/>
        <v>Adulto</v>
      </c>
      <c r="D135" t="s">
        <v>1</v>
      </c>
      <c r="E135">
        <v>18.100000000000001</v>
      </c>
      <c r="F135" t="str">
        <f t="shared" si="70"/>
        <v>Bajo peso</v>
      </c>
      <c r="G135">
        <v>0</v>
      </c>
      <c r="H135" t="str">
        <f t="shared" si="71"/>
        <v>No tiene herencia</v>
      </c>
      <c r="I135">
        <v>114</v>
      </c>
      <c r="J135">
        <v>80</v>
      </c>
      <c r="K135">
        <v>84</v>
      </c>
      <c r="L135" t="str">
        <f t="shared" si="72"/>
        <v>Normal</v>
      </c>
      <c r="M135">
        <v>53</v>
      </c>
      <c r="N135" t="str">
        <f t="shared" si="73"/>
        <v>Normal</v>
      </c>
      <c r="O135">
        <v>2</v>
      </c>
      <c r="P135" t="str">
        <f t="shared" si="74"/>
        <v>Ligera limitaciones</v>
      </c>
      <c r="Q135">
        <v>0</v>
      </c>
      <c r="R135" t="str">
        <f t="shared" si="75"/>
        <v>No tiene cetoacidosis</v>
      </c>
      <c r="S135">
        <v>0</v>
      </c>
      <c r="T135" t="str">
        <f t="shared" si="76"/>
        <v>No tiene Insuficiencia</v>
      </c>
      <c r="U135">
        <v>0</v>
      </c>
      <c r="V135" t="str">
        <f t="shared" si="77"/>
        <v>Normotenso</v>
      </c>
      <c r="W135">
        <v>1</v>
      </c>
      <c r="X135" t="str">
        <f t="shared" si="66"/>
        <v>Normal</v>
      </c>
      <c r="Y135">
        <v>19</v>
      </c>
      <c r="Z135" t="str">
        <f t="shared" si="67"/>
        <v>Normal</v>
      </c>
      <c r="AA135">
        <v>107</v>
      </c>
      <c r="AB135" t="str">
        <f t="shared" si="78"/>
        <v>Normal</v>
      </c>
      <c r="AC135">
        <v>17</v>
      </c>
      <c r="AD135" t="str">
        <f t="shared" si="79"/>
        <v>Normal</v>
      </c>
      <c r="AE135">
        <v>13</v>
      </c>
      <c r="AF135" t="str">
        <f t="shared" si="80"/>
        <v>Normal</v>
      </c>
      <c r="AG135">
        <v>1806</v>
      </c>
      <c r="AH135" t="str">
        <f t="shared" si="81"/>
        <v>Poliuria</v>
      </c>
      <c r="AI135">
        <v>0</v>
      </c>
      <c r="AJ135" t="str">
        <f t="shared" si="82"/>
        <v>No Diabetico</v>
      </c>
      <c r="AK135">
        <v>114</v>
      </c>
      <c r="AL135" t="str">
        <f t="shared" si="83"/>
        <v>Prediabetes</v>
      </c>
      <c r="AM135">
        <v>5.9</v>
      </c>
      <c r="AN135" t="str">
        <f t="shared" si="84"/>
        <v>Prediabetes</v>
      </c>
      <c r="AO135">
        <v>213</v>
      </c>
      <c r="AP135" t="str">
        <f t="shared" si="85"/>
        <v>Alto</v>
      </c>
      <c r="AQ135">
        <v>123</v>
      </c>
      <c r="AR135" t="str">
        <f t="shared" si="86"/>
        <v>Casi normal</v>
      </c>
      <c r="AS135">
        <v>68</v>
      </c>
      <c r="AT135" t="str">
        <f t="shared" si="87"/>
        <v>Normal</v>
      </c>
      <c r="AU135">
        <v>138</v>
      </c>
      <c r="AV135" t="str">
        <f t="shared" si="88"/>
        <v>Normal</v>
      </c>
      <c r="AW135">
        <v>141</v>
      </c>
      <c r="AX135" t="str">
        <f t="shared" si="89"/>
        <v>Normal</v>
      </c>
      <c r="AY135">
        <v>4.5</v>
      </c>
      <c r="AZ135" t="str">
        <f t="shared" si="90"/>
        <v>Normal</v>
      </c>
      <c r="BA135">
        <v>13.4</v>
      </c>
      <c r="BB135" t="str">
        <f t="shared" si="68"/>
        <v>Baja</v>
      </c>
      <c r="BC135">
        <v>9.3000000000000007</v>
      </c>
      <c r="BD135" t="str">
        <f t="shared" si="91"/>
        <v>Normal</v>
      </c>
      <c r="BE135">
        <v>2.8</v>
      </c>
      <c r="BF135" t="str">
        <f t="shared" si="92"/>
        <v>Normal</v>
      </c>
      <c r="BG135">
        <v>1</v>
      </c>
      <c r="BH135" t="str">
        <f t="shared" si="93"/>
        <v>Toma ECA</v>
      </c>
      <c r="BI135">
        <v>0</v>
      </c>
      <c r="BJ135" t="str">
        <f t="shared" si="94"/>
        <v>No toma ARB</v>
      </c>
      <c r="BK135">
        <v>1</v>
      </c>
      <c r="BL135" t="str">
        <f t="shared" si="95"/>
        <v>Toma diureticos</v>
      </c>
      <c r="BM135">
        <v>0</v>
      </c>
      <c r="BN135" t="str">
        <f t="shared" si="96"/>
        <v>No toma estatinas</v>
      </c>
      <c r="BO135">
        <v>0</v>
      </c>
      <c r="BP135" t="str">
        <f t="shared" si="97"/>
        <v>Sano</v>
      </c>
      <c r="BQ135">
        <v>1</v>
      </c>
      <c r="BR135" t="str">
        <f t="shared" si="98"/>
        <v>Enfermedad cardiovascular</v>
      </c>
    </row>
    <row r="136" spans="1:70" x14ac:dyDescent="0.25">
      <c r="A136" t="s">
        <v>136</v>
      </c>
      <c r="B136">
        <v>55</v>
      </c>
      <c r="C136" t="str">
        <f t="shared" si="69"/>
        <v>Adulto</v>
      </c>
      <c r="D136" t="s">
        <v>1</v>
      </c>
      <c r="E136">
        <v>28.7</v>
      </c>
      <c r="F136" t="str">
        <f t="shared" si="70"/>
        <v>Sobrepeso</v>
      </c>
      <c r="G136">
        <v>0</v>
      </c>
      <c r="H136" t="str">
        <f t="shared" si="71"/>
        <v>No tiene herencia</v>
      </c>
      <c r="I136">
        <v>121</v>
      </c>
      <c r="J136">
        <v>74</v>
      </c>
      <c r="K136">
        <v>71</v>
      </c>
      <c r="L136" t="str">
        <f t="shared" si="72"/>
        <v>Normal</v>
      </c>
      <c r="M136">
        <v>59</v>
      </c>
      <c r="N136" t="str">
        <f t="shared" si="73"/>
        <v>Normal</v>
      </c>
      <c r="O136">
        <v>1</v>
      </c>
      <c r="P136" t="str">
        <f t="shared" si="74"/>
        <v>Sin limitaciones</v>
      </c>
      <c r="Q136">
        <v>0</v>
      </c>
      <c r="R136" t="str">
        <f t="shared" si="75"/>
        <v>No tiene cetoacidosis</v>
      </c>
      <c r="S136">
        <v>0</v>
      </c>
      <c r="T136" t="str">
        <f t="shared" si="76"/>
        <v>No tiene Insuficiencia</v>
      </c>
      <c r="U136">
        <v>0</v>
      </c>
      <c r="V136" t="str">
        <f t="shared" si="77"/>
        <v>Normotenso</v>
      </c>
      <c r="W136">
        <v>1</v>
      </c>
      <c r="X136" t="str">
        <f t="shared" si="66"/>
        <v>Normal</v>
      </c>
      <c r="Y136">
        <v>30</v>
      </c>
      <c r="Z136" t="str">
        <f t="shared" si="67"/>
        <v>Normal</v>
      </c>
      <c r="AA136">
        <v>67</v>
      </c>
      <c r="AB136" t="str">
        <f t="shared" si="78"/>
        <v>Funcion disminuida</v>
      </c>
      <c r="AC136">
        <v>12</v>
      </c>
      <c r="AD136" t="str">
        <f t="shared" si="79"/>
        <v>Normal</v>
      </c>
      <c r="AE136">
        <v>8</v>
      </c>
      <c r="AF136" t="str">
        <f t="shared" si="80"/>
        <v>Normal</v>
      </c>
      <c r="AG136">
        <v>2082</v>
      </c>
      <c r="AH136" t="str">
        <f t="shared" si="81"/>
        <v>Poliuria</v>
      </c>
      <c r="AI136">
        <v>0</v>
      </c>
      <c r="AJ136" t="str">
        <f t="shared" si="82"/>
        <v>No Diabetico</v>
      </c>
      <c r="AK136">
        <v>81</v>
      </c>
      <c r="AL136" t="str">
        <f t="shared" si="83"/>
        <v>Normal</v>
      </c>
      <c r="AM136">
        <v>5.5</v>
      </c>
      <c r="AN136" t="str">
        <f t="shared" si="84"/>
        <v>Normal</v>
      </c>
      <c r="AO136">
        <v>159</v>
      </c>
      <c r="AP136" t="str">
        <f t="shared" si="85"/>
        <v>Normal</v>
      </c>
      <c r="AQ136">
        <v>123</v>
      </c>
      <c r="AR136" t="str">
        <f t="shared" si="86"/>
        <v>Casi normal</v>
      </c>
      <c r="AS136">
        <v>50</v>
      </c>
      <c r="AT136" t="str">
        <f t="shared" si="87"/>
        <v>Bajo</v>
      </c>
      <c r="AU136">
        <v>158</v>
      </c>
      <c r="AV136" t="str">
        <f t="shared" si="88"/>
        <v>Alto</v>
      </c>
      <c r="AW136">
        <v>135</v>
      </c>
      <c r="AX136" t="str">
        <f t="shared" si="89"/>
        <v>Normal</v>
      </c>
      <c r="AY136">
        <v>4.4000000000000004</v>
      </c>
      <c r="AZ136" t="str">
        <f t="shared" si="90"/>
        <v>Normal</v>
      </c>
      <c r="BA136">
        <v>12.5</v>
      </c>
      <c r="BB136" t="str">
        <f t="shared" si="68"/>
        <v>Baja</v>
      </c>
      <c r="BC136">
        <v>9.4</v>
      </c>
      <c r="BD136" t="str">
        <f t="shared" si="91"/>
        <v>Normal</v>
      </c>
      <c r="BE136">
        <v>3.4</v>
      </c>
      <c r="BF136" t="str">
        <f t="shared" si="92"/>
        <v>Normal</v>
      </c>
      <c r="BG136">
        <v>1</v>
      </c>
      <c r="BH136" t="str">
        <f t="shared" si="93"/>
        <v>Toma ECA</v>
      </c>
      <c r="BI136">
        <v>1</v>
      </c>
      <c r="BJ136" t="str">
        <f t="shared" si="94"/>
        <v>Toma ARB</v>
      </c>
      <c r="BK136">
        <v>0</v>
      </c>
      <c r="BL136" t="str">
        <f t="shared" si="95"/>
        <v>No toma diureticos</v>
      </c>
      <c r="BM136">
        <v>1</v>
      </c>
      <c r="BN136" t="str">
        <f t="shared" si="96"/>
        <v>Toma estatinas</v>
      </c>
      <c r="BO136">
        <v>0</v>
      </c>
      <c r="BP136" t="str">
        <f t="shared" si="97"/>
        <v>Sano</v>
      </c>
      <c r="BQ136">
        <v>1</v>
      </c>
      <c r="BR136" t="str">
        <f t="shared" si="98"/>
        <v>Enfermedad cardiovascular</v>
      </c>
    </row>
    <row r="137" spans="1:70" x14ac:dyDescent="0.25">
      <c r="A137" t="s">
        <v>137</v>
      </c>
      <c r="B137">
        <v>52</v>
      </c>
      <c r="C137" t="str">
        <f t="shared" si="69"/>
        <v>Adulto</v>
      </c>
      <c r="D137" t="s">
        <v>1</v>
      </c>
      <c r="E137">
        <v>39.1</v>
      </c>
      <c r="F137" t="str">
        <f t="shared" si="70"/>
        <v>Obesidad II</v>
      </c>
      <c r="G137">
        <v>1</v>
      </c>
      <c r="H137" t="str">
        <f t="shared" si="71"/>
        <v>Tiene herencia</v>
      </c>
      <c r="I137">
        <v>140</v>
      </c>
      <c r="J137">
        <v>102</v>
      </c>
      <c r="K137">
        <v>102</v>
      </c>
      <c r="L137" t="str">
        <f t="shared" si="72"/>
        <v>Taquicardia</v>
      </c>
      <c r="M137">
        <v>45</v>
      </c>
      <c r="N137" t="str">
        <f t="shared" si="73"/>
        <v>Intermedia</v>
      </c>
      <c r="O137">
        <v>3</v>
      </c>
      <c r="P137" t="str">
        <f t="shared" si="74"/>
        <v>Limitacion marcada</v>
      </c>
      <c r="Q137">
        <v>1</v>
      </c>
      <c r="R137" t="str">
        <f t="shared" si="75"/>
        <v>Tiene cetoacidosis</v>
      </c>
      <c r="S137">
        <v>0</v>
      </c>
      <c r="T137" t="str">
        <f t="shared" si="76"/>
        <v>No tiene Insuficiencia</v>
      </c>
      <c r="U137">
        <v>1</v>
      </c>
      <c r="V137" t="str">
        <f t="shared" si="77"/>
        <v>Hipertenso</v>
      </c>
      <c r="W137">
        <v>3.8</v>
      </c>
      <c r="X137" t="str">
        <f t="shared" si="66"/>
        <v>Alto</v>
      </c>
      <c r="Y137">
        <v>51</v>
      </c>
      <c r="Z137" t="str">
        <f t="shared" si="67"/>
        <v>Normal</v>
      </c>
      <c r="AA137">
        <v>31</v>
      </c>
      <c r="AB137" t="str">
        <f t="shared" si="78"/>
        <v>Funcion disminuida moderada</v>
      </c>
      <c r="AC137">
        <v>1909</v>
      </c>
      <c r="AD137" t="str">
        <f t="shared" si="79"/>
        <v>Proteinuria</v>
      </c>
      <c r="AE137">
        <v>1718</v>
      </c>
      <c r="AF137" t="str">
        <f t="shared" si="80"/>
        <v>Macroalbuminuria</v>
      </c>
      <c r="AG137">
        <v>736</v>
      </c>
      <c r="AH137" t="str">
        <f t="shared" si="81"/>
        <v>Poliuria</v>
      </c>
      <c r="AI137">
        <v>0</v>
      </c>
      <c r="AJ137" t="str">
        <f t="shared" si="82"/>
        <v>No Diabetico</v>
      </c>
      <c r="AK137">
        <v>189</v>
      </c>
      <c r="AL137" t="str">
        <f t="shared" si="83"/>
        <v>Diabetes</v>
      </c>
      <c r="AM137">
        <v>10.1</v>
      </c>
      <c r="AN137" t="str">
        <f t="shared" si="84"/>
        <v>Diabetes</v>
      </c>
      <c r="AO137">
        <v>300</v>
      </c>
      <c r="AP137" t="str">
        <f t="shared" si="85"/>
        <v>Riesgo</v>
      </c>
      <c r="AQ137">
        <v>213</v>
      </c>
      <c r="AR137" t="str">
        <f t="shared" si="86"/>
        <v>Muy alto</v>
      </c>
      <c r="AS137">
        <v>36</v>
      </c>
      <c r="AT137" t="str">
        <f t="shared" si="87"/>
        <v>Bajo</v>
      </c>
      <c r="AU137">
        <v>340</v>
      </c>
      <c r="AV137" t="str">
        <f t="shared" si="88"/>
        <v>Alto</v>
      </c>
      <c r="AW137">
        <v>136</v>
      </c>
      <c r="AX137" t="str">
        <f t="shared" si="89"/>
        <v>Normal</v>
      </c>
      <c r="AY137">
        <v>5.4</v>
      </c>
      <c r="AZ137" t="str">
        <f t="shared" si="90"/>
        <v>Alto</v>
      </c>
      <c r="BA137">
        <v>8.9</v>
      </c>
      <c r="BB137" t="str">
        <f t="shared" si="68"/>
        <v>Baja</v>
      </c>
      <c r="BC137">
        <v>7.9</v>
      </c>
      <c r="BD137" t="str">
        <f t="shared" si="91"/>
        <v>Bajo</v>
      </c>
      <c r="BE137">
        <v>5.7</v>
      </c>
      <c r="BF137" t="str">
        <f t="shared" si="92"/>
        <v>Alto</v>
      </c>
      <c r="BG137">
        <v>0</v>
      </c>
      <c r="BH137" t="str">
        <f t="shared" si="93"/>
        <v>No Toma ECA</v>
      </c>
      <c r="BI137">
        <v>0</v>
      </c>
      <c r="BJ137" t="str">
        <f t="shared" si="94"/>
        <v>No toma ARB</v>
      </c>
      <c r="BK137">
        <v>1</v>
      </c>
      <c r="BL137" t="str">
        <f t="shared" si="95"/>
        <v>Toma diureticos</v>
      </c>
      <c r="BM137">
        <v>1</v>
      </c>
      <c r="BN137" t="str">
        <f t="shared" si="96"/>
        <v>Toma estatinas</v>
      </c>
      <c r="BO137">
        <v>1</v>
      </c>
      <c r="BP137" t="str">
        <f t="shared" si="97"/>
        <v>Enfermedad renal</v>
      </c>
      <c r="BQ137">
        <v>1</v>
      </c>
      <c r="BR137" t="str">
        <f t="shared" si="98"/>
        <v>Enfermedad cardiovascular</v>
      </c>
    </row>
    <row r="138" spans="1:70" x14ac:dyDescent="0.25">
      <c r="A138" t="s">
        <v>138</v>
      </c>
      <c r="B138">
        <v>55</v>
      </c>
      <c r="C138" t="str">
        <f t="shared" si="69"/>
        <v>Adulto</v>
      </c>
      <c r="D138" t="s">
        <v>1</v>
      </c>
      <c r="E138">
        <v>31.4</v>
      </c>
      <c r="F138" t="str">
        <f t="shared" si="70"/>
        <v>Obesidad I</v>
      </c>
      <c r="G138">
        <v>1</v>
      </c>
      <c r="H138" t="str">
        <f t="shared" si="71"/>
        <v>Tiene herencia</v>
      </c>
      <c r="I138">
        <v>179</v>
      </c>
      <c r="J138">
        <v>96</v>
      </c>
      <c r="K138">
        <v>82</v>
      </c>
      <c r="L138" t="str">
        <f t="shared" si="72"/>
        <v>Normal</v>
      </c>
      <c r="M138">
        <v>37</v>
      </c>
      <c r="N138" t="str">
        <f t="shared" si="73"/>
        <v>Reducida</v>
      </c>
      <c r="O138">
        <v>3</v>
      </c>
      <c r="P138" t="str">
        <f t="shared" si="74"/>
        <v>Limitacion marcada</v>
      </c>
      <c r="Q138">
        <v>1</v>
      </c>
      <c r="R138" t="str">
        <f t="shared" si="75"/>
        <v>Tiene cetoacidosis</v>
      </c>
      <c r="S138">
        <v>1</v>
      </c>
      <c r="T138" t="str">
        <f t="shared" si="76"/>
        <v>Tiene Insuficiencia</v>
      </c>
      <c r="U138">
        <v>1</v>
      </c>
      <c r="V138" t="str">
        <f t="shared" si="77"/>
        <v>Hipertenso</v>
      </c>
      <c r="W138">
        <v>4.0999999999999996</v>
      </c>
      <c r="X138" t="str">
        <f t="shared" si="66"/>
        <v>Alto</v>
      </c>
      <c r="Y138">
        <v>98</v>
      </c>
      <c r="Z138" t="str">
        <f t="shared" si="67"/>
        <v>Elevado</v>
      </c>
      <c r="AA138">
        <v>47</v>
      </c>
      <c r="AB138" t="str">
        <f t="shared" si="78"/>
        <v>Funcion disminuida moderada</v>
      </c>
      <c r="AC138">
        <v>2374</v>
      </c>
      <c r="AD138" t="str">
        <f t="shared" si="79"/>
        <v>Proteinuria</v>
      </c>
      <c r="AE138">
        <v>2136</v>
      </c>
      <c r="AF138" t="str">
        <f t="shared" si="80"/>
        <v>Macroalbuminuria</v>
      </c>
      <c r="AG138">
        <v>575</v>
      </c>
      <c r="AH138" t="str">
        <f t="shared" si="81"/>
        <v>Poliuria</v>
      </c>
      <c r="AI138">
        <v>1</v>
      </c>
      <c r="AJ138" t="str">
        <f t="shared" si="82"/>
        <v>Diabetico</v>
      </c>
      <c r="AK138">
        <v>150</v>
      </c>
      <c r="AL138" t="str">
        <f t="shared" si="83"/>
        <v>Diabetes</v>
      </c>
      <c r="AM138">
        <v>10.199999999999999</v>
      </c>
      <c r="AN138" t="str">
        <f t="shared" si="84"/>
        <v>Diabetes</v>
      </c>
      <c r="AO138">
        <v>260</v>
      </c>
      <c r="AP138" t="str">
        <f t="shared" si="85"/>
        <v>Riesgo</v>
      </c>
      <c r="AQ138">
        <v>203</v>
      </c>
      <c r="AR138" t="str">
        <f t="shared" si="86"/>
        <v>Muy alto</v>
      </c>
      <c r="AS138">
        <v>27</v>
      </c>
      <c r="AT138" t="str">
        <f t="shared" si="87"/>
        <v>Bajo</v>
      </c>
      <c r="AU138">
        <v>342</v>
      </c>
      <c r="AV138" t="str">
        <f t="shared" si="88"/>
        <v>Alto</v>
      </c>
      <c r="AW138">
        <v>139</v>
      </c>
      <c r="AX138" t="str">
        <f t="shared" si="89"/>
        <v>Normal</v>
      </c>
      <c r="AY138">
        <v>5.0999999999999996</v>
      </c>
      <c r="AZ138" t="str">
        <f t="shared" si="90"/>
        <v>Alto</v>
      </c>
      <c r="BA138">
        <v>8.6</v>
      </c>
      <c r="BB138" t="str">
        <f t="shared" si="68"/>
        <v>Baja</v>
      </c>
      <c r="BC138">
        <v>7.7</v>
      </c>
      <c r="BD138" t="str">
        <f t="shared" si="91"/>
        <v>Bajo</v>
      </c>
      <c r="BE138">
        <v>4.5999999999999996</v>
      </c>
      <c r="BF138" t="str">
        <f t="shared" si="92"/>
        <v>Alto</v>
      </c>
      <c r="BG138">
        <v>0</v>
      </c>
      <c r="BH138" t="str">
        <f t="shared" si="93"/>
        <v>No Toma ECA</v>
      </c>
      <c r="BI138">
        <v>0</v>
      </c>
      <c r="BJ138" t="str">
        <f t="shared" si="94"/>
        <v>No toma ARB</v>
      </c>
      <c r="BK138">
        <v>0</v>
      </c>
      <c r="BL138" t="str">
        <f t="shared" si="95"/>
        <v>No toma diureticos</v>
      </c>
      <c r="BM138">
        <v>1</v>
      </c>
      <c r="BN138" t="str">
        <f t="shared" si="96"/>
        <v>Toma estatinas</v>
      </c>
      <c r="BO138">
        <v>1</v>
      </c>
      <c r="BP138" t="str">
        <f t="shared" si="97"/>
        <v>Enfermedad renal</v>
      </c>
      <c r="BQ138">
        <v>1</v>
      </c>
      <c r="BR138" t="str">
        <f t="shared" si="98"/>
        <v>Enfermedad cardiovascular</v>
      </c>
    </row>
    <row r="139" spans="1:70" x14ac:dyDescent="0.25">
      <c r="A139" t="s">
        <v>139</v>
      </c>
      <c r="B139">
        <v>64</v>
      </c>
      <c r="C139" t="str">
        <f t="shared" si="69"/>
        <v>Adulto Mayor</v>
      </c>
      <c r="D139" t="s">
        <v>6</v>
      </c>
      <c r="E139">
        <v>18.2</v>
      </c>
      <c r="F139" t="str">
        <f t="shared" si="70"/>
        <v>Bajo peso</v>
      </c>
      <c r="G139">
        <v>1</v>
      </c>
      <c r="H139" t="str">
        <f t="shared" si="71"/>
        <v>Tiene herencia</v>
      </c>
      <c r="I139">
        <v>123</v>
      </c>
      <c r="J139">
        <v>82</v>
      </c>
      <c r="K139">
        <v>76</v>
      </c>
      <c r="L139" t="str">
        <f t="shared" si="72"/>
        <v>Normal</v>
      </c>
      <c r="M139">
        <v>53</v>
      </c>
      <c r="N139" t="str">
        <f t="shared" si="73"/>
        <v>Normal</v>
      </c>
      <c r="O139">
        <v>2</v>
      </c>
      <c r="P139" t="str">
        <f t="shared" si="74"/>
        <v>Ligera limitaciones</v>
      </c>
      <c r="Q139">
        <v>0</v>
      </c>
      <c r="R139" t="str">
        <f t="shared" si="75"/>
        <v>No tiene cetoacidosis</v>
      </c>
      <c r="S139">
        <v>0</v>
      </c>
      <c r="T139" t="str">
        <f t="shared" si="76"/>
        <v>No tiene Insuficiencia</v>
      </c>
      <c r="U139">
        <v>0</v>
      </c>
      <c r="V139" t="str">
        <f t="shared" si="77"/>
        <v>Normotenso</v>
      </c>
      <c r="W139">
        <v>1.1000000000000001</v>
      </c>
      <c r="X139" t="str">
        <f t="shared" si="66"/>
        <v>Alto</v>
      </c>
      <c r="Y139">
        <v>25</v>
      </c>
      <c r="Z139" t="str">
        <f t="shared" si="67"/>
        <v>Normal</v>
      </c>
      <c r="AA139">
        <v>117</v>
      </c>
      <c r="AB139" t="str">
        <f t="shared" si="78"/>
        <v>Normal</v>
      </c>
      <c r="AC139">
        <v>7</v>
      </c>
      <c r="AD139" t="str">
        <f t="shared" si="79"/>
        <v>Normal</v>
      </c>
      <c r="AE139">
        <v>5</v>
      </c>
      <c r="AF139" t="str">
        <f t="shared" si="80"/>
        <v>Normal</v>
      </c>
      <c r="AG139">
        <v>1514</v>
      </c>
      <c r="AH139" t="str">
        <f t="shared" si="81"/>
        <v>Poliuria</v>
      </c>
      <c r="AI139">
        <v>0</v>
      </c>
      <c r="AJ139" t="str">
        <f t="shared" si="82"/>
        <v>No Diabetico</v>
      </c>
      <c r="AK139">
        <v>89</v>
      </c>
      <c r="AL139" t="str">
        <f t="shared" si="83"/>
        <v>Normal</v>
      </c>
      <c r="AM139">
        <v>5.4</v>
      </c>
      <c r="AN139" t="str">
        <f t="shared" si="84"/>
        <v>Normal</v>
      </c>
      <c r="AO139">
        <v>217</v>
      </c>
      <c r="AP139" t="str">
        <f t="shared" si="85"/>
        <v>Alto</v>
      </c>
      <c r="AQ139">
        <v>108</v>
      </c>
      <c r="AR139" t="str">
        <f t="shared" si="86"/>
        <v>Casi normal</v>
      </c>
      <c r="AS139">
        <v>70</v>
      </c>
      <c r="AT139" t="str">
        <f t="shared" si="87"/>
        <v>Normal</v>
      </c>
      <c r="AU139">
        <v>98</v>
      </c>
      <c r="AV139" t="str">
        <f t="shared" si="88"/>
        <v>Normal</v>
      </c>
      <c r="AW139">
        <v>145</v>
      </c>
      <c r="AX139" t="str">
        <f t="shared" si="89"/>
        <v>Normal</v>
      </c>
      <c r="AY139">
        <v>4.5</v>
      </c>
      <c r="AZ139" t="str">
        <f t="shared" si="90"/>
        <v>Normal</v>
      </c>
      <c r="BA139">
        <v>12.6</v>
      </c>
      <c r="BB139" t="str">
        <f t="shared" si="68"/>
        <v>Normal</v>
      </c>
      <c r="BC139">
        <v>9.6999999999999993</v>
      </c>
      <c r="BD139" t="str">
        <f t="shared" si="91"/>
        <v>Normal</v>
      </c>
      <c r="BE139">
        <v>3.6</v>
      </c>
      <c r="BF139" t="str">
        <f t="shared" si="92"/>
        <v>Normal</v>
      </c>
      <c r="BG139">
        <v>0</v>
      </c>
      <c r="BH139" t="str">
        <f t="shared" si="93"/>
        <v>No Toma ECA</v>
      </c>
      <c r="BI139">
        <v>1</v>
      </c>
      <c r="BJ139" t="str">
        <f t="shared" si="94"/>
        <v>Toma ARB</v>
      </c>
      <c r="BK139">
        <v>1</v>
      </c>
      <c r="BL139" t="str">
        <f t="shared" si="95"/>
        <v>Toma diureticos</v>
      </c>
      <c r="BM139">
        <v>1</v>
      </c>
      <c r="BN139" t="str">
        <f t="shared" si="96"/>
        <v>Toma estatinas</v>
      </c>
      <c r="BO139">
        <v>0</v>
      </c>
      <c r="BP139" t="str">
        <f t="shared" si="97"/>
        <v>Sano</v>
      </c>
      <c r="BQ139">
        <v>1</v>
      </c>
      <c r="BR139" t="str">
        <f t="shared" si="98"/>
        <v>Enfermedad cardiovascular</v>
      </c>
    </row>
    <row r="140" spans="1:70" x14ac:dyDescent="0.25">
      <c r="A140" t="s">
        <v>140</v>
      </c>
      <c r="B140">
        <v>77</v>
      </c>
      <c r="C140" t="str">
        <f t="shared" si="69"/>
        <v>Adulto Mayor</v>
      </c>
      <c r="D140" t="s">
        <v>1</v>
      </c>
      <c r="E140">
        <v>32.9</v>
      </c>
      <c r="F140" t="str">
        <f t="shared" si="70"/>
        <v>Obesidad I</v>
      </c>
      <c r="G140">
        <v>0</v>
      </c>
      <c r="H140" t="str">
        <f t="shared" si="71"/>
        <v>No tiene herencia</v>
      </c>
      <c r="I140">
        <v>190</v>
      </c>
      <c r="J140">
        <v>110</v>
      </c>
      <c r="K140">
        <v>86</v>
      </c>
      <c r="L140" t="str">
        <f t="shared" si="72"/>
        <v>Normal</v>
      </c>
      <c r="M140">
        <v>42</v>
      </c>
      <c r="N140" t="str">
        <f t="shared" si="73"/>
        <v>Intermedia</v>
      </c>
      <c r="O140">
        <v>3</v>
      </c>
      <c r="P140" t="str">
        <f t="shared" si="74"/>
        <v>Limitacion marcada</v>
      </c>
      <c r="Q140">
        <v>0</v>
      </c>
      <c r="R140" t="str">
        <f t="shared" si="75"/>
        <v>No tiene cetoacidosis</v>
      </c>
      <c r="S140">
        <v>1</v>
      </c>
      <c r="T140" t="str">
        <f t="shared" si="76"/>
        <v>Tiene Insuficiencia</v>
      </c>
      <c r="U140">
        <v>1</v>
      </c>
      <c r="V140" t="str">
        <f t="shared" si="77"/>
        <v>Hipertenso</v>
      </c>
      <c r="W140">
        <v>4</v>
      </c>
      <c r="X140" t="str">
        <f t="shared" si="66"/>
        <v>Alto</v>
      </c>
      <c r="Y140">
        <v>69</v>
      </c>
      <c r="Z140" t="str">
        <f t="shared" si="67"/>
        <v>Elevado</v>
      </c>
      <c r="AA140">
        <v>23</v>
      </c>
      <c r="AB140" t="str">
        <f t="shared" si="78"/>
        <v>Dismucion grave</v>
      </c>
      <c r="AC140">
        <v>2038</v>
      </c>
      <c r="AD140" t="str">
        <f t="shared" si="79"/>
        <v>Proteinuria</v>
      </c>
      <c r="AE140">
        <v>1630</v>
      </c>
      <c r="AF140" t="str">
        <f t="shared" si="80"/>
        <v>Macroalbuminuria</v>
      </c>
      <c r="AG140">
        <v>587</v>
      </c>
      <c r="AH140" t="str">
        <f t="shared" si="81"/>
        <v>Poliuria</v>
      </c>
      <c r="AI140">
        <v>1</v>
      </c>
      <c r="AJ140" t="str">
        <f t="shared" si="82"/>
        <v>Diabetico</v>
      </c>
      <c r="AK140">
        <v>146</v>
      </c>
      <c r="AL140" t="str">
        <f t="shared" si="83"/>
        <v>Diabetes</v>
      </c>
      <c r="AM140">
        <v>9.6</v>
      </c>
      <c r="AN140" t="str">
        <f t="shared" si="84"/>
        <v>Diabetes</v>
      </c>
      <c r="AO140">
        <v>281</v>
      </c>
      <c r="AP140" t="str">
        <f t="shared" si="85"/>
        <v>Riesgo</v>
      </c>
      <c r="AQ140">
        <v>216</v>
      </c>
      <c r="AR140" t="str">
        <f t="shared" si="86"/>
        <v>Muy alto</v>
      </c>
      <c r="AS140">
        <v>35</v>
      </c>
      <c r="AT140" t="str">
        <f t="shared" si="87"/>
        <v>Bajo</v>
      </c>
      <c r="AU140">
        <v>312</v>
      </c>
      <c r="AV140" t="str">
        <f t="shared" si="88"/>
        <v>Alto</v>
      </c>
      <c r="AW140">
        <v>131</v>
      </c>
      <c r="AX140" t="str">
        <f t="shared" si="89"/>
        <v>Bajo</v>
      </c>
      <c r="AY140">
        <v>6.4</v>
      </c>
      <c r="AZ140" t="str">
        <f t="shared" si="90"/>
        <v>Alto</v>
      </c>
      <c r="BA140">
        <v>9.8000000000000007</v>
      </c>
      <c r="BB140" t="str">
        <f t="shared" si="68"/>
        <v>Baja</v>
      </c>
      <c r="BC140">
        <v>8.5</v>
      </c>
      <c r="BD140" t="str">
        <f t="shared" si="91"/>
        <v>Normal</v>
      </c>
      <c r="BE140">
        <v>5.3</v>
      </c>
      <c r="BF140" t="str">
        <f t="shared" si="92"/>
        <v>Alto</v>
      </c>
      <c r="BG140">
        <v>0</v>
      </c>
      <c r="BH140" t="str">
        <f t="shared" si="93"/>
        <v>No Toma ECA</v>
      </c>
      <c r="BI140">
        <v>0</v>
      </c>
      <c r="BJ140" t="str">
        <f t="shared" si="94"/>
        <v>No toma ARB</v>
      </c>
      <c r="BK140">
        <v>0</v>
      </c>
      <c r="BL140" t="str">
        <f t="shared" si="95"/>
        <v>No toma diureticos</v>
      </c>
      <c r="BM140">
        <v>1</v>
      </c>
      <c r="BN140" t="str">
        <f t="shared" si="96"/>
        <v>Toma estatinas</v>
      </c>
      <c r="BO140">
        <v>1</v>
      </c>
      <c r="BP140" t="str">
        <f t="shared" si="97"/>
        <v>Enfermedad renal</v>
      </c>
      <c r="BQ140">
        <v>0</v>
      </c>
      <c r="BR140" t="str">
        <f t="shared" si="98"/>
        <v>Sano</v>
      </c>
    </row>
    <row r="141" spans="1:70" x14ac:dyDescent="0.25">
      <c r="A141" t="s">
        <v>141</v>
      </c>
      <c r="B141">
        <v>41</v>
      </c>
      <c r="C141" t="str">
        <f t="shared" si="69"/>
        <v>Adulto</v>
      </c>
      <c r="D141" t="s">
        <v>1</v>
      </c>
      <c r="E141">
        <v>18.5</v>
      </c>
      <c r="F141" t="str">
        <f t="shared" si="70"/>
        <v>Peso Normal</v>
      </c>
      <c r="G141">
        <v>0</v>
      </c>
      <c r="H141" t="str">
        <f t="shared" si="71"/>
        <v>No tiene herencia</v>
      </c>
      <c r="I141">
        <v>116</v>
      </c>
      <c r="J141">
        <v>78</v>
      </c>
      <c r="K141">
        <v>73</v>
      </c>
      <c r="L141" t="str">
        <f t="shared" si="72"/>
        <v>Normal</v>
      </c>
      <c r="M141">
        <v>67</v>
      </c>
      <c r="N141" t="str">
        <f t="shared" si="73"/>
        <v>Normal</v>
      </c>
      <c r="O141">
        <v>2</v>
      </c>
      <c r="P141" t="str">
        <f t="shared" si="74"/>
        <v>Ligera limitaciones</v>
      </c>
      <c r="Q141">
        <v>0</v>
      </c>
      <c r="R141" t="str">
        <f t="shared" si="75"/>
        <v>No tiene cetoacidosis</v>
      </c>
      <c r="S141">
        <v>0</v>
      </c>
      <c r="T141" t="str">
        <f t="shared" si="76"/>
        <v>No tiene Insuficiencia</v>
      </c>
      <c r="U141">
        <v>1</v>
      </c>
      <c r="V141" t="str">
        <f t="shared" si="77"/>
        <v>Hipertenso</v>
      </c>
      <c r="W141">
        <v>1.1000000000000001</v>
      </c>
      <c r="X141" t="str">
        <f t="shared" si="66"/>
        <v>Normal</v>
      </c>
      <c r="Y141">
        <v>37</v>
      </c>
      <c r="Z141" t="str">
        <f t="shared" si="67"/>
        <v>Normal</v>
      </c>
      <c r="AA141">
        <v>118</v>
      </c>
      <c r="AB141" t="str">
        <f t="shared" si="78"/>
        <v>Normal</v>
      </c>
      <c r="AC141">
        <v>15</v>
      </c>
      <c r="AD141" t="str">
        <f t="shared" si="79"/>
        <v>Normal</v>
      </c>
      <c r="AE141">
        <v>13</v>
      </c>
      <c r="AF141" t="str">
        <f t="shared" si="80"/>
        <v>Normal</v>
      </c>
      <c r="AG141">
        <v>1206</v>
      </c>
      <c r="AH141" t="str">
        <f t="shared" si="81"/>
        <v>Poliuria</v>
      </c>
      <c r="AI141">
        <v>0</v>
      </c>
      <c r="AJ141" t="str">
        <f t="shared" si="82"/>
        <v>No Diabetico</v>
      </c>
      <c r="AK141">
        <v>99</v>
      </c>
      <c r="AL141" t="str">
        <f t="shared" si="83"/>
        <v>Normal</v>
      </c>
      <c r="AM141">
        <v>6.3</v>
      </c>
      <c r="AN141" t="str">
        <f t="shared" si="84"/>
        <v>Prediabetes</v>
      </c>
      <c r="AO141">
        <v>152</v>
      </c>
      <c r="AP141" t="str">
        <f t="shared" si="85"/>
        <v>Normal</v>
      </c>
      <c r="AQ141">
        <v>107</v>
      </c>
      <c r="AR141" t="str">
        <f t="shared" si="86"/>
        <v>Casi normal</v>
      </c>
      <c r="AS141">
        <v>63</v>
      </c>
      <c r="AT141" t="str">
        <f t="shared" si="87"/>
        <v>Normal</v>
      </c>
      <c r="AU141">
        <v>169</v>
      </c>
      <c r="AV141" t="str">
        <f t="shared" si="88"/>
        <v>Alto</v>
      </c>
      <c r="AW141">
        <v>136</v>
      </c>
      <c r="AX141" t="str">
        <f t="shared" si="89"/>
        <v>Normal</v>
      </c>
      <c r="AY141">
        <v>4.4000000000000004</v>
      </c>
      <c r="AZ141" t="str">
        <f t="shared" si="90"/>
        <v>Normal</v>
      </c>
      <c r="BA141">
        <v>13.1</v>
      </c>
      <c r="BB141" t="str">
        <f t="shared" si="68"/>
        <v>Baja</v>
      </c>
      <c r="BC141">
        <v>10.3</v>
      </c>
      <c r="BD141" t="str">
        <f t="shared" si="91"/>
        <v>Normal</v>
      </c>
      <c r="BE141">
        <v>3.7</v>
      </c>
      <c r="BF141" t="str">
        <f t="shared" si="92"/>
        <v>Normal</v>
      </c>
      <c r="BG141">
        <v>1</v>
      </c>
      <c r="BH141" t="str">
        <f t="shared" si="93"/>
        <v>Toma ECA</v>
      </c>
      <c r="BI141">
        <v>1</v>
      </c>
      <c r="BJ141" t="str">
        <f t="shared" si="94"/>
        <v>Toma ARB</v>
      </c>
      <c r="BK141">
        <v>1</v>
      </c>
      <c r="BL141" t="str">
        <f t="shared" si="95"/>
        <v>Toma diureticos</v>
      </c>
      <c r="BM141">
        <v>1</v>
      </c>
      <c r="BN141" t="str">
        <f t="shared" si="96"/>
        <v>Toma estatinas</v>
      </c>
      <c r="BO141">
        <v>0</v>
      </c>
      <c r="BP141" t="str">
        <f t="shared" si="97"/>
        <v>Sano</v>
      </c>
      <c r="BQ141">
        <v>1</v>
      </c>
      <c r="BR141" t="str">
        <f t="shared" si="98"/>
        <v>Enfermedad cardiovascular</v>
      </c>
    </row>
    <row r="142" spans="1:70" x14ac:dyDescent="0.25">
      <c r="A142" t="s">
        <v>142</v>
      </c>
      <c r="B142">
        <v>78</v>
      </c>
      <c r="C142" t="str">
        <f t="shared" si="69"/>
        <v>Adulto Mayor</v>
      </c>
      <c r="D142" t="s">
        <v>1</v>
      </c>
      <c r="E142">
        <v>31.4</v>
      </c>
      <c r="F142" t="str">
        <f t="shared" si="70"/>
        <v>Obesidad I</v>
      </c>
      <c r="G142">
        <v>1</v>
      </c>
      <c r="H142" t="str">
        <f t="shared" si="71"/>
        <v>Tiene herencia</v>
      </c>
      <c r="I142">
        <v>159</v>
      </c>
      <c r="J142">
        <v>109</v>
      </c>
      <c r="K142">
        <v>97</v>
      </c>
      <c r="L142" t="str">
        <f t="shared" si="72"/>
        <v>Normal</v>
      </c>
      <c r="M142">
        <v>40</v>
      </c>
      <c r="N142" t="str">
        <f t="shared" si="73"/>
        <v>Reducida</v>
      </c>
      <c r="O142">
        <v>3</v>
      </c>
      <c r="P142" t="str">
        <f t="shared" si="74"/>
        <v>Limitacion marcada</v>
      </c>
      <c r="Q142">
        <v>1</v>
      </c>
      <c r="R142" t="str">
        <f t="shared" si="75"/>
        <v>Tiene cetoacidosis</v>
      </c>
      <c r="S142">
        <v>0</v>
      </c>
      <c r="T142" t="str">
        <f t="shared" si="76"/>
        <v>No tiene Insuficiencia</v>
      </c>
      <c r="U142">
        <v>1</v>
      </c>
      <c r="V142" t="str">
        <f t="shared" si="77"/>
        <v>Hipertenso</v>
      </c>
      <c r="W142">
        <v>2.2999999999999998</v>
      </c>
      <c r="X142" t="str">
        <f t="shared" si="66"/>
        <v>Alto</v>
      </c>
      <c r="Y142">
        <v>89</v>
      </c>
      <c r="Z142" t="str">
        <f t="shared" si="67"/>
        <v>Elevado</v>
      </c>
      <c r="AA142">
        <v>56</v>
      </c>
      <c r="AB142" t="str">
        <f t="shared" si="78"/>
        <v>Funcion disminuida moderada</v>
      </c>
      <c r="AC142">
        <v>1251</v>
      </c>
      <c r="AD142" t="str">
        <f t="shared" si="79"/>
        <v>Proteinuria</v>
      </c>
      <c r="AE142">
        <v>1000</v>
      </c>
      <c r="AF142" t="str">
        <f t="shared" si="80"/>
        <v>Macroalbuminuria</v>
      </c>
      <c r="AG142">
        <v>454</v>
      </c>
      <c r="AH142" t="str">
        <f t="shared" si="81"/>
        <v>Oliguria</v>
      </c>
      <c r="AI142">
        <v>0</v>
      </c>
      <c r="AJ142" t="str">
        <f t="shared" si="82"/>
        <v>No Diabetico</v>
      </c>
      <c r="AK142">
        <v>192</v>
      </c>
      <c r="AL142" t="str">
        <f t="shared" si="83"/>
        <v>Diabetes</v>
      </c>
      <c r="AM142">
        <v>11</v>
      </c>
      <c r="AN142" t="str">
        <f t="shared" si="84"/>
        <v>Diabetes</v>
      </c>
      <c r="AO142">
        <v>283</v>
      </c>
      <c r="AP142" t="str">
        <f t="shared" si="85"/>
        <v>Riesgo</v>
      </c>
      <c r="AQ142">
        <v>166</v>
      </c>
      <c r="AR142" t="str">
        <f t="shared" si="86"/>
        <v>Alto</v>
      </c>
      <c r="AS142">
        <v>34</v>
      </c>
      <c r="AT142" t="str">
        <f t="shared" si="87"/>
        <v>Bajo</v>
      </c>
      <c r="AU142">
        <v>418</v>
      </c>
      <c r="AV142" t="str">
        <f t="shared" si="88"/>
        <v>Alto</v>
      </c>
      <c r="AW142">
        <v>139</v>
      </c>
      <c r="AX142" t="str">
        <f t="shared" si="89"/>
        <v>Normal</v>
      </c>
      <c r="AY142">
        <v>6.9</v>
      </c>
      <c r="AZ142" t="str">
        <f t="shared" si="90"/>
        <v>Alto</v>
      </c>
      <c r="BA142">
        <v>8.9</v>
      </c>
      <c r="BB142" t="str">
        <f t="shared" si="68"/>
        <v>Baja</v>
      </c>
      <c r="BC142">
        <v>8.8000000000000007</v>
      </c>
      <c r="BD142" t="str">
        <f t="shared" si="91"/>
        <v>Normal</v>
      </c>
      <c r="BE142">
        <v>4.7</v>
      </c>
      <c r="BF142" t="str">
        <f t="shared" si="92"/>
        <v>Alto</v>
      </c>
      <c r="BG142">
        <v>0</v>
      </c>
      <c r="BH142" t="str">
        <f t="shared" si="93"/>
        <v>No Toma ECA</v>
      </c>
      <c r="BI142">
        <v>0</v>
      </c>
      <c r="BJ142" t="str">
        <f t="shared" si="94"/>
        <v>No toma ARB</v>
      </c>
      <c r="BK142">
        <v>0</v>
      </c>
      <c r="BL142" t="str">
        <f t="shared" si="95"/>
        <v>No toma diureticos</v>
      </c>
      <c r="BM142">
        <v>1</v>
      </c>
      <c r="BN142" t="str">
        <f t="shared" si="96"/>
        <v>Toma estatinas</v>
      </c>
      <c r="BO142">
        <v>1</v>
      </c>
      <c r="BP142" t="str">
        <f t="shared" si="97"/>
        <v>Enfermedad renal</v>
      </c>
      <c r="BQ142">
        <v>1</v>
      </c>
      <c r="BR142" t="str">
        <f t="shared" si="98"/>
        <v>Enfermedad cardiovascular</v>
      </c>
    </row>
    <row r="143" spans="1:70" x14ac:dyDescent="0.25">
      <c r="A143" t="s">
        <v>143</v>
      </c>
      <c r="B143">
        <v>59</v>
      </c>
      <c r="C143" t="str">
        <f t="shared" si="69"/>
        <v>Adulto</v>
      </c>
      <c r="D143" t="s">
        <v>1</v>
      </c>
      <c r="E143">
        <v>21.7</v>
      </c>
      <c r="F143" t="str">
        <f t="shared" si="70"/>
        <v>Peso Normal</v>
      </c>
      <c r="G143">
        <v>0</v>
      </c>
      <c r="H143" t="str">
        <f t="shared" si="71"/>
        <v>No tiene herencia</v>
      </c>
      <c r="I143">
        <v>133</v>
      </c>
      <c r="J143">
        <v>82</v>
      </c>
      <c r="K143">
        <v>66</v>
      </c>
      <c r="L143" t="str">
        <f t="shared" si="72"/>
        <v>Normal</v>
      </c>
      <c r="M143">
        <v>61</v>
      </c>
      <c r="N143" t="str">
        <f t="shared" si="73"/>
        <v>Normal</v>
      </c>
      <c r="O143">
        <v>2</v>
      </c>
      <c r="P143" t="str">
        <f t="shared" si="74"/>
        <v>Ligera limitaciones</v>
      </c>
      <c r="Q143">
        <v>0</v>
      </c>
      <c r="R143" t="str">
        <f t="shared" si="75"/>
        <v>No tiene cetoacidosis</v>
      </c>
      <c r="S143">
        <v>0</v>
      </c>
      <c r="T143" t="str">
        <f t="shared" si="76"/>
        <v>No tiene Insuficiencia</v>
      </c>
      <c r="U143">
        <v>1</v>
      </c>
      <c r="V143" t="str">
        <f t="shared" si="77"/>
        <v>Hipertenso</v>
      </c>
      <c r="W143">
        <v>0.9</v>
      </c>
      <c r="X143" t="str">
        <f t="shared" si="66"/>
        <v>Normal</v>
      </c>
      <c r="Y143">
        <v>32</v>
      </c>
      <c r="Z143" t="str">
        <f t="shared" si="67"/>
        <v>Normal</v>
      </c>
      <c r="AA143">
        <v>97</v>
      </c>
      <c r="AB143" t="str">
        <f t="shared" si="78"/>
        <v>Normal</v>
      </c>
      <c r="AC143">
        <v>28</v>
      </c>
      <c r="AD143" t="str">
        <f t="shared" si="79"/>
        <v>Normal</v>
      </c>
      <c r="AE143">
        <v>19</v>
      </c>
      <c r="AF143" t="str">
        <f t="shared" si="80"/>
        <v>Normal</v>
      </c>
      <c r="AG143">
        <v>1905</v>
      </c>
      <c r="AH143" t="str">
        <f t="shared" si="81"/>
        <v>Poliuria</v>
      </c>
      <c r="AI143">
        <v>1</v>
      </c>
      <c r="AJ143" t="str">
        <f t="shared" si="82"/>
        <v>Diabetico</v>
      </c>
      <c r="AK143">
        <v>116</v>
      </c>
      <c r="AL143" t="str">
        <f t="shared" si="83"/>
        <v>Prediabetes</v>
      </c>
      <c r="AM143">
        <v>5.6</v>
      </c>
      <c r="AN143" t="str">
        <f t="shared" si="84"/>
        <v>Normal</v>
      </c>
      <c r="AO143">
        <v>186</v>
      </c>
      <c r="AP143" t="str">
        <f t="shared" si="85"/>
        <v>Normal</v>
      </c>
      <c r="AQ143">
        <v>119</v>
      </c>
      <c r="AR143" t="str">
        <f t="shared" si="86"/>
        <v>Casi normal</v>
      </c>
      <c r="AS143">
        <v>47</v>
      </c>
      <c r="AT143" t="str">
        <f t="shared" si="87"/>
        <v>Bajo</v>
      </c>
      <c r="AU143">
        <v>119</v>
      </c>
      <c r="AV143" t="str">
        <f t="shared" si="88"/>
        <v>Normal</v>
      </c>
      <c r="AW143">
        <v>142</v>
      </c>
      <c r="AX143" t="str">
        <f t="shared" si="89"/>
        <v>Normal</v>
      </c>
      <c r="AY143">
        <v>3.7</v>
      </c>
      <c r="AZ143" t="str">
        <f t="shared" si="90"/>
        <v>Normal</v>
      </c>
      <c r="BA143">
        <v>12.8</v>
      </c>
      <c r="BB143" t="str">
        <f t="shared" si="68"/>
        <v>Baja</v>
      </c>
      <c r="BC143">
        <v>9.8000000000000007</v>
      </c>
      <c r="BD143" t="str">
        <f t="shared" si="91"/>
        <v>Normal</v>
      </c>
      <c r="BE143">
        <v>2.9</v>
      </c>
      <c r="BF143" t="str">
        <f t="shared" si="92"/>
        <v>Normal</v>
      </c>
      <c r="BG143">
        <v>1</v>
      </c>
      <c r="BH143" t="str">
        <f t="shared" si="93"/>
        <v>Toma ECA</v>
      </c>
      <c r="BI143">
        <v>1</v>
      </c>
      <c r="BJ143" t="str">
        <f t="shared" si="94"/>
        <v>Toma ARB</v>
      </c>
      <c r="BK143">
        <v>0</v>
      </c>
      <c r="BL143" t="str">
        <f t="shared" si="95"/>
        <v>No toma diureticos</v>
      </c>
      <c r="BM143">
        <v>0</v>
      </c>
      <c r="BN143" t="str">
        <f t="shared" si="96"/>
        <v>No toma estatinas</v>
      </c>
      <c r="BO143">
        <v>0</v>
      </c>
      <c r="BP143" t="str">
        <f t="shared" si="97"/>
        <v>Sano</v>
      </c>
      <c r="BQ143">
        <v>1</v>
      </c>
      <c r="BR143" t="str">
        <f t="shared" si="98"/>
        <v>Enfermedad cardiovascular</v>
      </c>
    </row>
    <row r="144" spans="1:70" x14ac:dyDescent="0.25">
      <c r="A144" t="s">
        <v>144</v>
      </c>
      <c r="B144">
        <v>85</v>
      </c>
      <c r="C144" t="str">
        <f t="shared" si="69"/>
        <v>Adulto Mayor</v>
      </c>
      <c r="D144" t="s">
        <v>6</v>
      </c>
      <c r="E144">
        <v>35.1</v>
      </c>
      <c r="F144" t="str">
        <f t="shared" si="70"/>
        <v>Obesidad II</v>
      </c>
      <c r="G144">
        <v>1</v>
      </c>
      <c r="H144" t="str">
        <f t="shared" si="71"/>
        <v>Tiene herencia</v>
      </c>
      <c r="I144">
        <v>161</v>
      </c>
      <c r="J144">
        <v>93</v>
      </c>
      <c r="K144">
        <v>105</v>
      </c>
      <c r="L144" t="str">
        <f t="shared" si="72"/>
        <v>Taquicardia</v>
      </c>
      <c r="M144">
        <v>42</v>
      </c>
      <c r="N144" t="str">
        <f t="shared" si="73"/>
        <v>Intermedia</v>
      </c>
      <c r="O144">
        <v>3</v>
      </c>
      <c r="P144" t="str">
        <f t="shared" si="74"/>
        <v>Limitacion marcada</v>
      </c>
      <c r="Q144">
        <v>0</v>
      </c>
      <c r="R144" t="str">
        <f t="shared" si="75"/>
        <v>No tiene cetoacidosis</v>
      </c>
      <c r="S144">
        <v>1</v>
      </c>
      <c r="T144" t="str">
        <f t="shared" si="76"/>
        <v>Tiene Insuficiencia</v>
      </c>
      <c r="U144">
        <v>1</v>
      </c>
      <c r="V144" t="str">
        <f t="shared" si="77"/>
        <v>Hipertenso</v>
      </c>
      <c r="W144">
        <v>2.1</v>
      </c>
      <c r="X144" t="str">
        <f t="shared" si="66"/>
        <v>Alto</v>
      </c>
      <c r="Y144">
        <v>66</v>
      </c>
      <c r="Z144" t="str">
        <f t="shared" si="67"/>
        <v>Elevado</v>
      </c>
      <c r="AA144">
        <v>11</v>
      </c>
      <c r="AB144" t="str">
        <f t="shared" si="78"/>
        <v>Fallo renal</v>
      </c>
      <c r="AC144">
        <v>330</v>
      </c>
      <c r="AD144" t="str">
        <f t="shared" si="79"/>
        <v>Proteinuria</v>
      </c>
      <c r="AE144">
        <v>264</v>
      </c>
      <c r="AF144" t="str">
        <f t="shared" si="80"/>
        <v>Microalbuminuria</v>
      </c>
      <c r="AG144">
        <v>674</v>
      </c>
      <c r="AH144" t="str">
        <f t="shared" si="81"/>
        <v>Poliuria</v>
      </c>
      <c r="AI144">
        <v>1</v>
      </c>
      <c r="AJ144" t="str">
        <f t="shared" si="82"/>
        <v>Diabetico</v>
      </c>
      <c r="AK144">
        <v>215</v>
      </c>
      <c r="AL144" t="str">
        <f t="shared" si="83"/>
        <v>Diabetes</v>
      </c>
      <c r="AM144">
        <v>7.5</v>
      </c>
      <c r="AN144" t="str">
        <f t="shared" si="84"/>
        <v>Diabetes</v>
      </c>
      <c r="AO144">
        <v>263</v>
      </c>
      <c r="AP144" t="str">
        <f t="shared" si="85"/>
        <v>Riesgo</v>
      </c>
      <c r="AQ144">
        <v>139</v>
      </c>
      <c r="AR144" t="str">
        <f t="shared" si="86"/>
        <v>Limite alto</v>
      </c>
      <c r="AS144">
        <v>32</v>
      </c>
      <c r="AT144" t="str">
        <f t="shared" si="87"/>
        <v>Bajo</v>
      </c>
      <c r="AU144">
        <v>307</v>
      </c>
      <c r="AV144" t="str">
        <f t="shared" si="88"/>
        <v>Alto</v>
      </c>
      <c r="AW144">
        <v>138</v>
      </c>
      <c r="AX144" t="str">
        <f t="shared" si="89"/>
        <v>Normal</v>
      </c>
      <c r="AY144">
        <v>5.6</v>
      </c>
      <c r="AZ144" t="str">
        <f t="shared" si="90"/>
        <v>Alto</v>
      </c>
      <c r="BA144">
        <v>7</v>
      </c>
      <c r="BB144" t="str">
        <f t="shared" si="68"/>
        <v>Baja</v>
      </c>
      <c r="BC144">
        <v>7.8</v>
      </c>
      <c r="BD144" t="str">
        <f t="shared" si="91"/>
        <v>Bajo</v>
      </c>
      <c r="BE144">
        <v>7.1</v>
      </c>
      <c r="BF144" t="str">
        <f t="shared" si="92"/>
        <v>Alto</v>
      </c>
      <c r="BG144">
        <v>1</v>
      </c>
      <c r="BH144" t="str">
        <f t="shared" si="93"/>
        <v>Toma ECA</v>
      </c>
      <c r="BI144">
        <v>0</v>
      </c>
      <c r="BJ144" t="str">
        <f t="shared" si="94"/>
        <v>No toma ARB</v>
      </c>
      <c r="BK144">
        <v>0</v>
      </c>
      <c r="BL144" t="str">
        <f t="shared" si="95"/>
        <v>No toma diureticos</v>
      </c>
      <c r="BM144">
        <v>0</v>
      </c>
      <c r="BN144" t="str">
        <f t="shared" si="96"/>
        <v>No toma estatinas</v>
      </c>
      <c r="BO144">
        <v>1</v>
      </c>
      <c r="BP144" t="str">
        <f t="shared" si="97"/>
        <v>Enfermedad renal</v>
      </c>
      <c r="BQ144">
        <v>0</v>
      </c>
      <c r="BR144" t="str">
        <f t="shared" si="98"/>
        <v>Sano</v>
      </c>
    </row>
    <row r="145" spans="1:70" x14ac:dyDescent="0.25">
      <c r="A145" t="s">
        <v>145</v>
      </c>
      <c r="B145">
        <v>83</v>
      </c>
      <c r="C145" t="str">
        <f t="shared" si="69"/>
        <v>Adulto Mayor</v>
      </c>
      <c r="D145" t="s">
        <v>1</v>
      </c>
      <c r="E145">
        <v>31.9</v>
      </c>
      <c r="F145" t="str">
        <f t="shared" si="70"/>
        <v>Obesidad I</v>
      </c>
      <c r="G145">
        <v>1</v>
      </c>
      <c r="H145" t="str">
        <f t="shared" si="71"/>
        <v>Tiene herencia</v>
      </c>
      <c r="I145">
        <v>187</v>
      </c>
      <c r="J145">
        <v>107</v>
      </c>
      <c r="K145">
        <v>93</v>
      </c>
      <c r="L145" t="str">
        <f t="shared" si="72"/>
        <v>Normal</v>
      </c>
      <c r="M145">
        <v>36</v>
      </c>
      <c r="N145" t="str">
        <f t="shared" si="73"/>
        <v>Reducida</v>
      </c>
      <c r="O145">
        <v>2</v>
      </c>
      <c r="P145" t="str">
        <f t="shared" si="74"/>
        <v>Ligera limitaciones</v>
      </c>
      <c r="Q145">
        <v>0</v>
      </c>
      <c r="R145" t="str">
        <f t="shared" si="75"/>
        <v>No tiene cetoacidosis</v>
      </c>
      <c r="S145">
        <v>1</v>
      </c>
      <c r="T145" t="str">
        <f t="shared" si="76"/>
        <v>Tiene Insuficiencia</v>
      </c>
      <c r="U145">
        <v>1</v>
      </c>
      <c r="V145" t="str">
        <f t="shared" si="77"/>
        <v>Hipertenso</v>
      </c>
      <c r="W145">
        <v>2.7</v>
      </c>
      <c r="X145" t="str">
        <f t="shared" si="66"/>
        <v>Alto</v>
      </c>
      <c r="Y145">
        <v>107</v>
      </c>
      <c r="Z145" t="str">
        <f t="shared" si="67"/>
        <v>Riesgo</v>
      </c>
      <c r="AA145">
        <v>48</v>
      </c>
      <c r="AB145" t="str">
        <f t="shared" si="78"/>
        <v>Funcion disminuida moderada</v>
      </c>
      <c r="AC145">
        <v>2740</v>
      </c>
      <c r="AD145" t="str">
        <f t="shared" si="79"/>
        <v>Proteinuria</v>
      </c>
      <c r="AE145">
        <v>2192</v>
      </c>
      <c r="AF145" t="str">
        <f t="shared" si="80"/>
        <v>Macroalbuminuria</v>
      </c>
      <c r="AG145">
        <v>339</v>
      </c>
      <c r="AH145" t="str">
        <f t="shared" si="81"/>
        <v>Oliguria</v>
      </c>
      <c r="AI145">
        <v>0</v>
      </c>
      <c r="AJ145" t="str">
        <f t="shared" si="82"/>
        <v>No Diabetico</v>
      </c>
      <c r="AK145">
        <v>204</v>
      </c>
      <c r="AL145" t="str">
        <f t="shared" si="83"/>
        <v>Diabetes</v>
      </c>
      <c r="AM145">
        <v>8.9</v>
      </c>
      <c r="AN145" t="str">
        <f t="shared" si="84"/>
        <v>Diabetes</v>
      </c>
      <c r="AO145">
        <v>279</v>
      </c>
      <c r="AP145" t="str">
        <f t="shared" si="85"/>
        <v>Riesgo</v>
      </c>
      <c r="AQ145">
        <v>202</v>
      </c>
      <c r="AR145" t="str">
        <f t="shared" si="86"/>
        <v>Muy alto</v>
      </c>
      <c r="AS145">
        <v>36</v>
      </c>
      <c r="AT145" t="str">
        <f t="shared" si="87"/>
        <v>Bajo</v>
      </c>
      <c r="AU145">
        <v>217</v>
      </c>
      <c r="AV145" t="str">
        <f t="shared" si="88"/>
        <v>Alto</v>
      </c>
      <c r="AW145">
        <v>127</v>
      </c>
      <c r="AX145" t="str">
        <f t="shared" si="89"/>
        <v>Bajo</v>
      </c>
      <c r="AY145">
        <v>6.3</v>
      </c>
      <c r="AZ145" t="str">
        <f t="shared" si="90"/>
        <v>Alto</v>
      </c>
      <c r="BA145">
        <v>7.5</v>
      </c>
      <c r="BB145" t="str">
        <f t="shared" si="68"/>
        <v>Baja</v>
      </c>
      <c r="BC145">
        <v>8.6999999999999993</v>
      </c>
      <c r="BD145" t="str">
        <f t="shared" si="91"/>
        <v>Normal</v>
      </c>
      <c r="BE145">
        <v>4.9000000000000004</v>
      </c>
      <c r="BF145" t="str">
        <f t="shared" si="92"/>
        <v>Alto</v>
      </c>
      <c r="BG145">
        <v>0</v>
      </c>
      <c r="BH145" t="str">
        <f t="shared" si="93"/>
        <v>No Toma ECA</v>
      </c>
      <c r="BI145">
        <v>1</v>
      </c>
      <c r="BJ145" t="str">
        <f t="shared" si="94"/>
        <v>Toma ARB</v>
      </c>
      <c r="BK145">
        <v>0</v>
      </c>
      <c r="BL145" t="str">
        <f t="shared" si="95"/>
        <v>No toma diureticos</v>
      </c>
      <c r="BM145">
        <v>1</v>
      </c>
      <c r="BN145" t="str">
        <f t="shared" si="96"/>
        <v>Toma estatinas</v>
      </c>
      <c r="BO145">
        <v>1</v>
      </c>
      <c r="BP145" t="str">
        <f t="shared" si="97"/>
        <v>Enfermedad renal</v>
      </c>
      <c r="BQ145">
        <v>0</v>
      </c>
      <c r="BR145" t="str">
        <f t="shared" si="98"/>
        <v>Sano</v>
      </c>
    </row>
    <row r="146" spans="1:70" x14ac:dyDescent="0.25">
      <c r="A146" t="s">
        <v>146</v>
      </c>
      <c r="B146">
        <v>62</v>
      </c>
      <c r="C146" t="str">
        <f t="shared" si="69"/>
        <v>Adulto Mayor</v>
      </c>
      <c r="D146" t="s">
        <v>1</v>
      </c>
      <c r="E146">
        <v>38.299999999999997</v>
      </c>
      <c r="F146" t="str">
        <f t="shared" si="70"/>
        <v>Obesidad II</v>
      </c>
      <c r="G146">
        <v>1</v>
      </c>
      <c r="H146" t="str">
        <f t="shared" si="71"/>
        <v>Tiene herencia</v>
      </c>
      <c r="I146">
        <v>145</v>
      </c>
      <c r="J146">
        <v>108</v>
      </c>
      <c r="K146">
        <v>87</v>
      </c>
      <c r="L146" t="str">
        <f t="shared" si="72"/>
        <v>Normal</v>
      </c>
      <c r="M146">
        <v>49</v>
      </c>
      <c r="N146" t="str">
        <f t="shared" si="73"/>
        <v>Intermedia</v>
      </c>
      <c r="O146">
        <v>3</v>
      </c>
      <c r="P146" t="str">
        <f t="shared" si="74"/>
        <v>Limitacion marcada</v>
      </c>
      <c r="Q146">
        <v>1</v>
      </c>
      <c r="R146" t="str">
        <f t="shared" si="75"/>
        <v>Tiene cetoacidosis</v>
      </c>
      <c r="S146">
        <v>0</v>
      </c>
      <c r="T146" t="str">
        <f t="shared" si="76"/>
        <v>No tiene Insuficiencia</v>
      </c>
      <c r="U146">
        <v>1</v>
      </c>
      <c r="V146" t="str">
        <f t="shared" si="77"/>
        <v>Hipertenso</v>
      </c>
      <c r="W146">
        <v>3</v>
      </c>
      <c r="X146" t="str">
        <f t="shared" si="66"/>
        <v>Alto</v>
      </c>
      <c r="Y146">
        <v>83</v>
      </c>
      <c r="Z146" t="str">
        <f t="shared" si="67"/>
        <v>Elevado</v>
      </c>
      <c r="AA146">
        <v>17</v>
      </c>
      <c r="AB146" t="str">
        <f t="shared" si="78"/>
        <v>Dismucion grave</v>
      </c>
      <c r="AC146">
        <v>1995</v>
      </c>
      <c r="AD146" t="str">
        <f t="shared" si="79"/>
        <v>Proteinuria</v>
      </c>
      <c r="AE146">
        <v>1396</v>
      </c>
      <c r="AF146" t="str">
        <f t="shared" si="80"/>
        <v>Macroalbuminuria</v>
      </c>
      <c r="AG146">
        <v>486</v>
      </c>
      <c r="AH146" t="str">
        <f t="shared" si="81"/>
        <v>Oliguria</v>
      </c>
      <c r="AI146">
        <v>1</v>
      </c>
      <c r="AJ146" t="str">
        <f t="shared" si="82"/>
        <v>Diabetico</v>
      </c>
      <c r="AK146">
        <v>211</v>
      </c>
      <c r="AL146" t="str">
        <f t="shared" si="83"/>
        <v>Diabetes</v>
      </c>
      <c r="AM146">
        <v>7.5</v>
      </c>
      <c r="AN146" t="str">
        <f t="shared" si="84"/>
        <v>Diabetes</v>
      </c>
      <c r="AO146">
        <v>266</v>
      </c>
      <c r="AP146" t="str">
        <f t="shared" si="85"/>
        <v>Riesgo</v>
      </c>
      <c r="AQ146">
        <v>157</v>
      </c>
      <c r="AR146" t="str">
        <f t="shared" si="86"/>
        <v>Limite alto</v>
      </c>
      <c r="AS146">
        <v>27</v>
      </c>
      <c r="AT146" t="str">
        <f t="shared" si="87"/>
        <v>Bajo</v>
      </c>
      <c r="AU146">
        <v>416</v>
      </c>
      <c r="AV146" t="str">
        <f t="shared" si="88"/>
        <v>Alto</v>
      </c>
      <c r="AW146">
        <v>130</v>
      </c>
      <c r="AX146" t="str">
        <f t="shared" si="89"/>
        <v>Bajo</v>
      </c>
      <c r="AY146">
        <v>6.7</v>
      </c>
      <c r="AZ146" t="str">
        <f t="shared" si="90"/>
        <v>Alto</v>
      </c>
      <c r="BA146">
        <v>8.1</v>
      </c>
      <c r="BB146" t="str">
        <f t="shared" si="68"/>
        <v>Baja</v>
      </c>
      <c r="BC146">
        <v>8.9</v>
      </c>
      <c r="BD146" t="str">
        <f t="shared" si="91"/>
        <v>Normal</v>
      </c>
      <c r="BE146">
        <v>7.4</v>
      </c>
      <c r="BF146" t="str">
        <f t="shared" si="92"/>
        <v>Alto</v>
      </c>
      <c r="BG146">
        <v>1</v>
      </c>
      <c r="BH146" t="str">
        <f t="shared" si="93"/>
        <v>Toma ECA</v>
      </c>
      <c r="BI146">
        <v>0</v>
      </c>
      <c r="BJ146" t="str">
        <f t="shared" si="94"/>
        <v>No toma ARB</v>
      </c>
      <c r="BK146">
        <v>1</v>
      </c>
      <c r="BL146" t="str">
        <f t="shared" si="95"/>
        <v>Toma diureticos</v>
      </c>
      <c r="BM146">
        <v>1</v>
      </c>
      <c r="BN146" t="str">
        <f t="shared" si="96"/>
        <v>Toma estatinas</v>
      </c>
      <c r="BO146">
        <v>1</v>
      </c>
      <c r="BP146" t="str">
        <f t="shared" si="97"/>
        <v>Enfermedad renal</v>
      </c>
      <c r="BQ146">
        <v>1</v>
      </c>
      <c r="BR146" t="str">
        <f t="shared" si="98"/>
        <v>Enfermedad cardiovascular</v>
      </c>
    </row>
    <row r="147" spans="1:70" x14ac:dyDescent="0.25">
      <c r="A147" t="s">
        <v>147</v>
      </c>
      <c r="B147">
        <v>59</v>
      </c>
      <c r="C147" t="str">
        <f t="shared" si="69"/>
        <v>Adulto</v>
      </c>
      <c r="D147" t="s">
        <v>6</v>
      </c>
      <c r="E147">
        <v>30.5</v>
      </c>
      <c r="F147" t="str">
        <f t="shared" si="70"/>
        <v>Obesidad I</v>
      </c>
      <c r="G147">
        <v>0</v>
      </c>
      <c r="H147" t="str">
        <f t="shared" si="71"/>
        <v>No tiene herencia</v>
      </c>
      <c r="I147">
        <v>188</v>
      </c>
      <c r="J147">
        <v>94</v>
      </c>
      <c r="K147">
        <v>104</v>
      </c>
      <c r="L147" t="str">
        <f t="shared" si="72"/>
        <v>Taquicardia</v>
      </c>
      <c r="M147">
        <v>44</v>
      </c>
      <c r="N147" t="str">
        <f t="shared" si="73"/>
        <v>Intermedia</v>
      </c>
      <c r="O147">
        <v>2</v>
      </c>
      <c r="P147" t="str">
        <f t="shared" si="74"/>
        <v>Ligera limitaciones</v>
      </c>
      <c r="Q147">
        <v>0</v>
      </c>
      <c r="R147" t="str">
        <f t="shared" si="75"/>
        <v>No tiene cetoacidosis</v>
      </c>
      <c r="S147">
        <v>0</v>
      </c>
      <c r="T147" t="str">
        <f t="shared" si="76"/>
        <v>No tiene Insuficiencia</v>
      </c>
      <c r="U147">
        <v>1</v>
      </c>
      <c r="V147" t="str">
        <f t="shared" si="77"/>
        <v>Hipertenso</v>
      </c>
      <c r="W147">
        <v>2.5</v>
      </c>
      <c r="X147" t="str">
        <f t="shared" si="66"/>
        <v>Alto</v>
      </c>
      <c r="Y147">
        <v>66</v>
      </c>
      <c r="Z147" t="str">
        <f t="shared" si="67"/>
        <v>Elevado</v>
      </c>
      <c r="AA147">
        <v>13</v>
      </c>
      <c r="AB147" t="str">
        <f t="shared" si="78"/>
        <v>Fallo renal</v>
      </c>
      <c r="AC147">
        <v>824</v>
      </c>
      <c r="AD147" t="str">
        <f t="shared" si="79"/>
        <v>Proteinuria</v>
      </c>
      <c r="AE147">
        <v>741</v>
      </c>
      <c r="AF147" t="str">
        <f t="shared" si="80"/>
        <v>Macroalbuminuria</v>
      </c>
      <c r="AG147">
        <v>856</v>
      </c>
      <c r="AH147" t="str">
        <f t="shared" si="81"/>
        <v>Poliuria</v>
      </c>
      <c r="AI147">
        <v>1</v>
      </c>
      <c r="AJ147" t="str">
        <f t="shared" si="82"/>
        <v>Diabetico</v>
      </c>
      <c r="AK147">
        <v>168</v>
      </c>
      <c r="AL147" t="str">
        <f t="shared" si="83"/>
        <v>Diabetes</v>
      </c>
      <c r="AM147">
        <v>9.4</v>
      </c>
      <c r="AN147" t="str">
        <f t="shared" si="84"/>
        <v>Diabetes</v>
      </c>
      <c r="AO147">
        <v>276</v>
      </c>
      <c r="AP147" t="str">
        <f t="shared" si="85"/>
        <v>Riesgo</v>
      </c>
      <c r="AQ147">
        <v>210</v>
      </c>
      <c r="AR147" t="str">
        <f t="shared" si="86"/>
        <v>Muy alto</v>
      </c>
      <c r="AS147">
        <v>28</v>
      </c>
      <c r="AT147" t="str">
        <f t="shared" si="87"/>
        <v>Bajo</v>
      </c>
      <c r="AU147">
        <v>237</v>
      </c>
      <c r="AV147" t="str">
        <f t="shared" si="88"/>
        <v>Alto</v>
      </c>
      <c r="AW147">
        <v>132</v>
      </c>
      <c r="AX147" t="str">
        <f t="shared" si="89"/>
        <v>Bajo</v>
      </c>
      <c r="AY147">
        <v>6.8</v>
      </c>
      <c r="AZ147" t="str">
        <f t="shared" si="90"/>
        <v>Alto</v>
      </c>
      <c r="BA147">
        <v>7.2</v>
      </c>
      <c r="BB147" t="str">
        <f t="shared" si="68"/>
        <v>Baja</v>
      </c>
      <c r="BC147">
        <v>7.9</v>
      </c>
      <c r="BD147" t="str">
        <f t="shared" si="91"/>
        <v>Bajo</v>
      </c>
      <c r="BE147">
        <v>5.0999999999999996</v>
      </c>
      <c r="BF147" t="str">
        <f t="shared" si="92"/>
        <v>Alto</v>
      </c>
      <c r="BG147">
        <v>1</v>
      </c>
      <c r="BH147" t="str">
        <f t="shared" si="93"/>
        <v>Toma ECA</v>
      </c>
      <c r="BI147">
        <v>0</v>
      </c>
      <c r="BJ147" t="str">
        <f t="shared" si="94"/>
        <v>No toma ARB</v>
      </c>
      <c r="BK147">
        <v>0</v>
      </c>
      <c r="BL147" t="str">
        <f t="shared" si="95"/>
        <v>No toma diureticos</v>
      </c>
      <c r="BM147">
        <v>1</v>
      </c>
      <c r="BN147" t="str">
        <f t="shared" si="96"/>
        <v>Toma estatinas</v>
      </c>
      <c r="BO147">
        <v>1</v>
      </c>
      <c r="BP147" t="str">
        <f t="shared" si="97"/>
        <v>Enfermedad renal</v>
      </c>
      <c r="BQ147">
        <v>0</v>
      </c>
      <c r="BR147" t="str">
        <f t="shared" si="98"/>
        <v>Sano</v>
      </c>
    </row>
    <row r="148" spans="1:70" x14ac:dyDescent="0.25">
      <c r="A148" t="s">
        <v>148</v>
      </c>
      <c r="B148">
        <v>57</v>
      </c>
      <c r="C148" t="str">
        <f t="shared" si="69"/>
        <v>Adulto</v>
      </c>
      <c r="D148" t="s">
        <v>6</v>
      </c>
      <c r="E148">
        <v>27.1</v>
      </c>
      <c r="F148" t="str">
        <f t="shared" si="70"/>
        <v>Sobrepeso</v>
      </c>
      <c r="G148">
        <v>1</v>
      </c>
      <c r="H148" t="str">
        <f t="shared" si="71"/>
        <v>Tiene herencia</v>
      </c>
      <c r="I148">
        <v>117</v>
      </c>
      <c r="J148">
        <v>81</v>
      </c>
      <c r="K148">
        <v>89</v>
      </c>
      <c r="L148" t="str">
        <f t="shared" si="72"/>
        <v>Normal</v>
      </c>
      <c r="M148">
        <v>56</v>
      </c>
      <c r="N148" t="str">
        <f t="shared" si="73"/>
        <v>Normal</v>
      </c>
      <c r="O148">
        <v>1</v>
      </c>
      <c r="P148" t="str">
        <f t="shared" si="74"/>
        <v>Sin limitaciones</v>
      </c>
      <c r="Q148">
        <v>0</v>
      </c>
      <c r="R148" t="str">
        <f t="shared" si="75"/>
        <v>No tiene cetoacidosis</v>
      </c>
      <c r="S148">
        <v>0</v>
      </c>
      <c r="T148" t="str">
        <f t="shared" si="76"/>
        <v>No tiene Insuficiencia</v>
      </c>
      <c r="U148">
        <v>1</v>
      </c>
      <c r="V148" t="str">
        <f t="shared" si="77"/>
        <v>Hipertenso</v>
      </c>
      <c r="W148">
        <v>0.8</v>
      </c>
      <c r="X148" t="str">
        <f t="shared" si="66"/>
        <v>Normal</v>
      </c>
      <c r="Y148">
        <v>28</v>
      </c>
      <c r="Z148" t="str">
        <f t="shared" si="67"/>
        <v>Normal</v>
      </c>
      <c r="AA148">
        <v>89</v>
      </c>
      <c r="AB148" t="str">
        <f t="shared" si="78"/>
        <v>Funcion disminuida</v>
      </c>
      <c r="AC148">
        <v>22</v>
      </c>
      <c r="AD148" t="str">
        <f t="shared" si="79"/>
        <v>Normal</v>
      </c>
      <c r="AE148">
        <v>17</v>
      </c>
      <c r="AF148" t="str">
        <f t="shared" si="80"/>
        <v>Normal</v>
      </c>
      <c r="AG148">
        <v>1780</v>
      </c>
      <c r="AH148" t="str">
        <f t="shared" si="81"/>
        <v>Poliuria</v>
      </c>
      <c r="AI148">
        <v>0</v>
      </c>
      <c r="AJ148" t="str">
        <f t="shared" si="82"/>
        <v>No Diabetico</v>
      </c>
      <c r="AK148">
        <v>100</v>
      </c>
      <c r="AL148" t="str">
        <f t="shared" si="83"/>
        <v>Prediabetes</v>
      </c>
      <c r="AM148">
        <v>4.9000000000000004</v>
      </c>
      <c r="AN148" t="str">
        <f t="shared" si="84"/>
        <v>Normal</v>
      </c>
      <c r="AO148">
        <v>189</v>
      </c>
      <c r="AP148" t="str">
        <f t="shared" si="85"/>
        <v>Normal</v>
      </c>
      <c r="AQ148">
        <v>98</v>
      </c>
      <c r="AR148" t="str">
        <f t="shared" si="86"/>
        <v>Normal</v>
      </c>
      <c r="AS148">
        <v>59</v>
      </c>
      <c r="AT148" t="str">
        <f t="shared" si="87"/>
        <v>Bajo</v>
      </c>
      <c r="AU148">
        <v>94</v>
      </c>
      <c r="AV148" t="str">
        <f t="shared" si="88"/>
        <v>Normal</v>
      </c>
      <c r="AW148">
        <v>143</v>
      </c>
      <c r="AX148" t="str">
        <f t="shared" si="89"/>
        <v>Normal</v>
      </c>
      <c r="AY148">
        <v>4.2</v>
      </c>
      <c r="AZ148" t="str">
        <f t="shared" si="90"/>
        <v>Normal</v>
      </c>
      <c r="BA148">
        <v>15.1</v>
      </c>
      <c r="BB148" t="str">
        <f t="shared" si="68"/>
        <v>Normal</v>
      </c>
      <c r="BC148">
        <v>8.6999999999999993</v>
      </c>
      <c r="BD148" t="str">
        <f t="shared" si="91"/>
        <v>Normal</v>
      </c>
      <c r="BE148">
        <v>3.8</v>
      </c>
      <c r="BF148" t="str">
        <f t="shared" si="92"/>
        <v>Normal</v>
      </c>
      <c r="BG148">
        <v>1</v>
      </c>
      <c r="BH148" t="str">
        <f t="shared" si="93"/>
        <v>Toma ECA</v>
      </c>
      <c r="BI148">
        <v>0</v>
      </c>
      <c r="BJ148" t="str">
        <f t="shared" si="94"/>
        <v>No toma ARB</v>
      </c>
      <c r="BK148">
        <v>0</v>
      </c>
      <c r="BL148" t="str">
        <f t="shared" si="95"/>
        <v>No toma diureticos</v>
      </c>
      <c r="BM148">
        <v>1</v>
      </c>
      <c r="BN148" t="str">
        <f t="shared" si="96"/>
        <v>Toma estatinas</v>
      </c>
      <c r="BO148">
        <v>0</v>
      </c>
      <c r="BP148" t="str">
        <f t="shared" si="97"/>
        <v>Sano</v>
      </c>
      <c r="BQ148">
        <v>0</v>
      </c>
      <c r="BR148" t="str">
        <f t="shared" si="98"/>
        <v>Sano</v>
      </c>
    </row>
    <row r="149" spans="1:70" x14ac:dyDescent="0.25">
      <c r="A149" t="s">
        <v>149</v>
      </c>
      <c r="B149">
        <v>30</v>
      </c>
      <c r="C149" t="str">
        <f t="shared" si="69"/>
        <v>Adulto</v>
      </c>
      <c r="D149" t="s">
        <v>6</v>
      </c>
      <c r="E149">
        <v>27.6</v>
      </c>
      <c r="F149" t="str">
        <f t="shared" si="70"/>
        <v>Sobrepeso</v>
      </c>
      <c r="G149">
        <v>1</v>
      </c>
      <c r="H149" t="str">
        <f t="shared" si="71"/>
        <v>Tiene herencia</v>
      </c>
      <c r="I149">
        <v>115</v>
      </c>
      <c r="J149">
        <v>73</v>
      </c>
      <c r="K149">
        <v>74</v>
      </c>
      <c r="L149" t="str">
        <f t="shared" si="72"/>
        <v>Normal</v>
      </c>
      <c r="M149">
        <v>61</v>
      </c>
      <c r="N149" t="str">
        <f t="shared" si="73"/>
        <v>Normal</v>
      </c>
      <c r="O149">
        <v>1</v>
      </c>
      <c r="P149" t="str">
        <f t="shared" si="74"/>
        <v>Sin limitaciones</v>
      </c>
      <c r="Q149">
        <v>0</v>
      </c>
      <c r="R149" t="str">
        <f t="shared" si="75"/>
        <v>No tiene cetoacidosis</v>
      </c>
      <c r="S149">
        <v>0</v>
      </c>
      <c r="T149" t="str">
        <f t="shared" si="76"/>
        <v>No tiene Insuficiencia</v>
      </c>
      <c r="U149">
        <v>0</v>
      </c>
      <c r="V149" t="str">
        <f t="shared" si="77"/>
        <v>Normotenso</v>
      </c>
      <c r="W149">
        <v>0.7</v>
      </c>
      <c r="X149" t="str">
        <f t="shared" si="66"/>
        <v>Normal</v>
      </c>
      <c r="Y149">
        <v>39</v>
      </c>
      <c r="Z149" t="str">
        <f t="shared" si="67"/>
        <v>Normal</v>
      </c>
      <c r="AA149">
        <v>67</v>
      </c>
      <c r="AB149" t="str">
        <f t="shared" si="78"/>
        <v>Funcion disminuida</v>
      </c>
      <c r="AC149">
        <v>12</v>
      </c>
      <c r="AD149" t="str">
        <f t="shared" si="79"/>
        <v>Normal</v>
      </c>
      <c r="AE149">
        <v>9</v>
      </c>
      <c r="AF149" t="str">
        <f t="shared" si="80"/>
        <v>Normal</v>
      </c>
      <c r="AG149">
        <v>2213</v>
      </c>
      <c r="AH149" t="str">
        <f t="shared" si="81"/>
        <v>Poliuria</v>
      </c>
      <c r="AI149">
        <v>1</v>
      </c>
      <c r="AJ149" t="str">
        <f t="shared" si="82"/>
        <v>Diabetico</v>
      </c>
      <c r="AK149">
        <v>119</v>
      </c>
      <c r="AL149" t="str">
        <f t="shared" si="83"/>
        <v>Prediabetes</v>
      </c>
      <c r="AM149">
        <v>5.0999999999999996</v>
      </c>
      <c r="AN149" t="str">
        <f t="shared" si="84"/>
        <v>Normal</v>
      </c>
      <c r="AO149">
        <v>160</v>
      </c>
      <c r="AP149" t="str">
        <f t="shared" si="85"/>
        <v>Normal</v>
      </c>
      <c r="AQ149">
        <v>118</v>
      </c>
      <c r="AR149" t="str">
        <f t="shared" si="86"/>
        <v>Casi normal</v>
      </c>
      <c r="AS149">
        <v>50</v>
      </c>
      <c r="AT149" t="str">
        <f t="shared" si="87"/>
        <v>Bajo</v>
      </c>
      <c r="AU149">
        <v>96</v>
      </c>
      <c r="AV149" t="str">
        <f t="shared" si="88"/>
        <v>Normal</v>
      </c>
      <c r="AW149">
        <v>135</v>
      </c>
      <c r="AX149" t="str">
        <f t="shared" si="89"/>
        <v>Normal</v>
      </c>
      <c r="AY149">
        <v>3.9</v>
      </c>
      <c r="AZ149" t="str">
        <f t="shared" si="90"/>
        <v>Normal</v>
      </c>
      <c r="BA149">
        <v>14.7</v>
      </c>
      <c r="BB149" t="str">
        <f t="shared" si="68"/>
        <v>Normal</v>
      </c>
      <c r="BC149">
        <v>9.6</v>
      </c>
      <c r="BD149" t="str">
        <f t="shared" si="91"/>
        <v>Normal</v>
      </c>
      <c r="BE149">
        <v>4.4000000000000004</v>
      </c>
      <c r="BF149" t="str">
        <f t="shared" si="92"/>
        <v>Normal</v>
      </c>
      <c r="BG149">
        <v>1</v>
      </c>
      <c r="BH149" t="str">
        <f t="shared" si="93"/>
        <v>Toma ECA</v>
      </c>
      <c r="BI149">
        <v>1</v>
      </c>
      <c r="BJ149" t="str">
        <f t="shared" si="94"/>
        <v>Toma ARB</v>
      </c>
      <c r="BK149">
        <v>0</v>
      </c>
      <c r="BL149" t="str">
        <f t="shared" si="95"/>
        <v>No toma diureticos</v>
      </c>
      <c r="BM149">
        <v>1</v>
      </c>
      <c r="BN149" t="str">
        <f t="shared" si="96"/>
        <v>Toma estatinas</v>
      </c>
      <c r="BO149">
        <v>0</v>
      </c>
      <c r="BP149" t="str">
        <f t="shared" si="97"/>
        <v>Sano</v>
      </c>
      <c r="BQ149">
        <v>1</v>
      </c>
      <c r="BR149" t="str">
        <f t="shared" si="98"/>
        <v>Enfermedad cardiovascular</v>
      </c>
    </row>
    <row r="150" spans="1:70" x14ac:dyDescent="0.25">
      <c r="A150" t="s">
        <v>150</v>
      </c>
      <c r="B150">
        <v>37</v>
      </c>
      <c r="C150" t="str">
        <f t="shared" si="69"/>
        <v>Adulto</v>
      </c>
      <c r="D150" t="s">
        <v>1</v>
      </c>
      <c r="E150">
        <v>27.3</v>
      </c>
      <c r="F150" t="str">
        <f t="shared" si="70"/>
        <v>Sobrepeso</v>
      </c>
      <c r="G150">
        <v>1</v>
      </c>
      <c r="H150" t="str">
        <f t="shared" si="71"/>
        <v>Tiene herencia</v>
      </c>
      <c r="I150">
        <v>110</v>
      </c>
      <c r="J150">
        <v>81</v>
      </c>
      <c r="K150">
        <v>80</v>
      </c>
      <c r="L150" t="str">
        <f t="shared" si="72"/>
        <v>Normal</v>
      </c>
      <c r="M150">
        <v>68</v>
      </c>
      <c r="N150" t="str">
        <f t="shared" si="73"/>
        <v>Normal</v>
      </c>
      <c r="O150">
        <v>2</v>
      </c>
      <c r="P150" t="str">
        <f t="shared" si="74"/>
        <v>Ligera limitaciones</v>
      </c>
      <c r="Q150">
        <v>0</v>
      </c>
      <c r="R150" t="str">
        <f t="shared" si="75"/>
        <v>No tiene cetoacidosis</v>
      </c>
      <c r="S150">
        <v>0</v>
      </c>
      <c r="T150" t="str">
        <f t="shared" si="76"/>
        <v>No tiene Insuficiencia</v>
      </c>
      <c r="U150">
        <v>0</v>
      </c>
      <c r="V150" t="str">
        <f t="shared" si="77"/>
        <v>Normotenso</v>
      </c>
      <c r="W150">
        <v>0.6</v>
      </c>
      <c r="X150" t="str">
        <f t="shared" si="66"/>
        <v>Bajo</v>
      </c>
      <c r="Y150">
        <v>21</v>
      </c>
      <c r="Z150" t="str">
        <f t="shared" si="67"/>
        <v>Normal</v>
      </c>
      <c r="AA150">
        <v>87</v>
      </c>
      <c r="AB150" t="str">
        <f t="shared" si="78"/>
        <v>Funcion disminuida</v>
      </c>
      <c r="AC150">
        <v>21</v>
      </c>
      <c r="AD150" t="str">
        <f t="shared" si="79"/>
        <v>Normal</v>
      </c>
      <c r="AE150">
        <v>16</v>
      </c>
      <c r="AF150" t="str">
        <f t="shared" si="80"/>
        <v>Normal</v>
      </c>
      <c r="AG150">
        <v>2029</v>
      </c>
      <c r="AH150" t="str">
        <f t="shared" si="81"/>
        <v>Poliuria</v>
      </c>
      <c r="AI150">
        <v>0</v>
      </c>
      <c r="AJ150" t="str">
        <f t="shared" si="82"/>
        <v>No Diabetico</v>
      </c>
      <c r="AK150">
        <v>107</v>
      </c>
      <c r="AL150" t="str">
        <f t="shared" si="83"/>
        <v>Prediabetes</v>
      </c>
      <c r="AM150">
        <v>6.2</v>
      </c>
      <c r="AN150" t="str">
        <f t="shared" si="84"/>
        <v>Prediabetes</v>
      </c>
      <c r="AO150">
        <v>186</v>
      </c>
      <c r="AP150" t="str">
        <f t="shared" si="85"/>
        <v>Normal</v>
      </c>
      <c r="AQ150">
        <v>130</v>
      </c>
      <c r="AR150" t="str">
        <f t="shared" si="86"/>
        <v>Limite alto</v>
      </c>
      <c r="AS150">
        <v>59</v>
      </c>
      <c r="AT150" t="str">
        <f t="shared" si="87"/>
        <v>Bajo</v>
      </c>
      <c r="AU150">
        <v>147</v>
      </c>
      <c r="AV150" t="str">
        <f t="shared" si="88"/>
        <v>Normal</v>
      </c>
      <c r="AW150">
        <v>140</v>
      </c>
      <c r="AX150" t="str">
        <f t="shared" si="89"/>
        <v>Normal</v>
      </c>
      <c r="AY150">
        <v>3.9</v>
      </c>
      <c r="AZ150" t="str">
        <f t="shared" si="90"/>
        <v>Normal</v>
      </c>
      <c r="BA150">
        <v>13.1</v>
      </c>
      <c r="BB150" t="str">
        <f t="shared" si="68"/>
        <v>Baja</v>
      </c>
      <c r="BC150">
        <v>10.4</v>
      </c>
      <c r="BD150" t="str">
        <f t="shared" si="91"/>
        <v>Normal</v>
      </c>
      <c r="BE150">
        <v>2.5</v>
      </c>
      <c r="BF150" t="str">
        <f t="shared" si="92"/>
        <v>Normal</v>
      </c>
      <c r="BG150">
        <v>1</v>
      </c>
      <c r="BH150" t="str">
        <f t="shared" si="93"/>
        <v>Toma ECA</v>
      </c>
      <c r="BI150">
        <v>0</v>
      </c>
      <c r="BJ150" t="str">
        <f t="shared" si="94"/>
        <v>No toma ARB</v>
      </c>
      <c r="BK150">
        <v>0</v>
      </c>
      <c r="BL150" t="str">
        <f t="shared" si="95"/>
        <v>No toma diureticos</v>
      </c>
      <c r="BM150">
        <v>1</v>
      </c>
      <c r="BN150" t="str">
        <f t="shared" si="96"/>
        <v>Toma estatinas</v>
      </c>
      <c r="BO150">
        <v>0</v>
      </c>
      <c r="BP150" t="str">
        <f t="shared" si="97"/>
        <v>Sano</v>
      </c>
      <c r="BQ150">
        <v>0</v>
      </c>
      <c r="BR150" t="str">
        <f t="shared" si="98"/>
        <v>Sano</v>
      </c>
    </row>
    <row r="151" spans="1:70" x14ac:dyDescent="0.25">
      <c r="A151" t="s">
        <v>151</v>
      </c>
      <c r="B151">
        <v>48</v>
      </c>
      <c r="C151" t="str">
        <f t="shared" si="69"/>
        <v>Adulto</v>
      </c>
      <c r="D151" t="s">
        <v>6</v>
      </c>
      <c r="E151">
        <v>21.7</v>
      </c>
      <c r="F151" t="str">
        <f t="shared" si="70"/>
        <v>Peso Normal</v>
      </c>
      <c r="G151">
        <v>1</v>
      </c>
      <c r="H151" t="str">
        <f t="shared" si="71"/>
        <v>Tiene herencia</v>
      </c>
      <c r="I151">
        <v>127</v>
      </c>
      <c r="J151">
        <v>65</v>
      </c>
      <c r="K151">
        <v>69</v>
      </c>
      <c r="L151" t="str">
        <f t="shared" si="72"/>
        <v>Normal</v>
      </c>
      <c r="M151">
        <v>67</v>
      </c>
      <c r="N151" t="str">
        <f t="shared" si="73"/>
        <v>Normal</v>
      </c>
      <c r="O151">
        <v>2</v>
      </c>
      <c r="P151" t="str">
        <f t="shared" si="74"/>
        <v>Ligera limitaciones</v>
      </c>
      <c r="Q151">
        <v>0</v>
      </c>
      <c r="R151" t="str">
        <f t="shared" si="75"/>
        <v>No tiene cetoacidosis</v>
      </c>
      <c r="S151">
        <v>0</v>
      </c>
      <c r="T151" t="str">
        <f t="shared" si="76"/>
        <v>No tiene Insuficiencia</v>
      </c>
      <c r="U151">
        <v>1</v>
      </c>
      <c r="V151" t="str">
        <f t="shared" si="77"/>
        <v>Hipertenso</v>
      </c>
      <c r="W151">
        <v>0.9</v>
      </c>
      <c r="X151" t="str">
        <f t="shared" si="66"/>
        <v>Normal</v>
      </c>
      <c r="Y151">
        <v>26</v>
      </c>
      <c r="Z151" t="str">
        <f t="shared" si="67"/>
        <v>Normal</v>
      </c>
      <c r="AA151">
        <v>67</v>
      </c>
      <c r="AB151" t="str">
        <f t="shared" si="78"/>
        <v>Funcion disminuida</v>
      </c>
      <c r="AC151">
        <v>28</v>
      </c>
      <c r="AD151" t="str">
        <f t="shared" si="79"/>
        <v>Normal</v>
      </c>
      <c r="AE151">
        <v>25</v>
      </c>
      <c r="AF151" t="str">
        <f t="shared" si="80"/>
        <v>Normal</v>
      </c>
      <c r="AG151">
        <v>1369</v>
      </c>
      <c r="AH151" t="str">
        <f t="shared" si="81"/>
        <v>Poliuria</v>
      </c>
      <c r="AI151">
        <v>1</v>
      </c>
      <c r="AJ151" t="str">
        <f t="shared" si="82"/>
        <v>Diabetico</v>
      </c>
      <c r="AK151">
        <v>88</v>
      </c>
      <c r="AL151" t="str">
        <f t="shared" si="83"/>
        <v>Normal</v>
      </c>
      <c r="AM151">
        <v>5.2</v>
      </c>
      <c r="AN151" t="str">
        <f t="shared" si="84"/>
        <v>Normal</v>
      </c>
      <c r="AO151">
        <v>205</v>
      </c>
      <c r="AP151" t="str">
        <f t="shared" si="85"/>
        <v>Alto</v>
      </c>
      <c r="AQ151">
        <v>91</v>
      </c>
      <c r="AR151" t="str">
        <f t="shared" si="86"/>
        <v>Normal</v>
      </c>
      <c r="AS151">
        <v>70</v>
      </c>
      <c r="AT151" t="str">
        <f t="shared" si="87"/>
        <v>Normal</v>
      </c>
      <c r="AU151">
        <v>167</v>
      </c>
      <c r="AV151" t="str">
        <f t="shared" si="88"/>
        <v>Alto</v>
      </c>
      <c r="AW151">
        <v>141</v>
      </c>
      <c r="AX151" t="str">
        <f t="shared" si="89"/>
        <v>Normal</v>
      </c>
      <c r="AY151">
        <v>5</v>
      </c>
      <c r="AZ151" t="str">
        <f t="shared" si="90"/>
        <v>Normal</v>
      </c>
      <c r="BA151">
        <v>13.8</v>
      </c>
      <c r="BB151" t="str">
        <f t="shared" si="68"/>
        <v>Normal</v>
      </c>
      <c r="BC151">
        <v>9.5</v>
      </c>
      <c r="BD151" t="str">
        <f t="shared" si="91"/>
        <v>Normal</v>
      </c>
      <c r="BE151">
        <v>3</v>
      </c>
      <c r="BF151" t="str">
        <f t="shared" si="92"/>
        <v>Normal</v>
      </c>
      <c r="BG151">
        <v>1</v>
      </c>
      <c r="BH151" t="str">
        <f t="shared" si="93"/>
        <v>Toma ECA</v>
      </c>
      <c r="BI151">
        <v>1</v>
      </c>
      <c r="BJ151" t="str">
        <f t="shared" si="94"/>
        <v>Toma ARB</v>
      </c>
      <c r="BK151">
        <v>0</v>
      </c>
      <c r="BL151" t="str">
        <f t="shared" si="95"/>
        <v>No toma diureticos</v>
      </c>
      <c r="BM151">
        <v>0</v>
      </c>
      <c r="BN151" t="str">
        <f t="shared" si="96"/>
        <v>No toma estatinas</v>
      </c>
      <c r="BO151">
        <v>0</v>
      </c>
      <c r="BP151" t="str">
        <f t="shared" si="97"/>
        <v>Sano</v>
      </c>
      <c r="BQ151">
        <v>1</v>
      </c>
      <c r="BR151" t="str">
        <f t="shared" si="98"/>
        <v>Enfermedad cardiovascular</v>
      </c>
    </row>
    <row r="152" spans="1:70" x14ac:dyDescent="0.25">
      <c r="A152" t="s">
        <v>152</v>
      </c>
      <c r="B152">
        <v>59</v>
      </c>
      <c r="C152" t="str">
        <f t="shared" si="69"/>
        <v>Adulto</v>
      </c>
      <c r="D152" t="s">
        <v>1</v>
      </c>
      <c r="E152">
        <v>27.7</v>
      </c>
      <c r="F152" t="str">
        <f t="shared" si="70"/>
        <v>Sobrepeso</v>
      </c>
      <c r="G152">
        <v>1</v>
      </c>
      <c r="H152" t="str">
        <f t="shared" si="71"/>
        <v>Tiene herencia</v>
      </c>
      <c r="I152">
        <v>166</v>
      </c>
      <c r="J152">
        <v>105</v>
      </c>
      <c r="K152">
        <v>91</v>
      </c>
      <c r="L152" t="str">
        <f t="shared" si="72"/>
        <v>Normal</v>
      </c>
      <c r="M152">
        <v>39</v>
      </c>
      <c r="N152" t="str">
        <f t="shared" si="73"/>
        <v>Reducida</v>
      </c>
      <c r="O152">
        <v>4</v>
      </c>
      <c r="P152" t="str">
        <f t="shared" si="74"/>
        <v>Incapacidad</v>
      </c>
      <c r="Q152">
        <v>1</v>
      </c>
      <c r="R152" t="str">
        <f t="shared" si="75"/>
        <v>Tiene cetoacidosis</v>
      </c>
      <c r="S152">
        <v>0</v>
      </c>
      <c r="T152" t="str">
        <f t="shared" si="76"/>
        <v>No tiene Insuficiencia</v>
      </c>
      <c r="U152">
        <v>1</v>
      </c>
      <c r="V152" t="str">
        <f t="shared" si="77"/>
        <v>Hipertenso</v>
      </c>
      <c r="W152">
        <v>3.9</v>
      </c>
      <c r="X152" t="str">
        <f t="shared" si="66"/>
        <v>Alto</v>
      </c>
      <c r="Y152">
        <v>70</v>
      </c>
      <c r="Z152" t="str">
        <f t="shared" si="67"/>
        <v>Elevado</v>
      </c>
      <c r="AA152">
        <v>56</v>
      </c>
      <c r="AB152" t="str">
        <f t="shared" si="78"/>
        <v>Funcion disminuida moderada</v>
      </c>
      <c r="AC152">
        <v>2509</v>
      </c>
      <c r="AD152" t="str">
        <f t="shared" si="79"/>
        <v>Proteinuria</v>
      </c>
      <c r="AE152">
        <v>2007</v>
      </c>
      <c r="AF152" t="str">
        <f t="shared" si="80"/>
        <v>Macroalbuminuria</v>
      </c>
      <c r="AG152">
        <v>650</v>
      </c>
      <c r="AH152" t="str">
        <f t="shared" si="81"/>
        <v>Poliuria</v>
      </c>
      <c r="AI152">
        <v>0</v>
      </c>
      <c r="AJ152" t="str">
        <f t="shared" si="82"/>
        <v>No Diabetico</v>
      </c>
      <c r="AK152">
        <v>123</v>
      </c>
      <c r="AL152" t="str">
        <f t="shared" si="83"/>
        <v>Prediabetes</v>
      </c>
      <c r="AM152">
        <v>8.1</v>
      </c>
      <c r="AN152" t="str">
        <f t="shared" si="84"/>
        <v>Diabetes</v>
      </c>
      <c r="AO152">
        <v>254</v>
      </c>
      <c r="AP152" t="str">
        <f t="shared" si="85"/>
        <v>Riesgo</v>
      </c>
      <c r="AQ152">
        <v>130</v>
      </c>
      <c r="AR152" t="str">
        <f t="shared" si="86"/>
        <v>Limite alto</v>
      </c>
      <c r="AS152">
        <v>26</v>
      </c>
      <c r="AT152" t="str">
        <f t="shared" si="87"/>
        <v>Bajo</v>
      </c>
      <c r="AU152">
        <v>337</v>
      </c>
      <c r="AV152" t="str">
        <f t="shared" si="88"/>
        <v>Alto</v>
      </c>
      <c r="AW152">
        <v>127</v>
      </c>
      <c r="AX152" t="str">
        <f t="shared" si="89"/>
        <v>Bajo</v>
      </c>
      <c r="AY152">
        <v>5.7</v>
      </c>
      <c r="AZ152" t="str">
        <f t="shared" si="90"/>
        <v>Alto</v>
      </c>
      <c r="BA152">
        <v>8.6999999999999993</v>
      </c>
      <c r="BB152" t="str">
        <f t="shared" si="68"/>
        <v>Baja</v>
      </c>
      <c r="BC152">
        <v>8.6999999999999993</v>
      </c>
      <c r="BD152" t="str">
        <f t="shared" si="91"/>
        <v>Normal</v>
      </c>
      <c r="BE152">
        <v>4.9000000000000004</v>
      </c>
      <c r="BF152" t="str">
        <f t="shared" si="92"/>
        <v>Alto</v>
      </c>
      <c r="BG152">
        <v>1</v>
      </c>
      <c r="BH152" t="str">
        <f t="shared" si="93"/>
        <v>Toma ECA</v>
      </c>
      <c r="BI152">
        <v>0</v>
      </c>
      <c r="BJ152" t="str">
        <f t="shared" si="94"/>
        <v>No toma ARB</v>
      </c>
      <c r="BK152">
        <v>1</v>
      </c>
      <c r="BL152" t="str">
        <f t="shared" si="95"/>
        <v>Toma diureticos</v>
      </c>
      <c r="BM152">
        <v>1</v>
      </c>
      <c r="BN152" t="str">
        <f t="shared" si="96"/>
        <v>Toma estatinas</v>
      </c>
      <c r="BO152">
        <v>1</v>
      </c>
      <c r="BP152" t="str">
        <f t="shared" si="97"/>
        <v>Enfermedad renal</v>
      </c>
      <c r="BQ152">
        <v>1</v>
      </c>
      <c r="BR152" t="str">
        <f t="shared" si="98"/>
        <v>Enfermedad cardiovascular</v>
      </c>
    </row>
    <row r="153" spans="1:70" x14ac:dyDescent="0.25">
      <c r="A153" t="s">
        <v>153</v>
      </c>
      <c r="B153">
        <v>44</v>
      </c>
      <c r="C153" t="str">
        <f t="shared" si="69"/>
        <v>Adulto</v>
      </c>
      <c r="D153" t="s">
        <v>6</v>
      </c>
      <c r="E153">
        <v>23.2</v>
      </c>
      <c r="F153" t="str">
        <f t="shared" si="70"/>
        <v>Peso Normal</v>
      </c>
      <c r="G153">
        <v>0</v>
      </c>
      <c r="H153" t="str">
        <f t="shared" si="71"/>
        <v>No tiene herencia</v>
      </c>
      <c r="I153">
        <v>104</v>
      </c>
      <c r="J153">
        <v>70</v>
      </c>
      <c r="K153">
        <v>76</v>
      </c>
      <c r="L153" t="str">
        <f t="shared" si="72"/>
        <v>Normal</v>
      </c>
      <c r="M153">
        <v>60</v>
      </c>
      <c r="N153" t="str">
        <f t="shared" si="73"/>
        <v>Normal</v>
      </c>
      <c r="O153">
        <v>2</v>
      </c>
      <c r="P153" t="str">
        <f t="shared" si="74"/>
        <v>Ligera limitaciones</v>
      </c>
      <c r="Q153">
        <v>0</v>
      </c>
      <c r="R153" t="str">
        <f t="shared" si="75"/>
        <v>No tiene cetoacidosis</v>
      </c>
      <c r="S153">
        <v>0</v>
      </c>
      <c r="T153" t="str">
        <f t="shared" si="76"/>
        <v>No tiene Insuficiencia</v>
      </c>
      <c r="U153">
        <v>1</v>
      </c>
      <c r="V153" t="str">
        <f t="shared" si="77"/>
        <v>Hipertenso</v>
      </c>
      <c r="W153">
        <v>1</v>
      </c>
      <c r="X153" t="str">
        <f t="shared" si="66"/>
        <v>Normal</v>
      </c>
      <c r="Y153">
        <v>18</v>
      </c>
      <c r="Z153" t="str">
        <f t="shared" si="67"/>
        <v>Normal</v>
      </c>
      <c r="AA153">
        <v>86</v>
      </c>
      <c r="AB153" t="str">
        <f t="shared" si="78"/>
        <v>Funcion disminuida</v>
      </c>
      <c r="AC153">
        <v>22</v>
      </c>
      <c r="AD153" t="str">
        <f t="shared" si="79"/>
        <v>Normal</v>
      </c>
      <c r="AE153">
        <v>19</v>
      </c>
      <c r="AF153" t="str">
        <f t="shared" si="80"/>
        <v>Normal</v>
      </c>
      <c r="AG153">
        <v>1660</v>
      </c>
      <c r="AH153" t="str">
        <f t="shared" si="81"/>
        <v>Poliuria</v>
      </c>
      <c r="AI153">
        <v>0</v>
      </c>
      <c r="AJ153" t="str">
        <f t="shared" si="82"/>
        <v>No Diabetico</v>
      </c>
      <c r="AK153">
        <v>119</v>
      </c>
      <c r="AL153" t="str">
        <f t="shared" si="83"/>
        <v>Prediabetes</v>
      </c>
      <c r="AM153">
        <v>5.9</v>
      </c>
      <c r="AN153" t="str">
        <f t="shared" si="84"/>
        <v>Prediabetes</v>
      </c>
      <c r="AO153">
        <v>216</v>
      </c>
      <c r="AP153" t="str">
        <f t="shared" si="85"/>
        <v>Alto</v>
      </c>
      <c r="AQ153">
        <v>119</v>
      </c>
      <c r="AR153" t="str">
        <f t="shared" si="86"/>
        <v>Casi normal</v>
      </c>
      <c r="AS153">
        <v>57</v>
      </c>
      <c r="AT153" t="str">
        <f t="shared" si="87"/>
        <v>Bajo</v>
      </c>
      <c r="AU153">
        <v>89</v>
      </c>
      <c r="AV153" t="str">
        <f t="shared" si="88"/>
        <v>Normal</v>
      </c>
      <c r="AW153">
        <v>143</v>
      </c>
      <c r="AX153" t="str">
        <f t="shared" si="89"/>
        <v>Normal</v>
      </c>
      <c r="AY153">
        <v>4.9000000000000004</v>
      </c>
      <c r="AZ153" t="str">
        <f t="shared" si="90"/>
        <v>Normal</v>
      </c>
      <c r="BA153">
        <v>12.3</v>
      </c>
      <c r="BB153" t="str">
        <f t="shared" si="68"/>
        <v>Normal</v>
      </c>
      <c r="BC153">
        <v>9</v>
      </c>
      <c r="BD153" t="str">
        <f t="shared" si="91"/>
        <v>Normal</v>
      </c>
      <c r="BE153">
        <v>4.0999999999999996</v>
      </c>
      <c r="BF153" t="str">
        <f t="shared" si="92"/>
        <v>Normal</v>
      </c>
      <c r="BG153">
        <v>1</v>
      </c>
      <c r="BH153" t="str">
        <f t="shared" si="93"/>
        <v>Toma ECA</v>
      </c>
      <c r="BI153">
        <v>0</v>
      </c>
      <c r="BJ153" t="str">
        <f t="shared" si="94"/>
        <v>No toma ARB</v>
      </c>
      <c r="BK153">
        <v>0</v>
      </c>
      <c r="BL153" t="str">
        <f t="shared" si="95"/>
        <v>No toma diureticos</v>
      </c>
      <c r="BM153">
        <v>0</v>
      </c>
      <c r="BN153" t="str">
        <f t="shared" si="96"/>
        <v>No toma estatinas</v>
      </c>
      <c r="BO153">
        <v>0</v>
      </c>
      <c r="BP153" t="str">
        <f t="shared" si="97"/>
        <v>Sano</v>
      </c>
      <c r="BQ153">
        <v>0</v>
      </c>
      <c r="BR153" t="str">
        <f t="shared" si="98"/>
        <v>Sano</v>
      </c>
    </row>
    <row r="154" spans="1:70" x14ac:dyDescent="0.25">
      <c r="A154" t="s">
        <v>154</v>
      </c>
      <c r="B154">
        <v>67</v>
      </c>
      <c r="C154" t="str">
        <f t="shared" si="69"/>
        <v>Adulto Mayor</v>
      </c>
      <c r="D154" t="s">
        <v>1</v>
      </c>
      <c r="E154">
        <v>20.6</v>
      </c>
      <c r="F154" t="str">
        <f t="shared" si="70"/>
        <v>Peso Normal</v>
      </c>
      <c r="G154">
        <v>0</v>
      </c>
      <c r="H154" t="str">
        <f t="shared" si="71"/>
        <v>No tiene herencia</v>
      </c>
      <c r="I154">
        <v>101</v>
      </c>
      <c r="J154">
        <v>65</v>
      </c>
      <c r="K154">
        <v>67</v>
      </c>
      <c r="L154" t="str">
        <f t="shared" si="72"/>
        <v>Normal</v>
      </c>
      <c r="M154">
        <v>68</v>
      </c>
      <c r="N154" t="str">
        <f t="shared" si="73"/>
        <v>Normal</v>
      </c>
      <c r="O154">
        <v>2</v>
      </c>
      <c r="P154" t="str">
        <f t="shared" si="74"/>
        <v>Ligera limitaciones</v>
      </c>
      <c r="Q154">
        <v>0</v>
      </c>
      <c r="R154" t="str">
        <f t="shared" si="75"/>
        <v>No tiene cetoacidosis</v>
      </c>
      <c r="S154">
        <v>0</v>
      </c>
      <c r="T154" t="str">
        <f t="shared" si="76"/>
        <v>No tiene Insuficiencia</v>
      </c>
      <c r="U154">
        <v>0</v>
      </c>
      <c r="V154" t="str">
        <f t="shared" si="77"/>
        <v>Normotenso</v>
      </c>
      <c r="W154">
        <v>0.9</v>
      </c>
      <c r="X154" t="str">
        <f t="shared" si="66"/>
        <v>Normal</v>
      </c>
      <c r="Y154">
        <v>26</v>
      </c>
      <c r="Z154" t="str">
        <f t="shared" si="67"/>
        <v>Normal</v>
      </c>
      <c r="AA154">
        <v>98</v>
      </c>
      <c r="AB154" t="str">
        <f t="shared" si="78"/>
        <v>Normal</v>
      </c>
      <c r="AC154">
        <v>30</v>
      </c>
      <c r="AD154" t="str">
        <f t="shared" si="79"/>
        <v>Microalbuminuria</v>
      </c>
      <c r="AE154">
        <v>24</v>
      </c>
      <c r="AF154" t="str">
        <f t="shared" si="80"/>
        <v>Normal</v>
      </c>
      <c r="AG154">
        <v>1716</v>
      </c>
      <c r="AH154" t="str">
        <f t="shared" si="81"/>
        <v>Poliuria</v>
      </c>
      <c r="AI154">
        <v>1</v>
      </c>
      <c r="AJ154" t="str">
        <f t="shared" si="82"/>
        <v>Diabetico</v>
      </c>
      <c r="AK154">
        <v>107</v>
      </c>
      <c r="AL154" t="str">
        <f t="shared" si="83"/>
        <v>Prediabetes</v>
      </c>
      <c r="AM154">
        <v>6.4</v>
      </c>
      <c r="AN154" t="str">
        <f t="shared" si="84"/>
        <v>Prediabetes</v>
      </c>
      <c r="AO154">
        <v>207</v>
      </c>
      <c r="AP154" t="str">
        <f t="shared" si="85"/>
        <v>Alto</v>
      </c>
      <c r="AQ154">
        <v>100</v>
      </c>
      <c r="AR154" t="str">
        <f t="shared" si="86"/>
        <v>Casi normal</v>
      </c>
      <c r="AS154">
        <v>63</v>
      </c>
      <c r="AT154" t="str">
        <f t="shared" si="87"/>
        <v>Normal</v>
      </c>
      <c r="AU154">
        <v>113</v>
      </c>
      <c r="AV154" t="str">
        <f t="shared" si="88"/>
        <v>Normal</v>
      </c>
      <c r="AW154">
        <v>141</v>
      </c>
      <c r="AX154" t="str">
        <f t="shared" si="89"/>
        <v>Normal</v>
      </c>
      <c r="AY154">
        <v>3.7</v>
      </c>
      <c r="AZ154" t="str">
        <f t="shared" si="90"/>
        <v>Normal</v>
      </c>
      <c r="BA154">
        <v>12.1</v>
      </c>
      <c r="BB154" t="str">
        <f t="shared" si="68"/>
        <v>Baja</v>
      </c>
      <c r="BC154">
        <v>9.5</v>
      </c>
      <c r="BD154" t="str">
        <f t="shared" si="91"/>
        <v>Normal</v>
      </c>
      <c r="BE154">
        <v>2.9</v>
      </c>
      <c r="BF154" t="str">
        <f t="shared" si="92"/>
        <v>Normal</v>
      </c>
      <c r="BG154">
        <v>0</v>
      </c>
      <c r="BH154" t="str">
        <f t="shared" si="93"/>
        <v>No Toma ECA</v>
      </c>
      <c r="BI154">
        <v>0</v>
      </c>
      <c r="BJ154" t="str">
        <f t="shared" si="94"/>
        <v>No toma ARB</v>
      </c>
      <c r="BK154">
        <v>0</v>
      </c>
      <c r="BL154" t="str">
        <f t="shared" si="95"/>
        <v>No toma diureticos</v>
      </c>
      <c r="BM154">
        <v>0</v>
      </c>
      <c r="BN154" t="str">
        <f t="shared" si="96"/>
        <v>No toma estatinas</v>
      </c>
      <c r="BO154">
        <v>0</v>
      </c>
      <c r="BP154" t="str">
        <f t="shared" si="97"/>
        <v>Sano</v>
      </c>
      <c r="BQ154">
        <v>1</v>
      </c>
      <c r="BR154" t="str">
        <f t="shared" si="98"/>
        <v>Enfermedad cardiovascular</v>
      </c>
    </row>
    <row r="155" spans="1:70" x14ac:dyDescent="0.25">
      <c r="A155" t="s">
        <v>155</v>
      </c>
      <c r="B155">
        <v>50</v>
      </c>
      <c r="C155" t="str">
        <f t="shared" si="69"/>
        <v>Adulto</v>
      </c>
      <c r="D155" t="s">
        <v>6</v>
      </c>
      <c r="E155">
        <v>26.9</v>
      </c>
      <c r="F155" t="str">
        <f t="shared" si="70"/>
        <v>Sobrepeso</v>
      </c>
      <c r="G155">
        <v>0</v>
      </c>
      <c r="H155" t="str">
        <f t="shared" si="71"/>
        <v>No tiene herencia</v>
      </c>
      <c r="I155">
        <v>134</v>
      </c>
      <c r="J155">
        <v>77</v>
      </c>
      <c r="K155">
        <v>75</v>
      </c>
      <c r="L155" t="str">
        <f t="shared" si="72"/>
        <v>Normal</v>
      </c>
      <c r="M155">
        <v>57</v>
      </c>
      <c r="N155" t="str">
        <f t="shared" si="73"/>
        <v>Normal</v>
      </c>
      <c r="O155">
        <v>2</v>
      </c>
      <c r="P155" t="str">
        <f t="shared" si="74"/>
        <v>Ligera limitaciones</v>
      </c>
      <c r="Q155">
        <v>0</v>
      </c>
      <c r="R155" t="str">
        <f t="shared" si="75"/>
        <v>No tiene cetoacidosis</v>
      </c>
      <c r="S155">
        <v>0</v>
      </c>
      <c r="T155" t="str">
        <f t="shared" si="76"/>
        <v>No tiene Insuficiencia</v>
      </c>
      <c r="U155">
        <v>0</v>
      </c>
      <c r="V155" t="str">
        <f t="shared" si="77"/>
        <v>Normotenso</v>
      </c>
      <c r="W155">
        <v>0.6</v>
      </c>
      <c r="X155" t="str">
        <f t="shared" si="66"/>
        <v>Normal</v>
      </c>
      <c r="Y155">
        <v>36</v>
      </c>
      <c r="Z155" t="str">
        <f t="shared" si="67"/>
        <v>Normal</v>
      </c>
      <c r="AA155">
        <v>85</v>
      </c>
      <c r="AB155" t="str">
        <f t="shared" si="78"/>
        <v>Funcion disminuida</v>
      </c>
      <c r="AC155">
        <v>17</v>
      </c>
      <c r="AD155" t="str">
        <f t="shared" si="79"/>
        <v>Normal</v>
      </c>
      <c r="AE155">
        <v>15</v>
      </c>
      <c r="AF155" t="str">
        <f t="shared" si="80"/>
        <v>Normal</v>
      </c>
      <c r="AG155">
        <v>1656</v>
      </c>
      <c r="AH155" t="str">
        <f t="shared" si="81"/>
        <v>Poliuria</v>
      </c>
      <c r="AI155">
        <v>0</v>
      </c>
      <c r="AJ155" t="str">
        <f t="shared" si="82"/>
        <v>No Diabetico</v>
      </c>
      <c r="AK155">
        <v>124</v>
      </c>
      <c r="AL155" t="str">
        <f t="shared" si="83"/>
        <v>Prediabetes</v>
      </c>
      <c r="AM155">
        <v>6.1</v>
      </c>
      <c r="AN155" t="str">
        <f t="shared" si="84"/>
        <v>Prediabetes</v>
      </c>
      <c r="AO155">
        <v>163</v>
      </c>
      <c r="AP155" t="str">
        <f t="shared" si="85"/>
        <v>Normal</v>
      </c>
      <c r="AQ155">
        <v>126</v>
      </c>
      <c r="AR155" t="str">
        <f t="shared" si="86"/>
        <v>Casi normal</v>
      </c>
      <c r="AS155">
        <v>47</v>
      </c>
      <c r="AT155" t="str">
        <f t="shared" si="87"/>
        <v>Bajo</v>
      </c>
      <c r="AU155">
        <v>140</v>
      </c>
      <c r="AV155" t="str">
        <f t="shared" si="88"/>
        <v>Normal</v>
      </c>
      <c r="AW155">
        <v>140</v>
      </c>
      <c r="AX155" t="str">
        <f t="shared" si="89"/>
        <v>Normal</v>
      </c>
      <c r="AY155">
        <v>4.5999999999999996</v>
      </c>
      <c r="AZ155" t="str">
        <f t="shared" si="90"/>
        <v>Normal</v>
      </c>
      <c r="BA155">
        <v>15.1</v>
      </c>
      <c r="BB155" t="str">
        <f t="shared" si="68"/>
        <v>Normal</v>
      </c>
      <c r="BC155">
        <v>9.1</v>
      </c>
      <c r="BD155" t="str">
        <f t="shared" si="91"/>
        <v>Normal</v>
      </c>
      <c r="BE155">
        <v>2.9</v>
      </c>
      <c r="BF155" t="str">
        <f t="shared" si="92"/>
        <v>Normal</v>
      </c>
      <c r="BG155">
        <v>1</v>
      </c>
      <c r="BH155" t="str">
        <f t="shared" si="93"/>
        <v>Toma ECA</v>
      </c>
      <c r="BI155">
        <v>1</v>
      </c>
      <c r="BJ155" t="str">
        <f t="shared" si="94"/>
        <v>Toma ARB</v>
      </c>
      <c r="BK155">
        <v>0</v>
      </c>
      <c r="BL155" t="str">
        <f t="shared" si="95"/>
        <v>No toma diureticos</v>
      </c>
      <c r="BM155">
        <v>1</v>
      </c>
      <c r="BN155" t="str">
        <f t="shared" si="96"/>
        <v>Toma estatinas</v>
      </c>
      <c r="BO155">
        <v>0</v>
      </c>
      <c r="BP155" t="str">
        <f t="shared" si="97"/>
        <v>Sano</v>
      </c>
      <c r="BQ155">
        <v>0</v>
      </c>
      <c r="BR155" t="str">
        <f t="shared" si="98"/>
        <v>Sano</v>
      </c>
    </row>
    <row r="156" spans="1:70" x14ac:dyDescent="0.25">
      <c r="A156" t="s">
        <v>156</v>
      </c>
      <c r="B156">
        <v>72</v>
      </c>
      <c r="C156" t="str">
        <f t="shared" si="69"/>
        <v>Adulto Mayor</v>
      </c>
      <c r="D156" t="s">
        <v>1</v>
      </c>
      <c r="E156">
        <v>33</v>
      </c>
      <c r="F156" t="str">
        <f t="shared" si="70"/>
        <v>Obesidad I</v>
      </c>
      <c r="G156">
        <v>1</v>
      </c>
      <c r="H156" t="str">
        <f t="shared" si="71"/>
        <v>Tiene herencia</v>
      </c>
      <c r="I156">
        <v>144</v>
      </c>
      <c r="J156">
        <v>109</v>
      </c>
      <c r="K156">
        <v>80</v>
      </c>
      <c r="L156" t="str">
        <f t="shared" si="72"/>
        <v>Normal</v>
      </c>
      <c r="M156">
        <v>30</v>
      </c>
      <c r="N156" t="str">
        <f t="shared" si="73"/>
        <v>Reducida</v>
      </c>
      <c r="O156">
        <v>4</v>
      </c>
      <c r="P156" t="str">
        <f t="shared" si="74"/>
        <v>Incapacidad</v>
      </c>
      <c r="Q156">
        <v>1</v>
      </c>
      <c r="R156" t="str">
        <f t="shared" si="75"/>
        <v>Tiene cetoacidosis</v>
      </c>
      <c r="S156">
        <v>1</v>
      </c>
      <c r="T156" t="str">
        <f t="shared" si="76"/>
        <v>Tiene Insuficiencia</v>
      </c>
      <c r="U156">
        <v>1</v>
      </c>
      <c r="V156" t="str">
        <f t="shared" si="77"/>
        <v>Hipertenso</v>
      </c>
      <c r="W156">
        <v>4.9000000000000004</v>
      </c>
      <c r="X156" t="str">
        <f t="shared" si="66"/>
        <v>Alto</v>
      </c>
      <c r="Y156">
        <v>61</v>
      </c>
      <c r="Z156" t="str">
        <f t="shared" si="67"/>
        <v>Elevado</v>
      </c>
      <c r="AA156">
        <v>23</v>
      </c>
      <c r="AB156" t="str">
        <f t="shared" si="78"/>
        <v>Dismucion grave</v>
      </c>
      <c r="AC156">
        <v>1785</v>
      </c>
      <c r="AD156" t="str">
        <f t="shared" si="79"/>
        <v>Proteinuria</v>
      </c>
      <c r="AE156">
        <v>1249</v>
      </c>
      <c r="AF156" t="str">
        <f t="shared" si="80"/>
        <v>Macroalbuminuria</v>
      </c>
      <c r="AG156">
        <v>312</v>
      </c>
      <c r="AH156" t="str">
        <f t="shared" si="81"/>
        <v>Oliguria</v>
      </c>
      <c r="AI156">
        <v>0</v>
      </c>
      <c r="AJ156" t="str">
        <f t="shared" si="82"/>
        <v>No Diabetico</v>
      </c>
      <c r="AK156">
        <v>134</v>
      </c>
      <c r="AL156" t="str">
        <f t="shared" si="83"/>
        <v>Diabetes</v>
      </c>
      <c r="AM156">
        <v>9.4</v>
      </c>
      <c r="AN156" t="str">
        <f t="shared" si="84"/>
        <v>Diabetes</v>
      </c>
      <c r="AO156">
        <v>306</v>
      </c>
      <c r="AP156" t="str">
        <f t="shared" si="85"/>
        <v>Riesgo</v>
      </c>
      <c r="AQ156">
        <v>164</v>
      </c>
      <c r="AR156" t="str">
        <f t="shared" si="86"/>
        <v>Alto</v>
      </c>
      <c r="AS156">
        <v>41</v>
      </c>
      <c r="AT156" t="str">
        <f t="shared" si="87"/>
        <v>Bajo</v>
      </c>
      <c r="AU156">
        <v>279</v>
      </c>
      <c r="AV156" t="str">
        <f t="shared" si="88"/>
        <v>Alto</v>
      </c>
      <c r="AW156">
        <v>127</v>
      </c>
      <c r="AX156" t="str">
        <f t="shared" si="89"/>
        <v>Bajo</v>
      </c>
      <c r="AY156">
        <v>5.8</v>
      </c>
      <c r="AZ156" t="str">
        <f t="shared" si="90"/>
        <v>Alto</v>
      </c>
      <c r="BA156">
        <v>10.3</v>
      </c>
      <c r="BB156" t="str">
        <f t="shared" si="68"/>
        <v>Baja</v>
      </c>
      <c r="BC156">
        <v>8.6999999999999993</v>
      </c>
      <c r="BD156" t="str">
        <f t="shared" si="91"/>
        <v>Normal</v>
      </c>
      <c r="BE156">
        <v>6.3</v>
      </c>
      <c r="BF156" t="str">
        <f t="shared" si="92"/>
        <v>Alto</v>
      </c>
      <c r="BG156">
        <v>1</v>
      </c>
      <c r="BH156" t="str">
        <f t="shared" si="93"/>
        <v>Toma ECA</v>
      </c>
      <c r="BI156">
        <v>0</v>
      </c>
      <c r="BJ156" t="str">
        <f t="shared" si="94"/>
        <v>No toma ARB</v>
      </c>
      <c r="BK156">
        <v>0</v>
      </c>
      <c r="BL156" t="str">
        <f t="shared" si="95"/>
        <v>No toma diureticos</v>
      </c>
      <c r="BM156">
        <v>1</v>
      </c>
      <c r="BN156" t="str">
        <f t="shared" si="96"/>
        <v>Toma estatinas</v>
      </c>
      <c r="BO156">
        <v>1</v>
      </c>
      <c r="BP156" t="str">
        <f t="shared" si="97"/>
        <v>Enfermedad renal</v>
      </c>
      <c r="BQ156">
        <v>0</v>
      </c>
      <c r="BR156" t="str">
        <f t="shared" si="98"/>
        <v>Sano</v>
      </c>
    </row>
    <row r="157" spans="1:70" x14ac:dyDescent="0.25">
      <c r="A157" t="s">
        <v>157</v>
      </c>
      <c r="B157">
        <v>61</v>
      </c>
      <c r="C157" t="str">
        <f t="shared" si="69"/>
        <v>Adulto Mayor</v>
      </c>
      <c r="D157" t="s">
        <v>6</v>
      </c>
      <c r="E157">
        <v>27</v>
      </c>
      <c r="F157" t="str">
        <f t="shared" si="70"/>
        <v>Sobrepeso</v>
      </c>
      <c r="G157">
        <v>0</v>
      </c>
      <c r="H157" t="str">
        <f t="shared" si="71"/>
        <v>No tiene herencia</v>
      </c>
      <c r="I157">
        <v>113</v>
      </c>
      <c r="J157">
        <v>69</v>
      </c>
      <c r="K157">
        <v>75</v>
      </c>
      <c r="L157" t="str">
        <f t="shared" si="72"/>
        <v>Normal</v>
      </c>
      <c r="M157">
        <v>64</v>
      </c>
      <c r="N157" t="str">
        <f t="shared" si="73"/>
        <v>Normal</v>
      </c>
      <c r="O157">
        <v>1</v>
      </c>
      <c r="P157" t="str">
        <f t="shared" si="74"/>
        <v>Sin limitaciones</v>
      </c>
      <c r="Q157">
        <v>0</v>
      </c>
      <c r="R157" t="str">
        <f t="shared" si="75"/>
        <v>No tiene cetoacidosis</v>
      </c>
      <c r="S157">
        <v>0</v>
      </c>
      <c r="T157" t="str">
        <f t="shared" si="76"/>
        <v>No tiene Insuficiencia</v>
      </c>
      <c r="U157">
        <v>1</v>
      </c>
      <c r="V157" t="str">
        <f t="shared" si="77"/>
        <v>Hipertenso</v>
      </c>
      <c r="W157">
        <v>0.7</v>
      </c>
      <c r="X157" t="str">
        <f t="shared" si="66"/>
        <v>Normal</v>
      </c>
      <c r="Y157">
        <v>30</v>
      </c>
      <c r="Z157" t="str">
        <f t="shared" si="67"/>
        <v>Normal</v>
      </c>
      <c r="AA157">
        <v>87</v>
      </c>
      <c r="AB157" t="str">
        <f t="shared" si="78"/>
        <v>Funcion disminuida</v>
      </c>
      <c r="AC157">
        <v>20</v>
      </c>
      <c r="AD157" t="str">
        <f t="shared" si="79"/>
        <v>Normal</v>
      </c>
      <c r="AE157">
        <v>14</v>
      </c>
      <c r="AF157" t="str">
        <f t="shared" si="80"/>
        <v>Normal</v>
      </c>
      <c r="AG157">
        <v>2213</v>
      </c>
      <c r="AH157" t="str">
        <f t="shared" si="81"/>
        <v>Poliuria</v>
      </c>
      <c r="AI157">
        <v>0</v>
      </c>
      <c r="AJ157" t="str">
        <f t="shared" si="82"/>
        <v>No Diabetico</v>
      </c>
      <c r="AK157">
        <v>107</v>
      </c>
      <c r="AL157" t="str">
        <f t="shared" si="83"/>
        <v>Prediabetes</v>
      </c>
      <c r="AM157">
        <v>5.6</v>
      </c>
      <c r="AN157" t="str">
        <f t="shared" si="84"/>
        <v>Normal</v>
      </c>
      <c r="AO157">
        <v>215</v>
      </c>
      <c r="AP157" t="str">
        <f t="shared" si="85"/>
        <v>Alto</v>
      </c>
      <c r="AQ157">
        <v>110</v>
      </c>
      <c r="AR157" t="str">
        <f t="shared" si="86"/>
        <v>Casi normal</v>
      </c>
      <c r="AS157">
        <v>42</v>
      </c>
      <c r="AT157" t="str">
        <f t="shared" si="87"/>
        <v>Bajo</v>
      </c>
      <c r="AU157">
        <v>87</v>
      </c>
      <c r="AV157" t="str">
        <f t="shared" si="88"/>
        <v>Normal</v>
      </c>
      <c r="AW157">
        <v>142</v>
      </c>
      <c r="AX157" t="str">
        <f t="shared" si="89"/>
        <v>Normal</v>
      </c>
      <c r="AY157">
        <v>5</v>
      </c>
      <c r="AZ157" t="str">
        <f t="shared" si="90"/>
        <v>Normal</v>
      </c>
      <c r="BA157">
        <v>13</v>
      </c>
      <c r="BB157" t="str">
        <f t="shared" si="68"/>
        <v>Normal</v>
      </c>
      <c r="BC157">
        <v>9.1</v>
      </c>
      <c r="BD157" t="str">
        <f t="shared" si="91"/>
        <v>Normal</v>
      </c>
      <c r="BE157">
        <v>4.2</v>
      </c>
      <c r="BF157" t="str">
        <f t="shared" si="92"/>
        <v>Normal</v>
      </c>
      <c r="BG157">
        <v>0</v>
      </c>
      <c r="BH157" t="str">
        <f t="shared" si="93"/>
        <v>No Toma ECA</v>
      </c>
      <c r="BI157">
        <v>1</v>
      </c>
      <c r="BJ157" t="str">
        <f t="shared" si="94"/>
        <v>Toma ARB</v>
      </c>
      <c r="BK157">
        <v>1</v>
      </c>
      <c r="BL157" t="str">
        <f t="shared" si="95"/>
        <v>Toma diureticos</v>
      </c>
      <c r="BM157">
        <v>0</v>
      </c>
      <c r="BN157" t="str">
        <f t="shared" si="96"/>
        <v>No toma estatinas</v>
      </c>
      <c r="BO157">
        <v>0</v>
      </c>
      <c r="BP157" t="str">
        <f t="shared" si="97"/>
        <v>Sano</v>
      </c>
      <c r="BQ157">
        <v>0</v>
      </c>
      <c r="BR157" t="str">
        <f t="shared" si="98"/>
        <v>Sano</v>
      </c>
    </row>
    <row r="158" spans="1:70" x14ac:dyDescent="0.25">
      <c r="A158" t="s">
        <v>158</v>
      </c>
      <c r="B158">
        <v>65</v>
      </c>
      <c r="C158" t="str">
        <f t="shared" si="69"/>
        <v>Adulto Mayor</v>
      </c>
      <c r="D158" t="s">
        <v>6</v>
      </c>
      <c r="E158">
        <v>31</v>
      </c>
      <c r="F158" t="str">
        <f t="shared" si="70"/>
        <v>Obesidad I</v>
      </c>
      <c r="G158">
        <v>1</v>
      </c>
      <c r="H158" t="str">
        <f t="shared" si="71"/>
        <v>Tiene herencia</v>
      </c>
      <c r="I158">
        <v>157</v>
      </c>
      <c r="J158">
        <v>107</v>
      </c>
      <c r="K158">
        <v>79</v>
      </c>
      <c r="L158" t="str">
        <f t="shared" si="72"/>
        <v>Normal</v>
      </c>
      <c r="M158">
        <v>45</v>
      </c>
      <c r="N158" t="str">
        <f t="shared" si="73"/>
        <v>Intermedia</v>
      </c>
      <c r="O158">
        <v>2</v>
      </c>
      <c r="P158" t="str">
        <f t="shared" si="74"/>
        <v>Ligera limitaciones</v>
      </c>
      <c r="Q158">
        <v>0</v>
      </c>
      <c r="R158" t="str">
        <f t="shared" si="75"/>
        <v>No tiene cetoacidosis</v>
      </c>
      <c r="S158">
        <v>1</v>
      </c>
      <c r="T158" t="str">
        <f t="shared" si="76"/>
        <v>Tiene Insuficiencia</v>
      </c>
      <c r="U158">
        <v>1</v>
      </c>
      <c r="V158" t="str">
        <f t="shared" si="77"/>
        <v>Hipertenso</v>
      </c>
      <c r="W158">
        <v>3.1</v>
      </c>
      <c r="X158" t="str">
        <f t="shared" si="66"/>
        <v>Alto</v>
      </c>
      <c r="Y158">
        <v>89</v>
      </c>
      <c r="Z158" t="str">
        <f t="shared" si="67"/>
        <v>Elevado</v>
      </c>
      <c r="AA158">
        <v>32</v>
      </c>
      <c r="AB158" t="str">
        <f t="shared" si="78"/>
        <v>Funcion disminuida moderada</v>
      </c>
      <c r="AC158">
        <v>752</v>
      </c>
      <c r="AD158" t="str">
        <f t="shared" si="79"/>
        <v>Proteinuria</v>
      </c>
      <c r="AE158">
        <v>601</v>
      </c>
      <c r="AF158" t="str">
        <f t="shared" si="80"/>
        <v>Macroalbuminuria</v>
      </c>
      <c r="AG158">
        <v>649</v>
      </c>
      <c r="AH158" t="str">
        <f t="shared" si="81"/>
        <v>Poliuria</v>
      </c>
      <c r="AI158">
        <v>1</v>
      </c>
      <c r="AJ158" t="str">
        <f t="shared" si="82"/>
        <v>Diabetico</v>
      </c>
      <c r="AK158">
        <v>123</v>
      </c>
      <c r="AL158" t="str">
        <f t="shared" si="83"/>
        <v>Prediabetes</v>
      </c>
      <c r="AM158">
        <v>10</v>
      </c>
      <c r="AN158" t="str">
        <f t="shared" si="84"/>
        <v>Diabetes</v>
      </c>
      <c r="AO158">
        <v>205</v>
      </c>
      <c r="AP158" t="str">
        <f t="shared" si="85"/>
        <v>Alto</v>
      </c>
      <c r="AQ158">
        <v>161</v>
      </c>
      <c r="AR158" t="str">
        <f t="shared" si="86"/>
        <v>Alto</v>
      </c>
      <c r="AS158">
        <v>34</v>
      </c>
      <c r="AT158" t="str">
        <f t="shared" si="87"/>
        <v>Bajo</v>
      </c>
      <c r="AU158">
        <v>325</v>
      </c>
      <c r="AV158" t="str">
        <f t="shared" si="88"/>
        <v>Alto</v>
      </c>
      <c r="AW158">
        <v>139</v>
      </c>
      <c r="AX158" t="str">
        <f t="shared" si="89"/>
        <v>Normal</v>
      </c>
      <c r="AY158">
        <v>6</v>
      </c>
      <c r="AZ158" t="str">
        <f t="shared" si="90"/>
        <v>Alto</v>
      </c>
      <c r="BA158">
        <v>9.1</v>
      </c>
      <c r="BB158" t="str">
        <f t="shared" si="68"/>
        <v>Baja</v>
      </c>
      <c r="BC158">
        <v>8</v>
      </c>
      <c r="BD158" t="str">
        <f t="shared" si="91"/>
        <v>Bajo</v>
      </c>
      <c r="BE158">
        <v>6.2</v>
      </c>
      <c r="BF158" t="str">
        <f t="shared" si="92"/>
        <v>Alto</v>
      </c>
      <c r="BG158">
        <v>0</v>
      </c>
      <c r="BH158" t="str">
        <f t="shared" si="93"/>
        <v>No Toma ECA</v>
      </c>
      <c r="BI158">
        <v>0</v>
      </c>
      <c r="BJ158" t="str">
        <f t="shared" si="94"/>
        <v>No toma ARB</v>
      </c>
      <c r="BK158">
        <v>0</v>
      </c>
      <c r="BL158" t="str">
        <f t="shared" si="95"/>
        <v>No toma diureticos</v>
      </c>
      <c r="BM158">
        <v>1</v>
      </c>
      <c r="BN158" t="str">
        <f t="shared" si="96"/>
        <v>Toma estatinas</v>
      </c>
      <c r="BO158">
        <v>1</v>
      </c>
      <c r="BP158" t="str">
        <f t="shared" si="97"/>
        <v>Enfermedad renal</v>
      </c>
      <c r="BQ158">
        <v>0</v>
      </c>
      <c r="BR158" t="str">
        <f t="shared" si="98"/>
        <v>Sano</v>
      </c>
    </row>
    <row r="159" spans="1:70" x14ac:dyDescent="0.25">
      <c r="A159" t="s">
        <v>159</v>
      </c>
      <c r="B159">
        <v>46</v>
      </c>
      <c r="C159" t="str">
        <f t="shared" si="69"/>
        <v>Adulto</v>
      </c>
      <c r="D159" t="s">
        <v>6</v>
      </c>
      <c r="E159">
        <v>26.4</v>
      </c>
      <c r="F159" t="str">
        <f t="shared" si="70"/>
        <v>Sobrepeso</v>
      </c>
      <c r="G159">
        <v>1</v>
      </c>
      <c r="H159" t="str">
        <f t="shared" si="71"/>
        <v>Tiene herencia</v>
      </c>
      <c r="I159">
        <v>116</v>
      </c>
      <c r="J159">
        <v>73</v>
      </c>
      <c r="K159">
        <v>78</v>
      </c>
      <c r="L159" t="str">
        <f t="shared" si="72"/>
        <v>Normal</v>
      </c>
      <c r="M159">
        <v>54</v>
      </c>
      <c r="N159" t="str">
        <f t="shared" si="73"/>
        <v>Normal</v>
      </c>
      <c r="O159">
        <v>2</v>
      </c>
      <c r="P159" t="str">
        <f t="shared" si="74"/>
        <v>Ligera limitaciones</v>
      </c>
      <c r="Q159">
        <v>0</v>
      </c>
      <c r="R159" t="str">
        <f t="shared" si="75"/>
        <v>No tiene cetoacidosis</v>
      </c>
      <c r="S159">
        <v>0</v>
      </c>
      <c r="T159" t="str">
        <f t="shared" si="76"/>
        <v>No tiene Insuficiencia</v>
      </c>
      <c r="U159">
        <v>1</v>
      </c>
      <c r="V159" t="str">
        <f t="shared" si="77"/>
        <v>Hipertenso</v>
      </c>
      <c r="W159">
        <v>1.1000000000000001</v>
      </c>
      <c r="X159" t="str">
        <f t="shared" si="66"/>
        <v>Alto</v>
      </c>
      <c r="Y159">
        <v>17</v>
      </c>
      <c r="Z159" t="str">
        <f t="shared" si="67"/>
        <v>Normal</v>
      </c>
      <c r="AA159">
        <v>81</v>
      </c>
      <c r="AB159" t="str">
        <f t="shared" si="78"/>
        <v>Funcion disminuida</v>
      </c>
      <c r="AC159">
        <v>5</v>
      </c>
      <c r="AD159" t="str">
        <f t="shared" si="79"/>
        <v>Normal</v>
      </c>
      <c r="AE159">
        <v>4</v>
      </c>
      <c r="AF159" t="str">
        <f t="shared" si="80"/>
        <v>Normal</v>
      </c>
      <c r="AG159">
        <v>1149</v>
      </c>
      <c r="AH159" t="str">
        <f t="shared" si="81"/>
        <v>Poliuria</v>
      </c>
      <c r="AI159">
        <v>1</v>
      </c>
      <c r="AJ159" t="str">
        <f t="shared" si="82"/>
        <v>Diabetico</v>
      </c>
      <c r="AK159">
        <v>92</v>
      </c>
      <c r="AL159" t="str">
        <f t="shared" si="83"/>
        <v>Normal</v>
      </c>
      <c r="AM159">
        <v>6.4</v>
      </c>
      <c r="AN159" t="str">
        <f t="shared" si="84"/>
        <v>Prediabetes</v>
      </c>
      <c r="AO159">
        <v>152</v>
      </c>
      <c r="AP159" t="str">
        <f t="shared" si="85"/>
        <v>Normal</v>
      </c>
      <c r="AQ159">
        <v>88</v>
      </c>
      <c r="AR159" t="str">
        <f t="shared" si="86"/>
        <v>Normal</v>
      </c>
      <c r="AS159">
        <v>67</v>
      </c>
      <c r="AT159" t="str">
        <f t="shared" si="87"/>
        <v>Normal</v>
      </c>
      <c r="AU159">
        <v>155</v>
      </c>
      <c r="AV159" t="str">
        <f t="shared" si="88"/>
        <v>Alto</v>
      </c>
      <c r="AW159">
        <v>141</v>
      </c>
      <c r="AX159" t="str">
        <f t="shared" si="89"/>
        <v>Normal</v>
      </c>
      <c r="AY159">
        <v>4.2</v>
      </c>
      <c r="AZ159" t="str">
        <f t="shared" si="90"/>
        <v>Normal</v>
      </c>
      <c r="BA159">
        <v>13.7</v>
      </c>
      <c r="BB159" t="str">
        <f t="shared" si="68"/>
        <v>Normal</v>
      </c>
      <c r="BC159">
        <v>9.1</v>
      </c>
      <c r="BD159" t="str">
        <f t="shared" si="91"/>
        <v>Normal</v>
      </c>
      <c r="BE159">
        <v>2.9</v>
      </c>
      <c r="BF159" t="str">
        <f t="shared" si="92"/>
        <v>Normal</v>
      </c>
      <c r="BG159">
        <v>1</v>
      </c>
      <c r="BH159" t="str">
        <f t="shared" si="93"/>
        <v>Toma ECA</v>
      </c>
      <c r="BI159">
        <v>0</v>
      </c>
      <c r="BJ159" t="str">
        <f t="shared" si="94"/>
        <v>No toma ARB</v>
      </c>
      <c r="BK159">
        <v>0</v>
      </c>
      <c r="BL159" t="str">
        <f t="shared" si="95"/>
        <v>No toma diureticos</v>
      </c>
      <c r="BM159">
        <v>0</v>
      </c>
      <c r="BN159" t="str">
        <f t="shared" si="96"/>
        <v>No toma estatinas</v>
      </c>
      <c r="BO159">
        <v>0</v>
      </c>
      <c r="BP159" t="str">
        <f t="shared" si="97"/>
        <v>Sano</v>
      </c>
      <c r="BQ159">
        <v>0</v>
      </c>
      <c r="BR159" t="str">
        <f t="shared" si="98"/>
        <v>Sano</v>
      </c>
    </row>
    <row r="160" spans="1:70" x14ac:dyDescent="0.25">
      <c r="A160" t="s">
        <v>160</v>
      </c>
      <c r="B160">
        <v>52</v>
      </c>
      <c r="C160" t="str">
        <f t="shared" si="69"/>
        <v>Adulto</v>
      </c>
      <c r="D160" t="s">
        <v>1</v>
      </c>
      <c r="E160">
        <v>23</v>
      </c>
      <c r="F160" t="str">
        <f t="shared" si="70"/>
        <v>Peso Normal</v>
      </c>
      <c r="G160">
        <v>0</v>
      </c>
      <c r="H160" t="str">
        <f t="shared" si="71"/>
        <v>No tiene herencia</v>
      </c>
      <c r="I160">
        <v>124</v>
      </c>
      <c r="J160">
        <v>74</v>
      </c>
      <c r="K160">
        <v>73</v>
      </c>
      <c r="L160" t="str">
        <f t="shared" si="72"/>
        <v>Normal</v>
      </c>
      <c r="M160">
        <v>59</v>
      </c>
      <c r="N160" t="str">
        <f t="shared" si="73"/>
        <v>Normal</v>
      </c>
      <c r="O160">
        <v>1</v>
      </c>
      <c r="P160" t="str">
        <f t="shared" si="74"/>
        <v>Sin limitaciones</v>
      </c>
      <c r="Q160">
        <v>0</v>
      </c>
      <c r="R160" t="str">
        <f t="shared" si="75"/>
        <v>No tiene cetoacidosis</v>
      </c>
      <c r="S160">
        <v>0</v>
      </c>
      <c r="T160" t="str">
        <f t="shared" si="76"/>
        <v>No tiene Insuficiencia</v>
      </c>
      <c r="U160">
        <v>1</v>
      </c>
      <c r="V160" t="str">
        <f t="shared" si="77"/>
        <v>Hipertenso</v>
      </c>
      <c r="W160">
        <v>0.8</v>
      </c>
      <c r="X160" t="str">
        <f t="shared" si="66"/>
        <v>Normal</v>
      </c>
      <c r="Y160">
        <v>37</v>
      </c>
      <c r="Z160" t="str">
        <f t="shared" si="67"/>
        <v>Normal</v>
      </c>
      <c r="AA160">
        <v>100</v>
      </c>
      <c r="AB160" t="str">
        <f t="shared" si="78"/>
        <v>Normal</v>
      </c>
      <c r="AC160">
        <v>29</v>
      </c>
      <c r="AD160" t="str">
        <f t="shared" si="79"/>
        <v>Normal</v>
      </c>
      <c r="AE160">
        <v>20</v>
      </c>
      <c r="AF160" t="str">
        <f t="shared" si="80"/>
        <v>Normal</v>
      </c>
      <c r="AG160">
        <v>2357</v>
      </c>
      <c r="AH160" t="str">
        <f t="shared" si="81"/>
        <v>Poliuria</v>
      </c>
      <c r="AI160">
        <v>0</v>
      </c>
      <c r="AJ160" t="str">
        <f t="shared" si="82"/>
        <v>No Diabetico</v>
      </c>
      <c r="AK160">
        <v>89</v>
      </c>
      <c r="AL160" t="str">
        <f t="shared" si="83"/>
        <v>Normal</v>
      </c>
      <c r="AM160">
        <v>5.2</v>
      </c>
      <c r="AN160" t="str">
        <f t="shared" si="84"/>
        <v>Normal</v>
      </c>
      <c r="AO160">
        <v>160</v>
      </c>
      <c r="AP160" t="str">
        <f t="shared" si="85"/>
        <v>Normal</v>
      </c>
      <c r="AQ160">
        <v>100</v>
      </c>
      <c r="AR160" t="str">
        <f t="shared" si="86"/>
        <v>Casi normal</v>
      </c>
      <c r="AS160">
        <v>60</v>
      </c>
      <c r="AT160" t="str">
        <f t="shared" si="87"/>
        <v>Normal</v>
      </c>
      <c r="AU160">
        <v>165</v>
      </c>
      <c r="AV160" t="str">
        <f t="shared" si="88"/>
        <v>Alto</v>
      </c>
      <c r="AW160">
        <v>141</v>
      </c>
      <c r="AX160" t="str">
        <f t="shared" si="89"/>
        <v>Normal</v>
      </c>
      <c r="AY160">
        <v>3.7</v>
      </c>
      <c r="AZ160" t="str">
        <f t="shared" si="90"/>
        <v>Normal</v>
      </c>
      <c r="BA160">
        <v>12.9</v>
      </c>
      <c r="BB160" t="str">
        <f t="shared" si="68"/>
        <v>Baja</v>
      </c>
      <c r="BC160">
        <v>10.199999999999999</v>
      </c>
      <c r="BD160" t="str">
        <f t="shared" si="91"/>
        <v>Normal</v>
      </c>
      <c r="BE160">
        <v>4.4000000000000004</v>
      </c>
      <c r="BF160" t="str">
        <f t="shared" si="92"/>
        <v>Normal</v>
      </c>
      <c r="BG160">
        <v>1</v>
      </c>
      <c r="BH160" t="str">
        <f t="shared" si="93"/>
        <v>Toma ECA</v>
      </c>
      <c r="BI160">
        <v>1</v>
      </c>
      <c r="BJ160" t="str">
        <f t="shared" si="94"/>
        <v>Toma ARB</v>
      </c>
      <c r="BK160">
        <v>0</v>
      </c>
      <c r="BL160" t="str">
        <f t="shared" si="95"/>
        <v>No toma diureticos</v>
      </c>
      <c r="BM160">
        <v>0</v>
      </c>
      <c r="BN160" t="str">
        <f t="shared" si="96"/>
        <v>No toma estatinas</v>
      </c>
      <c r="BO160">
        <v>0</v>
      </c>
      <c r="BP160" t="str">
        <f t="shared" si="97"/>
        <v>Sano</v>
      </c>
      <c r="BQ160">
        <v>0</v>
      </c>
      <c r="BR160" t="str">
        <f t="shared" si="98"/>
        <v>Sano</v>
      </c>
    </row>
    <row r="161" spans="1:70" x14ac:dyDescent="0.25">
      <c r="A161" t="s">
        <v>161</v>
      </c>
      <c r="B161">
        <v>47</v>
      </c>
      <c r="C161" t="str">
        <f t="shared" si="69"/>
        <v>Adulto</v>
      </c>
      <c r="D161" t="s">
        <v>6</v>
      </c>
      <c r="E161">
        <v>28.3</v>
      </c>
      <c r="F161" t="str">
        <f t="shared" si="70"/>
        <v>Sobrepeso</v>
      </c>
      <c r="G161">
        <v>1</v>
      </c>
      <c r="H161" t="str">
        <f t="shared" si="71"/>
        <v>Tiene herencia</v>
      </c>
      <c r="I161">
        <v>115</v>
      </c>
      <c r="J161">
        <v>70</v>
      </c>
      <c r="K161">
        <v>84</v>
      </c>
      <c r="L161" t="str">
        <f t="shared" si="72"/>
        <v>Normal</v>
      </c>
      <c r="M161">
        <v>61</v>
      </c>
      <c r="N161" t="str">
        <f t="shared" si="73"/>
        <v>Normal</v>
      </c>
      <c r="O161">
        <v>1</v>
      </c>
      <c r="P161" t="str">
        <f t="shared" si="74"/>
        <v>Sin limitaciones</v>
      </c>
      <c r="Q161">
        <v>0</v>
      </c>
      <c r="R161" t="str">
        <f t="shared" si="75"/>
        <v>No tiene cetoacidosis</v>
      </c>
      <c r="S161">
        <v>0</v>
      </c>
      <c r="T161" t="str">
        <f t="shared" si="76"/>
        <v>No tiene Insuficiencia</v>
      </c>
      <c r="U161">
        <v>0</v>
      </c>
      <c r="V161" t="str">
        <f t="shared" si="77"/>
        <v>Normotenso</v>
      </c>
      <c r="W161">
        <v>0.7</v>
      </c>
      <c r="X161" t="str">
        <f t="shared" si="66"/>
        <v>Normal</v>
      </c>
      <c r="Y161">
        <v>24</v>
      </c>
      <c r="Z161" t="str">
        <f t="shared" si="67"/>
        <v>Normal</v>
      </c>
      <c r="AA161">
        <v>71</v>
      </c>
      <c r="AB161" t="str">
        <f t="shared" si="78"/>
        <v>Funcion disminuida</v>
      </c>
      <c r="AC161">
        <v>17</v>
      </c>
      <c r="AD161" t="str">
        <f t="shared" si="79"/>
        <v>Normal</v>
      </c>
      <c r="AE161">
        <v>11</v>
      </c>
      <c r="AF161" t="str">
        <f t="shared" si="80"/>
        <v>Normal</v>
      </c>
      <c r="AG161">
        <v>1998</v>
      </c>
      <c r="AH161" t="str">
        <f t="shared" si="81"/>
        <v>Poliuria</v>
      </c>
      <c r="AI161">
        <v>0</v>
      </c>
      <c r="AJ161" t="str">
        <f t="shared" si="82"/>
        <v>No Diabetico</v>
      </c>
      <c r="AK161">
        <v>106</v>
      </c>
      <c r="AL161" t="str">
        <f t="shared" si="83"/>
        <v>Prediabetes</v>
      </c>
      <c r="AM161">
        <v>5.9</v>
      </c>
      <c r="AN161" t="str">
        <f t="shared" si="84"/>
        <v>Prediabetes</v>
      </c>
      <c r="AO161">
        <v>156</v>
      </c>
      <c r="AP161" t="str">
        <f t="shared" si="85"/>
        <v>Normal</v>
      </c>
      <c r="AQ161">
        <v>126</v>
      </c>
      <c r="AR161" t="str">
        <f t="shared" si="86"/>
        <v>Casi normal</v>
      </c>
      <c r="AS161">
        <v>62</v>
      </c>
      <c r="AT161" t="str">
        <f t="shared" si="87"/>
        <v>Normal</v>
      </c>
      <c r="AU161">
        <v>125</v>
      </c>
      <c r="AV161" t="str">
        <f t="shared" si="88"/>
        <v>Normal</v>
      </c>
      <c r="AW161">
        <v>142</v>
      </c>
      <c r="AX161" t="str">
        <f t="shared" si="89"/>
        <v>Normal</v>
      </c>
      <c r="AY161">
        <v>3.6</v>
      </c>
      <c r="AZ161" t="str">
        <f t="shared" si="90"/>
        <v>Normal</v>
      </c>
      <c r="BA161">
        <v>13.6</v>
      </c>
      <c r="BB161" t="str">
        <f t="shared" si="68"/>
        <v>Normal</v>
      </c>
      <c r="BC161">
        <v>8.8000000000000007</v>
      </c>
      <c r="BD161" t="str">
        <f t="shared" si="91"/>
        <v>Normal</v>
      </c>
      <c r="BE161">
        <v>2.9</v>
      </c>
      <c r="BF161" t="str">
        <f t="shared" si="92"/>
        <v>Normal</v>
      </c>
      <c r="BG161">
        <v>0</v>
      </c>
      <c r="BH161" t="str">
        <f t="shared" si="93"/>
        <v>No Toma ECA</v>
      </c>
      <c r="BI161">
        <v>1</v>
      </c>
      <c r="BJ161" t="str">
        <f t="shared" si="94"/>
        <v>Toma ARB</v>
      </c>
      <c r="BK161">
        <v>0</v>
      </c>
      <c r="BL161" t="str">
        <f t="shared" si="95"/>
        <v>No toma diureticos</v>
      </c>
      <c r="BM161">
        <v>1</v>
      </c>
      <c r="BN161" t="str">
        <f t="shared" si="96"/>
        <v>Toma estatinas</v>
      </c>
      <c r="BO161">
        <v>0</v>
      </c>
      <c r="BP161" t="str">
        <f t="shared" si="97"/>
        <v>Sano</v>
      </c>
      <c r="BQ161">
        <v>1</v>
      </c>
      <c r="BR161" t="str">
        <f t="shared" si="98"/>
        <v>Enfermedad cardiovascular</v>
      </c>
    </row>
    <row r="162" spans="1:70" x14ac:dyDescent="0.25">
      <c r="A162" t="s">
        <v>162</v>
      </c>
      <c r="B162">
        <v>45</v>
      </c>
      <c r="C162" t="str">
        <f t="shared" si="69"/>
        <v>Adulto</v>
      </c>
      <c r="D162" t="s">
        <v>1</v>
      </c>
      <c r="E162">
        <v>20.3</v>
      </c>
      <c r="F162" t="str">
        <f t="shared" si="70"/>
        <v>Peso Normal</v>
      </c>
      <c r="G162">
        <v>0</v>
      </c>
      <c r="H162" t="str">
        <f t="shared" si="71"/>
        <v>No tiene herencia</v>
      </c>
      <c r="I162">
        <v>111</v>
      </c>
      <c r="J162">
        <v>69</v>
      </c>
      <c r="K162">
        <v>89</v>
      </c>
      <c r="L162" t="str">
        <f t="shared" si="72"/>
        <v>Normal</v>
      </c>
      <c r="M162">
        <v>65</v>
      </c>
      <c r="N162" t="str">
        <f t="shared" si="73"/>
        <v>Normal</v>
      </c>
      <c r="O162">
        <v>2</v>
      </c>
      <c r="P162" t="str">
        <f t="shared" si="74"/>
        <v>Ligera limitaciones</v>
      </c>
      <c r="Q162">
        <v>0</v>
      </c>
      <c r="R162" t="str">
        <f t="shared" si="75"/>
        <v>No tiene cetoacidosis</v>
      </c>
      <c r="S162">
        <v>0</v>
      </c>
      <c r="T162" t="str">
        <f t="shared" si="76"/>
        <v>No tiene Insuficiencia</v>
      </c>
      <c r="U162">
        <v>1</v>
      </c>
      <c r="V162" t="str">
        <f t="shared" si="77"/>
        <v>Hipertenso</v>
      </c>
      <c r="W162">
        <v>1</v>
      </c>
      <c r="X162" t="str">
        <f t="shared" si="66"/>
        <v>Normal</v>
      </c>
      <c r="Y162">
        <v>34</v>
      </c>
      <c r="Z162" t="str">
        <f t="shared" si="67"/>
        <v>Normal</v>
      </c>
      <c r="AA162">
        <v>119</v>
      </c>
      <c r="AB162" t="str">
        <f t="shared" si="78"/>
        <v>Normal</v>
      </c>
      <c r="AC162">
        <v>9</v>
      </c>
      <c r="AD162" t="str">
        <f t="shared" si="79"/>
        <v>Normal</v>
      </c>
      <c r="AE162">
        <v>7</v>
      </c>
      <c r="AF162" t="str">
        <f t="shared" si="80"/>
        <v>Normal</v>
      </c>
      <c r="AG162">
        <v>1796</v>
      </c>
      <c r="AH162" t="str">
        <f t="shared" si="81"/>
        <v>Poliuria</v>
      </c>
      <c r="AI162">
        <v>1</v>
      </c>
      <c r="AJ162" t="str">
        <f t="shared" si="82"/>
        <v>Diabetico</v>
      </c>
      <c r="AK162">
        <v>125</v>
      </c>
      <c r="AL162" t="str">
        <f t="shared" si="83"/>
        <v>Prediabetes</v>
      </c>
      <c r="AM162">
        <v>5.7</v>
      </c>
      <c r="AN162" t="str">
        <f t="shared" si="84"/>
        <v>Prediabetes</v>
      </c>
      <c r="AO162">
        <v>170</v>
      </c>
      <c r="AP162" t="str">
        <f t="shared" si="85"/>
        <v>Normal</v>
      </c>
      <c r="AQ162">
        <v>116</v>
      </c>
      <c r="AR162" t="str">
        <f t="shared" si="86"/>
        <v>Casi normal</v>
      </c>
      <c r="AS162">
        <v>66</v>
      </c>
      <c r="AT162" t="str">
        <f t="shared" si="87"/>
        <v>Normal</v>
      </c>
      <c r="AU162">
        <v>134</v>
      </c>
      <c r="AV162" t="str">
        <f t="shared" si="88"/>
        <v>Normal</v>
      </c>
      <c r="AW162">
        <v>138</v>
      </c>
      <c r="AX162" t="str">
        <f t="shared" si="89"/>
        <v>Normal</v>
      </c>
      <c r="AY162">
        <v>4.3</v>
      </c>
      <c r="AZ162" t="str">
        <f t="shared" si="90"/>
        <v>Normal</v>
      </c>
      <c r="BA162">
        <v>14.9</v>
      </c>
      <c r="BB162" t="str">
        <f t="shared" si="68"/>
        <v>Normal</v>
      </c>
      <c r="BC162">
        <v>9.1999999999999993</v>
      </c>
      <c r="BD162" t="str">
        <f t="shared" si="91"/>
        <v>Normal</v>
      </c>
      <c r="BE162">
        <v>3.3</v>
      </c>
      <c r="BF162" t="str">
        <f t="shared" si="92"/>
        <v>Normal</v>
      </c>
      <c r="BG162">
        <v>1</v>
      </c>
      <c r="BH162" t="str">
        <f t="shared" si="93"/>
        <v>Toma ECA</v>
      </c>
      <c r="BI162">
        <v>1</v>
      </c>
      <c r="BJ162" t="str">
        <f t="shared" si="94"/>
        <v>Toma ARB</v>
      </c>
      <c r="BK162">
        <v>0</v>
      </c>
      <c r="BL162" t="str">
        <f t="shared" si="95"/>
        <v>No toma diureticos</v>
      </c>
      <c r="BM162">
        <v>0</v>
      </c>
      <c r="BN162" t="str">
        <f t="shared" si="96"/>
        <v>No toma estatinas</v>
      </c>
      <c r="BO162">
        <v>0</v>
      </c>
      <c r="BP162" t="str">
        <f t="shared" si="97"/>
        <v>Sano</v>
      </c>
      <c r="BQ162">
        <v>1</v>
      </c>
      <c r="BR162" t="str">
        <f t="shared" si="98"/>
        <v>Enfermedad cardiovascular</v>
      </c>
    </row>
    <row r="163" spans="1:70" x14ac:dyDescent="0.25">
      <c r="A163" t="s">
        <v>163</v>
      </c>
      <c r="B163">
        <v>79</v>
      </c>
      <c r="C163" t="str">
        <f t="shared" si="69"/>
        <v>Adulto Mayor</v>
      </c>
      <c r="D163" t="s">
        <v>6</v>
      </c>
      <c r="E163">
        <v>30.9</v>
      </c>
      <c r="F163" t="str">
        <f t="shared" si="70"/>
        <v>Obesidad I</v>
      </c>
      <c r="G163">
        <v>0</v>
      </c>
      <c r="H163" t="str">
        <f t="shared" si="71"/>
        <v>No tiene herencia</v>
      </c>
      <c r="I163">
        <v>152</v>
      </c>
      <c r="J163">
        <v>100</v>
      </c>
      <c r="K163">
        <v>104</v>
      </c>
      <c r="L163" t="str">
        <f t="shared" si="72"/>
        <v>Taquicardia</v>
      </c>
      <c r="M163">
        <v>46</v>
      </c>
      <c r="N163" t="str">
        <f t="shared" si="73"/>
        <v>Intermedia</v>
      </c>
      <c r="O163">
        <v>2</v>
      </c>
      <c r="P163" t="str">
        <f t="shared" si="74"/>
        <v>Ligera limitaciones</v>
      </c>
      <c r="Q163">
        <v>1</v>
      </c>
      <c r="R163" t="str">
        <f t="shared" si="75"/>
        <v>Tiene cetoacidosis</v>
      </c>
      <c r="S163">
        <v>1</v>
      </c>
      <c r="T163" t="str">
        <f t="shared" si="76"/>
        <v>Tiene Insuficiencia</v>
      </c>
      <c r="U163">
        <v>1</v>
      </c>
      <c r="V163" t="str">
        <f t="shared" si="77"/>
        <v>Hipertenso</v>
      </c>
      <c r="W163">
        <v>2.7</v>
      </c>
      <c r="X163" t="str">
        <f t="shared" si="66"/>
        <v>Alto</v>
      </c>
      <c r="Y163">
        <v>80</v>
      </c>
      <c r="Z163" t="str">
        <f t="shared" si="67"/>
        <v>Elevado</v>
      </c>
      <c r="AA163">
        <v>18</v>
      </c>
      <c r="AB163" t="str">
        <f t="shared" si="78"/>
        <v>Dismucion grave</v>
      </c>
      <c r="AC163">
        <v>2238</v>
      </c>
      <c r="AD163" t="str">
        <f t="shared" si="79"/>
        <v>Proteinuria</v>
      </c>
      <c r="AE163">
        <v>1566</v>
      </c>
      <c r="AF163" t="str">
        <f t="shared" si="80"/>
        <v>Macroalbuminuria</v>
      </c>
      <c r="AG163">
        <v>849</v>
      </c>
      <c r="AH163" t="str">
        <f t="shared" si="81"/>
        <v>Poliuria</v>
      </c>
      <c r="AI163">
        <v>0</v>
      </c>
      <c r="AJ163" t="str">
        <f t="shared" si="82"/>
        <v>No Diabetico</v>
      </c>
      <c r="AK163">
        <v>198</v>
      </c>
      <c r="AL163" t="str">
        <f t="shared" si="83"/>
        <v>Diabetes</v>
      </c>
      <c r="AM163">
        <v>10.3</v>
      </c>
      <c r="AN163" t="str">
        <f t="shared" si="84"/>
        <v>Diabetes</v>
      </c>
      <c r="AO163">
        <v>208</v>
      </c>
      <c r="AP163" t="str">
        <f t="shared" si="85"/>
        <v>Alto</v>
      </c>
      <c r="AQ163">
        <v>161</v>
      </c>
      <c r="AR163" t="str">
        <f t="shared" si="86"/>
        <v>Alto</v>
      </c>
      <c r="AS163">
        <v>28</v>
      </c>
      <c r="AT163" t="str">
        <f t="shared" si="87"/>
        <v>Bajo</v>
      </c>
      <c r="AU163">
        <v>229</v>
      </c>
      <c r="AV163" t="str">
        <f t="shared" si="88"/>
        <v>Alto</v>
      </c>
      <c r="AW163">
        <v>126</v>
      </c>
      <c r="AX163" t="str">
        <f t="shared" si="89"/>
        <v>Bajo</v>
      </c>
      <c r="AY163">
        <v>5.0999999999999996</v>
      </c>
      <c r="AZ163" t="str">
        <f t="shared" si="90"/>
        <v>Alto</v>
      </c>
      <c r="BA163">
        <v>9.6</v>
      </c>
      <c r="BB163" t="str">
        <f t="shared" si="68"/>
        <v>Baja</v>
      </c>
      <c r="BC163">
        <v>8.3000000000000007</v>
      </c>
      <c r="BD163" t="str">
        <f t="shared" si="91"/>
        <v>Bajo</v>
      </c>
      <c r="BE163">
        <v>4.7</v>
      </c>
      <c r="BF163" t="str">
        <f t="shared" si="92"/>
        <v>Alto</v>
      </c>
      <c r="BG163">
        <v>1</v>
      </c>
      <c r="BH163" t="str">
        <f t="shared" si="93"/>
        <v>Toma ECA</v>
      </c>
      <c r="BI163">
        <v>1</v>
      </c>
      <c r="BJ163" t="str">
        <f t="shared" si="94"/>
        <v>Toma ARB</v>
      </c>
      <c r="BK163">
        <v>1</v>
      </c>
      <c r="BL163" t="str">
        <f t="shared" si="95"/>
        <v>Toma diureticos</v>
      </c>
      <c r="BM163">
        <v>1</v>
      </c>
      <c r="BN163" t="str">
        <f t="shared" si="96"/>
        <v>Toma estatinas</v>
      </c>
      <c r="BO163">
        <v>1</v>
      </c>
      <c r="BP163" t="str">
        <f t="shared" si="97"/>
        <v>Enfermedad renal</v>
      </c>
      <c r="BQ163">
        <v>1</v>
      </c>
      <c r="BR163" t="str">
        <f t="shared" si="98"/>
        <v>Enfermedad cardiovascular</v>
      </c>
    </row>
    <row r="164" spans="1:70" x14ac:dyDescent="0.25">
      <c r="A164" t="s">
        <v>164</v>
      </c>
      <c r="B164">
        <v>80</v>
      </c>
      <c r="C164" t="str">
        <f t="shared" si="69"/>
        <v>Adulto Mayor</v>
      </c>
      <c r="D164" t="s">
        <v>6</v>
      </c>
      <c r="E164">
        <v>39.799999999999997</v>
      </c>
      <c r="F164" t="str">
        <f t="shared" si="70"/>
        <v>Obesidad II</v>
      </c>
      <c r="G164">
        <v>0</v>
      </c>
      <c r="H164" t="str">
        <f t="shared" si="71"/>
        <v>No tiene herencia</v>
      </c>
      <c r="I164">
        <v>169</v>
      </c>
      <c r="J164">
        <v>92</v>
      </c>
      <c r="K164">
        <v>99</v>
      </c>
      <c r="L164" t="str">
        <f t="shared" si="72"/>
        <v>Normal</v>
      </c>
      <c r="M164">
        <v>45</v>
      </c>
      <c r="N164" t="str">
        <f t="shared" si="73"/>
        <v>Intermedia</v>
      </c>
      <c r="O164">
        <v>2</v>
      </c>
      <c r="P164" t="str">
        <f t="shared" si="74"/>
        <v>Ligera limitaciones</v>
      </c>
      <c r="Q164">
        <v>0</v>
      </c>
      <c r="R164" t="str">
        <f t="shared" si="75"/>
        <v>No tiene cetoacidosis</v>
      </c>
      <c r="S164">
        <v>0</v>
      </c>
      <c r="T164" t="str">
        <f t="shared" si="76"/>
        <v>No tiene Insuficiencia</v>
      </c>
      <c r="U164">
        <v>1</v>
      </c>
      <c r="V164" t="str">
        <f t="shared" si="77"/>
        <v>Hipertenso</v>
      </c>
      <c r="W164">
        <v>4.9000000000000004</v>
      </c>
      <c r="X164" t="str">
        <f t="shared" si="66"/>
        <v>Alto</v>
      </c>
      <c r="Y164">
        <v>76</v>
      </c>
      <c r="Z164" t="str">
        <f t="shared" si="67"/>
        <v>Elevado</v>
      </c>
      <c r="AA164">
        <v>11</v>
      </c>
      <c r="AB164" t="str">
        <f t="shared" si="78"/>
        <v>Fallo renal</v>
      </c>
      <c r="AC164">
        <v>486</v>
      </c>
      <c r="AD164" t="str">
        <f t="shared" si="79"/>
        <v>Proteinuria</v>
      </c>
      <c r="AE164">
        <v>388</v>
      </c>
      <c r="AF164" t="str">
        <f t="shared" si="80"/>
        <v>Macroalbuminuria</v>
      </c>
      <c r="AG164">
        <v>437</v>
      </c>
      <c r="AH164" t="str">
        <f t="shared" si="81"/>
        <v>Oliguria</v>
      </c>
      <c r="AI164">
        <v>1</v>
      </c>
      <c r="AJ164" t="str">
        <f t="shared" si="82"/>
        <v>Diabetico</v>
      </c>
      <c r="AK164">
        <v>215</v>
      </c>
      <c r="AL164" t="str">
        <f t="shared" si="83"/>
        <v>Diabetes</v>
      </c>
      <c r="AM164">
        <v>10.4</v>
      </c>
      <c r="AN164" t="str">
        <f t="shared" si="84"/>
        <v>Diabetes</v>
      </c>
      <c r="AO164">
        <v>245</v>
      </c>
      <c r="AP164" t="str">
        <f t="shared" si="85"/>
        <v>Riesgo</v>
      </c>
      <c r="AQ164">
        <v>168</v>
      </c>
      <c r="AR164" t="str">
        <f t="shared" si="86"/>
        <v>Alto</v>
      </c>
      <c r="AS164">
        <v>45</v>
      </c>
      <c r="AT164" t="str">
        <f t="shared" si="87"/>
        <v>Bajo</v>
      </c>
      <c r="AU164">
        <v>286</v>
      </c>
      <c r="AV164" t="str">
        <f t="shared" si="88"/>
        <v>Alto</v>
      </c>
      <c r="AW164">
        <v>132</v>
      </c>
      <c r="AX164" t="str">
        <f t="shared" si="89"/>
        <v>Bajo</v>
      </c>
      <c r="AY164">
        <v>6.6</v>
      </c>
      <c r="AZ164" t="str">
        <f t="shared" si="90"/>
        <v>Alto</v>
      </c>
      <c r="BA164">
        <v>9.1999999999999993</v>
      </c>
      <c r="BB164" t="str">
        <f t="shared" si="68"/>
        <v>Baja</v>
      </c>
      <c r="BC164">
        <v>8.6999999999999993</v>
      </c>
      <c r="BD164" t="str">
        <f t="shared" si="91"/>
        <v>Normal</v>
      </c>
      <c r="BE164">
        <v>4.5</v>
      </c>
      <c r="BF164" t="str">
        <f t="shared" si="92"/>
        <v>Normal</v>
      </c>
      <c r="BG164">
        <v>1</v>
      </c>
      <c r="BH164" t="str">
        <f t="shared" si="93"/>
        <v>Toma ECA</v>
      </c>
      <c r="BI164">
        <v>1</v>
      </c>
      <c r="BJ164" t="str">
        <f t="shared" si="94"/>
        <v>Toma ARB</v>
      </c>
      <c r="BK164">
        <v>0</v>
      </c>
      <c r="BL164" t="str">
        <f t="shared" si="95"/>
        <v>No toma diureticos</v>
      </c>
      <c r="BM164">
        <v>1</v>
      </c>
      <c r="BN164" t="str">
        <f t="shared" si="96"/>
        <v>Toma estatinas</v>
      </c>
      <c r="BO164">
        <v>1</v>
      </c>
      <c r="BP164" t="str">
        <f t="shared" si="97"/>
        <v>Enfermedad renal</v>
      </c>
      <c r="BQ164">
        <v>0</v>
      </c>
      <c r="BR164" t="str">
        <f t="shared" si="98"/>
        <v>Sano</v>
      </c>
    </row>
    <row r="165" spans="1:70" x14ac:dyDescent="0.25">
      <c r="A165" t="s">
        <v>165</v>
      </c>
      <c r="B165">
        <v>57</v>
      </c>
      <c r="C165" t="str">
        <f t="shared" si="69"/>
        <v>Adulto</v>
      </c>
      <c r="D165" t="s">
        <v>6</v>
      </c>
      <c r="E165">
        <v>20.3</v>
      </c>
      <c r="F165" t="str">
        <f t="shared" si="70"/>
        <v>Peso Normal</v>
      </c>
      <c r="G165">
        <v>1</v>
      </c>
      <c r="H165" t="str">
        <f t="shared" si="71"/>
        <v>Tiene herencia</v>
      </c>
      <c r="I165">
        <v>106</v>
      </c>
      <c r="J165">
        <v>66</v>
      </c>
      <c r="K165">
        <v>69</v>
      </c>
      <c r="L165" t="str">
        <f t="shared" si="72"/>
        <v>Normal</v>
      </c>
      <c r="M165">
        <v>53</v>
      </c>
      <c r="N165" t="str">
        <f t="shared" si="73"/>
        <v>Normal</v>
      </c>
      <c r="O165">
        <v>2</v>
      </c>
      <c r="P165" t="str">
        <f t="shared" si="74"/>
        <v>Ligera limitaciones</v>
      </c>
      <c r="Q165">
        <v>0</v>
      </c>
      <c r="R165" t="str">
        <f t="shared" si="75"/>
        <v>No tiene cetoacidosis</v>
      </c>
      <c r="S165">
        <v>0</v>
      </c>
      <c r="T165" t="str">
        <f t="shared" si="76"/>
        <v>No tiene Insuficiencia</v>
      </c>
      <c r="U165">
        <v>0</v>
      </c>
      <c r="V165" t="str">
        <f t="shared" si="77"/>
        <v>Normotenso</v>
      </c>
      <c r="W165">
        <v>0.7</v>
      </c>
      <c r="X165" t="str">
        <f t="shared" si="66"/>
        <v>Normal</v>
      </c>
      <c r="Y165">
        <v>22</v>
      </c>
      <c r="Z165" t="str">
        <f t="shared" si="67"/>
        <v>Normal</v>
      </c>
      <c r="AA165">
        <v>109</v>
      </c>
      <c r="AB165" t="str">
        <f t="shared" si="78"/>
        <v>Normal</v>
      </c>
      <c r="AC165">
        <v>15</v>
      </c>
      <c r="AD165" t="str">
        <f t="shared" si="79"/>
        <v>Normal</v>
      </c>
      <c r="AE165">
        <v>13</v>
      </c>
      <c r="AF165" t="str">
        <f t="shared" si="80"/>
        <v>Normal</v>
      </c>
      <c r="AG165">
        <v>2354</v>
      </c>
      <c r="AH165" t="str">
        <f t="shared" si="81"/>
        <v>Poliuria</v>
      </c>
      <c r="AI165">
        <v>1</v>
      </c>
      <c r="AJ165" t="str">
        <f t="shared" si="82"/>
        <v>Diabetico</v>
      </c>
      <c r="AK165">
        <v>121</v>
      </c>
      <c r="AL165" t="str">
        <f t="shared" si="83"/>
        <v>Prediabetes</v>
      </c>
      <c r="AM165">
        <v>6.2</v>
      </c>
      <c r="AN165" t="str">
        <f t="shared" si="84"/>
        <v>Prediabetes</v>
      </c>
      <c r="AO165">
        <v>203</v>
      </c>
      <c r="AP165" t="str">
        <f t="shared" si="85"/>
        <v>Alto</v>
      </c>
      <c r="AQ165">
        <v>81</v>
      </c>
      <c r="AR165" t="str">
        <f t="shared" si="86"/>
        <v>Normal</v>
      </c>
      <c r="AS165">
        <v>56</v>
      </c>
      <c r="AT165" t="str">
        <f t="shared" si="87"/>
        <v>Bajo</v>
      </c>
      <c r="AU165">
        <v>95</v>
      </c>
      <c r="AV165" t="str">
        <f t="shared" si="88"/>
        <v>Normal</v>
      </c>
      <c r="AW165">
        <v>136</v>
      </c>
      <c r="AX165" t="str">
        <f t="shared" si="89"/>
        <v>Normal</v>
      </c>
      <c r="AY165">
        <v>4.4000000000000004</v>
      </c>
      <c r="AZ165" t="str">
        <f t="shared" si="90"/>
        <v>Normal</v>
      </c>
      <c r="BA165">
        <v>13.7</v>
      </c>
      <c r="BB165" t="str">
        <f t="shared" si="68"/>
        <v>Normal</v>
      </c>
      <c r="BC165">
        <v>9.1</v>
      </c>
      <c r="BD165" t="str">
        <f t="shared" si="91"/>
        <v>Normal</v>
      </c>
      <c r="BE165">
        <v>4</v>
      </c>
      <c r="BF165" t="str">
        <f t="shared" si="92"/>
        <v>Normal</v>
      </c>
      <c r="BG165">
        <v>0</v>
      </c>
      <c r="BH165" t="str">
        <f t="shared" si="93"/>
        <v>No Toma ECA</v>
      </c>
      <c r="BI165">
        <v>1</v>
      </c>
      <c r="BJ165" t="str">
        <f t="shared" si="94"/>
        <v>Toma ARB</v>
      </c>
      <c r="BK165">
        <v>0</v>
      </c>
      <c r="BL165" t="str">
        <f t="shared" si="95"/>
        <v>No toma diureticos</v>
      </c>
      <c r="BM165">
        <v>1</v>
      </c>
      <c r="BN165" t="str">
        <f t="shared" si="96"/>
        <v>Toma estatinas</v>
      </c>
      <c r="BO165">
        <v>0</v>
      </c>
      <c r="BP165" t="str">
        <f t="shared" si="97"/>
        <v>Sano</v>
      </c>
      <c r="BQ165">
        <v>0</v>
      </c>
      <c r="BR165" t="str">
        <f t="shared" si="98"/>
        <v>Sano</v>
      </c>
    </row>
    <row r="166" spans="1:70" x14ac:dyDescent="0.25">
      <c r="A166" t="s">
        <v>166</v>
      </c>
      <c r="B166">
        <v>70</v>
      </c>
      <c r="C166" t="str">
        <f t="shared" si="69"/>
        <v>Adulto Mayor</v>
      </c>
      <c r="D166" t="s">
        <v>1</v>
      </c>
      <c r="E166">
        <v>25.8</v>
      </c>
      <c r="F166" t="str">
        <f t="shared" si="70"/>
        <v>Sobrepeso</v>
      </c>
      <c r="G166">
        <v>1</v>
      </c>
      <c r="H166" t="str">
        <f t="shared" si="71"/>
        <v>Tiene herencia</v>
      </c>
      <c r="I166">
        <v>115</v>
      </c>
      <c r="J166">
        <v>77</v>
      </c>
      <c r="K166">
        <v>81</v>
      </c>
      <c r="L166" t="str">
        <f t="shared" si="72"/>
        <v>Normal</v>
      </c>
      <c r="M166">
        <v>69</v>
      </c>
      <c r="N166" t="str">
        <f t="shared" si="73"/>
        <v>Normal</v>
      </c>
      <c r="O166">
        <v>2</v>
      </c>
      <c r="P166" t="str">
        <f t="shared" si="74"/>
        <v>Ligera limitaciones</v>
      </c>
      <c r="Q166">
        <v>0</v>
      </c>
      <c r="R166" t="str">
        <f t="shared" si="75"/>
        <v>No tiene cetoacidosis</v>
      </c>
      <c r="S166">
        <v>0</v>
      </c>
      <c r="T166" t="str">
        <f t="shared" si="76"/>
        <v>No tiene Insuficiencia</v>
      </c>
      <c r="U166">
        <v>0</v>
      </c>
      <c r="V166" t="str">
        <f t="shared" si="77"/>
        <v>Normotenso</v>
      </c>
      <c r="W166">
        <v>0.7</v>
      </c>
      <c r="X166" t="str">
        <f t="shared" si="66"/>
        <v>Normal</v>
      </c>
      <c r="Y166">
        <v>30</v>
      </c>
      <c r="Z166" t="str">
        <f t="shared" si="67"/>
        <v>Normal</v>
      </c>
      <c r="AA166">
        <v>93</v>
      </c>
      <c r="AB166" t="str">
        <f t="shared" si="78"/>
        <v>Normal</v>
      </c>
      <c r="AC166">
        <v>30</v>
      </c>
      <c r="AD166" t="str">
        <f t="shared" si="79"/>
        <v>Microalbuminuria</v>
      </c>
      <c r="AE166">
        <v>24</v>
      </c>
      <c r="AF166" t="str">
        <f t="shared" si="80"/>
        <v>Normal</v>
      </c>
      <c r="AG166">
        <v>2345</v>
      </c>
      <c r="AH166" t="str">
        <f t="shared" si="81"/>
        <v>Poliuria</v>
      </c>
      <c r="AI166">
        <v>0</v>
      </c>
      <c r="AJ166" t="str">
        <f t="shared" si="82"/>
        <v>No Diabetico</v>
      </c>
      <c r="AK166">
        <v>91</v>
      </c>
      <c r="AL166" t="str">
        <f t="shared" si="83"/>
        <v>Normal</v>
      </c>
      <c r="AM166">
        <v>4.8</v>
      </c>
      <c r="AN166" t="str">
        <f t="shared" si="84"/>
        <v>Normal</v>
      </c>
      <c r="AO166">
        <v>159</v>
      </c>
      <c r="AP166" t="str">
        <f t="shared" si="85"/>
        <v>Normal</v>
      </c>
      <c r="AQ166">
        <v>111</v>
      </c>
      <c r="AR166" t="str">
        <f t="shared" si="86"/>
        <v>Casi normal</v>
      </c>
      <c r="AS166">
        <v>64</v>
      </c>
      <c r="AT166" t="str">
        <f t="shared" si="87"/>
        <v>Normal</v>
      </c>
      <c r="AU166">
        <v>127</v>
      </c>
      <c r="AV166" t="str">
        <f t="shared" si="88"/>
        <v>Normal</v>
      </c>
      <c r="AW166">
        <v>138</v>
      </c>
      <c r="AX166" t="str">
        <f t="shared" si="89"/>
        <v>Normal</v>
      </c>
      <c r="AY166">
        <v>4.2</v>
      </c>
      <c r="AZ166" t="str">
        <f t="shared" si="90"/>
        <v>Normal</v>
      </c>
      <c r="BA166">
        <v>15.1</v>
      </c>
      <c r="BB166" t="str">
        <f t="shared" si="68"/>
        <v>Normal</v>
      </c>
      <c r="BC166">
        <v>9.8000000000000007</v>
      </c>
      <c r="BD166" t="str">
        <f t="shared" si="91"/>
        <v>Normal</v>
      </c>
      <c r="BE166">
        <v>3.9</v>
      </c>
      <c r="BF166" t="str">
        <f t="shared" si="92"/>
        <v>Normal</v>
      </c>
      <c r="BG166">
        <v>1</v>
      </c>
      <c r="BH166" t="str">
        <f t="shared" si="93"/>
        <v>Toma ECA</v>
      </c>
      <c r="BI166">
        <v>0</v>
      </c>
      <c r="BJ166" t="str">
        <f t="shared" si="94"/>
        <v>No toma ARB</v>
      </c>
      <c r="BK166">
        <v>0</v>
      </c>
      <c r="BL166" t="str">
        <f t="shared" si="95"/>
        <v>No toma diureticos</v>
      </c>
      <c r="BM166">
        <v>0</v>
      </c>
      <c r="BN166" t="str">
        <f t="shared" si="96"/>
        <v>No toma estatinas</v>
      </c>
      <c r="BO166">
        <v>0</v>
      </c>
      <c r="BP166" t="str">
        <f t="shared" si="97"/>
        <v>Sano</v>
      </c>
      <c r="BQ166">
        <v>0</v>
      </c>
      <c r="BR166" t="str">
        <f t="shared" si="98"/>
        <v>Sano</v>
      </c>
    </row>
    <row r="167" spans="1:70" x14ac:dyDescent="0.25">
      <c r="A167" t="s">
        <v>167</v>
      </c>
      <c r="B167">
        <v>31</v>
      </c>
      <c r="C167" t="str">
        <f t="shared" si="69"/>
        <v>Adulto</v>
      </c>
      <c r="D167" t="s">
        <v>6</v>
      </c>
      <c r="E167">
        <v>18.600000000000001</v>
      </c>
      <c r="F167" t="str">
        <f t="shared" si="70"/>
        <v>Peso Normal</v>
      </c>
      <c r="G167">
        <v>0</v>
      </c>
      <c r="H167" t="str">
        <f t="shared" si="71"/>
        <v>No tiene herencia</v>
      </c>
      <c r="I167">
        <v>119</v>
      </c>
      <c r="J167">
        <v>71</v>
      </c>
      <c r="K167">
        <v>83</v>
      </c>
      <c r="L167" t="str">
        <f t="shared" si="72"/>
        <v>Normal</v>
      </c>
      <c r="M167">
        <v>70</v>
      </c>
      <c r="N167" t="str">
        <f t="shared" si="73"/>
        <v>Normal</v>
      </c>
      <c r="O167">
        <v>2</v>
      </c>
      <c r="P167" t="str">
        <f t="shared" si="74"/>
        <v>Ligera limitaciones</v>
      </c>
      <c r="Q167">
        <v>0</v>
      </c>
      <c r="R167" t="str">
        <f t="shared" si="75"/>
        <v>No tiene cetoacidosis</v>
      </c>
      <c r="S167">
        <v>0</v>
      </c>
      <c r="T167" t="str">
        <f t="shared" si="76"/>
        <v>No tiene Insuficiencia</v>
      </c>
      <c r="U167">
        <v>1</v>
      </c>
      <c r="V167" t="str">
        <f t="shared" si="77"/>
        <v>Hipertenso</v>
      </c>
      <c r="W167">
        <v>0.7</v>
      </c>
      <c r="X167" t="str">
        <f t="shared" si="66"/>
        <v>Normal</v>
      </c>
      <c r="Y167">
        <v>32</v>
      </c>
      <c r="Z167" t="str">
        <f t="shared" si="67"/>
        <v>Normal</v>
      </c>
      <c r="AA167">
        <v>83</v>
      </c>
      <c r="AB167" t="str">
        <f t="shared" si="78"/>
        <v>Funcion disminuida</v>
      </c>
      <c r="AC167">
        <v>18</v>
      </c>
      <c r="AD167" t="str">
        <f t="shared" si="79"/>
        <v>Normal</v>
      </c>
      <c r="AE167">
        <v>16</v>
      </c>
      <c r="AF167" t="str">
        <f t="shared" si="80"/>
        <v>Normal</v>
      </c>
      <c r="AG167">
        <v>1673</v>
      </c>
      <c r="AH167" t="str">
        <f t="shared" si="81"/>
        <v>Poliuria</v>
      </c>
      <c r="AI167">
        <v>0</v>
      </c>
      <c r="AJ167" t="str">
        <f t="shared" si="82"/>
        <v>No Diabetico</v>
      </c>
      <c r="AK167">
        <v>85</v>
      </c>
      <c r="AL167" t="str">
        <f t="shared" si="83"/>
        <v>Normal</v>
      </c>
      <c r="AM167">
        <v>5.9</v>
      </c>
      <c r="AN167" t="str">
        <f t="shared" si="84"/>
        <v>Prediabetes</v>
      </c>
      <c r="AO167">
        <v>185</v>
      </c>
      <c r="AP167" t="str">
        <f t="shared" si="85"/>
        <v>Normal</v>
      </c>
      <c r="AQ167">
        <v>101</v>
      </c>
      <c r="AR167" t="str">
        <f t="shared" si="86"/>
        <v>Casi normal</v>
      </c>
      <c r="AS167">
        <v>53</v>
      </c>
      <c r="AT167" t="str">
        <f t="shared" si="87"/>
        <v>Bajo</v>
      </c>
      <c r="AU167">
        <v>159</v>
      </c>
      <c r="AV167" t="str">
        <f t="shared" si="88"/>
        <v>Alto</v>
      </c>
      <c r="AW167">
        <v>138</v>
      </c>
      <c r="AX167" t="str">
        <f t="shared" si="89"/>
        <v>Normal</v>
      </c>
      <c r="AY167">
        <v>4.4000000000000004</v>
      </c>
      <c r="AZ167" t="str">
        <f t="shared" si="90"/>
        <v>Normal</v>
      </c>
      <c r="BA167">
        <v>13.2</v>
      </c>
      <c r="BB167" t="str">
        <f t="shared" si="68"/>
        <v>Normal</v>
      </c>
      <c r="BC167">
        <v>10.199999999999999</v>
      </c>
      <c r="BD167" t="str">
        <f t="shared" si="91"/>
        <v>Normal</v>
      </c>
      <c r="BE167">
        <v>3.7</v>
      </c>
      <c r="BF167" t="str">
        <f t="shared" si="92"/>
        <v>Normal</v>
      </c>
      <c r="BG167">
        <v>1</v>
      </c>
      <c r="BH167" t="str">
        <f t="shared" si="93"/>
        <v>Toma ECA</v>
      </c>
      <c r="BI167">
        <v>0</v>
      </c>
      <c r="BJ167" t="str">
        <f t="shared" si="94"/>
        <v>No toma ARB</v>
      </c>
      <c r="BK167">
        <v>1</v>
      </c>
      <c r="BL167" t="str">
        <f t="shared" si="95"/>
        <v>Toma diureticos</v>
      </c>
      <c r="BM167">
        <v>1</v>
      </c>
      <c r="BN167" t="str">
        <f t="shared" si="96"/>
        <v>Toma estatinas</v>
      </c>
      <c r="BO167">
        <v>0</v>
      </c>
      <c r="BP167" t="str">
        <f t="shared" si="97"/>
        <v>Sano</v>
      </c>
      <c r="BQ167">
        <v>1</v>
      </c>
      <c r="BR167" t="str">
        <f t="shared" si="98"/>
        <v>Enfermedad cardiovascular</v>
      </c>
    </row>
    <row r="168" spans="1:70" x14ac:dyDescent="0.25">
      <c r="A168" t="s">
        <v>168</v>
      </c>
      <c r="B168">
        <v>45</v>
      </c>
      <c r="C168" t="str">
        <f t="shared" si="69"/>
        <v>Adulto</v>
      </c>
      <c r="D168" t="s">
        <v>6</v>
      </c>
      <c r="E168">
        <v>20.6</v>
      </c>
      <c r="F168" t="str">
        <f t="shared" si="70"/>
        <v>Peso Normal</v>
      </c>
      <c r="G168">
        <v>0</v>
      </c>
      <c r="H168" t="str">
        <f t="shared" si="71"/>
        <v>No tiene herencia</v>
      </c>
      <c r="I168">
        <v>113</v>
      </c>
      <c r="J168">
        <v>71</v>
      </c>
      <c r="K168">
        <v>90</v>
      </c>
      <c r="L168" t="str">
        <f t="shared" si="72"/>
        <v>Normal</v>
      </c>
      <c r="M168">
        <v>63</v>
      </c>
      <c r="N168" t="str">
        <f t="shared" si="73"/>
        <v>Normal</v>
      </c>
      <c r="O168">
        <v>2</v>
      </c>
      <c r="P168" t="str">
        <f t="shared" si="74"/>
        <v>Ligera limitaciones</v>
      </c>
      <c r="Q168">
        <v>0</v>
      </c>
      <c r="R168" t="str">
        <f t="shared" si="75"/>
        <v>No tiene cetoacidosis</v>
      </c>
      <c r="S168">
        <v>0</v>
      </c>
      <c r="T168" t="str">
        <f t="shared" si="76"/>
        <v>No tiene Insuficiencia</v>
      </c>
      <c r="U168">
        <v>1</v>
      </c>
      <c r="V168" t="str">
        <f t="shared" si="77"/>
        <v>Hipertenso</v>
      </c>
      <c r="W168">
        <v>0.8</v>
      </c>
      <c r="X168" t="str">
        <f t="shared" si="66"/>
        <v>Normal</v>
      </c>
      <c r="Y168">
        <v>27</v>
      </c>
      <c r="Z168" t="str">
        <f t="shared" si="67"/>
        <v>Normal</v>
      </c>
      <c r="AA168">
        <v>82</v>
      </c>
      <c r="AB168" t="str">
        <f t="shared" si="78"/>
        <v>Funcion disminuida</v>
      </c>
      <c r="AC168">
        <v>18</v>
      </c>
      <c r="AD168" t="str">
        <f t="shared" si="79"/>
        <v>Normal</v>
      </c>
      <c r="AE168">
        <v>14</v>
      </c>
      <c r="AF168" t="str">
        <f t="shared" si="80"/>
        <v>Normal</v>
      </c>
      <c r="AG168">
        <v>1316</v>
      </c>
      <c r="AH168" t="str">
        <f t="shared" si="81"/>
        <v>Poliuria</v>
      </c>
      <c r="AI168">
        <v>1</v>
      </c>
      <c r="AJ168" t="str">
        <f t="shared" si="82"/>
        <v>Diabetico</v>
      </c>
      <c r="AK168">
        <v>123</v>
      </c>
      <c r="AL168" t="str">
        <f t="shared" si="83"/>
        <v>Prediabetes</v>
      </c>
      <c r="AM168">
        <v>6.3</v>
      </c>
      <c r="AN168" t="str">
        <f t="shared" si="84"/>
        <v>Prediabetes</v>
      </c>
      <c r="AO168">
        <v>203</v>
      </c>
      <c r="AP168" t="str">
        <f t="shared" si="85"/>
        <v>Alto</v>
      </c>
      <c r="AQ168">
        <v>126</v>
      </c>
      <c r="AR168" t="str">
        <f t="shared" si="86"/>
        <v>Casi normal</v>
      </c>
      <c r="AS168">
        <v>51</v>
      </c>
      <c r="AT168" t="str">
        <f t="shared" si="87"/>
        <v>Bajo</v>
      </c>
      <c r="AU168">
        <v>84</v>
      </c>
      <c r="AV168" t="str">
        <f t="shared" si="88"/>
        <v>Normal</v>
      </c>
      <c r="AW168">
        <v>145</v>
      </c>
      <c r="AX168" t="str">
        <f t="shared" si="89"/>
        <v>Normal</v>
      </c>
      <c r="AY168">
        <v>4.0999999999999996</v>
      </c>
      <c r="AZ168" t="str">
        <f t="shared" si="90"/>
        <v>Normal</v>
      </c>
      <c r="BA168">
        <v>14.9</v>
      </c>
      <c r="BB168" t="str">
        <f t="shared" si="68"/>
        <v>Normal</v>
      </c>
      <c r="BC168">
        <v>10.1</v>
      </c>
      <c r="BD168" t="str">
        <f t="shared" si="91"/>
        <v>Normal</v>
      </c>
      <c r="BE168">
        <v>2.7</v>
      </c>
      <c r="BF168" t="str">
        <f t="shared" si="92"/>
        <v>Normal</v>
      </c>
      <c r="BG168">
        <v>0</v>
      </c>
      <c r="BH168" t="str">
        <f t="shared" si="93"/>
        <v>No Toma ECA</v>
      </c>
      <c r="BI168">
        <v>0</v>
      </c>
      <c r="BJ168" t="str">
        <f t="shared" si="94"/>
        <v>No toma ARB</v>
      </c>
      <c r="BK168">
        <v>1</v>
      </c>
      <c r="BL168" t="str">
        <f t="shared" si="95"/>
        <v>Toma diureticos</v>
      </c>
      <c r="BM168">
        <v>0</v>
      </c>
      <c r="BN168" t="str">
        <f t="shared" si="96"/>
        <v>No toma estatinas</v>
      </c>
      <c r="BO168">
        <v>0</v>
      </c>
      <c r="BP168" t="str">
        <f t="shared" si="97"/>
        <v>Sano</v>
      </c>
      <c r="BQ168">
        <v>0</v>
      </c>
      <c r="BR168" t="str">
        <f t="shared" si="98"/>
        <v>Sano</v>
      </c>
    </row>
    <row r="169" spans="1:70" x14ac:dyDescent="0.25">
      <c r="A169" t="s">
        <v>169</v>
      </c>
      <c r="B169">
        <v>48</v>
      </c>
      <c r="C169" t="str">
        <f t="shared" si="69"/>
        <v>Adulto</v>
      </c>
      <c r="D169" t="s">
        <v>1</v>
      </c>
      <c r="E169">
        <v>19.8</v>
      </c>
      <c r="F169" t="str">
        <f t="shared" si="70"/>
        <v>Peso Normal</v>
      </c>
      <c r="G169">
        <v>0</v>
      </c>
      <c r="H169" t="str">
        <f t="shared" si="71"/>
        <v>No tiene herencia</v>
      </c>
      <c r="I169">
        <v>131</v>
      </c>
      <c r="J169">
        <v>72</v>
      </c>
      <c r="K169">
        <v>72</v>
      </c>
      <c r="L169" t="str">
        <f t="shared" si="72"/>
        <v>Normal</v>
      </c>
      <c r="M169">
        <v>69</v>
      </c>
      <c r="N169" t="str">
        <f t="shared" si="73"/>
        <v>Normal</v>
      </c>
      <c r="O169">
        <v>1</v>
      </c>
      <c r="P169" t="str">
        <f t="shared" si="74"/>
        <v>Sin limitaciones</v>
      </c>
      <c r="Q169">
        <v>0</v>
      </c>
      <c r="R169" t="str">
        <f t="shared" si="75"/>
        <v>No tiene cetoacidosis</v>
      </c>
      <c r="S169">
        <v>0</v>
      </c>
      <c r="T169" t="str">
        <f t="shared" si="76"/>
        <v>No tiene Insuficiencia</v>
      </c>
      <c r="U169">
        <v>0</v>
      </c>
      <c r="V169" t="str">
        <f t="shared" si="77"/>
        <v>Normotenso</v>
      </c>
      <c r="W169">
        <v>0.9</v>
      </c>
      <c r="X169" t="str">
        <f t="shared" si="66"/>
        <v>Normal</v>
      </c>
      <c r="Y169">
        <v>20</v>
      </c>
      <c r="Z169" t="str">
        <f t="shared" si="67"/>
        <v>Normal</v>
      </c>
      <c r="AA169">
        <v>84</v>
      </c>
      <c r="AB169" t="str">
        <f t="shared" si="78"/>
        <v>Funcion disminuida</v>
      </c>
      <c r="AC169">
        <v>26</v>
      </c>
      <c r="AD169" t="str">
        <f t="shared" si="79"/>
        <v>Normal</v>
      </c>
      <c r="AE169">
        <v>20</v>
      </c>
      <c r="AF169" t="str">
        <f t="shared" si="80"/>
        <v>Normal</v>
      </c>
      <c r="AG169">
        <v>1836</v>
      </c>
      <c r="AH169" t="str">
        <f t="shared" si="81"/>
        <v>Poliuria</v>
      </c>
      <c r="AI169">
        <v>0</v>
      </c>
      <c r="AJ169" t="str">
        <f t="shared" si="82"/>
        <v>No Diabetico</v>
      </c>
      <c r="AK169">
        <v>87</v>
      </c>
      <c r="AL169" t="str">
        <f t="shared" si="83"/>
        <v>Normal</v>
      </c>
      <c r="AM169">
        <v>5</v>
      </c>
      <c r="AN169" t="str">
        <f t="shared" si="84"/>
        <v>Normal</v>
      </c>
      <c r="AO169">
        <v>193</v>
      </c>
      <c r="AP169" t="str">
        <f t="shared" si="85"/>
        <v>Normal</v>
      </c>
      <c r="AQ169">
        <v>102</v>
      </c>
      <c r="AR169" t="str">
        <f t="shared" si="86"/>
        <v>Casi normal</v>
      </c>
      <c r="AS169">
        <v>50</v>
      </c>
      <c r="AT169" t="str">
        <f t="shared" si="87"/>
        <v>Bajo</v>
      </c>
      <c r="AU169">
        <v>118</v>
      </c>
      <c r="AV169" t="str">
        <f t="shared" si="88"/>
        <v>Normal</v>
      </c>
      <c r="AW169">
        <v>140</v>
      </c>
      <c r="AX169" t="str">
        <f t="shared" si="89"/>
        <v>Normal</v>
      </c>
      <c r="AY169">
        <v>4.2</v>
      </c>
      <c r="AZ169" t="str">
        <f t="shared" si="90"/>
        <v>Normal</v>
      </c>
      <c r="BA169">
        <v>14.1</v>
      </c>
      <c r="BB169" t="str">
        <f t="shared" si="68"/>
        <v>Normal</v>
      </c>
      <c r="BC169">
        <v>10.199999999999999</v>
      </c>
      <c r="BD169" t="str">
        <f t="shared" si="91"/>
        <v>Normal</v>
      </c>
      <c r="BE169">
        <v>4.5</v>
      </c>
      <c r="BF169" t="str">
        <f t="shared" si="92"/>
        <v>Normal</v>
      </c>
      <c r="BG169">
        <v>1</v>
      </c>
      <c r="BH169" t="str">
        <f t="shared" si="93"/>
        <v>Toma ECA</v>
      </c>
      <c r="BI169">
        <v>0</v>
      </c>
      <c r="BJ169" t="str">
        <f t="shared" si="94"/>
        <v>No toma ARB</v>
      </c>
      <c r="BK169">
        <v>0</v>
      </c>
      <c r="BL169" t="str">
        <f t="shared" si="95"/>
        <v>No toma diureticos</v>
      </c>
      <c r="BM169">
        <v>0</v>
      </c>
      <c r="BN169" t="str">
        <f t="shared" si="96"/>
        <v>No toma estatinas</v>
      </c>
      <c r="BO169">
        <v>0</v>
      </c>
      <c r="BP169" t="str">
        <f t="shared" si="97"/>
        <v>Sano</v>
      </c>
      <c r="BQ169">
        <v>1</v>
      </c>
      <c r="BR169" t="str">
        <f t="shared" si="98"/>
        <v>Enfermedad cardiovascular</v>
      </c>
    </row>
    <row r="170" spans="1:70" x14ac:dyDescent="0.25">
      <c r="A170" t="s">
        <v>170</v>
      </c>
      <c r="B170">
        <v>50</v>
      </c>
      <c r="C170" t="str">
        <f t="shared" si="69"/>
        <v>Adulto</v>
      </c>
      <c r="D170" t="s">
        <v>6</v>
      </c>
      <c r="E170">
        <v>31</v>
      </c>
      <c r="F170" t="str">
        <f t="shared" si="70"/>
        <v>Obesidad I</v>
      </c>
      <c r="G170">
        <v>1</v>
      </c>
      <c r="H170" t="str">
        <f t="shared" si="71"/>
        <v>Tiene herencia</v>
      </c>
      <c r="I170">
        <v>145</v>
      </c>
      <c r="J170">
        <v>97</v>
      </c>
      <c r="K170">
        <v>103</v>
      </c>
      <c r="L170" t="str">
        <f t="shared" si="72"/>
        <v>Taquicardia</v>
      </c>
      <c r="M170">
        <v>40</v>
      </c>
      <c r="N170" t="str">
        <f t="shared" si="73"/>
        <v>Reducida</v>
      </c>
      <c r="O170">
        <v>4</v>
      </c>
      <c r="P170" t="str">
        <f t="shared" si="74"/>
        <v>Incapacidad</v>
      </c>
      <c r="Q170">
        <v>0</v>
      </c>
      <c r="R170" t="str">
        <f t="shared" si="75"/>
        <v>No tiene cetoacidosis</v>
      </c>
      <c r="S170">
        <v>0</v>
      </c>
      <c r="T170" t="str">
        <f t="shared" si="76"/>
        <v>No tiene Insuficiencia</v>
      </c>
      <c r="U170">
        <v>1</v>
      </c>
      <c r="V170" t="str">
        <f t="shared" si="77"/>
        <v>Hipertenso</v>
      </c>
      <c r="W170">
        <v>4.0999999999999996</v>
      </c>
      <c r="X170" t="str">
        <f t="shared" si="66"/>
        <v>Alto</v>
      </c>
      <c r="Y170">
        <v>113</v>
      </c>
      <c r="Z170" t="str">
        <f t="shared" si="67"/>
        <v>Riesgo</v>
      </c>
      <c r="AA170">
        <v>36</v>
      </c>
      <c r="AB170" t="str">
        <f t="shared" si="78"/>
        <v>Funcion disminuida moderada</v>
      </c>
      <c r="AC170">
        <v>2559</v>
      </c>
      <c r="AD170" t="str">
        <f t="shared" si="79"/>
        <v>Proteinuria</v>
      </c>
      <c r="AE170">
        <v>2303</v>
      </c>
      <c r="AF170" t="str">
        <f t="shared" si="80"/>
        <v>Macroalbuminuria</v>
      </c>
      <c r="AG170">
        <v>575</v>
      </c>
      <c r="AH170" t="str">
        <f t="shared" si="81"/>
        <v>Poliuria</v>
      </c>
      <c r="AI170">
        <v>0</v>
      </c>
      <c r="AJ170" t="str">
        <f t="shared" si="82"/>
        <v>No Diabetico</v>
      </c>
      <c r="AK170">
        <v>138</v>
      </c>
      <c r="AL170" t="str">
        <f t="shared" si="83"/>
        <v>Diabetes</v>
      </c>
      <c r="AM170">
        <v>9.9</v>
      </c>
      <c r="AN170" t="str">
        <f t="shared" si="84"/>
        <v>Diabetes</v>
      </c>
      <c r="AO170">
        <v>244</v>
      </c>
      <c r="AP170" t="str">
        <f t="shared" si="85"/>
        <v>Riesgo</v>
      </c>
      <c r="AQ170">
        <v>172</v>
      </c>
      <c r="AR170" t="str">
        <f t="shared" si="86"/>
        <v>Alto</v>
      </c>
      <c r="AS170">
        <v>37</v>
      </c>
      <c r="AT170" t="str">
        <f t="shared" si="87"/>
        <v>Bajo</v>
      </c>
      <c r="AU170">
        <v>367</v>
      </c>
      <c r="AV170" t="str">
        <f t="shared" si="88"/>
        <v>Alto</v>
      </c>
      <c r="AW170">
        <v>133</v>
      </c>
      <c r="AX170" t="str">
        <f t="shared" si="89"/>
        <v>Bajo</v>
      </c>
      <c r="AY170">
        <v>5.6</v>
      </c>
      <c r="AZ170" t="str">
        <f t="shared" si="90"/>
        <v>Alto</v>
      </c>
      <c r="BA170">
        <v>8.8000000000000007</v>
      </c>
      <c r="BB170" t="str">
        <f t="shared" si="68"/>
        <v>Baja</v>
      </c>
      <c r="BC170">
        <v>8.4</v>
      </c>
      <c r="BD170" t="str">
        <f t="shared" si="91"/>
        <v>Bajo</v>
      </c>
      <c r="BE170">
        <v>7</v>
      </c>
      <c r="BF170" t="str">
        <f t="shared" si="92"/>
        <v>Alto</v>
      </c>
      <c r="BG170">
        <v>0</v>
      </c>
      <c r="BH170" t="str">
        <f t="shared" si="93"/>
        <v>No Toma ECA</v>
      </c>
      <c r="BI170">
        <v>1</v>
      </c>
      <c r="BJ170" t="str">
        <f t="shared" si="94"/>
        <v>Toma ARB</v>
      </c>
      <c r="BK170">
        <v>1</v>
      </c>
      <c r="BL170" t="str">
        <f t="shared" si="95"/>
        <v>Toma diureticos</v>
      </c>
      <c r="BM170">
        <v>1</v>
      </c>
      <c r="BN170" t="str">
        <f t="shared" si="96"/>
        <v>Toma estatinas</v>
      </c>
      <c r="BO170">
        <v>1</v>
      </c>
      <c r="BP170" t="str">
        <f t="shared" si="97"/>
        <v>Enfermedad renal</v>
      </c>
      <c r="BQ170">
        <v>0</v>
      </c>
      <c r="BR170" t="str">
        <f t="shared" si="98"/>
        <v>Sano</v>
      </c>
    </row>
    <row r="171" spans="1:70" x14ac:dyDescent="0.25">
      <c r="A171" t="s">
        <v>171</v>
      </c>
      <c r="B171">
        <v>75</v>
      </c>
      <c r="C171" t="str">
        <f t="shared" si="69"/>
        <v>Adulto Mayor</v>
      </c>
      <c r="D171" t="s">
        <v>6</v>
      </c>
      <c r="E171">
        <v>29.5</v>
      </c>
      <c r="F171" t="str">
        <f t="shared" si="70"/>
        <v>Sobrepeso</v>
      </c>
      <c r="G171">
        <v>1</v>
      </c>
      <c r="H171" t="str">
        <f t="shared" si="71"/>
        <v>Tiene herencia</v>
      </c>
      <c r="I171">
        <v>148</v>
      </c>
      <c r="J171">
        <v>109</v>
      </c>
      <c r="K171">
        <v>98</v>
      </c>
      <c r="L171" t="str">
        <f t="shared" si="72"/>
        <v>Normal</v>
      </c>
      <c r="M171">
        <v>43</v>
      </c>
      <c r="N171" t="str">
        <f t="shared" si="73"/>
        <v>Intermedia</v>
      </c>
      <c r="O171">
        <v>4</v>
      </c>
      <c r="P171" t="str">
        <f t="shared" si="74"/>
        <v>Incapacidad</v>
      </c>
      <c r="Q171">
        <v>0</v>
      </c>
      <c r="R171" t="str">
        <f t="shared" si="75"/>
        <v>No tiene cetoacidosis</v>
      </c>
      <c r="S171">
        <v>1</v>
      </c>
      <c r="T171" t="str">
        <f t="shared" si="76"/>
        <v>Tiene Insuficiencia</v>
      </c>
      <c r="U171">
        <v>1</v>
      </c>
      <c r="V171" t="str">
        <f t="shared" si="77"/>
        <v>Hipertenso</v>
      </c>
      <c r="W171">
        <v>3.2</v>
      </c>
      <c r="X171" t="str">
        <f t="shared" si="66"/>
        <v>Alto</v>
      </c>
      <c r="Y171">
        <v>99</v>
      </c>
      <c r="Z171" t="str">
        <f t="shared" si="67"/>
        <v>Elevado</v>
      </c>
      <c r="AA171">
        <v>23</v>
      </c>
      <c r="AB171" t="str">
        <f t="shared" si="78"/>
        <v>Dismucion grave</v>
      </c>
      <c r="AC171">
        <v>2102</v>
      </c>
      <c r="AD171" t="str">
        <f t="shared" si="79"/>
        <v>Proteinuria</v>
      </c>
      <c r="AE171">
        <v>1891</v>
      </c>
      <c r="AF171" t="str">
        <f t="shared" si="80"/>
        <v>Macroalbuminuria</v>
      </c>
      <c r="AG171">
        <v>341</v>
      </c>
      <c r="AH171" t="str">
        <f t="shared" si="81"/>
        <v>Oliguria</v>
      </c>
      <c r="AI171">
        <v>1</v>
      </c>
      <c r="AJ171" t="str">
        <f t="shared" si="82"/>
        <v>Diabetico</v>
      </c>
      <c r="AK171">
        <v>217</v>
      </c>
      <c r="AL171" t="str">
        <f t="shared" si="83"/>
        <v>Diabetes</v>
      </c>
      <c r="AM171">
        <v>8.9</v>
      </c>
      <c r="AN171" t="str">
        <f t="shared" si="84"/>
        <v>Diabetes</v>
      </c>
      <c r="AO171">
        <v>263</v>
      </c>
      <c r="AP171" t="str">
        <f t="shared" si="85"/>
        <v>Riesgo</v>
      </c>
      <c r="AQ171">
        <v>135</v>
      </c>
      <c r="AR171" t="str">
        <f t="shared" si="86"/>
        <v>Limite alto</v>
      </c>
      <c r="AS171">
        <v>38</v>
      </c>
      <c r="AT171" t="str">
        <f t="shared" si="87"/>
        <v>Bajo</v>
      </c>
      <c r="AU171">
        <v>409</v>
      </c>
      <c r="AV171" t="str">
        <f t="shared" si="88"/>
        <v>Alto</v>
      </c>
      <c r="AW171">
        <v>125</v>
      </c>
      <c r="AX171" t="str">
        <f t="shared" si="89"/>
        <v>Bajo</v>
      </c>
      <c r="AY171">
        <v>6.2</v>
      </c>
      <c r="AZ171" t="str">
        <f t="shared" si="90"/>
        <v>Alto</v>
      </c>
      <c r="BA171">
        <v>10.6</v>
      </c>
      <c r="BB171" t="str">
        <f t="shared" si="68"/>
        <v>Baja</v>
      </c>
      <c r="BC171">
        <v>8.6999999999999993</v>
      </c>
      <c r="BD171" t="str">
        <f t="shared" si="91"/>
        <v>Normal</v>
      </c>
      <c r="BE171">
        <v>6.2</v>
      </c>
      <c r="BF171" t="str">
        <f t="shared" si="92"/>
        <v>Alto</v>
      </c>
      <c r="BG171">
        <v>1</v>
      </c>
      <c r="BH171" t="str">
        <f t="shared" si="93"/>
        <v>Toma ECA</v>
      </c>
      <c r="BI171">
        <v>0</v>
      </c>
      <c r="BJ171" t="str">
        <f t="shared" si="94"/>
        <v>No toma ARB</v>
      </c>
      <c r="BK171">
        <v>0</v>
      </c>
      <c r="BL171" t="str">
        <f t="shared" si="95"/>
        <v>No toma diureticos</v>
      </c>
      <c r="BM171">
        <v>0</v>
      </c>
      <c r="BN171" t="str">
        <f t="shared" si="96"/>
        <v>No toma estatinas</v>
      </c>
      <c r="BO171">
        <v>1</v>
      </c>
      <c r="BP171" t="str">
        <f t="shared" si="97"/>
        <v>Enfermedad renal</v>
      </c>
      <c r="BQ171">
        <v>0</v>
      </c>
      <c r="BR171" t="str">
        <f t="shared" si="98"/>
        <v>Sano</v>
      </c>
    </row>
    <row r="172" spans="1:70" x14ac:dyDescent="0.25">
      <c r="A172" t="s">
        <v>172</v>
      </c>
      <c r="B172">
        <v>33</v>
      </c>
      <c r="C172" t="str">
        <f t="shared" si="69"/>
        <v>Adulto</v>
      </c>
      <c r="D172" t="s">
        <v>6</v>
      </c>
      <c r="E172">
        <v>20.3</v>
      </c>
      <c r="F172" t="str">
        <f t="shared" si="70"/>
        <v>Peso Normal</v>
      </c>
      <c r="G172">
        <v>0</v>
      </c>
      <c r="H172" t="str">
        <f t="shared" si="71"/>
        <v>No tiene herencia</v>
      </c>
      <c r="I172">
        <v>111</v>
      </c>
      <c r="J172">
        <v>75</v>
      </c>
      <c r="K172">
        <v>78</v>
      </c>
      <c r="L172" t="str">
        <f t="shared" si="72"/>
        <v>Normal</v>
      </c>
      <c r="M172">
        <v>70</v>
      </c>
      <c r="N172" t="str">
        <f t="shared" si="73"/>
        <v>Normal</v>
      </c>
      <c r="O172">
        <v>1</v>
      </c>
      <c r="P172" t="str">
        <f t="shared" si="74"/>
        <v>Sin limitaciones</v>
      </c>
      <c r="Q172">
        <v>0</v>
      </c>
      <c r="R172" t="str">
        <f t="shared" si="75"/>
        <v>No tiene cetoacidosis</v>
      </c>
      <c r="S172">
        <v>0</v>
      </c>
      <c r="T172" t="str">
        <f t="shared" si="76"/>
        <v>No tiene Insuficiencia</v>
      </c>
      <c r="U172">
        <v>1</v>
      </c>
      <c r="V172" t="str">
        <f t="shared" si="77"/>
        <v>Hipertenso</v>
      </c>
      <c r="W172">
        <v>1</v>
      </c>
      <c r="X172" t="str">
        <f t="shared" si="66"/>
        <v>Normal</v>
      </c>
      <c r="Y172">
        <v>30</v>
      </c>
      <c r="Z172" t="str">
        <f t="shared" si="67"/>
        <v>Normal</v>
      </c>
      <c r="AA172">
        <v>116</v>
      </c>
      <c r="AB172" t="str">
        <f t="shared" si="78"/>
        <v>Normal</v>
      </c>
      <c r="AC172">
        <v>17</v>
      </c>
      <c r="AD172" t="str">
        <f t="shared" si="79"/>
        <v>Normal</v>
      </c>
      <c r="AE172">
        <v>15</v>
      </c>
      <c r="AF172" t="str">
        <f t="shared" si="80"/>
        <v>Normal</v>
      </c>
      <c r="AG172">
        <v>1600</v>
      </c>
      <c r="AH172" t="str">
        <f t="shared" si="81"/>
        <v>Poliuria</v>
      </c>
      <c r="AI172">
        <v>0</v>
      </c>
      <c r="AJ172" t="str">
        <f t="shared" si="82"/>
        <v>No Diabetico</v>
      </c>
      <c r="AK172">
        <v>83</v>
      </c>
      <c r="AL172" t="str">
        <f t="shared" si="83"/>
        <v>Normal</v>
      </c>
      <c r="AM172">
        <v>5.4</v>
      </c>
      <c r="AN172" t="str">
        <f t="shared" si="84"/>
        <v>Normal</v>
      </c>
      <c r="AO172">
        <v>198</v>
      </c>
      <c r="AP172" t="str">
        <f t="shared" si="85"/>
        <v>Normal</v>
      </c>
      <c r="AQ172">
        <v>86</v>
      </c>
      <c r="AR172" t="str">
        <f t="shared" si="86"/>
        <v>Normal</v>
      </c>
      <c r="AS172">
        <v>53</v>
      </c>
      <c r="AT172" t="str">
        <f t="shared" si="87"/>
        <v>Bajo</v>
      </c>
      <c r="AU172">
        <v>90</v>
      </c>
      <c r="AV172" t="str">
        <f t="shared" si="88"/>
        <v>Normal</v>
      </c>
      <c r="AW172">
        <v>140</v>
      </c>
      <c r="AX172" t="str">
        <f t="shared" si="89"/>
        <v>Normal</v>
      </c>
      <c r="AY172">
        <v>4.3</v>
      </c>
      <c r="AZ172" t="str">
        <f t="shared" si="90"/>
        <v>Normal</v>
      </c>
      <c r="BA172">
        <v>15.2</v>
      </c>
      <c r="BB172" t="str">
        <f t="shared" si="68"/>
        <v>Normal</v>
      </c>
      <c r="BC172">
        <v>9.1</v>
      </c>
      <c r="BD172" t="str">
        <f t="shared" si="91"/>
        <v>Normal</v>
      </c>
      <c r="BE172">
        <v>3.7</v>
      </c>
      <c r="BF172" t="str">
        <f t="shared" si="92"/>
        <v>Normal</v>
      </c>
      <c r="BG172">
        <v>0</v>
      </c>
      <c r="BH172" t="str">
        <f t="shared" si="93"/>
        <v>No Toma ECA</v>
      </c>
      <c r="BI172">
        <v>1</v>
      </c>
      <c r="BJ172" t="str">
        <f t="shared" si="94"/>
        <v>Toma ARB</v>
      </c>
      <c r="BK172">
        <v>0</v>
      </c>
      <c r="BL172" t="str">
        <f t="shared" si="95"/>
        <v>No toma diureticos</v>
      </c>
      <c r="BM172">
        <v>1</v>
      </c>
      <c r="BN172" t="str">
        <f t="shared" si="96"/>
        <v>Toma estatinas</v>
      </c>
      <c r="BO172">
        <v>0</v>
      </c>
      <c r="BP172" t="str">
        <f t="shared" si="97"/>
        <v>Sano</v>
      </c>
      <c r="BQ172">
        <v>0</v>
      </c>
      <c r="BR172" t="str">
        <f t="shared" si="98"/>
        <v>Sano</v>
      </c>
    </row>
    <row r="173" spans="1:70" x14ac:dyDescent="0.25">
      <c r="A173" t="s">
        <v>173</v>
      </c>
      <c r="B173">
        <v>62</v>
      </c>
      <c r="C173" t="str">
        <f t="shared" si="69"/>
        <v>Adulto Mayor</v>
      </c>
      <c r="D173" t="s">
        <v>1</v>
      </c>
      <c r="E173">
        <v>24.1</v>
      </c>
      <c r="F173" t="str">
        <f t="shared" si="70"/>
        <v>Peso Normal</v>
      </c>
      <c r="G173">
        <v>0</v>
      </c>
      <c r="H173" t="str">
        <f t="shared" si="71"/>
        <v>No tiene herencia</v>
      </c>
      <c r="I173">
        <v>129</v>
      </c>
      <c r="J173">
        <v>81</v>
      </c>
      <c r="K173">
        <v>62</v>
      </c>
      <c r="L173" t="str">
        <f t="shared" si="72"/>
        <v>Normal</v>
      </c>
      <c r="M173">
        <v>65</v>
      </c>
      <c r="N173" t="str">
        <f t="shared" si="73"/>
        <v>Normal</v>
      </c>
      <c r="O173">
        <v>2</v>
      </c>
      <c r="P173" t="str">
        <f t="shared" si="74"/>
        <v>Ligera limitaciones</v>
      </c>
      <c r="Q173">
        <v>0</v>
      </c>
      <c r="R173" t="str">
        <f t="shared" si="75"/>
        <v>No tiene cetoacidosis</v>
      </c>
      <c r="S173">
        <v>0</v>
      </c>
      <c r="T173" t="str">
        <f t="shared" si="76"/>
        <v>No tiene Insuficiencia</v>
      </c>
      <c r="U173">
        <v>1</v>
      </c>
      <c r="V173" t="str">
        <f t="shared" si="77"/>
        <v>Hipertenso</v>
      </c>
      <c r="W173">
        <v>1.2</v>
      </c>
      <c r="X173" t="str">
        <f t="shared" si="66"/>
        <v>Normal</v>
      </c>
      <c r="Y173">
        <v>27</v>
      </c>
      <c r="Z173" t="str">
        <f t="shared" si="67"/>
        <v>Normal</v>
      </c>
      <c r="AA173">
        <v>74</v>
      </c>
      <c r="AB173" t="str">
        <f t="shared" si="78"/>
        <v>Funcion disminuida</v>
      </c>
      <c r="AC173">
        <v>18</v>
      </c>
      <c r="AD173" t="str">
        <f t="shared" si="79"/>
        <v>Normal</v>
      </c>
      <c r="AE173">
        <v>14</v>
      </c>
      <c r="AF173" t="str">
        <f t="shared" si="80"/>
        <v>Normal</v>
      </c>
      <c r="AG173">
        <v>2240</v>
      </c>
      <c r="AH173" t="str">
        <f t="shared" si="81"/>
        <v>Poliuria</v>
      </c>
      <c r="AI173">
        <v>0</v>
      </c>
      <c r="AJ173" t="str">
        <f t="shared" si="82"/>
        <v>No Diabetico</v>
      </c>
      <c r="AK173">
        <v>117</v>
      </c>
      <c r="AL173" t="str">
        <f t="shared" si="83"/>
        <v>Prediabetes</v>
      </c>
      <c r="AM173">
        <v>5.5</v>
      </c>
      <c r="AN173" t="str">
        <f t="shared" si="84"/>
        <v>Normal</v>
      </c>
      <c r="AO173">
        <v>156</v>
      </c>
      <c r="AP173" t="str">
        <f t="shared" si="85"/>
        <v>Normal</v>
      </c>
      <c r="AQ173">
        <v>101</v>
      </c>
      <c r="AR173" t="str">
        <f t="shared" si="86"/>
        <v>Casi normal</v>
      </c>
      <c r="AS173">
        <v>56</v>
      </c>
      <c r="AT173" t="str">
        <f t="shared" si="87"/>
        <v>Bajo</v>
      </c>
      <c r="AU173">
        <v>161</v>
      </c>
      <c r="AV173" t="str">
        <f t="shared" si="88"/>
        <v>Alto</v>
      </c>
      <c r="AW173">
        <v>135</v>
      </c>
      <c r="AX173" t="str">
        <f t="shared" si="89"/>
        <v>Normal</v>
      </c>
      <c r="AY173">
        <v>3.7</v>
      </c>
      <c r="AZ173" t="str">
        <f t="shared" si="90"/>
        <v>Normal</v>
      </c>
      <c r="BA173">
        <v>13.9</v>
      </c>
      <c r="BB173" t="str">
        <f t="shared" si="68"/>
        <v>Normal</v>
      </c>
      <c r="BC173">
        <v>9.6999999999999993</v>
      </c>
      <c r="BD173" t="str">
        <f t="shared" si="91"/>
        <v>Normal</v>
      </c>
      <c r="BE173">
        <v>3.7</v>
      </c>
      <c r="BF173" t="str">
        <f t="shared" si="92"/>
        <v>Normal</v>
      </c>
      <c r="BG173">
        <v>1</v>
      </c>
      <c r="BH173" t="str">
        <f t="shared" si="93"/>
        <v>Toma ECA</v>
      </c>
      <c r="BI173">
        <v>0</v>
      </c>
      <c r="BJ173" t="str">
        <f t="shared" si="94"/>
        <v>No toma ARB</v>
      </c>
      <c r="BK173">
        <v>0</v>
      </c>
      <c r="BL173" t="str">
        <f t="shared" si="95"/>
        <v>No toma diureticos</v>
      </c>
      <c r="BM173">
        <v>0</v>
      </c>
      <c r="BN173" t="str">
        <f t="shared" si="96"/>
        <v>No toma estatinas</v>
      </c>
      <c r="BO173">
        <v>0</v>
      </c>
      <c r="BP173" t="str">
        <f t="shared" si="97"/>
        <v>Sano</v>
      </c>
      <c r="BQ173">
        <v>0</v>
      </c>
      <c r="BR173" t="str">
        <f t="shared" si="98"/>
        <v>Sano</v>
      </c>
    </row>
    <row r="174" spans="1:70" x14ac:dyDescent="0.25">
      <c r="A174" t="s">
        <v>174</v>
      </c>
      <c r="B174">
        <v>83</v>
      </c>
      <c r="C174" t="str">
        <f t="shared" si="69"/>
        <v>Adulto Mayor</v>
      </c>
      <c r="D174" t="s">
        <v>6</v>
      </c>
      <c r="E174">
        <v>25.6</v>
      </c>
      <c r="F174" t="str">
        <f t="shared" si="70"/>
        <v>Sobrepeso</v>
      </c>
      <c r="G174">
        <v>0</v>
      </c>
      <c r="H174" t="str">
        <f t="shared" si="71"/>
        <v>No tiene herencia</v>
      </c>
      <c r="I174">
        <v>165</v>
      </c>
      <c r="J174">
        <v>93</v>
      </c>
      <c r="K174">
        <v>75</v>
      </c>
      <c r="L174" t="str">
        <f t="shared" si="72"/>
        <v>Normal</v>
      </c>
      <c r="M174">
        <v>31</v>
      </c>
      <c r="N174" t="str">
        <f t="shared" si="73"/>
        <v>Reducida</v>
      </c>
      <c r="O174">
        <v>3</v>
      </c>
      <c r="P174" t="str">
        <f t="shared" si="74"/>
        <v>Limitacion marcada</v>
      </c>
      <c r="Q174">
        <v>1</v>
      </c>
      <c r="R174" t="str">
        <f t="shared" si="75"/>
        <v>Tiene cetoacidosis</v>
      </c>
      <c r="S174">
        <v>0</v>
      </c>
      <c r="T174" t="str">
        <f t="shared" si="76"/>
        <v>No tiene Insuficiencia</v>
      </c>
      <c r="U174">
        <v>1</v>
      </c>
      <c r="V174" t="str">
        <f t="shared" si="77"/>
        <v>Hipertenso</v>
      </c>
      <c r="W174">
        <v>1.9</v>
      </c>
      <c r="X174" t="str">
        <f t="shared" si="66"/>
        <v>Alto</v>
      </c>
      <c r="Y174">
        <v>52</v>
      </c>
      <c r="Z174" t="str">
        <f t="shared" si="67"/>
        <v>Elevado</v>
      </c>
      <c r="AA174">
        <v>33</v>
      </c>
      <c r="AB174" t="str">
        <f t="shared" si="78"/>
        <v>Funcion disminuida moderada</v>
      </c>
      <c r="AC174">
        <v>2639</v>
      </c>
      <c r="AD174" t="str">
        <f t="shared" si="79"/>
        <v>Proteinuria</v>
      </c>
      <c r="AE174">
        <v>2111</v>
      </c>
      <c r="AF174" t="str">
        <f t="shared" si="80"/>
        <v>Macroalbuminuria</v>
      </c>
      <c r="AG174">
        <v>582</v>
      </c>
      <c r="AH174" t="str">
        <f t="shared" si="81"/>
        <v>Poliuria</v>
      </c>
      <c r="AI174">
        <v>1</v>
      </c>
      <c r="AJ174" t="str">
        <f t="shared" si="82"/>
        <v>Diabetico</v>
      </c>
      <c r="AK174">
        <v>137</v>
      </c>
      <c r="AL174" t="str">
        <f t="shared" si="83"/>
        <v>Diabetes</v>
      </c>
      <c r="AM174">
        <v>7.5</v>
      </c>
      <c r="AN174" t="str">
        <f t="shared" si="84"/>
        <v>Diabetes</v>
      </c>
      <c r="AO174">
        <v>228</v>
      </c>
      <c r="AP174" t="str">
        <f t="shared" si="85"/>
        <v>Alto</v>
      </c>
      <c r="AQ174">
        <v>145</v>
      </c>
      <c r="AR174" t="str">
        <f t="shared" si="86"/>
        <v>Limite alto</v>
      </c>
      <c r="AS174">
        <v>27</v>
      </c>
      <c r="AT174" t="str">
        <f t="shared" si="87"/>
        <v>Bajo</v>
      </c>
      <c r="AU174">
        <v>226</v>
      </c>
      <c r="AV174" t="str">
        <f t="shared" si="88"/>
        <v>Alto</v>
      </c>
      <c r="AW174">
        <v>135</v>
      </c>
      <c r="AX174" t="str">
        <f t="shared" si="89"/>
        <v>Normal</v>
      </c>
      <c r="AY174">
        <v>5.9</v>
      </c>
      <c r="AZ174" t="str">
        <f t="shared" si="90"/>
        <v>Alto</v>
      </c>
      <c r="BA174">
        <v>9.4</v>
      </c>
      <c r="BB174" t="str">
        <f t="shared" si="68"/>
        <v>Baja</v>
      </c>
      <c r="BC174">
        <v>7.6</v>
      </c>
      <c r="BD174" t="str">
        <f t="shared" si="91"/>
        <v>Bajo</v>
      </c>
      <c r="BE174">
        <v>7.3</v>
      </c>
      <c r="BF174" t="str">
        <f t="shared" si="92"/>
        <v>Alto</v>
      </c>
      <c r="BG174">
        <v>1</v>
      </c>
      <c r="BH174" t="str">
        <f t="shared" si="93"/>
        <v>Toma ECA</v>
      </c>
      <c r="BI174">
        <v>1</v>
      </c>
      <c r="BJ174" t="str">
        <f t="shared" si="94"/>
        <v>Toma ARB</v>
      </c>
      <c r="BK174">
        <v>0</v>
      </c>
      <c r="BL174" t="str">
        <f t="shared" si="95"/>
        <v>No toma diureticos</v>
      </c>
      <c r="BM174">
        <v>1</v>
      </c>
      <c r="BN174" t="str">
        <f t="shared" si="96"/>
        <v>Toma estatinas</v>
      </c>
      <c r="BO174">
        <v>1</v>
      </c>
      <c r="BP174" t="str">
        <f t="shared" si="97"/>
        <v>Enfermedad renal</v>
      </c>
      <c r="BQ174">
        <v>0</v>
      </c>
      <c r="BR174" t="str">
        <f t="shared" si="98"/>
        <v>Sano</v>
      </c>
    </row>
    <row r="175" spans="1:70" x14ac:dyDescent="0.25">
      <c r="A175" t="s">
        <v>175</v>
      </c>
      <c r="B175">
        <v>79</v>
      </c>
      <c r="C175" t="str">
        <f t="shared" si="69"/>
        <v>Adulto Mayor</v>
      </c>
      <c r="D175" t="s">
        <v>6</v>
      </c>
      <c r="E175">
        <v>29.7</v>
      </c>
      <c r="F175" t="str">
        <f t="shared" si="70"/>
        <v>Sobrepeso</v>
      </c>
      <c r="G175">
        <v>1</v>
      </c>
      <c r="H175" t="str">
        <f t="shared" si="71"/>
        <v>Tiene herencia</v>
      </c>
      <c r="I175">
        <v>151</v>
      </c>
      <c r="J175">
        <v>93</v>
      </c>
      <c r="K175">
        <v>92</v>
      </c>
      <c r="L175" t="str">
        <f t="shared" si="72"/>
        <v>Normal</v>
      </c>
      <c r="M175">
        <v>50</v>
      </c>
      <c r="N175" t="str">
        <f t="shared" si="73"/>
        <v>Normal</v>
      </c>
      <c r="O175">
        <v>2</v>
      </c>
      <c r="P175" t="str">
        <f t="shared" si="74"/>
        <v>Ligera limitaciones</v>
      </c>
      <c r="Q175">
        <v>0</v>
      </c>
      <c r="R175" t="str">
        <f t="shared" si="75"/>
        <v>No tiene cetoacidosis</v>
      </c>
      <c r="S175">
        <v>0</v>
      </c>
      <c r="T175" t="str">
        <f t="shared" si="76"/>
        <v>No tiene Insuficiencia</v>
      </c>
      <c r="U175">
        <v>1</v>
      </c>
      <c r="V175" t="str">
        <f t="shared" si="77"/>
        <v>Hipertenso</v>
      </c>
      <c r="W175">
        <v>3.9</v>
      </c>
      <c r="X175" t="str">
        <f t="shared" si="66"/>
        <v>Alto</v>
      </c>
      <c r="Y175">
        <v>102</v>
      </c>
      <c r="Z175" t="str">
        <f t="shared" si="67"/>
        <v>Riesgo</v>
      </c>
      <c r="AA175">
        <v>35</v>
      </c>
      <c r="AB175" t="str">
        <f t="shared" si="78"/>
        <v>Funcion disminuida moderada</v>
      </c>
      <c r="AC175">
        <v>2946</v>
      </c>
      <c r="AD175" t="str">
        <f t="shared" si="79"/>
        <v>Proteinuria</v>
      </c>
      <c r="AE175">
        <v>2062</v>
      </c>
      <c r="AF175" t="str">
        <f t="shared" si="80"/>
        <v>Macroalbuminuria</v>
      </c>
      <c r="AG175">
        <v>389</v>
      </c>
      <c r="AH175" t="str">
        <f t="shared" si="81"/>
        <v>Oliguria</v>
      </c>
      <c r="AI175">
        <v>1</v>
      </c>
      <c r="AJ175" t="str">
        <f t="shared" si="82"/>
        <v>Diabetico</v>
      </c>
      <c r="AK175">
        <v>163</v>
      </c>
      <c r="AL175" t="str">
        <f t="shared" si="83"/>
        <v>Diabetes</v>
      </c>
      <c r="AM175">
        <v>7</v>
      </c>
      <c r="AN175" t="str">
        <f t="shared" si="84"/>
        <v>Diabetes</v>
      </c>
      <c r="AO175">
        <v>285</v>
      </c>
      <c r="AP175" t="str">
        <f t="shared" si="85"/>
        <v>Riesgo</v>
      </c>
      <c r="AQ175">
        <v>148</v>
      </c>
      <c r="AR175" t="str">
        <f t="shared" si="86"/>
        <v>Limite alto</v>
      </c>
      <c r="AS175">
        <v>29</v>
      </c>
      <c r="AT175" t="str">
        <f t="shared" si="87"/>
        <v>Bajo</v>
      </c>
      <c r="AU175">
        <v>274</v>
      </c>
      <c r="AV175" t="str">
        <f t="shared" si="88"/>
        <v>Alto</v>
      </c>
      <c r="AW175">
        <v>138</v>
      </c>
      <c r="AX175" t="str">
        <f t="shared" si="89"/>
        <v>Normal</v>
      </c>
      <c r="AY175">
        <v>6.9</v>
      </c>
      <c r="AZ175" t="str">
        <f t="shared" si="90"/>
        <v>Alto</v>
      </c>
      <c r="BA175">
        <v>9.6999999999999993</v>
      </c>
      <c r="BB175" t="str">
        <f t="shared" si="68"/>
        <v>Baja</v>
      </c>
      <c r="BC175">
        <v>8.1999999999999993</v>
      </c>
      <c r="BD175" t="str">
        <f t="shared" si="91"/>
        <v>Bajo</v>
      </c>
      <c r="BE175">
        <v>6.9</v>
      </c>
      <c r="BF175" t="str">
        <f t="shared" si="92"/>
        <v>Alto</v>
      </c>
      <c r="BG175">
        <v>1</v>
      </c>
      <c r="BH175" t="str">
        <f t="shared" si="93"/>
        <v>Toma ECA</v>
      </c>
      <c r="BI175">
        <v>1</v>
      </c>
      <c r="BJ175" t="str">
        <f t="shared" si="94"/>
        <v>Toma ARB</v>
      </c>
      <c r="BK175">
        <v>0</v>
      </c>
      <c r="BL175" t="str">
        <f t="shared" si="95"/>
        <v>No toma diureticos</v>
      </c>
      <c r="BM175">
        <v>0</v>
      </c>
      <c r="BN175" t="str">
        <f t="shared" si="96"/>
        <v>No toma estatinas</v>
      </c>
      <c r="BO175">
        <v>1</v>
      </c>
      <c r="BP175" t="str">
        <f t="shared" si="97"/>
        <v>Enfermedad renal</v>
      </c>
      <c r="BQ175">
        <v>1</v>
      </c>
      <c r="BR175" t="str">
        <f t="shared" si="98"/>
        <v>Enfermedad cardiovascular</v>
      </c>
    </row>
    <row r="176" spans="1:70" x14ac:dyDescent="0.25">
      <c r="A176" t="s">
        <v>176</v>
      </c>
      <c r="B176">
        <v>50</v>
      </c>
      <c r="C176" t="str">
        <f t="shared" si="69"/>
        <v>Adulto</v>
      </c>
      <c r="D176" t="s">
        <v>1</v>
      </c>
      <c r="E176">
        <v>18.2</v>
      </c>
      <c r="F176" t="str">
        <f t="shared" si="70"/>
        <v>Bajo peso</v>
      </c>
      <c r="G176">
        <v>0</v>
      </c>
      <c r="H176" t="str">
        <f t="shared" si="71"/>
        <v>No tiene herencia</v>
      </c>
      <c r="I176">
        <v>114</v>
      </c>
      <c r="J176">
        <v>66</v>
      </c>
      <c r="K176">
        <v>79</v>
      </c>
      <c r="L176" t="str">
        <f t="shared" si="72"/>
        <v>Normal</v>
      </c>
      <c r="M176">
        <v>56</v>
      </c>
      <c r="N176" t="str">
        <f t="shared" si="73"/>
        <v>Normal</v>
      </c>
      <c r="O176">
        <v>1</v>
      </c>
      <c r="P176" t="str">
        <f t="shared" si="74"/>
        <v>Sin limitaciones</v>
      </c>
      <c r="Q176">
        <v>0</v>
      </c>
      <c r="R176" t="str">
        <f t="shared" si="75"/>
        <v>No tiene cetoacidosis</v>
      </c>
      <c r="S176">
        <v>0</v>
      </c>
      <c r="T176" t="str">
        <f t="shared" si="76"/>
        <v>No tiene Insuficiencia</v>
      </c>
      <c r="U176">
        <v>1</v>
      </c>
      <c r="V176" t="str">
        <f t="shared" si="77"/>
        <v>Hipertenso</v>
      </c>
      <c r="W176">
        <v>0.6</v>
      </c>
      <c r="X176" t="str">
        <f t="shared" si="66"/>
        <v>Bajo</v>
      </c>
      <c r="Y176">
        <v>17</v>
      </c>
      <c r="Z176" t="str">
        <f t="shared" si="67"/>
        <v>Bajo</v>
      </c>
      <c r="AA176">
        <v>66</v>
      </c>
      <c r="AB176" t="str">
        <f t="shared" si="78"/>
        <v>Funcion disminuida</v>
      </c>
      <c r="AC176">
        <v>15</v>
      </c>
      <c r="AD176" t="str">
        <f t="shared" si="79"/>
        <v>Normal</v>
      </c>
      <c r="AE176">
        <v>10</v>
      </c>
      <c r="AF176" t="str">
        <f t="shared" si="80"/>
        <v>Normal</v>
      </c>
      <c r="AG176">
        <v>1421</v>
      </c>
      <c r="AH176" t="str">
        <f t="shared" si="81"/>
        <v>Poliuria</v>
      </c>
      <c r="AI176">
        <v>0</v>
      </c>
      <c r="AJ176" t="str">
        <f t="shared" si="82"/>
        <v>No Diabetico</v>
      </c>
      <c r="AK176">
        <v>123</v>
      </c>
      <c r="AL176" t="str">
        <f t="shared" si="83"/>
        <v>Prediabetes</v>
      </c>
      <c r="AM176">
        <v>4.9000000000000004</v>
      </c>
      <c r="AN176" t="str">
        <f t="shared" si="84"/>
        <v>Normal</v>
      </c>
      <c r="AO176">
        <v>160</v>
      </c>
      <c r="AP176" t="str">
        <f t="shared" si="85"/>
        <v>Normal</v>
      </c>
      <c r="AQ176">
        <v>83</v>
      </c>
      <c r="AR176" t="str">
        <f t="shared" si="86"/>
        <v>Normal</v>
      </c>
      <c r="AS176">
        <v>66</v>
      </c>
      <c r="AT176" t="str">
        <f t="shared" si="87"/>
        <v>Normal</v>
      </c>
      <c r="AU176">
        <v>161</v>
      </c>
      <c r="AV176" t="str">
        <f t="shared" si="88"/>
        <v>Alto</v>
      </c>
      <c r="AW176">
        <v>138</v>
      </c>
      <c r="AX176" t="str">
        <f t="shared" si="89"/>
        <v>Normal</v>
      </c>
      <c r="AY176">
        <v>4</v>
      </c>
      <c r="AZ176" t="str">
        <f t="shared" si="90"/>
        <v>Normal</v>
      </c>
      <c r="BA176">
        <v>15.2</v>
      </c>
      <c r="BB176" t="str">
        <f t="shared" si="68"/>
        <v>Normal</v>
      </c>
      <c r="BC176">
        <v>9.6</v>
      </c>
      <c r="BD176" t="str">
        <f t="shared" si="91"/>
        <v>Normal</v>
      </c>
      <c r="BE176">
        <v>4.2</v>
      </c>
      <c r="BF176" t="str">
        <f t="shared" si="92"/>
        <v>Normal</v>
      </c>
      <c r="BG176">
        <v>1</v>
      </c>
      <c r="BH176" t="str">
        <f t="shared" si="93"/>
        <v>Toma ECA</v>
      </c>
      <c r="BI176">
        <v>1</v>
      </c>
      <c r="BJ176" t="str">
        <f t="shared" si="94"/>
        <v>Toma ARB</v>
      </c>
      <c r="BK176">
        <v>0</v>
      </c>
      <c r="BL176" t="str">
        <f t="shared" si="95"/>
        <v>No toma diureticos</v>
      </c>
      <c r="BM176">
        <v>0</v>
      </c>
      <c r="BN176" t="str">
        <f t="shared" si="96"/>
        <v>No toma estatinas</v>
      </c>
      <c r="BO176">
        <v>0</v>
      </c>
      <c r="BP176" t="str">
        <f t="shared" si="97"/>
        <v>Sano</v>
      </c>
      <c r="BQ176">
        <v>1</v>
      </c>
      <c r="BR176" t="str">
        <f t="shared" si="98"/>
        <v>Enfermedad cardiovascular</v>
      </c>
    </row>
    <row r="177" spans="1:70" x14ac:dyDescent="0.25">
      <c r="A177" t="s">
        <v>177</v>
      </c>
      <c r="B177">
        <v>45</v>
      </c>
      <c r="C177" t="str">
        <f t="shared" si="69"/>
        <v>Adulto</v>
      </c>
      <c r="D177" t="s">
        <v>6</v>
      </c>
      <c r="E177">
        <v>28.4</v>
      </c>
      <c r="F177" t="str">
        <f t="shared" si="70"/>
        <v>Sobrepeso</v>
      </c>
      <c r="G177">
        <v>1</v>
      </c>
      <c r="H177" t="str">
        <f t="shared" si="71"/>
        <v>Tiene herencia</v>
      </c>
      <c r="I177">
        <v>131</v>
      </c>
      <c r="J177">
        <v>83</v>
      </c>
      <c r="K177">
        <v>82</v>
      </c>
      <c r="L177" t="str">
        <f t="shared" si="72"/>
        <v>Normal</v>
      </c>
      <c r="M177">
        <v>66</v>
      </c>
      <c r="N177" t="str">
        <f t="shared" si="73"/>
        <v>Normal</v>
      </c>
      <c r="O177">
        <v>1</v>
      </c>
      <c r="P177" t="str">
        <f t="shared" si="74"/>
        <v>Sin limitaciones</v>
      </c>
      <c r="Q177">
        <v>0</v>
      </c>
      <c r="R177" t="str">
        <f t="shared" si="75"/>
        <v>No tiene cetoacidosis</v>
      </c>
      <c r="S177">
        <v>0</v>
      </c>
      <c r="T177" t="str">
        <f t="shared" si="76"/>
        <v>No tiene Insuficiencia</v>
      </c>
      <c r="U177">
        <v>1</v>
      </c>
      <c r="V177" t="str">
        <f t="shared" si="77"/>
        <v>Hipertenso</v>
      </c>
      <c r="W177">
        <v>0.7</v>
      </c>
      <c r="X177" t="str">
        <f t="shared" si="66"/>
        <v>Normal</v>
      </c>
      <c r="Y177">
        <v>19</v>
      </c>
      <c r="Z177" t="str">
        <f t="shared" si="67"/>
        <v>Normal</v>
      </c>
      <c r="AA177">
        <v>82</v>
      </c>
      <c r="AB177" t="str">
        <f t="shared" si="78"/>
        <v>Funcion disminuida</v>
      </c>
      <c r="AC177">
        <v>9</v>
      </c>
      <c r="AD177" t="str">
        <f t="shared" si="79"/>
        <v>Normal</v>
      </c>
      <c r="AE177">
        <v>7</v>
      </c>
      <c r="AF177" t="str">
        <f t="shared" si="80"/>
        <v>Normal</v>
      </c>
      <c r="AG177">
        <v>2076</v>
      </c>
      <c r="AH177" t="str">
        <f t="shared" si="81"/>
        <v>Poliuria</v>
      </c>
      <c r="AI177">
        <v>0</v>
      </c>
      <c r="AJ177" t="str">
        <f t="shared" si="82"/>
        <v>No Diabetico</v>
      </c>
      <c r="AK177">
        <v>118</v>
      </c>
      <c r="AL177" t="str">
        <f t="shared" si="83"/>
        <v>Prediabetes</v>
      </c>
      <c r="AM177">
        <v>5.4</v>
      </c>
      <c r="AN177" t="str">
        <f t="shared" si="84"/>
        <v>Normal</v>
      </c>
      <c r="AO177">
        <v>220</v>
      </c>
      <c r="AP177" t="str">
        <f t="shared" si="85"/>
        <v>Alto</v>
      </c>
      <c r="AQ177">
        <v>108</v>
      </c>
      <c r="AR177" t="str">
        <f t="shared" si="86"/>
        <v>Casi normal</v>
      </c>
      <c r="AS177">
        <v>66</v>
      </c>
      <c r="AT177" t="str">
        <f t="shared" si="87"/>
        <v>Normal</v>
      </c>
      <c r="AU177">
        <v>82</v>
      </c>
      <c r="AV177" t="str">
        <f t="shared" si="88"/>
        <v>Normal</v>
      </c>
      <c r="AW177">
        <v>137</v>
      </c>
      <c r="AX177" t="str">
        <f t="shared" si="89"/>
        <v>Normal</v>
      </c>
      <c r="AY177">
        <v>4.5999999999999996</v>
      </c>
      <c r="AZ177" t="str">
        <f t="shared" si="90"/>
        <v>Normal</v>
      </c>
      <c r="BA177">
        <v>13</v>
      </c>
      <c r="BB177" t="str">
        <f t="shared" si="68"/>
        <v>Normal</v>
      </c>
      <c r="BC177">
        <v>9.6999999999999993</v>
      </c>
      <c r="BD177" t="str">
        <f t="shared" si="91"/>
        <v>Normal</v>
      </c>
      <c r="BE177">
        <v>3.3</v>
      </c>
      <c r="BF177" t="str">
        <f t="shared" si="92"/>
        <v>Normal</v>
      </c>
      <c r="BG177">
        <v>1</v>
      </c>
      <c r="BH177" t="str">
        <f t="shared" si="93"/>
        <v>Toma ECA</v>
      </c>
      <c r="BI177">
        <v>0</v>
      </c>
      <c r="BJ177" t="str">
        <f t="shared" si="94"/>
        <v>No toma ARB</v>
      </c>
      <c r="BK177">
        <v>0</v>
      </c>
      <c r="BL177" t="str">
        <f t="shared" si="95"/>
        <v>No toma diureticos</v>
      </c>
      <c r="BM177">
        <v>0</v>
      </c>
      <c r="BN177" t="str">
        <f t="shared" si="96"/>
        <v>No toma estatinas</v>
      </c>
      <c r="BO177">
        <v>0</v>
      </c>
      <c r="BP177" t="str">
        <f t="shared" si="97"/>
        <v>Sano</v>
      </c>
      <c r="BQ177">
        <v>0</v>
      </c>
      <c r="BR177" t="str">
        <f t="shared" si="98"/>
        <v>Sano</v>
      </c>
    </row>
    <row r="178" spans="1:70" x14ac:dyDescent="0.25">
      <c r="A178" t="s">
        <v>178</v>
      </c>
      <c r="B178">
        <v>37</v>
      </c>
      <c r="C178" t="str">
        <f t="shared" si="69"/>
        <v>Adulto</v>
      </c>
      <c r="D178" t="s">
        <v>6</v>
      </c>
      <c r="E178">
        <v>28.1</v>
      </c>
      <c r="F178" t="str">
        <f t="shared" si="70"/>
        <v>Sobrepeso</v>
      </c>
      <c r="G178">
        <v>1</v>
      </c>
      <c r="H178" t="str">
        <f t="shared" si="71"/>
        <v>Tiene herencia</v>
      </c>
      <c r="I178">
        <v>120</v>
      </c>
      <c r="J178">
        <v>67</v>
      </c>
      <c r="K178">
        <v>72</v>
      </c>
      <c r="L178" t="str">
        <f t="shared" si="72"/>
        <v>Normal</v>
      </c>
      <c r="M178">
        <v>57</v>
      </c>
      <c r="N178" t="str">
        <f t="shared" si="73"/>
        <v>Normal</v>
      </c>
      <c r="O178">
        <v>1</v>
      </c>
      <c r="P178" t="str">
        <f t="shared" si="74"/>
        <v>Sin limitaciones</v>
      </c>
      <c r="Q178">
        <v>0</v>
      </c>
      <c r="R178" t="str">
        <f t="shared" si="75"/>
        <v>No tiene cetoacidosis</v>
      </c>
      <c r="S178">
        <v>0</v>
      </c>
      <c r="T178" t="str">
        <f t="shared" si="76"/>
        <v>No tiene Insuficiencia</v>
      </c>
      <c r="U178">
        <v>1</v>
      </c>
      <c r="V178" t="str">
        <f t="shared" si="77"/>
        <v>Hipertenso</v>
      </c>
      <c r="W178">
        <v>0.9</v>
      </c>
      <c r="X178" t="str">
        <f t="shared" si="66"/>
        <v>Normal</v>
      </c>
      <c r="Y178">
        <v>30</v>
      </c>
      <c r="Z178" t="str">
        <f t="shared" si="67"/>
        <v>Normal</v>
      </c>
      <c r="AA178">
        <v>68</v>
      </c>
      <c r="AB178" t="str">
        <f t="shared" si="78"/>
        <v>Funcion disminuida</v>
      </c>
      <c r="AC178">
        <v>18</v>
      </c>
      <c r="AD178" t="str">
        <f t="shared" si="79"/>
        <v>Normal</v>
      </c>
      <c r="AE178">
        <v>12</v>
      </c>
      <c r="AF178" t="str">
        <f t="shared" si="80"/>
        <v>Normal</v>
      </c>
      <c r="AG178">
        <v>2356</v>
      </c>
      <c r="AH178" t="str">
        <f t="shared" si="81"/>
        <v>Poliuria</v>
      </c>
      <c r="AI178">
        <v>1</v>
      </c>
      <c r="AJ178" t="str">
        <f t="shared" si="82"/>
        <v>Diabetico</v>
      </c>
      <c r="AK178">
        <v>94</v>
      </c>
      <c r="AL178" t="str">
        <f t="shared" si="83"/>
        <v>Normal</v>
      </c>
      <c r="AM178">
        <v>6</v>
      </c>
      <c r="AN178" t="str">
        <f t="shared" si="84"/>
        <v>Prediabetes</v>
      </c>
      <c r="AO178">
        <v>190</v>
      </c>
      <c r="AP178" t="str">
        <f t="shared" si="85"/>
        <v>Normal</v>
      </c>
      <c r="AQ178">
        <v>101</v>
      </c>
      <c r="AR178" t="str">
        <f t="shared" si="86"/>
        <v>Casi normal</v>
      </c>
      <c r="AS178">
        <v>63</v>
      </c>
      <c r="AT178" t="str">
        <f t="shared" si="87"/>
        <v>Normal</v>
      </c>
      <c r="AU178">
        <v>123</v>
      </c>
      <c r="AV178" t="str">
        <f t="shared" si="88"/>
        <v>Normal</v>
      </c>
      <c r="AW178">
        <v>135</v>
      </c>
      <c r="AX178" t="str">
        <f t="shared" si="89"/>
        <v>Normal</v>
      </c>
      <c r="AY178">
        <v>4</v>
      </c>
      <c r="AZ178" t="str">
        <f t="shared" si="90"/>
        <v>Normal</v>
      </c>
      <c r="BA178">
        <v>14.4</v>
      </c>
      <c r="BB178" t="str">
        <f t="shared" si="68"/>
        <v>Normal</v>
      </c>
      <c r="BC178">
        <v>9.4</v>
      </c>
      <c r="BD178" t="str">
        <f t="shared" si="91"/>
        <v>Normal</v>
      </c>
      <c r="BE178">
        <v>3.4</v>
      </c>
      <c r="BF178" t="str">
        <f t="shared" si="92"/>
        <v>Normal</v>
      </c>
      <c r="BG178">
        <v>1</v>
      </c>
      <c r="BH178" t="str">
        <f t="shared" si="93"/>
        <v>Toma ECA</v>
      </c>
      <c r="BI178">
        <v>1</v>
      </c>
      <c r="BJ178" t="str">
        <f t="shared" si="94"/>
        <v>Toma ARB</v>
      </c>
      <c r="BK178">
        <v>0</v>
      </c>
      <c r="BL178" t="str">
        <f t="shared" si="95"/>
        <v>No toma diureticos</v>
      </c>
      <c r="BM178">
        <v>0</v>
      </c>
      <c r="BN178" t="str">
        <f t="shared" si="96"/>
        <v>No toma estatinas</v>
      </c>
      <c r="BO178">
        <v>0</v>
      </c>
      <c r="BP178" t="str">
        <f t="shared" si="97"/>
        <v>Sano</v>
      </c>
      <c r="BQ178">
        <v>1</v>
      </c>
      <c r="BR178" t="str">
        <f t="shared" si="98"/>
        <v>Enfermedad cardiovascular</v>
      </c>
    </row>
    <row r="179" spans="1:70" x14ac:dyDescent="0.25">
      <c r="A179" t="s">
        <v>179</v>
      </c>
      <c r="B179">
        <v>63</v>
      </c>
      <c r="C179" t="str">
        <f t="shared" si="69"/>
        <v>Adulto Mayor</v>
      </c>
      <c r="D179" t="s">
        <v>1</v>
      </c>
      <c r="E179">
        <v>28.7</v>
      </c>
      <c r="F179" t="str">
        <f t="shared" si="70"/>
        <v>Sobrepeso</v>
      </c>
      <c r="G179">
        <v>1</v>
      </c>
      <c r="H179" t="str">
        <f t="shared" si="71"/>
        <v>Tiene herencia</v>
      </c>
      <c r="I179">
        <v>182</v>
      </c>
      <c r="J179">
        <v>95</v>
      </c>
      <c r="K179">
        <v>89</v>
      </c>
      <c r="L179" t="str">
        <f t="shared" si="72"/>
        <v>Normal</v>
      </c>
      <c r="M179">
        <v>29</v>
      </c>
      <c r="N179" t="str">
        <f t="shared" si="73"/>
        <v>Reducida</v>
      </c>
      <c r="O179">
        <v>4</v>
      </c>
      <c r="P179" t="str">
        <f t="shared" si="74"/>
        <v>Incapacidad</v>
      </c>
      <c r="Q179">
        <v>0</v>
      </c>
      <c r="R179" t="str">
        <f t="shared" si="75"/>
        <v>No tiene cetoacidosis</v>
      </c>
      <c r="S179">
        <v>1</v>
      </c>
      <c r="T179" t="str">
        <f t="shared" si="76"/>
        <v>Tiene Insuficiencia</v>
      </c>
      <c r="U179">
        <v>1</v>
      </c>
      <c r="V179" t="str">
        <f t="shared" si="77"/>
        <v>Hipertenso</v>
      </c>
      <c r="W179">
        <v>4.8</v>
      </c>
      <c r="X179" t="str">
        <f t="shared" si="66"/>
        <v>Alto</v>
      </c>
      <c r="Y179">
        <v>87</v>
      </c>
      <c r="Z179" t="str">
        <f t="shared" si="67"/>
        <v>Elevado</v>
      </c>
      <c r="AA179">
        <v>23</v>
      </c>
      <c r="AB179" t="str">
        <f t="shared" si="78"/>
        <v>Dismucion grave</v>
      </c>
      <c r="AC179">
        <v>2119</v>
      </c>
      <c r="AD179" t="str">
        <f t="shared" si="79"/>
        <v>Proteinuria</v>
      </c>
      <c r="AE179">
        <v>1483</v>
      </c>
      <c r="AF179" t="str">
        <f t="shared" si="80"/>
        <v>Macroalbuminuria</v>
      </c>
      <c r="AG179">
        <v>614</v>
      </c>
      <c r="AH179" t="str">
        <f t="shared" si="81"/>
        <v>Poliuria</v>
      </c>
      <c r="AI179">
        <v>1</v>
      </c>
      <c r="AJ179" t="str">
        <f t="shared" si="82"/>
        <v>Diabetico</v>
      </c>
      <c r="AK179">
        <v>211</v>
      </c>
      <c r="AL179" t="str">
        <f t="shared" si="83"/>
        <v>Diabetes</v>
      </c>
      <c r="AM179">
        <v>9.5</v>
      </c>
      <c r="AN179" t="str">
        <f t="shared" si="84"/>
        <v>Diabetes</v>
      </c>
      <c r="AO179">
        <v>226</v>
      </c>
      <c r="AP179" t="str">
        <f t="shared" si="85"/>
        <v>Alto</v>
      </c>
      <c r="AQ179">
        <v>161</v>
      </c>
      <c r="AR179" t="str">
        <f t="shared" si="86"/>
        <v>Alto</v>
      </c>
      <c r="AS179">
        <v>39</v>
      </c>
      <c r="AT179" t="str">
        <f t="shared" si="87"/>
        <v>Bajo</v>
      </c>
      <c r="AU179">
        <v>316</v>
      </c>
      <c r="AV179" t="str">
        <f t="shared" si="88"/>
        <v>Alto</v>
      </c>
      <c r="AW179">
        <v>132</v>
      </c>
      <c r="AX179" t="str">
        <f t="shared" si="89"/>
        <v>Bajo</v>
      </c>
      <c r="AY179">
        <v>6.3</v>
      </c>
      <c r="AZ179" t="str">
        <f t="shared" si="90"/>
        <v>Alto</v>
      </c>
      <c r="BA179">
        <v>9.3000000000000007</v>
      </c>
      <c r="BB179" t="str">
        <f t="shared" si="68"/>
        <v>Baja</v>
      </c>
      <c r="BC179">
        <v>7.5</v>
      </c>
      <c r="BD179" t="str">
        <f t="shared" si="91"/>
        <v>Bajo</v>
      </c>
      <c r="BE179">
        <v>7.5</v>
      </c>
      <c r="BF179" t="str">
        <f t="shared" si="92"/>
        <v>Alto</v>
      </c>
      <c r="BG179">
        <v>0</v>
      </c>
      <c r="BH179" t="str">
        <f t="shared" si="93"/>
        <v>No Toma ECA</v>
      </c>
      <c r="BI179">
        <v>1</v>
      </c>
      <c r="BJ179" t="str">
        <f t="shared" si="94"/>
        <v>Toma ARB</v>
      </c>
      <c r="BK179">
        <v>1</v>
      </c>
      <c r="BL179" t="str">
        <f t="shared" si="95"/>
        <v>Toma diureticos</v>
      </c>
      <c r="BM179">
        <v>0</v>
      </c>
      <c r="BN179" t="str">
        <f t="shared" si="96"/>
        <v>No toma estatinas</v>
      </c>
      <c r="BO179">
        <v>1</v>
      </c>
      <c r="BP179" t="str">
        <f t="shared" si="97"/>
        <v>Enfermedad renal</v>
      </c>
      <c r="BQ179">
        <v>1</v>
      </c>
      <c r="BR179" t="str">
        <f t="shared" si="98"/>
        <v>Enfermedad cardiovascular</v>
      </c>
    </row>
    <row r="180" spans="1:70" x14ac:dyDescent="0.25">
      <c r="A180" t="s">
        <v>180</v>
      </c>
      <c r="B180">
        <v>62</v>
      </c>
      <c r="C180" t="str">
        <f t="shared" si="69"/>
        <v>Adulto Mayor</v>
      </c>
      <c r="D180" t="s">
        <v>6</v>
      </c>
      <c r="E180">
        <v>27.5</v>
      </c>
      <c r="F180" t="str">
        <f t="shared" si="70"/>
        <v>Sobrepeso</v>
      </c>
      <c r="G180">
        <v>1</v>
      </c>
      <c r="H180" t="str">
        <f t="shared" si="71"/>
        <v>Tiene herencia</v>
      </c>
      <c r="I180">
        <v>186</v>
      </c>
      <c r="J180">
        <v>107</v>
      </c>
      <c r="K180">
        <v>76</v>
      </c>
      <c r="L180" t="str">
        <f t="shared" si="72"/>
        <v>Normal</v>
      </c>
      <c r="M180">
        <v>34</v>
      </c>
      <c r="N180" t="str">
        <f t="shared" si="73"/>
        <v>Reducida</v>
      </c>
      <c r="O180">
        <v>4</v>
      </c>
      <c r="P180" t="str">
        <f t="shared" si="74"/>
        <v>Incapacidad</v>
      </c>
      <c r="Q180">
        <v>0</v>
      </c>
      <c r="R180" t="str">
        <f t="shared" si="75"/>
        <v>No tiene cetoacidosis</v>
      </c>
      <c r="S180">
        <v>1</v>
      </c>
      <c r="T180" t="str">
        <f t="shared" si="76"/>
        <v>Tiene Insuficiencia</v>
      </c>
      <c r="U180">
        <v>1</v>
      </c>
      <c r="V180" t="str">
        <f t="shared" si="77"/>
        <v>Hipertenso</v>
      </c>
      <c r="W180">
        <v>2.7</v>
      </c>
      <c r="X180" t="str">
        <f t="shared" si="66"/>
        <v>Alto</v>
      </c>
      <c r="Y180">
        <v>120</v>
      </c>
      <c r="Z180" t="str">
        <f t="shared" si="67"/>
        <v>Riesgo</v>
      </c>
      <c r="AA180">
        <v>56</v>
      </c>
      <c r="AB180" t="str">
        <f t="shared" si="78"/>
        <v>Funcion disminuida moderada</v>
      </c>
      <c r="AC180">
        <v>1437</v>
      </c>
      <c r="AD180" t="str">
        <f t="shared" si="79"/>
        <v>Proteinuria</v>
      </c>
      <c r="AE180">
        <v>1149</v>
      </c>
      <c r="AF180" t="str">
        <f t="shared" si="80"/>
        <v>Macroalbuminuria</v>
      </c>
      <c r="AG180">
        <v>410</v>
      </c>
      <c r="AH180" t="str">
        <f t="shared" si="81"/>
        <v>Oliguria</v>
      </c>
      <c r="AI180">
        <v>0</v>
      </c>
      <c r="AJ180" t="str">
        <f t="shared" si="82"/>
        <v>No Diabetico</v>
      </c>
      <c r="AK180">
        <v>138</v>
      </c>
      <c r="AL180" t="str">
        <f t="shared" si="83"/>
        <v>Diabetes</v>
      </c>
      <c r="AM180">
        <v>11</v>
      </c>
      <c r="AN180" t="str">
        <f t="shared" si="84"/>
        <v>Diabetes</v>
      </c>
      <c r="AO180">
        <v>252</v>
      </c>
      <c r="AP180" t="str">
        <f t="shared" si="85"/>
        <v>Riesgo</v>
      </c>
      <c r="AQ180">
        <v>155</v>
      </c>
      <c r="AR180" t="str">
        <f t="shared" si="86"/>
        <v>Limite alto</v>
      </c>
      <c r="AS180">
        <v>38</v>
      </c>
      <c r="AT180" t="str">
        <f t="shared" si="87"/>
        <v>Bajo</v>
      </c>
      <c r="AU180">
        <v>193</v>
      </c>
      <c r="AV180" t="str">
        <f t="shared" si="88"/>
        <v>Alto</v>
      </c>
      <c r="AW180">
        <v>130</v>
      </c>
      <c r="AX180" t="str">
        <f t="shared" si="89"/>
        <v>Bajo</v>
      </c>
      <c r="AY180">
        <v>6.5</v>
      </c>
      <c r="AZ180" t="str">
        <f t="shared" si="90"/>
        <v>Alto</v>
      </c>
      <c r="BA180">
        <v>9</v>
      </c>
      <c r="BB180" t="str">
        <f t="shared" si="68"/>
        <v>Baja</v>
      </c>
      <c r="BC180">
        <v>8.4</v>
      </c>
      <c r="BD180" t="str">
        <f t="shared" si="91"/>
        <v>Bajo</v>
      </c>
      <c r="BE180">
        <v>6.7</v>
      </c>
      <c r="BF180" t="str">
        <f t="shared" si="92"/>
        <v>Alto</v>
      </c>
      <c r="BG180">
        <v>1</v>
      </c>
      <c r="BH180" t="str">
        <f t="shared" si="93"/>
        <v>Toma ECA</v>
      </c>
      <c r="BI180">
        <v>0</v>
      </c>
      <c r="BJ180" t="str">
        <f t="shared" si="94"/>
        <v>No toma ARB</v>
      </c>
      <c r="BK180">
        <v>1</v>
      </c>
      <c r="BL180" t="str">
        <f t="shared" si="95"/>
        <v>Toma diureticos</v>
      </c>
      <c r="BM180">
        <v>0</v>
      </c>
      <c r="BN180" t="str">
        <f t="shared" si="96"/>
        <v>No toma estatinas</v>
      </c>
      <c r="BO180">
        <v>1</v>
      </c>
      <c r="BP180" t="str">
        <f t="shared" si="97"/>
        <v>Enfermedad renal</v>
      </c>
      <c r="BQ180">
        <v>0</v>
      </c>
      <c r="BR180" t="str">
        <f t="shared" si="98"/>
        <v>Sano</v>
      </c>
    </row>
    <row r="181" spans="1:70" x14ac:dyDescent="0.25">
      <c r="A181" t="s">
        <v>181</v>
      </c>
      <c r="B181">
        <v>77</v>
      </c>
      <c r="C181" t="str">
        <f t="shared" si="69"/>
        <v>Adulto Mayor</v>
      </c>
      <c r="D181" t="s">
        <v>1</v>
      </c>
      <c r="E181">
        <v>31.3</v>
      </c>
      <c r="F181" t="str">
        <f t="shared" si="70"/>
        <v>Obesidad I</v>
      </c>
      <c r="G181">
        <v>0</v>
      </c>
      <c r="H181" t="str">
        <f t="shared" si="71"/>
        <v>No tiene herencia</v>
      </c>
      <c r="I181">
        <v>158</v>
      </c>
      <c r="J181">
        <v>109</v>
      </c>
      <c r="K181">
        <v>103</v>
      </c>
      <c r="L181" t="str">
        <f t="shared" si="72"/>
        <v>Taquicardia</v>
      </c>
      <c r="M181">
        <v>41</v>
      </c>
      <c r="N181" t="str">
        <f t="shared" si="73"/>
        <v>Intermedia</v>
      </c>
      <c r="O181">
        <v>2</v>
      </c>
      <c r="P181" t="str">
        <f t="shared" si="74"/>
        <v>Ligera limitaciones</v>
      </c>
      <c r="Q181">
        <v>1</v>
      </c>
      <c r="R181" t="str">
        <f t="shared" si="75"/>
        <v>Tiene cetoacidosis</v>
      </c>
      <c r="S181">
        <v>0</v>
      </c>
      <c r="T181" t="str">
        <f t="shared" si="76"/>
        <v>No tiene Insuficiencia</v>
      </c>
      <c r="U181">
        <v>1</v>
      </c>
      <c r="V181" t="str">
        <f t="shared" si="77"/>
        <v>Hipertenso</v>
      </c>
      <c r="W181">
        <v>2.1</v>
      </c>
      <c r="X181" t="str">
        <f t="shared" si="66"/>
        <v>Alto</v>
      </c>
      <c r="Y181">
        <v>84</v>
      </c>
      <c r="Z181" t="str">
        <f t="shared" si="67"/>
        <v>Elevado</v>
      </c>
      <c r="AA181">
        <v>25</v>
      </c>
      <c r="AB181" t="str">
        <f t="shared" si="78"/>
        <v>Dismucion grave</v>
      </c>
      <c r="AC181">
        <v>593</v>
      </c>
      <c r="AD181" t="str">
        <f t="shared" si="79"/>
        <v>Proteinuria</v>
      </c>
      <c r="AE181">
        <v>474</v>
      </c>
      <c r="AF181" t="str">
        <f t="shared" si="80"/>
        <v>Macroalbuminuria</v>
      </c>
      <c r="AG181">
        <v>642</v>
      </c>
      <c r="AH181" t="str">
        <f t="shared" si="81"/>
        <v>Poliuria</v>
      </c>
      <c r="AI181">
        <v>1</v>
      </c>
      <c r="AJ181" t="str">
        <f t="shared" si="82"/>
        <v>Diabetico</v>
      </c>
      <c r="AK181">
        <v>135</v>
      </c>
      <c r="AL181" t="str">
        <f t="shared" si="83"/>
        <v>Diabetes</v>
      </c>
      <c r="AM181">
        <v>9.5</v>
      </c>
      <c r="AN181" t="str">
        <f t="shared" si="84"/>
        <v>Diabetes</v>
      </c>
      <c r="AO181">
        <v>234</v>
      </c>
      <c r="AP181" t="str">
        <f t="shared" si="85"/>
        <v>Alto</v>
      </c>
      <c r="AQ181">
        <v>189</v>
      </c>
      <c r="AR181" t="str">
        <f t="shared" si="86"/>
        <v>Alto</v>
      </c>
      <c r="AS181">
        <v>37</v>
      </c>
      <c r="AT181" t="str">
        <f t="shared" si="87"/>
        <v>Bajo</v>
      </c>
      <c r="AU181">
        <v>225</v>
      </c>
      <c r="AV181" t="str">
        <f t="shared" si="88"/>
        <v>Alto</v>
      </c>
      <c r="AW181">
        <v>132</v>
      </c>
      <c r="AX181" t="str">
        <f t="shared" si="89"/>
        <v>Bajo</v>
      </c>
      <c r="AY181">
        <v>5.3</v>
      </c>
      <c r="AZ181" t="str">
        <f t="shared" si="90"/>
        <v>Alto</v>
      </c>
      <c r="BA181">
        <v>10.8</v>
      </c>
      <c r="BB181" t="str">
        <f t="shared" si="68"/>
        <v>Baja</v>
      </c>
      <c r="BC181">
        <v>8.8000000000000007</v>
      </c>
      <c r="BD181" t="str">
        <f t="shared" si="91"/>
        <v>Normal</v>
      </c>
      <c r="BE181">
        <v>7.2</v>
      </c>
      <c r="BF181" t="str">
        <f t="shared" si="92"/>
        <v>Alto</v>
      </c>
      <c r="BG181">
        <v>1</v>
      </c>
      <c r="BH181" t="str">
        <f t="shared" si="93"/>
        <v>Toma ECA</v>
      </c>
      <c r="BI181">
        <v>0</v>
      </c>
      <c r="BJ181" t="str">
        <f t="shared" si="94"/>
        <v>No toma ARB</v>
      </c>
      <c r="BK181">
        <v>1</v>
      </c>
      <c r="BL181" t="str">
        <f t="shared" si="95"/>
        <v>Toma diureticos</v>
      </c>
      <c r="BM181">
        <v>1</v>
      </c>
      <c r="BN181" t="str">
        <f t="shared" si="96"/>
        <v>Toma estatinas</v>
      </c>
      <c r="BO181">
        <v>1</v>
      </c>
      <c r="BP181" t="str">
        <f t="shared" si="97"/>
        <v>Enfermedad renal</v>
      </c>
      <c r="BQ181">
        <v>1</v>
      </c>
      <c r="BR181" t="str">
        <f t="shared" si="98"/>
        <v>Enfermedad cardiovascular</v>
      </c>
    </row>
    <row r="182" spans="1:70" x14ac:dyDescent="0.25">
      <c r="A182" t="s">
        <v>182</v>
      </c>
      <c r="B182">
        <v>52</v>
      </c>
      <c r="C182" t="str">
        <f t="shared" si="69"/>
        <v>Adulto</v>
      </c>
      <c r="D182" t="s">
        <v>6</v>
      </c>
      <c r="E182">
        <v>23.8</v>
      </c>
      <c r="F182" t="str">
        <f t="shared" si="70"/>
        <v>Peso Normal</v>
      </c>
      <c r="G182">
        <v>1</v>
      </c>
      <c r="H182" t="str">
        <f t="shared" si="71"/>
        <v>Tiene herencia</v>
      </c>
      <c r="I182">
        <v>129</v>
      </c>
      <c r="J182">
        <v>77</v>
      </c>
      <c r="K182">
        <v>70</v>
      </c>
      <c r="L182" t="str">
        <f t="shared" si="72"/>
        <v>Normal</v>
      </c>
      <c r="M182">
        <v>67</v>
      </c>
      <c r="N182" t="str">
        <f t="shared" si="73"/>
        <v>Normal</v>
      </c>
      <c r="O182">
        <v>1</v>
      </c>
      <c r="P182" t="str">
        <f t="shared" si="74"/>
        <v>Sin limitaciones</v>
      </c>
      <c r="Q182">
        <v>0</v>
      </c>
      <c r="R182" t="str">
        <f t="shared" si="75"/>
        <v>No tiene cetoacidosis</v>
      </c>
      <c r="S182">
        <v>0</v>
      </c>
      <c r="T182" t="str">
        <f t="shared" si="76"/>
        <v>No tiene Insuficiencia</v>
      </c>
      <c r="U182">
        <v>0</v>
      </c>
      <c r="V182" t="str">
        <f t="shared" si="77"/>
        <v>Normotenso</v>
      </c>
      <c r="W182">
        <v>0.7</v>
      </c>
      <c r="X182" t="str">
        <f t="shared" si="66"/>
        <v>Normal</v>
      </c>
      <c r="Y182">
        <v>39</v>
      </c>
      <c r="Z182" t="str">
        <f t="shared" si="67"/>
        <v>Normal</v>
      </c>
      <c r="AA182">
        <v>98</v>
      </c>
      <c r="AB182" t="str">
        <f t="shared" si="78"/>
        <v>Normal</v>
      </c>
      <c r="AC182">
        <v>27</v>
      </c>
      <c r="AD182" t="str">
        <f t="shared" si="79"/>
        <v>Normal</v>
      </c>
      <c r="AE182">
        <v>18</v>
      </c>
      <c r="AF182" t="str">
        <f t="shared" si="80"/>
        <v>Normal</v>
      </c>
      <c r="AG182">
        <v>1812</v>
      </c>
      <c r="AH182" t="str">
        <f t="shared" si="81"/>
        <v>Poliuria</v>
      </c>
      <c r="AI182">
        <v>1</v>
      </c>
      <c r="AJ182" t="str">
        <f t="shared" si="82"/>
        <v>Diabetico</v>
      </c>
      <c r="AK182">
        <v>119</v>
      </c>
      <c r="AL182" t="str">
        <f t="shared" si="83"/>
        <v>Prediabetes</v>
      </c>
      <c r="AM182">
        <v>5.2</v>
      </c>
      <c r="AN182" t="str">
        <f t="shared" si="84"/>
        <v>Normal</v>
      </c>
      <c r="AO182">
        <v>156</v>
      </c>
      <c r="AP182" t="str">
        <f t="shared" si="85"/>
        <v>Normal</v>
      </c>
      <c r="AQ182">
        <v>129</v>
      </c>
      <c r="AR182" t="str">
        <f t="shared" si="86"/>
        <v>Casi normal</v>
      </c>
      <c r="AS182">
        <v>55</v>
      </c>
      <c r="AT182" t="str">
        <f t="shared" si="87"/>
        <v>Bajo</v>
      </c>
      <c r="AU182">
        <v>163</v>
      </c>
      <c r="AV182" t="str">
        <f t="shared" si="88"/>
        <v>Alto</v>
      </c>
      <c r="AW182">
        <v>145</v>
      </c>
      <c r="AX182" t="str">
        <f t="shared" si="89"/>
        <v>Normal</v>
      </c>
      <c r="AY182">
        <v>3.9</v>
      </c>
      <c r="AZ182" t="str">
        <f t="shared" si="90"/>
        <v>Normal</v>
      </c>
      <c r="BA182">
        <v>14.8</v>
      </c>
      <c r="BB182" t="str">
        <f t="shared" si="68"/>
        <v>Normal</v>
      </c>
      <c r="BC182">
        <v>9.6</v>
      </c>
      <c r="BD182" t="str">
        <f t="shared" si="91"/>
        <v>Normal</v>
      </c>
      <c r="BE182">
        <v>4.0999999999999996</v>
      </c>
      <c r="BF182" t="str">
        <f t="shared" si="92"/>
        <v>Normal</v>
      </c>
      <c r="BG182">
        <v>1</v>
      </c>
      <c r="BH182" t="str">
        <f t="shared" si="93"/>
        <v>Toma ECA</v>
      </c>
      <c r="BI182">
        <v>1</v>
      </c>
      <c r="BJ182" t="str">
        <f t="shared" si="94"/>
        <v>Toma ARB</v>
      </c>
      <c r="BK182">
        <v>0</v>
      </c>
      <c r="BL182" t="str">
        <f t="shared" si="95"/>
        <v>No toma diureticos</v>
      </c>
      <c r="BM182">
        <v>0</v>
      </c>
      <c r="BN182" t="str">
        <f t="shared" si="96"/>
        <v>No toma estatinas</v>
      </c>
      <c r="BO182">
        <v>0</v>
      </c>
      <c r="BP182" t="str">
        <f t="shared" si="97"/>
        <v>Sano</v>
      </c>
      <c r="BQ182">
        <v>0</v>
      </c>
      <c r="BR182" t="str">
        <f t="shared" si="98"/>
        <v>Sano</v>
      </c>
    </row>
    <row r="183" spans="1:70" x14ac:dyDescent="0.25">
      <c r="A183" t="s">
        <v>183</v>
      </c>
      <c r="B183">
        <v>49</v>
      </c>
      <c r="C183" t="str">
        <f t="shared" si="69"/>
        <v>Adulto</v>
      </c>
      <c r="D183" t="s">
        <v>6</v>
      </c>
      <c r="E183">
        <v>21.1</v>
      </c>
      <c r="F183" t="str">
        <f t="shared" si="70"/>
        <v>Peso Normal</v>
      </c>
      <c r="G183">
        <v>0</v>
      </c>
      <c r="H183" t="str">
        <f t="shared" si="71"/>
        <v>No tiene herencia</v>
      </c>
      <c r="I183">
        <v>116</v>
      </c>
      <c r="J183">
        <v>73</v>
      </c>
      <c r="K183">
        <v>61</v>
      </c>
      <c r="L183" t="str">
        <f t="shared" si="72"/>
        <v>Normal</v>
      </c>
      <c r="M183">
        <v>67</v>
      </c>
      <c r="N183" t="str">
        <f t="shared" si="73"/>
        <v>Normal</v>
      </c>
      <c r="O183">
        <v>1</v>
      </c>
      <c r="P183" t="str">
        <f t="shared" si="74"/>
        <v>Sin limitaciones</v>
      </c>
      <c r="Q183">
        <v>0</v>
      </c>
      <c r="R183" t="str">
        <f t="shared" si="75"/>
        <v>No tiene cetoacidosis</v>
      </c>
      <c r="S183">
        <v>0</v>
      </c>
      <c r="T183" t="str">
        <f t="shared" si="76"/>
        <v>No tiene Insuficiencia</v>
      </c>
      <c r="U183">
        <v>1</v>
      </c>
      <c r="V183" t="str">
        <f t="shared" si="77"/>
        <v>Hipertenso</v>
      </c>
      <c r="W183">
        <v>1.1000000000000001</v>
      </c>
      <c r="X183" t="str">
        <f t="shared" si="66"/>
        <v>Alto</v>
      </c>
      <c r="Y183">
        <v>20</v>
      </c>
      <c r="Z183" t="str">
        <f t="shared" si="67"/>
        <v>Normal</v>
      </c>
      <c r="AA183">
        <v>65</v>
      </c>
      <c r="AB183" t="str">
        <f t="shared" si="78"/>
        <v>Funcion disminuida</v>
      </c>
      <c r="AC183">
        <v>17</v>
      </c>
      <c r="AD183" t="str">
        <f t="shared" si="79"/>
        <v>Normal</v>
      </c>
      <c r="AE183">
        <v>13</v>
      </c>
      <c r="AF183" t="str">
        <f t="shared" si="80"/>
        <v>Normal</v>
      </c>
      <c r="AG183">
        <v>2098</v>
      </c>
      <c r="AH183" t="str">
        <f t="shared" si="81"/>
        <v>Poliuria</v>
      </c>
      <c r="AI183">
        <v>1</v>
      </c>
      <c r="AJ183" t="str">
        <f t="shared" si="82"/>
        <v>Diabetico</v>
      </c>
      <c r="AK183">
        <v>114</v>
      </c>
      <c r="AL183" t="str">
        <f t="shared" si="83"/>
        <v>Prediabetes</v>
      </c>
      <c r="AM183">
        <v>4.9000000000000004</v>
      </c>
      <c r="AN183" t="str">
        <f t="shared" si="84"/>
        <v>Normal</v>
      </c>
      <c r="AO183">
        <v>168</v>
      </c>
      <c r="AP183" t="str">
        <f t="shared" si="85"/>
        <v>Normal</v>
      </c>
      <c r="AQ183">
        <v>97</v>
      </c>
      <c r="AR183" t="str">
        <f t="shared" si="86"/>
        <v>Normal</v>
      </c>
      <c r="AS183">
        <v>56</v>
      </c>
      <c r="AT183" t="str">
        <f t="shared" si="87"/>
        <v>Bajo</v>
      </c>
      <c r="AU183">
        <v>167</v>
      </c>
      <c r="AV183" t="str">
        <f t="shared" si="88"/>
        <v>Alto</v>
      </c>
      <c r="AW183">
        <v>137</v>
      </c>
      <c r="AX183" t="str">
        <f t="shared" si="89"/>
        <v>Normal</v>
      </c>
      <c r="AY183">
        <v>4.8</v>
      </c>
      <c r="AZ183" t="str">
        <f t="shared" si="90"/>
        <v>Normal</v>
      </c>
      <c r="BA183">
        <v>12.8</v>
      </c>
      <c r="BB183" t="str">
        <f t="shared" si="68"/>
        <v>Normal</v>
      </c>
      <c r="BC183">
        <v>8.5</v>
      </c>
      <c r="BD183" t="str">
        <f t="shared" si="91"/>
        <v>Normal</v>
      </c>
      <c r="BE183">
        <v>4.2</v>
      </c>
      <c r="BF183" t="str">
        <f t="shared" si="92"/>
        <v>Normal</v>
      </c>
      <c r="BG183">
        <v>0</v>
      </c>
      <c r="BH183" t="str">
        <f t="shared" si="93"/>
        <v>No Toma ECA</v>
      </c>
      <c r="BI183">
        <v>1</v>
      </c>
      <c r="BJ183" t="str">
        <f t="shared" si="94"/>
        <v>Toma ARB</v>
      </c>
      <c r="BK183">
        <v>0</v>
      </c>
      <c r="BL183" t="str">
        <f t="shared" si="95"/>
        <v>No toma diureticos</v>
      </c>
      <c r="BM183">
        <v>1</v>
      </c>
      <c r="BN183" t="str">
        <f t="shared" si="96"/>
        <v>Toma estatinas</v>
      </c>
      <c r="BO183">
        <v>0</v>
      </c>
      <c r="BP183" t="str">
        <f t="shared" si="97"/>
        <v>Sano</v>
      </c>
      <c r="BQ183">
        <v>0</v>
      </c>
      <c r="BR183" t="str">
        <f t="shared" si="98"/>
        <v>Sano</v>
      </c>
    </row>
    <row r="184" spans="1:70" x14ac:dyDescent="0.25">
      <c r="A184" t="s">
        <v>184</v>
      </c>
      <c r="B184">
        <v>68</v>
      </c>
      <c r="C184" t="str">
        <f t="shared" si="69"/>
        <v>Adulto Mayor</v>
      </c>
      <c r="D184" t="s">
        <v>6</v>
      </c>
      <c r="E184">
        <v>37.1</v>
      </c>
      <c r="F184" t="str">
        <f t="shared" si="70"/>
        <v>Obesidad II</v>
      </c>
      <c r="G184">
        <v>1</v>
      </c>
      <c r="H184" t="str">
        <f t="shared" si="71"/>
        <v>Tiene herencia</v>
      </c>
      <c r="I184">
        <v>190</v>
      </c>
      <c r="J184">
        <v>98</v>
      </c>
      <c r="K184">
        <v>75</v>
      </c>
      <c r="L184" t="str">
        <f t="shared" si="72"/>
        <v>Normal</v>
      </c>
      <c r="M184">
        <v>34</v>
      </c>
      <c r="N184" t="str">
        <f t="shared" si="73"/>
        <v>Reducida</v>
      </c>
      <c r="O184">
        <v>4</v>
      </c>
      <c r="P184" t="str">
        <f t="shared" si="74"/>
        <v>Incapacidad</v>
      </c>
      <c r="Q184">
        <v>0</v>
      </c>
      <c r="R184" t="str">
        <f t="shared" si="75"/>
        <v>No tiene cetoacidosis</v>
      </c>
      <c r="S184">
        <v>1</v>
      </c>
      <c r="T184" t="str">
        <f t="shared" si="76"/>
        <v>Tiene Insuficiencia</v>
      </c>
      <c r="U184">
        <v>1</v>
      </c>
      <c r="V184" t="str">
        <f t="shared" si="77"/>
        <v>Hipertenso</v>
      </c>
      <c r="W184">
        <v>2.2000000000000002</v>
      </c>
      <c r="X184" t="str">
        <f t="shared" si="66"/>
        <v>Alto</v>
      </c>
      <c r="Y184">
        <v>99</v>
      </c>
      <c r="Z184" t="str">
        <f t="shared" si="67"/>
        <v>Elevado</v>
      </c>
      <c r="AA184">
        <v>27</v>
      </c>
      <c r="AB184" t="str">
        <f t="shared" si="78"/>
        <v>Dismucion grave</v>
      </c>
      <c r="AC184">
        <v>644</v>
      </c>
      <c r="AD184" t="str">
        <f t="shared" si="79"/>
        <v>Proteinuria</v>
      </c>
      <c r="AE184">
        <v>515</v>
      </c>
      <c r="AF184" t="str">
        <f t="shared" si="80"/>
        <v>Macroalbuminuria</v>
      </c>
      <c r="AG184">
        <v>344</v>
      </c>
      <c r="AH184" t="str">
        <f t="shared" si="81"/>
        <v>Oliguria</v>
      </c>
      <c r="AI184">
        <v>1</v>
      </c>
      <c r="AJ184" t="str">
        <f t="shared" si="82"/>
        <v>Diabetico</v>
      </c>
      <c r="AK184">
        <v>189</v>
      </c>
      <c r="AL184" t="str">
        <f t="shared" si="83"/>
        <v>Diabetes</v>
      </c>
      <c r="AM184">
        <v>9.4</v>
      </c>
      <c r="AN184" t="str">
        <f t="shared" si="84"/>
        <v>Diabetes</v>
      </c>
      <c r="AO184">
        <v>247</v>
      </c>
      <c r="AP184" t="str">
        <f t="shared" si="85"/>
        <v>Riesgo</v>
      </c>
      <c r="AQ184">
        <v>168</v>
      </c>
      <c r="AR184" t="str">
        <f t="shared" si="86"/>
        <v>Alto</v>
      </c>
      <c r="AS184">
        <v>34</v>
      </c>
      <c r="AT184" t="str">
        <f t="shared" si="87"/>
        <v>Bajo</v>
      </c>
      <c r="AU184">
        <v>189</v>
      </c>
      <c r="AV184" t="str">
        <f t="shared" si="88"/>
        <v>Alto</v>
      </c>
      <c r="AW184">
        <v>138</v>
      </c>
      <c r="AX184" t="str">
        <f t="shared" si="89"/>
        <v>Normal</v>
      </c>
      <c r="AY184">
        <v>6.4</v>
      </c>
      <c r="AZ184" t="str">
        <f t="shared" si="90"/>
        <v>Alto</v>
      </c>
      <c r="BA184">
        <v>9.3000000000000007</v>
      </c>
      <c r="BB184" t="str">
        <f t="shared" si="68"/>
        <v>Baja</v>
      </c>
      <c r="BC184">
        <v>7.5</v>
      </c>
      <c r="BD184" t="str">
        <f t="shared" si="91"/>
        <v>Bajo</v>
      </c>
      <c r="BE184">
        <v>5.6</v>
      </c>
      <c r="BF184" t="str">
        <f t="shared" si="92"/>
        <v>Alto</v>
      </c>
      <c r="BG184">
        <v>0</v>
      </c>
      <c r="BH184" t="str">
        <f t="shared" si="93"/>
        <v>No Toma ECA</v>
      </c>
      <c r="BI184">
        <v>0</v>
      </c>
      <c r="BJ184" t="str">
        <f t="shared" si="94"/>
        <v>No toma ARB</v>
      </c>
      <c r="BK184">
        <v>0</v>
      </c>
      <c r="BL184" t="str">
        <f t="shared" si="95"/>
        <v>No toma diureticos</v>
      </c>
      <c r="BM184">
        <v>1</v>
      </c>
      <c r="BN184" t="str">
        <f t="shared" si="96"/>
        <v>Toma estatinas</v>
      </c>
      <c r="BO184">
        <v>1</v>
      </c>
      <c r="BP184" t="str">
        <f t="shared" si="97"/>
        <v>Enfermedad renal</v>
      </c>
      <c r="BQ184">
        <v>0</v>
      </c>
      <c r="BR184" t="str">
        <f t="shared" si="98"/>
        <v>Sano</v>
      </c>
    </row>
    <row r="185" spans="1:70" x14ac:dyDescent="0.25">
      <c r="A185" t="s">
        <v>185</v>
      </c>
      <c r="B185">
        <v>55</v>
      </c>
      <c r="C185" t="str">
        <f t="shared" si="69"/>
        <v>Adulto</v>
      </c>
      <c r="D185" t="s">
        <v>1</v>
      </c>
      <c r="E185">
        <v>29.2</v>
      </c>
      <c r="F185" t="str">
        <f t="shared" si="70"/>
        <v>Sobrepeso</v>
      </c>
      <c r="G185">
        <v>1</v>
      </c>
      <c r="H185" t="str">
        <f t="shared" si="71"/>
        <v>Tiene herencia</v>
      </c>
      <c r="I185">
        <v>104</v>
      </c>
      <c r="J185">
        <v>69</v>
      </c>
      <c r="K185">
        <v>79</v>
      </c>
      <c r="L185" t="str">
        <f t="shared" si="72"/>
        <v>Normal</v>
      </c>
      <c r="M185">
        <v>64</v>
      </c>
      <c r="N185" t="str">
        <f t="shared" si="73"/>
        <v>Normal</v>
      </c>
      <c r="O185">
        <v>2</v>
      </c>
      <c r="P185" t="str">
        <f t="shared" si="74"/>
        <v>Ligera limitaciones</v>
      </c>
      <c r="Q185">
        <v>0</v>
      </c>
      <c r="R185" t="str">
        <f t="shared" si="75"/>
        <v>No tiene cetoacidosis</v>
      </c>
      <c r="S185">
        <v>0</v>
      </c>
      <c r="T185" t="str">
        <f t="shared" si="76"/>
        <v>No tiene Insuficiencia</v>
      </c>
      <c r="U185">
        <v>0</v>
      </c>
      <c r="V185" t="str">
        <f t="shared" si="77"/>
        <v>Normotenso</v>
      </c>
      <c r="W185">
        <v>1</v>
      </c>
      <c r="X185" t="str">
        <f t="shared" si="66"/>
        <v>Normal</v>
      </c>
      <c r="Y185">
        <v>27</v>
      </c>
      <c r="Z185" t="str">
        <f t="shared" si="67"/>
        <v>Normal</v>
      </c>
      <c r="AA185">
        <v>63</v>
      </c>
      <c r="AB185" t="str">
        <f t="shared" si="78"/>
        <v>Funcion disminuida</v>
      </c>
      <c r="AC185">
        <v>14</v>
      </c>
      <c r="AD185" t="str">
        <f t="shared" si="79"/>
        <v>Normal</v>
      </c>
      <c r="AE185">
        <v>9</v>
      </c>
      <c r="AF185" t="str">
        <f t="shared" si="80"/>
        <v>Normal</v>
      </c>
      <c r="AG185">
        <v>2353</v>
      </c>
      <c r="AH185" t="str">
        <f t="shared" si="81"/>
        <v>Poliuria</v>
      </c>
      <c r="AI185">
        <v>0</v>
      </c>
      <c r="AJ185" t="str">
        <f t="shared" si="82"/>
        <v>No Diabetico</v>
      </c>
      <c r="AK185">
        <v>87</v>
      </c>
      <c r="AL185" t="str">
        <f t="shared" si="83"/>
        <v>Normal</v>
      </c>
      <c r="AM185">
        <v>5.8</v>
      </c>
      <c r="AN185" t="str">
        <f t="shared" si="84"/>
        <v>Prediabetes</v>
      </c>
      <c r="AO185">
        <v>212</v>
      </c>
      <c r="AP185" t="str">
        <f t="shared" si="85"/>
        <v>Alto</v>
      </c>
      <c r="AQ185">
        <v>125</v>
      </c>
      <c r="AR185" t="str">
        <f t="shared" si="86"/>
        <v>Casi normal</v>
      </c>
      <c r="AS185">
        <v>48</v>
      </c>
      <c r="AT185" t="str">
        <f t="shared" si="87"/>
        <v>Bajo</v>
      </c>
      <c r="AU185">
        <v>90</v>
      </c>
      <c r="AV185" t="str">
        <f t="shared" si="88"/>
        <v>Normal</v>
      </c>
      <c r="AW185">
        <v>137</v>
      </c>
      <c r="AX185" t="str">
        <f t="shared" si="89"/>
        <v>Normal</v>
      </c>
      <c r="AY185">
        <v>4.9000000000000004</v>
      </c>
      <c r="AZ185" t="str">
        <f t="shared" si="90"/>
        <v>Normal</v>
      </c>
      <c r="BA185">
        <v>12.1</v>
      </c>
      <c r="BB185" t="str">
        <f t="shared" si="68"/>
        <v>Baja</v>
      </c>
      <c r="BC185">
        <v>8.9</v>
      </c>
      <c r="BD185" t="str">
        <f t="shared" si="91"/>
        <v>Normal</v>
      </c>
      <c r="BE185">
        <v>3.3</v>
      </c>
      <c r="BF185" t="str">
        <f t="shared" si="92"/>
        <v>Normal</v>
      </c>
      <c r="BG185">
        <v>0</v>
      </c>
      <c r="BH185" t="str">
        <f t="shared" si="93"/>
        <v>No Toma ECA</v>
      </c>
      <c r="BI185">
        <v>1</v>
      </c>
      <c r="BJ185" t="str">
        <f t="shared" si="94"/>
        <v>Toma ARB</v>
      </c>
      <c r="BK185">
        <v>0</v>
      </c>
      <c r="BL185" t="str">
        <f t="shared" si="95"/>
        <v>No toma diureticos</v>
      </c>
      <c r="BM185">
        <v>1</v>
      </c>
      <c r="BN185" t="str">
        <f t="shared" si="96"/>
        <v>Toma estatinas</v>
      </c>
      <c r="BO185">
        <v>0</v>
      </c>
      <c r="BP185" t="str">
        <f t="shared" si="97"/>
        <v>Sano</v>
      </c>
      <c r="BQ185">
        <v>0</v>
      </c>
      <c r="BR185" t="str">
        <f t="shared" si="98"/>
        <v>Sano</v>
      </c>
    </row>
    <row r="186" spans="1:70" x14ac:dyDescent="0.25">
      <c r="A186" t="s">
        <v>186</v>
      </c>
      <c r="B186">
        <v>52</v>
      </c>
      <c r="C186" t="str">
        <f t="shared" si="69"/>
        <v>Adulto</v>
      </c>
      <c r="D186" t="s">
        <v>1</v>
      </c>
      <c r="E186">
        <v>25.4</v>
      </c>
      <c r="F186" t="str">
        <f t="shared" si="70"/>
        <v>Sobrepeso</v>
      </c>
      <c r="G186">
        <v>1</v>
      </c>
      <c r="H186" t="str">
        <f t="shared" si="71"/>
        <v>Tiene herencia</v>
      </c>
      <c r="I186">
        <v>122</v>
      </c>
      <c r="J186">
        <v>78</v>
      </c>
      <c r="K186">
        <v>85</v>
      </c>
      <c r="L186" t="str">
        <f t="shared" si="72"/>
        <v>Normal</v>
      </c>
      <c r="M186">
        <v>68</v>
      </c>
      <c r="N186" t="str">
        <f t="shared" si="73"/>
        <v>Normal</v>
      </c>
      <c r="O186">
        <v>1</v>
      </c>
      <c r="P186" t="str">
        <f t="shared" si="74"/>
        <v>Sin limitaciones</v>
      </c>
      <c r="Q186">
        <v>0</v>
      </c>
      <c r="R186" t="str">
        <f t="shared" si="75"/>
        <v>No tiene cetoacidosis</v>
      </c>
      <c r="S186">
        <v>0</v>
      </c>
      <c r="T186" t="str">
        <f t="shared" si="76"/>
        <v>No tiene Insuficiencia</v>
      </c>
      <c r="U186">
        <v>0</v>
      </c>
      <c r="V186" t="str">
        <f t="shared" si="77"/>
        <v>Normotenso</v>
      </c>
      <c r="W186">
        <v>0.7</v>
      </c>
      <c r="X186" t="str">
        <f t="shared" si="66"/>
        <v>Normal</v>
      </c>
      <c r="Y186">
        <v>32</v>
      </c>
      <c r="Z186" t="str">
        <f t="shared" si="67"/>
        <v>Normal</v>
      </c>
      <c r="AA186">
        <v>79</v>
      </c>
      <c r="AB186" t="str">
        <f t="shared" si="78"/>
        <v>Funcion disminuida</v>
      </c>
      <c r="AC186">
        <v>16</v>
      </c>
      <c r="AD186" t="str">
        <f t="shared" si="79"/>
        <v>Normal</v>
      </c>
      <c r="AE186">
        <v>11</v>
      </c>
      <c r="AF186" t="str">
        <f t="shared" si="80"/>
        <v>Normal</v>
      </c>
      <c r="AG186">
        <v>2206</v>
      </c>
      <c r="AH186" t="str">
        <f t="shared" si="81"/>
        <v>Poliuria</v>
      </c>
      <c r="AI186">
        <v>0</v>
      </c>
      <c r="AJ186" t="str">
        <f t="shared" si="82"/>
        <v>No Diabetico</v>
      </c>
      <c r="AK186">
        <v>104</v>
      </c>
      <c r="AL186" t="str">
        <f t="shared" si="83"/>
        <v>Prediabetes</v>
      </c>
      <c r="AM186">
        <v>6</v>
      </c>
      <c r="AN186" t="str">
        <f t="shared" si="84"/>
        <v>Prediabetes</v>
      </c>
      <c r="AO186">
        <v>219</v>
      </c>
      <c r="AP186" t="str">
        <f t="shared" si="85"/>
        <v>Alto</v>
      </c>
      <c r="AQ186">
        <v>82</v>
      </c>
      <c r="AR186" t="str">
        <f t="shared" si="86"/>
        <v>Normal</v>
      </c>
      <c r="AS186">
        <v>65</v>
      </c>
      <c r="AT186" t="str">
        <f t="shared" si="87"/>
        <v>Normal</v>
      </c>
      <c r="AU186">
        <v>161</v>
      </c>
      <c r="AV186" t="str">
        <f t="shared" si="88"/>
        <v>Alto</v>
      </c>
      <c r="AW186">
        <v>145</v>
      </c>
      <c r="AX186" t="str">
        <f t="shared" si="89"/>
        <v>Normal</v>
      </c>
      <c r="AY186">
        <v>4.5</v>
      </c>
      <c r="AZ186" t="str">
        <f t="shared" si="90"/>
        <v>Normal</v>
      </c>
      <c r="BA186">
        <v>15</v>
      </c>
      <c r="BB186" t="str">
        <f t="shared" si="68"/>
        <v>Normal</v>
      </c>
      <c r="BC186">
        <v>9</v>
      </c>
      <c r="BD186" t="str">
        <f t="shared" si="91"/>
        <v>Normal</v>
      </c>
      <c r="BE186">
        <v>3.3</v>
      </c>
      <c r="BF186" t="str">
        <f t="shared" si="92"/>
        <v>Normal</v>
      </c>
      <c r="BG186">
        <v>0</v>
      </c>
      <c r="BH186" t="str">
        <f t="shared" si="93"/>
        <v>No Toma ECA</v>
      </c>
      <c r="BI186">
        <v>1</v>
      </c>
      <c r="BJ186" t="str">
        <f t="shared" si="94"/>
        <v>Toma ARB</v>
      </c>
      <c r="BK186">
        <v>1</v>
      </c>
      <c r="BL186" t="str">
        <f t="shared" si="95"/>
        <v>Toma diureticos</v>
      </c>
      <c r="BM186">
        <v>1</v>
      </c>
      <c r="BN186" t="str">
        <f t="shared" si="96"/>
        <v>Toma estatinas</v>
      </c>
      <c r="BO186">
        <v>0</v>
      </c>
      <c r="BP186" t="str">
        <f t="shared" si="97"/>
        <v>Sano</v>
      </c>
      <c r="BQ186">
        <v>1</v>
      </c>
      <c r="BR186" t="str">
        <f t="shared" si="98"/>
        <v>Enfermedad cardiovascular</v>
      </c>
    </row>
    <row r="187" spans="1:70" x14ac:dyDescent="0.25">
      <c r="A187" t="s">
        <v>187</v>
      </c>
      <c r="B187">
        <v>73</v>
      </c>
      <c r="C187" t="str">
        <f t="shared" si="69"/>
        <v>Adulto Mayor</v>
      </c>
      <c r="D187" t="s">
        <v>1</v>
      </c>
      <c r="E187">
        <v>37.4</v>
      </c>
      <c r="F187" t="str">
        <f t="shared" si="70"/>
        <v>Obesidad II</v>
      </c>
      <c r="G187">
        <v>0</v>
      </c>
      <c r="H187" t="str">
        <f t="shared" si="71"/>
        <v>No tiene herencia</v>
      </c>
      <c r="I187">
        <v>183</v>
      </c>
      <c r="J187">
        <v>92</v>
      </c>
      <c r="K187">
        <v>97</v>
      </c>
      <c r="L187" t="str">
        <f t="shared" si="72"/>
        <v>Normal</v>
      </c>
      <c r="M187">
        <v>38</v>
      </c>
      <c r="N187" t="str">
        <f t="shared" si="73"/>
        <v>Reducida</v>
      </c>
      <c r="O187">
        <v>2</v>
      </c>
      <c r="P187" t="str">
        <f t="shared" si="74"/>
        <v>Ligera limitaciones</v>
      </c>
      <c r="Q187">
        <v>0</v>
      </c>
      <c r="R187" t="str">
        <f t="shared" si="75"/>
        <v>No tiene cetoacidosis</v>
      </c>
      <c r="S187">
        <v>1</v>
      </c>
      <c r="T187" t="str">
        <f t="shared" si="76"/>
        <v>Tiene Insuficiencia</v>
      </c>
      <c r="U187">
        <v>1</v>
      </c>
      <c r="V187" t="str">
        <f t="shared" si="77"/>
        <v>Hipertenso</v>
      </c>
      <c r="W187">
        <v>3.8</v>
      </c>
      <c r="X187" t="str">
        <f t="shared" si="66"/>
        <v>Alto</v>
      </c>
      <c r="Y187">
        <v>74</v>
      </c>
      <c r="Z187" t="str">
        <f t="shared" si="67"/>
        <v>Elevado</v>
      </c>
      <c r="AA187">
        <v>28</v>
      </c>
      <c r="AB187" t="str">
        <f t="shared" si="78"/>
        <v>Dismucion grave</v>
      </c>
      <c r="AC187">
        <v>2652</v>
      </c>
      <c r="AD187" t="str">
        <f t="shared" si="79"/>
        <v>Proteinuria</v>
      </c>
      <c r="AE187">
        <v>2121</v>
      </c>
      <c r="AF187" t="str">
        <f t="shared" si="80"/>
        <v>Macroalbuminuria</v>
      </c>
      <c r="AG187">
        <v>443</v>
      </c>
      <c r="AH187" t="str">
        <f t="shared" si="81"/>
        <v>Oliguria</v>
      </c>
      <c r="AI187">
        <v>0</v>
      </c>
      <c r="AJ187" t="str">
        <f t="shared" si="82"/>
        <v>No Diabetico</v>
      </c>
      <c r="AK187">
        <v>191</v>
      </c>
      <c r="AL187" t="str">
        <f t="shared" si="83"/>
        <v>Diabetes</v>
      </c>
      <c r="AM187">
        <v>7.1</v>
      </c>
      <c r="AN187" t="str">
        <f t="shared" si="84"/>
        <v>Diabetes</v>
      </c>
      <c r="AO187">
        <v>279</v>
      </c>
      <c r="AP187" t="str">
        <f t="shared" si="85"/>
        <v>Riesgo</v>
      </c>
      <c r="AQ187">
        <v>212</v>
      </c>
      <c r="AR187" t="str">
        <f t="shared" si="86"/>
        <v>Muy alto</v>
      </c>
      <c r="AS187">
        <v>34</v>
      </c>
      <c r="AT187" t="str">
        <f t="shared" si="87"/>
        <v>Bajo</v>
      </c>
      <c r="AU187">
        <v>370</v>
      </c>
      <c r="AV187" t="str">
        <f t="shared" si="88"/>
        <v>Alto</v>
      </c>
      <c r="AW187">
        <v>137</v>
      </c>
      <c r="AX187" t="str">
        <f t="shared" si="89"/>
        <v>Normal</v>
      </c>
      <c r="AY187">
        <v>6.7</v>
      </c>
      <c r="AZ187" t="str">
        <f t="shared" si="90"/>
        <v>Alto</v>
      </c>
      <c r="BA187">
        <v>10.4</v>
      </c>
      <c r="BB187" t="str">
        <f t="shared" si="68"/>
        <v>Baja</v>
      </c>
      <c r="BC187">
        <v>8.6</v>
      </c>
      <c r="BD187" t="str">
        <f t="shared" si="91"/>
        <v>Normal</v>
      </c>
      <c r="BE187">
        <v>4.9000000000000004</v>
      </c>
      <c r="BF187" t="str">
        <f t="shared" si="92"/>
        <v>Alto</v>
      </c>
      <c r="BG187">
        <v>1</v>
      </c>
      <c r="BH187" t="str">
        <f t="shared" si="93"/>
        <v>Toma ECA</v>
      </c>
      <c r="BI187">
        <v>0</v>
      </c>
      <c r="BJ187" t="str">
        <f t="shared" si="94"/>
        <v>No toma ARB</v>
      </c>
      <c r="BK187">
        <v>1</v>
      </c>
      <c r="BL187" t="str">
        <f t="shared" si="95"/>
        <v>Toma diureticos</v>
      </c>
      <c r="BM187">
        <v>1</v>
      </c>
      <c r="BN187" t="str">
        <f t="shared" si="96"/>
        <v>Toma estatinas</v>
      </c>
      <c r="BO187">
        <v>1</v>
      </c>
      <c r="BP187" t="str">
        <f t="shared" si="97"/>
        <v>Enfermedad renal</v>
      </c>
      <c r="BQ187">
        <v>1</v>
      </c>
      <c r="BR187" t="str">
        <f t="shared" si="98"/>
        <v>Enfermedad cardiovascular</v>
      </c>
    </row>
    <row r="188" spans="1:70" x14ac:dyDescent="0.25">
      <c r="A188" t="s">
        <v>188</v>
      </c>
      <c r="B188">
        <v>66</v>
      </c>
      <c r="C188" t="str">
        <f t="shared" si="69"/>
        <v>Adulto Mayor</v>
      </c>
      <c r="D188" t="s">
        <v>6</v>
      </c>
      <c r="E188">
        <v>35</v>
      </c>
      <c r="F188" t="str">
        <f t="shared" si="70"/>
        <v>Obesidad II</v>
      </c>
      <c r="G188">
        <v>0</v>
      </c>
      <c r="H188" t="str">
        <f t="shared" si="71"/>
        <v>No tiene herencia</v>
      </c>
      <c r="I188">
        <v>190</v>
      </c>
      <c r="J188">
        <v>91</v>
      </c>
      <c r="K188">
        <v>102</v>
      </c>
      <c r="L188" t="str">
        <f t="shared" si="72"/>
        <v>Taquicardia</v>
      </c>
      <c r="M188">
        <v>27</v>
      </c>
      <c r="N188" t="str">
        <f t="shared" si="73"/>
        <v>Reducida</v>
      </c>
      <c r="O188">
        <v>4</v>
      </c>
      <c r="P188" t="str">
        <f t="shared" si="74"/>
        <v>Incapacidad</v>
      </c>
      <c r="Q188">
        <v>1</v>
      </c>
      <c r="R188" t="str">
        <f t="shared" si="75"/>
        <v>Tiene cetoacidosis</v>
      </c>
      <c r="S188">
        <v>0</v>
      </c>
      <c r="T188" t="str">
        <f t="shared" si="76"/>
        <v>No tiene Insuficiencia</v>
      </c>
      <c r="U188">
        <v>1</v>
      </c>
      <c r="V188" t="str">
        <f t="shared" si="77"/>
        <v>Hipertenso</v>
      </c>
      <c r="W188">
        <v>2.1</v>
      </c>
      <c r="X188" t="str">
        <f t="shared" si="66"/>
        <v>Alto</v>
      </c>
      <c r="Y188">
        <v>92</v>
      </c>
      <c r="Z188" t="str">
        <f t="shared" si="67"/>
        <v>Elevado</v>
      </c>
      <c r="AA188">
        <v>30</v>
      </c>
      <c r="AB188" t="str">
        <f t="shared" si="78"/>
        <v>Funcion disminuida moderada</v>
      </c>
      <c r="AC188">
        <v>865</v>
      </c>
      <c r="AD188" t="str">
        <f t="shared" si="79"/>
        <v>Proteinuria</v>
      </c>
      <c r="AE188">
        <v>605</v>
      </c>
      <c r="AF188" t="str">
        <f t="shared" si="80"/>
        <v>Macroalbuminuria</v>
      </c>
      <c r="AG188">
        <v>483</v>
      </c>
      <c r="AH188" t="str">
        <f t="shared" si="81"/>
        <v>Oliguria</v>
      </c>
      <c r="AI188">
        <v>0</v>
      </c>
      <c r="AJ188" t="str">
        <f t="shared" si="82"/>
        <v>No Diabetico</v>
      </c>
      <c r="AK188">
        <v>191</v>
      </c>
      <c r="AL188" t="str">
        <f t="shared" si="83"/>
        <v>Diabetes</v>
      </c>
      <c r="AM188">
        <v>10.5</v>
      </c>
      <c r="AN188" t="str">
        <f t="shared" si="84"/>
        <v>Diabetes</v>
      </c>
      <c r="AO188">
        <v>311</v>
      </c>
      <c r="AP188" t="str">
        <f t="shared" si="85"/>
        <v>Riesgo</v>
      </c>
      <c r="AQ188">
        <v>215</v>
      </c>
      <c r="AR188" t="str">
        <f t="shared" si="86"/>
        <v>Muy alto</v>
      </c>
      <c r="AS188">
        <v>31</v>
      </c>
      <c r="AT188" t="str">
        <f t="shared" si="87"/>
        <v>Bajo</v>
      </c>
      <c r="AU188">
        <v>288</v>
      </c>
      <c r="AV188" t="str">
        <f t="shared" si="88"/>
        <v>Alto</v>
      </c>
      <c r="AW188">
        <v>125</v>
      </c>
      <c r="AX188" t="str">
        <f t="shared" si="89"/>
        <v>Bajo</v>
      </c>
      <c r="AY188">
        <v>6.2</v>
      </c>
      <c r="AZ188" t="str">
        <f t="shared" si="90"/>
        <v>Alto</v>
      </c>
      <c r="BA188">
        <v>7.3</v>
      </c>
      <c r="BB188" t="str">
        <f t="shared" si="68"/>
        <v>Baja</v>
      </c>
      <c r="BC188">
        <v>8.5</v>
      </c>
      <c r="BD188" t="str">
        <f t="shared" si="91"/>
        <v>Normal</v>
      </c>
      <c r="BE188">
        <v>6.4</v>
      </c>
      <c r="BF188" t="str">
        <f t="shared" si="92"/>
        <v>Alto</v>
      </c>
      <c r="BG188">
        <v>0</v>
      </c>
      <c r="BH188" t="str">
        <f t="shared" si="93"/>
        <v>No Toma ECA</v>
      </c>
      <c r="BI188">
        <v>1</v>
      </c>
      <c r="BJ188" t="str">
        <f t="shared" si="94"/>
        <v>Toma ARB</v>
      </c>
      <c r="BK188">
        <v>1</v>
      </c>
      <c r="BL188" t="str">
        <f t="shared" si="95"/>
        <v>Toma diureticos</v>
      </c>
      <c r="BM188">
        <v>0</v>
      </c>
      <c r="BN188" t="str">
        <f t="shared" si="96"/>
        <v>No toma estatinas</v>
      </c>
      <c r="BO188">
        <v>1</v>
      </c>
      <c r="BP188" t="str">
        <f t="shared" si="97"/>
        <v>Enfermedad renal</v>
      </c>
      <c r="BQ188">
        <v>0</v>
      </c>
      <c r="BR188" t="str">
        <f t="shared" si="98"/>
        <v>Sano</v>
      </c>
    </row>
    <row r="189" spans="1:70" x14ac:dyDescent="0.25">
      <c r="A189" t="s">
        <v>189</v>
      </c>
      <c r="B189">
        <v>56</v>
      </c>
      <c r="C189" t="str">
        <f t="shared" si="69"/>
        <v>Adulto</v>
      </c>
      <c r="D189" t="s">
        <v>6</v>
      </c>
      <c r="E189">
        <v>20.6</v>
      </c>
      <c r="F189" t="str">
        <f t="shared" si="70"/>
        <v>Peso Normal</v>
      </c>
      <c r="G189">
        <v>1</v>
      </c>
      <c r="H189" t="str">
        <f t="shared" si="71"/>
        <v>Tiene herencia</v>
      </c>
      <c r="I189">
        <v>122</v>
      </c>
      <c r="J189">
        <v>73</v>
      </c>
      <c r="K189">
        <v>86</v>
      </c>
      <c r="L189" t="str">
        <f t="shared" si="72"/>
        <v>Normal</v>
      </c>
      <c r="M189">
        <v>60</v>
      </c>
      <c r="N189" t="str">
        <f t="shared" si="73"/>
        <v>Normal</v>
      </c>
      <c r="O189">
        <v>2</v>
      </c>
      <c r="P189" t="str">
        <f t="shared" si="74"/>
        <v>Ligera limitaciones</v>
      </c>
      <c r="Q189">
        <v>0</v>
      </c>
      <c r="R189" t="str">
        <f t="shared" si="75"/>
        <v>No tiene cetoacidosis</v>
      </c>
      <c r="S189">
        <v>0</v>
      </c>
      <c r="T189" t="str">
        <f t="shared" si="76"/>
        <v>No tiene Insuficiencia</v>
      </c>
      <c r="U189">
        <v>0</v>
      </c>
      <c r="V189" t="str">
        <f t="shared" si="77"/>
        <v>Normotenso</v>
      </c>
      <c r="W189">
        <v>1</v>
      </c>
      <c r="X189" t="str">
        <f t="shared" si="66"/>
        <v>Normal</v>
      </c>
      <c r="Y189">
        <v>18</v>
      </c>
      <c r="Z189" t="str">
        <f t="shared" si="67"/>
        <v>Normal</v>
      </c>
      <c r="AA189">
        <v>96</v>
      </c>
      <c r="AB189" t="str">
        <f t="shared" si="78"/>
        <v>Normal</v>
      </c>
      <c r="AC189">
        <v>13</v>
      </c>
      <c r="AD189" t="str">
        <f t="shared" si="79"/>
        <v>Normal</v>
      </c>
      <c r="AE189">
        <v>10</v>
      </c>
      <c r="AF189" t="str">
        <f t="shared" si="80"/>
        <v>Normal</v>
      </c>
      <c r="AG189">
        <v>1382</v>
      </c>
      <c r="AH189" t="str">
        <f t="shared" si="81"/>
        <v>Poliuria</v>
      </c>
      <c r="AI189">
        <v>0</v>
      </c>
      <c r="AJ189" t="str">
        <f t="shared" si="82"/>
        <v>No Diabetico</v>
      </c>
      <c r="AK189">
        <v>111</v>
      </c>
      <c r="AL189" t="str">
        <f t="shared" si="83"/>
        <v>Prediabetes</v>
      </c>
      <c r="AM189">
        <v>6.3</v>
      </c>
      <c r="AN189" t="str">
        <f t="shared" si="84"/>
        <v>Prediabetes</v>
      </c>
      <c r="AO189">
        <v>196</v>
      </c>
      <c r="AP189" t="str">
        <f t="shared" si="85"/>
        <v>Normal</v>
      </c>
      <c r="AQ189">
        <v>114</v>
      </c>
      <c r="AR189" t="str">
        <f t="shared" si="86"/>
        <v>Casi normal</v>
      </c>
      <c r="AS189">
        <v>59</v>
      </c>
      <c r="AT189" t="str">
        <f t="shared" si="87"/>
        <v>Bajo</v>
      </c>
      <c r="AU189">
        <v>93</v>
      </c>
      <c r="AV189" t="str">
        <f t="shared" si="88"/>
        <v>Normal</v>
      </c>
      <c r="AW189">
        <v>135</v>
      </c>
      <c r="AX189" t="str">
        <f t="shared" si="89"/>
        <v>Normal</v>
      </c>
      <c r="AY189">
        <v>4</v>
      </c>
      <c r="AZ189" t="str">
        <f t="shared" si="90"/>
        <v>Normal</v>
      </c>
      <c r="BA189">
        <v>12.6</v>
      </c>
      <c r="BB189" t="str">
        <f t="shared" si="68"/>
        <v>Normal</v>
      </c>
      <c r="BC189">
        <v>9.6999999999999993</v>
      </c>
      <c r="BD189" t="str">
        <f t="shared" si="91"/>
        <v>Normal</v>
      </c>
      <c r="BE189">
        <v>3.1</v>
      </c>
      <c r="BF189" t="str">
        <f t="shared" si="92"/>
        <v>Normal</v>
      </c>
      <c r="BG189">
        <v>1</v>
      </c>
      <c r="BH189" t="str">
        <f t="shared" si="93"/>
        <v>Toma ECA</v>
      </c>
      <c r="BI189">
        <v>0</v>
      </c>
      <c r="BJ189" t="str">
        <f t="shared" si="94"/>
        <v>No toma ARB</v>
      </c>
      <c r="BK189">
        <v>1</v>
      </c>
      <c r="BL189" t="str">
        <f t="shared" si="95"/>
        <v>Toma diureticos</v>
      </c>
      <c r="BM189">
        <v>1</v>
      </c>
      <c r="BN189" t="str">
        <f t="shared" si="96"/>
        <v>Toma estatinas</v>
      </c>
      <c r="BO189">
        <v>0</v>
      </c>
      <c r="BP189" t="str">
        <f t="shared" si="97"/>
        <v>Sano</v>
      </c>
      <c r="BQ189">
        <v>0</v>
      </c>
      <c r="BR189" t="str">
        <f t="shared" si="98"/>
        <v>Sano</v>
      </c>
    </row>
    <row r="190" spans="1:70" x14ac:dyDescent="0.25">
      <c r="A190" t="s">
        <v>190</v>
      </c>
      <c r="B190">
        <v>65</v>
      </c>
      <c r="C190" t="str">
        <f t="shared" si="69"/>
        <v>Adulto Mayor</v>
      </c>
      <c r="D190" t="s">
        <v>1</v>
      </c>
      <c r="E190">
        <v>20.8</v>
      </c>
      <c r="F190" t="str">
        <f t="shared" si="70"/>
        <v>Peso Normal</v>
      </c>
      <c r="G190">
        <v>1</v>
      </c>
      <c r="H190" t="str">
        <f t="shared" si="71"/>
        <v>Tiene herencia</v>
      </c>
      <c r="I190">
        <v>112</v>
      </c>
      <c r="J190">
        <v>73</v>
      </c>
      <c r="K190">
        <v>61</v>
      </c>
      <c r="L190" t="str">
        <f t="shared" si="72"/>
        <v>Normal</v>
      </c>
      <c r="M190">
        <v>57</v>
      </c>
      <c r="N190" t="str">
        <f t="shared" si="73"/>
        <v>Normal</v>
      </c>
      <c r="O190">
        <v>2</v>
      </c>
      <c r="P190" t="str">
        <f t="shared" si="74"/>
        <v>Ligera limitaciones</v>
      </c>
      <c r="Q190">
        <v>0</v>
      </c>
      <c r="R190" t="str">
        <f t="shared" si="75"/>
        <v>No tiene cetoacidosis</v>
      </c>
      <c r="S190">
        <v>0</v>
      </c>
      <c r="T190" t="str">
        <f t="shared" si="76"/>
        <v>No tiene Insuficiencia</v>
      </c>
      <c r="U190">
        <v>0</v>
      </c>
      <c r="V190" t="str">
        <f t="shared" si="77"/>
        <v>Normotenso</v>
      </c>
      <c r="W190">
        <v>0.7</v>
      </c>
      <c r="X190" t="str">
        <f t="shared" si="66"/>
        <v>Normal</v>
      </c>
      <c r="Y190">
        <v>34</v>
      </c>
      <c r="Z190" t="str">
        <f t="shared" si="67"/>
        <v>Normal</v>
      </c>
      <c r="AA190">
        <v>108</v>
      </c>
      <c r="AB190" t="str">
        <f t="shared" si="78"/>
        <v>Normal</v>
      </c>
      <c r="AC190">
        <v>17</v>
      </c>
      <c r="AD190" t="str">
        <f t="shared" si="79"/>
        <v>Normal</v>
      </c>
      <c r="AE190">
        <v>11</v>
      </c>
      <c r="AF190" t="str">
        <f t="shared" si="80"/>
        <v>Normal</v>
      </c>
      <c r="AG190">
        <v>2024</v>
      </c>
      <c r="AH190" t="str">
        <f t="shared" si="81"/>
        <v>Poliuria</v>
      </c>
      <c r="AI190">
        <v>1</v>
      </c>
      <c r="AJ190" t="str">
        <f t="shared" si="82"/>
        <v>Diabetico</v>
      </c>
      <c r="AK190">
        <v>123</v>
      </c>
      <c r="AL190" t="str">
        <f t="shared" si="83"/>
        <v>Prediabetes</v>
      </c>
      <c r="AM190">
        <v>5.6</v>
      </c>
      <c r="AN190" t="str">
        <f t="shared" si="84"/>
        <v>Normal</v>
      </c>
      <c r="AO190">
        <v>220</v>
      </c>
      <c r="AP190" t="str">
        <f t="shared" si="85"/>
        <v>Alto</v>
      </c>
      <c r="AQ190">
        <v>108</v>
      </c>
      <c r="AR190" t="str">
        <f t="shared" si="86"/>
        <v>Casi normal</v>
      </c>
      <c r="AS190">
        <v>62</v>
      </c>
      <c r="AT190" t="str">
        <f t="shared" si="87"/>
        <v>Normal</v>
      </c>
      <c r="AU190">
        <v>110</v>
      </c>
      <c r="AV190" t="str">
        <f t="shared" si="88"/>
        <v>Normal</v>
      </c>
      <c r="AW190">
        <v>143</v>
      </c>
      <c r="AX190" t="str">
        <f t="shared" si="89"/>
        <v>Normal</v>
      </c>
      <c r="AY190">
        <v>3.7</v>
      </c>
      <c r="AZ190" t="str">
        <f t="shared" si="90"/>
        <v>Normal</v>
      </c>
      <c r="BA190">
        <v>15.9</v>
      </c>
      <c r="BB190" t="str">
        <f t="shared" si="68"/>
        <v>Normal</v>
      </c>
      <c r="BC190">
        <v>9</v>
      </c>
      <c r="BD190" t="str">
        <f t="shared" si="91"/>
        <v>Normal</v>
      </c>
      <c r="BE190">
        <v>2.6</v>
      </c>
      <c r="BF190" t="str">
        <f t="shared" si="92"/>
        <v>Normal</v>
      </c>
      <c r="BG190">
        <v>1</v>
      </c>
      <c r="BH190" t="str">
        <f t="shared" si="93"/>
        <v>Toma ECA</v>
      </c>
      <c r="BI190">
        <v>0</v>
      </c>
      <c r="BJ190" t="str">
        <f t="shared" si="94"/>
        <v>No toma ARB</v>
      </c>
      <c r="BK190">
        <v>0</v>
      </c>
      <c r="BL190" t="str">
        <f t="shared" si="95"/>
        <v>No toma diureticos</v>
      </c>
      <c r="BM190">
        <v>0</v>
      </c>
      <c r="BN190" t="str">
        <f t="shared" si="96"/>
        <v>No toma estatinas</v>
      </c>
      <c r="BO190">
        <v>0</v>
      </c>
      <c r="BP190" t="str">
        <f t="shared" si="97"/>
        <v>Sano</v>
      </c>
      <c r="BQ190">
        <v>0</v>
      </c>
      <c r="BR190" t="str">
        <f t="shared" si="98"/>
        <v>Sano</v>
      </c>
    </row>
    <row r="191" spans="1:70" x14ac:dyDescent="0.25">
      <c r="A191" t="s">
        <v>191</v>
      </c>
      <c r="B191">
        <v>71</v>
      </c>
      <c r="C191" t="str">
        <f t="shared" si="69"/>
        <v>Adulto Mayor</v>
      </c>
      <c r="D191" t="s">
        <v>6</v>
      </c>
      <c r="E191">
        <v>27.9</v>
      </c>
      <c r="F191" t="str">
        <f t="shared" si="70"/>
        <v>Sobrepeso</v>
      </c>
      <c r="G191">
        <v>1</v>
      </c>
      <c r="H191" t="str">
        <f t="shared" si="71"/>
        <v>Tiene herencia</v>
      </c>
      <c r="I191">
        <v>188</v>
      </c>
      <c r="J191">
        <v>100</v>
      </c>
      <c r="K191">
        <v>91</v>
      </c>
      <c r="L191" t="str">
        <f t="shared" si="72"/>
        <v>Normal</v>
      </c>
      <c r="M191">
        <v>40</v>
      </c>
      <c r="N191" t="str">
        <f t="shared" si="73"/>
        <v>Reducida</v>
      </c>
      <c r="O191">
        <v>3</v>
      </c>
      <c r="P191" t="str">
        <f t="shared" si="74"/>
        <v>Limitacion marcada</v>
      </c>
      <c r="Q191">
        <v>0</v>
      </c>
      <c r="R191" t="str">
        <f t="shared" si="75"/>
        <v>No tiene cetoacidosis</v>
      </c>
      <c r="S191">
        <v>1</v>
      </c>
      <c r="T191" t="str">
        <f t="shared" si="76"/>
        <v>Tiene Insuficiencia</v>
      </c>
      <c r="U191">
        <v>1</v>
      </c>
      <c r="V191" t="str">
        <f t="shared" si="77"/>
        <v>Hipertenso</v>
      </c>
      <c r="W191">
        <v>4.8</v>
      </c>
      <c r="X191" t="str">
        <f t="shared" si="66"/>
        <v>Alto</v>
      </c>
      <c r="Y191">
        <v>83</v>
      </c>
      <c r="Z191" t="str">
        <f t="shared" si="67"/>
        <v>Elevado</v>
      </c>
      <c r="AA191">
        <v>43</v>
      </c>
      <c r="AB191" t="str">
        <f t="shared" si="78"/>
        <v>Funcion disminuida moderada</v>
      </c>
      <c r="AC191">
        <v>1161</v>
      </c>
      <c r="AD191" t="str">
        <f t="shared" si="79"/>
        <v>Proteinuria</v>
      </c>
      <c r="AE191">
        <v>928</v>
      </c>
      <c r="AF191" t="str">
        <f t="shared" si="80"/>
        <v>Macroalbuminuria</v>
      </c>
      <c r="AG191">
        <v>689</v>
      </c>
      <c r="AH191" t="str">
        <f t="shared" si="81"/>
        <v>Poliuria</v>
      </c>
      <c r="AI191">
        <v>1</v>
      </c>
      <c r="AJ191" t="str">
        <f t="shared" si="82"/>
        <v>Diabetico</v>
      </c>
      <c r="AK191">
        <v>188</v>
      </c>
      <c r="AL191" t="str">
        <f t="shared" si="83"/>
        <v>Diabetes</v>
      </c>
      <c r="AM191">
        <v>7.9</v>
      </c>
      <c r="AN191" t="str">
        <f t="shared" si="84"/>
        <v>Diabetes</v>
      </c>
      <c r="AO191">
        <v>263</v>
      </c>
      <c r="AP191" t="str">
        <f t="shared" si="85"/>
        <v>Riesgo</v>
      </c>
      <c r="AQ191">
        <v>145</v>
      </c>
      <c r="AR191" t="str">
        <f t="shared" si="86"/>
        <v>Limite alto</v>
      </c>
      <c r="AS191">
        <v>43</v>
      </c>
      <c r="AT191" t="str">
        <f t="shared" si="87"/>
        <v>Bajo</v>
      </c>
      <c r="AU191">
        <v>284</v>
      </c>
      <c r="AV191" t="str">
        <f t="shared" si="88"/>
        <v>Alto</v>
      </c>
      <c r="AW191">
        <v>129</v>
      </c>
      <c r="AX191" t="str">
        <f t="shared" si="89"/>
        <v>Bajo</v>
      </c>
      <c r="AY191">
        <v>5.4</v>
      </c>
      <c r="AZ191" t="str">
        <f t="shared" si="90"/>
        <v>Alto</v>
      </c>
      <c r="BA191">
        <v>8.6999999999999993</v>
      </c>
      <c r="BB191" t="str">
        <f t="shared" si="68"/>
        <v>Baja</v>
      </c>
      <c r="BC191">
        <v>7.8</v>
      </c>
      <c r="BD191" t="str">
        <f t="shared" si="91"/>
        <v>Bajo</v>
      </c>
      <c r="BE191">
        <v>4.5</v>
      </c>
      <c r="BF191" t="str">
        <f t="shared" si="92"/>
        <v>Normal</v>
      </c>
      <c r="BG191">
        <v>1</v>
      </c>
      <c r="BH191" t="str">
        <f t="shared" si="93"/>
        <v>Toma ECA</v>
      </c>
      <c r="BI191">
        <v>1</v>
      </c>
      <c r="BJ191" t="str">
        <f t="shared" si="94"/>
        <v>Toma ARB</v>
      </c>
      <c r="BK191">
        <v>1</v>
      </c>
      <c r="BL191" t="str">
        <f t="shared" si="95"/>
        <v>Toma diureticos</v>
      </c>
      <c r="BM191">
        <v>1</v>
      </c>
      <c r="BN191" t="str">
        <f t="shared" si="96"/>
        <v>Toma estatinas</v>
      </c>
      <c r="BO191">
        <v>1</v>
      </c>
      <c r="BP191" t="str">
        <f t="shared" si="97"/>
        <v>Enfermedad renal</v>
      </c>
      <c r="BQ191">
        <v>0</v>
      </c>
      <c r="BR191" t="str">
        <f t="shared" si="98"/>
        <v>Sano</v>
      </c>
    </row>
    <row r="192" spans="1:70" x14ac:dyDescent="0.25">
      <c r="A192" t="s">
        <v>192</v>
      </c>
      <c r="B192">
        <v>78</v>
      </c>
      <c r="C192" t="str">
        <f t="shared" si="69"/>
        <v>Adulto Mayor</v>
      </c>
      <c r="D192" t="s">
        <v>1</v>
      </c>
      <c r="E192">
        <v>26.8</v>
      </c>
      <c r="F192" t="str">
        <f t="shared" si="70"/>
        <v>Sobrepeso</v>
      </c>
      <c r="G192">
        <v>1</v>
      </c>
      <c r="H192" t="str">
        <f t="shared" si="71"/>
        <v>Tiene herencia</v>
      </c>
      <c r="I192">
        <v>157</v>
      </c>
      <c r="J192">
        <v>96</v>
      </c>
      <c r="K192">
        <v>75</v>
      </c>
      <c r="L192" t="str">
        <f t="shared" si="72"/>
        <v>Normal</v>
      </c>
      <c r="M192">
        <v>25</v>
      </c>
      <c r="N192" t="str">
        <f t="shared" si="73"/>
        <v>Reducida</v>
      </c>
      <c r="O192">
        <v>2</v>
      </c>
      <c r="P192" t="str">
        <f t="shared" si="74"/>
        <v>Ligera limitaciones</v>
      </c>
      <c r="Q192">
        <v>1</v>
      </c>
      <c r="R192" t="str">
        <f t="shared" si="75"/>
        <v>Tiene cetoacidosis</v>
      </c>
      <c r="S192">
        <v>1</v>
      </c>
      <c r="T192" t="str">
        <f t="shared" si="76"/>
        <v>Tiene Insuficiencia</v>
      </c>
      <c r="U192">
        <v>1</v>
      </c>
      <c r="V192" t="str">
        <f t="shared" si="77"/>
        <v>Hipertenso</v>
      </c>
      <c r="W192">
        <v>3.3</v>
      </c>
      <c r="X192" t="str">
        <f t="shared" si="66"/>
        <v>Alto</v>
      </c>
      <c r="Y192">
        <v>71</v>
      </c>
      <c r="Z192" t="str">
        <f t="shared" si="67"/>
        <v>Elevado</v>
      </c>
      <c r="AA192">
        <v>52</v>
      </c>
      <c r="AB192" t="str">
        <f t="shared" si="78"/>
        <v>Funcion disminuida moderada</v>
      </c>
      <c r="AC192">
        <v>2406</v>
      </c>
      <c r="AD192" t="str">
        <f t="shared" si="79"/>
        <v>Proteinuria</v>
      </c>
      <c r="AE192">
        <v>1924</v>
      </c>
      <c r="AF192" t="str">
        <f t="shared" si="80"/>
        <v>Macroalbuminuria</v>
      </c>
      <c r="AG192">
        <v>843</v>
      </c>
      <c r="AH192" t="str">
        <f t="shared" si="81"/>
        <v>Poliuria</v>
      </c>
      <c r="AI192">
        <v>1</v>
      </c>
      <c r="AJ192" t="str">
        <f t="shared" si="82"/>
        <v>Diabetico</v>
      </c>
      <c r="AK192">
        <v>174</v>
      </c>
      <c r="AL192" t="str">
        <f t="shared" si="83"/>
        <v>Diabetes</v>
      </c>
      <c r="AM192">
        <v>6.9</v>
      </c>
      <c r="AN192" t="str">
        <f t="shared" si="84"/>
        <v>Diabetes</v>
      </c>
      <c r="AO192">
        <v>269</v>
      </c>
      <c r="AP192" t="str">
        <f t="shared" si="85"/>
        <v>Riesgo</v>
      </c>
      <c r="AQ192">
        <v>191</v>
      </c>
      <c r="AR192" t="str">
        <f t="shared" si="86"/>
        <v>Muy alto</v>
      </c>
      <c r="AS192">
        <v>40</v>
      </c>
      <c r="AT192" t="str">
        <f t="shared" si="87"/>
        <v>Bajo</v>
      </c>
      <c r="AU192">
        <v>266</v>
      </c>
      <c r="AV192" t="str">
        <f t="shared" si="88"/>
        <v>Alto</v>
      </c>
      <c r="AW192">
        <v>126</v>
      </c>
      <c r="AX192" t="str">
        <f t="shared" si="89"/>
        <v>Bajo</v>
      </c>
      <c r="AY192">
        <v>5.4</v>
      </c>
      <c r="AZ192" t="str">
        <f t="shared" si="90"/>
        <v>Alto</v>
      </c>
      <c r="BA192">
        <v>7.2</v>
      </c>
      <c r="BB192" t="str">
        <f t="shared" si="68"/>
        <v>Baja</v>
      </c>
      <c r="BC192">
        <v>8.1</v>
      </c>
      <c r="BD192" t="str">
        <f t="shared" si="91"/>
        <v>Bajo</v>
      </c>
      <c r="BE192">
        <v>6.9</v>
      </c>
      <c r="BF192" t="str">
        <f t="shared" si="92"/>
        <v>Alto</v>
      </c>
      <c r="BG192">
        <v>1</v>
      </c>
      <c r="BH192" t="str">
        <f t="shared" si="93"/>
        <v>Toma ECA</v>
      </c>
      <c r="BI192">
        <v>0</v>
      </c>
      <c r="BJ192" t="str">
        <f t="shared" si="94"/>
        <v>No toma ARB</v>
      </c>
      <c r="BK192">
        <v>1</v>
      </c>
      <c r="BL192" t="str">
        <f t="shared" si="95"/>
        <v>Toma diureticos</v>
      </c>
      <c r="BM192">
        <v>0</v>
      </c>
      <c r="BN192" t="str">
        <f t="shared" si="96"/>
        <v>No toma estatinas</v>
      </c>
      <c r="BO192">
        <v>1</v>
      </c>
      <c r="BP192" t="str">
        <f t="shared" si="97"/>
        <v>Enfermedad renal</v>
      </c>
      <c r="BQ192">
        <v>0</v>
      </c>
      <c r="BR192" t="str">
        <f t="shared" si="98"/>
        <v>Sano</v>
      </c>
    </row>
    <row r="193" spans="1:70" x14ac:dyDescent="0.25">
      <c r="A193" t="s">
        <v>193</v>
      </c>
      <c r="B193">
        <v>46</v>
      </c>
      <c r="C193" t="str">
        <f t="shared" si="69"/>
        <v>Adulto</v>
      </c>
      <c r="D193" t="s">
        <v>6</v>
      </c>
      <c r="E193">
        <v>28.3</v>
      </c>
      <c r="F193" t="str">
        <f t="shared" si="70"/>
        <v>Sobrepeso</v>
      </c>
      <c r="G193">
        <v>1</v>
      </c>
      <c r="H193" t="str">
        <f t="shared" si="71"/>
        <v>Tiene herencia</v>
      </c>
      <c r="I193">
        <v>129</v>
      </c>
      <c r="J193">
        <v>66</v>
      </c>
      <c r="K193">
        <v>85</v>
      </c>
      <c r="L193" t="str">
        <f t="shared" si="72"/>
        <v>Normal</v>
      </c>
      <c r="M193">
        <v>53</v>
      </c>
      <c r="N193" t="str">
        <f t="shared" si="73"/>
        <v>Normal</v>
      </c>
      <c r="O193">
        <v>1</v>
      </c>
      <c r="P193" t="str">
        <f t="shared" si="74"/>
        <v>Sin limitaciones</v>
      </c>
      <c r="Q193">
        <v>0</v>
      </c>
      <c r="R193" t="str">
        <f t="shared" si="75"/>
        <v>No tiene cetoacidosis</v>
      </c>
      <c r="S193">
        <v>0</v>
      </c>
      <c r="T193" t="str">
        <f t="shared" si="76"/>
        <v>No tiene Insuficiencia</v>
      </c>
      <c r="U193">
        <v>0</v>
      </c>
      <c r="V193" t="str">
        <f t="shared" si="77"/>
        <v>Normotenso</v>
      </c>
      <c r="W193">
        <v>0.9</v>
      </c>
      <c r="X193" t="str">
        <f t="shared" si="66"/>
        <v>Normal</v>
      </c>
      <c r="Y193">
        <v>24</v>
      </c>
      <c r="Z193" t="str">
        <f t="shared" si="67"/>
        <v>Normal</v>
      </c>
      <c r="AA193">
        <v>66</v>
      </c>
      <c r="AB193" t="str">
        <f t="shared" si="78"/>
        <v>Funcion disminuida</v>
      </c>
      <c r="AC193">
        <v>12</v>
      </c>
      <c r="AD193" t="str">
        <f t="shared" si="79"/>
        <v>Normal</v>
      </c>
      <c r="AE193">
        <v>8</v>
      </c>
      <c r="AF193" t="str">
        <f t="shared" si="80"/>
        <v>Normal</v>
      </c>
      <c r="AG193">
        <v>1581</v>
      </c>
      <c r="AH193" t="str">
        <f t="shared" si="81"/>
        <v>Poliuria</v>
      </c>
      <c r="AI193">
        <v>0</v>
      </c>
      <c r="AJ193" t="str">
        <f t="shared" si="82"/>
        <v>No Diabetico</v>
      </c>
      <c r="AK193">
        <v>83</v>
      </c>
      <c r="AL193" t="str">
        <f t="shared" si="83"/>
        <v>Normal</v>
      </c>
      <c r="AM193">
        <v>6.4</v>
      </c>
      <c r="AN193" t="str">
        <f t="shared" si="84"/>
        <v>Prediabetes</v>
      </c>
      <c r="AO193">
        <v>201</v>
      </c>
      <c r="AP193" t="str">
        <f t="shared" si="85"/>
        <v>Alto</v>
      </c>
      <c r="AQ193">
        <v>129</v>
      </c>
      <c r="AR193" t="str">
        <f t="shared" si="86"/>
        <v>Casi normal</v>
      </c>
      <c r="AS193">
        <v>50</v>
      </c>
      <c r="AT193" t="str">
        <f t="shared" si="87"/>
        <v>Bajo</v>
      </c>
      <c r="AU193">
        <v>108</v>
      </c>
      <c r="AV193" t="str">
        <f t="shared" si="88"/>
        <v>Normal</v>
      </c>
      <c r="AW193">
        <v>139</v>
      </c>
      <c r="AX193" t="str">
        <f t="shared" si="89"/>
        <v>Normal</v>
      </c>
      <c r="AY193">
        <v>4.3</v>
      </c>
      <c r="AZ193" t="str">
        <f t="shared" si="90"/>
        <v>Normal</v>
      </c>
      <c r="BA193">
        <v>15.4</v>
      </c>
      <c r="BB193" t="str">
        <f t="shared" si="68"/>
        <v>Normal</v>
      </c>
      <c r="BC193">
        <v>9.1999999999999993</v>
      </c>
      <c r="BD193" t="str">
        <f t="shared" si="91"/>
        <v>Normal</v>
      </c>
      <c r="BE193">
        <v>4.4000000000000004</v>
      </c>
      <c r="BF193" t="str">
        <f t="shared" si="92"/>
        <v>Normal</v>
      </c>
      <c r="BG193">
        <v>1</v>
      </c>
      <c r="BH193" t="str">
        <f t="shared" si="93"/>
        <v>Toma ECA</v>
      </c>
      <c r="BI193">
        <v>0</v>
      </c>
      <c r="BJ193" t="str">
        <f t="shared" si="94"/>
        <v>No toma ARB</v>
      </c>
      <c r="BK193">
        <v>0</v>
      </c>
      <c r="BL193" t="str">
        <f t="shared" si="95"/>
        <v>No toma diureticos</v>
      </c>
      <c r="BM193">
        <v>1</v>
      </c>
      <c r="BN193" t="str">
        <f t="shared" si="96"/>
        <v>Toma estatinas</v>
      </c>
      <c r="BO193">
        <v>0</v>
      </c>
      <c r="BP193" t="str">
        <f t="shared" si="97"/>
        <v>Sano</v>
      </c>
      <c r="BQ193">
        <v>0</v>
      </c>
      <c r="BR193" t="str">
        <f t="shared" si="98"/>
        <v>Sano</v>
      </c>
    </row>
    <row r="194" spans="1:70" x14ac:dyDescent="0.25">
      <c r="A194" t="s">
        <v>194</v>
      </c>
      <c r="B194">
        <v>76</v>
      </c>
      <c r="C194" t="str">
        <f t="shared" si="69"/>
        <v>Adulto Mayor</v>
      </c>
      <c r="D194" t="s">
        <v>6</v>
      </c>
      <c r="E194">
        <v>25</v>
      </c>
      <c r="F194" t="str">
        <f t="shared" si="70"/>
        <v>Sobrepeso</v>
      </c>
      <c r="G194">
        <v>1</v>
      </c>
      <c r="H194" t="str">
        <f t="shared" si="71"/>
        <v>Tiene herencia</v>
      </c>
      <c r="I194">
        <v>188</v>
      </c>
      <c r="J194">
        <v>106</v>
      </c>
      <c r="K194">
        <v>98</v>
      </c>
      <c r="L194" t="str">
        <f t="shared" si="72"/>
        <v>Normal</v>
      </c>
      <c r="M194">
        <v>39</v>
      </c>
      <c r="N194" t="str">
        <f t="shared" si="73"/>
        <v>Reducida</v>
      </c>
      <c r="O194">
        <v>4</v>
      </c>
      <c r="P194" t="str">
        <f t="shared" si="74"/>
        <v>Incapacidad</v>
      </c>
      <c r="Q194">
        <v>0</v>
      </c>
      <c r="R194" t="str">
        <f t="shared" si="75"/>
        <v>No tiene cetoacidosis</v>
      </c>
      <c r="S194">
        <v>1</v>
      </c>
      <c r="T194" t="str">
        <f t="shared" si="76"/>
        <v>Tiene Insuficiencia</v>
      </c>
      <c r="U194">
        <v>1</v>
      </c>
      <c r="V194" t="str">
        <f t="shared" si="77"/>
        <v>Hipertenso</v>
      </c>
      <c r="W194">
        <v>3.5</v>
      </c>
      <c r="X194" t="str">
        <f t="shared" ref="X194:X257" si="99">IF(AND(D194="M",W194&gt;=0.7,W194&lt;=1.2),"Normal",IF(AND(D194="M",W194&gt;=1.3),"Alto",IF(AND(D194="F",W194&gt;=0.5,W194&lt;=1),"Normal",IF(AND(D194="F",W194&gt;1),"Alto",IF(AND(D194="F",W194&lt;0.5), "Bajo",IF(AND(D194="M",W194&lt;0.7),"Bajo","error"))))))</f>
        <v>Alto</v>
      </c>
      <c r="Y194">
        <v>99</v>
      </c>
      <c r="Z194" t="str">
        <f t="shared" ref="Z194:Z257" si="100">IF(AND(D194="F",Y194&gt;=17,Y194&lt;=43),"Normal",IF(AND(D194="F",Y194&gt;43,Y194&lt;100),"Elevado",IF(AND(D194="M",Y194&gt;=18,Y194&lt;=55),"Normal",IF(AND(D194="M",Y194&gt;55,Y194&lt;100),"Elevado",IF(AND(D194="F",Y194&gt;=100),"Riesgo",IF(AND(D194="M",Y194&gt;=100),"Riesgo","Bajo"))))))</f>
        <v>Elevado</v>
      </c>
      <c r="AA194">
        <v>44</v>
      </c>
      <c r="AB194" t="str">
        <f t="shared" si="78"/>
        <v>Funcion disminuida moderada</v>
      </c>
      <c r="AC194">
        <v>873</v>
      </c>
      <c r="AD194" t="str">
        <f t="shared" si="79"/>
        <v>Proteinuria</v>
      </c>
      <c r="AE194">
        <v>698</v>
      </c>
      <c r="AF194" t="str">
        <f t="shared" si="80"/>
        <v>Macroalbuminuria</v>
      </c>
      <c r="AG194">
        <v>585</v>
      </c>
      <c r="AH194" t="str">
        <f t="shared" si="81"/>
        <v>Poliuria</v>
      </c>
      <c r="AI194">
        <v>0</v>
      </c>
      <c r="AJ194" t="str">
        <f t="shared" si="82"/>
        <v>No Diabetico</v>
      </c>
      <c r="AK194">
        <v>203</v>
      </c>
      <c r="AL194" t="str">
        <f t="shared" si="83"/>
        <v>Diabetes</v>
      </c>
      <c r="AM194">
        <v>10.199999999999999</v>
      </c>
      <c r="AN194" t="str">
        <f t="shared" si="84"/>
        <v>Diabetes</v>
      </c>
      <c r="AO194">
        <v>314</v>
      </c>
      <c r="AP194" t="str">
        <f t="shared" si="85"/>
        <v>Riesgo</v>
      </c>
      <c r="AQ194">
        <v>170</v>
      </c>
      <c r="AR194" t="str">
        <f t="shared" si="86"/>
        <v>Alto</v>
      </c>
      <c r="AS194">
        <v>34</v>
      </c>
      <c r="AT194" t="str">
        <f t="shared" si="87"/>
        <v>Bajo</v>
      </c>
      <c r="AU194">
        <v>277</v>
      </c>
      <c r="AV194" t="str">
        <f t="shared" si="88"/>
        <v>Alto</v>
      </c>
      <c r="AW194">
        <v>125</v>
      </c>
      <c r="AX194" t="str">
        <f t="shared" si="89"/>
        <v>Bajo</v>
      </c>
      <c r="AY194">
        <v>6.9</v>
      </c>
      <c r="AZ194" t="str">
        <f t="shared" si="90"/>
        <v>Alto</v>
      </c>
      <c r="BA194">
        <v>7.2</v>
      </c>
      <c r="BB194" t="str">
        <f t="shared" ref="BB194:BB257" si="101">IF(AND(D194="M",BA194&gt;=13.5,BA194&lt;=17.5),"Normal",IF(AND(D194="M",BA194&gt;17.5),"Alta",IF(AND(D194="F",BA194&gt;=12,BA194&lt;=15.5),"Normal",IF(AND(D194="F",BA194&gt;15.5),"Alta","Baja"))))</f>
        <v>Baja</v>
      </c>
      <c r="BC194">
        <v>7.9</v>
      </c>
      <c r="BD194" t="str">
        <f t="shared" si="91"/>
        <v>Bajo</v>
      </c>
      <c r="BE194">
        <v>5.4</v>
      </c>
      <c r="BF194" t="str">
        <f t="shared" si="92"/>
        <v>Alto</v>
      </c>
      <c r="BG194">
        <v>1</v>
      </c>
      <c r="BH194" t="str">
        <f t="shared" si="93"/>
        <v>Toma ECA</v>
      </c>
      <c r="BI194">
        <v>0</v>
      </c>
      <c r="BJ194" t="str">
        <f t="shared" si="94"/>
        <v>No toma ARB</v>
      </c>
      <c r="BK194">
        <v>1</v>
      </c>
      <c r="BL194" t="str">
        <f t="shared" si="95"/>
        <v>Toma diureticos</v>
      </c>
      <c r="BM194">
        <v>0</v>
      </c>
      <c r="BN194" t="str">
        <f t="shared" si="96"/>
        <v>No toma estatinas</v>
      </c>
      <c r="BO194">
        <v>1</v>
      </c>
      <c r="BP194" t="str">
        <f t="shared" si="97"/>
        <v>Enfermedad renal</v>
      </c>
      <c r="BQ194">
        <v>1</v>
      </c>
      <c r="BR194" t="str">
        <f t="shared" si="98"/>
        <v>Enfermedad cardiovascular</v>
      </c>
    </row>
    <row r="195" spans="1:70" x14ac:dyDescent="0.25">
      <c r="A195" t="s">
        <v>195</v>
      </c>
      <c r="B195">
        <v>71</v>
      </c>
      <c r="C195" t="str">
        <f t="shared" ref="C195:C258" si="102">IF(AND(B195&gt;=14,B195&lt;=26),"Joven",IF(AND(B195&gt;=27,B195&lt;=59),"Adulto",IF(B195&gt;=60,"Adulto Mayor","Niño")))</f>
        <v>Adulto Mayor</v>
      </c>
      <c r="D195" t="s">
        <v>1</v>
      </c>
      <c r="E195">
        <v>35.799999999999997</v>
      </c>
      <c r="F195" t="str">
        <f t="shared" ref="F195:F258" si="103">IF(E195&lt;18.5,"Bajo peso",IF(AND(E195&gt;=18.5,E195&lt;=24.9),"Peso Normal",IF(AND(E195&gt;=25,E195&lt;=29.9),"Sobrepeso",IF(AND(E195&gt;=30,E195&lt;=34.9),"Obesidad I",IF(AND(E195&gt;=35,E195&lt;=39.9),"Obesidad II","Obesidad III")))))</f>
        <v>Obesidad II</v>
      </c>
      <c r="G195">
        <v>0</v>
      </c>
      <c r="H195" t="str">
        <f t="shared" ref="H195:H258" si="104">IF(G195=1,"Tiene herencia","No tiene herencia")</f>
        <v>No tiene herencia</v>
      </c>
      <c r="I195">
        <v>183</v>
      </c>
      <c r="J195">
        <v>91</v>
      </c>
      <c r="K195">
        <v>77</v>
      </c>
      <c r="L195" t="str">
        <f t="shared" ref="L195:L258" si="105">IF(AND(K195&gt;=60,K195&lt;=100),"Normal",IF(K195&gt;100,"Taquicardia","Bradicardia"))</f>
        <v>Normal</v>
      </c>
      <c r="M195">
        <v>42</v>
      </c>
      <c r="N195" t="str">
        <f t="shared" ref="N195:N258" si="106">IF(M195&gt;=50,"Normal",IF(AND(M195&gt;=41,M195&lt;=49),"Intermedia","Reducida"))</f>
        <v>Intermedia</v>
      </c>
      <c r="O195">
        <v>2</v>
      </c>
      <c r="P195" t="str">
        <f t="shared" ref="P195:P258" si="107">IF(O195=1,"Sin limitaciones",IF(O195=2,"Ligera limitaciones",IF(O195=3,"Limitacion marcada","Incapacidad")))</f>
        <v>Ligera limitaciones</v>
      </c>
      <c r="Q195">
        <v>0</v>
      </c>
      <c r="R195" t="str">
        <f t="shared" ref="R195:R258" si="108">IF(Q195=1,"Tiene cetoacidosis","No tiene cetoacidosis")</f>
        <v>No tiene cetoacidosis</v>
      </c>
      <c r="S195">
        <v>1</v>
      </c>
      <c r="T195" t="str">
        <f t="shared" ref="T195:T258" si="109">IF(S195=1,"Tiene Insuficiencia","No tiene Insuficiencia")</f>
        <v>Tiene Insuficiencia</v>
      </c>
      <c r="U195">
        <v>1</v>
      </c>
      <c r="V195" t="str">
        <f t="shared" ref="V195:V258" si="110">IF(U195=1,"Hipertenso","Normotenso")</f>
        <v>Hipertenso</v>
      </c>
      <c r="W195">
        <v>4.5</v>
      </c>
      <c r="X195" t="str">
        <f t="shared" si="99"/>
        <v>Alto</v>
      </c>
      <c r="Y195">
        <v>114</v>
      </c>
      <c r="Z195" t="str">
        <f t="shared" si="100"/>
        <v>Riesgo</v>
      </c>
      <c r="AA195">
        <v>46</v>
      </c>
      <c r="AB195" t="str">
        <f t="shared" ref="AB195:AB258" si="111">IF(AA195&gt;90,"Normal",IF(AND(AA195&gt;=60,AA195&lt;=90),"Funcion disminuida",IF(AND(AA195&gt;=30,AA195&lt;=59),"Funcion disminuida moderada",IF(AND(AA195&gt;=15,AA195&lt;=29),"Dismucion grave",IF(AA195&lt;15,"Fallo renal","error")))))</f>
        <v>Funcion disminuida moderada</v>
      </c>
      <c r="AC195">
        <v>2668</v>
      </c>
      <c r="AD195" t="str">
        <f t="shared" ref="AD195:AD258" si="112">IF(AC195&lt;30,"Normal",IF(AND(AC195&lt;=30,AC195&lt;=300),"Microalbuminuria","Proteinuria"))</f>
        <v>Proteinuria</v>
      </c>
      <c r="AE195">
        <v>2134</v>
      </c>
      <c r="AF195" t="str">
        <f t="shared" ref="AF195:AF258" si="113">IF(AE195&lt;30,"Normal",IF(AND(AE195&gt;=30,AE195&lt;=300),"Microalbuminuria","Macroalbuminuria"))</f>
        <v>Macroalbuminuria</v>
      </c>
      <c r="AG195">
        <v>478</v>
      </c>
      <c r="AH195" t="str">
        <f t="shared" ref="AH195:AH258" si="114">IF(AND(AG195&gt;=0,AG195&lt;=49),"Anuria",IF(AND(AG195&gt;=50,AG195&lt;=499),"Oliguria",IF(AND(AG195&gt;=500,AG195&lt;=3500),"Poliuria")))</f>
        <v>Oliguria</v>
      </c>
      <c r="AI195">
        <v>1</v>
      </c>
      <c r="AJ195" t="str">
        <f t="shared" ref="AJ195:AJ258" si="115">IF(AI195=1,"Diabetico","No Diabetico")</f>
        <v>Diabetico</v>
      </c>
      <c r="AK195">
        <v>172</v>
      </c>
      <c r="AL195" t="str">
        <f t="shared" ref="AL195:AL258" si="116">IF(AK195&lt;100,"Normal",IF(AND(AK195&gt;=100,AK195&lt;=125),"Prediabetes","Diabetes"))</f>
        <v>Diabetes</v>
      </c>
      <c r="AM195">
        <v>7.4</v>
      </c>
      <c r="AN195" t="str">
        <f t="shared" ref="AN195:AN258" si="117">IF(AM195&lt;5.7,"Normal",IF(AND(AM195&gt;=5.7,AM195&lt;=6.4),"Prediabetes","Diabetes"))</f>
        <v>Diabetes</v>
      </c>
      <c r="AO195">
        <v>260</v>
      </c>
      <c r="AP195" t="str">
        <f t="shared" ref="AP195:AP258" si="118">IF(AO195&lt;200,"Normal",IF(AND(AO195&gt;=200,AO195&lt;=239),"Alto","Riesgo"))</f>
        <v>Riesgo</v>
      </c>
      <c r="AQ195">
        <v>183</v>
      </c>
      <c r="AR195" t="str">
        <f t="shared" ref="AR195:AR258" si="119">IF(AQ195&lt;100,"Normal",IF(AND(AQ195&gt;=100,AQ195&lt;=129),"Casi normal",IF(AND(AQ195&gt;=130,AQ195&lt;=159),"Limite alto",IF(AND(AQ195&gt;=160,AQ195&lt;=189),"Alto",IF(AQ195&gt;=190,"Muy alto")))))</f>
        <v>Alto</v>
      </c>
      <c r="AS195">
        <v>32</v>
      </c>
      <c r="AT195" t="str">
        <f t="shared" ref="AT195:AT258" si="120">IF(AS195&gt;=60,"Normal","Bajo")</f>
        <v>Bajo</v>
      </c>
      <c r="AU195">
        <v>205</v>
      </c>
      <c r="AV195" t="str">
        <f t="shared" ref="AV195:AV258" si="121">IF(AU195&lt;=150,"Normal","Alto")</f>
        <v>Alto</v>
      </c>
      <c r="AW195">
        <v>140</v>
      </c>
      <c r="AX195" t="str">
        <f t="shared" ref="AX195:AX258" si="122">IF(AND(AW195&gt;=135,AW195&lt;=145),"Normal",IF(AW195&gt;145,"Alto","Bajo"))</f>
        <v>Normal</v>
      </c>
      <c r="AY195">
        <v>5.2</v>
      </c>
      <c r="AZ195" t="str">
        <f t="shared" ref="AZ195:AZ258" si="123">IF(AND(AY195&gt;=3.5,AY195&lt;=5),"Normal",IF(AY195&gt;5,"Alto","Bajo"))</f>
        <v>Alto</v>
      </c>
      <c r="BA195">
        <v>10.3</v>
      </c>
      <c r="BB195" t="str">
        <f t="shared" si="101"/>
        <v>Baja</v>
      </c>
      <c r="BC195">
        <v>8.3000000000000007</v>
      </c>
      <c r="BD195" t="str">
        <f t="shared" ref="BD195:BD258" si="124">IF(AND(BC195&gt;=8.5,BC195&lt;=10.5),"Normal",IF(BC195&gt;10.5,"Alto","Bajo"))</f>
        <v>Bajo</v>
      </c>
      <c r="BE195">
        <v>4.5</v>
      </c>
      <c r="BF195" t="str">
        <f t="shared" ref="BF195:BF258" si="125">IF(AND(BE195&gt;=2.5,BE195&lt;=4.5),"Normal",IF(BE195&gt;4.5,"Alto","Bajo"))</f>
        <v>Normal</v>
      </c>
      <c r="BG195">
        <v>0</v>
      </c>
      <c r="BH195" t="str">
        <f t="shared" ref="BH195:BH258" si="126">IF(BG195=1,"Toma ECA","No Toma ECA")</f>
        <v>No Toma ECA</v>
      </c>
      <c r="BI195">
        <v>0</v>
      </c>
      <c r="BJ195" t="str">
        <f t="shared" ref="BJ195:BJ258" si="127">IF(BI195=1,"Toma ARB","No toma ARB")</f>
        <v>No toma ARB</v>
      </c>
      <c r="BK195">
        <v>0</v>
      </c>
      <c r="BL195" t="str">
        <f t="shared" ref="BL195:BL258" si="128">IF(BK195=1,"Toma diureticos","No toma diureticos")</f>
        <v>No toma diureticos</v>
      </c>
      <c r="BM195">
        <v>1</v>
      </c>
      <c r="BN195" t="str">
        <f t="shared" ref="BN195:BN258" si="129">IF(BM195=1,"Toma estatinas","No toma estatinas")</f>
        <v>Toma estatinas</v>
      </c>
      <c r="BO195">
        <v>1</v>
      </c>
      <c r="BP195" t="str">
        <f t="shared" ref="BP195:BP258" si="130">IF(BO195=1,"Enfermedad renal","Sano")</f>
        <v>Enfermedad renal</v>
      </c>
      <c r="BQ195">
        <v>1</v>
      </c>
      <c r="BR195" t="str">
        <f t="shared" ref="BR195:BR258" si="131">IF(BQ195=1,"Enfermedad cardiovascular","Sano")</f>
        <v>Enfermedad cardiovascular</v>
      </c>
    </row>
    <row r="196" spans="1:70" x14ac:dyDescent="0.25">
      <c r="A196" t="s">
        <v>196</v>
      </c>
      <c r="B196">
        <v>44</v>
      </c>
      <c r="C196" t="str">
        <f t="shared" si="102"/>
        <v>Adulto</v>
      </c>
      <c r="D196" t="s">
        <v>6</v>
      </c>
      <c r="E196">
        <v>28.5</v>
      </c>
      <c r="F196" t="str">
        <f t="shared" si="103"/>
        <v>Sobrepeso</v>
      </c>
      <c r="G196">
        <v>0</v>
      </c>
      <c r="H196" t="str">
        <f t="shared" si="104"/>
        <v>No tiene herencia</v>
      </c>
      <c r="I196">
        <v>113</v>
      </c>
      <c r="J196">
        <v>78</v>
      </c>
      <c r="K196">
        <v>75</v>
      </c>
      <c r="L196" t="str">
        <f t="shared" si="105"/>
        <v>Normal</v>
      </c>
      <c r="M196">
        <v>56</v>
      </c>
      <c r="N196" t="str">
        <f t="shared" si="106"/>
        <v>Normal</v>
      </c>
      <c r="O196">
        <v>2</v>
      </c>
      <c r="P196" t="str">
        <f t="shared" si="107"/>
        <v>Ligera limitaciones</v>
      </c>
      <c r="Q196">
        <v>0</v>
      </c>
      <c r="R196" t="str">
        <f t="shared" si="108"/>
        <v>No tiene cetoacidosis</v>
      </c>
      <c r="S196">
        <v>0</v>
      </c>
      <c r="T196" t="str">
        <f t="shared" si="109"/>
        <v>No tiene Insuficiencia</v>
      </c>
      <c r="U196">
        <v>0</v>
      </c>
      <c r="V196" t="str">
        <f t="shared" si="110"/>
        <v>Normotenso</v>
      </c>
      <c r="W196">
        <v>1</v>
      </c>
      <c r="X196" t="str">
        <f t="shared" si="99"/>
        <v>Normal</v>
      </c>
      <c r="Y196">
        <v>32</v>
      </c>
      <c r="Z196" t="str">
        <f t="shared" si="100"/>
        <v>Normal</v>
      </c>
      <c r="AA196">
        <v>120</v>
      </c>
      <c r="AB196" t="str">
        <f t="shared" si="111"/>
        <v>Normal</v>
      </c>
      <c r="AC196">
        <v>21</v>
      </c>
      <c r="AD196" t="str">
        <f t="shared" si="112"/>
        <v>Normal</v>
      </c>
      <c r="AE196">
        <v>18</v>
      </c>
      <c r="AF196" t="str">
        <f t="shared" si="113"/>
        <v>Normal</v>
      </c>
      <c r="AG196">
        <v>1484</v>
      </c>
      <c r="AH196" t="str">
        <f t="shared" si="114"/>
        <v>Poliuria</v>
      </c>
      <c r="AI196">
        <v>0</v>
      </c>
      <c r="AJ196" t="str">
        <f t="shared" si="115"/>
        <v>No Diabetico</v>
      </c>
      <c r="AK196">
        <v>111</v>
      </c>
      <c r="AL196" t="str">
        <f t="shared" si="116"/>
        <v>Prediabetes</v>
      </c>
      <c r="AM196">
        <v>5.5</v>
      </c>
      <c r="AN196" t="str">
        <f t="shared" si="117"/>
        <v>Normal</v>
      </c>
      <c r="AO196">
        <v>150</v>
      </c>
      <c r="AP196" t="str">
        <f t="shared" si="118"/>
        <v>Normal</v>
      </c>
      <c r="AQ196">
        <v>126</v>
      </c>
      <c r="AR196" t="str">
        <f t="shared" si="119"/>
        <v>Casi normal</v>
      </c>
      <c r="AS196">
        <v>60</v>
      </c>
      <c r="AT196" t="str">
        <f t="shared" si="120"/>
        <v>Normal</v>
      </c>
      <c r="AU196">
        <v>137</v>
      </c>
      <c r="AV196" t="str">
        <f t="shared" si="121"/>
        <v>Normal</v>
      </c>
      <c r="AW196">
        <v>140</v>
      </c>
      <c r="AX196" t="str">
        <f t="shared" si="122"/>
        <v>Normal</v>
      </c>
      <c r="AY196">
        <v>4.7</v>
      </c>
      <c r="AZ196" t="str">
        <f t="shared" si="123"/>
        <v>Normal</v>
      </c>
      <c r="BA196">
        <v>12.9</v>
      </c>
      <c r="BB196" t="str">
        <f t="shared" si="101"/>
        <v>Normal</v>
      </c>
      <c r="BC196">
        <v>8.9</v>
      </c>
      <c r="BD196" t="str">
        <f t="shared" si="124"/>
        <v>Normal</v>
      </c>
      <c r="BE196">
        <v>4.4000000000000004</v>
      </c>
      <c r="BF196" t="str">
        <f t="shared" si="125"/>
        <v>Normal</v>
      </c>
      <c r="BG196">
        <v>0</v>
      </c>
      <c r="BH196" t="str">
        <f t="shared" si="126"/>
        <v>No Toma ECA</v>
      </c>
      <c r="BI196">
        <v>0</v>
      </c>
      <c r="BJ196" t="str">
        <f t="shared" si="127"/>
        <v>No toma ARB</v>
      </c>
      <c r="BK196">
        <v>1</v>
      </c>
      <c r="BL196" t="str">
        <f t="shared" si="128"/>
        <v>Toma diureticos</v>
      </c>
      <c r="BM196">
        <v>1</v>
      </c>
      <c r="BN196" t="str">
        <f t="shared" si="129"/>
        <v>Toma estatinas</v>
      </c>
      <c r="BO196">
        <v>0</v>
      </c>
      <c r="BP196" t="str">
        <f t="shared" si="130"/>
        <v>Sano</v>
      </c>
      <c r="BQ196">
        <v>1</v>
      </c>
      <c r="BR196" t="str">
        <f t="shared" si="131"/>
        <v>Enfermedad cardiovascular</v>
      </c>
    </row>
    <row r="197" spans="1:70" x14ac:dyDescent="0.25">
      <c r="A197" t="s">
        <v>197</v>
      </c>
      <c r="B197">
        <v>62</v>
      </c>
      <c r="C197" t="str">
        <f t="shared" si="102"/>
        <v>Adulto Mayor</v>
      </c>
      <c r="D197" t="s">
        <v>1</v>
      </c>
      <c r="E197">
        <v>18.5</v>
      </c>
      <c r="F197" t="str">
        <f t="shared" si="103"/>
        <v>Peso Normal</v>
      </c>
      <c r="G197">
        <v>0</v>
      </c>
      <c r="H197" t="str">
        <f t="shared" si="104"/>
        <v>No tiene herencia</v>
      </c>
      <c r="I197">
        <v>126</v>
      </c>
      <c r="J197">
        <v>69</v>
      </c>
      <c r="K197">
        <v>88</v>
      </c>
      <c r="L197" t="str">
        <f t="shared" si="105"/>
        <v>Normal</v>
      </c>
      <c r="M197">
        <v>51</v>
      </c>
      <c r="N197" t="str">
        <f t="shared" si="106"/>
        <v>Normal</v>
      </c>
      <c r="O197">
        <v>1</v>
      </c>
      <c r="P197" t="str">
        <f t="shared" si="107"/>
        <v>Sin limitaciones</v>
      </c>
      <c r="Q197">
        <v>0</v>
      </c>
      <c r="R197" t="str">
        <f t="shared" si="108"/>
        <v>No tiene cetoacidosis</v>
      </c>
      <c r="S197">
        <v>0</v>
      </c>
      <c r="T197" t="str">
        <f t="shared" si="109"/>
        <v>No tiene Insuficiencia</v>
      </c>
      <c r="U197">
        <v>1</v>
      </c>
      <c r="V197" t="str">
        <f t="shared" si="110"/>
        <v>Hipertenso</v>
      </c>
      <c r="W197">
        <v>0.7</v>
      </c>
      <c r="X197" t="str">
        <f t="shared" si="99"/>
        <v>Normal</v>
      </c>
      <c r="Y197">
        <v>37</v>
      </c>
      <c r="Z197" t="str">
        <f t="shared" si="100"/>
        <v>Normal</v>
      </c>
      <c r="AA197">
        <v>97</v>
      </c>
      <c r="AB197" t="str">
        <f t="shared" si="111"/>
        <v>Normal</v>
      </c>
      <c r="AC197">
        <v>27</v>
      </c>
      <c r="AD197" t="str">
        <f t="shared" si="112"/>
        <v>Normal</v>
      </c>
      <c r="AE197">
        <v>21</v>
      </c>
      <c r="AF197" t="str">
        <f t="shared" si="113"/>
        <v>Normal</v>
      </c>
      <c r="AG197">
        <v>2357</v>
      </c>
      <c r="AH197" t="str">
        <f t="shared" si="114"/>
        <v>Poliuria</v>
      </c>
      <c r="AI197">
        <v>1</v>
      </c>
      <c r="AJ197" t="str">
        <f t="shared" si="115"/>
        <v>Diabetico</v>
      </c>
      <c r="AK197">
        <v>94</v>
      </c>
      <c r="AL197" t="str">
        <f t="shared" si="116"/>
        <v>Normal</v>
      </c>
      <c r="AM197">
        <v>5.8</v>
      </c>
      <c r="AN197" t="str">
        <f t="shared" si="117"/>
        <v>Prediabetes</v>
      </c>
      <c r="AO197">
        <v>178</v>
      </c>
      <c r="AP197" t="str">
        <f t="shared" si="118"/>
        <v>Normal</v>
      </c>
      <c r="AQ197">
        <v>113</v>
      </c>
      <c r="AR197" t="str">
        <f t="shared" si="119"/>
        <v>Casi normal</v>
      </c>
      <c r="AS197">
        <v>40</v>
      </c>
      <c r="AT197" t="str">
        <f t="shared" si="120"/>
        <v>Bajo</v>
      </c>
      <c r="AU197">
        <v>120</v>
      </c>
      <c r="AV197" t="str">
        <f t="shared" si="121"/>
        <v>Normal</v>
      </c>
      <c r="AW197">
        <v>143</v>
      </c>
      <c r="AX197" t="str">
        <f t="shared" si="122"/>
        <v>Normal</v>
      </c>
      <c r="AY197">
        <v>4.9000000000000004</v>
      </c>
      <c r="AZ197" t="str">
        <f t="shared" si="123"/>
        <v>Normal</v>
      </c>
      <c r="BA197">
        <v>15.5</v>
      </c>
      <c r="BB197" t="str">
        <f t="shared" si="101"/>
        <v>Normal</v>
      </c>
      <c r="BC197">
        <v>9.8000000000000007</v>
      </c>
      <c r="BD197" t="str">
        <f t="shared" si="124"/>
        <v>Normal</v>
      </c>
      <c r="BE197">
        <v>4.0999999999999996</v>
      </c>
      <c r="BF197" t="str">
        <f t="shared" si="125"/>
        <v>Normal</v>
      </c>
      <c r="BG197">
        <v>0</v>
      </c>
      <c r="BH197" t="str">
        <f t="shared" si="126"/>
        <v>No Toma ECA</v>
      </c>
      <c r="BI197">
        <v>0</v>
      </c>
      <c r="BJ197" t="str">
        <f t="shared" si="127"/>
        <v>No toma ARB</v>
      </c>
      <c r="BK197">
        <v>0</v>
      </c>
      <c r="BL197" t="str">
        <f t="shared" si="128"/>
        <v>No toma diureticos</v>
      </c>
      <c r="BM197">
        <v>0</v>
      </c>
      <c r="BN197" t="str">
        <f t="shared" si="129"/>
        <v>No toma estatinas</v>
      </c>
      <c r="BO197">
        <v>0</v>
      </c>
      <c r="BP197" t="str">
        <f t="shared" si="130"/>
        <v>Sano</v>
      </c>
      <c r="BQ197">
        <v>1</v>
      </c>
      <c r="BR197" t="str">
        <f t="shared" si="131"/>
        <v>Enfermedad cardiovascular</v>
      </c>
    </row>
    <row r="198" spans="1:70" x14ac:dyDescent="0.25">
      <c r="A198" t="s">
        <v>198</v>
      </c>
      <c r="B198">
        <v>81</v>
      </c>
      <c r="C198" t="str">
        <f t="shared" si="102"/>
        <v>Adulto Mayor</v>
      </c>
      <c r="D198" t="s">
        <v>1</v>
      </c>
      <c r="E198">
        <v>38.9</v>
      </c>
      <c r="F198" t="str">
        <f t="shared" si="103"/>
        <v>Obesidad II</v>
      </c>
      <c r="G198">
        <v>1</v>
      </c>
      <c r="H198" t="str">
        <f t="shared" si="104"/>
        <v>Tiene herencia</v>
      </c>
      <c r="I198">
        <v>165</v>
      </c>
      <c r="J198">
        <v>91</v>
      </c>
      <c r="K198">
        <v>104</v>
      </c>
      <c r="L198" t="str">
        <f t="shared" si="105"/>
        <v>Taquicardia</v>
      </c>
      <c r="M198">
        <v>28</v>
      </c>
      <c r="N198" t="str">
        <f t="shared" si="106"/>
        <v>Reducida</v>
      </c>
      <c r="O198">
        <v>2</v>
      </c>
      <c r="P198" t="str">
        <f t="shared" si="107"/>
        <v>Ligera limitaciones</v>
      </c>
      <c r="Q198">
        <v>1</v>
      </c>
      <c r="R198" t="str">
        <f t="shared" si="108"/>
        <v>Tiene cetoacidosis</v>
      </c>
      <c r="S198">
        <v>1</v>
      </c>
      <c r="T198" t="str">
        <f t="shared" si="109"/>
        <v>Tiene Insuficiencia</v>
      </c>
      <c r="U198">
        <v>1</v>
      </c>
      <c r="V198" t="str">
        <f t="shared" si="110"/>
        <v>Hipertenso</v>
      </c>
      <c r="W198">
        <v>2</v>
      </c>
      <c r="X198" t="str">
        <f t="shared" si="99"/>
        <v>Alto</v>
      </c>
      <c r="Y198">
        <v>118</v>
      </c>
      <c r="Z198" t="str">
        <f t="shared" si="100"/>
        <v>Riesgo</v>
      </c>
      <c r="AA198">
        <v>56</v>
      </c>
      <c r="AB198" t="str">
        <f t="shared" si="111"/>
        <v>Funcion disminuida moderada</v>
      </c>
      <c r="AC198">
        <v>2005</v>
      </c>
      <c r="AD198" t="str">
        <f t="shared" si="112"/>
        <v>Proteinuria</v>
      </c>
      <c r="AE198">
        <v>1604</v>
      </c>
      <c r="AF198" t="str">
        <f t="shared" si="113"/>
        <v>Macroalbuminuria</v>
      </c>
      <c r="AG198">
        <v>355</v>
      </c>
      <c r="AH198" t="str">
        <f t="shared" si="114"/>
        <v>Oliguria</v>
      </c>
      <c r="AI198">
        <v>0</v>
      </c>
      <c r="AJ198" t="str">
        <f t="shared" si="115"/>
        <v>No Diabetico</v>
      </c>
      <c r="AK198">
        <v>181</v>
      </c>
      <c r="AL198" t="str">
        <f t="shared" si="116"/>
        <v>Diabetes</v>
      </c>
      <c r="AM198">
        <v>10.3</v>
      </c>
      <c r="AN198" t="str">
        <f t="shared" si="117"/>
        <v>Diabetes</v>
      </c>
      <c r="AO198">
        <v>280</v>
      </c>
      <c r="AP198" t="str">
        <f t="shared" si="118"/>
        <v>Riesgo</v>
      </c>
      <c r="AQ198">
        <v>193</v>
      </c>
      <c r="AR198" t="str">
        <f t="shared" si="119"/>
        <v>Muy alto</v>
      </c>
      <c r="AS198">
        <v>38</v>
      </c>
      <c r="AT198" t="str">
        <f t="shared" si="120"/>
        <v>Bajo</v>
      </c>
      <c r="AU198">
        <v>366</v>
      </c>
      <c r="AV198" t="str">
        <f t="shared" si="121"/>
        <v>Alto</v>
      </c>
      <c r="AW198">
        <v>126</v>
      </c>
      <c r="AX198" t="str">
        <f t="shared" si="122"/>
        <v>Bajo</v>
      </c>
      <c r="AY198">
        <v>5.9</v>
      </c>
      <c r="AZ198" t="str">
        <f t="shared" si="123"/>
        <v>Alto</v>
      </c>
      <c r="BA198">
        <v>8.5</v>
      </c>
      <c r="BB198" t="str">
        <f t="shared" si="101"/>
        <v>Baja</v>
      </c>
      <c r="BC198">
        <v>8.3000000000000007</v>
      </c>
      <c r="BD198" t="str">
        <f t="shared" si="124"/>
        <v>Bajo</v>
      </c>
      <c r="BE198">
        <v>5.7</v>
      </c>
      <c r="BF198" t="str">
        <f t="shared" si="125"/>
        <v>Alto</v>
      </c>
      <c r="BG198">
        <v>1</v>
      </c>
      <c r="BH198" t="str">
        <f t="shared" si="126"/>
        <v>Toma ECA</v>
      </c>
      <c r="BI198">
        <v>0</v>
      </c>
      <c r="BJ198" t="str">
        <f t="shared" si="127"/>
        <v>No toma ARB</v>
      </c>
      <c r="BK198">
        <v>1</v>
      </c>
      <c r="BL198" t="str">
        <f t="shared" si="128"/>
        <v>Toma diureticos</v>
      </c>
      <c r="BM198">
        <v>0</v>
      </c>
      <c r="BN198" t="str">
        <f t="shared" si="129"/>
        <v>No toma estatinas</v>
      </c>
      <c r="BO198">
        <v>1</v>
      </c>
      <c r="BP198" t="str">
        <f t="shared" si="130"/>
        <v>Enfermedad renal</v>
      </c>
      <c r="BQ198">
        <v>1</v>
      </c>
      <c r="BR198" t="str">
        <f t="shared" si="131"/>
        <v>Enfermedad cardiovascular</v>
      </c>
    </row>
    <row r="199" spans="1:70" x14ac:dyDescent="0.25">
      <c r="A199" t="s">
        <v>199</v>
      </c>
      <c r="B199">
        <v>60</v>
      </c>
      <c r="C199" t="str">
        <f t="shared" si="102"/>
        <v>Adulto Mayor</v>
      </c>
      <c r="D199" t="s">
        <v>6</v>
      </c>
      <c r="E199">
        <v>25.8</v>
      </c>
      <c r="F199" t="str">
        <f t="shared" si="103"/>
        <v>Sobrepeso</v>
      </c>
      <c r="G199">
        <v>1</v>
      </c>
      <c r="H199" t="str">
        <f t="shared" si="104"/>
        <v>Tiene herencia</v>
      </c>
      <c r="I199">
        <v>182</v>
      </c>
      <c r="J199">
        <v>110</v>
      </c>
      <c r="K199">
        <v>80</v>
      </c>
      <c r="L199" t="str">
        <f t="shared" si="105"/>
        <v>Normal</v>
      </c>
      <c r="M199">
        <v>33</v>
      </c>
      <c r="N199" t="str">
        <f t="shared" si="106"/>
        <v>Reducida</v>
      </c>
      <c r="O199">
        <v>2</v>
      </c>
      <c r="P199" t="str">
        <f t="shared" si="107"/>
        <v>Ligera limitaciones</v>
      </c>
      <c r="Q199">
        <v>1</v>
      </c>
      <c r="R199" t="str">
        <f t="shared" si="108"/>
        <v>Tiene cetoacidosis</v>
      </c>
      <c r="S199">
        <v>1</v>
      </c>
      <c r="T199" t="str">
        <f t="shared" si="109"/>
        <v>Tiene Insuficiencia</v>
      </c>
      <c r="U199">
        <v>1</v>
      </c>
      <c r="V199" t="str">
        <f t="shared" si="110"/>
        <v>Hipertenso</v>
      </c>
      <c r="W199">
        <v>2.2999999999999998</v>
      </c>
      <c r="X199" t="str">
        <f t="shared" si="99"/>
        <v>Alto</v>
      </c>
      <c r="Y199">
        <v>61</v>
      </c>
      <c r="Z199" t="str">
        <f t="shared" si="100"/>
        <v>Elevado</v>
      </c>
      <c r="AA199">
        <v>33</v>
      </c>
      <c r="AB199" t="str">
        <f t="shared" si="111"/>
        <v>Funcion disminuida moderada</v>
      </c>
      <c r="AC199">
        <v>2576</v>
      </c>
      <c r="AD199" t="str">
        <f t="shared" si="112"/>
        <v>Proteinuria</v>
      </c>
      <c r="AE199">
        <v>2060</v>
      </c>
      <c r="AF199" t="str">
        <f t="shared" si="113"/>
        <v>Macroalbuminuria</v>
      </c>
      <c r="AG199">
        <v>429</v>
      </c>
      <c r="AH199" t="str">
        <f t="shared" si="114"/>
        <v>Oliguria</v>
      </c>
      <c r="AI199">
        <v>1</v>
      </c>
      <c r="AJ199" t="str">
        <f t="shared" si="115"/>
        <v>Diabetico</v>
      </c>
      <c r="AK199">
        <v>207</v>
      </c>
      <c r="AL199" t="str">
        <f t="shared" si="116"/>
        <v>Diabetes</v>
      </c>
      <c r="AM199">
        <v>8.1</v>
      </c>
      <c r="AN199" t="str">
        <f t="shared" si="117"/>
        <v>Diabetes</v>
      </c>
      <c r="AO199">
        <v>280</v>
      </c>
      <c r="AP199" t="str">
        <f t="shared" si="118"/>
        <v>Riesgo</v>
      </c>
      <c r="AQ199">
        <v>146</v>
      </c>
      <c r="AR199" t="str">
        <f t="shared" si="119"/>
        <v>Limite alto</v>
      </c>
      <c r="AS199">
        <v>45</v>
      </c>
      <c r="AT199" t="str">
        <f t="shared" si="120"/>
        <v>Bajo</v>
      </c>
      <c r="AU199">
        <v>273</v>
      </c>
      <c r="AV199" t="str">
        <f t="shared" si="121"/>
        <v>Alto</v>
      </c>
      <c r="AW199">
        <v>132</v>
      </c>
      <c r="AX199" t="str">
        <f t="shared" si="122"/>
        <v>Bajo</v>
      </c>
      <c r="AY199">
        <v>6.4</v>
      </c>
      <c r="AZ199" t="str">
        <f t="shared" si="123"/>
        <v>Alto</v>
      </c>
      <c r="BA199">
        <v>8</v>
      </c>
      <c r="BB199" t="str">
        <f t="shared" si="101"/>
        <v>Baja</v>
      </c>
      <c r="BC199">
        <v>8.1999999999999993</v>
      </c>
      <c r="BD199" t="str">
        <f t="shared" si="124"/>
        <v>Bajo</v>
      </c>
      <c r="BE199">
        <v>5.3</v>
      </c>
      <c r="BF199" t="str">
        <f t="shared" si="125"/>
        <v>Alto</v>
      </c>
      <c r="BG199">
        <v>1</v>
      </c>
      <c r="BH199" t="str">
        <f t="shared" si="126"/>
        <v>Toma ECA</v>
      </c>
      <c r="BI199">
        <v>0</v>
      </c>
      <c r="BJ199" t="str">
        <f t="shared" si="127"/>
        <v>No toma ARB</v>
      </c>
      <c r="BK199">
        <v>1</v>
      </c>
      <c r="BL199" t="str">
        <f t="shared" si="128"/>
        <v>Toma diureticos</v>
      </c>
      <c r="BM199">
        <v>1</v>
      </c>
      <c r="BN199" t="str">
        <f t="shared" si="129"/>
        <v>Toma estatinas</v>
      </c>
      <c r="BO199">
        <v>1</v>
      </c>
      <c r="BP199" t="str">
        <f t="shared" si="130"/>
        <v>Enfermedad renal</v>
      </c>
      <c r="BQ199">
        <v>0</v>
      </c>
      <c r="BR199" t="str">
        <f t="shared" si="131"/>
        <v>Sano</v>
      </c>
    </row>
    <row r="200" spans="1:70" x14ac:dyDescent="0.25">
      <c r="A200" t="s">
        <v>200</v>
      </c>
      <c r="B200">
        <v>69</v>
      </c>
      <c r="C200" t="str">
        <f t="shared" si="102"/>
        <v>Adulto Mayor</v>
      </c>
      <c r="D200" t="s">
        <v>1</v>
      </c>
      <c r="E200">
        <v>38.700000000000003</v>
      </c>
      <c r="F200" t="str">
        <f t="shared" si="103"/>
        <v>Obesidad II</v>
      </c>
      <c r="G200">
        <v>1</v>
      </c>
      <c r="H200" t="str">
        <f t="shared" si="104"/>
        <v>Tiene herencia</v>
      </c>
      <c r="I200">
        <v>148</v>
      </c>
      <c r="J200">
        <v>103</v>
      </c>
      <c r="K200">
        <v>91</v>
      </c>
      <c r="L200" t="str">
        <f t="shared" si="105"/>
        <v>Normal</v>
      </c>
      <c r="M200">
        <v>28</v>
      </c>
      <c r="N200" t="str">
        <f t="shared" si="106"/>
        <v>Reducida</v>
      </c>
      <c r="O200">
        <v>3</v>
      </c>
      <c r="P200" t="str">
        <f t="shared" si="107"/>
        <v>Limitacion marcada</v>
      </c>
      <c r="Q200">
        <v>0</v>
      </c>
      <c r="R200" t="str">
        <f t="shared" si="108"/>
        <v>No tiene cetoacidosis</v>
      </c>
      <c r="S200">
        <v>1</v>
      </c>
      <c r="T200" t="str">
        <f t="shared" si="109"/>
        <v>Tiene Insuficiencia</v>
      </c>
      <c r="U200">
        <v>1</v>
      </c>
      <c r="V200" t="str">
        <f t="shared" si="110"/>
        <v>Hipertenso</v>
      </c>
      <c r="W200">
        <v>3.6</v>
      </c>
      <c r="X200" t="str">
        <f t="shared" si="99"/>
        <v>Alto</v>
      </c>
      <c r="Y200">
        <v>91</v>
      </c>
      <c r="Z200" t="str">
        <f t="shared" si="100"/>
        <v>Elevado</v>
      </c>
      <c r="AA200">
        <v>52</v>
      </c>
      <c r="AB200" t="str">
        <f t="shared" si="111"/>
        <v>Funcion disminuida moderada</v>
      </c>
      <c r="AC200">
        <v>2612</v>
      </c>
      <c r="AD200" t="str">
        <f t="shared" si="112"/>
        <v>Proteinuria</v>
      </c>
      <c r="AE200">
        <v>2089</v>
      </c>
      <c r="AF200" t="str">
        <f t="shared" si="113"/>
        <v>Macroalbuminuria</v>
      </c>
      <c r="AG200">
        <v>504</v>
      </c>
      <c r="AH200" t="str">
        <f t="shared" si="114"/>
        <v>Poliuria</v>
      </c>
      <c r="AI200">
        <v>0</v>
      </c>
      <c r="AJ200" t="str">
        <f t="shared" si="115"/>
        <v>No Diabetico</v>
      </c>
      <c r="AK200">
        <v>211</v>
      </c>
      <c r="AL200" t="str">
        <f t="shared" si="116"/>
        <v>Diabetes</v>
      </c>
      <c r="AM200">
        <v>7.8</v>
      </c>
      <c r="AN200" t="str">
        <f t="shared" si="117"/>
        <v>Diabetes</v>
      </c>
      <c r="AO200">
        <v>218</v>
      </c>
      <c r="AP200" t="str">
        <f t="shared" si="118"/>
        <v>Alto</v>
      </c>
      <c r="AQ200">
        <v>219</v>
      </c>
      <c r="AR200" t="str">
        <f t="shared" si="119"/>
        <v>Muy alto</v>
      </c>
      <c r="AS200">
        <v>44</v>
      </c>
      <c r="AT200" t="str">
        <f t="shared" si="120"/>
        <v>Bajo</v>
      </c>
      <c r="AU200">
        <v>205</v>
      </c>
      <c r="AV200" t="str">
        <f t="shared" si="121"/>
        <v>Alto</v>
      </c>
      <c r="AW200">
        <v>133</v>
      </c>
      <c r="AX200" t="str">
        <f t="shared" si="122"/>
        <v>Bajo</v>
      </c>
      <c r="AY200">
        <v>6.4</v>
      </c>
      <c r="AZ200" t="str">
        <f t="shared" si="123"/>
        <v>Alto</v>
      </c>
      <c r="BA200">
        <v>8</v>
      </c>
      <c r="BB200" t="str">
        <f t="shared" si="101"/>
        <v>Baja</v>
      </c>
      <c r="BC200">
        <v>8.4</v>
      </c>
      <c r="BD200" t="str">
        <f t="shared" si="124"/>
        <v>Bajo</v>
      </c>
      <c r="BE200">
        <v>7</v>
      </c>
      <c r="BF200" t="str">
        <f t="shared" si="125"/>
        <v>Alto</v>
      </c>
      <c r="BG200">
        <v>0</v>
      </c>
      <c r="BH200" t="str">
        <f t="shared" si="126"/>
        <v>No Toma ECA</v>
      </c>
      <c r="BI200">
        <v>1</v>
      </c>
      <c r="BJ200" t="str">
        <f t="shared" si="127"/>
        <v>Toma ARB</v>
      </c>
      <c r="BK200">
        <v>1</v>
      </c>
      <c r="BL200" t="str">
        <f t="shared" si="128"/>
        <v>Toma diureticos</v>
      </c>
      <c r="BM200">
        <v>1</v>
      </c>
      <c r="BN200" t="str">
        <f t="shared" si="129"/>
        <v>Toma estatinas</v>
      </c>
      <c r="BO200">
        <v>1</v>
      </c>
      <c r="BP200" t="str">
        <f t="shared" si="130"/>
        <v>Enfermedad renal</v>
      </c>
      <c r="BQ200">
        <v>1</v>
      </c>
      <c r="BR200" t="str">
        <f t="shared" si="131"/>
        <v>Enfermedad cardiovascular</v>
      </c>
    </row>
    <row r="201" spans="1:70" x14ac:dyDescent="0.25">
      <c r="A201" t="s">
        <v>201</v>
      </c>
      <c r="B201">
        <v>62</v>
      </c>
      <c r="C201" t="str">
        <f t="shared" si="102"/>
        <v>Adulto Mayor</v>
      </c>
      <c r="D201" t="s">
        <v>1</v>
      </c>
      <c r="E201">
        <v>23.2</v>
      </c>
      <c r="F201" t="str">
        <f t="shared" si="103"/>
        <v>Peso Normal</v>
      </c>
      <c r="G201">
        <v>1</v>
      </c>
      <c r="H201" t="str">
        <f t="shared" si="104"/>
        <v>Tiene herencia</v>
      </c>
      <c r="I201">
        <v>125</v>
      </c>
      <c r="J201">
        <v>67</v>
      </c>
      <c r="K201">
        <v>67</v>
      </c>
      <c r="L201" t="str">
        <f t="shared" si="105"/>
        <v>Normal</v>
      </c>
      <c r="M201">
        <v>69</v>
      </c>
      <c r="N201" t="str">
        <f t="shared" si="106"/>
        <v>Normal</v>
      </c>
      <c r="O201">
        <v>2</v>
      </c>
      <c r="P201" t="str">
        <f t="shared" si="107"/>
        <v>Ligera limitaciones</v>
      </c>
      <c r="Q201">
        <v>0</v>
      </c>
      <c r="R201" t="str">
        <f t="shared" si="108"/>
        <v>No tiene cetoacidosis</v>
      </c>
      <c r="S201">
        <v>0</v>
      </c>
      <c r="T201" t="str">
        <f t="shared" si="109"/>
        <v>No tiene Insuficiencia</v>
      </c>
      <c r="U201">
        <v>0</v>
      </c>
      <c r="V201" t="str">
        <f t="shared" si="110"/>
        <v>Normotenso</v>
      </c>
      <c r="W201">
        <v>1</v>
      </c>
      <c r="X201" t="str">
        <f t="shared" si="99"/>
        <v>Normal</v>
      </c>
      <c r="Y201">
        <v>28</v>
      </c>
      <c r="Z201" t="str">
        <f t="shared" si="100"/>
        <v>Normal</v>
      </c>
      <c r="AA201">
        <v>105</v>
      </c>
      <c r="AB201" t="str">
        <f t="shared" si="111"/>
        <v>Normal</v>
      </c>
      <c r="AC201">
        <v>8</v>
      </c>
      <c r="AD201" t="str">
        <f t="shared" si="112"/>
        <v>Normal</v>
      </c>
      <c r="AE201">
        <v>5</v>
      </c>
      <c r="AF201" t="str">
        <f t="shared" si="113"/>
        <v>Normal</v>
      </c>
      <c r="AG201">
        <v>1911</v>
      </c>
      <c r="AH201" t="str">
        <f t="shared" si="114"/>
        <v>Poliuria</v>
      </c>
      <c r="AI201">
        <v>0</v>
      </c>
      <c r="AJ201" t="str">
        <f t="shared" si="115"/>
        <v>No Diabetico</v>
      </c>
      <c r="AK201">
        <v>80</v>
      </c>
      <c r="AL201" t="str">
        <f t="shared" si="116"/>
        <v>Normal</v>
      </c>
      <c r="AM201">
        <v>4.9000000000000004</v>
      </c>
      <c r="AN201" t="str">
        <f t="shared" si="117"/>
        <v>Normal</v>
      </c>
      <c r="AO201">
        <v>159</v>
      </c>
      <c r="AP201" t="str">
        <f t="shared" si="118"/>
        <v>Normal</v>
      </c>
      <c r="AQ201">
        <v>95</v>
      </c>
      <c r="AR201" t="str">
        <f t="shared" si="119"/>
        <v>Normal</v>
      </c>
      <c r="AS201">
        <v>55</v>
      </c>
      <c r="AT201" t="str">
        <f t="shared" si="120"/>
        <v>Bajo</v>
      </c>
      <c r="AU201">
        <v>137</v>
      </c>
      <c r="AV201" t="str">
        <f t="shared" si="121"/>
        <v>Normal</v>
      </c>
      <c r="AW201">
        <v>142</v>
      </c>
      <c r="AX201" t="str">
        <f t="shared" si="122"/>
        <v>Normal</v>
      </c>
      <c r="AY201">
        <v>4.5999999999999996</v>
      </c>
      <c r="AZ201" t="str">
        <f t="shared" si="123"/>
        <v>Normal</v>
      </c>
      <c r="BA201">
        <v>13.4</v>
      </c>
      <c r="BB201" t="str">
        <f t="shared" si="101"/>
        <v>Baja</v>
      </c>
      <c r="BC201">
        <v>9.8000000000000007</v>
      </c>
      <c r="BD201" t="str">
        <f t="shared" si="124"/>
        <v>Normal</v>
      </c>
      <c r="BE201">
        <v>2.9</v>
      </c>
      <c r="BF201" t="str">
        <f t="shared" si="125"/>
        <v>Normal</v>
      </c>
      <c r="BG201">
        <v>0</v>
      </c>
      <c r="BH201" t="str">
        <f t="shared" si="126"/>
        <v>No Toma ECA</v>
      </c>
      <c r="BI201">
        <v>1</v>
      </c>
      <c r="BJ201" t="str">
        <f t="shared" si="127"/>
        <v>Toma ARB</v>
      </c>
      <c r="BK201">
        <v>1</v>
      </c>
      <c r="BL201" t="str">
        <f t="shared" si="128"/>
        <v>Toma diureticos</v>
      </c>
      <c r="BM201">
        <v>1</v>
      </c>
      <c r="BN201" t="str">
        <f t="shared" si="129"/>
        <v>Toma estatinas</v>
      </c>
      <c r="BO201">
        <v>0</v>
      </c>
      <c r="BP201" t="str">
        <f t="shared" si="130"/>
        <v>Sano</v>
      </c>
      <c r="BQ201">
        <v>0</v>
      </c>
      <c r="BR201" t="str">
        <f t="shared" si="131"/>
        <v>Sano</v>
      </c>
    </row>
    <row r="202" spans="1:70" x14ac:dyDescent="0.25">
      <c r="A202" t="s">
        <v>202</v>
      </c>
      <c r="B202">
        <v>56</v>
      </c>
      <c r="C202" t="str">
        <f t="shared" si="102"/>
        <v>Adulto</v>
      </c>
      <c r="D202" t="s">
        <v>1</v>
      </c>
      <c r="E202">
        <v>32.299999999999997</v>
      </c>
      <c r="F202" t="str">
        <f t="shared" si="103"/>
        <v>Obesidad I</v>
      </c>
      <c r="G202">
        <v>1</v>
      </c>
      <c r="H202" t="str">
        <f t="shared" si="104"/>
        <v>Tiene herencia</v>
      </c>
      <c r="I202">
        <v>159</v>
      </c>
      <c r="J202">
        <v>92</v>
      </c>
      <c r="K202">
        <v>94</v>
      </c>
      <c r="L202" t="str">
        <f t="shared" si="105"/>
        <v>Normal</v>
      </c>
      <c r="M202">
        <v>28</v>
      </c>
      <c r="N202" t="str">
        <f t="shared" si="106"/>
        <v>Reducida</v>
      </c>
      <c r="O202">
        <v>2</v>
      </c>
      <c r="P202" t="str">
        <f t="shared" si="107"/>
        <v>Ligera limitaciones</v>
      </c>
      <c r="Q202">
        <v>1</v>
      </c>
      <c r="R202" t="str">
        <f t="shared" si="108"/>
        <v>Tiene cetoacidosis</v>
      </c>
      <c r="S202">
        <v>0</v>
      </c>
      <c r="T202" t="str">
        <f t="shared" si="109"/>
        <v>No tiene Insuficiencia</v>
      </c>
      <c r="U202">
        <v>1</v>
      </c>
      <c r="V202" t="str">
        <f t="shared" si="110"/>
        <v>Hipertenso</v>
      </c>
      <c r="W202">
        <v>3.7</v>
      </c>
      <c r="X202" t="str">
        <f t="shared" si="99"/>
        <v>Alto</v>
      </c>
      <c r="Y202">
        <v>74</v>
      </c>
      <c r="Z202" t="str">
        <f t="shared" si="100"/>
        <v>Elevado</v>
      </c>
      <c r="AA202">
        <v>58</v>
      </c>
      <c r="AB202" t="str">
        <f t="shared" si="111"/>
        <v>Funcion disminuida moderada</v>
      </c>
      <c r="AC202">
        <v>1463</v>
      </c>
      <c r="AD202" t="str">
        <f t="shared" si="112"/>
        <v>Proteinuria</v>
      </c>
      <c r="AE202">
        <v>1170</v>
      </c>
      <c r="AF202" t="str">
        <f t="shared" si="113"/>
        <v>Macroalbuminuria</v>
      </c>
      <c r="AG202">
        <v>855</v>
      </c>
      <c r="AH202" t="str">
        <f t="shared" si="114"/>
        <v>Poliuria</v>
      </c>
      <c r="AI202">
        <v>1</v>
      </c>
      <c r="AJ202" t="str">
        <f t="shared" si="115"/>
        <v>Diabetico</v>
      </c>
      <c r="AK202">
        <v>207</v>
      </c>
      <c r="AL202" t="str">
        <f t="shared" si="116"/>
        <v>Diabetes</v>
      </c>
      <c r="AM202">
        <v>9.6999999999999993</v>
      </c>
      <c r="AN202" t="str">
        <f t="shared" si="117"/>
        <v>Diabetes</v>
      </c>
      <c r="AO202">
        <v>307</v>
      </c>
      <c r="AP202" t="str">
        <f t="shared" si="118"/>
        <v>Riesgo</v>
      </c>
      <c r="AQ202">
        <v>155</v>
      </c>
      <c r="AR202" t="str">
        <f t="shared" si="119"/>
        <v>Limite alto</v>
      </c>
      <c r="AS202">
        <v>45</v>
      </c>
      <c r="AT202" t="str">
        <f t="shared" si="120"/>
        <v>Bajo</v>
      </c>
      <c r="AU202">
        <v>245</v>
      </c>
      <c r="AV202" t="str">
        <f t="shared" si="121"/>
        <v>Alto</v>
      </c>
      <c r="AW202">
        <v>134</v>
      </c>
      <c r="AX202" t="str">
        <f t="shared" si="122"/>
        <v>Bajo</v>
      </c>
      <c r="AY202">
        <v>7</v>
      </c>
      <c r="AZ202" t="str">
        <f t="shared" si="123"/>
        <v>Alto</v>
      </c>
      <c r="BA202">
        <v>8</v>
      </c>
      <c r="BB202" t="str">
        <f t="shared" si="101"/>
        <v>Baja</v>
      </c>
      <c r="BC202">
        <v>8.5</v>
      </c>
      <c r="BD202" t="str">
        <f t="shared" si="124"/>
        <v>Normal</v>
      </c>
      <c r="BE202">
        <v>7</v>
      </c>
      <c r="BF202" t="str">
        <f t="shared" si="125"/>
        <v>Alto</v>
      </c>
      <c r="BG202">
        <v>1</v>
      </c>
      <c r="BH202" t="str">
        <f t="shared" si="126"/>
        <v>Toma ECA</v>
      </c>
      <c r="BI202">
        <v>1</v>
      </c>
      <c r="BJ202" t="str">
        <f t="shared" si="127"/>
        <v>Toma ARB</v>
      </c>
      <c r="BK202">
        <v>0</v>
      </c>
      <c r="BL202" t="str">
        <f t="shared" si="128"/>
        <v>No toma diureticos</v>
      </c>
      <c r="BM202">
        <v>1</v>
      </c>
      <c r="BN202" t="str">
        <f t="shared" si="129"/>
        <v>Toma estatinas</v>
      </c>
      <c r="BO202">
        <v>1</v>
      </c>
      <c r="BP202" t="str">
        <f t="shared" si="130"/>
        <v>Enfermedad renal</v>
      </c>
      <c r="BQ202">
        <v>1</v>
      </c>
      <c r="BR202" t="str">
        <f t="shared" si="131"/>
        <v>Enfermedad cardiovascular</v>
      </c>
    </row>
    <row r="203" spans="1:70" x14ac:dyDescent="0.25">
      <c r="A203" t="s">
        <v>203</v>
      </c>
      <c r="B203">
        <v>41</v>
      </c>
      <c r="C203" t="str">
        <f t="shared" si="102"/>
        <v>Adulto</v>
      </c>
      <c r="D203" t="s">
        <v>6</v>
      </c>
      <c r="E203">
        <v>26.4</v>
      </c>
      <c r="F203" t="str">
        <f t="shared" si="103"/>
        <v>Sobrepeso</v>
      </c>
      <c r="G203">
        <v>0</v>
      </c>
      <c r="H203" t="str">
        <f t="shared" si="104"/>
        <v>No tiene herencia</v>
      </c>
      <c r="I203">
        <v>118</v>
      </c>
      <c r="J203">
        <v>66</v>
      </c>
      <c r="K203">
        <v>71</v>
      </c>
      <c r="L203" t="str">
        <f t="shared" si="105"/>
        <v>Normal</v>
      </c>
      <c r="M203">
        <v>63</v>
      </c>
      <c r="N203" t="str">
        <f t="shared" si="106"/>
        <v>Normal</v>
      </c>
      <c r="O203">
        <v>2</v>
      </c>
      <c r="P203" t="str">
        <f t="shared" si="107"/>
        <v>Ligera limitaciones</v>
      </c>
      <c r="Q203">
        <v>0</v>
      </c>
      <c r="R203" t="str">
        <f t="shared" si="108"/>
        <v>No tiene cetoacidosis</v>
      </c>
      <c r="S203">
        <v>0</v>
      </c>
      <c r="T203" t="str">
        <f t="shared" si="109"/>
        <v>No tiene Insuficiencia</v>
      </c>
      <c r="U203">
        <v>0</v>
      </c>
      <c r="V203" t="str">
        <f t="shared" si="110"/>
        <v>Normotenso</v>
      </c>
      <c r="W203">
        <v>1.1000000000000001</v>
      </c>
      <c r="X203" t="str">
        <f t="shared" si="99"/>
        <v>Alto</v>
      </c>
      <c r="Y203">
        <v>36</v>
      </c>
      <c r="Z203" t="str">
        <f t="shared" si="100"/>
        <v>Normal</v>
      </c>
      <c r="AA203">
        <v>77</v>
      </c>
      <c r="AB203" t="str">
        <f t="shared" si="111"/>
        <v>Funcion disminuida</v>
      </c>
      <c r="AC203">
        <v>16</v>
      </c>
      <c r="AD203" t="str">
        <f t="shared" si="112"/>
        <v>Normal</v>
      </c>
      <c r="AE203">
        <v>14</v>
      </c>
      <c r="AF203" t="str">
        <f t="shared" si="113"/>
        <v>Normal</v>
      </c>
      <c r="AG203">
        <v>1179</v>
      </c>
      <c r="AH203" t="str">
        <f t="shared" si="114"/>
        <v>Poliuria</v>
      </c>
      <c r="AI203">
        <v>0</v>
      </c>
      <c r="AJ203" t="str">
        <f t="shared" si="115"/>
        <v>No Diabetico</v>
      </c>
      <c r="AK203">
        <v>119</v>
      </c>
      <c r="AL203" t="str">
        <f t="shared" si="116"/>
        <v>Prediabetes</v>
      </c>
      <c r="AM203">
        <v>5.6</v>
      </c>
      <c r="AN203" t="str">
        <f t="shared" si="117"/>
        <v>Normal</v>
      </c>
      <c r="AO203">
        <v>197</v>
      </c>
      <c r="AP203" t="str">
        <f t="shared" si="118"/>
        <v>Normal</v>
      </c>
      <c r="AQ203">
        <v>98</v>
      </c>
      <c r="AR203" t="str">
        <f t="shared" si="119"/>
        <v>Normal</v>
      </c>
      <c r="AS203">
        <v>45</v>
      </c>
      <c r="AT203" t="str">
        <f t="shared" si="120"/>
        <v>Bajo</v>
      </c>
      <c r="AU203">
        <v>163</v>
      </c>
      <c r="AV203" t="str">
        <f t="shared" si="121"/>
        <v>Alto</v>
      </c>
      <c r="AW203">
        <v>145</v>
      </c>
      <c r="AX203" t="str">
        <f t="shared" si="122"/>
        <v>Normal</v>
      </c>
      <c r="AY203">
        <v>4.8</v>
      </c>
      <c r="AZ203" t="str">
        <f t="shared" si="123"/>
        <v>Normal</v>
      </c>
      <c r="BA203">
        <v>12.3</v>
      </c>
      <c r="BB203" t="str">
        <f t="shared" si="101"/>
        <v>Normal</v>
      </c>
      <c r="BC203">
        <v>9.1999999999999993</v>
      </c>
      <c r="BD203" t="str">
        <f t="shared" si="124"/>
        <v>Normal</v>
      </c>
      <c r="BE203">
        <v>3.9</v>
      </c>
      <c r="BF203" t="str">
        <f t="shared" si="125"/>
        <v>Normal</v>
      </c>
      <c r="BG203">
        <v>0</v>
      </c>
      <c r="BH203" t="str">
        <f t="shared" si="126"/>
        <v>No Toma ECA</v>
      </c>
      <c r="BI203">
        <v>1</v>
      </c>
      <c r="BJ203" t="str">
        <f t="shared" si="127"/>
        <v>Toma ARB</v>
      </c>
      <c r="BK203">
        <v>1</v>
      </c>
      <c r="BL203" t="str">
        <f t="shared" si="128"/>
        <v>Toma diureticos</v>
      </c>
      <c r="BM203">
        <v>1</v>
      </c>
      <c r="BN203" t="str">
        <f t="shared" si="129"/>
        <v>Toma estatinas</v>
      </c>
      <c r="BO203">
        <v>0</v>
      </c>
      <c r="BP203" t="str">
        <f t="shared" si="130"/>
        <v>Sano</v>
      </c>
      <c r="BQ203">
        <v>0</v>
      </c>
      <c r="BR203" t="str">
        <f t="shared" si="131"/>
        <v>Sano</v>
      </c>
    </row>
    <row r="204" spans="1:70" x14ac:dyDescent="0.25">
      <c r="A204" t="s">
        <v>204</v>
      </c>
      <c r="B204">
        <v>66</v>
      </c>
      <c r="C204" t="str">
        <f t="shared" si="102"/>
        <v>Adulto Mayor</v>
      </c>
      <c r="D204" t="s">
        <v>1</v>
      </c>
      <c r="E204">
        <v>19.399999999999999</v>
      </c>
      <c r="F204" t="str">
        <f t="shared" si="103"/>
        <v>Peso Normal</v>
      </c>
      <c r="G204">
        <v>1</v>
      </c>
      <c r="H204" t="str">
        <f t="shared" si="104"/>
        <v>Tiene herencia</v>
      </c>
      <c r="I204">
        <v>105</v>
      </c>
      <c r="J204">
        <v>81</v>
      </c>
      <c r="K204">
        <v>85</v>
      </c>
      <c r="L204" t="str">
        <f t="shared" si="105"/>
        <v>Normal</v>
      </c>
      <c r="M204">
        <v>70</v>
      </c>
      <c r="N204" t="str">
        <f t="shared" si="106"/>
        <v>Normal</v>
      </c>
      <c r="O204">
        <v>2</v>
      </c>
      <c r="P204" t="str">
        <f t="shared" si="107"/>
        <v>Ligera limitaciones</v>
      </c>
      <c r="Q204">
        <v>0</v>
      </c>
      <c r="R204" t="str">
        <f t="shared" si="108"/>
        <v>No tiene cetoacidosis</v>
      </c>
      <c r="S204">
        <v>0</v>
      </c>
      <c r="T204" t="str">
        <f t="shared" si="109"/>
        <v>No tiene Insuficiencia</v>
      </c>
      <c r="U204">
        <v>0</v>
      </c>
      <c r="V204" t="str">
        <f t="shared" si="110"/>
        <v>Normotenso</v>
      </c>
      <c r="W204">
        <v>1.1000000000000001</v>
      </c>
      <c r="X204" t="str">
        <f t="shared" si="99"/>
        <v>Normal</v>
      </c>
      <c r="Y204">
        <v>20</v>
      </c>
      <c r="Z204" t="str">
        <f t="shared" si="100"/>
        <v>Normal</v>
      </c>
      <c r="AA204">
        <v>67</v>
      </c>
      <c r="AB204" t="str">
        <f t="shared" si="111"/>
        <v>Funcion disminuida</v>
      </c>
      <c r="AC204">
        <v>14</v>
      </c>
      <c r="AD204" t="str">
        <f t="shared" si="112"/>
        <v>Normal</v>
      </c>
      <c r="AE204">
        <v>11</v>
      </c>
      <c r="AF204" t="str">
        <f t="shared" si="113"/>
        <v>Normal</v>
      </c>
      <c r="AG204">
        <v>1471</v>
      </c>
      <c r="AH204" t="str">
        <f t="shared" si="114"/>
        <v>Poliuria</v>
      </c>
      <c r="AI204">
        <v>1</v>
      </c>
      <c r="AJ204" t="str">
        <f t="shared" si="115"/>
        <v>Diabetico</v>
      </c>
      <c r="AK204">
        <v>93</v>
      </c>
      <c r="AL204" t="str">
        <f t="shared" si="116"/>
        <v>Normal</v>
      </c>
      <c r="AM204">
        <v>5.2</v>
      </c>
      <c r="AN204" t="str">
        <f t="shared" si="117"/>
        <v>Normal</v>
      </c>
      <c r="AO204">
        <v>159</v>
      </c>
      <c r="AP204" t="str">
        <f t="shared" si="118"/>
        <v>Normal</v>
      </c>
      <c r="AQ204">
        <v>91</v>
      </c>
      <c r="AR204" t="str">
        <f t="shared" si="119"/>
        <v>Normal</v>
      </c>
      <c r="AS204">
        <v>45</v>
      </c>
      <c r="AT204" t="str">
        <f t="shared" si="120"/>
        <v>Bajo</v>
      </c>
      <c r="AU204">
        <v>113</v>
      </c>
      <c r="AV204" t="str">
        <f t="shared" si="121"/>
        <v>Normal</v>
      </c>
      <c r="AW204">
        <v>143</v>
      </c>
      <c r="AX204" t="str">
        <f t="shared" si="122"/>
        <v>Normal</v>
      </c>
      <c r="AY204">
        <v>4.7</v>
      </c>
      <c r="AZ204" t="str">
        <f t="shared" si="123"/>
        <v>Normal</v>
      </c>
      <c r="BA204">
        <v>12.4</v>
      </c>
      <c r="BB204" t="str">
        <f t="shared" si="101"/>
        <v>Baja</v>
      </c>
      <c r="BC204">
        <v>10.1</v>
      </c>
      <c r="BD204" t="str">
        <f t="shared" si="124"/>
        <v>Normal</v>
      </c>
      <c r="BE204">
        <v>4.0999999999999996</v>
      </c>
      <c r="BF204" t="str">
        <f t="shared" si="125"/>
        <v>Normal</v>
      </c>
      <c r="BG204">
        <v>0</v>
      </c>
      <c r="BH204" t="str">
        <f t="shared" si="126"/>
        <v>No Toma ECA</v>
      </c>
      <c r="BI204">
        <v>1</v>
      </c>
      <c r="BJ204" t="str">
        <f t="shared" si="127"/>
        <v>Toma ARB</v>
      </c>
      <c r="BK204">
        <v>1</v>
      </c>
      <c r="BL204" t="str">
        <f t="shared" si="128"/>
        <v>Toma diureticos</v>
      </c>
      <c r="BM204">
        <v>1</v>
      </c>
      <c r="BN204" t="str">
        <f t="shared" si="129"/>
        <v>Toma estatinas</v>
      </c>
      <c r="BO204">
        <v>0</v>
      </c>
      <c r="BP204" t="str">
        <f t="shared" si="130"/>
        <v>Sano</v>
      </c>
      <c r="BQ204">
        <v>0</v>
      </c>
      <c r="BR204" t="str">
        <f t="shared" si="131"/>
        <v>Sano</v>
      </c>
    </row>
    <row r="205" spans="1:70" x14ac:dyDescent="0.25">
      <c r="A205" t="s">
        <v>205</v>
      </c>
      <c r="B205">
        <v>83</v>
      </c>
      <c r="C205" t="str">
        <f t="shared" si="102"/>
        <v>Adulto Mayor</v>
      </c>
      <c r="D205" t="s">
        <v>1</v>
      </c>
      <c r="E205">
        <v>30.7</v>
      </c>
      <c r="F205" t="str">
        <f t="shared" si="103"/>
        <v>Obesidad I</v>
      </c>
      <c r="G205">
        <v>1</v>
      </c>
      <c r="H205" t="str">
        <f t="shared" si="104"/>
        <v>Tiene herencia</v>
      </c>
      <c r="I205">
        <v>143</v>
      </c>
      <c r="J205">
        <v>107</v>
      </c>
      <c r="K205">
        <v>79</v>
      </c>
      <c r="L205" t="str">
        <f t="shared" si="105"/>
        <v>Normal</v>
      </c>
      <c r="M205">
        <v>43</v>
      </c>
      <c r="N205" t="str">
        <f t="shared" si="106"/>
        <v>Intermedia</v>
      </c>
      <c r="O205">
        <v>3</v>
      </c>
      <c r="P205" t="str">
        <f t="shared" si="107"/>
        <v>Limitacion marcada</v>
      </c>
      <c r="Q205">
        <v>1</v>
      </c>
      <c r="R205" t="str">
        <f t="shared" si="108"/>
        <v>Tiene cetoacidosis</v>
      </c>
      <c r="S205">
        <v>0</v>
      </c>
      <c r="T205" t="str">
        <f t="shared" si="109"/>
        <v>No tiene Insuficiencia</v>
      </c>
      <c r="U205">
        <v>1</v>
      </c>
      <c r="V205" t="str">
        <f t="shared" si="110"/>
        <v>Hipertenso</v>
      </c>
      <c r="W205">
        <v>4.0999999999999996</v>
      </c>
      <c r="X205" t="str">
        <f t="shared" si="99"/>
        <v>Alto</v>
      </c>
      <c r="Y205">
        <v>50</v>
      </c>
      <c r="Z205" t="str">
        <f t="shared" si="100"/>
        <v>Normal</v>
      </c>
      <c r="AA205">
        <v>17</v>
      </c>
      <c r="AB205" t="str">
        <f t="shared" si="111"/>
        <v>Dismucion grave</v>
      </c>
      <c r="AC205">
        <v>936</v>
      </c>
      <c r="AD205" t="str">
        <f t="shared" si="112"/>
        <v>Proteinuria</v>
      </c>
      <c r="AE205">
        <v>748</v>
      </c>
      <c r="AF205" t="str">
        <f t="shared" si="113"/>
        <v>Macroalbuminuria</v>
      </c>
      <c r="AG205">
        <v>606</v>
      </c>
      <c r="AH205" t="str">
        <f t="shared" si="114"/>
        <v>Poliuria</v>
      </c>
      <c r="AI205">
        <v>1</v>
      </c>
      <c r="AJ205" t="str">
        <f t="shared" si="115"/>
        <v>Diabetico</v>
      </c>
      <c r="AK205">
        <v>131</v>
      </c>
      <c r="AL205" t="str">
        <f t="shared" si="116"/>
        <v>Diabetes</v>
      </c>
      <c r="AM205">
        <v>8.9</v>
      </c>
      <c r="AN205" t="str">
        <f t="shared" si="117"/>
        <v>Diabetes</v>
      </c>
      <c r="AO205">
        <v>207</v>
      </c>
      <c r="AP205" t="str">
        <f t="shared" si="118"/>
        <v>Alto</v>
      </c>
      <c r="AQ205">
        <v>140</v>
      </c>
      <c r="AR205" t="str">
        <f t="shared" si="119"/>
        <v>Limite alto</v>
      </c>
      <c r="AS205">
        <v>45</v>
      </c>
      <c r="AT205" t="str">
        <f t="shared" si="120"/>
        <v>Bajo</v>
      </c>
      <c r="AU205">
        <v>407</v>
      </c>
      <c r="AV205" t="str">
        <f t="shared" si="121"/>
        <v>Alto</v>
      </c>
      <c r="AW205">
        <v>134</v>
      </c>
      <c r="AX205" t="str">
        <f t="shared" si="122"/>
        <v>Bajo</v>
      </c>
      <c r="AY205">
        <v>6.6</v>
      </c>
      <c r="AZ205" t="str">
        <f t="shared" si="123"/>
        <v>Alto</v>
      </c>
      <c r="BA205">
        <v>8</v>
      </c>
      <c r="BB205" t="str">
        <f t="shared" si="101"/>
        <v>Baja</v>
      </c>
      <c r="BC205">
        <v>8.6999999999999993</v>
      </c>
      <c r="BD205" t="str">
        <f t="shared" si="124"/>
        <v>Normal</v>
      </c>
      <c r="BE205">
        <v>5.7</v>
      </c>
      <c r="BF205" t="str">
        <f t="shared" si="125"/>
        <v>Alto</v>
      </c>
      <c r="BG205">
        <v>1</v>
      </c>
      <c r="BH205" t="str">
        <f t="shared" si="126"/>
        <v>Toma ECA</v>
      </c>
      <c r="BI205">
        <v>1</v>
      </c>
      <c r="BJ205" t="str">
        <f t="shared" si="127"/>
        <v>Toma ARB</v>
      </c>
      <c r="BK205">
        <v>1</v>
      </c>
      <c r="BL205" t="str">
        <f t="shared" si="128"/>
        <v>Toma diureticos</v>
      </c>
      <c r="BM205">
        <v>1</v>
      </c>
      <c r="BN205" t="str">
        <f t="shared" si="129"/>
        <v>Toma estatinas</v>
      </c>
      <c r="BO205">
        <v>1</v>
      </c>
      <c r="BP205" t="str">
        <f t="shared" si="130"/>
        <v>Enfermedad renal</v>
      </c>
      <c r="BQ205">
        <v>0</v>
      </c>
      <c r="BR205" t="str">
        <f t="shared" si="131"/>
        <v>Sano</v>
      </c>
    </row>
    <row r="206" spans="1:70" x14ac:dyDescent="0.25">
      <c r="A206" t="s">
        <v>206</v>
      </c>
      <c r="B206">
        <v>50</v>
      </c>
      <c r="C206" t="str">
        <f t="shared" si="102"/>
        <v>Adulto</v>
      </c>
      <c r="D206" t="s">
        <v>1</v>
      </c>
      <c r="E206">
        <v>19.600000000000001</v>
      </c>
      <c r="F206" t="str">
        <f t="shared" si="103"/>
        <v>Peso Normal</v>
      </c>
      <c r="G206">
        <v>0</v>
      </c>
      <c r="H206" t="str">
        <f t="shared" si="104"/>
        <v>No tiene herencia</v>
      </c>
      <c r="I206">
        <v>119</v>
      </c>
      <c r="J206">
        <v>71</v>
      </c>
      <c r="K206">
        <v>68</v>
      </c>
      <c r="L206" t="str">
        <f t="shared" si="105"/>
        <v>Normal</v>
      </c>
      <c r="M206">
        <v>50</v>
      </c>
      <c r="N206" t="str">
        <f t="shared" si="106"/>
        <v>Normal</v>
      </c>
      <c r="O206">
        <v>2</v>
      </c>
      <c r="P206" t="str">
        <f t="shared" si="107"/>
        <v>Ligera limitaciones</v>
      </c>
      <c r="Q206">
        <v>0</v>
      </c>
      <c r="R206" t="str">
        <f t="shared" si="108"/>
        <v>No tiene cetoacidosis</v>
      </c>
      <c r="S206">
        <v>0</v>
      </c>
      <c r="T206" t="str">
        <f t="shared" si="109"/>
        <v>No tiene Insuficiencia</v>
      </c>
      <c r="U206">
        <v>1</v>
      </c>
      <c r="V206" t="str">
        <f t="shared" si="110"/>
        <v>Hipertenso</v>
      </c>
      <c r="W206">
        <v>1.1000000000000001</v>
      </c>
      <c r="X206" t="str">
        <f t="shared" si="99"/>
        <v>Normal</v>
      </c>
      <c r="Y206">
        <v>26</v>
      </c>
      <c r="Z206" t="str">
        <f t="shared" si="100"/>
        <v>Normal</v>
      </c>
      <c r="AA206">
        <v>81</v>
      </c>
      <c r="AB206" t="str">
        <f t="shared" si="111"/>
        <v>Funcion disminuida</v>
      </c>
      <c r="AC206">
        <v>16</v>
      </c>
      <c r="AD206" t="str">
        <f t="shared" si="112"/>
        <v>Normal</v>
      </c>
      <c r="AE206">
        <v>11</v>
      </c>
      <c r="AF206" t="str">
        <f t="shared" si="113"/>
        <v>Normal</v>
      </c>
      <c r="AG206">
        <v>2398</v>
      </c>
      <c r="AH206" t="str">
        <f t="shared" si="114"/>
        <v>Poliuria</v>
      </c>
      <c r="AI206">
        <v>0</v>
      </c>
      <c r="AJ206" t="str">
        <f t="shared" si="115"/>
        <v>No Diabetico</v>
      </c>
      <c r="AK206">
        <v>96</v>
      </c>
      <c r="AL206" t="str">
        <f t="shared" si="116"/>
        <v>Normal</v>
      </c>
      <c r="AM206">
        <v>5.8</v>
      </c>
      <c r="AN206" t="str">
        <f t="shared" si="117"/>
        <v>Prediabetes</v>
      </c>
      <c r="AO206">
        <v>187</v>
      </c>
      <c r="AP206" t="str">
        <f t="shared" si="118"/>
        <v>Normal</v>
      </c>
      <c r="AQ206">
        <v>103</v>
      </c>
      <c r="AR206" t="str">
        <f t="shared" si="119"/>
        <v>Casi normal</v>
      </c>
      <c r="AS206">
        <v>58</v>
      </c>
      <c r="AT206" t="str">
        <f t="shared" si="120"/>
        <v>Bajo</v>
      </c>
      <c r="AU206">
        <v>89</v>
      </c>
      <c r="AV206" t="str">
        <f t="shared" si="121"/>
        <v>Normal</v>
      </c>
      <c r="AW206">
        <v>142</v>
      </c>
      <c r="AX206" t="str">
        <f t="shared" si="122"/>
        <v>Normal</v>
      </c>
      <c r="AY206">
        <v>5</v>
      </c>
      <c r="AZ206" t="str">
        <f t="shared" si="123"/>
        <v>Normal</v>
      </c>
      <c r="BA206">
        <v>14.1</v>
      </c>
      <c r="BB206" t="str">
        <f t="shared" si="101"/>
        <v>Normal</v>
      </c>
      <c r="BC206">
        <v>9.6999999999999993</v>
      </c>
      <c r="BD206" t="str">
        <f t="shared" si="124"/>
        <v>Normal</v>
      </c>
      <c r="BE206">
        <v>3</v>
      </c>
      <c r="BF206" t="str">
        <f t="shared" si="125"/>
        <v>Normal</v>
      </c>
      <c r="BG206">
        <v>1</v>
      </c>
      <c r="BH206" t="str">
        <f t="shared" si="126"/>
        <v>Toma ECA</v>
      </c>
      <c r="BI206">
        <v>0</v>
      </c>
      <c r="BJ206" t="str">
        <f t="shared" si="127"/>
        <v>No toma ARB</v>
      </c>
      <c r="BK206">
        <v>1</v>
      </c>
      <c r="BL206" t="str">
        <f t="shared" si="128"/>
        <v>Toma diureticos</v>
      </c>
      <c r="BM206">
        <v>1</v>
      </c>
      <c r="BN206" t="str">
        <f t="shared" si="129"/>
        <v>Toma estatinas</v>
      </c>
      <c r="BO206">
        <v>0</v>
      </c>
      <c r="BP206" t="str">
        <f t="shared" si="130"/>
        <v>Sano</v>
      </c>
      <c r="BQ206">
        <v>1</v>
      </c>
      <c r="BR206" t="str">
        <f t="shared" si="131"/>
        <v>Enfermedad cardiovascular</v>
      </c>
    </row>
    <row r="207" spans="1:70" x14ac:dyDescent="0.25">
      <c r="A207" t="s">
        <v>207</v>
      </c>
      <c r="B207">
        <v>81</v>
      </c>
      <c r="C207" t="str">
        <f t="shared" si="102"/>
        <v>Adulto Mayor</v>
      </c>
      <c r="D207" t="s">
        <v>1</v>
      </c>
      <c r="E207">
        <v>37.700000000000003</v>
      </c>
      <c r="F207" t="str">
        <f t="shared" si="103"/>
        <v>Obesidad II</v>
      </c>
      <c r="G207">
        <v>1</v>
      </c>
      <c r="H207" t="str">
        <f t="shared" si="104"/>
        <v>Tiene herencia</v>
      </c>
      <c r="I207">
        <v>149</v>
      </c>
      <c r="J207">
        <v>103</v>
      </c>
      <c r="K207">
        <v>99</v>
      </c>
      <c r="L207" t="str">
        <f t="shared" si="105"/>
        <v>Normal</v>
      </c>
      <c r="M207">
        <v>44</v>
      </c>
      <c r="N207" t="str">
        <f t="shared" si="106"/>
        <v>Intermedia</v>
      </c>
      <c r="O207">
        <v>3</v>
      </c>
      <c r="P207" t="str">
        <f t="shared" si="107"/>
        <v>Limitacion marcada</v>
      </c>
      <c r="Q207">
        <v>1</v>
      </c>
      <c r="R207" t="str">
        <f t="shared" si="108"/>
        <v>Tiene cetoacidosis</v>
      </c>
      <c r="S207">
        <v>1</v>
      </c>
      <c r="T207" t="str">
        <f t="shared" si="109"/>
        <v>Tiene Insuficiencia</v>
      </c>
      <c r="U207">
        <v>1</v>
      </c>
      <c r="V207" t="str">
        <f t="shared" si="110"/>
        <v>Hipertenso</v>
      </c>
      <c r="W207">
        <v>3.6</v>
      </c>
      <c r="X207" t="str">
        <f t="shared" si="99"/>
        <v>Alto</v>
      </c>
      <c r="Y207">
        <v>119</v>
      </c>
      <c r="Z207" t="str">
        <f t="shared" si="100"/>
        <v>Riesgo</v>
      </c>
      <c r="AA207">
        <v>32</v>
      </c>
      <c r="AB207" t="str">
        <f t="shared" si="111"/>
        <v>Funcion disminuida moderada</v>
      </c>
      <c r="AC207">
        <v>1037</v>
      </c>
      <c r="AD207" t="str">
        <f t="shared" si="112"/>
        <v>Proteinuria</v>
      </c>
      <c r="AE207">
        <v>725</v>
      </c>
      <c r="AF207" t="str">
        <f t="shared" si="113"/>
        <v>Macroalbuminuria</v>
      </c>
      <c r="AG207">
        <v>356</v>
      </c>
      <c r="AH207" t="str">
        <f t="shared" si="114"/>
        <v>Oliguria</v>
      </c>
      <c r="AI207">
        <v>1</v>
      </c>
      <c r="AJ207" t="str">
        <f t="shared" si="115"/>
        <v>Diabetico</v>
      </c>
      <c r="AK207">
        <v>206</v>
      </c>
      <c r="AL207" t="str">
        <f t="shared" si="116"/>
        <v>Diabetes</v>
      </c>
      <c r="AM207">
        <v>7.3</v>
      </c>
      <c r="AN207" t="str">
        <f t="shared" si="117"/>
        <v>Diabetes</v>
      </c>
      <c r="AO207">
        <v>263</v>
      </c>
      <c r="AP207" t="str">
        <f t="shared" si="118"/>
        <v>Riesgo</v>
      </c>
      <c r="AQ207">
        <v>200</v>
      </c>
      <c r="AR207" t="str">
        <f t="shared" si="119"/>
        <v>Muy alto</v>
      </c>
      <c r="AS207">
        <v>32</v>
      </c>
      <c r="AT207" t="str">
        <f t="shared" si="120"/>
        <v>Bajo</v>
      </c>
      <c r="AU207">
        <v>392</v>
      </c>
      <c r="AV207" t="str">
        <f t="shared" si="121"/>
        <v>Alto</v>
      </c>
      <c r="AW207">
        <v>126</v>
      </c>
      <c r="AX207" t="str">
        <f t="shared" si="122"/>
        <v>Bajo</v>
      </c>
      <c r="AY207">
        <v>5.5</v>
      </c>
      <c r="AZ207" t="str">
        <f t="shared" si="123"/>
        <v>Alto</v>
      </c>
      <c r="BA207">
        <v>8.6999999999999993</v>
      </c>
      <c r="BB207" t="str">
        <f t="shared" si="101"/>
        <v>Baja</v>
      </c>
      <c r="BC207">
        <v>7.6</v>
      </c>
      <c r="BD207" t="str">
        <f t="shared" si="124"/>
        <v>Bajo</v>
      </c>
      <c r="BE207">
        <v>5.8</v>
      </c>
      <c r="BF207" t="str">
        <f t="shared" si="125"/>
        <v>Alto</v>
      </c>
      <c r="BG207">
        <v>1</v>
      </c>
      <c r="BH207" t="str">
        <f t="shared" si="126"/>
        <v>Toma ECA</v>
      </c>
      <c r="BI207">
        <v>0</v>
      </c>
      <c r="BJ207" t="str">
        <f t="shared" si="127"/>
        <v>No toma ARB</v>
      </c>
      <c r="BK207">
        <v>1</v>
      </c>
      <c r="BL207" t="str">
        <f t="shared" si="128"/>
        <v>Toma diureticos</v>
      </c>
      <c r="BM207">
        <v>1</v>
      </c>
      <c r="BN207" t="str">
        <f t="shared" si="129"/>
        <v>Toma estatinas</v>
      </c>
      <c r="BO207">
        <v>1</v>
      </c>
      <c r="BP207" t="str">
        <f t="shared" si="130"/>
        <v>Enfermedad renal</v>
      </c>
      <c r="BQ207">
        <v>1</v>
      </c>
      <c r="BR207" t="str">
        <f t="shared" si="131"/>
        <v>Enfermedad cardiovascular</v>
      </c>
    </row>
    <row r="208" spans="1:70" x14ac:dyDescent="0.25">
      <c r="A208" t="s">
        <v>208</v>
      </c>
      <c r="B208">
        <v>73</v>
      </c>
      <c r="C208" t="str">
        <f t="shared" si="102"/>
        <v>Adulto Mayor</v>
      </c>
      <c r="D208" t="s">
        <v>6</v>
      </c>
      <c r="E208">
        <v>34.299999999999997</v>
      </c>
      <c r="F208" t="str">
        <f t="shared" si="103"/>
        <v>Obesidad I</v>
      </c>
      <c r="G208">
        <v>1</v>
      </c>
      <c r="H208" t="str">
        <f t="shared" si="104"/>
        <v>Tiene herencia</v>
      </c>
      <c r="I208">
        <v>149</v>
      </c>
      <c r="J208">
        <v>109</v>
      </c>
      <c r="K208">
        <v>91</v>
      </c>
      <c r="L208" t="str">
        <f t="shared" si="105"/>
        <v>Normal</v>
      </c>
      <c r="M208">
        <v>35</v>
      </c>
      <c r="N208" t="str">
        <f t="shared" si="106"/>
        <v>Reducida</v>
      </c>
      <c r="O208">
        <v>3</v>
      </c>
      <c r="P208" t="str">
        <f t="shared" si="107"/>
        <v>Limitacion marcada</v>
      </c>
      <c r="Q208">
        <v>1</v>
      </c>
      <c r="R208" t="str">
        <f t="shared" si="108"/>
        <v>Tiene cetoacidosis</v>
      </c>
      <c r="S208">
        <v>1</v>
      </c>
      <c r="T208" t="str">
        <f t="shared" si="109"/>
        <v>Tiene Insuficiencia</v>
      </c>
      <c r="U208">
        <v>1</v>
      </c>
      <c r="V208" t="str">
        <f t="shared" si="110"/>
        <v>Hipertenso</v>
      </c>
      <c r="W208">
        <v>4.5</v>
      </c>
      <c r="X208" t="str">
        <f t="shared" si="99"/>
        <v>Alto</v>
      </c>
      <c r="Y208">
        <v>91</v>
      </c>
      <c r="Z208" t="str">
        <f t="shared" si="100"/>
        <v>Elevado</v>
      </c>
      <c r="AA208">
        <v>22</v>
      </c>
      <c r="AB208" t="str">
        <f t="shared" si="111"/>
        <v>Dismucion grave</v>
      </c>
      <c r="AC208">
        <v>1924</v>
      </c>
      <c r="AD208" t="str">
        <f t="shared" si="112"/>
        <v>Proteinuria</v>
      </c>
      <c r="AE208">
        <v>1539</v>
      </c>
      <c r="AF208" t="str">
        <f t="shared" si="113"/>
        <v>Macroalbuminuria</v>
      </c>
      <c r="AG208">
        <v>341</v>
      </c>
      <c r="AH208" t="str">
        <f t="shared" si="114"/>
        <v>Oliguria</v>
      </c>
      <c r="AI208">
        <v>1</v>
      </c>
      <c r="AJ208" t="str">
        <f t="shared" si="115"/>
        <v>Diabetico</v>
      </c>
      <c r="AK208">
        <v>213</v>
      </c>
      <c r="AL208" t="str">
        <f t="shared" si="116"/>
        <v>Diabetes</v>
      </c>
      <c r="AM208">
        <v>8.8000000000000007</v>
      </c>
      <c r="AN208" t="str">
        <f t="shared" si="117"/>
        <v>Diabetes</v>
      </c>
      <c r="AO208">
        <v>222</v>
      </c>
      <c r="AP208" t="str">
        <f t="shared" si="118"/>
        <v>Alto</v>
      </c>
      <c r="AQ208">
        <v>183</v>
      </c>
      <c r="AR208" t="str">
        <f t="shared" si="119"/>
        <v>Alto</v>
      </c>
      <c r="AS208">
        <v>40</v>
      </c>
      <c r="AT208" t="str">
        <f t="shared" si="120"/>
        <v>Bajo</v>
      </c>
      <c r="AU208">
        <v>319</v>
      </c>
      <c r="AV208" t="str">
        <f t="shared" si="121"/>
        <v>Alto</v>
      </c>
      <c r="AW208">
        <v>132</v>
      </c>
      <c r="AX208" t="str">
        <f t="shared" si="122"/>
        <v>Bajo</v>
      </c>
      <c r="AY208">
        <v>5.8</v>
      </c>
      <c r="AZ208" t="str">
        <f t="shared" si="123"/>
        <v>Alto</v>
      </c>
      <c r="BA208">
        <v>7.5</v>
      </c>
      <c r="BB208" t="str">
        <f t="shared" si="101"/>
        <v>Baja</v>
      </c>
      <c r="BC208">
        <v>7.8</v>
      </c>
      <c r="BD208" t="str">
        <f t="shared" si="124"/>
        <v>Bajo</v>
      </c>
      <c r="BE208">
        <v>6.1</v>
      </c>
      <c r="BF208" t="str">
        <f t="shared" si="125"/>
        <v>Alto</v>
      </c>
      <c r="BG208">
        <v>1</v>
      </c>
      <c r="BH208" t="str">
        <f t="shared" si="126"/>
        <v>Toma ECA</v>
      </c>
      <c r="BI208">
        <v>1</v>
      </c>
      <c r="BJ208" t="str">
        <f t="shared" si="127"/>
        <v>Toma ARB</v>
      </c>
      <c r="BK208">
        <v>1</v>
      </c>
      <c r="BL208" t="str">
        <f t="shared" si="128"/>
        <v>Toma diureticos</v>
      </c>
      <c r="BM208">
        <v>1</v>
      </c>
      <c r="BN208" t="str">
        <f t="shared" si="129"/>
        <v>Toma estatinas</v>
      </c>
      <c r="BO208">
        <v>1</v>
      </c>
      <c r="BP208" t="str">
        <f t="shared" si="130"/>
        <v>Enfermedad renal</v>
      </c>
      <c r="BQ208">
        <v>1</v>
      </c>
      <c r="BR208" t="str">
        <f t="shared" si="131"/>
        <v>Enfermedad cardiovascular</v>
      </c>
    </row>
    <row r="209" spans="1:70" x14ac:dyDescent="0.25">
      <c r="A209" t="s">
        <v>209</v>
      </c>
      <c r="B209">
        <v>32</v>
      </c>
      <c r="C209" t="str">
        <f t="shared" si="102"/>
        <v>Adulto</v>
      </c>
      <c r="D209" t="s">
        <v>6</v>
      </c>
      <c r="E209">
        <v>28.2</v>
      </c>
      <c r="F209" t="str">
        <f t="shared" si="103"/>
        <v>Sobrepeso</v>
      </c>
      <c r="G209">
        <v>1</v>
      </c>
      <c r="H209" t="str">
        <f t="shared" si="104"/>
        <v>Tiene herencia</v>
      </c>
      <c r="I209">
        <v>111</v>
      </c>
      <c r="J209">
        <v>66</v>
      </c>
      <c r="K209">
        <v>70</v>
      </c>
      <c r="L209" t="str">
        <f t="shared" si="105"/>
        <v>Normal</v>
      </c>
      <c r="M209">
        <v>61</v>
      </c>
      <c r="N209" t="str">
        <f t="shared" si="106"/>
        <v>Normal</v>
      </c>
      <c r="O209">
        <v>2</v>
      </c>
      <c r="P209" t="str">
        <f t="shared" si="107"/>
        <v>Ligera limitaciones</v>
      </c>
      <c r="Q209">
        <v>0</v>
      </c>
      <c r="R209" t="str">
        <f t="shared" si="108"/>
        <v>No tiene cetoacidosis</v>
      </c>
      <c r="S209">
        <v>0</v>
      </c>
      <c r="T209" t="str">
        <f t="shared" si="109"/>
        <v>No tiene Insuficiencia</v>
      </c>
      <c r="U209">
        <v>1</v>
      </c>
      <c r="V209" t="str">
        <f t="shared" si="110"/>
        <v>Hipertenso</v>
      </c>
      <c r="W209">
        <v>0.8</v>
      </c>
      <c r="X209" t="str">
        <f t="shared" si="99"/>
        <v>Normal</v>
      </c>
      <c r="Y209">
        <v>36</v>
      </c>
      <c r="Z209" t="str">
        <f t="shared" si="100"/>
        <v>Normal</v>
      </c>
      <c r="AA209">
        <v>71</v>
      </c>
      <c r="AB209" t="str">
        <f t="shared" si="111"/>
        <v>Funcion disminuida</v>
      </c>
      <c r="AC209">
        <v>6</v>
      </c>
      <c r="AD209" t="str">
        <f t="shared" si="112"/>
        <v>Normal</v>
      </c>
      <c r="AE209">
        <v>4</v>
      </c>
      <c r="AF209" t="str">
        <f t="shared" si="113"/>
        <v>Normal</v>
      </c>
      <c r="AG209">
        <v>1638</v>
      </c>
      <c r="AH209" t="str">
        <f t="shared" si="114"/>
        <v>Poliuria</v>
      </c>
      <c r="AI209">
        <v>0</v>
      </c>
      <c r="AJ209" t="str">
        <f t="shared" si="115"/>
        <v>No Diabetico</v>
      </c>
      <c r="AK209">
        <v>105</v>
      </c>
      <c r="AL209" t="str">
        <f t="shared" si="116"/>
        <v>Prediabetes</v>
      </c>
      <c r="AM209">
        <v>5.7</v>
      </c>
      <c r="AN209" t="str">
        <f t="shared" si="117"/>
        <v>Prediabetes</v>
      </c>
      <c r="AO209">
        <v>165</v>
      </c>
      <c r="AP209" t="str">
        <f t="shared" si="118"/>
        <v>Normal</v>
      </c>
      <c r="AQ209">
        <v>102</v>
      </c>
      <c r="AR209" t="str">
        <f t="shared" si="119"/>
        <v>Casi normal</v>
      </c>
      <c r="AS209">
        <v>47</v>
      </c>
      <c r="AT209" t="str">
        <f t="shared" si="120"/>
        <v>Bajo</v>
      </c>
      <c r="AU209">
        <v>139</v>
      </c>
      <c r="AV209" t="str">
        <f t="shared" si="121"/>
        <v>Normal</v>
      </c>
      <c r="AW209">
        <v>143</v>
      </c>
      <c r="AX209" t="str">
        <f t="shared" si="122"/>
        <v>Normal</v>
      </c>
      <c r="AY209">
        <v>4.0999999999999996</v>
      </c>
      <c r="AZ209" t="str">
        <f t="shared" si="123"/>
        <v>Normal</v>
      </c>
      <c r="BA209">
        <v>15.5</v>
      </c>
      <c r="BB209" t="str">
        <f t="shared" si="101"/>
        <v>Normal</v>
      </c>
      <c r="BC209">
        <v>9.8000000000000007</v>
      </c>
      <c r="BD209" t="str">
        <f t="shared" si="124"/>
        <v>Normal</v>
      </c>
      <c r="BE209">
        <v>4.3</v>
      </c>
      <c r="BF209" t="str">
        <f t="shared" si="125"/>
        <v>Normal</v>
      </c>
      <c r="BG209">
        <v>0</v>
      </c>
      <c r="BH209" t="str">
        <f t="shared" si="126"/>
        <v>No Toma ECA</v>
      </c>
      <c r="BI209">
        <v>0</v>
      </c>
      <c r="BJ209" t="str">
        <f t="shared" si="127"/>
        <v>No toma ARB</v>
      </c>
      <c r="BK209">
        <v>0</v>
      </c>
      <c r="BL209" t="str">
        <f t="shared" si="128"/>
        <v>No toma diureticos</v>
      </c>
      <c r="BM209">
        <v>1</v>
      </c>
      <c r="BN209" t="str">
        <f t="shared" si="129"/>
        <v>Toma estatinas</v>
      </c>
      <c r="BO209">
        <v>0</v>
      </c>
      <c r="BP209" t="str">
        <f t="shared" si="130"/>
        <v>Sano</v>
      </c>
      <c r="BQ209">
        <v>0</v>
      </c>
      <c r="BR209" t="str">
        <f t="shared" si="131"/>
        <v>Sano</v>
      </c>
    </row>
    <row r="210" spans="1:70" x14ac:dyDescent="0.25">
      <c r="A210" t="s">
        <v>210</v>
      </c>
      <c r="B210">
        <v>56</v>
      </c>
      <c r="C210" t="str">
        <f t="shared" si="102"/>
        <v>Adulto</v>
      </c>
      <c r="D210" t="s">
        <v>1</v>
      </c>
      <c r="E210">
        <v>36.4</v>
      </c>
      <c r="F210" t="str">
        <f t="shared" si="103"/>
        <v>Obesidad II</v>
      </c>
      <c r="G210">
        <v>0</v>
      </c>
      <c r="H210" t="str">
        <f t="shared" si="104"/>
        <v>No tiene herencia</v>
      </c>
      <c r="I210">
        <v>154</v>
      </c>
      <c r="J210">
        <v>105</v>
      </c>
      <c r="K210">
        <v>78</v>
      </c>
      <c r="L210" t="str">
        <f t="shared" si="105"/>
        <v>Normal</v>
      </c>
      <c r="M210">
        <v>45</v>
      </c>
      <c r="N210" t="str">
        <f t="shared" si="106"/>
        <v>Intermedia</v>
      </c>
      <c r="O210">
        <v>3</v>
      </c>
      <c r="P210" t="str">
        <f t="shared" si="107"/>
        <v>Limitacion marcada</v>
      </c>
      <c r="Q210">
        <v>0</v>
      </c>
      <c r="R210" t="str">
        <f t="shared" si="108"/>
        <v>No tiene cetoacidosis</v>
      </c>
      <c r="S210">
        <v>1</v>
      </c>
      <c r="T210" t="str">
        <f t="shared" si="109"/>
        <v>Tiene Insuficiencia</v>
      </c>
      <c r="U210">
        <v>1</v>
      </c>
      <c r="V210" t="str">
        <f t="shared" si="110"/>
        <v>Hipertenso</v>
      </c>
      <c r="W210">
        <v>2.4</v>
      </c>
      <c r="X210" t="str">
        <f t="shared" si="99"/>
        <v>Alto</v>
      </c>
      <c r="Y210">
        <v>70</v>
      </c>
      <c r="Z210" t="str">
        <f t="shared" si="100"/>
        <v>Elevado</v>
      </c>
      <c r="AA210">
        <v>46</v>
      </c>
      <c r="AB210" t="str">
        <f t="shared" si="111"/>
        <v>Funcion disminuida moderada</v>
      </c>
      <c r="AC210">
        <v>1544</v>
      </c>
      <c r="AD210" t="str">
        <f t="shared" si="112"/>
        <v>Proteinuria</v>
      </c>
      <c r="AE210">
        <v>1235</v>
      </c>
      <c r="AF210" t="str">
        <f t="shared" si="113"/>
        <v>Macroalbuminuria</v>
      </c>
      <c r="AG210">
        <v>795</v>
      </c>
      <c r="AH210" t="str">
        <f t="shared" si="114"/>
        <v>Poliuria</v>
      </c>
      <c r="AI210">
        <v>1</v>
      </c>
      <c r="AJ210" t="str">
        <f t="shared" si="115"/>
        <v>Diabetico</v>
      </c>
      <c r="AK210">
        <v>210</v>
      </c>
      <c r="AL210" t="str">
        <f t="shared" si="116"/>
        <v>Diabetes</v>
      </c>
      <c r="AM210">
        <v>10.4</v>
      </c>
      <c r="AN210" t="str">
        <f t="shared" si="117"/>
        <v>Diabetes</v>
      </c>
      <c r="AO210">
        <v>276</v>
      </c>
      <c r="AP210" t="str">
        <f t="shared" si="118"/>
        <v>Riesgo</v>
      </c>
      <c r="AQ210">
        <v>152</v>
      </c>
      <c r="AR210" t="str">
        <f t="shared" si="119"/>
        <v>Limite alto</v>
      </c>
      <c r="AS210">
        <v>40</v>
      </c>
      <c r="AT210" t="str">
        <f t="shared" si="120"/>
        <v>Bajo</v>
      </c>
      <c r="AU210">
        <v>368</v>
      </c>
      <c r="AV210" t="str">
        <f t="shared" si="121"/>
        <v>Alto</v>
      </c>
      <c r="AW210">
        <v>139</v>
      </c>
      <c r="AX210" t="str">
        <f t="shared" si="122"/>
        <v>Normal</v>
      </c>
      <c r="AY210">
        <v>5.9</v>
      </c>
      <c r="AZ210" t="str">
        <f t="shared" si="123"/>
        <v>Alto</v>
      </c>
      <c r="BA210">
        <v>9.3000000000000007</v>
      </c>
      <c r="BB210" t="str">
        <f t="shared" si="101"/>
        <v>Baja</v>
      </c>
      <c r="BC210">
        <v>7.5</v>
      </c>
      <c r="BD210" t="str">
        <f t="shared" si="124"/>
        <v>Bajo</v>
      </c>
      <c r="BE210">
        <v>4.5999999999999996</v>
      </c>
      <c r="BF210" t="str">
        <f t="shared" si="125"/>
        <v>Alto</v>
      </c>
      <c r="BG210">
        <v>1</v>
      </c>
      <c r="BH210" t="str">
        <f t="shared" si="126"/>
        <v>Toma ECA</v>
      </c>
      <c r="BI210">
        <v>0</v>
      </c>
      <c r="BJ210" t="str">
        <f t="shared" si="127"/>
        <v>No toma ARB</v>
      </c>
      <c r="BK210">
        <v>1</v>
      </c>
      <c r="BL210" t="str">
        <f t="shared" si="128"/>
        <v>Toma diureticos</v>
      </c>
      <c r="BM210">
        <v>1</v>
      </c>
      <c r="BN210" t="str">
        <f t="shared" si="129"/>
        <v>Toma estatinas</v>
      </c>
      <c r="BO210">
        <v>1</v>
      </c>
      <c r="BP210" t="str">
        <f t="shared" si="130"/>
        <v>Enfermedad renal</v>
      </c>
      <c r="BQ210">
        <v>0</v>
      </c>
      <c r="BR210" t="str">
        <f t="shared" si="131"/>
        <v>Sano</v>
      </c>
    </row>
    <row r="211" spans="1:70" x14ac:dyDescent="0.25">
      <c r="A211" t="s">
        <v>211</v>
      </c>
      <c r="B211">
        <v>77</v>
      </c>
      <c r="C211" t="str">
        <f t="shared" si="102"/>
        <v>Adulto Mayor</v>
      </c>
      <c r="D211" t="s">
        <v>6</v>
      </c>
      <c r="E211">
        <v>37.4</v>
      </c>
      <c r="F211" t="str">
        <f t="shared" si="103"/>
        <v>Obesidad II</v>
      </c>
      <c r="G211">
        <v>1</v>
      </c>
      <c r="H211" t="str">
        <f t="shared" si="104"/>
        <v>Tiene herencia</v>
      </c>
      <c r="I211">
        <v>185</v>
      </c>
      <c r="J211">
        <v>91</v>
      </c>
      <c r="K211">
        <v>87</v>
      </c>
      <c r="L211" t="str">
        <f t="shared" si="105"/>
        <v>Normal</v>
      </c>
      <c r="M211">
        <v>31</v>
      </c>
      <c r="N211" t="str">
        <f t="shared" si="106"/>
        <v>Reducida</v>
      </c>
      <c r="O211">
        <v>3</v>
      </c>
      <c r="P211" t="str">
        <f t="shared" si="107"/>
        <v>Limitacion marcada</v>
      </c>
      <c r="Q211">
        <v>0</v>
      </c>
      <c r="R211" t="str">
        <f t="shared" si="108"/>
        <v>No tiene cetoacidosis</v>
      </c>
      <c r="S211">
        <v>1</v>
      </c>
      <c r="T211" t="str">
        <f t="shared" si="109"/>
        <v>Tiene Insuficiencia</v>
      </c>
      <c r="U211">
        <v>1</v>
      </c>
      <c r="V211" t="str">
        <f t="shared" si="110"/>
        <v>Hipertenso</v>
      </c>
      <c r="W211">
        <v>4.4000000000000004</v>
      </c>
      <c r="X211" t="str">
        <f t="shared" si="99"/>
        <v>Alto</v>
      </c>
      <c r="Y211">
        <v>119</v>
      </c>
      <c r="Z211" t="str">
        <f t="shared" si="100"/>
        <v>Riesgo</v>
      </c>
      <c r="AA211">
        <v>51</v>
      </c>
      <c r="AB211" t="str">
        <f t="shared" si="111"/>
        <v>Funcion disminuida moderada</v>
      </c>
      <c r="AC211">
        <v>721</v>
      </c>
      <c r="AD211" t="str">
        <f t="shared" si="112"/>
        <v>Proteinuria</v>
      </c>
      <c r="AE211">
        <v>576</v>
      </c>
      <c r="AF211" t="str">
        <f t="shared" si="113"/>
        <v>Macroalbuminuria</v>
      </c>
      <c r="AG211">
        <v>480</v>
      </c>
      <c r="AH211" t="str">
        <f t="shared" si="114"/>
        <v>Oliguria</v>
      </c>
      <c r="AI211">
        <v>1</v>
      </c>
      <c r="AJ211" t="str">
        <f t="shared" si="115"/>
        <v>Diabetico</v>
      </c>
      <c r="AK211">
        <v>191</v>
      </c>
      <c r="AL211" t="str">
        <f t="shared" si="116"/>
        <v>Diabetes</v>
      </c>
      <c r="AM211">
        <v>10.7</v>
      </c>
      <c r="AN211" t="str">
        <f t="shared" si="117"/>
        <v>Diabetes</v>
      </c>
      <c r="AO211">
        <v>250</v>
      </c>
      <c r="AP211" t="str">
        <f t="shared" si="118"/>
        <v>Riesgo</v>
      </c>
      <c r="AQ211">
        <v>203</v>
      </c>
      <c r="AR211" t="str">
        <f t="shared" si="119"/>
        <v>Muy alto</v>
      </c>
      <c r="AS211">
        <v>35</v>
      </c>
      <c r="AT211" t="str">
        <f t="shared" si="120"/>
        <v>Bajo</v>
      </c>
      <c r="AU211">
        <v>322</v>
      </c>
      <c r="AV211" t="str">
        <f t="shared" si="121"/>
        <v>Alto</v>
      </c>
      <c r="AW211">
        <v>130</v>
      </c>
      <c r="AX211" t="str">
        <f t="shared" si="122"/>
        <v>Bajo</v>
      </c>
      <c r="AY211">
        <v>5.6</v>
      </c>
      <c r="AZ211" t="str">
        <f t="shared" si="123"/>
        <v>Alto</v>
      </c>
      <c r="BA211">
        <v>8.6</v>
      </c>
      <c r="BB211" t="str">
        <f t="shared" si="101"/>
        <v>Baja</v>
      </c>
      <c r="BC211">
        <v>7.9</v>
      </c>
      <c r="BD211" t="str">
        <f t="shared" si="124"/>
        <v>Bajo</v>
      </c>
      <c r="BE211">
        <v>5.0999999999999996</v>
      </c>
      <c r="BF211" t="str">
        <f t="shared" si="125"/>
        <v>Alto</v>
      </c>
      <c r="BG211">
        <v>1</v>
      </c>
      <c r="BH211" t="str">
        <f t="shared" si="126"/>
        <v>Toma ECA</v>
      </c>
      <c r="BI211">
        <v>1</v>
      </c>
      <c r="BJ211" t="str">
        <f t="shared" si="127"/>
        <v>Toma ARB</v>
      </c>
      <c r="BK211">
        <v>0</v>
      </c>
      <c r="BL211" t="str">
        <f t="shared" si="128"/>
        <v>No toma diureticos</v>
      </c>
      <c r="BM211">
        <v>1</v>
      </c>
      <c r="BN211" t="str">
        <f t="shared" si="129"/>
        <v>Toma estatinas</v>
      </c>
      <c r="BO211">
        <v>1</v>
      </c>
      <c r="BP211" t="str">
        <f t="shared" si="130"/>
        <v>Enfermedad renal</v>
      </c>
      <c r="BQ211">
        <v>0</v>
      </c>
      <c r="BR211" t="str">
        <f t="shared" si="131"/>
        <v>Sano</v>
      </c>
    </row>
    <row r="212" spans="1:70" x14ac:dyDescent="0.25">
      <c r="A212" t="s">
        <v>212</v>
      </c>
      <c r="B212">
        <v>85</v>
      </c>
      <c r="C212" t="str">
        <f t="shared" si="102"/>
        <v>Adulto Mayor</v>
      </c>
      <c r="D212" t="s">
        <v>6</v>
      </c>
      <c r="E212">
        <v>39.6</v>
      </c>
      <c r="F212" t="str">
        <f t="shared" si="103"/>
        <v>Obesidad II</v>
      </c>
      <c r="G212">
        <v>1</v>
      </c>
      <c r="H212" t="str">
        <f t="shared" si="104"/>
        <v>Tiene herencia</v>
      </c>
      <c r="I212">
        <v>176</v>
      </c>
      <c r="J212">
        <v>92</v>
      </c>
      <c r="K212">
        <v>83</v>
      </c>
      <c r="L212" t="str">
        <f t="shared" si="105"/>
        <v>Normal</v>
      </c>
      <c r="M212">
        <v>45</v>
      </c>
      <c r="N212" t="str">
        <f t="shared" si="106"/>
        <v>Intermedia</v>
      </c>
      <c r="O212">
        <v>3</v>
      </c>
      <c r="P212" t="str">
        <f t="shared" si="107"/>
        <v>Limitacion marcada</v>
      </c>
      <c r="Q212">
        <v>0</v>
      </c>
      <c r="R212" t="str">
        <f t="shared" si="108"/>
        <v>No tiene cetoacidosis</v>
      </c>
      <c r="S212">
        <v>0</v>
      </c>
      <c r="T212" t="str">
        <f t="shared" si="109"/>
        <v>No tiene Insuficiencia</v>
      </c>
      <c r="U212">
        <v>1</v>
      </c>
      <c r="V212" t="str">
        <f t="shared" si="110"/>
        <v>Hipertenso</v>
      </c>
      <c r="W212">
        <v>3.4</v>
      </c>
      <c r="X212" t="str">
        <f t="shared" si="99"/>
        <v>Alto</v>
      </c>
      <c r="Y212">
        <v>48</v>
      </c>
      <c r="Z212" t="str">
        <f t="shared" si="100"/>
        <v>Elevado</v>
      </c>
      <c r="AA212">
        <v>38</v>
      </c>
      <c r="AB212" t="str">
        <f t="shared" si="111"/>
        <v>Funcion disminuida moderada</v>
      </c>
      <c r="AC212">
        <v>728</v>
      </c>
      <c r="AD212" t="str">
        <f t="shared" si="112"/>
        <v>Proteinuria</v>
      </c>
      <c r="AE212">
        <v>582</v>
      </c>
      <c r="AF212" t="str">
        <f t="shared" si="113"/>
        <v>Macroalbuminuria</v>
      </c>
      <c r="AG212">
        <v>733</v>
      </c>
      <c r="AH212" t="str">
        <f t="shared" si="114"/>
        <v>Poliuria</v>
      </c>
      <c r="AI212">
        <v>1</v>
      </c>
      <c r="AJ212" t="str">
        <f t="shared" si="115"/>
        <v>Diabetico</v>
      </c>
      <c r="AK212">
        <v>199</v>
      </c>
      <c r="AL212" t="str">
        <f t="shared" si="116"/>
        <v>Diabetes</v>
      </c>
      <c r="AM212">
        <v>7</v>
      </c>
      <c r="AN212" t="str">
        <f t="shared" si="117"/>
        <v>Diabetes</v>
      </c>
      <c r="AO212">
        <v>268</v>
      </c>
      <c r="AP212" t="str">
        <f t="shared" si="118"/>
        <v>Riesgo</v>
      </c>
      <c r="AQ212">
        <v>130</v>
      </c>
      <c r="AR212" t="str">
        <f t="shared" si="119"/>
        <v>Limite alto</v>
      </c>
      <c r="AS212">
        <v>31</v>
      </c>
      <c r="AT212" t="str">
        <f t="shared" si="120"/>
        <v>Bajo</v>
      </c>
      <c r="AU212">
        <v>397</v>
      </c>
      <c r="AV212" t="str">
        <f t="shared" si="121"/>
        <v>Alto</v>
      </c>
      <c r="AW212">
        <v>125</v>
      </c>
      <c r="AX212" t="str">
        <f t="shared" si="122"/>
        <v>Bajo</v>
      </c>
      <c r="AY212">
        <v>5.8</v>
      </c>
      <c r="AZ212" t="str">
        <f t="shared" si="123"/>
        <v>Alto</v>
      </c>
      <c r="BA212">
        <v>7.2</v>
      </c>
      <c r="BB212" t="str">
        <f t="shared" si="101"/>
        <v>Baja</v>
      </c>
      <c r="BC212">
        <v>8.4</v>
      </c>
      <c r="BD212" t="str">
        <f t="shared" si="124"/>
        <v>Bajo</v>
      </c>
      <c r="BE212">
        <v>7.2</v>
      </c>
      <c r="BF212" t="str">
        <f t="shared" si="125"/>
        <v>Alto</v>
      </c>
      <c r="BG212">
        <v>0</v>
      </c>
      <c r="BH212" t="str">
        <f t="shared" si="126"/>
        <v>No Toma ECA</v>
      </c>
      <c r="BI212">
        <v>1</v>
      </c>
      <c r="BJ212" t="str">
        <f t="shared" si="127"/>
        <v>Toma ARB</v>
      </c>
      <c r="BK212">
        <v>1</v>
      </c>
      <c r="BL212" t="str">
        <f t="shared" si="128"/>
        <v>Toma diureticos</v>
      </c>
      <c r="BM212">
        <v>1</v>
      </c>
      <c r="BN212" t="str">
        <f t="shared" si="129"/>
        <v>Toma estatinas</v>
      </c>
      <c r="BO212">
        <v>1</v>
      </c>
      <c r="BP212" t="str">
        <f t="shared" si="130"/>
        <v>Enfermedad renal</v>
      </c>
      <c r="BQ212">
        <v>1</v>
      </c>
      <c r="BR212" t="str">
        <f t="shared" si="131"/>
        <v>Enfermedad cardiovascular</v>
      </c>
    </row>
    <row r="213" spans="1:70" x14ac:dyDescent="0.25">
      <c r="A213" t="s">
        <v>213</v>
      </c>
      <c r="B213">
        <v>71</v>
      </c>
      <c r="C213" t="str">
        <f t="shared" si="102"/>
        <v>Adulto Mayor</v>
      </c>
      <c r="D213" t="s">
        <v>1</v>
      </c>
      <c r="E213">
        <v>26.2</v>
      </c>
      <c r="F213" t="str">
        <f t="shared" si="103"/>
        <v>Sobrepeso</v>
      </c>
      <c r="G213">
        <v>0</v>
      </c>
      <c r="H213" t="str">
        <f t="shared" si="104"/>
        <v>No tiene herencia</v>
      </c>
      <c r="I213">
        <v>143</v>
      </c>
      <c r="J213">
        <v>96</v>
      </c>
      <c r="K213">
        <v>97</v>
      </c>
      <c r="L213" t="str">
        <f t="shared" si="105"/>
        <v>Normal</v>
      </c>
      <c r="M213">
        <v>26</v>
      </c>
      <c r="N213" t="str">
        <f t="shared" si="106"/>
        <v>Reducida</v>
      </c>
      <c r="O213">
        <v>2</v>
      </c>
      <c r="P213" t="str">
        <f t="shared" si="107"/>
        <v>Ligera limitaciones</v>
      </c>
      <c r="Q213">
        <v>1</v>
      </c>
      <c r="R213" t="str">
        <f t="shared" si="108"/>
        <v>Tiene cetoacidosis</v>
      </c>
      <c r="S213">
        <v>1</v>
      </c>
      <c r="T213" t="str">
        <f t="shared" si="109"/>
        <v>Tiene Insuficiencia</v>
      </c>
      <c r="U213">
        <v>1</v>
      </c>
      <c r="V213" t="str">
        <f t="shared" si="110"/>
        <v>Hipertenso</v>
      </c>
      <c r="W213">
        <v>3.8</v>
      </c>
      <c r="X213" t="str">
        <f t="shared" si="99"/>
        <v>Alto</v>
      </c>
      <c r="Y213">
        <v>75</v>
      </c>
      <c r="Z213" t="str">
        <f t="shared" si="100"/>
        <v>Elevado</v>
      </c>
      <c r="AA213">
        <v>56</v>
      </c>
      <c r="AB213" t="str">
        <f t="shared" si="111"/>
        <v>Funcion disminuida moderada</v>
      </c>
      <c r="AC213">
        <v>1491</v>
      </c>
      <c r="AD213" t="str">
        <f t="shared" si="112"/>
        <v>Proteinuria</v>
      </c>
      <c r="AE213">
        <v>1192</v>
      </c>
      <c r="AF213" t="str">
        <f t="shared" si="113"/>
        <v>Macroalbuminuria</v>
      </c>
      <c r="AG213">
        <v>859</v>
      </c>
      <c r="AH213" t="str">
        <f t="shared" si="114"/>
        <v>Poliuria</v>
      </c>
      <c r="AI213">
        <v>1</v>
      </c>
      <c r="AJ213" t="str">
        <f t="shared" si="115"/>
        <v>Diabetico</v>
      </c>
      <c r="AK213">
        <v>174</v>
      </c>
      <c r="AL213" t="str">
        <f t="shared" si="116"/>
        <v>Diabetes</v>
      </c>
      <c r="AM213">
        <v>10.6</v>
      </c>
      <c r="AN213" t="str">
        <f t="shared" si="117"/>
        <v>Diabetes</v>
      </c>
      <c r="AO213">
        <v>289</v>
      </c>
      <c r="AP213" t="str">
        <f t="shared" si="118"/>
        <v>Riesgo</v>
      </c>
      <c r="AQ213">
        <v>209</v>
      </c>
      <c r="AR213" t="str">
        <f t="shared" si="119"/>
        <v>Muy alto</v>
      </c>
      <c r="AS213">
        <v>39</v>
      </c>
      <c r="AT213" t="str">
        <f t="shared" si="120"/>
        <v>Bajo</v>
      </c>
      <c r="AU213">
        <v>206</v>
      </c>
      <c r="AV213" t="str">
        <f t="shared" si="121"/>
        <v>Alto</v>
      </c>
      <c r="AW213">
        <v>128</v>
      </c>
      <c r="AX213" t="str">
        <f t="shared" si="122"/>
        <v>Bajo</v>
      </c>
      <c r="AY213">
        <v>6.9</v>
      </c>
      <c r="AZ213" t="str">
        <f t="shared" si="123"/>
        <v>Alto</v>
      </c>
      <c r="BA213">
        <v>8.1999999999999993</v>
      </c>
      <c r="BB213" t="str">
        <f t="shared" si="101"/>
        <v>Baja</v>
      </c>
      <c r="BC213">
        <v>8.1999999999999993</v>
      </c>
      <c r="BD213" t="str">
        <f t="shared" si="124"/>
        <v>Bajo</v>
      </c>
      <c r="BE213">
        <v>6.8</v>
      </c>
      <c r="BF213" t="str">
        <f t="shared" si="125"/>
        <v>Alto</v>
      </c>
      <c r="BG213">
        <v>1</v>
      </c>
      <c r="BH213" t="str">
        <f t="shared" si="126"/>
        <v>Toma ECA</v>
      </c>
      <c r="BI213">
        <v>1</v>
      </c>
      <c r="BJ213" t="str">
        <f t="shared" si="127"/>
        <v>Toma ARB</v>
      </c>
      <c r="BK213">
        <v>1</v>
      </c>
      <c r="BL213" t="str">
        <f t="shared" si="128"/>
        <v>Toma diureticos</v>
      </c>
      <c r="BM213">
        <v>1</v>
      </c>
      <c r="BN213" t="str">
        <f t="shared" si="129"/>
        <v>Toma estatinas</v>
      </c>
      <c r="BO213">
        <v>1</v>
      </c>
      <c r="BP213" t="str">
        <f t="shared" si="130"/>
        <v>Enfermedad renal</v>
      </c>
      <c r="BQ213">
        <v>0</v>
      </c>
      <c r="BR213" t="str">
        <f t="shared" si="131"/>
        <v>Sano</v>
      </c>
    </row>
    <row r="214" spans="1:70" x14ac:dyDescent="0.25">
      <c r="A214" t="s">
        <v>214</v>
      </c>
      <c r="B214">
        <v>61</v>
      </c>
      <c r="C214" t="str">
        <f t="shared" si="102"/>
        <v>Adulto Mayor</v>
      </c>
      <c r="D214" t="s">
        <v>6</v>
      </c>
      <c r="E214">
        <v>33.200000000000003</v>
      </c>
      <c r="F214" t="str">
        <f t="shared" si="103"/>
        <v>Obesidad I</v>
      </c>
      <c r="G214">
        <v>0</v>
      </c>
      <c r="H214" t="str">
        <f t="shared" si="104"/>
        <v>No tiene herencia</v>
      </c>
      <c r="I214">
        <v>170</v>
      </c>
      <c r="J214">
        <v>110</v>
      </c>
      <c r="K214">
        <v>94</v>
      </c>
      <c r="L214" t="str">
        <f t="shared" si="105"/>
        <v>Normal</v>
      </c>
      <c r="M214">
        <v>39</v>
      </c>
      <c r="N214" t="str">
        <f t="shared" si="106"/>
        <v>Reducida</v>
      </c>
      <c r="O214">
        <v>4</v>
      </c>
      <c r="P214" t="str">
        <f t="shared" si="107"/>
        <v>Incapacidad</v>
      </c>
      <c r="Q214">
        <v>1</v>
      </c>
      <c r="R214" t="str">
        <f t="shared" si="108"/>
        <v>Tiene cetoacidosis</v>
      </c>
      <c r="S214">
        <v>1</v>
      </c>
      <c r="T214" t="str">
        <f t="shared" si="109"/>
        <v>Tiene Insuficiencia</v>
      </c>
      <c r="U214">
        <v>1</v>
      </c>
      <c r="V214" t="str">
        <f t="shared" si="110"/>
        <v>Hipertenso</v>
      </c>
      <c r="W214">
        <v>3.3</v>
      </c>
      <c r="X214" t="str">
        <f t="shared" si="99"/>
        <v>Alto</v>
      </c>
      <c r="Y214">
        <v>61</v>
      </c>
      <c r="Z214" t="str">
        <f t="shared" si="100"/>
        <v>Elevado</v>
      </c>
      <c r="AA214">
        <v>59</v>
      </c>
      <c r="AB214" t="str">
        <f t="shared" si="111"/>
        <v>Funcion disminuida moderada</v>
      </c>
      <c r="AC214">
        <v>2384</v>
      </c>
      <c r="AD214" t="str">
        <f t="shared" si="112"/>
        <v>Proteinuria</v>
      </c>
      <c r="AE214">
        <v>1907</v>
      </c>
      <c r="AF214" t="str">
        <f t="shared" si="113"/>
        <v>Macroalbuminuria</v>
      </c>
      <c r="AG214">
        <v>632</v>
      </c>
      <c r="AH214" t="str">
        <f t="shared" si="114"/>
        <v>Poliuria</v>
      </c>
      <c r="AI214">
        <v>1</v>
      </c>
      <c r="AJ214" t="str">
        <f t="shared" si="115"/>
        <v>Diabetico</v>
      </c>
      <c r="AK214">
        <v>137</v>
      </c>
      <c r="AL214" t="str">
        <f t="shared" si="116"/>
        <v>Diabetes</v>
      </c>
      <c r="AM214">
        <v>7.5</v>
      </c>
      <c r="AN214" t="str">
        <f t="shared" si="117"/>
        <v>Diabetes</v>
      </c>
      <c r="AO214">
        <v>235</v>
      </c>
      <c r="AP214" t="str">
        <f t="shared" si="118"/>
        <v>Alto</v>
      </c>
      <c r="AQ214">
        <v>213</v>
      </c>
      <c r="AR214" t="str">
        <f t="shared" si="119"/>
        <v>Muy alto</v>
      </c>
      <c r="AS214">
        <v>44</v>
      </c>
      <c r="AT214" t="str">
        <f t="shared" si="120"/>
        <v>Bajo</v>
      </c>
      <c r="AU214">
        <v>198</v>
      </c>
      <c r="AV214" t="str">
        <f t="shared" si="121"/>
        <v>Alto</v>
      </c>
      <c r="AW214">
        <v>137</v>
      </c>
      <c r="AX214" t="str">
        <f t="shared" si="122"/>
        <v>Normal</v>
      </c>
      <c r="AY214">
        <v>5.4</v>
      </c>
      <c r="AZ214" t="str">
        <f t="shared" si="123"/>
        <v>Alto</v>
      </c>
      <c r="BA214">
        <v>7</v>
      </c>
      <c r="BB214" t="str">
        <f t="shared" si="101"/>
        <v>Baja</v>
      </c>
      <c r="BC214">
        <v>7.6</v>
      </c>
      <c r="BD214" t="str">
        <f t="shared" si="124"/>
        <v>Bajo</v>
      </c>
      <c r="BE214">
        <v>5.6</v>
      </c>
      <c r="BF214" t="str">
        <f t="shared" si="125"/>
        <v>Alto</v>
      </c>
      <c r="BG214">
        <v>1</v>
      </c>
      <c r="BH214" t="str">
        <f t="shared" si="126"/>
        <v>Toma ECA</v>
      </c>
      <c r="BI214">
        <v>0</v>
      </c>
      <c r="BJ214" t="str">
        <f t="shared" si="127"/>
        <v>No toma ARB</v>
      </c>
      <c r="BK214">
        <v>0</v>
      </c>
      <c r="BL214" t="str">
        <f t="shared" si="128"/>
        <v>No toma diureticos</v>
      </c>
      <c r="BM214">
        <v>1</v>
      </c>
      <c r="BN214" t="str">
        <f t="shared" si="129"/>
        <v>Toma estatinas</v>
      </c>
      <c r="BO214">
        <v>1</v>
      </c>
      <c r="BP214" t="str">
        <f t="shared" si="130"/>
        <v>Enfermedad renal</v>
      </c>
      <c r="BQ214">
        <v>0</v>
      </c>
      <c r="BR214" t="str">
        <f t="shared" si="131"/>
        <v>Sano</v>
      </c>
    </row>
    <row r="215" spans="1:70" x14ac:dyDescent="0.25">
      <c r="A215" t="s">
        <v>215</v>
      </c>
      <c r="B215">
        <v>62</v>
      </c>
      <c r="C215" t="str">
        <f t="shared" si="102"/>
        <v>Adulto Mayor</v>
      </c>
      <c r="D215" t="s">
        <v>6</v>
      </c>
      <c r="E215">
        <v>25.8</v>
      </c>
      <c r="F215" t="str">
        <f t="shared" si="103"/>
        <v>Sobrepeso</v>
      </c>
      <c r="G215">
        <v>1</v>
      </c>
      <c r="H215" t="str">
        <f t="shared" si="104"/>
        <v>Tiene herencia</v>
      </c>
      <c r="I215">
        <v>149</v>
      </c>
      <c r="J215">
        <v>95</v>
      </c>
      <c r="K215">
        <v>101</v>
      </c>
      <c r="L215" t="str">
        <f t="shared" si="105"/>
        <v>Taquicardia</v>
      </c>
      <c r="M215">
        <v>43</v>
      </c>
      <c r="N215" t="str">
        <f t="shared" si="106"/>
        <v>Intermedia</v>
      </c>
      <c r="O215">
        <v>2</v>
      </c>
      <c r="P215" t="str">
        <f t="shared" si="107"/>
        <v>Ligera limitaciones</v>
      </c>
      <c r="Q215">
        <v>1</v>
      </c>
      <c r="R215" t="str">
        <f t="shared" si="108"/>
        <v>Tiene cetoacidosis</v>
      </c>
      <c r="S215">
        <v>0</v>
      </c>
      <c r="T215" t="str">
        <f t="shared" si="109"/>
        <v>No tiene Insuficiencia</v>
      </c>
      <c r="U215">
        <v>1</v>
      </c>
      <c r="V215" t="str">
        <f t="shared" si="110"/>
        <v>Hipertenso</v>
      </c>
      <c r="W215">
        <v>4</v>
      </c>
      <c r="X215" t="str">
        <f t="shared" si="99"/>
        <v>Alto</v>
      </c>
      <c r="Y215">
        <v>74</v>
      </c>
      <c r="Z215" t="str">
        <f t="shared" si="100"/>
        <v>Elevado</v>
      </c>
      <c r="AA215">
        <v>30</v>
      </c>
      <c r="AB215" t="str">
        <f t="shared" si="111"/>
        <v>Funcion disminuida moderada</v>
      </c>
      <c r="AC215">
        <v>348</v>
      </c>
      <c r="AD215" t="str">
        <f t="shared" si="112"/>
        <v>Proteinuria</v>
      </c>
      <c r="AE215">
        <v>313</v>
      </c>
      <c r="AF215" t="str">
        <f t="shared" si="113"/>
        <v>Macroalbuminuria</v>
      </c>
      <c r="AG215">
        <v>444</v>
      </c>
      <c r="AH215" t="str">
        <f t="shared" si="114"/>
        <v>Oliguria</v>
      </c>
      <c r="AI215">
        <v>1</v>
      </c>
      <c r="AJ215" t="str">
        <f t="shared" si="115"/>
        <v>Diabetico</v>
      </c>
      <c r="AK215">
        <v>181</v>
      </c>
      <c r="AL215" t="str">
        <f t="shared" si="116"/>
        <v>Diabetes</v>
      </c>
      <c r="AM215">
        <v>8.8000000000000007</v>
      </c>
      <c r="AN215" t="str">
        <f t="shared" si="117"/>
        <v>Diabetes</v>
      </c>
      <c r="AO215">
        <v>260</v>
      </c>
      <c r="AP215" t="str">
        <f t="shared" si="118"/>
        <v>Riesgo</v>
      </c>
      <c r="AQ215">
        <v>169</v>
      </c>
      <c r="AR215" t="str">
        <f t="shared" si="119"/>
        <v>Alto</v>
      </c>
      <c r="AS215">
        <v>30</v>
      </c>
      <c r="AT215" t="str">
        <f t="shared" si="120"/>
        <v>Bajo</v>
      </c>
      <c r="AU215">
        <v>350</v>
      </c>
      <c r="AV215" t="str">
        <f t="shared" si="121"/>
        <v>Alto</v>
      </c>
      <c r="AW215">
        <v>139</v>
      </c>
      <c r="AX215" t="str">
        <f t="shared" si="122"/>
        <v>Normal</v>
      </c>
      <c r="AY215">
        <v>5.6</v>
      </c>
      <c r="AZ215" t="str">
        <f t="shared" si="123"/>
        <v>Alto</v>
      </c>
      <c r="BA215">
        <v>9.1999999999999993</v>
      </c>
      <c r="BB215" t="str">
        <f t="shared" si="101"/>
        <v>Baja</v>
      </c>
      <c r="BC215">
        <v>7.7</v>
      </c>
      <c r="BD215" t="str">
        <f t="shared" si="124"/>
        <v>Bajo</v>
      </c>
      <c r="BE215">
        <v>6.3</v>
      </c>
      <c r="BF215" t="str">
        <f t="shared" si="125"/>
        <v>Alto</v>
      </c>
      <c r="BG215">
        <v>1</v>
      </c>
      <c r="BH215" t="str">
        <f t="shared" si="126"/>
        <v>Toma ECA</v>
      </c>
      <c r="BI215">
        <v>0</v>
      </c>
      <c r="BJ215" t="str">
        <f t="shared" si="127"/>
        <v>No toma ARB</v>
      </c>
      <c r="BK215">
        <v>0</v>
      </c>
      <c r="BL215" t="str">
        <f t="shared" si="128"/>
        <v>No toma diureticos</v>
      </c>
      <c r="BM215">
        <v>1</v>
      </c>
      <c r="BN215" t="str">
        <f t="shared" si="129"/>
        <v>Toma estatinas</v>
      </c>
      <c r="BO215">
        <v>1</v>
      </c>
      <c r="BP215" t="str">
        <f t="shared" si="130"/>
        <v>Enfermedad renal</v>
      </c>
      <c r="BQ215">
        <v>1</v>
      </c>
      <c r="BR215" t="str">
        <f t="shared" si="131"/>
        <v>Enfermedad cardiovascular</v>
      </c>
    </row>
    <row r="216" spans="1:70" x14ac:dyDescent="0.25">
      <c r="A216" t="s">
        <v>216</v>
      </c>
      <c r="B216">
        <v>59</v>
      </c>
      <c r="C216" t="str">
        <f t="shared" si="102"/>
        <v>Adulto</v>
      </c>
      <c r="D216" t="s">
        <v>1</v>
      </c>
      <c r="E216">
        <v>32.6</v>
      </c>
      <c r="F216" t="str">
        <f t="shared" si="103"/>
        <v>Obesidad I</v>
      </c>
      <c r="G216">
        <v>1</v>
      </c>
      <c r="H216" t="str">
        <f t="shared" si="104"/>
        <v>Tiene herencia</v>
      </c>
      <c r="I216">
        <v>146</v>
      </c>
      <c r="J216">
        <v>110</v>
      </c>
      <c r="K216">
        <v>102</v>
      </c>
      <c r="L216" t="str">
        <f t="shared" si="105"/>
        <v>Taquicardia</v>
      </c>
      <c r="M216">
        <v>40</v>
      </c>
      <c r="N216" t="str">
        <f t="shared" si="106"/>
        <v>Reducida</v>
      </c>
      <c r="O216">
        <v>3</v>
      </c>
      <c r="P216" t="str">
        <f t="shared" si="107"/>
        <v>Limitacion marcada</v>
      </c>
      <c r="Q216">
        <v>0</v>
      </c>
      <c r="R216" t="str">
        <f t="shared" si="108"/>
        <v>No tiene cetoacidosis</v>
      </c>
      <c r="S216">
        <v>1</v>
      </c>
      <c r="T216" t="str">
        <f t="shared" si="109"/>
        <v>Tiene Insuficiencia</v>
      </c>
      <c r="U216">
        <v>1</v>
      </c>
      <c r="V216" t="str">
        <f t="shared" si="110"/>
        <v>Hipertenso</v>
      </c>
      <c r="W216">
        <v>3.1</v>
      </c>
      <c r="X216" t="str">
        <f t="shared" si="99"/>
        <v>Alto</v>
      </c>
      <c r="Y216">
        <v>98</v>
      </c>
      <c r="Z216" t="str">
        <f t="shared" si="100"/>
        <v>Elevado</v>
      </c>
      <c r="AA216">
        <v>34</v>
      </c>
      <c r="AB216" t="str">
        <f t="shared" si="111"/>
        <v>Funcion disminuida moderada</v>
      </c>
      <c r="AC216">
        <v>455</v>
      </c>
      <c r="AD216" t="str">
        <f t="shared" si="112"/>
        <v>Proteinuria</v>
      </c>
      <c r="AE216">
        <v>318</v>
      </c>
      <c r="AF216" t="str">
        <f t="shared" si="113"/>
        <v>Macroalbuminuria</v>
      </c>
      <c r="AG216">
        <v>816</v>
      </c>
      <c r="AH216" t="str">
        <f t="shared" si="114"/>
        <v>Poliuria</v>
      </c>
      <c r="AI216">
        <v>1</v>
      </c>
      <c r="AJ216" t="str">
        <f t="shared" si="115"/>
        <v>Diabetico</v>
      </c>
      <c r="AK216">
        <v>166</v>
      </c>
      <c r="AL216" t="str">
        <f t="shared" si="116"/>
        <v>Diabetes</v>
      </c>
      <c r="AM216">
        <v>8</v>
      </c>
      <c r="AN216" t="str">
        <f t="shared" si="117"/>
        <v>Diabetes</v>
      </c>
      <c r="AO216">
        <v>292</v>
      </c>
      <c r="AP216" t="str">
        <f t="shared" si="118"/>
        <v>Riesgo</v>
      </c>
      <c r="AQ216">
        <v>148</v>
      </c>
      <c r="AR216" t="str">
        <f t="shared" si="119"/>
        <v>Limite alto</v>
      </c>
      <c r="AS216">
        <v>25</v>
      </c>
      <c r="AT216" t="str">
        <f t="shared" si="120"/>
        <v>Bajo</v>
      </c>
      <c r="AU216">
        <v>372</v>
      </c>
      <c r="AV216" t="str">
        <f t="shared" si="121"/>
        <v>Alto</v>
      </c>
      <c r="AW216">
        <v>137</v>
      </c>
      <c r="AX216" t="str">
        <f t="shared" si="122"/>
        <v>Normal</v>
      </c>
      <c r="AY216">
        <v>5.0999999999999996</v>
      </c>
      <c r="AZ216" t="str">
        <f t="shared" si="123"/>
        <v>Alto</v>
      </c>
      <c r="BA216">
        <v>9.3000000000000007</v>
      </c>
      <c r="BB216" t="str">
        <f t="shared" si="101"/>
        <v>Baja</v>
      </c>
      <c r="BC216">
        <v>7.6</v>
      </c>
      <c r="BD216" t="str">
        <f t="shared" si="124"/>
        <v>Bajo</v>
      </c>
      <c r="BE216">
        <v>5</v>
      </c>
      <c r="BF216" t="str">
        <f t="shared" si="125"/>
        <v>Alto</v>
      </c>
      <c r="BG216">
        <v>0</v>
      </c>
      <c r="BH216" t="str">
        <f t="shared" si="126"/>
        <v>No Toma ECA</v>
      </c>
      <c r="BI216">
        <v>0</v>
      </c>
      <c r="BJ216" t="str">
        <f t="shared" si="127"/>
        <v>No toma ARB</v>
      </c>
      <c r="BK216">
        <v>1</v>
      </c>
      <c r="BL216" t="str">
        <f t="shared" si="128"/>
        <v>Toma diureticos</v>
      </c>
      <c r="BM216">
        <v>1</v>
      </c>
      <c r="BN216" t="str">
        <f t="shared" si="129"/>
        <v>Toma estatinas</v>
      </c>
      <c r="BO216">
        <v>1</v>
      </c>
      <c r="BP216" t="str">
        <f t="shared" si="130"/>
        <v>Enfermedad renal</v>
      </c>
      <c r="BQ216">
        <v>1</v>
      </c>
      <c r="BR216" t="str">
        <f t="shared" si="131"/>
        <v>Enfermedad cardiovascular</v>
      </c>
    </row>
    <row r="217" spans="1:70" x14ac:dyDescent="0.25">
      <c r="A217" t="s">
        <v>217</v>
      </c>
      <c r="B217">
        <v>63</v>
      </c>
      <c r="C217" t="str">
        <f t="shared" si="102"/>
        <v>Adulto Mayor</v>
      </c>
      <c r="D217" t="s">
        <v>6</v>
      </c>
      <c r="E217">
        <v>21.6</v>
      </c>
      <c r="F217" t="str">
        <f t="shared" si="103"/>
        <v>Peso Normal</v>
      </c>
      <c r="G217">
        <v>1</v>
      </c>
      <c r="H217" t="str">
        <f t="shared" si="104"/>
        <v>Tiene herencia</v>
      </c>
      <c r="I217">
        <v>122</v>
      </c>
      <c r="J217">
        <v>70</v>
      </c>
      <c r="K217">
        <v>78</v>
      </c>
      <c r="L217" t="str">
        <f t="shared" si="105"/>
        <v>Normal</v>
      </c>
      <c r="M217">
        <v>70</v>
      </c>
      <c r="N217" t="str">
        <f t="shared" si="106"/>
        <v>Normal</v>
      </c>
      <c r="O217">
        <v>1</v>
      </c>
      <c r="P217" t="str">
        <f t="shared" si="107"/>
        <v>Sin limitaciones</v>
      </c>
      <c r="Q217">
        <v>0</v>
      </c>
      <c r="R217" t="str">
        <f t="shared" si="108"/>
        <v>No tiene cetoacidosis</v>
      </c>
      <c r="S217">
        <v>0</v>
      </c>
      <c r="T217" t="str">
        <f t="shared" si="109"/>
        <v>No tiene Insuficiencia</v>
      </c>
      <c r="U217">
        <v>0</v>
      </c>
      <c r="V217" t="str">
        <f t="shared" si="110"/>
        <v>Normotenso</v>
      </c>
      <c r="W217">
        <v>1.1000000000000001</v>
      </c>
      <c r="X217" t="str">
        <f t="shared" si="99"/>
        <v>Alto</v>
      </c>
      <c r="Y217">
        <v>31</v>
      </c>
      <c r="Z217" t="str">
        <f t="shared" si="100"/>
        <v>Normal</v>
      </c>
      <c r="AA217">
        <v>120</v>
      </c>
      <c r="AB217" t="str">
        <f t="shared" si="111"/>
        <v>Normal</v>
      </c>
      <c r="AC217">
        <v>6</v>
      </c>
      <c r="AD217" t="str">
        <f t="shared" si="112"/>
        <v>Normal</v>
      </c>
      <c r="AE217">
        <v>5</v>
      </c>
      <c r="AF217" t="str">
        <f t="shared" si="113"/>
        <v>Normal</v>
      </c>
      <c r="AG217">
        <v>1274</v>
      </c>
      <c r="AH217" t="str">
        <f t="shared" si="114"/>
        <v>Poliuria</v>
      </c>
      <c r="AI217">
        <v>1</v>
      </c>
      <c r="AJ217" t="str">
        <f t="shared" si="115"/>
        <v>Diabetico</v>
      </c>
      <c r="AK217">
        <v>121</v>
      </c>
      <c r="AL217" t="str">
        <f t="shared" si="116"/>
        <v>Prediabetes</v>
      </c>
      <c r="AM217">
        <v>6.3</v>
      </c>
      <c r="AN217" t="str">
        <f t="shared" si="117"/>
        <v>Prediabetes</v>
      </c>
      <c r="AO217">
        <v>169</v>
      </c>
      <c r="AP217" t="str">
        <f t="shared" si="118"/>
        <v>Normal</v>
      </c>
      <c r="AQ217">
        <v>88</v>
      </c>
      <c r="AR217" t="str">
        <f t="shared" si="119"/>
        <v>Normal</v>
      </c>
      <c r="AS217">
        <v>56</v>
      </c>
      <c r="AT217" t="str">
        <f t="shared" si="120"/>
        <v>Bajo</v>
      </c>
      <c r="AU217">
        <v>106</v>
      </c>
      <c r="AV217" t="str">
        <f t="shared" si="121"/>
        <v>Normal</v>
      </c>
      <c r="AW217">
        <v>136</v>
      </c>
      <c r="AX217" t="str">
        <f t="shared" si="122"/>
        <v>Normal</v>
      </c>
      <c r="AY217">
        <v>4.2</v>
      </c>
      <c r="AZ217" t="str">
        <f t="shared" si="123"/>
        <v>Normal</v>
      </c>
      <c r="BA217">
        <v>14.8</v>
      </c>
      <c r="BB217" t="str">
        <f t="shared" si="101"/>
        <v>Normal</v>
      </c>
      <c r="BC217">
        <v>10</v>
      </c>
      <c r="BD217" t="str">
        <f t="shared" si="124"/>
        <v>Normal</v>
      </c>
      <c r="BE217">
        <v>4.5</v>
      </c>
      <c r="BF217" t="str">
        <f t="shared" si="125"/>
        <v>Normal</v>
      </c>
      <c r="BG217">
        <v>0</v>
      </c>
      <c r="BH217" t="str">
        <f t="shared" si="126"/>
        <v>No Toma ECA</v>
      </c>
      <c r="BI217">
        <v>1</v>
      </c>
      <c r="BJ217" t="str">
        <f t="shared" si="127"/>
        <v>Toma ARB</v>
      </c>
      <c r="BK217">
        <v>1</v>
      </c>
      <c r="BL217" t="str">
        <f t="shared" si="128"/>
        <v>Toma diureticos</v>
      </c>
      <c r="BM217">
        <v>0</v>
      </c>
      <c r="BN217" t="str">
        <f t="shared" si="129"/>
        <v>No toma estatinas</v>
      </c>
      <c r="BO217">
        <v>0</v>
      </c>
      <c r="BP217" t="str">
        <f t="shared" si="130"/>
        <v>Sano</v>
      </c>
      <c r="BQ217">
        <v>1</v>
      </c>
      <c r="BR217" t="str">
        <f t="shared" si="131"/>
        <v>Enfermedad cardiovascular</v>
      </c>
    </row>
    <row r="218" spans="1:70" x14ac:dyDescent="0.25">
      <c r="A218" t="s">
        <v>218</v>
      </c>
      <c r="B218">
        <v>65</v>
      </c>
      <c r="C218" t="str">
        <f t="shared" si="102"/>
        <v>Adulto Mayor</v>
      </c>
      <c r="D218" t="s">
        <v>1</v>
      </c>
      <c r="E218">
        <v>19.2</v>
      </c>
      <c r="F218" t="str">
        <f t="shared" si="103"/>
        <v>Peso Normal</v>
      </c>
      <c r="G218">
        <v>0</v>
      </c>
      <c r="H218" t="str">
        <f t="shared" si="104"/>
        <v>No tiene herencia</v>
      </c>
      <c r="I218">
        <v>104</v>
      </c>
      <c r="J218">
        <v>76</v>
      </c>
      <c r="K218">
        <v>63</v>
      </c>
      <c r="L218" t="str">
        <f t="shared" si="105"/>
        <v>Normal</v>
      </c>
      <c r="M218">
        <v>58</v>
      </c>
      <c r="N218" t="str">
        <f t="shared" si="106"/>
        <v>Normal</v>
      </c>
      <c r="O218">
        <v>2</v>
      </c>
      <c r="P218" t="str">
        <f t="shared" si="107"/>
        <v>Ligera limitaciones</v>
      </c>
      <c r="Q218">
        <v>0</v>
      </c>
      <c r="R218" t="str">
        <f t="shared" si="108"/>
        <v>No tiene cetoacidosis</v>
      </c>
      <c r="S218">
        <v>0</v>
      </c>
      <c r="T218" t="str">
        <f t="shared" si="109"/>
        <v>No tiene Insuficiencia</v>
      </c>
      <c r="U218">
        <v>0</v>
      </c>
      <c r="V218" t="str">
        <f t="shared" si="110"/>
        <v>Normotenso</v>
      </c>
      <c r="W218">
        <v>0.7</v>
      </c>
      <c r="X218" t="str">
        <f t="shared" si="99"/>
        <v>Normal</v>
      </c>
      <c r="Y218">
        <v>19</v>
      </c>
      <c r="Z218" t="str">
        <f t="shared" si="100"/>
        <v>Normal</v>
      </c>
      <c r="AA218">
        <v>77</v>
      </c>
      <c r="AB218" t="str">
        <f t="shared" si="111"/>
        <v>Funcion disminuida</v>
      </c>
      <c r="AC218">
        <v>14</v>
      </c>
      <c r="AD218" t="str">
        <f t="shared" si="112"/>
        <v>Normal</v>
      </c>
      <c r="AE218">
        <v>11</v>
      </c>
      <c r="AF218" t="str">
        <f t="shared" si="113"/>
        <v>Normal</v>
      </c>
      <c r="AG218">
        <v>2080</v>
      </c>
      <c r="AH218" t="str">
        <f t="shared" si="114"/>
        <v>Poliuria</v>
      </c>
      <c r="AI218">
        <v>0</v>
      </c>
      <c r="AJ218" t="str">
        <f t="shared" si="115"/>
        <v>No Diabetico</v>
      </c>
      <c r="AK218">
        <v>96</v>
      </c>
      <c r="AL218" t="str">
        <f t="shared" si="116"/>
        <v>Normal</v>
      </c>
      <c r="AM218">
        <v>6.2</v>
      </c>
      <c r="AN218" t="str">
        <f t="shared" si="117"/>
        <v>Prediabetes</v>
      </c>
      <c r="AO218">
        <v>172</v>
      </c>
      <c r="AP218" t="str">
        <f t="shared" si="118"/>
        <v>Normal</v>
      </c>
      <c r="AQ218">
        <v>96</v>
      </c>
      <c r="AR218" t="str">
        <f t="shared" si="119"/>
        <v>Normal</v>
      </c>
      <c r="AS218">
        <v>40</v>
      </c>
      <c r="AT218" t="str">
        <f t="shared" si="120"/>
        <v>Bajo</v>
      </c>
      <c r="AU218">
        <v>158</v>
      </c>
      <c r="AV218" t="str">
        <f t="shared" si="121"/>
        <v>Alto</v>
      </c>
      <c r="AW218">
        <v>143</v>
      </c>
      <c r="AX218" t="str">
        <f t="shared" si="122"/>
        <v>Normal</v>
      </c>
      <c r="AY218">
        <v>4.7</v>
      </c>
      <c r="AZ218" t="str">
        <f t="shared" si="123"/>
        <v>Normal</v>
      </c>
      <c r="BA218">
        <v>13.9</v>
      </c>
      <c r="BB218" t="str">
        <f t="shared" si="101"/>
        <v>Normal</v>
      </c>
      <c r="BC218">
        <v>10.1</v>
      </c>
      <c r="BD218" t="str">
        <f t="shared" si="124"/>
        <v>Normal</v>
      </c>
      <c r="BE218">
        <v>3.7</v>
      </c>
      <c r="BF218" t="str">
        <f t="shared" si="125"/>
        <v>Normal</v>
      </c>
      <c r="BG218">
        <v>0</v>
      </c>
      <c r="BH218" t="str">
        <f t="shared" si="126"/>
        <v>No Toma ECA</v>
      </c>
      <c r="BI218">
        <v>0</v>
      </c>
      <c r="BJ218" t="str">
        <f t="shared" si="127"/>
        <v>No toma ARB</v>
      </c>
      <c r="BK218">
        <v>0</v>
      </c>
      <c r="BL218" t="str">
        <f t="shared" si="128"/>
        <v>No toma diureticos</v>
      </c>
      <c r="BM218">
        <v>0</v>
      </c>
      <c r="BN218" t="str">
        <f t="shared" si="129"/>
        <v>No toma estatinas</v>
      </c>
      <c r="BO218">
        <v>0</v>
      </c>
      <c r="BP218" t="str">
        <f t="shared" si="130"/>
        <v>Sano</v>
      </c>
      <c r="BQ218">
        <v>0</v>
      </c>
      <c r="BR218" t="str">
        <f t="shared" si="131"/>
        <v>Sano</v>
      </c>
    </row>
    <row r="219" spans="1:70" x14ac:dyDescent="0.25">
      <c r="A219" t="s">
        <v>219</v>
      </c>
      <c r="B219">
        <v>30</v>
      </c>
      <c r="C219" t="str">
        <f t="shared" si="102"/>
        <v>Adulto</v>
      </c>
      <c r="D219" t="s">
        <v>1</v>
      </c>
      <c r="E219">
        <v>20.8</v>
      </c>
      <c r="F219" t="str">
        <f t="shared" si="103"/>
        <v>Peso Normal</v>
      </c>
      <c r="G219">
        <v>1</v>
      </c>
      <c r="H219" t="str">
        <f t="shared" si="104"/>
        <v>Tiene herencia</v>
      </c>
      <c r="I219">
        <v>131</v>
      </c>
      <c r="J219">
        <v>71</v>
      </c>
      <c r="K219">
        <v>87</v>
      </c>
      <c r="L219" t="str">
        <f t="shared" si="105"/>
        <v>Normal</v>
      </c>
      <c r="M219">
        <v>67</v>
      </c>
      <c r="N219" t="str">
        <f t="shared" si="106"/>
        <v>Normal</v>
      </c>
      <c r="O219">
        <v>2</v>
      </c>
      <c r="P219" t="str">
        <f t="shared" si="107"/>
        <v>Ligera limitaciones</v>
      </c>
      <c r="Q219">
        <v>0</v>
      </c>
      <c r="R219" t="str">
        <f t="shared" si="108"/>
        <v>No tiene cetoacidosis</v>
      </c>
      <c r="S219">
        <v>0</v>
      </c>
      <c r="T219" t="str">
        <f t="shared" si="109"/>
        <v>No tiene Insuficiencia</v>
      </c>
      <c r="U219">
        <v>1</v>
      </c>
      <c r="V219" t="str">
        <f t="shared" si="110"/>
        <v>Hipertenso</v>
      </c>
      <c r="W219">
        <v>0.6</v>
      </c>
      <c r="X219" t="str">
        <f t="shared" si="99"/>
        <v>Bajo</v>
      </c>
      <c r="Y219">
        <v>32</v>
      </c>
      <c r="Z219" t="str">
        <f t="shared" si="100"/>
        <v>Normal</v>
      </c>
      <c r="AA219">
        <v>118</v>
      </c>
      <c r="AB219" t="str">
        <f t="shared" si="111"/>
        <v>Normal</v>
      </c>
      <c r="AC219">
        <v>11</v>
      </c>
      <c r="AD219" t="str">
        <f t="shared" si="112"/>
        <v>Normal</v>
      </c>
      <c r="AE219">
        <v>7</v>
      </c>
      <c r="AF219" t="str">
        <f t="shared" si="113"/>
        <v>Normal</v>
      </c>
      <c r="AG219">
        <v>1988</v>
      </c>
      <c r="AH219" t="str">
        <f t="shared" si="114"/>
        <v>Poliuria</v>
      </c>
      <c r="AI219">
        <v>0</v>
      </c>
      <c r="AJ219" t="str">
        <f t="shared" si="115"/>
        <v>No Diabetico</v>
      </c>
      <c r="AK219">
        <v>110</v>
      </c>
      <c r="AL219" t="str">
        <f t="shared" si="116"/>
        <v>Prediabetes</v>
      </c>
      <c r="AM219">
        <v>5.9</v>
      </c>
      <c r="AN219" t="str">
        <f t="shared" si="117"/>
        <v>Prediabetes</v>
      </c>
      <c r="AO219">
        <v>220</v>
      </c>
      <c r="AP219" t="str">
        <f t="shared" si="118"/>
        <v>Alto</v>
      </c>
      <c r="AQ219">
        <v>115</v>
      </c>
      <c r="AR219" t="str">
        <f t="shared" si="119"/>
        <v>Casi normal</v>
      </c>
      <c r="AS219">
        <v>57</v>
      </c>
      <c r="AT219" t="str">
        <f t="shared" si="120"/>
        <v>Bajo</v>
      </c>
      <c r="AU219">
        <v>117</v>
      </c>
      <c r="AV219" t="str">
        <f t="shared" si="121"/>
        <v>Normal</v>
      </c>
      <c r="AW219">
        <v>145</v>
      </c>
      <c r="AX219" t="str">
        <f t="shared" si="122"/>
        <v>Normal</v>
      </c>
      <c r="AY219">
        <v>4.0999999999999996</v>
      </c>
      <c r="AZ219" t="str">
        <f t="shared" si="123"/>
        <v>Normal</v>
      </c>
      <c r="BA219">
        <v>15.5</v>
      </c>
      <c r="BB219" t="str">
        <f t="shared" si="101"/>
        <v>Normal</v>
      </c>
      <c r="BC219">
        <v>9</v>
      </c>
      <c r="BD219" t="str">
        <f t="shared" si="124"/>
        <v>Normal</v>
      </c>
      <c r="BE219">
        <v>4.4000000000000004</v>
      </c>
      <c r="BF219" t="str">
        <f t="shared" si="125"/>
        <v>Normal</v>
      </c>
      <c r="BG219">
        <v>0</v>
      </c>
      <c r="BH219" t="str">
        <f t="shared" si="126"/>
        <v>No Toma ECA</v>
      </c>
      <c r="BI219">
        <v>1</v>
      </c>
      <c r="BJ219" t="str">
        <f t="shared" si="127"/>
        <v>Toma ARB</v>
      </c>
      <c r="BK219">
        <v>0</v>
      </c>
      <c r="BL219" t="str">
        <f t="shared" si="128"/>
        <v>No toma diureticos</v>
      </c>
      <c r="BM219">
        <v>1</v>
      </c>
      <c r="BN219" t="str">
        <f t="shared" si="129"/>
        <v>Toma estatinas</v>
      </c>
      <c r="BO219">
        <v>0</v>
      </c>
      <c r="BP219" t="str">
        <f t="shared" si="130"/>
        <v>Sano</v>
      </c>
      <c r="BQ219">
        <v>0</v>
      </c>
      <c r="BR219" t="str">
        <f t="shared" si="131"/>
        <v>Sano</v>
      </c>
    </row>
    <row r="220" spans="1:70" x14ac:dyDescent="0.25">
      <c r="A220" t="s">
        <v>220</v>
      </c>
      <c r="B220">
        <v>53</v>
      </c>
      <c r="C220" t="str">
        <f t="shared" si="102"/>
        <v>Adulto</v>
      </c>
      <c r="D220" t="s">
        <v>6</v>
      </c>
      <c r="E220">
        <v>37.6</v>
      </c>
      <c r="F220" t="str">
        <f t="shared" si="103"/>
        <v>Obesidad II</v>
      </c>
      <c r="G220">
        <v>1</v>
      </c>
      <c r="H220" t="str">
        <f t="shared" si="104"/>
        <v>Tiene herencia</v>
      </c>
      <c r="I220">
        <v>151</v>
      </c>
      <c r="J220">
        <v>91</v>
      </c>
      <c r="K220">
        <v>85</v>
      </c>
      <c r="L220" t="str">
        <f t="shared" si="105"/>
        <v>Normal</v>
      </c>
      <c r="M220">
        <v>38</v>
      </c>
      <c r="N220" t="str">
        <f t="shared" si="106"/>
        <v>Reducida</v>
      </c>
      <c r="O220">
        <v>3</v>
      </c>
      <c r="P220" t="str">
        <f t="shared" si="107"/>
        <v>Limitacion marcada</v>
      </c>
      <c r="Q220">
        <v>0</v>
      </c>
      <c r="R220" t="str">
        <f t="shared" si="108"/>
        <v>No tiene cetoacidosis</v>
      </c>
      <c r="S220">
        <v>0</v>
      </c>
      <c r="T220" t="str">
        <f t="shared" si="109"/>
        <v>No tiene Insuficiencia</v>
      </c>
      <c r="U220">
        <v>1</v>
      </c>
      <c r="V220" t="str">
        <f t="shared" si="110"/>
        <v>Hipertenso</v>
      </c>
      <c r="W220">
        <v>2</v>
      </c>
      <c r="X220" t="str">
        <f t="shared" si="99"/>
        <v>Alto</v>
      </c>
      <c r="Y220">
        <v>82</v>
      </c>
      <c r="Z220" t="str">
        <f t="shared" si="100"/>
        <v>Elevado</v>
      </c>
      <c r="AA220">
        <v>13</v>
      </c>
      <c r="AB220" t="str">
        <f t="shared" si="111"/>
        <v>Fallo renal</v>
      </c>
      <c r="AC220">
        <v>387</v>
      </c>
      <c r="AD220" t="str">
        <f t="shared" si="112"/>
        <v>Proteinuria</v>
      </c>
      <c r="AE220">
        <v>309</v>
      </c>
      <c r="AF220" t="str">
        <f t="shared" si="113"/>
        <v>Macroalbuminuria</v>
      </c>
      <c r="AG220">
        <v>516</v>
      </c>
      <c r="AH220" t="str">
        <f t="shared" si="114"/>
        <v>Poliuria</v>
      </c>
      <c r="AI220">
        <v>1</v>
      </c>
      <c r="AJ220" t="str">
        <f t="shared" si="115"/>
        <v>Diabetico</v>
      </c>
      <c r="AK220">
        <v>214</v>
      </c>
      <c r="AL220" t="str">
        <f t="shared" si="116"/>
        <v>Diabetes</v>
      </c>
      <c r="AM220">
        <v>8.9</v>
      </c>
      <c r="AN220" t="str">
        <f t="shared" si="117"/>
        <v>Diabetes</v>
      </c>
      <c r="AO220">
        <v>204</v>
      </c>
      <c r="AP220" t="str">
        <f t="shared" si="118"/>
        <v>Alto</v>
      </c>
      <c r="AQ220">
        <v>179</v>
      </c>
      <c r="AR220" t="str">
        <f t="shared" si="119"/>
        <v>Alto</v>
      </c>
      <c r="AS220">
        <v>34</v>
      </c>
      <c r="AT220" t="str">
        <f t="shared" si="120"/>
        <v>Bajo</v>
      </c>
      <c r="AU220">
        <v>325</v>
      </c>
      <c r="AV220" t="str">
        <f t="shared" si="121"/>
        <v>Alto</v>
      </c>
      <c r="AW220">
        <v>126</v>
      </c>
      <c r="AX220" t="str">
        <f t="shared" si="122"/>
        <v>Bajo</v>
      </c>
      <c r="AY220">
        <v>5.9</v>
      </c>
      <c r="AZ220" t="str">
        <f t="shared" si="123"/>
        <v>Alto</v>
      </c>
      <c r="BA220">
        <v>9.3000000000000007</v>
      </c>
      <c r="BB220" t="str">
        <f t="shared" si="101"/>
        <v>Baja</v>
      </c>
      <c r="BC220">
        <v>9</v>
      </c>
      <c r="BD220" t="str">
        <f t="shared" si="124"/>
        <v>Normal</v>
      </c>
      <c r="BE220">
        <v>5.2</v>
      </c>
      <c r="BF220" t="str">
        <f t="shared" si="125"/>
        <v>Alto</v>
      </c>
      <c r="BG220">
        <v>1</v>
      </c>
      <c r="BH220" t="str">
        <f t="shared" si="126"/>
        <v>Toma ECA</v>
      </c>
      <c r="BI220">
        <v>0</v>
      </c>
      <c r="BJ220" t="str">
        <f t="shared" si="127"/>
        <v>No toma ARB</v>
      </c>
      <c r="BK220">
        <v>0</v>
      </c>
      <c r="BL220" t="str">
        <f t="shared" si="128"/>
        <v>No toma diureticos</v>
      </c>
      <c r="BM220">
        <v>0</v>
      </c>
      <c r="BN220" t="str">
        <f t="shared" si="129"/>
        <v>No toma estatinas</v>
      </c>
      <c r="BO220">
        <v>1</v>
      </c>
      <c r="BP220" t="str">
        <f t="shared" si="130"/>
        <v>Enfermedad renal</v>
      </c>
      <c r="BQ220">
        <v>1</v>
      </c>
      <c r="BR220" t="str">
        <f t="shared" si="131"/>
        <v>Enfermedad cardiovascular</v>
      </c>
    </row>
    <row r="221" spans="1:70" x14ac:dyDescent="0.25">
      <c r="A221" t="s">
        <v>221</v>
      </c>
      <c r="B221">
        <v>83</v>
      </c>
      <c r="C221" t="str">
        <f t="shared" si="102"/>
        <v>Adulto Mayor</v>
      </c>
      <c r="D221" t="s">
        <v>1</v>
      </c>
      <c r="E221">
        <v>26</v>
      </c>
      <c r="F221" t="str">
        <f t="shared" si="103"/>
        <v>Sobrepeso</v>
      </c>
      <c r="G221">
        <v>1</v>
      </c>
      <c r="H221" t="str">
        <f t="shared" si="104"/>
        <v>Tiene herencia</v>
      </c>
      <c r="I221">
        <v>190</v>
      </c>
      <c r="J221">
        <v>91</v>
      </c>
      <c r="K221">
        <v>86</v>
      </c>
      <c r="L221" t="str">
        <f t="shared" si="105"/>
        <v>Normal</v>
      </c>
      <c r="M221">
        <v>39</v>
      </c>
      <c r="N221" t="str">
        <f t="shared" si="106"/>
        <v>Reducida</v>
      </c>
      <c r="O221">
        <v>3</v>
      </c>
      <c r="P221" t="str">
        <f t="shared" si="107"/>
        <v>Limitacion marcada</v>
      </c>
      <c r="Q221">
        <v>1</v>
      </c>
      <c r="R221" t="str">
        <f t="shared" si="108"/>
        <v>Tiene cetoacidosis</v>
      </c>
      <c r="S221">
        <v>1</v>
      </c>
      <c r="T221" t="str">
        <f t="shared" si="109"/>
        <v>Tiene Insuficiencia</v>
      </c>
      <c r="U221">
        <v>1</v>
      </c>
      <c r="V221" t="str">
        <f t="shared" si="110"/>
        <v>Hipertenso</v>
      </c>
      <c r="W221">
        <v>3</v>
      </c>
      <c r="X221" t="str">
        <f t="shared" si="99"/>
        <v>Alto</v>
      </c>
      <c r="Y221">
        <v>76</v>
      </c>
      <c r="Z221" t="str">
        <f t="shared" si="100"/>
        <v>Elevado</v>
      </c>
      <c r="AA221">
        <v>12</v>
      </c>
      <c r="AB221" t="str">
        <f t="shared" si="111"/>
        <v>Fallo renal</v>
      </c>
      <c r="AC221">
        <v>2862</v>
      </c>
      <c r="AD221" t="str">
        <f t="shared" si="112"/>
        <v>Proteinuria</v>
      </c>
      <c r="AE221">
        <v>2289</v>
      </c>
      <c r="AF221" t="str">
        <f t="shared" si="113"/>
        <v>Macroalbuminuria</v>
      </c>
      <c r="AG221">
        <v>513</v>
      </c>
      <c r="AH221" t="str">
        <f t="shared" si="114"/>
        <v>Poliuria</v>
      </c>
      <c r="AI221">
        <v>0</v>
      </c>
      <c r="AJ221" t="str">
        <f t="shared" si="115"/>
        <v>No Diabetico</v>
      </c>
      <c r="AK221">
        <v>186</v>
      </c>
      <c r="AL221" t="str">
        <f t="shared" si="116"/>
        <v>Diabetes</v>
      </c>
      <c r="AM221">
        <v>7.1</v>
      </c>
      <c r="AN221" t="str">
        <f t="shared" si="117"/>
        <v>Diabetes</v>
      </c>
      <c r="AO221">
        <v>292</v>
      </c>
      <c r="AP221" t="str">
        <f t="shared" si="118"/>
        <v>Riesgo</v>
      </c>
      <c r="AQ221">
        <v>177</v>
      </c>
      <c r="AR221" t="str">
        <f t="shared" si="119"/>
        <v>Alto</v>
      </c>
      <c r="AS221">
        <v>41</v>
      </c>
      <c r="AT221" t="str">
        <f t="shared" si="120"/>
        <v>Bajo</v>
      </c>
      <c r="AU221">
        <v>186</v>
      </c>
      <c r="AV221" t="str">
        <f t="shared" si="121"/>
        <v>Alto</v>
      </c>
      <c r="AW221">
        <v>137</v>
      </c>
      <c r="AX221" t="str">
        <f t="shared" si="122"/>
        <v>Normal</v>
      </c>
      <c r="AY221">
        <v>6.1</v>
      </c>
      <c r="AZ221" t="str">
        <f t="shared" si="123"/>
        <v>Alto</v>
      </c>
      <c r="BA221">
        <v>7.5</v>
      </c>
      <c r="BB221" t="str">
        <f t="shared" si="101"/>
        <v>Baja</v>
      </c>
      <c r="BC221">
        <v>7.9</v>
      </c>
      <c r="BD221" t="str">
        <f t="shared" si="124"/>
        <v>Bajo</v>
      </c>
      <c r="BE221">
        <v>5.2</v>
      </c>
      <c r="BF221" t="str">
        <f t="shared" si="125"/>
        <v>Alto</v>
      </c>
      <c r="BG221">
        <v>1</v>
      </c>
      <c r="BH221" t="str">
        <f t="shared" si="126"/>
        <v>Toma ECA</v>
      </c>
      <c r="BI221">
        <v>0</v>
      </c>
      <c r="BJ221" t="str">
        <f t="shared" si="127"/>
        <v>No toma ARB</v>
      </c>
      <c r="BK221">
        <v>1</v>
      </c>
      <c r="BL221" t="str">
        <f t="shared" si="128"/>
        <v>Toma diureticos</v>
      </c>
      <c r="BM221">
        <v>1</v>
      </c>
      <c r="BN221" t="str">
        <f t="shared" si="129"/>
        <v>Toma estatinas</v>
      </c>
      <c r="BO221">
        <v>1</v>
      </c>
      <c r="BP221" t="str">
        <f t="shared" si="130"/>
        <v>Enfermedad renal</v>
      </c>
      <c r="BQ221">
        <v>0</v>
      </c>
      <c r="BR221" t="str">
        <f t="shared" si="131"/>
        <v>Sano</v>
      </c>
    </row>
    <row r="222" spans="1:70" x14ac:dyDescent="0.25">
      <c r="A222" t="s">
        <v>222</v>
      </c>
      <c r="B222">
        <v>42</v>
      </c>
      <c r="C222" t="str">
        <f t="shared" si="102"/>
        <v>Adulto</v>
      </c>
      <c r="D222" t="s">
        <v>6</v>
      </c>
      <c r="E222">
        <v>22.4</v>
      </c>
      <c r="F222" t="str">
        <f t="shared" si="103"/>
        <v>Peso Normal</v>
      </c>
      <c r="G222">
        <v>0</v>
      </c>
      <c r="H222" t="str">
        <f t="shared" si="104"/>
        <v>No tiene herencia</v>
      </c>
      <c r="I222">
        <v>123</v>
      </c>
      <c r="J222">
        <v>67</v>
      </c>
      <c r="K222">
        <v>62</v>
      </c>
      <c r="L222" t="str">
        <f t="shared" si="105"/>
        <v>Normal</v>
      </c>
      <c r="M222">
        <v>53</v>
      </c>
      <c r="N222" t="str">
        <f t="shared" si="106"/>
        <v>Normal</v>
      </c>
      <c r="O222">
        <v>1</v>
      </c>
      <c r="P222" t="str">
        <f t="shared" si="107"/>
        <v>Sin limitaciones</v>
      </c>
      <c r="Q222">
        <v>0</v>
      </c>
      <c r="R222" t="str">
        <f t="shared" si="108"/>
        <v>No tiene cetoacidosis</v>
      </c>
      <c r="S222">
        <v>0</v>
      </c>
      <c r="T222" t="str">
        <f t="shared" si="109"/>
        <v>No tiene Insuficiencia</v>
      </c>
      <c r="U222">
        <v>0</v>
      </c>
      <c r="V222" t="str">
        <f t="shared" si="110"/>
        <v>Normotenso</v>
      </c>
      <c r="W222">
        <v>0.6</v>
      </c>
      <c r="X222" t="str">
        <f t="shared" si="99"/>
        <v>Normal</v>
      </c>
      <c r="Y222">
        <v>36</v>
      </c>
      <c r="Z222" t="str">
        <f t="shared" si="100"/>
        <v>Normal</v>
      </c>
      <c r="AA222">
        <v>94</v>
      </c>
      <c r="AB222" t="str">
        <f t="shared" si="111"/>
        <v>Normal</v>
      </c>
      <c r="AC222">
        <v>28</v>
      </c>
      <c r="AD222" t="str">
        <f t="shared" si="112"/>
        <v>Normal</v>
      </c>
      <c r="AE222">
        <v>22</v>
      </c>
      <c r="AF222" t="str">
        <f t="shared" si="113"/>
        <v>Normal</v>
      </c>
      <c r="AG222">
        <v>1619</v>
      </c>
      <c r="AH222" t="str">
        <f t="shared" si="114"/>
        <v>Poliuria</v>
      </c>
      <c r="AI222">
        <v>0</v>
      </c>
      <c r="AJ222" t="str">
        <f t="shared" si="115"/>
        <v>No Diabetico</v>
      </c>
      <c r="AK222">
        <v>83</v>
      </c>
      <c r="AL222" t="str">
        <f t="shared" si="116"/>
        <v>Normal</v>
      </c>
      <c r="AM222">
        <v>6</v>
      </c>
      <c r="AN222" t="str">
        <f t="shared" si="117"/>
        <v>Prediabetes</v>
      </c>
      <c r="AO222">
        <v>162</v>
      </c>
      <c r="AP222" t="str">
        <f t="shared" si="118"/>
        <v>Normal</v>
      </c>
      <c r="AQ222">
        <v>106</v>
      </c>
      <c r="AR222" t="str">
        <f t="shared" si="119"/>
        <v>Casi normal</v>
      </c>
      <c r="AS222">
        <v>45</v>
      </c>
      <c r="AT222" t="str">
        <f t="shared" si="120"/>
        <v>Bajo</v>
      </c>
      <c r="AU222">
        <v>96</v>
      </c>
      <c r="AV222" t="str">
        <f t="shared" si="121"/>
        <v>Normal</v>
      </c>
      <c r="AW222">
        <v>138</v>
      </c>
      <c r="AX222" t="str">
        <f t="shared" si="122"/>
        <v>Normal</v>
      </c>
      <c r="AY222">
        <v>4</v>
      </c>
      <c r="AZ222" t="str">
        <f t="shared" si="123"/>
        <v>Normal</v>
      </c>
      <c r="BA222">
        <v>12.2</v>
      </c>
      <c r="BB222" t="str">
        <f t="shared" si="101"/>
        <v>Normal</v>
      </c>
      <c r="BC222">
        <v>9.9</v>
      </c>
      <c r="BD222" t="str">
        <f t="shared" si="124"/>
        <v>Normal</v>
      </c>
      <c r="BE222">
        <v>2.5</v>
      </c>
      <c r="BF222" t="str">
        <f t="shared" si="125"/>
        <v>Normal</v>
      </c>
      <c r="BG222">
        <v>1</v>
      </c>
      <c r="BH222" t="str">
        <f t="shared" si="126"/>
        <v>Toma ECA</v>
      </c>
      <c r="BI222">
        <v>1</v>
      </c>
      <c r="BJ222" t="str">
        <f t="shared" si="127"/>
        <v>Toma ARB</v>
      </c>
      <c r="BK222">
        <v>1</v>
      </c>
      <c r="BL222" t="str">
        <f t="shared" si="128"/>
        <v>Toma diureticos</v>
      </c>
      <c r="BM222">
        <v>0</v>
      </c>
      <c r="BN222" t="str">
        <f t="shared" si="129"/>
        <v>No toma estatinas</v>
      </c>
      <c r="BO222">
        <v>0</v>
      </c>
      <c r="BP222" t="str">
        <f t="shared" si="130"/>
        <v>Sano</v>
      </c>
      <c r="BQ222">
        <v>0</v>
      </c>
      <c r="BR222" t="str">
        <f t="shared" si="131"/>
        <v>Sano</v>
      </c>
    </row>
    <row r="223" spans="1:70" x14ac:dyDescent="0.25">
      <c r="A223" t="s">
        <v>223</v>
      </c>
      <c r="B223">
        <v>52</v>
      </c>
      <c r="C223" t="str">
        <f t="shared" si="102"/>
        <v>Adulto</v>
      </c>
      <c r="D223" t="s">
        <v>6</v>
      </c>
      <c r="E223">
        <v>29.4</v>
      </c>
      <c r="F223" t="str">
        <f t="shared" si="103"/>
        <v>Sobrepeso</v>
      </c>
      <c r="G223">
        <v>1</v>
      </c>
      <c r="H223" t="str">
        <f t="shared" si="104"/>
        <v>Tiene herencia</v>
      </c>
      <c r="I223">
        <v>163</v>
      </c>
      <c r="J223">
        <v>94</v>
      </c>
      <c r="K223">
        <v>94</v>
      </c>
      <c r="L223" t="str">
        <f t="shared" si="105"/>
        <v>Normal</v>
      </c>
      <c r="M223">
        <v>31</v>
      </c>
      <c r="N223" t="str">
        <f t="shared" si="106"/>
        <v>Reducida</v>
      </c>
      <c r="O223">
        <v>4</v>
      </c>
      <c r="P223" t="str">
        <f t="shared" si="107"/>
        <v>Incapacidad</v>
      </c>
      <c r="Q223">
        <v>0</v>
      </c>
      <c r="R223" t="str">
        <f t="shared" si="108"/>
        <v>No tiene cetoacidosis</v>
      </c>
      <c r="S223">
        <v>0</v>
      </c>
      <c r="T223" t="str">
        <f t="shared" si="109"/>
        <v>No tiene Insuficiencia</v>
      </c>
      <c r="U223">
        <v>1</v>
      </c>
      <c r="V223" t="str">
        <f t="shared" si="110"/>
        <v>Hipertenso</v>
      </c>
      <c r="W223">
        <v>2</v>
      </c>
      <c r="X223" t="str">
        <f t="shared" si="99"/>
        <v>Alto</v>
      </c>
      <c r="Y223">
        <v>56</v>
      </c>
      <c r="Z223" t="str">
        <f t="shared" si="100"/>
        <v>Elevado</v>
      </c>
      <c r="AA223">
        <v>22</v>
      </c>
      <c r="AB223" t="str">
        <f t="shared" si="111"/>
        <v>Dismucion grave</v>
      </c>
      <c r="AC223">
        <v>1443</v>
      </c>
      <c r="AD223" t="str">
        <f t="shared" si="112"/>
        <v>Proteinuria</v>
      </c>
      <c r="AE223">
        <v>1154</v>
      </c>
      <c r="AF223" t="str">
        <f t="shared" si="113"/>
        <v>Macroalbuminuria</v>
      </c>
      <c r="AG223">
        <v>652</v>
      </c>
      <c r="AH223" t="str">
        <f t="shared" si="114"/>
        <v>Poliuria</v>
      </c>
      <c r="AI223">
        <v>1</v>
      </c>
      <c r="AJ223" t="str">
        <f t="shared" si="115"/>
        <v>Diabetico</v>
      </c>
      <c r="AK223">
        <v>199</v>
      </c>
      <c r="AL223" t="str">
        <f t="shared" si="116"/>
        <v>Diabetes</v>
      </c>
      <c r="AM223">
        <v>9.1999999999999993</v>
      </c>
      <c r="AN223" t="str">
        <f t="shared" si="117"/>
        <v>Diabetes</v>
      </c>
      <c r="AO223">
        <v>234</v>
      </c>
      <c r="AP223" t="str">
        <f t="shared" si="118"/>
        <v>Alto</v>
      </c>
      <c r="AQ223">
        <v>132</v>
      </c>
      <c r="AR223" t="str">
        <f t="shared" si="119"/>
        <v>Limite alto</v>
      </c>
      <c r="AS223">
        <v>29</v>
      </c>
      <c r="AT223" t="str">
        <f t="shared" si="120"/>
        <v>Bajo</v>
      </c>
      <c r="AU223">
        <v>397</v>
      </c>
      <c r="AV223" t="str">
        <f t="shared" si="121"/>
        <v>Alto</v>
      </c>
      <c r="AW223">
        <v>135</v>
      </c>
      <c r="AX223" t="str">
        <f t="shared" si="122"/>
        <v>Normal</v>
      </c>
      <c r="AY223">
        <v>6.4</v>
      </c>
      <c r="AZ223" t="str">
        <f t="shared" si="123"/>
        <v>Alto</v>
      </c>
      <c r="BA223">
        <v>7.7</v>
      </c>
      <c r="BB223" t="str">
        <f t="shared" si="101"/>
        <v>Baja</v>
      </c>
      <c r="BC223">
        <v>8.3000000000000007</v>
      </c>
      <c r="BD223" t="str">
        <f t="shared" si="124"/>
        <v>Bajo</v>
      </c>
      <c r="BE223">
        <v>6.6</v>
      </c>
      <c r="BF223" t="str">
        <f t="shared" si="125"/>
        <v>Alto</v>
      </c>
      <c r="BG223">
        <v>0</v>
      </c>
      <c r="BH223" t="str">
        <f t="shared" si="126"/>
        <v>No Toma ECA</v>
      </c>
      <c r="BI223">
        <v>1</v>
      </c>
      <c r="BJ223" t="str">
        <f t="shared" si="127"/>
        <v>Toma ARB</v>
      </c>
      <c r="BK223">
        <v>0</v>
      </c>
      <c r="BL223" t="str">
        <f t="shared" si="128"/>
        <v>No toma diureticos</v>
      </c>
      <c r="BM223">
        <v>0</v>
      </c>
      <c r="BN223" t="str">
        <f t="shared" si="129"/>
        <v>No toma estatinas</v>
      </c>
      <c r="BO223">
        <v>1</v>
      </c>
      <c r="BP223" t="str">
        <f t="shared" si="130"/>
        <v>Enfermedad renal</v>
      </c>
      <c r="BQ223">
        <v>1</v>
      </c>
      <c r="BR223" t="str">
        <f t="shared" si="131"/>
        <v>Enfermedad cardiovascular</v>
      </c>
    </row>
    <row r="224" spans="1:70" x14ac:dyDescent="0.25">
      <c r="A224" t="s">
        <v>224</v>
      </c>
      <c r="B224">
        <v>31</v>
      </c>
      <c r="C224" t="str">
        <f t="shared" si="102"/>
        <v>Adulto</v>
      </c>
      <c r="D224" t="s">
        <v>6</v>
      </c>
      <c r="E224">
        <v>29.2</v>
      </c>
      <c r="F224" t="str">
        <f t="shared" si="103"/>
        <v>Sobrepeso</v>
      </c>
      <c r="G224">
        <v>1</v>
      </c>
      <c r="H224" t="str">
        <f t="shared" si="104"/>
        <v>Tiene herencia</v>
      </c>
      <c r="I224">
        <v>119</v>
      </c>
      <c r="J224">
        <v>66</v>
      </c>
      <c r="K224">
        <v>77</v>
      </c>
      <c r="L224" t="str">
        <f t="shared" si="105"/>
        <v>Normal</v>
      </c>
      <c r="M224">
        <v>65</v>
      </c>
      <c r="N224" t="str">
        <f t="shared" si="106"/>
        <v>Normal</v>
      </c>
      <c r="O224">
        <v>1</v>
      </c>
      <c r="P224" t="str">
        <f t="shared" si="107"/>
        <v>Sin limitaciones</v>
      </c>
      <c r="Q224">
        <v>0</v>
      </c>
      <c r="R224" t="str">
        <f t="shared" si="108"/>
        <v>No tiene cetoacidosis</v>
      </c>
      <c r="S224">
        <v>0</v>
      </c>
      <c r="T224" t="str">
        <f t="shared" si="109"/>
        <v>No tiene Insuficiencia</v>
      </c>
      <c r="U224">
        <v>1</v>
      </c>
      <c r="V224" t="str">
        <f t="shared" si="110"/>
        <v>Hipertenso</v>
      </c>
      <c r="W224">
        <v>0.7</v>
      </c>
      <c r="X224" t="str">
        <f t="shared" si="99"/>
        <v>Normal</v>
      </c>
      <c r="Y224">
        <v>31</v>
      </c>
      <c r="Z224" t="str">
        <f t="shared" si="100"/>
        <v>Normal</v>
      </c>
      <c r="AA224">
        <v>104</v>
      </c>
      <c r="AB224" t="str">
        <f t="shared" si="111"/>
        <v>Normal</v>
      </c>
      <c r="AC224">
        <v>15</v>
      </c>
      <c r="AD224" t="str">
        <f t="shared" si="112"/>
        <v>Normal</v>
      </c>
      <c r="AE224">
        <v>12</v>
      </c>
      <c r="AF224" t="str">
        <f t="shared" si="113"/>
        <v>Normal</v>
      </c>
      <c r="AG224">
        <v>1325</v>
      </c>
      <c r="AH224" t="str">
        <f t="shared" si="114"/>
        <v>Poliuria</v>
      </c>
      <c r="AI224">
        <v>1</v>
      </c>
      <c r="AJ224" t="str">
        <f t="shared" si="115"/>
        <v>Diabetico</v>
      </c>
      <c r="AK224">
        <v>125</v>
      </c>
      <c r="AL224" t="str">
        <f t="shared" si="116"/>
        <v>Prediabetes</v>
      </c>
      <c r="AM224">
        <v>6</v>
      </c>
      <c r="AN224" t="str">
        <f t="shared" si="117"/>
        <v>Prediabetes</v>
      </c>
      <c r="AO224">
        <v>151</v>
      </c>
      <c r="AP224" t="str">
        <f t="shared" si="118"/>
        <v>Normal</v>
      </c>
      <c r="AQ224">
        <v>101</v>
      </c>
      <c r="AR224" t="str">
        <f t="shared" si="119"/>
        <v>Casi normal</v>
      </c>
      <c r="AS224">
        <v>59</v>
      </c>
      <c r="AT224" t="str">
        <f t="shared" si="120"/>
        <v>Bajo</v>
      </c>
      <c r="AU224">
        <v>168</v>
      </c>
      <c r="AV224" t="str">
        <f t="shared" si="121"/>
        <v>Alto</v>
      </c>
      <c r="AW224">
        <v>135</v>
      </c>
      <c r="AX224" t="str">
        <f t="shared" si="122"/>
        <v>Normal</v>
      </c>
      <c r="AY224">
        <v>4.8</v>
      </c>
      <c r="AZ224" t="str">
        <f t="shared" si="123"/>
        <v>Normal</v>
      </c>
      <c r="BA224">
        <v>14.3</v>
      </c>
      <c r="BB224" t="str">
        <f t="shared" si="101"/>
        <v>Normal</v>
      </c>
      <c r="BC224">
        <v>9.8000000000000007</v>
      </c>
      <c r="BD224" t="str">
        <f t="shared" si="124"/>
        <v>Normal</v>
      </c>
      <c r="BE224">
        <v>3.4</v>
      </c>
      <c r="BF224" t="str">
        <f t="shared" si="125"/>
        <v>Normal</v>
      </c>
      <c r="BG224">
        <v>0</v>
      </c>
      <c r="BH224" t="str">
        <f t="shared" si="126"/>
        <v>No Toma ECA</v>
      </c>
      <c r="BI224">
        <v>0</v>
      </c>
      <c r="BJ224" t="str">
        <f t="shared" si="127"/>
        <v>No toma ARB</v>
      </c>
      <c r="BK224">
        <v>1</v>
      </c>
      <c r="BL224" t="str">
        <f t="shared" si="128"/>
        <v>Toma diureticos</v>
      </c>
      <c r="BM224">
        <v>1</v>
      </c>
      <c r="BN224" t="str">
        <f t="shared" si="129"/>
        <v>Toma estatinas</v>
      </c>
      <c r="BO224">
        <v>0</v>
      </c>
      <c r="BP224" t="str">
        <f t="shared" si="130"/>
        <v>Sano</v>
      </c>
      <c r="BQ224">
        <v>0</v>
      </c>
      <c r="BR224" t="str">
        <f t="shared" si="131"/>
        <v>Sano</v>
      </c>
    </row>
    <row r="225" spans="1:70" x14ac:dyDescent="0.25">
      <c r="A225" t="s">
        <v>225</v>
      </c>
      <c r="B225">
        <v>79</v>
      </c>
      <c r="C225" t="str">
        <f t="shared" si="102"/>
        <v>Adulto Mayor</v>
      </c>
      <c r="D225" t="s">
        <v>1</v>
      </c>
      <c r="E225">
        <v>32.5</v>
      </c>
      <c r="F225" t="str">
        <f t="shared" si="103"/>
        <v>Obesidad I</v>
      </c>
      <c r="G225">
        <v>1</v>
      </c>
      <c r="H225" t="str">
        <f t="shared" si="104"/>
        <v>Tiene herencia</v>
      </c>
      <c r="I225">
        <v>181</v>
      </c>
      <c r="J225">
        <v>105</v>
      </c>
      <c r="K225">
        <v>86</v>
      </c>
      <c r="L225" t="str">
        <f t="shared" si="105"/>
        <v>Normal</v>
      </c>
      <c r="M225">
        <v>42</v>
      </c>
      <c r="N225" t="str">
        <f t="shared" si="106"/>
        <v>Intermedia</v>
      </c>
      <c r="O225">
        <v>4</v>
      </c>
      <c r="P225" t="str">
        <f t="shared" si="107"/>
        <v>Incapacidad</v>
      </c>
      <c r="Q225">
        <v>0</v>
      </c>
      <c r="R225" t="str">
        <f t="shared" si="108"/>
        <v>No tiene cetoacidosis</v>
      </c>
      <c r="S225">
        <v>1</v>
      </c>
      <c r="T225" t="str">
        <f t="shared" si="109"/>
        <v>Tiene Insuficiencia</v>
      </c>
      <c r="U225">
        <v>1</v>
      </c>
      <c r="V225" t="str">
        <f t="shared" si="110"/>
        <v>Hipertenso</v>
      </c>
      <c r="W225">
        <v>2</v>
      </c>
      <c r="X225" t="str">
        <f t="shared" si="99"/>
        <v>Alto</v>
      </c>
      <c r="Y225">
        <v>79</v>
      </c>
      <c r="Z225" t="str">
        <f t="shared" si="100"/>
        <v>Elevado</v>
      </c>
      <c r="AA225">
        <v>43</v>
      </c>
      <c r="AB225" t="str">
        <f t="shared" si="111"/>
        <v>Funcion disminuida moderada</v>
      </c>
      <c r="AC225">
        <v>2861</v>
      </c>
      <c r="AD225" t="str">
        <f t="shared" si="112"/>
        <v>Proteinuria</v>
      </c>
      <c r="AE225">
        <v>2288</v>
      </c>
      <c r="AF225" t="str">
        <f t="shared" si="113"/>
        <v>Macroalbuminuria</v>
      </c>
      <c r="AG225">
        <v>649</v>
      </c>
      <c r="AH225" t="str">
        <f t="shared" si="114"/>
        <v>Poliuria</v>
      </c>
      <c r="AI225">
        <v>0</v>
      </c>
      <c r="AJ225" t="str">
        <f t="shared" si="115"/>
        <v>No Diabetico</v>
      </c>
      <c r="AK225">
        <v>188</v>
      </c>
      <c r="AL225" t="str">
        <f t="shared" si="116"/>
        <v>Diabetes</v>
      </c>
      <c r="AM225">
        <v>9.5</v>
      </c>
      <c r="AN225" t="str">
        <f t="shared" si="117"/>
        <v>Diabetes</v>
      </c>
      <c r="AO225">
        <v>252</v>
      </c>
      <c r="AP225" t="str">
        <f t="shared" si="118"/>
        <v>Riesgo</v>
      </c>
      <c r="AQ225">
        <v>174</v>
      </c>
      <c r="AR225" t="str">
        <f t="shared" si="119"/>
        <v>Alto</v>
      </c>
      <c r="AS225">
        <v>44</v>
      </c>
      <c r="AT225" t="str">
        <f t="shared" si="120"/>
        <v>Bajo</v>
      </c>
      <c r="AU225">
        <v>368</v>
      </c>
      <c r="AV225" t="str">
        <f t="shared" si="121"/>
        <v>Alto</v>
      </c>
      <c r="AW225">
        <v>135</v>
      </c>
      <c r="AX225" t="str">
        <f t="shared" si="122"/>
        <v>Normal</v>
      </c>
      <c r="AY225">
        <v>5.6</v>
      </c>
      <c r="AZ225" t="str">
        <f t="shared" si="123"/>
        <v>Alto</v>
      </c>
      <c r="BA225">
        <v>9.5</v>
      </c>
      <c r="BB225" t="str">
        <f t="shared" si="101"/>
        <v>Baja</v>
      </c>
      <c r="BC225">
        <v>7.8</v>
      </c>
      <c r="BD225" t="str">
        <f t="shared" si="124"/>
        <v>Bajo</v>
      </c>
      <c r="BE225">
        <v>5.8</v>
      </c>
      <c r="BF225" t="str">
        <f t="shared" si="125"/>
        <v>Alto</v>
      </c>
      <c r="BG225">
        <v>0</v>
      </c>
      <c r="BH225" t="str">
        <f t="shared" si="126"/>
        <v>No Toma ECA</v>
      </c>
      <c r="BI225">
        <v>0</v>
      </c>
      <c r="BJ225" t="str">
        <f t="shared" si="127"/>
        <v>No toma ARB</v>
      </c>
      <c r="BK225">
        <v>0</v>
      </c>
      <c r="BL225" t="str">
        <f t="shared" si="128"/>
        <v>No toma diureticos</v>
      </c>
      <c r="BM225">
        <v>1</v>
      </c>
      <c r="BN225" t="str">
        <f t="shared" si="129"/>
        <v>Toma estatinas</v>
      </c>
      <c r="BO225">
        <v>1</v>
      </c>
      <c r="BP225" t="str">
        <f t="shared" si="130"/>
        <v>Enfermedad renal</v>
      </c>
      <c r="BQ225">
        <v>1</v>
      </c>
      <c r="BR225" t="str">
        <f t="shared" si="131"/>
        <v>Enfermedad cardiovascular</v>
      </c>
    </row>
    <row r="226" spans="1:70" x14ac:dyDescent="0.25">
      <c r="A226" t="s">
        <v>226</v>
      </c>
      <c r="B226">
        <v>57</v>
      </c>
      <c r="C226" t="str">
        <f t="shared" si="102"/>
        <v>Adulto</v>
      </c>
      <c r="D226" t="s">
        <v>6</v>
      </c>
      <c r="E226">
        <v>25.3</v>
      </c>
      <c r="F226" t="str">
        <f t="shared" si="103"/>
        <v>Sobrepeso</v>
      </c>
      <c r="G226">
        <v>1</v>
      </c>
      <c r="H226" t="str">
        <f t="shared" si="104"/>
        <v>Tiene herencia</v>
      </c>
      <c r="I226">
        <v>125</v>
      </c>
      <c r="J226">
        <v>80</v>
      </c>
      <c r="K226">
        <v>90</v>
      </c>
      <c r="L226" t="str">
        <f t="shared" si="105"/>
        <v>Normal</v>
      </c>
      <c r="M226">
        <v>68</v>
      </c>
      <c r="N226" t="str">
        <f t="shared" si="106"/>
        <v>Normal</v>
      </c>
      <c r="O226">
        <v>1</v>
      </c>
      <c r="P226" t="str">
        <f t="shared" si="107"/>
        <v>Sin limitaciones</v>
      </c>
      <c r="Q226">
        <v>0</v>
      </c>
      <c r="R226" t="str">
        <f t="shared" si="108"/>
        <v>No tiene cetoacidosis</v>
      </c>
      <c r="S226">
        <v>0</v>
      </c>
      <c r="T226" t="str">
        <f t="shared" si="109"/>
        <v>No tiene Insuficiencia</v>
      </c>
      <c r="U226">
        <v>1</v>
      </c>
      <c r="V226" t="str">
        <f t="shared" si="110"/>
        <v>Hipertenso</v>
      </c>
      <c r="W226">
        <v>0.8</v>
      </c>
      <c r="X226" t="str">
        <f t="shared" si="99"/>
        <v>Normal</v>
      </c>
      <c r="Y226">
        <v>40</v>
      </c>
      <c r="Z226" t="str">
        <f t="shared" si="100"/>
        <v>Normal</v>
      </c>
      <c r="AA226">
        <v>110</v>
      </c>
      <c r="AB226" t="str">
        <f t="shared" si="111"/>
        <v>Normal</v>
      </c>
      <c r="AC226">
        <v>11</v>
      </c>
      <c r="AD226" t="str">
        <f t="shared" si="112"/>
        <v>Normal</v>
      </c>
      <c r="AE226">
        <v>8</v>
      </c>
      <c r="AF226" t="str">
        <f t="shared" si="113"/>
        <v>Normal</v>
      </c>
      <c r="AG226">
        <v>1771</v>
      </c>
      <c r="AH226" t="str">
        <f t="shared" si="114"/>
        <v>Poliuria</v>
      </c>
      <c r="AI226">
        <v>0</v>
      </c>
      <c r="AJ226" t="str">
        <f t="shared" si="115"/>
        <v>No Diabetico</v>
      </c>
      <c r="AK226">
        <v>90</v>
      </c>
      <c r="AL226" t="str">
        <f t="shared" si="116"/>
        <v>Normal</v>
      </c>
      <c r="AM226">
        <v>4.8</v>
      </c>
      <c r="AN226" t="str">
        <f t="shared" si="117"/>
        <v>Normal</v>
      </c>
      <c r="AO226">
        <v>207</v>
      </c>
      <c r="AP226" t="str">
        <f t="shared" si="118"/>
        <v>Alto</v>
      </c>
      <c r="AQ226">
        <v>90</v>
      </c>
      <c r="AR226" t="str">
        <f t="shared" si="119"/>
        <v>Normal</v>
      </c>
      <c r="AS226">
        <v>66</v>
      </c>
      <c r="AT226" t="str">
        <f t="shared" si="120"/>
        <v>Normal</v>
      </c>
      <c r="AU226">
        <v>100</v>
      </c>
      <c r="AV226" t="str">
        <f t="shared" si="121"/>
        <v>Normal</v>
      </c>
      <c r="AW226">
        <v>141</v>
      </c>
      <c r="AX226" t="str">
        <f t="shared" si="122"/>
        <v>Normal</v>
      </c>
      <c r="AY226">
        <v>5</v>
      </c>
      <c r="AZ226" t="str">
        <f t="shared" si="123"/>
        <v>Normal</v>
      </c>
      <c r="BA226">
        <v>15.9</v>
      </c>
      <c r="BB226" t="str">
        <f t="shared" si="101"/>
        <v>Alta</v>
      </c>
      <c r="BC226">
        <v>8.6</v>
      </c>
      <c r="BD226" t="str">
        <f t="shared" si="124"/>
        <v>Normal</v>
      </c>
      <c r="BE226">
        <v>4.0999999999999996</v>
      </c>
      <c r="BF226" t="str">
        <f t="shared" si="125"/>
        <v>Normal</v>
      </c>
      <c r="BG226">
        <v>1</v>
      </c>
      <c r="BH226" t="str">
        <f t="shared" si="126"/>
        <v>Toma ECA</v>
      </c>
      <c r="BI226">
        <v>0</v>
      </c>
      <c r="BJ226" t="str">
        <f t="shared" si="127"/>
        <v>No toma ARB</v>
      </c>
      <c r="BK226">
        <v>0</v>
      </c>
      <c r="BL226" t="str">
        <f t="shared" si="128"/>
        <v>No toma diureticos</v>
      </c>
      <c r="BM226">
        <v>0</v>
      </c>
      <c r="BN226" t="str">
        <f t="shared" si="129"/>
        <v>No toma estatinas</v>
      </c>
      <c r="BO226">
        <v>0</v>
      </c>
      <c r="BP226" t="str">
        <f t="shared" si="130"/>
        <v>Sano</v>
      </c>
      <c r="BQ226">
        <v>0</v>
      </c>
      <c r="BR226" t="str">
        <f t="shared" si="131"/>
        <v>Sano</v>
      </c>
    </row>
    <row r="227" spans="1:70" x14ac:dyDescent="0.25">
      <c r="A227" t="s">
        <v>227</v>
      </c>
      <c r="B227">
        <v>60</v>
      </c>
      <c r="C227" t="str">
        <f t="shared" si="102"/>
        <v>Adulto Mayor</v>
      </c>
      <c r="D227" t="s">
        <v>1</v>
      </c>
      <c r="E227">
        <v>21.1</v>
      </c>
      <c r="F227" t="str">
        <f t="shared" si="103"/>
        <v>Peso Normal</v>
      </c>
      <c r="G227">
        <v>0</v>
      </c>
      <c r="H227" t="str">
        <f t="shared" si="104"/>
        <v>No tiene herencia</v>
      </c>
      <c r="I227">
        <v>119</v>
      </c>
      <c r="J227">
        <v>67</v>
      </c>
      <c r="K227">
        <v>90</v>
      </c>
      <c r="L227" t="str">
        <f t="shared" si="105"/>
        <v>Normal</v>
      </c>
      <c r="M227">
        <v>68</v>
      </c>
      <c r="N227" t="str">
        <f t="shared" si="106"/>
        <v>Normal</v>
      </c>
      <c r="O227">
        <v>2</v>
      </c>
      <c r="P227" t="str">
        <f t="shared" si="107"/>
        <v>Ligera limitaciones</v>
      </c>
      <c r="Q227">
        <v>0</v>
      </c>
      <c r="R227" t="str">
        <f t="shared" si="108"/>
        <v>No tiene cetoacidosis</v>
      </c>
      <c r="S227">
        <v>0</v>
      </c>
      <c r="T227" t="str">
        <f t="shared" si="109"/>
        <v>No tiene Insuficiencia</v>
      </c>
      <c r="U227">
        <v>1</v>
      </c>
      <c r="V227" t="str">
        <f t="shared" si="110"/>
        <v>Hipertenso</v>
      </c>
      <c r="W227">
        <v>0.6</v>
      </c>
      <c r="X227" t="str">
        <f t="shared" si="99"/>
        <v>Bajo</v>
      </c>
      <c r="Y227">
        <v>24</v>
      </c>
      <c r="Z227" t="str">
        <f t="shared" si="100"/>
        <v>Normal</v>
      </c>
      <c r="AA227">
        <v>64</v>
      </c>
      <c r="AB227" t="str">
        <f t="shared" si="111"/>
        <v>Funcion disminuida</v>
      </c>
      <c r="AC227">
        <v>13</v>
      </c>
      <c r="AD227" t="str">
        <f t="shared" si="112"/>
        <v>Normal</v>
      </c>
      <c r="AE227">
        <v>10</v>
      </c>
      <c r="AF227" t="str">
        <f t="shared" si="113"/>
        <v>Normal</v>
      </c>
      <c r="AG227">
        <v>1257</v>
      </c>
      <c r="AH227" t="str">
        <f t="shared" si="114"/>
        <v>Poliuria</v>
      </c>
      <c r="AI227">
        <v>0</v>
      </c>
      <c r="AJ227" t="str">
        <f t="shared" si="115"/>
        <v>No Diabetico</v>
      </c>
      <c r="AK227">
        <v>110</v>
      </c>
      <c r="AL227" t="str">
        <f t="shared" si="116"/>
        <v>Prediabetes</v>
      </c>
      <c r="AM227">
        <v>5.8</v>
      </c>
      <c r="AN227" t="str">
        <f t="shared" si="117"/>
        <v>Prediabetes</v>
      </c>
      <c r="AO227">
        <v>185</v>
      </c>
      <c r="AP227" t="str">
        <f t="shared" si="118"/>
        <v>Normal</v>
      </c>
      <c r="AQ227">
        <v>100</v>
      </c>
      <c r="AR227" t="str">
        <f t="shared" si="119"/>
        <v>Casi normal</v>
      </c>
      <c r="AS227">
        <v>56</v>
      </c>
      <c r="AT227" t="str">
        <f t="shared" si="120"/>
        <v>Bajo</v>
      </c>
      <c r="AU227">
        <v>149</v>
      </c>
      <c r="AV227" t="str">
        <f t="shared" si="121"/>
        <v>Normal</v>
      </c>
      <c r="AW227">
        <v>135</v>
      </c>
      <c r="AX227" t="str">
        <f t="shared" si="122"/>
        <v>Normal</v>
      </c>
      <c r="AY227">
        <v>5</v>
      </c>
      <c r="AZ227" t="str">
        <f t="shared" si="123"/>
        <v>Normal</v>
      </c>
      <c r="BA227">
        <v>14.6</v>
      </c>
      <c r="BB227" t="str">
        <f t="shared" si="101"/>
        <v>Normal</v>
      </c>
      <c r="BC227">
        <v>10.1</v>
      </c>
      <c r="BD227" t="str">
        <f t="shared" si="124"/>
        <v>Normal</v>
      </c>
      <c r="BE227">
        <v>4</v>
      </c>
      <c r="BF227" t="str">
        <f t="shared" si="125"/>
        <v>Normal</v>
      </c>
      <c r="BG227">
        <v>1</v>
      </c>
      <c r="BH227" t="str">
        <f t="shared" si="126"/>
        <v>Toma ECA</v>
      </c>
      <c r="BI227">
        <v>1</v>
      </c>
      <c r="BJ227" t="str">
        <f t="shared" si="127"/>
        <v>Toma ARB</v>
      </c>
      <c r="BK227">
        <v>1</v>
      </c>
      <c r="BL227" t="str">
        <f t="shared" si="128"/>
        <v>Toma diureticos</v>
      </c>
      <c r="BM227">
        <v>1</v>
      </c>
      <c r="BN227" t="str">
        <f t="shared" si="129"/>
        <v>Toma estatinas</v>
      </c>
      <c r="BO227">
        <v>0</v>
      </c>
      <c r="BP227" t="str">
        <f t="shared" si="130"/>
        <v>Sano</v>
      </c>
      <c r="BQ227">
        <v>0</v>
      </c>
      <c r="BR227" t="str">
        <f t="shared" si="131"/>
        <v>Sano</v>
      </c>
    </row>
    <row r="228" spans="1:70" x14ac:dyDescent="0.25">
      <c r="A228" t="s">
        <v>228</v>
      </c>
      <c r="B228">
        <v>54</v>
      </c>
      <c r="C228" t="str">
        <f t="shared" si="102"/>
        <v>Adulto</v>
      </c>
      <c r="D228" t="s">
        <v>6</v>
      </c>
      <c r="E228">
        <v>26.9</v>
      </c>
      <c r="F228" t="str">
        <f t="shared" si="103"/>
        <v>Sobrepeso</v>
      </c>
      <c r="G228">
        <v>0</v>
      </c>
      <c r="H228" t="str">
        <f t="shared" si="104"/>
        <v>No tiene herencia</v>
      </c>
      <c r="I228">
        <v>140</v>
      </c>
      <c r="J228">
        <v>105</v>
      </c>
      <c r="K228">
        <v>79</v>
      </c>
      <c r="L228" t="str">
        <f t="shared" si="105"/>
        <v>Normal</v>
      </c>
      <c r="M228">
        <v>27</v>
      </c>
      <c r="N228" t="str">
        <f t="shared" si="106"/>
        <v>Reducida</v>
      </c>
      <c r="O228">
        <v>4</v>
      </c>
      <c r="P228" t="str">
        <f t="shared" si="107"/>
        <v>Incapacidad</v>
      </c>
      <c r="Q228">
        <v>0</v>
      </c>
      <c r="R228" t="str">
        <f t="shared" si="108"/>
        <v>No tiene cetoacidosis</v>
      </c>
      <c r="S228">
        <v>0</v>
      </c>
      <c r="T228" t="str">
        <f t="shared" si="109"/>
        <v>No tiene Insuficiencia</v>
      </c>
      <c r="U228">
        <v>1</v>
      </c>
      <c r="V228" t="str">
        <f t="shared" si="110"/>
        <v>Hipertenso</v>
      </c>
      <c r="W228">
        <v>3.1</v>
      </c>
      <c r="X228" t="str">
        <f t="shared" si="99"/>
        <v>Alto</v>
      </c>
      <c r="Y228">
        <v>99</v>
      </c>
      <c r="Z228" t="str">
        <f t="shared" si="100"/>
        <v>Elevado</v>
      </c>
      <c r="AA228">
        <v>52</v>
      </c>
      <c r="AB228" t="str">
        <f t="shared" si="111"/>
        <v>Funcion disminuida moderada</v>
      </c>
      <c r="AC228">
        <v>448</v>
      </c>
      <c r="AD228" t="str">
        <f t="shared" si="112"/>
        <v>Proteinuria</v>
      </c>
      <c r="AE228">
        <v>358</v>
      </c>
      <c r="AF228" t="str">
        <f t="shared" si="113"/>
        <v>Macroalbuminuria</v>
      </c>
      <c r="AG228">
        <v>737</v>
      </c>
      <c r="AH228" t="str">
        <f t="shared" si="114"/>
        <v>Poliuria</v>
      </c>
      <c r="AI228">
        <v>1</v>
      </c>
      <c r="AJ228" t="str">
        <f t="shared" si="115"/>
        <v>Diabetico</v>
      </c>
      <c r="AK228">
        <v>177</v>
      </c>
      <c r="AL228" t="str">
        <f t="shared" si="116"/>
        <v>Diabetes</v>
      </c>
      <c r="AM228">
        <v>9.1999999999999993</v>
      </c>
      <c r="AN228" t="str">
        <f t="shared" si="117"/>
        <v>Diabetes</v>
      </c>
      <c r="AO228">
        <v>301</v>
      </c>
      <c r="AP228" t="str">
        <f t="shared" si="118"/>
        <v>Riesgo</v>
      </c>
      <c r="AQ228">
        <v>175</v>
      </c>
      <c r="AR228" t="str">
        <f t="shared" si="119"/>
        <v>Alto</v>
      </c>
      <c r="AS228">
        <v>35</v>
      </c>
      <c r="AT228" t="str">
        <f t="shared" si="120"/>
        <v>Bajo</v>
      </c>
      <c r="AU228">
        <v>443</v>
      </c>
      <c r="AV228" t="str">
        <f t="shared" si="121"/>
        <v>Alto</v>
      </c>
      <c r="AW228">
        <v>125</v>
      </c>
      <c r="AX228" t="str">
        <f t="shared" si="122"/>
        <v>Bajo</v>
      </c>
      <c r="AY228">
        <v>6.1</v>
      </c>
      <c r="AZ228" t="str">
        <f t="shared" si="123"/>
        <v>Alto</v>
      </c>
      <c r="BA228">
        <v>7.8</v>
      </c>
      <c r="BB228" t="str">
        <f t="shared" si="101"/>
        <v>Baja</v>
      </c>
      <c r="BC228">
        <v>7.7</v>
      </c>
      <c r="BD228" t="str">
        <f t="shared" si="124"/>
        <v>Bajo</v>
      </c>
      <c r="BE228">
        <v>7.2</v>
      </c>
      <c r="BF228" t="str">
        <f t="shared" si="125"/>
        <v>Alto</v>
      </c>
      <c r="BG228">
        <v>0</v>
      </c>
      <c r="BH228" t="str">
        <f t="shared" si="126"/>
        <v>No Toma ECA</v>
      </c>
      <c r="BI228">
        <v>0</v>
      </c>
      <c r="BJ228" t="str">
        <f t="shared" si="127"/>
        <v>No toma ARB</v>
      </c>
      <c r="BK228">
        <v>1</v>
      </c>
      <c r="BL228" t="str">
        <f t="shared" si="128"/>
        <v>Toma diureticos</v>
      </c>
      <c r="BM228">
        <v>1</v>
      </c>
      <c r="BN228" t="str">
        <f t="shared" si="129"/>
        <v>Toma estatinas</v>
      </c>
      <c r="BO228">
        <v>1</v>
      </c>
      <c r="BP228" t="str">
        <f t="shared" si="130"/>
        <v>Enfermedad renal</v>
      </c>
      <c r="BQ228">
        <v>1</v>
      </c>
      <c r="BR228" t="str">
        <f t="shared" si="131"/>
        <v>Enfermedad cardiovascular</v>
      </c>
    </row>
    <row r="229" spans="1:70" x14ac:dyDescent="0.25">
      <c r="A229" t="s">
        <v>229</v>
      </c>
      <c r="B229">
        <v>58</v>
      </c>
      <c r="C229" t="str">
        <f t="shared" si="102"/>
        <v>Adulto</v>
      </c>
      <c r="D229" t="s">
        <v>6</v>
      </c>
      <c r="E229">
        <v>24.6</v>
      </c>
      <c r="F229" t="str">
        <f t="shared" si="103"/>
        <v>Peso Normal</v>
      </c>
      <c r="G229">
        <v>1</v>
      </c>
      <c r="H229" t="str">
        <f t="shared" si="104"/>
        <v>Tiene herencia</v>
      </c>
      <c r="I229">
        <v>125</v>
      </c>
      <c r="J229">
        <v>74</v>
      </c>
      <c r="K229">
        <v>88</v>
      </c>
      <c r="L229" t="str">
        <f t="shared" si="105"/>
        <v>Normal</v>
      </c>
      <c r="M229">
        <v>65</v>
      </c>
      <c r="N229" t="str">
        <f t="shared" si="106"/>
        <v>Normal</v>
      </c>
      <c r="O229">
        <v>2</v>
      </c>
      <c r="P229" t="str">
        <f t="shared" si="107"/>
        <v>Ligera limitaciones</v>
      </c>
      <c r="Q229">
        <v>0</v>
      </c>
      <c r="R229" t="str">
        <f t="shared" si="108"/>
        <v>No tiene cetoacidosis</v>
      </c>
      <c r="S229">
        <v>0</v>
      </c>
      <c r="T229" t="str">
        <f t="shared" si="109"/>
        <v>No tiene Insuficiencia</v>
      </c>
      <c r="U229">
        <v>1</v>
      </c>
      <c r="V229" t="str">
        <f t="shared" si="110"/>
        <v>Hipertenso</v>
      </c>
      <c r="W229">
        <v>0.7</v>
      </c>
      <c r="X229" t="str">
        <f t="shared" si="99"/>
        <v>Normal</v>
      </c>
      <c r="Y229">
        <v>19</v>
      </c>
      <c r="Z229" t="str">
        <f t="shared" si="100"/>
        <v>Normal</v>
      </c>
      <c r="AA229">
        <v>81</v>
      </c>
      <c r="AB229" t="str">
        <f t="shared" si="111"/>
        <v>Funcion disminuida</v>
      </c>
      <c r="AC229">
        <v>11</v>
      </c>
      <c r="AD229" t="str">
        <f t="shared" si="112"/>
        <v>Normal</v>
      </c>
      <c r="AE229">
        <v>8</v>
      </c>
      <c r="AF229" t="str">
        <f t="shared" si="113"/>
        <v>Normal</v>
      </c>
      <c r="AG229">
        <v>2430</v>
      </c>
      <c r="AH229" t="str">
        <f t="shared" si="114"/>
        <v>Poliuria</v>
      </c>
      <c r="AI229">
        <v>0</v>
      </c>
      <c r="AJ229" t="str">
        <f t="shared" si="115"/>
        <v>No Diabetico</v>
      </c>
      <c r="AK229">
        <v>95</v>
      </c>
      <c r="AL229" t="str">
        <f t="shared" si="116"/>
        <v>Normal</v>
      </c>
      <c r="AM229">
        <v>5.6</v>
      </c>
      <c r="AN229" t="str">
        <f t="shared" si="117"/>
        <v>Normal</v>
      </c>
      <c r="AO229">
        <v>197</v>
      </c>
      <c r="AP229" t="str">
        <f t="shared" si="118"/>
        <v>Normal</v>
      </c>
      <c r="AQ229">
        <v>117</v>
      </c>
      <c r="AR229" t="str">
        <f t="shared" si="119"/>
        <v>Casi normal</v>
      </c>
      <c r="AS229">
        <v>70</v>
      </c>
      <c r="AT229" t="str">
        <f t="shared" si="120"/>
        <v>Normal</v>
      </c>
      <c r="AU229">
        <v>93</v>
      </c>
      <c r="AV229" t="str">
        <f t="shared" si="121"/>
        <v>Normal</v>
      </c>
      <c r="AW229">
        <v>139</v>
      </c>
      <c r="AX229" t="str">
        <f t="shared" si="122"/>
        <v>Normal</v>
      </c>
      <c r="AY229">
        <v>4</v>
      </c>
      <c r="AZ229" t="str">
        <f t="shared" si="123"/>
        <v>Normal</v>
      </c>
      <c r="BA229">
        <v>13.4</v>
      </c>
      <c r="BB229" t="str">
        <f t="shared" si="101"/>
        <v>Normal</v>
      </c>
      <c r="BC229">
        <v>9.6999999999999993</v>
      </c>
      <c r="BD229" t="str">
        <f t="shared" si="124"/>
        <v>Normal</v>
      </c>
      <c r="BE229">
        <v>3</v>
      </c>
      <c r="BF229" t="str">
        <f t="shared" si="125"/>
        <v>Normal</v>
      </c>
      <c r="BG229">
        <v>1</v>
      </c>
      <c r="BH229" t="str">
        <f t="shared" si="126"/>
        <v>Toma ECA</v>
      </c>
      <c r="BI229">
        <v>0</v>
      </c>
      <c r="BJ229" t="str">
        <f t="shared" si="127"/>
        <v>No toma ARB</v>
      </c>
      <c r="BK229">
        <v>1</v>
      </c>
      <c r="BL229" t="str">
        <f t="shared" si="128"/>
        <v>Toma diureticos</v>
      </c>
      <c r="BM229">
        <v>0</v>
      </c>
      <c r="BN229" t="str">
        <f t="shared" si="129"/>
        <v>No toma estatinas</v>
      </c>
      <c r="BO229">
        <v>0</v>
      </c>
      <c r="BP229" t="str">
        <f t="shared" si="130"/>
        <v>Sano</v>
      </c>
      <c r="BQ229">
        <v>1</v>
      </c>
      <c r="BR229" t="str">
        <f t="shared" si="131"/>
        <v>Enfermedad cardiovascular</v>
      </c>
    </row>
    <row r="230" spans="1:70" x14ac:dyDescent="0.25">
      <c r="A230" t="s">
        <v>230</v>
      </c>
      <c r="B230">
        <v>57</v>
      </c>
      <c r="C230" t="str">
        <f t="shared" si="102"/>
        <v>Adulto</v>
      </c>
      <c r="D230" t="s">
        <v>1</v>
      </c>
      <c r="E230">
        <v>26.6</v>
      </c>
      <c r="F230" t="str">
        <f t="shared" si="103"/>
        <v>Sobrepeso</v>
      </c>
      <c r="G230">
        <v>0</v>
      </c>
      <c r="H230" t="str">
        <f t="shared" si="104"/>
        <v>No tiene herencia</v>
      </c>
      <c r="I230">
        <v>106</v>
      </c>
      <c r="J230">
        <v>74</v>
      </c>
      <c r="K230">
        <v>63</v>
      </c>
      <c r="L230" t="str">
        <f t="shared" si="105"/>
        <v>Normal</v>
      </c>
      <c r="M230">
        <v>58</v>
      </c>
      <c r="N230" t="str">
        <f t="shared" si="106"/>
        <v>Normal</v>
      </c>
      <c r="O230">
        <v>1</v>
      </c>
      <c r="P230" t="str">
        <f t="shared" si="107"/>
        <v>Sin limitaciones</v>
      </c>
      <c r="Q230">
        <v>0</v>
      </c>
      <c r="R230" t="str">
        <f t="shared" si="108"/>
        <v>No tiene cetoacidosis</v>
      </c>
      <c r="S230">
        <v>0</v>
      </c>
      <c r="T230" t="str">
        <f t="shared" si="109"/>
        <v>No tiene Insuficiencia</v>
      </c>
      <c r="U230">
        <v>1</v>
      </c>
      <c r="V230" t="str">
        <f t="shared" si="110"/>
        <v>Hipertenso</v>
      </c>
      <c r="W230">
        <v>0.7</v>
      </c>
      <c r="X230" t="str">
        <f t="shared" si="99"/>
        <v>Normal</v>
      </c>
      <c r="Y230">
        <v>39</v>
      </c>
      <c r="Z230" t="str">
        <f t="shared" si="100"/>
        <v>Normal</v>
      </c>
      <c r="AA230">
        <v>68</v>
      </c>
      <c r="AB230" t="str">
        <f t="shared" si="111"/>
        <v>Funcion disminuida</v>
      </c>
      <c r="AC230">
        <v>25</v>
      </c>
      <c r="AD230" t="str">
        <f t="shared" si="112"/>
        <v>Normal</v>
      </c>
      <c r="AE230">
        <v>22</v>
      </c>
      <c r="AF230" t="str">
        <f t="shared" si="113"/>
        <v>Normal</v>
      </c>
      <c r="AG230">
        <v>1922</v>
      </c>
      <c r="AH230" t="str">
        <f t="shared" si="114"/>
        <v>Poliuria</v>
      </c>
      <c r="AI230">
        <v>0</v>
      </c>
      <c r="AJ230" t="str">
        <f t="shared" si="115"/>
        <v>No Diabetico</v>
      </c>
      <c r="AK230">
        <v>121</v>
      </c>
      <c r="AL230" t="str">
        <f t="shared" si="116"/>
        <v>Prediabetes</v>
      </c>
      <c r="AM230">
        <v>5.0999999999999996</v>
      </c>
      <c r="AN230" t="str">
        <f t="shared" si="117"/>
        <v>Normal</v>
      </c>
      <c r="AO230">
        <v>203</v>
      </c>
      <c r="AP230" t="str">
        <f t="shared" si="118"/>
        <v>Alto</v>
      </c>
      <c r="AQ230">
        <v>82</v>
      </c>
      <c r="AR230" t="str">
        <f t="shared" si="119"/>
        <v>Normal</v>
      </c>
      <c r="AS230">
        <v>45</v>
      </c>
      <c r="AT230" t="str">
        <f t="shared" si="120"/>
        <v>Bajo</v>
      </c>
      <c r="AU230">
        <v>137</v>
      </c>
      <c r="AV230" t="str">
        <f t="shared" si="121"/>
        <v>Normal</v>
      </c>
      <c r="AW230">
        <v>140</v>
      </c>
      <c r="AX230" t="str">
        <f t="shared" si="122"/>
        <v>Normal</v>
      </c>
      <c r="AY230">
        <v>4.7</v>
      </c>
      <c r="AZ230" t="str">
        <f t="shared" si="123"/>
        <v>Normal</v>
      </c>
      <c r="BA230">
        <v>12.3</v>
      </c>
      <c r="BB230" t="str">
        <f t="shared" si="101"/>
        <v>Baja</v>
      </c>
      <c r="BC230">
        <v>9.8000000000000007</v>
      </c>
      <c r="BD230" t="str">
        <f t="shared" si="124"/>
        <v>Normal</v>
      </c>
      <c r="BE230">
        <v>4.0999999999999996</v>
      </c>
      <c r="BF230" t="str">
        <f t="shared" si="125"/>
        <v>Normal</v>
      </c>
      <c r="BG230">
        <v>1</v>
      </c>
      <c r="BH230" t="str">
        <f t="shared" si="126"/>
        <v>Toma ECA</v>
      </c>
      <c r="BI230">
        <v>0</v>
      </c>
      <c r="BJ230" t="str">
        <f t="shared" si="127"/>
        <v>No toma ARB</v>
      </c>
      <c r="BK230">
        <v>1</v>
      </c>
      <c r="BL230" t="str">
        <f t="shared" si="128"/>
        <v>Toma diureticos</v>
      </c>
      <c r="BM230">
        <v>1</v>
      </c>
      <c r="BN230" t="str">
        <f t="shared" si="129"/>
        <v>Toma estatinas</v>
      </c>
      <c r="BO230">
        <v>0</v>
      </c>
      <c r="BP230" t="str">
        <f t="shared" si="130"/>
        <v>Sano</v>
      </c>
      <c r="BQ230">
        <v>1</v>
      </c>
      <c r="BR230" t="str">
        <f t="shared" si="131"/>
        <v>Enfermedad cardiovascular</v>
      </c>
    </row>
    <row r="231" spans="1:70" x14ac:dyDescent="0.25">
      <c r="A231" t="s">
        <v>231</v>
      </c>
      <c r="B231">
        <v>50</v>
      </c>
      <c r="C231" t="str">
        <f t="shared" si="102"/>
        <v>Adulto</v>
      </c>
      <c r="D231" t="s">
        <v>1</v>
      </c>
      <c r="E231">
        <v>25.3</v>
      </c>
      <c r="F231" t="str">
        <f t="shared" si="103"/>
        <v>Sobrepeso</v>
      </c>
      <c r="G231">
        <v>0</v>
      </c>
      <c r="H231" t="str">
        <f t="shared" si="104"/>
        <v>No tiene herencia</v>
      </c>
      <c r="I231">
        <v>184</v>
      </c>
      <c r="J231">
        <v>98</v>
      </c>
      <c r="K231">
        <v>89</v>
      </c>
      <c r="L231" t="str">
        <f t="shared" si="105"/>
        <v>Normal</v>
      </c>
      <c r="M231">
        <v>27</v>
      </c>
      <c r="N231" t="str">
        <f t="shared" si="106"/>
        <v>Reducida</v>
      </c>
      <c r="O231">
        <v>3</v>
      </c>
      <c r="P231" t="str">
        <f t="shared" si="107"/>
        <v>Limitacion marcada</v>
      </c>
      <c r="Q231">
        <v>0</v>
      </c>
      <c r="R231" t="str">
        <f t="shared" si="108"/>
        <v>No tiene cetoacidosis</v>
      </c>
      <c r="S231">
        <v>0</v>
      </c>
      <c r="T231" t="str">
        <f t="shared" si="109"/>
        <v>No tiene Insuficiencia</v>
      </c>
      <c r="U231">
        <v>1</v>
      </c>
      <c r="V231" t="str">
        <f t="shared" si="110"/>
        <v>Hipertenso</v>
      </c>
      <c r="W231">
        <v>2.2999999999999998</v>
      </c>
      <c r="X231" t="str">
        <f t="shared" si="99"/>
        <v>Alto</v>
      </c>
      <c r="Y231">
        <v>108</v>
      </c>
      <c r="Z231" t="str">
        <f t="shared" si="100"/>
        <v>Riesgo</v>
      </c>
      <c r="AA231">
        <v>53</v>
      </c>
      <c r="AB231" t="str">
        <f t="shared" si="111"/>
        <v>Funcion disminuida moderada</v>
      </c>
      <c r="AC231">
        <v>2136</v>
      </c>
      <c r="AD231" t="str">
        <f t="shared" si="112"/>
        <v>Proteinuria</v>
      </c>
      <c r="AE231">
        <v>1495</v>
      </c>
      <c r="AF231" t="str">
        <f t="shared" si="113"/>
        <v>Macroalbuminuria</v>
      </c>
      <c r="AG231">
        <v>748</v>
      </c>
      <c r="AH231" t="str">
        <f t="shared" si="114"/>
        <v>Poliuria</v>
      </c>
      <c r="AI231">
        <v>1</v>
      </c>
      <c r="AJ231" t="str">
        <f t="shared" si="115"/>
        <v>Diabetico</v>
      </c>
      <c r="AK231">
        <v>154</v>
      </c>
      <c r="AL231" t="str">
        <f t="shared" si="116"/>
        <v>Diabetes</v>
      </c>
      <c r="AM231">
        <v>10.9</v>
      </c>
      <c r="AN231" t="str">
        <f t="shared" si="117"/>
        <v>Diabetes</v>
      </c>
      <c r="AO231">
        <v>299</v>
      </c>
      <c r="AP231" t="str">
        <f t="shared" si="118"/>
        <v>Riesgo</v>
      </c>
      <c r="AQ231">
        <v>209</v>
      </c>
      <c r="AR231" t="str">
        <f t="shared" si="119"/>
        <v>Muy alto</v>
      </c>
      <c r="AS231">
        <v>32</v>
      </c>
      <c r="AT231" t="str">
        <f t="shared" si="120"/>
        <v>Bajo</v>
      </c>
      <c r="AU231">
        <v>195</v>
      </c>
      <c r="AV231" t="str">
        <f t="shared" si="121"/>
        <v>Alto</v>
      </c>
      <c r="AW231">
        <v>135</v>
      </c>
      <c r="AX231" t="str">
        <f t="shared" si="122"/>
        <v>Normal</v>
      </c>
      <c r="AY231">
        <v>6.3</v>
      </c>
      <c r="AZ231" t="str">
        <f t="shared" si="123"/>
        <v>Alto</v>
      </c>
      <c r="BA231">
        <v>7.9</v>
      </c>
      <c r="BB231" t="str">
        <f t="shared" si="101"/>
        <v>Baja</v>
      </c>
      <c r="BC231">
        <v>7.7</v>
      </c>
      <c r="BD231" t="str">
        <f t="shared" si="124"/>
        <v>Bajo</v>
      </c>
      <c r="BE231">
        <v>6.6</v>
      </c>
      <c r="BF231" t="str">
        <f t="shared" si="125"/>
        <v>Alto</v>
      </c>
      <c r="BG231">
        <v>0</v>
      </c>
      <c r="BH231" t="str">
        <f t="shared" si="126"/>
        <v>No Toma ECA</v>
      </c>
      <c r="BI231">
        <v>0</v>
      </c>
      <c r="BJ231" t="str">
        <f t="shared" si="127"/>
        <v>No toma ARB</v>
      </c>
      <c r="BK231">
        <v>0</v>
      </c>
      <c r="BL231" t="str">
        <f t="shared" si="128"/>
        <v>No toma diureticos</v>
      </c>
      <c r="BM231">
        <v>1</v>
      </c>
      <c r="BN231" t="str">
        <f t="shared" si="129"/>
        <v>Toma estatinas</v>
      </c>
      <c r="BO231">
        <v>1</v>
      </c>
      <c r="BP231" t="str">
        <f t="shared" si="130"/>
        <v>Enfermedad renal</v>
      </c>
      <c r="BQ231">
        <v>1</v>
      </c>
      <c r="BR231" t="str">
        <f t="shared" si="131"/>
        <v>Enfermedad cardiovascular</v>
      </c>
    </row>
    <row r="232" spans="1:70" x14ac:dyDescent="0.25">
      <c r="A232" t="s">
        <v>232</v>
      </c>
      <c r="B232">
        <v>34</v>
      </c>
      <c r="C232" t="str">
        <f t="shared" si="102"/>
        <v>Adulto</v>
      </c>
      <c r="D232" t="s">
        <v>1</v>
      </c>
      <c r="E232">
        <v>22.9</v>
      </c>
      <c r="F232" t="str">
        <f t="shared" si="103"/>
        <v>Peso Normal</v>
      </c>
      <c r="G232">
        <v>0</v>
      </c>
      <c r="H232" t="str">
        <f t="shared" si="104"/>
        <v>No tiene herencia</v>
      </c>
      <c r="I232">
        <v>117</v>
      </c>
      <c r="J232">
        <v>66</v>
      </c>
      <c r="K232">
        <v>66</v>
      </c>
      <c r="L232" t="str">
        <f t="shared" si="105"/>
        <v>Normal</v>
      </c>
      <c r="M232">
        <v>58</v>
      </c>
      <c r="N232" t="str">
        <f t="shared" si="106"/>
        <v>Normal</v>
      </c>
      <c r="O232">
        <v>2</v>
      </c>
      <c r="P232" t="str">
        <f t="shared" si="107"/>
        <v>Ligera limitaciones</v>
      </c>
      <c r="Q232">
        <v>0</v>
      </c>
      <c r="R232" t="str">
        <f t="shared" si="108"/>
        <v>No tiene cetoacidosis</v>
      </c>
      <c r="S232">
        <v>0</v>
      </c>
      <c r="T232" t="str">
        <f t="shared" si="109"/>
        <v>No tiene Insuficiencia</v>
      </c>
      <c r="U232">
        <v>1</v>
      </c>
      <c r="V232" t="str">
        <f t="shared" si="110"/>
        <v>Hipertenso</v>
      </c>
      <c r="W232">
        <v>0.9</v>
      </c>
      <c r="X232" t="str">
        <f t="shared" si="99"/>
        <v>Normal</v>
      </c>
      <c r="Y232">
        <v>21</v>
      </c>
      <c r="Z232" t="str">
        <f t="shared" si="100"/>
        <v>Normal</v>
      </c>
      <c r="AA232">
        <v>62</v>
      </c>
      <c r="AB232" t="str">
        <f t="shared" si="111"/>
        <v>Funcion disminuida</v>
      </c>
      <c r="AC232">
        <v>16</v>
      </c>
      <c r="AD232" t="str">
        <f t="shared" si="112"/>
        <v>Normal</v>
      </c>
      <c r="AE232">
        <v>14</v>
      </c>
      <c r="AF232" t="str">
        <f t="shared" si="113"/>
        <v>Normal</v>
      </c>
      <c r="AG232">
        <v>1006</v>
      </c>
      <c r="AH232" t="str">
        <f t="shared" si="114"/>
        <v>Poliuria</v>
      </c>
      <c r="AI232">
        <v>0</v>
      </c>
      <c r="AJ232" t="str">
        <f t="shared" si="115"/>
        <v>No Diabetico</v>
      </c>
      <c r="AK232">
        <v>116</v>
      </c>
      <c r="AL232" t="str">
        <f t="shared" si="116"/>
        <v>Prediabetes</v>
      </c>
      <c r="AM232">
        <v>6.3</v>
      </c>
      <c r="AN232" t="str">
        <f t="shared" si="117"/>
        <v>Prediabetes</v>
      </c>
      <c r="AO232">
        <v>151</v>
      </c>
      <c r="AP232" t="str">
        <f t="shared" si="118"/>
        <v>Normal</v>
      </c>
      <c r="AQ232">
        <v>120</v>
      </c>
      <c r="AR232" t="str">
        <f t="shared" si="119"/>
        <v>Casi normal</v>
      </c>
      <c r="AS232">
        <v>70</v>
      </c>
      <c r="AT232" t="str">
        <f t="shared" si="120"/>
        <v>Normal</v>
      </c>
      <c r="AU232">
        <v>150</v>
      </c>
      <c r="AV232" t="str">
        <f t="shared" si="121"/>
        <v>Normal</v>
      </c>
      <c r="AW232">
        <v>138</v>
      </c>
      <c r="AX232" t="str">
        <f t="shared" si="122"/>
        <v>Normal</v>
      </c>
      <c r="AY232">
        <v>4.3</v>
      </c>
      <c r="AZ232" t="str">
        <f t="shared" si="123"/>
        <v>Normal</v>
      </c>
      <c r="BA232">
        <v>14.7</v>
      </c>
      <c r="BB232" t="str">
        <f t="shared" si="101"/>
        <v>Normal</v>
      </c>
      <c r="BC232">
        <v>8.9</v>
      </c>
      <c r="BD232" t="str">
        <f t="shared" si="124"/>
        <v>Normal</v>
      </c>
      <c r="BE232">
        <v>3.5</v>
      </c>
      <c r="BF232" t="str">
        <f t="shared" si="125"/>
        <v>Normal</v>
      </c>
      <c r="BG232">
        <v>1</v>
      </c>
      <c r="BH232" t="str">
        <f t="shared" si="126"/>
        <v>Toma ECA</v>
      </c>
      <c r="BI232">
        <v>1</v>
      </c>
      <c r="BJ232" t="str">
        <f t="shared" si="127"/>
        <v>Toma ARB</v>
      </c>
      <c r="BK232">
        <v>1</v>
      </c>
      <c r="BL232" t="str">
        <f t="shared" si="128"/>
        <v>Toma diureticos</v>
      </c>
      <c r="BM232">
        <v>1</v>
      </c>
      <c r="BN232" t="str">
        <f t="shared" si="129"/>
        <v>Toma estatinas</v>
      </c>
      <c r="BO232">
        <v>0</v>
      </c>
      <c r="BP232" t="str">
        <f t="shared" si="130"/>
        <v>Sano</v>
      </c>
      <c r="BQ232">
        <v>1</v>
      </c>
      <c r="BR232" t="str">
        <f t="shared" si="131"/>
        <v>Enfermedad cardiovascular</v>
      </c>
    </row>
    <row r="233" spans="1:70" x14ac:dyDescent="0.25">
      <c r="A233" t="s">
        <v>233</v>
      </c>
      <c r="B233">
        <v>85</v>
      </c>
      <c r="C233" t="str">
        <f t="shared" si="102"/>
        <v>Adulto Mayor</v>
      </c>
      <c r="D233" t="s">
        <v>6</v>
      </c>
      <c r="E233">
        <v>27.2</v>
      </c>
      <c r="F233" t="str">
        <f t="shared" si="103"/>
        <v>Sobrepeso</v>
      </c>
      <c r="G233">
        <v>1</v>
      </c>
      <c r="H233" t="str">
        <f t="shared" si="104"/>
        <v>Tiene herencia</v>
      </c>
      <c r="I233">
        <v>158</v>
      </c>
      <c r="J233">
        <v>90</v>
      </c>
      <c r="K233">
        <v>79</v>
      </c>
      <c r="L233" t="str">
        <f t="shared" si="105"/>
        <v>Normal</v>
      </c>
      <c r="M233">
        <v>43</v>
      </c>
      <c r="N233" t="str">
        <f t="shared" si="106"/>
        <v>Intermedia</v>
      </c>
      <c r="O233">
        <v>3</v>
      </c>
      <c r="P233" t="str">
        <f t="shared" si="107"/>
        <v>Limitacion marcada</v>
      </c>
      <c r="Q233">
        <v>1</v>
      </c>
      <c r="R233" t="str">
        <f t="shared" si="108"/>
        <v>Tiene cetoacidosis</v>
      </c>
      <c r="S233">
        <v>0</v>
      </c>
      <c r="T233" t="str">
        <f t="shared" si="109"/>
        <v>No tiene Insuficiencia</v>
      </c>
      <c r="U233">
        <v>1</v>
      </c>
      <c r="V233" t="str">
        <f t="shared" si="110"/>
        <v>Hipertenso</v>
      </c>
      <c r="W233">
        <v>4.0999999999999996</v>
      </c>
      <c r="X233" t="str">
        <f t="shared" si="99"/>
        <v>Alto</v>
      </c>
      <c r="Y233">
        <v>97</v>
      </c>
      <c r="Z233" t="str">
        <f t="shared" si="100"/>
        <v>Elevado</v>
      </c>
      <c r="AA233">
        <v>45</v>
      </c>
      <c r="AB233" t="str">
        <f t="shared" si="111"/>
        <v>Funcion disminuida moderada</v>
      </c>
      <c r="AC233">
        <v>1999</v>
      </c>
      <c r="AD233" t="str">
        <f t="shared" si="112"/>
        <v>Proteinuria</v>
      </c>
      <c r="AE233">
        <v>1799</v>
      </c>
      <c r="AF233" t="str">
        <f t="shared" si="113"/>
        <v>Macroalbuminuria</v>
      </c>
      <c r="AG233">
        <v>367</v>
      </c>
      <c r="AH233" t="str">
        <f t="shared" si="114"/>
        <v>Oliguria</v>
      </c>
      <c r="AI233">
        <v>1</v>
      </c>
      <c r="AJ233" t="str">
        <f t="shared" si="115"/>
        <v>Diabetico</v>
      </c>
      <c r="AK233">
        <v>201</v>
      </c>
      <c r="AL233" t="str">
        <f t="shared" si="116"/>
        <v>Diabetes</v>
      </c>
      <c r="AM233">
        <v>8.3000000000000007</v>
      </c>
      <c r="AN233" t="str">
        <f t="shared" si="117"/>
        <v>Diabetes</v>
      </c>
      <c r="AO233">
        <v>240</v>
      </c>
      <c r="AP233" t="str">
        <f t="shared" si="118"/>
        <v>Riesgo</v>
      </c>
      <c r="AQ233">
        <v>147</v>
      </c>
      <c r="AR233" t="str">
        <f t="shared" si="119"/>
        <v>Limite alto</v>
      </c>
      <c r="AS233">
        <v>26</v>
      </c>
      <c r="AT233" t="str">
        <f t="shared" si="120"/>
        <v>Bajo</v>
      </c>
      <c r="AU233">
        <v>200</v>
      </c>
      <c r="AV233" t="str">
        <f t="shared" si="121"/>
        <v>Alto</v>
      </c>
      <c r="AW233">
        <v>128</v>
      </c>
      <c r="AX233" t="str">
        <f t="shared" si="122"/>
        <v>Bajo</v>
      </c>
      <c r="AY233">
        <v>6.4</v>
      </c>
      <c r="AZ233" t="str">
        <f t="shared" si="123"/>
        <v>Alto</v>
      </c>
      <c r="BA233">
        <v>9.5</v>
      </c>
      <c r="BB233" t="str">
        <f t="shared" si="101"/>
        <v>Baja</v>
      </c>
      <c r="BC233">
        <v>7.9</v>
      </c>
      <c r="BD233" t="str">
        <f t="shared" si="124"/>
        <v>Bajo</v>
      </c>
      <c r="BE233">
        <v>4.5999999999999996</v>
      </c>
      <c r="BF233" t="str">
        <f t="shared" si="125"/>
        <v>Alto</v>
      </c>
      <c r="BG233">
        <v>1</v>
      </c>
      <c r="BH233" t="str">
        <f t="shared" si="126"/>
        <v>Toma ECA</v>
      </c>
      <c r="BI233">
        <v>0</v>
      </c>
      <c r="BJ233" t="str">
        <f t="shared" si="127"/>
        <v>No toma ARB</v>
      </c>
      <c r="BK233">
        <v>0</v>
      </c>
      <c r="BL233" t="str">
        <f t="shared" si="128"/>
        <v>No toma diureticos</v>
      </c>
      <c r="BM233">
        <v>0</v>
      </c>
      <c r="BN233" t="str">
        <f t="shared" si="129"/>
        <v>No toma estatinas</v>
      </c>
      <c r="BO233">
        <v>1</v>
      </c>
      <c r="BP233" t="str">
        <f t="shared" si="130"/>
        <v>Enfermedad renal</v>
      </c>
      <c r="BQ233">
        <v>1</v>
      </c>
      <c r="BR233" t="str">
        <f t="shared" si="131"/>
        <v>Enfermedad cardiovascular</v>
      </c>
    </row>
    <row r="234" spans="1:70" x14ac:dyDescent="0.25">
      <c r="A234" t="s">
        <v>234</v>
      </c>
      <c r="B234">
        <v>43</v>
      </c>
      <c r="C234" t="str">
        <f t="shared" si="102"/>
        <v>Adulto</v>
      </c>
      <c r="D234" t="s">
        <v>6</v>
      </c>
      <c r="E234">
        <v>22.1</v>
      </c>
      <c r="F234" t="str">
        <f t="shared" si="103"/>
        <v>Peso Normal</v>
      </c>
      <c r="G234">
        <v>0</v>
      </c>
      <c r="H234" t="str">
        <f t="shared" si="104"/>
        <v>No tiene herencia</v>
      </c>
      <c r="I234">
        <v>113</v>
      </c>
      <c r="J234">
        <v>65</v>
      </c>
      <c r="K234">
        <v>62</v>
      </c>
      <c r="L234" t="str">
        <f t="shared" si="105"/>
        <v>Normal</v>
      </c>
      <c r="M234">
        <v>56</v>
      </c>
      <c r="N234" t="str">
        <f t="shared" si="106"/>
        <v>Normal</v>
      </c>
      <c r="O234">
        <v>2</v>
      </c>
      <c r="P234" t="str">
        <f t="shared" si="107"/>
        <v>Ligera limitaciones</v>
      </c>
      <c r="Q234">
        <v>0</v>
      </c>
      <c r="R234" t="str">
        <f t="shared" si="108"/>
        <v>No tiene cetoacidosis</v>
      </c>
      <c r="S234">
        <v>0</v>
      </c>
      <c r="T234" t="str">
        <f t="shared" si="109"/>
        <v>No tiene Insuficiencia</v>
      </c>
      <c r="U234">
        <v>0</v>
      </c>
      <c r="V234" t="str">
        <f t="shared" si="110"/>
        <v>Normotenso</v>
      </c>
      <c r="W234">
        <v>1.1000000000000001</v>
      </c>
      <c r="X234" t="str">
        <f t="shared" si="99"/>
        <v>Alto</v>
      </c>
      <c r="Y234">
        <v>16</v>
      </c>
      <c r="Z234" t="str">
        <f t="shared" si="100"/>
        <v>Bajo</v>
      </c>
      <c r="AA234">
        <v>110</v>
      </c>
      <c r="AB234" t="str">
        <f t="shared" si="111"/>
        <v>Normal</v>
      </c>
      <c r="AC234">
        <v>13</v>
      </c>
      <c r="AD234" t="str">
        <f t="shared" si="112"/>
        <v>Normal</v>
      </c>
      <c r="AE234">
        <v>11</v>
      </c>
      <c r="AF234" t="str">
        <f t="shared" si="113"/>
        <v>Normal</v>
      </c>
      <c r="AG234">
        <v>1210</v>
      </c>
      <c r="AH234" t="str">
        <f t="shared" si="114"/>
        <v>Poliuria</v>
      </c>
      <c r="AI234">
        <v>0</v>
      </c>
      <c r="AJ234" t="str">
        <f t="shared" si="115"/>
        <v>No Diabetico</v>
      </c>
      <c r="AK234">
        <v>95</v>
      </c>
      <c r="AL234" t="str">
        <f t="shared" si="116"/>
        <v>Normal</v>
      </c>
      <c r="AM234">
        <v>5.5</v>
      </c>
      <c r="AN234" t="str">
        <f t="shared" si="117"/>
        <v>Normal</v>
      </c>
      <c r="AO234">
        <v>178</v>
      </c>
      <c r="AP234" t="str">
        <f t="shared" si="118"/>
        <v>Normal</v>
      </c>
      <c r="AQ234">
        <v>86</v>
      </c>
      <c r="AR234" t="str">
        <f t="shared" si="119"/>
        <v>Normal</v>
      </c>
      <c r="AS234">
        <v>53</v>
      </c>
      <c r="AT234" t="str">
        <f t="shared" si="120"/>
        <v>Bajo</v>
      </c>
      <c r="AU234">
        <v>91</v>
      </c>
      <c r="AV234" t="str">
        <f t="shared" si="121"/>
        <v>Normal</v>
      </c>
      <c r="AW234">
        <v>137</v>
      </c>
      <c r="AX234" t="str">
        <f t="shared" si="122"/>
        <v>Normal</v>
      </c>
      <c r="AY234">
        <v>4.4000000000000004</v>
      </c>
      <c r="AZ234" t="str">
        <f t="shared" si="123"/>
        <v>Normal</v>
      </c>
      <c r="BA234">
        <v>12.4</v>
      </c>
      <c r="BB234" t="str">
        <f t="shared" si="101"/>
        <v>Normal</v>
      </c>
      <c r="BC234">
        <v>9.4</v>
      </c>
      <c r="BD234" t="str">
        <f t="shared" si="124"/>
        <v>Normal</v>
      </c>
      <c r="BE234">
        <v>4.4000000000000004</v>
      </c>
      <c r="BF234" t="str">
        <f t="shared" si="125"/>
        <v>Normal</v>
      </c>
      <c r="BG234">
        <v>0</v>
      </c>
      <c r="BH234" t="str">
        <f t="shared" si="126"/>
        <v>No Toma ECA</v>
      </c>
      <c r="BI234">
        <v>0</v>
      </c>
      <c r="BJ234" t="str">
        <f t="shared" si="127"/>
        <v>No toma ARB</v>
      </c>
      <c r="BK234">
        <v>0</v>
      </c>
      <c r="BL234" t="str">
        <f t="shared" si="128"/>
        <v>No toma diureticos</v>
      </c>
      <c r="BM234">
        <v>0</v>
      </c>
      <c r="BN234" t="str">
        <f t="shared" si="129"/>
        <v>No toma estatinas</v>
      </c>
      <c r="BO234">
        <v>0</v>
      </c>
      <c r="BP234" t="str">
        <f t="shared" si="130"/>
        <v>Sano</v>
      </c>
      <c r="BQ234">
        <v>0</v>
      </c>
      <c r="BR234" t="str">
        <f t="shared" si="131"/>
        <v>Sano</v>
      </c>
    </row>
    <row r="235" spans="1:70" x14ac:dyDescent="0.25">
      <c r="A235" t="s">
        <v>235</v>
      </c>
      <c r="B235">
        <v>65</v>
      </c>
      <c r="C235" t="str">
        <f t="shared" si="102"/>
        <v>Adulto Mayor</v>
      </c>
      <c r="D235" t="s">
        <v>6</v>
      </c>
      <c r="E235">
        <v>18.8</v>
      </c>
      <c r="F235" t="str">
        <f t="shared" si="103"/>
        <v>Peso Normal</v>
      </c>
      <c r="G235">
        <v>0</v>
      </c>
      <c r="H235" t="str">
        <f t="shared" si="104"/>
        <v>No tiene herencia</v>
      </c>
      <c r="I235">
        <v>128</v>
      </c>
      <c r="J235">
        <v>82</v>
      </c>
      <c r="K235">
        <v>73</v>
      </c>
      <c r="L235" t="str">
        <f t="shared" si="105"/>
        <v>Normal</v>
      </c>
      <c r="M235">
        <v>64</v>
      </c>
      <c r="N235" t="str">
        <f t="shared" si="106"/>
        <v>Normal</v>
      </c>
      <c r="O235">
        <v>2</v>
      </c>
      <c r="P235" t="str">
        <f t="shared" si="107"/>
        <v>Ligera limitaciones</v>
      </c>
      <c r="Q235">
        <v>0</v>
      </c>
      <c r="R235" t="str">
        <f t="shared" si="108"/>
        <v>No tiene cetoacidosis</v>
      </c>
      <c r="S235">
        <v>0</v>
      </c>
      <c r="T235" t="str">
        <f t="shared" si="109"/>
        <v>No tiene Insuficiencia</v>
      </c>
      <c r="U235">
        <v>1</v>
      </c>
      <c r="V235" t="str">
        <f t="shared" si="110"/>
        <v>Hipertenso</v>
      </c>
      <c r="W235">
        <v>1.1000000000000001</v>
      </c>
      <c r="X235" t="str">
        <f t="shared" si="99"/>
        <v>Alto</v>
      </c>
      <c r="Y235">
        <v>29</v>
      </c>
      <c r="Z235" t="str">
        <f t="shared" si="100"/>
        <v>Normal</v>
      </c>
      <c r="AA235">
        <v>88</v>
      </c>
      <c r="AB235" t="str">
        <f t="shared" si="111"/>
        <v>Funcion disminuida</v>
      </c>
      <c r="AC235">
        <v>8</v>
      </c>
      <c r="AD235" t="str">
        <f t="shared" si="112"/>
        <v>Normal</v>
      </c>
      <c r="AE235">
        <v>6</v>
      </c>
      <c r="AF235" t="str">
        <f t="shared" si="113"/>
        <v>Normal</v>
      </c>
      <c r="AG235">
        <v>1081</v>
      </c>
      <c r="AH235" t="str">
        <f t="shared" si="114"/>
        <v>Poliuria</v>
      </c>
      <c r="AI235">
        <v>0</v>
      </c>
      <c r="AJ235" t="str">
        <f t="shared" si="115"/>
        <v>No Diabetico</v>
      </c>
      <c r="AK235">
        <v>123</v>
      </c>
      <c r="AL235" t="str">
        <f t="shared" si="116"/>
        <v>Prediabetes</v>
      </c>
      <c r="AM235">
        <v>6.2</v>
      </c>
      <c r="AN235" t="str">
        <f t="shared" si="117"/>
        <v>Prediabetes</v>
      </c>
      <c r="AO235">
        <v>163</v>
      </c>
      <c r="AP235" t="str">
        <f t="shared" si="118"/>
        <v>Normal</v>
      </c>
      <c r="AQ235">
        <v>82</v>
      </c>
      <c r="AR235" t="str">
        <f t="shared" si="119"/>
        <v>Normal</v>
      </c>
      <c r="AS235">
        <v>58</v>
      </c>
      <c r="AT235" t="str">
        <f t="shared" si="120"/>
        <v>Bajo</v>
      </c>
      <c r="AU235">
        <v>141</v>
      </c>
      <c r="AV235" t="str">
        <f t="shared" si="121"/>
        <v>Normal</v>
      </c>
      <c r="AW235">
        <v>144</v>
      </c>
      <c r="AX235" t="str">
        <f t="shared" si="122"/>
        <v>Normal</v>
      </c>
      <c r="AY235">
        <v>3.7</v>
      </c>
      <c r="AZ235" t="str">
        <f t="shared" si="123"/>
        <v>Normal</v>
      </c>
      <c r="BA235">
        <v>12.1</v>
      </c>
      <c r="BB235" t="str">
        <f t="shared" si="101"/>
        <v>Normal</v>
      </c>
      <c r="BC235">
        <v>10.3</v>
      </c>
      <c r="BD235" t="str">
        <f t="shared" si="124"/>
        <v>Normal</v>
      </c>
      <c r="BE235">
        <v>3</v>
      </c>
      <c r="BF235" t="str">
        <f t="shared" si="125"/>
        <v>Normal</v>
      </c>
      <c r="BG235">
        <v>1</v>
      </c>
      <c r="BH235" t="str">
        <f t="shared" si="126"/>
        <v>Toma ECA</v>
      </c>
      <c r="BI235">
        <v>1</v>
      </c>
      <c r="BJ235" t="str">
        <f t="shared" si="127"/>
        <v>Toma ARB</v>
      </c>
      <c r="BK235">
        <v>0</v>
      </c>
      <c r="BL235" t="str">
        <f t="shared" si="128"/>
        <v>No toma diureticos</v>
      </c>
      <c r="BM235">
        <v>0</v>
      </c>
      <c r="BN235" t="str">
        <f t="shared" si="129"/>
        <v>No toma estatinas</v>
      </c>
      <c r="BO235">
        <v>0</v>
      </c>
      <c r="BP235" t="str">
        <f t="shared" si="130"/>
        <v>Sano</v>
      </c>
      <c r="BQ235">
        <v>0</v>
      </c>
      <c r="BR235" t="str">
        <f t="shared" si="131"/>
        <v>Sano</v>
      </c>
    </row>
    <row r="236" spans="1:70" x14ac:dyDescent="0.25">
      <c r="A236" t="s">
        <v>236</v>
      </c>
      <c r="B236">
        <v>53</v>
      </c>
      <c r="C236" t="str">
        <f t="shared" si="102"/>
        <v>Adulto</v>
      </c>
      <c r="D236" t="s">
        <v>6</v>
      </c>
      <c r="E236">
        <v>31.2</v>
      </c>
      <c r="F236" t="str">
        <f t="shared" si="103"/>
        <v>Obesidad I</v>
      </c>
      <c r="G236">
        <v>1</v>
      </c>
      <c r="H236" t="str">
        <f t="shared" si="104"/>
        <v>Tiene herencia</v>
      </c>
      <c r="I236">
        <v>176</v>
      </c>
      <c r="J236">
        <v>97</v>
      </c>
      <c r="K236">
        <v>86</v>
      </c>
      <c r="L236" t="str">
        <f t="shared" si="105"/>
        <v>Normal</v>
      </c>
      <c r="M236">
        <v>26</v>
      </c>
      <c r="N236" t="str">
        <f t="shared" si="106"/>
        <v>Reducida</v>
      </c>
      <c r="O236">
        <v>2</v>
      </c>
      <c r="P236" t="str">
        <f t="shared" si="107"/>
        <v>Ligera limitaciones</v>
      </c>
      <c r="Q236">
        <v>1</v>
      </c>
      <c r="R236" t="str">
        <f t="shared" si="108"/>
        <v>Tiene cetoacidosis</v>
      </c>
      <c r="S236">
        <v>0</v>
      </c>
      <c r="T236" t="str">
        <f t="shared" si="109"/>
        <v>No tiene Insuficiencia</v>
      </c>
      <c r="U236">
        <v>1</v>
      </c>
      <c r="V236" t="str">
        <f t="shared" si="110"/>
        <v>Hipertenso</v>
      </c>
      <c r="W236">
        <v>4.9000000000000004</v>
      </c>
      <c r="X236" t="str">
        <f t="shared" si="99"/>
        <v>Alto</v>
      </c>
      <c r="Y236">
        <v>53</v>
      </c>
      <c r="Z236" t="str">
        <f t="shared" si="100"/>
        <v>Elevado</v>
      </c>
      <c r="AA236">
        <v>51</v>
      </c>
      <c r="AB236" t="str">
        <f t="shared" si="111"/>
        <v>Funcion disminuida moderada</v>
      </c>
      <c r="AC236">
        <v>1355</v>
      </c>
      <c r="AD236" t="str">
        <f t="shared" si="112"/>
        <v>Proteinuria</v>
      </c>
      <c r="AE236">
        <v>1084</v>
      </c>
      <c r="AF236" t="str">
        <f t="shared" si="113"/>
        <v>Macroalbuminuria</v>
      </c>
      <c r="AG236">
        <v>588</v>
      </c>
      <c r="AH236" t="str">
        <f t="shared" si="114"/>
        <v>Poliuria</v>
      </c>
      <c r="AI236">
        <v>1</v>
      </c>
      <c r="AJ236" t="str">
        <f t="shared" si="115"/>
        <v>Diabetico</v>
      </c>
      <c r="AK236">
        <v>195</v>
      </c>
      <c r="AL236" t="str">
        <f t="shared" si="116"/>
        <v>Diabetes</v>
      </c>
      <c r="AM236">
        <v>10.1</v>
      </c>
      <c r="AN236" t="str">
        <f t="shared" si="117"/>
        <v>Diabetes</v>
      </c>
      <c r="AO236">
        <v>289</v>
      </c>
      <c r="AP236" t="str">
        <f t="shared" si="118"/>
        <v>Riesgo</v>
      </c>
      <c r="AQ236">
        <v>186</v>
      </c>
      <c r="AR236" t="str">
        <f t="shared" si="119"/>
        <v>Alto</v>
      </c>
      <c r="AS236">
        <v>33</v>
      </c>
      <c r="AT236" t="str">
        <f t="shared" si="120"/>
        <v>Bajo</v>
      </c>
      <c r="AU236">
        <v>241</v>
      </c>
      <c r="AV236" t="str">
        <f t="shared" si="121"/>
        <v>Alto</v>
      </c>
      <c r="AW236">
        <v>127</v>
      </c>
      <c r="AX236" t="str">
        <f t="shared" si="122"/>
        <v>Bajo</v>
      </c>
      <c r="AY236">
        <v>6.3</v>
      </c>
      <c r="AZ236" t="str">
        <f t="shared" si="123"/>
        <v>Alto</v>
      </c>
      <c r="BA236">
        <v>8.6999999999999993</v>
      </c>
      <c r="BB236" t="str">
        <f t="shared" si="101"/>
        <v>Baja</v>
      </c>
      <c r="BC236">
        <v>7.7</v>
      </c>
      <c r="BD236" t="str">
        <f t="shared" si="124"/>
        <v>Bajo</v>
      </c>
      <c r="BE236">
        <v>7.5</v>
      </c>
      <c r="BF236" t="str">
        <f t="shared" si="125"/>
        <v>Alto</v>
      </c>
      <c r="BG236">
        <v>0</v>
      </c>
      <c r="BH236" t="str">
        <f t="shared" si="126"/>
        <v>No Toma ECA</v>
      </c>
      <c r="BI236">
        <v>0</v>
      </c>
      <c r="BJ236" t="str">
        <f t="shared" si="127"/>
        <v>No toma ARB</v>
      </c>
      <c r="BK236">
        <v>1</v>
      </c>
      <c r="BL236" t="str">
        <f t="shared" si="128"/>
        <v>Toma diureticos</v>
      </c>
      <c r="BM236">
        <v>1</v>
      </c>
      <c r="BN236" t="str">
        <f t="shared" si="129"/>
        <v>Toma estatinas</v>
      </c>
      <c r="BO236">
        <v>1</v>
      </c>
      <c r="BP236" t="str">
        <f t="shared" si="130"/>
        <v>Enfermedad renal</v>
      </c>
      <c r="BQ236">
        <v>0</v>
      </c>
      <c r="BR236" t="str">
        <f t="shared" si="131"/>
        <v>Sano</v>
      </c>
    </row>
    <row r="237" spans="1:70" x14ac:dyDescent="0.25">
      <c r="A237" t="s">
        <v>237</v>
      </c>
      <c r="B237">
        <v>70</v>
      </c>
      <c r="C237" t="str">
        <f t="shared" si="102"/>
        <v>Adulto Mayor</v>
      </c>
      <c r="D237" t="s">
        <v>6</v>
      </c>
      <c r="E237">
        <v>25.9</v>
      </c>
      <c r="F237" t="str">
        <f t="shared" si="103"/>
        <v>Sobrepeso</v>
      </c>
      <c r="G237">
        <v>1</v>
      </c>
      <c r="H237" t="str">
        <f t="shared" si="104"/>
        <v>Tiene herencia</v>
      </c>
      <c r="I237">
        <v>101</v>
      </c>
      <c r="J237">
        <v>82</v>
      </c>
      <c r="K237">
        <v>72</v>
      </c>
      <c r="L237" t="str">
        <f t="shared" si="105"/>
        <v>Normal</v>
      </c>
      <c r="M237">
        <v>63</v>
      </c>
      <c r="N237" t="str">
        <f t="shared" si="106"/>
        <v>Normal</v>
      </c>
      <c r="O237">
        <v>1</v>
      </c>
      <c r="P237" t="str">
        <f t="shared" si="107"/>
        <v>Sin limitaciones</v>
      </c>
      <c r="Q237">
        <v>0</v>
      </c>
      <c r="R237" t="str">
        <f t="shared" si="108"/>
        <v>No tiene cetoacidosis</v>
      </c>
      <c r="S237">
        <v>0</v>
      </c>
      <c r="T237" t="str">
        <f t="shared" si="109"/>
        <v>No tiene Insuficiencia</v>
      </c>
      <c r="U237">
        <v>1</v>
      </c>
      <c r="V237" t="str">
        <f t="shared" si="110"/>
        <v>Hipertenso</v>
      </c>
      <c r="W237">
        <v>0.6</v>
      </c>
      <c r="X237" t="str">
        <f t="shared" si="99"/>
        <v>Normal</v>
      </c>
      <c r="Y237">
        <v>24</v>
      </c>
      <c r="Z237" t="str">
        <f t="shared" si="100"/>
        <v>Normal</v>
      </c>
      <c r="AA237">
        <v>115</v>
      </c>
      <c r="AB237" t="str">
        <f t="shared" si="111"/>
        <v>Normal</v>
      </c>
      <c r="AC237">
        <v>15</v>
      </c>
      <c r="AD237" t="str">
        <f t="shared" si="112"/>
        <v>Normal</v>
      </c>
      <c r="AE237">
        <v>12</v>
      </c>
      <c r="AF237" t="str">
        <f t="shared" si="113"/>
        <v>Normal</v>
      </c>
      <c r="AG237">
        <v>2406</v>
      </c>
      <c r="AH237" t="str">
        <f t="shared" si="114"/>
        <v>Poliuria</v>
      </c>
      <c r="AI237">
        <v>0</v>
      </c>
      <c r="AJ237" t="str">
        <f t="shared" si="115"/>
        <v>No Diabetico</v>
      </c>
      <c r="AK237">
        <v>109</v>
      </c>
      <c r="AL237" t="str">
        <f t="shared" si="116"/>
        <v>Prediabetes</v>
      </c>
      <c r="AM237">
        <v>4.9000000000000004</v>
      </c>
      <c r="AN237" t="str">
        <f t="shared" si="117"/>
        <v>Normal</v>
      </c>
      <c r="AO237">
        <v>219</v>
      </c>
      <c r="AP237" t="str">
        <f t="shared" si="118"/>
        <v>Alto</v>
      </c>
      <c r="AQ237">
        <v>82</v>
      </c>
      <c r="AR237" t="str">
        <f t="shared" si="119"/>
        <v>Normal</v>
      </c>
      <c r="AS237">
        <v>52</v>
      </c>
      <c r="AT237" t="str">
        <f t="shared" si="120"/>
        <v>Bajo</v>
      </c>
      <c r="AU237">
        <v>82</v>
      </c>
      <c r="AV237" t="str">
        <f t="shared" si="121"/>
        <v>Normal</v>
      </c>
      <c r="AW237">
        <v>144</v>
      </c>
      <c r="AX237" t="str">
        <f t="shared" si="122"/>
        <v>Normal</v>
      </c>
      <c r="AY237">
        <v>4.5</v>
      </c>
      <c r="AZ237" t="str">
        <f t="shared" si="123"/>
        <v>Normal</v>
      </c>
      <c r="BA237">
        <v>15.4</v>
      </c>
      <c r="BB237" t="str">
        <f t="shared" si="101"/>
        <v>Normal</v>
      </c>
      <c r="BC237">
        <v>9.1999999999999993</v>
      </c>
      <c r="BD237" t="str">
        <f t="shared" si="124"/>
        <v>Normal</v>
      </c>
      <c r="BE237">
        <v>3.3</v>
      </c>
      <c r="BF237" t="str">
        <f t="shared" si="125"/>
        <v>Normal</v>
      </c>
      <c r="BG237">
        <v>0</v>
      </c>
      <c r="BH237" t="str">
        <f t="shared" si="126"/>
        <v>No Toma ECA</v>
      </c>
      <c r="BI237">
        <v>1</v>
      </c>
      <c r="BJ237" t="str">
        <f t="shared" si="127"/>
        <v>Toma ARB</v>
      </c>
      <c r="BK237">
        <v>0</v>
      </c>
      <c r="BL237" t="str">
        <f t="shared" si="128"/>
        <v>No toma diureticos</v>
      </c>
      <c r="BM237">
        <v>1</v>
      </c>
      <c r="BN237" t="str">
        <f t="shared" si="129"/>
        <v>Toma estatinas</v>
      </c>
      <c r="BO237">
        <v>0</v>
      </c>
      <c r="BP237" t="str">
        <f t="shared" si="130"/>
        <v>Sano</v>
      </c>
      <c r="BQ237">
        <v>1</v>
      </c>
      <c r="BR237" t="str">
        <f t="shared" si="131"/>
        <v>Enfermedad cardiovascular</v>
      </c>
    </row>
    <row r="238" spans="1:70" x14ac:dyDescent="0.25">
      <c r="A238" t="s">
        <v>238</v>
      </c>
      <c r="B238">
        <v>83</v>
      </c>
      <c r="C238" t="str">
        <f t="shared" si="102"/>
        <v>Adulto Mayor</v>
      </c>
      <c r="D238" t="s">
        <v>6</v>
      </c>
      <c r="E238">
        <v>31.3</v>
      </c>
      <c r="F238" t="str">
        <f t="shared" si="103"/>
        <v>Obesidad I</v>
      </c>
      <c r="G238">
        <v>1</v>
      </c>
      <c r="H238" t="str">
        <f t="shared" si="104"/>
        <v>Tiene herencia</v>
      </c>
      <c r="I238">
        <v>179</v>
      </c>
      <c r="J238">
        <v>109</v>
      </c>
      <c r="K238">
        <v>88</v>
      </c>
      <c r="L238" t="str">
        <f t="shared" si="105"/>
        <v>Normal</v>
      </c>
      <c r="M238">
        <v>36</v>
      </c>
      <c r="N238" t="str">
        <f t="shared" si="106"/>
        <v>Reducida</v>
      </c>
      <c r="O238">
        <v>3</v>
      </c>
      <c r="P238" t="str">
        <f t="shared" si="107"/>
        <v>Limitacion marcada</v>
      </c>
      <c r="Q238">
        <v>0</v>
      </c>
      <c r="R238" t="str">
        <f t="shared" si="108"/>
        <v>No tiene cetoacidosis</v>
      </c>
      <c r="S238">
        <v>0</v>
      </c>
      <c r="T238" t="str">
        <f t="shared" si="109"/>
        <v>No tiene Insuficiencia</v>
      </c>
      <c r="U238">
        <v>1</v>
      </c>
      <c r="V238" t="str">
        <f t="shared" si="110"/>
        <v>Hipertenso</v>
      </c>
      <c r="W238">
        <v>3.1</v>
      </c>
      <c r="X238" t="str">
        <f t="shared" si="99"/>
        <v>Alto</v>
      </c>
      <c r="Y238">
        <v>74</v>
      </c>
      <c r="Z238" t="str">
        <f t="shared" si="100"/>
        <v>Elevado</v>
      </c>
      <c r="AA238">
        <v>17</v>
      </c>
      <c r="AB238" t="str">
        <f t="shared" si="111"/>
        <v>Dismucion grave</v>
      </c>
      <c r="AC238">
        <v>1933</v>
      </c>
      <c r="AD238" t="str">
        <f t="shared" si="112"/>
        <v>Proteinuria</v>
      </c>
      <c r="AE238">
        <v>1353</v>
      </c>
      <c r="AF238" t="str">
        <f t="shared" si="113"/>
        <v>Macroalbuminuria</v>
      </c>
      <c r="AG238">
        <v>628</v>
      </c>
      <c r="AH238" t="str">
        <f t="shared" si="114"/>
        <v>Poliuria</v>
      </c>
      <c r="AI238">
        <v>1</v>
      </c>
      <c r="AJ238" t="str">
        <f t="shared" si="115"/>
        <v>Diabetico</v>
      </c>
      <c r="AK238">
        <v>138</v>
      </c>
      <c r="AL238" t="str">
        <f t="shared" si="116"/>
        <v>Diabetes</v>
      </c>
      <c r="AM238">
        <v>8.5</v>
      </c>
      <c r="AN238" t="str">
        <f t="shared" si="117"/>
        <v>Diabetes</v>
      </c>
      <c r="AO238">
        <v>278</v>
      </c>
      <c r="AP238" t="str">
        <f t="shared" si="118"/>
        <v>Riesgo</v>
      </c>
      <c r="AQ238">
        <v>201</v>
      </c>
      <c r="AR238" t="str">
        <f t="shared" si="119"/>
        <v>Muy alto</v>
      </c>
      <c r="AS238">
        <v>43</v>
      </c>
      <c r="AT238" t="str">
        <f t="shared" si="120"/>
        <v>Bajo</v>
      </c>
      <c r="AU238">
        <v>394</v>
      </c>
      <c r="AV238" t="str">
        <f t="shared" si="121"/>
        <v>Alto</v>
      </c>
      <c r="AW238">
        <v>135</v>
      </c>
      <c r="AX238" t="str">
        <f t="shared" si="122"/>
        <v>Normal</v>
      </c>
      <c r="AY238">
        <v>5</v>
      </c>
      <c r="AZ238" t="str">
        <f t="shared" si="123"/>
        <v>Normal</v>
      </c>
      <c r="BA238">
        <v>9.3000000000000007</v>
      </c>
      <c r="BB238" t="str">
        <f t="shared" si="101"/>
        <v>Baja</v>
      </c>
      <c r="BC238">
        <v>8.1999999999999993</v>
      </c>
      <c r="BD238" t="str">
        <f t="shared" si="124"/>
        <v>Bajo</v>
      </c>
      <c r="BE238">
        <v>6.1</v>
      </c>
      <c r="BF238" t="str">
        <f t="shared" si="125"/>
        <v>Alto</v>
      </c>
      <c r="BG238">
        <v>1</v>
      </c>
      <c r="BH238" t="str">
        <f t="shared" si="126"/>
        <v>Toma ECA</v>
      </c>
      <c r="BI238">
        <v>0</v>
      </c>
      <c r="BJ238" t="str">
        <f t="shared" si="127"/>
        <v>No toma ARB</v>
      </c>
      <c r="BK238">
        <v>0</v>
      </c>
      <c r="BL238" t="str">
        <f t="shared" si="128"/>
        <v>No toma diureticos</v>
      </c>
      <c r="BM238">
        <v>1</v>
      </c>
      <c r="BN238" t="str">
        <f t="shared" si="129"/>
        <v>Toma estatinas</v>
      </c>
      <c r="BO238">
        <v>1</v>
      </c>
      <c r="BP238" t="str">
        <f t="shared" si="130"/>
        <v>Enfermedad renal</v>
      </c>
      <c r="BQ238">
        <v>0</v>
      </c>
      <c r="BR238" t="str">
        <f t="shared" si="131"/>
        <v>Sano</v>
      </c>
    </row>
    <row r="239" spans="1:70" x14ac:dyDescent="0.25">
      <c r="A239" t="s">
        <v>239</v>
      </c>
      <c r="B239">
        <v>66</v>
      </c>
      <c r="C239" t="str">
        <f t="shared" si="102"/>
        <v>Adulto Mayor</v>
      </c>
      <c r="D239" t="s">
        <v>6</v>
      </c>
      <c r="E239">
        <v>26.8</v>
      </c>
      <c r="F239" t="str">
        <f t="shared" si="103"/>
        <v>Sobrepeso</v>
      </c>
      <c r="G239">
        <v>1</v>
      </c>
      <c r="H239" t="str">
        <f t="shared" si="104"/>
        <v>Tiene herencia</v>
      </c>
      <c r="I239">
        <v>122</v>
      </c>
      <c r="J239">
        <v>71</v>
      </c>
      <c r="K239">
        <v>85</v>
      </c>
      <c r="L239" t="str">
        <f t="shared" si="105"/>
        <v>Normal</v>
      </c>
      <c r="M239">
        <v>61</v>
      </c>
      <c r="N239" t="str">
        <f t="shared" si="106"/>
        <v>Normal</v>
      </c>
      <c r="O239">
        <v>2</v>
      </c>
      <c r="P239" t="str">
        <f t="shared" si="107"/>
        <v>Ligera limitaciones</v>
      </c>
      <c r="Q239">
        <v>0</v>
      </c>
      <c r="R239" t="str">
        <f t="shared" si="108"/>
        <v>No tiene cetoacidosis</v>
      </c>
      <c r="S239">
        <v>0</v>
      </c>
      <c r="T239" t="str">
        <f t="shared" si="109"/>
        <v>No tiene Insuficiencia</v>
      </c>
      <c r="U239">
        <v>0</v>
      </c>
      <c r="V239" t="str">
        <f t="shared" si="110"/>
        <v>Normotenso</v>
      </c>
      <c r="W239">
        <v>0.9</v>
      </c>
      <c r="X239" t="str">
        <f t="shared" si="99"/>
        <v>Normal</v>
      </c>
      <c r="Y239">
        <v>35</v>
      </c>
      <c r="Z239" t="str">
        <f t="shared" si="100"/>
        <v>Normal</v>
      </c>
      <c r="AA239">
        <v>64</v>
      </c>
      <c r="AB239" t="str">
        <f t="shared" si="111"/>
        <v>Funcion disminuida</v>
      </c>
      <c r="AC239">
        <v>21</v>
      </c>
      <c r="AD239" t="str">
        <f t="shared" si="112"/>
        <v>Normal</v>
      </c>
      <c r="AE239">
        <v>16</v>
      </c>
      <c r="AF239" t="str">
        <f t="shared" si="113"/>
        <v>Normal</v>
      </c>
      <c r="AG239">
        <v>2305</v>
      </c>
      <c r="AH239" t="str">
        <f t="shared" si="114"/>
        <v>Poliuria</v>
      </c>
      <c r="AI239">
        <v>1</v>
      </c>
      <c r="AJ239" t="str">
        <f t="shared" si="115"/>
        <v>Diabetico</v>
      </c>
      <c r="AK239">
        <v>92</v>
      </c>
      <c r="AL239" t="str">
        <f t="shared" si="116"/>
        <v>Normal</v>
      </c>
      <c r="AM239">
        <v>4.8</v>
      </c>
      <c r="AN239" t="str">
        <f t="shared" si="117"/>
        <v>Normal</v>
      </c>
      <c r="AO239">
        <v>172</v>
      </c>
      <c r="AP239" t="str">
        <f t="shared" si="118"/>
        <v>Normal</v>
      </c>
      <c r="AQ239">
        <v>112</v>
      </c>
      <c r="AR239" t="str">
        <f t="shared" si="119"/>
        <v>Casi normal</v>
      </c>
      <c r="AS239">
        <v>50</v>
      </c>
      <c r="AT239" t="str">
        <f t="shared" si="120"/>
        <v>Bajo</v>
      </c>
      <c r="AU239">
        <v>97</v>
      </c>
      <c r="AV239" t="str">
        <f t="shared" si="121"/>
        <v>Normal</v>
      </c>
      <c r="AW239">
        <v>136</v>
      </c>
      <c r="AX239" t="str">
        <f t="shared" si="122"/>
        <v>Normal</v>
      </c>
      <c r="AY239">
        <v>3.6</v>
      </c>
      <c r="AZ239" t="str">
        <f t="shared" si="123"/>
        <v>Normal</v>
      </c>
      <c r="BA239">
        <v>15.6</v>
      </c>
      <c r="BB239" t="str">
        <f t="shared" si="101"/>
        <v>Alta</v>
      </c>
      <c r="BC239">
        <v>9.9</v>
      </c>
      <c r="BD239" t="str">
        <f t="shared" si="124"/>
        <v>Normal</v>
      </c>
      <c r="BE239">
        <v>3.5</v>
      </c>
      <c r="BF239" t="str">
        <f t="shared" si="125"/>
        <v>Normal</v>
      </c>
      <c r="BG239">
        <v>1</v>
      </c>
      <c r="BH239" t="str">
        <f t="shared" si="126"/>
        <v>Toma ECA</v>
      </c>
      <c r="BI239">
        <v>0</v>
      </c>
      <c r="BJ239" t="str">
        <f t="shared" si="127"/>
        <v>No toma ARB</v>
      </c>
      <c r="BK239">
        <v>0</v>
      </c>
      <c r="BL239" t="str">
        <f t="shared" si="128"/>
        <v>No toma diureticos</v>
      </c>
      <c r="BM239">
        <v>1</v>
      </c>
      <c r="BN239" t="str">
        <f t="shared" si="129"/>
        <v>Toma estatinas</v>
      </c>
      <c r="BO239">
        <v>0</v>
      </c>
      <c r="BP239" t="str">
        <f t="shared" si="130"/>
        <v>Sano</v>
      </c>
      <c r="BQ239">
        <v>0</v>
      </c>
      <c r="BR239" t="str">
        <f t="shared" si="131"/>
        <v>Sano</v>
      </c>
    </row>
    <row r="240" spans="1:70" x14ac:dyDescent="0.25">
      <c r="A240" t="s">
        <v>240</v>
      </c>
      <c r="B240">
        <v>55</v>
      </c>
      <c r="C240" t="str">
        <f t="shared" si="102"/>
        <v>Adulto</v>
      </c>
      <c r="D240" t="s">
        <v>6</v>
      </c>
      <c r="E240">
        <v>37</v>
      </c>
      <c r="F240" t="str">
        <f t="shared" si="103"/>
        <v>Obesidad II</v>
      </c>
      <c r="G240">
        <v>1</v>
      </c>
      <c r="H240" t="str">
        <f t="shared" si="104"/>
        <v>Tiene herencia</v>
      </c>
      <c r="I240">
        <v>163</v>
      </c>
      <c r="J240">
        <v>107</v>
      </c>
      <c r="K240">
        <v>101</v>
      </c>
      <c r="L240" t="str">
        <f t="shared" si="105"/>
        <v>Taquicardia</v>
      </c>
      <c r="M240">
        <v>33</v>
      </c>
      <c r="N240" t="str">
        <f t="shared" si="106"/>
        <v>Reducida</v>
      </c>
      <c r="O240">
        <v>3</v>
      </c>
      <c r="P240" t="str">
        <f t="shared" si="107"/>
        <v>Limitacion marcada</v>
      </c>
      <c r="Q240">
        <v>0</v>
      </c>
      <c r="R240" t="str">
        <f t="shared" si="108"/>
        <v>No tiene cetoacidosis</v>
      </c>
      <c r="S240">
        <v>0</v>
      </c>
      <c r="T240" t="str">
        <f t="shared" si="109"/>
        <v>No tiene Insuficiencia</v>
      </c>
      <c r="U240">
        <v>1</v>
      </c>
      <c r="V240" t="str">
        <f t="shared" si="110"/>
        <v>Hipertenso</v>
      </c>
      <c r="W240">
        <v>2.2999999999999998</v>
      </c>
      <c r="X240" t="str">
        <f t="shared" si="99"/>
        <v>Alto</v>
      </c>
      <c r="Y240">
        <v>102</v>
      </c>
      <c r="Z240" t="str">
        <f t="shared" si="100"/>
        <v>Riesgo</v>
      </c>
      <c r="AA240">
        <v>15</v>
      </c>
      <c r="AB240" t="str">
        <f t="shared" si="111"/>
        <v>Dismucion grave</v>
      </c>
      <c r="AC240">
        <v>2297</v>
      </c>
      <c r="AD240" t="str">
        <f t="shared" si="112"/>
        <v>Proteinuria</v>
      </c>
      <c r="AE240">
        <v>1837</v>
      </c>
      <c r="AF240" t="str">
        <f t="shared" si="113"/>
        <v>Macroalbuminuria</v>
      </c>
      <c r="AG240">
        <v>449</v>
      </c>
      <c r="AH240" t="str">
        <f t="shared" si="114"/>
        <v>Oliguria</v>
      </c>
      <c r="AI240">
        <v>1</v>
      </c>
      <c r="AJ240" t="str">
        <f t="shared" si="115"/>
        <v>Diabetico</v>
      </c>
      <c r="AK240">
        <v>158</v>
      </c>
      <c r="AL240" t="str">
        <f t="shared" si="116"/>
        <v>Diabetes</v>
      </c>
      <c r="AM240">
        <v>10.7</v>
      </c>
      <c r="AN240" t="str">
        <f t="shared" si="117"/>
        <v>Diabetes</v>
      </c>
      <c r="AO240">
        <v>213</v>
      </c>
      <c r="AP240" t="str">
        <f t="shared" si="118"/>
        <v>Alto</v>
      </c>
      <c r="AQ240">
        <v>151</v>
      </c>
      <c r="AR240" t="str">
        <f t="shared" si="119"/>
        <v>Limite alto</v>
      </c>
      <c r="AS240">
        <v>43</v>
      </c>
      <c r="AT240" t="str">
        <f t="shared" si="120"/>
        <v>Bajo</v>
      </c>
      <c r="AU240">
        <v>330</v>
      </c>
      <c r="AV240" t="str">
        <f t="shared" si="121"/>
        <v>Alto</v>
      </c>
      <c r="AW240">
        <v>140</v>
      </c>
      <c r="AX240" t="str">
        <f t="shared" si="122"/>
        <v>Normal</v>
      </c>
      <c r="AY240">
        <v>5.8</v>
      </c>
      <c r="AZ240" t="str">
        <f t="shared" si="123"/>
        <v>Alto</v>
      </c>
      <c r="BA240">
        <v>7.4</v>
      </c>
      <c r="BB240" t="str">
        <f t="shared" si="101"/>
        <v>Baja</v>
      </c>
      <c r="BC240">
        <v>8.4</v>
      </c>
      <c r="BD240" t="str">
        <f t="shared" si="124"/>
        <v>Bajo</v>
      </c>
      <c r="BE240">
        <v>5.8</v>
      </c>
      <c r="BF240" t="str">
        <f t="shared" si="125"/>
        <v>Alto</v>
      </c>
      <c r="BG240">
        <v>1</v>
      </c>
      <c r="BH240" t="str">
        <f t="shared" si="126"/>
        <v>Toma ECA</v>
      </c>
      <c r="BI240">
        <v>0</v>
      </c>
      <c r="BJ240" t="str">
        <f t="shared" si="127"/>
        <v>No toma ARB</v>
      </c>
      <c r="BK240">
        <v>0</v>
      </c>
      <c r="BL240" t="str">
        <f t="shared" si="128"/>
        <v>No toma diureticos</v>
      </c>
      <c r="BM240">
        <v>1</v>
      </c>
      <c r="BN240" t="str">
        <f t="shared" si="129"/>
        <v>Toma estatinas</v>
      </c>
      <c r="BO240">
        <v>1</v>
      </c>
      <c r="BP240" t="str">
        <f t="shared" si="130"/>
        <v>Enfermedad renal</v>
      </c>
      <c r="BQ240">
        <v>0</v>
      </c>
      <c r="BR240" t="str">
        <f t="shared" si="131"/>
        <v>Sano</v>
      </c>
    </row>
    <row r="241" spans="1:70" x14ac:dyDescent="0.25">
      <c r="A241" t="s">
        <v>241</v>
      </c>
      <c r="B241">
        <v>31</v>
      </c>
      <c r="C241" t="str">
        <f t="shared" si="102"/>
        <v>Adulto</v>
      </c>
      <c r="D241" t="s">
        <v>1</v>
      </c>
      <c r="E241">
        <v>28.2</v>
      </c>
      <c r="F241" t="str">
        <f t="shared" si="103"/>
        <v>Sobrepeso</v>
      </c>
      <c r="G241">
        <v>0</v>
      </c>
      <c r="H241" t="str">
        <f t="shared" si="104"/>
        <v>No tiene herencia</v>
      </c>
      <c r="I241">
        <v>133</v>
      </c>
      <c r="J241">
        <v>67</v>
      </c>
      <c r="K241">
        <v>65</v>
      </c>
      <c r="L241" t="str">
        <f t="shared" si="105"/>
        <v>Normal</v>
      </c>
      <c r="M241">
        <v>52</v>
      </c>
      <c r="N241" t="str">
        <f t="shared" si="106"/>
        <v>Normal</v>
      </c>
      <c r="O241">
        <v>1</v>
      </c>
      <c r="P241" t="str">
        <f t="shared" si="107"/>
        <v>Sin limitaciones</v>
      </c>
      <c r="Q241">
        <v>0</v>
      </c>
      <c r="R241" t="str">
        <f t="shared" si="108"/>
        <v>No tiene cetoacidosis</v>
      </c>
      <c r="S241">
        <v>0</v>
      </c>
      <c r="T241" t="str">
        <f t="shared" si="109"/>
        <v>No tiene Insuficiencia</v>
      </c>
      <c r="U241">
        <v>1</v>
      </c>
      <c r="V241" t="str">
        <f t="shared" si="110"/>
        <v>Hipertenso</v>
      </c>
      <c r="W241">
        <v>1.2</v>
      </c>
      <c r="X241" t="str">
        <f t="shared" si="99"/>
        <v>Normal</v>
      </c>
      <c r="Y241">
        <v>20</v>
      </c>
      <c r="Z241" t="str">
        <f t="shared" si="100"/>
        <v>Normal</v>
      </c>
      <c r="AA241">
        <v>114</v>
      </c>
      <c r="AB241" t="str">
        <f t="shared" si="111"/>
        <v>Normal</v>
      </c>
      <c r="AC241">
        <v>20</v>
      </c>
      <c r="AD241" t="str">
        <f t="shared" si="112"/>
        <v>Normal</v>
      </c>
      <c r="AE241">
        <v>16</v>
      </c>
      <c r="AF241" t="str">
        <f t="shared" si="113"/>
        <v>Normal</v>
      </c>
      <c r="AG241">
        <v>1703</v>
      </c>
      <c r="AH241" t="str">
        <f t="shared" si="114"/>
        <v>Poliuria</v>
      </c>
      <c r="AI241">
        <v>1</v>
      </c>
      <c r="AJ241" t="str">
        <f t="shared" si="115"/>
        <v>Diabetico</v>
      </c>
      <c r="AK241">
        <v>97</v>
      </c>
      <c r="AL241" t="str">
        <f t="shared" si="116"/>
        <v>Normal</v>
      </c>
      <c r="AM241">
        <v>6.3</v>
      </c>
      <c r="AN241" t="str">
        <f t="shared" si="117"/>
        <v>Prediabetes</v>
      </c>
      <c r="AO241">
        <v>154</v>
      </c>
      <c r="AP241" t="str">
        <f t="shared" si="118"/>
        <v>Normal</v>
      </c>
      <c r="AQ241">
        <v>82</v>
      </c>
      <c r="AR241" t="str">
        <f t="shared" si="119"/>
        <v>Normal</v>
      </c>
      <c r="AS241">
        <v>50</v>
      </c>
      <c r="AT241" t="str">
        <f t="shared" si="120"/>
        <v>Bajo</v>
      </c>
      <c r="AU241">
        <v>147</v>
      </c>
      <c r="AV241" t="str">
        <f t="shared" si="121"/>
        <v>Normal</v>
      </c>
      <c r="AW241">
        <v>139</v>
      </c>
      <c r="AX241" t="str">
        <f t="shared" si="122"/>
        <v>Normal</v>
      </c>
      <c r="AY241">
        <v>5</v>
      </c>
      <c r="AZ241" t="str">
        <f t="shared" si="123"/>
        <v>Normal</v>
      </c>
      <c r="BA241">
        <v>12</v>
      </c>
      <c r="BB241" t="str">
        <f t="shared" si="101"/>
        <v>Baja</v>
      </c>
      <c r="BC241">
        <v>9.3000000000000007</v>
      </c>
      <c r="BD241" t="str">
        <f t="shared" si="124"/>
        <v>Normal</v>
      </c>
      <c r="BE241">
        <v>2.7</v>
      </c>
      <c r="BF241" t="str">
        <f t="shared" si="125"/>
        <v>Normal</v>
      </c>
      <c r="BG241">
        <v>0</v>
      </c>
      <c r="BH241" t="str">
        <f t="shared" si="126"/>
        <v>No Toma ECA</v>
      </c>
      <c r="BI241">
        <v>1</v>
      </c>
      <c r="BJ241" t="str">
        <f t="shared" si="127"/>
        <v>Toma ARB</v>
      </c>
      <c r="BK241">
        <v>0</v>
      </c>
      <c r="BL241" t="str">
        <f t="shared" si="128"/>
        <v>No toma diureticos</v>
      </c>
      <c r="BM241">
        <v>0</v>
      </c>
      <c r="BN241" t="str">
        <f t="shared" si="129"/>
        <v>No toma estatinas</v>
      </c>
      <c r="BO241">
        <v>0</v>
      </c>
      <c r="BP241" t="str">
        <f t="shared" si="130"/>
        <v>Sano</v>
      </c>
      <c r="BQ241">
        <v>1</v>
      </c>
      <c r="BR241" t="str">
        <f t="shared" si="131"/>
        <v>Enfermedad cardiovascular</v>
      </c>
    </row>
    <row r="242" spans="1:70" x14ac:dyDescent="0.25">
      <c r="A242" t="s">
        <v>242</v>
      </c>
      <c r="B242">
        <v>73</v>
      </c>
      <c r="C242" t="str">
        <f t="shared" si="102"/>
        <v>Adulto Mayor</v>
      </c>
      <c r="D242" t="s">
        <v>1</v>
      </c>
      <c r="E242">
        <v>30.8</v>
      </c>
      <c r="F242" t="str">
        <f t="shared" si="103"/>
        <v>Obesidad I</v>
      </c>
      <c r="G242">
        <v>0</v>
      </c>
      <c r="H242" t="str">
        <f t="shared" si="104"/>
        <v>No tiene herencia</v>
      </c>
      <c r="I242">
        <v>185</v>
      </c>
      <c r="J242">
        <v>92</v>
      </c>
      <c r="K242">
        <v>90</v>
      </c>
      <c r="L242" t="str">
        <f t="shared" si="105"/>
        <v>Normal</v>
      </c>
      <c r="M242">
        <v>46</v>
      </c>
      <c r="N242" t="str">
        <f t="shared" si="106"/>
        <v>Intermedia</v>
      </c>
      <c r="O242">
        <v>4</v>
      </c>
      <c r="P242" t="str">
        <f t="shared" si="107"/>
        <v>Incapacidad</v>
      </c>
      <c r="Q242">
        <v>1</v>
      </c>
      <c r="R242" t="str">
        <f t="shared" si="108"/>
        <v>Tiene cetoacidosis</v>
      </c>
      <c r="S242">
        <v>0</v>
      </c>
      <c r="T242" t="str">
        <f t="shared" si="109"/>
        <v>No tiene Insuficiencia</v>
      </c>
      <c r="U242">
        <v>1</v>
      </c>
      <c r="V242" t="str">
        <f t="shared" si="110"/>
        <v>Hipertenso</v>
      </c>
      <c r="W242">
        <v>2.4</v>
      </c>
      <c r="X242" t="str">
        <f t="shared" si="99"/>
        <v>Alto</v>
      </c>
      <c r="Y242">
        <v>87</v>
      </c>
      <c r="Z242" t="str">
        <f t="shared" si="100"/>
        <v>Elevado</v>
      </c>
      <c r="AA242">
        <v>25</v>
      </c>
      <c r="AB242" t="str">
        <f t="shared" si="111"/>
        <v>Dismucion grave</v>
      </c>
      <c r="AC242">
        <v>2165</v>
      </c>
      <c r="AD242" t="str">
        <f t="shared" si="112"/>
        <v>Proteinuria</v>
      </c>
      <c r="AE242">
        <v>1732</v>
      </c>
      <c r="AF242" t="str">
        <f t="shared" si="113"/>
        <v>Macroalbuminuria</v>
      </c>
      <c r="AG242">
        <v>491</v>
      </c>
      <c r="AH242" t="str">
        <f t="shared" si="114"/>
        <v>Oliguria</v>
      </c>
      <c r="AI242">
        <v>0</v>
      </c>
      <c r="AJ242" t="str">
        <f t="shared" si="115"/>
        <v>No Diabetico</v>
      </c>
      <c r="AK242">
        <v>121</v>
      </c>
      <c r="AL242" t="str">
        <f t="shared" si="116"/>
        <v>Prediabetes</v>
      </c>
      <c r="AM242">
        <v>7.9</v>
      </c>
      <c r="AN242" t="str">
        <f t="shared" si="117"/>
        <v>Diabetes</v>
      </c>
      <c r="AO242">
        <v>265</v>
      </c>
      <c r="AP242" t="str">
        <f t="shared" si="118"/>
        <v>Riesgo</v>
      </c>
      <c r="AQ242">
        <v>167</v>
      </c>
      <c r="AR242" t="str">
        <f t="shared" si="119"/>
        <v>Alto</v>
      </c>
      <c r="AS242">
        <v>43</v>
      </c>
      <c r="AT242" t="str">
        <f t="shared" si="120"/>
        <v>Bajo</v>
      </c>
      <c r="AU242">
        <v>411</v>
      </c>
      <c r="AV242" t="str">
        <f t="shared" si="121"/>
        <v>Alto</v>
      </c>
      <c r="AW242">
        <v>134</v>
      </c>
      <c r="AX242" t="str">
        <f t="shared" si="122"/>
        <v>Bajo</v>
      </c>
      <c r="AY242">
        <v>7</v>
      </c>
      <c r="AZ242" t="str">
        <f t="shared" si="123"/>
        <v>Alto</v>
      </c>
      <c r="BA242">
        <v>9.6</v>
      </c>
      <c r="BB242" t="str">
        <f t="shared" si="101"/>
        <v>Baja</v>
      </c>
      <c r="BC242">
        <v>8.6</v>
      </c>
      <c r="BD242" t="str">
        <f t="shared" si="124"/>
        <v>Normal</v>
      </c>
      <c r="BE242">
        <v>4.5999999999999996</v>
      </c>
      <c r="BF242" t="str">
        <f t="shared" si="125"/>
        <v>Alto</v>
      </c>
      <c r="BG242">
        <v>1</v>
      </c>
      <c r="BH242" t="str">
        <f t="shared" si="126"/>
        <v>Toma ECA</v>
      </c>
      <c r="BI242">
        <v>0</v>
      </c>
      <c r="BJ242" t="str">
        <f t="shared" si="127"/>
        <v>No toma ARB</v>
      </c>
      <c r="BK242">
        <v>1</v>
      </c>
      <c r="BL242" t="str">
        <f t="shared" si="128"/>
        <v>Toma diureticos</v>
      </c>
      <c r="BM242">
        <v>1</v>
      </c>
      <c r="BN242" t="str">
        <f t="shared" si="129"/>
        <v>Toma estatinas</v>
      </c>
      <c r="BO242">
        <v>1</v>
      </c>
      <c r="BP242" t="str">
        <f t="shared" si="130"/>
        <v>Enfermedad renal</v>
      </c>
      <c r="BQ242">
        <v>1</v>
      </c>
      <c r="BR242" t="str">
        <f t="shared" si="131"/>
        <v>Enfermedad cardiovascular</v>
      </c>
    </row>
    <row r="243" spans="1:70" x14ac:dyDescent="0.25">
      <c r="A243" t="s">
        <v>243</v>
      </c>
      <c r="B243">
        <v>72</v>
      </c>
      <c r="C243" t="str">
        <f t="shared" si="102"/>
        <v>Adulto Mayor</v>
      </c>
      <c r="D243" t="s">
        <v>1</v>
      </c>
      <c r="E243">
        <v>27</v>
      </c>
      <c r="F243" t="str">
        <f t="shared" si="103"/>
        <v>Sobrepeso</v>
      </c>
      <c r="G243">
        <v>1</v>
      </c>
      <c r="H243" t="str">
        <f t="shared" si="104"/>
        <v>Tiene herencia</v>
      </c>
      <c r="I243">
        <v>166</v>
      </c>
      <c r="J243">
        <v>99</v>
      </c>
      <c r="K243">
        <v>101</v>
      </c>
      <c r="L243" t="str">
        <f t="shared" si="105"/>
        <v>Taquicardia</v>
      </c>
      <c r="M243">
        <v>30</v>
      </c>
      <c r="N243" t="str">
        <f t="shared" si="106"/>
        <v>Reducida</v>
      </c>
      <c r="O243">
        <v>4</v>
      </c>
      <c r="P243" t="str">
        <f t="shared" si="107"/>
        <v>Incapacidad</v>
      </c>
      <c r="Q243">
        <v>1</v>
      </c>
      <c r="R243" t="str">
        <f t="shared" si="108"/>
        <v>Tiene cetoacidosis</v>
      </c>
      <c r="S243">
        <v>1</v>
      </c>
      <c r="T243" t="str">
        <f t="shared" si="109"/>
        <v>Tiene Insuficiencia</v>
      </c>
      <c r="U243">
        <v>1</v>
      </c>
      <c r="V243" t="str">
        <f t="shared" si="110"/>
        <v>Hipertenso</v>
      </c>
      <c r="W243">
        <v>3.2</v>
      </c>
      <c r="X243" t="str">
        <f t="shared" si="99"/>
        <v>Alto</v>
      </c>
      <c r="Y243">
        <v>89</v>
      </c>
      <c r="Z243" t="str">
        <f t="shared" si="100"/>
        <v>Elevado</v>
      </c>
      <c r="AA243">
        <v>26</v>
      </c>
      <c r="AB243" t="str">
        <f t="shared" si="111"/>
        <v>Dismucion grave</v>
      </c>
      <c r="AC243">
        <v>2986</v>
      </c>
      <c r="AD243" t="str">
        <f t="shared" si="112"/>
        <v>Proteinuria</v>
      </c>
      <c r="AE243">
        <v>2090</v>
      </c>
      <c r="AF243" t="str">
        <f t="shared" si="113"/>
        <v>Macroalbuminuria</v>
      </c>
      <c r="AG243">
        <v>678</v>
      </c>
      <c r="AH243" t="str">
        <f t="shared" si="114"/>
        <v>Poliuria</v>
      </c>
      <c r="AI243">
        <v>0</v>
      </c>
      <c r="AJ243" t="str">
        <f t="shared" si="115"/>
        <v>No Diabetico</v>
      </c>
      <c r="AK243">
        <v>195</v>
      </c>
      <c r="AL243" t="str">
        <f t="shared" si="116"/>
        <v>Diabetes</v>
      </c>
      <c r="AM243">
        <v>10.199999999999999</v>
      </c>
      <c r="AN243" t="str">
        <f t="shared" si="117"/>
        <v>Diabetes</v>
      </c>
      <c r="AO243">
        <v>265</v>
      </c>
      <c r="AP243" t="str">
        <f t="shared" si="118"/>
        <v>Riesgo</v>
      </c>
      <c r="AQ243">
        <v>175</v>
      </c>
      <c r="AR243" t="str">
        <f t="shared" si="119"/>
        <v>Alto</v>
      </c>
      <c r="AS243">
        <v>29</v>
      </c>
      <c r="AT243" t="str">
        <f t="shared" si="120"/>
        <v>Bajo</v>
      </c>
      <c r="AU243">
        <v>264</v>
      </c>
      <c r="AV243" t="str">
        <f t="shared" si="121"/>
        <v>Alto</v>
      </c>
      <c r="AW243">
        <v>135</v>
      </c>
      <c r="AX243" t="str">
        <f t="shared" si="122"/>
        <v>Normal</v>
      </c>
      <c r="AY243">
        <v>5.4</v>
      </c>
      <c r="AZ243" t="str">
        <f t="shared" si="123"/>
        <v>Alto</v>
      </c>
      <c r="BA243">
        <v>9.3000000000000007</v>
      </c>
      <c r="BB243" t="str">
        <f t="shared" si="101"/>
        <v>Baja</v>
      </c>
      <c r="BC243">
        <v>8.1</v>
      </c>
      <c r="BD243" t="str">
        <f t="shared" si="124"/>
        <v>Bajo</v>
      </c>
      <c r="BE243">
        <v>7.4</v>
      </c>
      <c r="BF243" t="str">
        <f t="shared" si="125"/>
        <v>Alto</v>
      </c>
      <c r="BG243">
        <v>0</v>
      </c>
      <c r="BH243" t="str">
        <f t="shared" si="126"/>
        <v>No Toma ECA</v>
      </c>
      <c r="BI243">
        <v>1</v>
      </c>
      <c r="BJ243" t="str">
        <f t="shared" si="127"/>
        <v>Toma ARB</v>
      </c>
      <c r="BK243">
        <v>1</v>
      </c>
      <c r="BL243" t="str">
        <f t="shared" si="128"/>
        <v>Toma diureticos</v>
      </c>
      <c r="BM243">
        <v>1</v>
      </c>
      <c r="BN243" t="str">
        <f t="shared" si="129"/>
        <v>Toma estatinas</v>
      </c>
      <c r="BO243">
        <v>1</v>
      </c>
      <c r="BP243" t="str">
        <f t="shared" si="130"/>
        <v>Enfermedad renal</v>
      </c>
      <c r="BQ243">
        <v>0</v>
      </c>
      <c r="BR243" t="str">
        <f t="shared" si="131"/>
        <v>Sano</v>
      </c>
    </row>
    <row r="244" spans="1:70" x14ac:dyDescent="0.25">
      <c r="A244" t="s">
        <v>244</v>
      </c>
      <c r="B244">
        <v>60</v>
      </c>
      <c r="C244" t="str">
        <f t="shared" si="102"/>
        <v>Adulto Mayor</v>
      </c>
      <c r="D244" t="s">
        <v>6</v>
      </c>
      <c r="E244">
        <v>24</v>
      </c>
      <c r="F244" t="str">
        <f t="shared" si="103"/>
        <v>Peso Normal</v>
      </c>
      <c r="G244">
        <v>0</v>
      </c>
      <c r="H244" t="str">
        <f t="shared" si="104"/>
        <v>No tiene herencia</v>
      </c>
      <c r="I244">
        <v>126</v>
      </c>
      <c r="J244">
        <v>67</v>
      </c>
      <c r="K244">
        <v>61</v>
      </c>
      <c r="L244" t="str">
        <f t="shared" si="105"/>
        <v>Normal</v>
      </c>
      <c r="M244">
        <v>56</v>
      </c>
      <c r="N244" t="str">
        <f t="shared" si="106"/>
        <v>Normal</v>
      </c>
      <c r="O244">
        <v>1</v>
      </c>
      <c r="P244" t="str">
        <f t="shared" si="107"/>
        <v>Sin limitaciones</v>
      </c>
      <c r="Q244">
        <v>0</v>
      </c>
      <c r="R244" t="str">
        <f t="shared" si="108"/>
        <v>No tiene cetoacidosis</v>
      </c>
      <c r="S244">
        <v>0</v>
      </c>
      <c r="T244" t="str">
        <f t="shared" si="109"/>
        <v>No tiene Insuficiencia</v>
      </c>
      <c r="U244">
        <v>0</v>
      </c>
      <c r="V244" t="str">
        <f t="shared" si="110"/>
        <v>Normotenso</v>
      </c>
      <c r="W244">
        <v>0.8</v>
      </c>
      <c r="X244" t="str">
        <f t="shared" si="99"/>
        <v>Normal</v>
      </c>
      <c r="Y244">
        <v>34</v>
      </c>
      <c r="Z244" t="str">
        <f t="shared" si="100"/>
        <v>Normal</v>
      </c>
      <c r="AA244">
        <v>104</v>
      </c>
      <c r="AB244" t="str">
        <f t="shared" si="111"/>
        <v>Normal</v>
      </c>
      <c r="AC244">
        <v>25</v>
      </c>
      <c r="AD244" t="str">
        <f t="shared" si="112"/>
        <v>Normal</v>
      </c>
      <c r="AE244">
        <v>20</v>
      </c>
      <c r="AF244" t="str">
        <f t="shared" si="113"/>
        <v>Normal</v>
      </c>
      <c r="AG244">
        <v>1860</v>
      </c>
      <c r="AH244" t="str">
        <f t="shared" si="114"/>
        <v>Poliuria</v>
      </c>
      <c r="AI244">
        <v>0</v>
      </c>
      <c r="AJ244" t="str">
        <f t="shared" si="115"/>
        <v>No Diabetico</v>
      </c>
      <c r="AK244">
        <v>117</v>
      </c>
      <c r="AL244" t="str">
        <f t="shared" si="116"/>
        <v>Prediabetes</v>
      </c>
      <c r="AM244">
        <v>5.9</v>
      </c>
      <c r="AN244" t="str">
        <f t="shared" si="117"/>
        <v>Prediabetes</v>
      </c>
      <c r="AO244">
        <v>174</v>
      </c>
      <c r="AP244" t="str">
        <f t="shared" si="118"/>
        <v>Normal</v>
      </c>
      <c r="AQ244">
        <v>81</v>
      </c>
      <c r="AR244" t="str">
        <f t="shared" si="119"/>
        <v>Normal</v>
      </c>
      <c r="AS244">
        <v>64</v>
      </c>
      <c r="AT244" t="str">
        <f t="shared" si="120"/>
        <v>Normal</v>
      </c>
      <c r="AU244">
        <v>111</v>
      </c>
      <c r="AV244" t="str">
        <f t="shared" si="121"/>
        <v>Normal</v>
      </c>
      <c r="AW244">
        <v>144</v>
      </c>
      <c r="AX244" t="str">
        <f t="shared" si="122"/>
        <v>Normal</v>
      </c>
      <c r="AY244">
        <v>4.2</v>
      </c>
      <c r="AZ244" t="str">
        <f t="shared" si="123"/>
        <v>Normal</v>
      </c>
      <c r="BA244">
        <v>12.6</v>
      </c>
      <c r="BB244" t="str">
        <f t="shared" si="101"/>
        <v>Normal</v>
      </c>
      <c r="BC244">
        <v>9.8000000000000007</v>
      </c>
      <c r="BD244" t="str">
        <f t="shared" si="124"/>
        <v>Normal</v>
      </c>
      <c r="BE244">
        <v>2.8</v>
      </c>
      <c r="BF244" t="str">
        <f t="shared" si="125"/>
        <v>Normal</v>
      </c>
      <c r="BG244">
        <v>0</v>
      </c>
      <c r="BH244" t="str">
        <f t="shared" si="126"/>
        <v>No Toma ECA</v>
      </c>
      <c r="BI244">
        <v>0</v>
      </c>
      <c r="BJ244" t="str">
        <f t="shared" si="127"/>
        <v>No toma ARB</v>
      </c>
      <c r="BK244">
        <v>0</v>
      </c>
      <c r="BL244" t="str">
        <f t="shared" si="128"/>
        <v>No toma diureticos</v>
      </c>
      <c r="BM244">
        <v>0</v>
      </c>
      <c r="BN244" t="str">
        <f t="shared" si="129"/>
        <v>No toma estatinas</v>
      </c>
      <c r="BO244">
        <v>0</v>
      </c>
      <c r="BP244" t="str">
        <f t="shared" si="130"/>
        <v>Sano</v>
      </c>
      <c r="BQ244">
        <v>1</v>
      </c>
      <c r="BR244" t="str">
        <f t="shared" si="131"/>
        <v>Enfermedad cardiovascular</v>
      </c>
    </row>
    <row r="245" spans="1:70" x14ac:dyDescent="0.25">
      <c r="A245" t="s">
        <v>245</v>
      </c>
      <c r="B245">
        <v>41</v>
      </c>
      <c r="C245" t="str">
        <f t="shared" si="102"/>
        <v>Adulto</v>
      </c>
      <c r="D245" t="s">
        <v>6</v>
      </c>
      <c r="E245">
        <v>27.2</v>
      </c>
      <c r="F245" t="str">
        <f t="shared" si="103"/>
        <v>Sobrepeso</v>
      </c>
      <c r="G245">
        <v>0</v>
      </c>
      <c r="H245" t="str">
        <f t="shared" si="104"/>
        <v>No tiene herencia</v>
      </c>
      <c r="I245">
        <v>112</v>
      </c>
      <c r="J245">
        <v>79</v>
      </c>
      <c r="K245">
        <v>81</v>
      </c>
      <c r="L245" t="str">
        <f t="shared" si="105"/>
        <v>Normal</v>
      </c>
      <c r="M245">
        <v>52</v>
      </c>
      <c r="N245" t="str">
        <f t="shared" si="106"/>
        <v>Normal</v>
      </c>
      <c r="O245">
        <v>2</v>
      </c>
      <c r="P245" t="str">
        <f t="shared" si="107"/>
        <v>Ligera limitaciones</v>
      </c>
      <c r="Q245">
        <v>0</v>
      </c>
      <c r="R245" t="str">
        <f t="shared" si="108"/>
        <v>No tiene cetoacidosis</v>
      </c>
      <c r="S245">
        <v>0</v>
      </c>
      <c r="T245" t="str">
        <f t="shared" si="109"/>
        <v>No tiene Insuficiencia</v>
      </c>
      <c r="U245">
        <v>0</v>
      </c>
      <c r="V245" t="str">
        <f t="shared" si="110"/>
        <v>Normotenso</v>
      </c>
      <c r="W245">
        <v>1.2</v>
      </c>
      <c r="X245" t="str">
        <f t="shared" si="99"/>
        <v>Alto</v>
      </c>
      <c r="Y245">
        <v>19</v>
      </c>
      <c r="Z245" t="str">
        <f t="shared" si="100"/>
        <v>Normal</v>
      </c>
      <c r="AA245">
        <v>83</v>
      </c>
      <c r="AB245" t="str">
        <f t="shared" si="111"/>
        <v>Funcion disminuida</v>
      </c>
      <c r="AC245">
        <v>12</v>
      </c>
      <c r="AD245" t="str">
        <f t="shared" si="112"/>
        <v>Normal</v>
      </c>
      <c r="AE245">
        <v>8</v>
      </c>
      <c r="AF245" t="str">
        <f t="shared" si="113"/>
        <v>Normal</v>
      </c>
      <c r="AG245">
        <v>2184</v>
      </c>
      <c r="AH245" t="str">
        <f t="shared" si="114"/>
        <v>Poliuria</v>
      </c>
      <c r="AI245">
        <v>0</v>
      </c>
      <c r="AJ245" t="str">
        <f t="shared" si="115"/>
        <v>No Diabetico</v>
      </c>
      <c r="AK245">
        <v>99</v>
      </c>
      <c r="AL245" t="str">
        <f t="shared" si="116"/>
        <v>Normal</v>
      </c>
      <c r="AM245">
        <v>5.7</v>
      </c>
      <c r="AN245" t="str">
        <f t="shared" si="117"/>
        <v>Prediabetes</v>
      </c>
      <c r="AO245">
        <v>188</v>
      </c>
      <c r="AP245" t="str">
        <f t="shared" si="118"/>
        <v>Normal</v>
      </c>
      <c r="AQ245">
        <v>104</v>
      </c>
      <c r="AR245" t="str">
        <f t="shared" si="119"/>
        <v>Casi normal</v>
      </c>
      <c r="AS245">
        <v>53</v>
      </c>
      <c r="AT245" t="str">
        <f t="shared" si="120"/>
        <v>Bajo</v>
      </c>
      <c r="AU245">
        <v>167</v>
      </c>
      <c r="AV245" t="str">
        <f t="shared" si="121"/>
        <v>Alto</v>
      </c>
      <c r="AW245">
        <v>143</v>
      </c>
      <c r="AX245" t="str">
        <f t="shared" si="122"/>
        <v>Normal</v>
      </c>
      <c r="AY245">
        <v>3.7</v>
      </c>
      <c r="AZ245" t="str">
        <f t="shared" si="123"/>
        <v>Normal</v>
      </c>
      <c r="BA245">
        <v>12.1</v>
      </c>
      <c r="BB245" t="str">
        <f t="shared" si="101"/>
        <v>Normal</v>
      </c>
      <c r="BC245">
        <v>9.6999999999999993</v>
      </c>
      <c r="BD245" t="str">
        <f t="shared" si="124"/>
        <v>Normal</v>
      </c>
      <c r="BE245">
        <v>4.4000000000000004</v>
      </c>
      <c r="BF245" t="str">
        <f t="shared" si="125"/>
        <v>Normal</v>
      </c>
      <c r="BG245">
        <v>1</v>
      </c>
      <c r="BH245" t="str">
        <f t="shared" si="126"/>
        <v>Toma ECA</v>
      </c>
      <c r="BI245">
        <v>1</v>
      </c>
      <c r="BJ245" t="str">
        <f t="shared" si="127"/>
        <v>Toma ARB</v>
      </c>
      <c r="BK245">
        <v>1</v>
      </c>
      <c r="BL245" t="str">
        <f t="shared" si="128"/>
        <v>Toma diureticos</v>
      </c>
      <c r="BM245">
        <v>1</v>
      </c>
      <c r="BN245" t="str">
        <f t="shared" si="129"/>
        <v>Toma estatinas</v>
      </c>
      <c r="BO245">
        <v>0</v>
      </c>
      <c r="BP245" t="str">
        <f t="shared" si="130"/>
        <v>Sano</v>
      </c>
      <c r="BQ245">
        <v>0</v>
      </c>
      <c r="BR245" t="str">
        <f t="shared" si="131"/>
        <v>Sano</v>
      </c>
    </row>
    <row r="246" spans="1:70" x14ac:dyDescent="0.25">
      <c r="A246" t="s">
        <v>246</v>
      </c>
      <c r="B246">
        <v>34</v>
      </c>
      <c r="C246" t="str">
        <f t="shared" si="102"/>
        <v>Adulto</v>
      </c>
      <c r="D246" t="s">
        <v>6</v>
      </c>
      <c r="E246">
        <v>20.8</v>
      </c>
      <c r="F246" t="str">
        <f t="shared" si="103"/>
        <v>Peso Normal</v>
      </c>
      <c r="G246">
        <v>0</v>
      </c>
      <c r="H246" t="str">
        <f t="shared" si="104"/>
        <v>No tiene herencia</v>
      </c>
      <c r="I246">
        <v>123</v>
      </c>
      <c r="J246">
        <v>82</v>
      </c>
      <c r="K246">
        <v>76</v>
      </c>
      <c r="L246" t="str">
        <f t="shared" si="105"/>
        <v>Normal</v>
      </c>
      <c r="M246">
        <v>67</v>
      </c>
      <c r="N246" t="str">
        <f t="shared" si="106"/>
        <v>Normal</v>
      </c>
      <c r="O246">
        <v>1</v>
      </c>
      <c r="P246" t="str">
        <f t="shared" si="107"/>
        <v>Sin limitaciones</v>
      </c>
      <c r="Q246">
        <v>0</v>
      </c>
      <c r="R246" t="str">
        <f t="shared" si="108"/>
        <v>No tiene cetoacidosis</v>
      </c>
      <c r="S246">
        <v>0</v>
      </c>
      <c r="T246" t="str">
        <f t="shared" si="109"/>
        <v>No tiene Insuficiencia</v>
      </c>
      <c r="U246">
        <v>1</v>
      </c>
      <c r="V246" t="str">
        <f t="shared" si="110"/>
        <v>Hipertenso</v>
      </c>
      <c r="W246">
        <v>1</v>
      </c>
      <c r="X246" t="str">
        <f t="shared" si="99"/>
        <v>Normal</v>
      </c>
      <c r="Y246">
        <v>37</v>
      </c>
      <c r="Z246" t="str">
        <f t="shared" si="100"/>
        <v>Normal</v>
      </c>
      <c r="AA246">
        <v>75</v>
      </c>
      <c r="AB246" t="str">
        <f t="shared" si="111"/>
        <v>Funcion disminuida</v>
      </c>
      <c r="AC246">
        <v>7</v>
      </c>
      <c r="AD246" t="str">
        <f t="shared" si="112"/>
        <v>Normal</v>
      </c>
      <c r="AE246">
        <v>4</v>
      </c>
      <c r="AF246" t="str">
        <f t="shared" si="113"/>
        <v>Normal</v>
      </c>
      <c r="AG246">
        <v>2023</v>
      </c>
      <c r="AH246" t="str">
        <f t="shared" si="114"/>
        <v>Poliuria</v>
      </c>
      <c r="AI246">
        <v>0</v>
      </c>
      <c r="AJ246" t="str">
        <f t="shared" si="115"/>
        <v>No Diabetico</v>
      </c>
      <c r="AK246">
        <v>102</v>
      </c>
      <c r="AL246" t="str">
        <f t="shared" si="116"/>
        <v>Prediabetes</v>
      </c>
      <c r="AM246">
        <v>6.2</v>
      </c>
      <c r="AN246" t="str">
        <f t="shared" si="117"/>
        <v>Prediabetes</v>
      </c>
      <c r="AO246">
        <v>198</v>
      </c>
      <c r="AP246" t="str">
        <f t="shared" si="118"/>
        <v>Normal</v>
      </c>
      <c r="AQ246">
        <v>112</v>
      </c>
      <c r="AR246" t="str">
        <f t="shared" si="119"/>
        <v>Casi normal</v>
      </c>
      <c r="AS246">
        <v>64</v>
      </c>
      <c r="AT246" t="str">
        <f t="shared" si="120"/>
        <v>Normal</v>
      </c>
      <c r="AU246">
        <v>100</v>
      </c>
      <c r="AV246" t="str">
        <f t="shared" si="121"/>
        <v>Normal</v>
      </c>
      <c r="AW246">
        <v>135</v>
      </c>
      <c r="AX246" t="str">
        <f t="shared" si="122"/>
        <v>Normal</v>
      </c>
      <c r="AY246">
        <v>4.2</v>
      </c>
      <c r="AZ246" t="str">
        <f t="shared" si="123"/>
        <v>Normal</v>
      </c>
      <c r="BA246">
        <v>13.4</v>
      </c>
      <c r="BB246" t="str">
        <f t="shared" si="101"/>
        <v>Normal</v>
      </c>
      <c r="BC246">
        <v>9.1999999999999993</v>
      </c>
      <c r="BD246" t="str">
        <f t="shared" si="124"/>
        <v>Normal</v>
      </c>
      <c r="BE246">
        <v>3.6</v>
      </c>
      <c r="BF246" t="str">
        <f t="shared" si="125"/>
        <v>Normal</v>
      </c>
      <c r="BG246">
        <v>1</v>
      </c>
      <c r="BH246" t="str">
        <f t="shared" si="126"/>
        <v>Toma ECA</v>
      </c>
      <c r="BI246">
        <v>0</v>
      </c>
      <c r="BJ246" t="str">
        <f t="shared" si="127"/>
        <v>No toma ARB</v>
      </c>
      <c r="BK246">
        <v>0</v>
      </c>
      <c r="BL246" t="str">
        <f t="shared" si="128"/>
        <v>No toma diureticos</v>
      </c>
      <c r="BM246">
        <v>0</v>
      </c>
      <c r="BN246" t="str">
        <f t="shared" si="129"/>
        <v>No toma estatinas</v>
      </c>
      <c r="BO246">
        <v>0</v>
      </c>
      <c r="BP246" t="str">
        <f t="shared" si="130"/>
        <v>Sano</v>
      </c>
      <c r="BQ246">
        <v>0</v>
      </c>
      <c r="BR246" t="str">
        <f t="shared" si="131"/>
        <v>Sano</v>
      </c>
    </row>
    <row r="247" spans="1:70" x14ac:dyDescent="0.25">
      <c r="A247" t="s">
        <v>247</v>
      </c>
      <c r="B247">
        <v>67</v>
      </c>
      <c r="C247" t="str">
        <f t="shared" si="102"/>
        <v>Adulto Mayor</v>
      </c>
      <c r="D247" t="s">
        <v>1</v>
      </c>
      <c r="E247">
        <v>32.4</v>
      </c>
      <c r="F247" t="str">
        <f t="shared" si="103"/>
        <v>Obesidad I</v>
      </c>
      <c r="G247">
        <v>1</v>
      </c>
      <c r="H247" t="str">
        <f t="shared" si="104"/>
        <v>Tiene herencia</v>
      </c>
      <c r="I247">
        <v>178</v>
      </c>
      <c r="J247">
        <v>97</v>
      </c>
      <c r="K247">
        <v>92</v>
      </c>
      <c r="L247" t="str">
        <f t="shared" si="105"/>
        <v>Normal</v>
      </c>
      <c r="M247">
        <v>33</v>
      </c>
      <c r="N247" t="str">
        <f t="shared" si="106"/>
        <v>Reducida</v>
      </c>
      <c r="O247">
        <v>2</v>
      </c>
      <c r="P247" t="str">
        <f t="shared" si="107"/>
        <v>Ligera limitaciones</v>
      </c>
      <c r="Q247">
        <v>1</v>
      </c>
      <c r="R247" t="str">
        <f t="shared" si="108"/>
        <v>Tiene cetoacidosis</v>
      </c>
      <c r="S247">
        <v>0</v>
      </c>
      <c r="T247" t="str">
        <f t="shared" si="109"/>
        <v>No tiene Insuficiencia</v>
      </c>
      <c r="U247">
        <v>1</v>
      </c>
      <c r="V247" t="str">
        <f t="shared" si="110"/>
        <v>Hipertenso</v>
      </c>
      <c r="W247">
        <v>4.0999999999999996</v>
      </c>
      <c r="X247" t="str">
        <f t="shared" si="99"/>
        <v>Alto</v>
      </c>
      <c r="Y247">
        <v>63</v>
      </c>
      <c r="Z247" t="str">
        <f t="shared" si="100"/>
        <v>Elevado</v>
      </c>
      <c r="AA247">
        <v>36</v>
      </c>
      <c r="AB247" t="str">
        <f t="shared" si="111"/>
        <v>Funcion disminuida moderada</v>
      </c>
      <c r="AC247">
        <v>625</v>
      </c>
      <c r="AD247" t="str">
        <f t="shared" si="112"/>
        <v>Proteinuria</v>
      </c>
      <c r="AE247">
        <v>500</v>
      </c>
      <c r="AF247" t="str">
        <f t="shared" si="113"/>
        <v>Macroalbuminuria</v>
      </c>
      <c r="AG247">
        <v>845</v>
      </c>
      <c r="AH247" t="str">
        <f t="shared" si="114"/>
        <v>Poliuria</v>
      </c>
      <c r="AI247">
        <v>1</v>
      </c>
      <c r="AJ247" t="str">
        <f t="shared" si="115"/>
        <v>Diabetico</v>
      </c>
      <c r="AK247">
        <v>193</v>
      </c>
      <c r="AL247" t="str">
        <f t="shared" si="116"/>
        <v>Diabetes</v>
      </c>
      <c r="AM247">
        <v>10</v>
      </c>
      <c r="AN247" t="str">
        <f t="shared" si="117"/>
        <v>Diabetes</v>
      </c>
      <c r="AO247">
        <v>210</v>
      </c>
      <c r="AP247" t="str">
        <f t="shared" si="118"/>
        <v>Alto</v>
      </c>
      <c r="AQ247">
        <v>220</v>
      </c>
      <c r="AR247" t="str">
        <f t="shared" si="119"/>
        <v>Muy alto</v>
      </c>
      <c r="AS247">
        <v>40</v>
      </c>
      <c r="AT247" t="str">
        <f t="shared" si="120"/>
        <v>Bajo</v>
      </c>
      <c r="AU247">
        <v>397</v>
      </c>
      <c r="AV247" t="str">
        <f t="shared" si="121"/>
        <v>Alto</v>
      </c>
      <c r="AW247">
        <v>137</v>
      </c>
      <c r="AX247" t="str">
        <f t="shared" si="122"/>
        <v>Normal</v>
      </c>
      <c r="AY247">
        <v>5.9</v>
      </c>
      <c r="AZ247" t="str">
        <f t="shared" si="123"/>
        <v>Alto</v>
      </c>
      <c r="BA247">
        <v>8.1999999999999993</v>
      </c>
      <c r="BB247" t="str">
        <f t="shared" si="101"/>
        <v>Baja</v>
      </c>
      <c r="BC247">
        <v>7.6</v>
      </c>
      <c r="BD247" t="str">
        <f t="shared" si="124"/>
        <v>Bajo</v>
      </c>
      <c r="BE247">
        <v>5.5</v>
      </c>
      <c r="BF247" t="str">
        <f t="shared" si="125"/>
        <v>Alto</v>
      </c>
      <c r="BG247">
        <v>1</v>
      </c>
      <c r="BH247" t="str">
        <f t="shared" si="126"/>
        <v>Toma ECA</v>
      </c>
      <c r="BI247">
        <v>1</v>
      </c>
      <c r="BJ247" t="str">
        <f t="shared" si="127"/>
        <v>Toma ARB</v>
      </c>
      <c r="BK247">
        <v>1</v>
      </c>
      <c r="BL247" t="str">
        <f t="shared" si="128"/>
        <v>Toma diureticos</v>
      </c>
      <c r="BM247">
        <v>0</v>
      </c>
      <c r="BN247" t="str">
        <f t="shared" si="129"/>
        <v>No toma estatinas</v>
      </c>
      <c r="BO247">
        <v>1</v>
      </c>
      <c r="BP247" t="str">
        <f t="shared" si="130"/>
        <v>Enfermedad renal</v>
      </c>
      <c r="BQ247">
        <v>0</v>
      </c>
      <c r="BR247" t="str">
        <f t="shared" si="131"/>
        <v>Sano</v>
      </c>
    </row>
    <row r="248" spans="1:70" x14ac:dyDescent="0.25">
      <c r="A248" t="s">
        <v>248</v>
      </c>
      <c r="B248">
        <v>65</v>
      </c>
      <c r="C248" t="str">
        <f t="shared" si="102"/>
        <v>Adulto Mayor</v>
      </c>
      <c r="D248" t="s">
        <v>6</v>
      </c>
      <c r="E248">
        <v>21.3</v>
      </c>
      <c r="F248" t="str">
        <f t="shared" si="103"/>
        <v>Peso Normal</v>
      </c>
      <c r="G248">
        <v>0</v>
      </c>
      <c r="H248" t="str">
        <f t="shared" si="104"/>
        <v>No tiene herencia</v>
      </c>
      <c r="I248">
        <v>123</v>
      </c>
      <c r="J248">
        <v>84</v>
      </c>
      <c r="K248">
        <v>84</v>
      </c>
      <c r="L248" t="str">
        <f t="shared" si="105"/>
        <v>Normal</v>
      </c>
      <c r="M248">
        <v>51</v>
      </c>
      <c r="N248" t="str">
        <f t="shared" si="106"/>
        <v>Normal</v>
      </c>
      <c r="O248">
        <v>1</v>
      </c>
      <c r="P248" t="str">
        <f t="shared" si="107"/>
        <v>Sin limitaciones</v>
      </c>
      <c r="Q248">
        <v>0</v>
      </c>
      <c r="R248" t="str">
        <f t="shared" si="108"/>
        <v>No tiene cetoacidosis</v>
      </c>
      <c r="S248">
        <v>0</v>
      </c>
      <c r="T248" t="str">
        <f t="shared" si="109"/>
        <v>No tiene Insuficiencia</v>
      </c>
      <c r="U248">
        <v>1</v>
      </c>
      <c r="V248" t="str">
        <f t="shared" si="110"/>
        <v>Hipertenso</v>
      </c>
      <c r="W248">
        <v>1</v>
      </c>
      <c r="X248" t="str">
        <f t="shared" si="99"/>
        <v>Normal</v>
      </c>
      <c r="Y248">
        <v>20</v>
      </c>
      <c r="Z248" t="str">
        <f t="shared" si="100"/>
        <v>Normal</v>
      </c>
      <c r="AA248">
        <v>62</v>
      </c>
      <c r="AB248" t="str">
        <f t="shared" si="111"/>
        <v>Funcion disminuida</v>
      </c>
      <c r="AC248">
        <v>24</v>
      </c>
      <c r="AD248" t="str">
        <f t="shared" si="112"/>
        <v>Normal</v>
      </c>
      <c r="AE248">
        <v>19</v>
      </c>
      <c r="AF248" t="str">
        <f t="shared" si="113"/>
        <v>Normal</v>
      </c>
      <c r="AG248">
        <v>1102</v>
      </c>
      <c r="AH248" t="str">
        <f t="shared" si="114"/>
        <v>Poliuria</v>
      </c>
      <c r="AI248">
        <v>0</v>
      </c>
      <c r="AJ248" t="str">
        <f t="shared" si="115"/>
        <v>No Diabetico</v>
      </c>
      <c r="AK248">
        <v>116</v>
      </c>
      <c r="AL248" t="str">
        <f t="shared" si="116"/>
        <v>Prediabetes</v>
      </c>
      <c r="AM248">
        <v>5.0999999999999996</v>
      </c>
      <c r="AN248" t="str">
        <f t="shared" si="117"/>
        <v>Normal</v>
      </c>
      <c r="AO248">
        <v>196</v>
      </c>
      <c r="AP248" t="str">
        <f t="shared" si="118"/>
        <v>Normal</v>
      </c>
      <c r="AQ248">
        <v>94</v>
      </c>
      <c r="AR248" t="str">
        <f t="shared" si="119"/>
        <v>Normal</v>
      </c>
      <c r="AS248">
        <v>52</v>
      </c>
      <c r="AT248" t="str">
        <f t="shared" si="120"/>
        <v>Bajo</v>
      </c>
      <c r="AU248">
        <v>105</v>
      </c>
      <c r="AV248" t="str">
        <f t="shared" si="121"/>
        <v>Normal</v>
      </c>
      <c r="AW248">
        <v>143</v>
      </c>
      <c r="AX248" t="str">
        <f t="shared" si="122"/>
        <v>Normal</v>
      </c>
      <c r="AY248">
        <v>3.8</v>
      </c>
      <c r="AZ248" t="str">
        <f t="shared" si="123"/>
        <v>Normal</v>
      </c>
      <c r="BA248">
        <v>15.5</v>
      </c>
      <c r="BB248" t="str">
        <f t="shared" si="101"/>
        <v>Normal</v>
      </c>
      <c r="BC248">
        <v>9.1999999999999993</v>
      </c>
      <c r="BD248" t="str">
        <f t="shared" si="124"/>
        <v>Normal</v>
      </c>
      <c r="BE248">
        <v>3.9</v>
      </c>
      <c r="BF248" t="str">
        <f t="shared" si="125"/>
        <v>Normal</v>
      </c>
      <c r="BG248">
        <v>1</v>
      </c>
      <c r="BH248" t="str">
        <f t="shared" si="126"/>
        <v>Toma ECA</v>
      </c>
      <c r="BI248">
        <v>0</v>
      </c>
      <c r="BJ248" t="str">
        <f t="shared" si="127"/>
        <v>No toma ARB</v>
      </c>
      <c r="BK248">
        <v>1</v>
      </c>
      <c r="BL248" t="str">
        <f t="shared" si="128"/>
        <v>Toma diureticos</v>
      </c>
      <c r="BM248">
        <v>0</v>
      </c>
      <c r="BN248" t="str">
        <f t="shared" si="129"/>
        <v>No toma estatinas</v>
      </c>
      <c r="BO248">
        <v>0</v>
      </c>
      <c r="BP248" t="str">
        <f t="shared" si="130"/>
        <v>Sano</v>
      </c>
      <c r="BQ248">
        <v>0</v>
      </c>
      <c r="BR248" t="str">
        <f t="shared" si="131"/>
        <v>Sano</v>
      </c>
    </row>
    <row r="249" spans="1:70" x14ac:dyDescent="0.25">
      <c r="A249" t="s">
        <v>249</v>
      </c>
      <c r="B249">
        <v>66</v>
      </c>
      <c r="C249" t="str">
        <f t="shared" si="102"/>
        <v>Adulto Mayor</v>
      </c>
      <c r="D249" t="s">
        <v>6</v>
      </c>
      <c r="E249">
        <v>32.799999999999997</v>
      </c>
      <c r="F249" t="str">
        <f t="shared" si="103"/>
        <v>Obesidad I</v>
      </c>
      <c r="G249">
        <v>1</v>
      </c>
      <c r="H249" t="str">
        <f t="shared" si="104"/>
        <v>Tiene herencia</v>
      </c>
      <c r="I249">
        <v>163</v>
      </c>
      <c r="J249">
        <v>102</v>
      </c>
      <c r="K249">
        <v>105</v>
      </c>
      <c r="L249" t="str">
        <f t="shared" si="105"/>
        <v>Taquicardia</v>
      </c>
      <c r="M249">
        <v>46</v>
      </c>
      <c r="N249" t="str">
        <f t="shared" si="106"/>
        <v>Intermedia</v>
      </c>
      <c r="O249">
        <v>4</v>
      </c>
      <c r="P249" t="str">
        <f t="shared" si="107"/>
        <v>Incapacidad</v>
      </c>
      <c r="Q249">
        <v>0</v>
      </c>
      <c r="R249" t="str">
        <f t="shared" si="108"/>
        <v>No tiene cetoacidosis</v>
      </c>
      <c r="S249">
        <v>0</v>
      </c>
      <c r="T249" t="str">
        <f t="shared" si="109"/>
        <v>No tiene Insuficiencia</v>
      </c>
      <c r="U249">
        <v>1</v>
      </c>
      <c r="V249" t="str">
        <f t="shared" si="110"/>
        <v>Hipertenso</v>
      </c>
      <c r="W249">
        <v>4.7</v>
      </c>
      <c r="X249" t="str">
        <f t="shared" si="99"/>
        <v>Alto</v>
      </c>
      <c r="Y249">
        <v>62</v>
      </c>
      <c r="Z249" t="str">
        <f t="shared" si="100"/>
        <v>Elevado</v>
      </c>
      <c r="AA249">
        <v>46</v>
      </c>
      <c r="AB249" t="str">
        <f t="shared" si="111"/>
        <v>Funcion disminuida moderada</v>
      </c>
      <c r="AC249">
        <v>2117</v>
      </c>
      <c r="AD249" t="str">
        <f t="shared" si="112"/>
        <v>Proteinuria</v>
      </c>
      <c r="AE249">
        <v>1693</v>
      </c>
      <c r="AF249" t="str">
        <f t="shared" si="113"/>
        <v>Macroalbuminuria</v>
      </c>
      <c r="AG249">
        <v>436</v>
      </c>
      <c r="AH249" t="str">
        <f t="shared" si="114"/>
        <v>Oliguria</v>
      </c>
      <c r="AI249">
        <v>1</v>
      </c>
      <c r="AJ249" t="str">
        <f t="shared" si="115"/>
        <v>Diabetico</v>
      </c>
      <c r="AK249">
        <v>205</v>
      </c>
      <c r="AL249" t="str">
        <f t="shared" si="116"/>
        <v>Diabetes</v>
      </c>
      <c r="AM249">
        <v>7</v>
      </c>
      <c r="AN249" t="str">
        <f t="shared" si="117"/>
        <v>Diabetes</v>
      </c>
      <c r="AO249">
        <v>252</v>
      </c>
      <c r="AP249" t="str">
        <f t="shared" si="118"/>
        <v>Riesgo</v>
      </c>
      <c r="AQ249">
        <v>192</v>
      </c>
      <c r="AR249" t="str">
        <f t="shared" si="119"/>
        <v>Muy alto</v>
      </c>
      <c r="AS249">
        <v>35</v>
      </c>
      <c r="AT249" t="str">
        <f t="shared" si="120"/>
        <v>Bajo</v>
      </c>
      <c r="AU249">
        <v>279</v>
      </c>
      <c r="AV249" t="str">
        <f t="shared" si="121"/>
        <v>Alto</v>
      </c>
      <c r="AW249">
        <v>138</v>
      </c>
      <c r="AX249" t="str">
        <f t="shared" si="122"/>
        <v>Normal</v>
      </c>
      <c r="AY249">
        <v>5.6</v>
      </c>
      <c r="AZ249" t="str">
        <f t="shared" si="123"/>
        <v>Alto</v>
      </c>
      <c r="BA249">
        <v>7.6</v>
      </c>
      <c r="BB249" t="str">
        <f t="shared" si="101"/>
        <v>Baja</v>
      </c>
      <c r="BC249">
        <v>7.9</v>
      </c>
      <c r="BD249" t="str">
        <f t="shared" si="124"/>
        <v>Bajo</v>
      </c>
      <c r="BE249">
        <v>5.6</v>
      </c>
      <c r="BF249" t="str">
        <f t="shared" si="125"/>
        <v>Alto</v>
      </c>
      <c r="BG249">
        <v>0</v>
      </c>
      <c r="BH249" t="str">
        <f t="shared" si="126"/>
        <v>No Toma ECA</v>
      </c>
      <c r="BI249">
        <v>0</v>
      </c>
      <c r="BJ249" t="str">
        <f t="shared" si="127"/>
        <v>No toma ARB</v>
      </c>
      <c r="BK249">
        <v>1</v>
      </c>
      <c r="BL249" t="str">
        <f t="shared" si="128"/>
        <v>Toma diureticos</v>
      </c>
      <c r="BM249">
        <v>0</v>
      </c>
      <c r="BN249" t="str">
        <f t="shared" si="129"/>
        <v>No toma estatinas</v>
      </c>
      <c r="BO249">
        <v>1</v>
      </c>
      <c r="BP249" t="str">
        <f t="shared" si="130"/>
        <v>Enfermedad renal</v>
      </c>
      <c r="BQ249">
        <v>1</v>
      </c>
      <c r="BR249" t="str">
        <f t="shared" si="131"/>
        <v>Enfermedad cardiovascular</v>
      </c>
    </row>
    <row r="250" spans="1:70" x14ac:dyDescent="0.25">
      <c r="A250" t="s">
        <v>250</v>
      </c>
      <c r="B250">
        <v>51</v>
      </c>
      <c r="C250" t="str">
        <f t="shared" si="102"/>
        <v>Adulto</v>
      </c>
      <c r="D250" t="s">
        <v>6</v>
      </c>
      <c r="E250">
        <v>34.299999999999997</v>
      </c>
      <c r="F250" t="str">
        <f t="shared" si="103"/>
        <v>Obesidad I</v>
      </c>
      <c r="G250">
        <v>1</v>
      </c>
      <c r="H250" t="str">
        <f t="shared" si="104"/>
        <v>Tiene herencia</v>
      </c>
      <c r="I250">
        <v>177</v>
      </c>
      <c r="J250">
        <v>108</v>
      </c>
      <c r="K250">
        <v>85</v>
      </c>
      <c r="L250" t="str">
        <f t="shared" si="105"/>
        <v>Normal</v>
      </c>
      <c r="M250">
        <v>48</v>
      </c>
      <c r="N250" t="str">
        <f t="shared" si="106"/>
        <v>Intermedia</v>
      </c>
      <c r="O250">
        <v>3</v>
      </c>
      <c r="P250" t="str">
        <f t="shared" si="107"/>
        <v>Limitacion marcada</v>
      </c>
      <c r="Q250">
        <v>0</v>
      </c>
      <c r="R250" t="str">
        <f t="shared" si="108"/>
        <v>No tiene cetoacidosis</v>
      </c>
      <c r="S250">
        <v>1</v>
      </c>
      <c r="T250" t="str">
        <f t="shared" si="109"/>
        <v>Tiene Insuficiencia</v>
      </c>
      <c r="U250">
        <v>1</v>
      </c>
      <c r="V250" t="str">
        <f t="shared" si="110"/>
        <v>Hipertenso</v>
      </c>
      <c r="W250">
        <v>4.5999999999999996</v>
      </c>
      <c r="X250" t="str">
        <f t="shared" si="99"/>
        <v>Alto</v>
      </c>
      <c r="Y250">
        <v>62</v>
      </c>
      <c r="Z250" t="str">
        <f t="shared" si="100"/>
        <v>Elevado</v>
      </c>
      <c r="AA250">
        <v>59</v>
      </c>
      <c r="AB250" t="str">
        <f t="shared" si="111"/>
        <v>Funcion disminuida moderada</v>
      </c>
      <c r="AC250">
        <v>2465</v>
      </c>
      <c r="AD250" t="str">
        <f t="shared" si="112"/>
        <v>Proteinuria</v>
      </c>
      <c r="AE250">
        <v>1725</v>
      </c>
      <c r="AF250" t="str">
        <f t="shared" si="113"/>
        <v>Macroalbuminuria</v>
      </c>
      <c r="AG250">
        <v>782</v>
      </c>
      <c r="AH250" t="str">
        <f t="shared" si="114"/>
        <v>Poliuria</v>
      </c>
      <c r="AI250">
        <v>0</v>
      </c>
      <c r="AJ250" t="str">
        <f t="shared" si="115"/>
        <v>No Diabetico</v>
      </c>
      <c r="AK250">
        <v>172</v>
      </c>
      <c r="AL250" t="str">
        <f t="shared" si="116"/>
        <v>Diabetes</v>
      </c>
      <c r="AM250">
        <v>9.8000000000000007</v>
      </c>
      <c r="AN250" t="str">
        <f t="shared" si="117"/>
        <v>Diabetes</v>
      </c>
      <c r="AO250">
        <v>255</v>
      </c>
      <c r="AP250" t="str">
        <f t="shared" si="118"/>
        <v>Riesgo</v>
      </c>
      <c r="AQ250">
        <v>157</v>
      </c>
      <c r="AR250" t="str">
        <f t="shared" si="119"/>
        <v>Limite alto</v>
      </c>
      <c r="AS250">
        <v>35</v>
      </c>
      <c r="AT250" t="str">
        <f t="shared" si="120"/>
        <v>Bajo</v>
      </c>
      <c r="AU250">
        <v>200</v>
      </c>
      <c r="AV250" t="str">
        <f t="shared" si="121"/>
        <v>Alto</v>
      </c>
      <c r="AW250">
        <v>134</v>
      </c>
      <c r="AX250" t="str">
        <f t="shared" si="122"/>
        <v>Bajo</v>
      </c>
      <c r="AY250">
        <v>6.4</v>
      </c>
      <c r="AZ250" t="str">
        <f t="shared" si="123"/>
        <v>Alto</v>
      </c>
      <c r="BA250">
        <v>7.5</v>
      </c>
      <c r="BB250" t="str">
        <f t="shared" si="101"/>
        <v>Baja</v>
      </c>
      <c r="BC250">
        <v>8.8000000000000007</v>
      </c>
      <c r="BD250" t="str">
        <f t="shared" si="124"/>
        <v>Normal</v>
      </c>
      <c r="BE250">
        <v>5</v>
      </c>
      <c r="BF250" t="str">
        <f t="shared" si="125"/>
        <v>Alto</v>
      </c>
      <c r="BG250">
        <v>1</v>
      </c>
      <c r="BH250" t="str">
        <f t="shared" si="126"/>
        <v>Toma ECA</v>
      </c>
      <c r="BI250">
        <v>0</v>
      </c>
      <c r="BJ250" t="str">
        <f t="shared" si="127"/>
        <v>No toma ARB</v>
      </c>
      <c r="BK250">
        <v>1</v>
      </c>
      <c r="BL250" t="str">
        <f t="shared" si="128"/>
        <v>Toma diureticos</v>
      </c>
      <c r="BM250">
        <v>1</v>
      </c>
      <c r="BN250" t="str">
        <f t="shared" si="129"/>
        <v>Toma estatinas</v>
      </c>
      <c r="BO250">
        <v>1</v>
      </c>
      <c r="BP250" t="str">
        <f t="shared" si="130"/>
        <v>Enfermedad renal</v>
      </c>
      <c r="BQ250">
        <v>1</v>
      </c>
      <c r="BR250" t="str">
        <f t="shared" si="131"/>
        <v>Enfermedad cardiovascular</v>
      </c>
    </row>
    <row r="251" spans="1:70" x14ac:dyDescent="0.25">
      <c r="A251" t="s">
        <v>251</v>
      </c>
      <c r="B251">
        <v>63</v>
      </c>
      <c r="C251" t="str">
        <f t="shared" si="102"/>
        <v>Adulto Mayor</v>
      </c>
      <c r="D251" t="s">
        <v>1</v>
      </c>
      <c r="E251">
        <v>31.8</v>
      </c>
      <c r="F251" t="str">
        <f t="shared" si="103"/>
        <v>Obesidad I</v>
      </c>
      <c r="G251">
        <v>1</v>
      </c>
      <c r="H251" t="str">
        <f t="shared" si="104"/>
        <v>Tiene herencia</v>
      </c>
      <c r="I251">
        <v>174</v>
      </c>
      <c r="J251">
        <v>94</v>
      </c>
      <c r="K251">
        <v>95</v>
      </c>
      <c r="L251" t="str">
        <f t="shared" si="105"/>
        <v>Normal</v>
      </c>
      <c r="M251">
        <v>50</v>
      </c>
      <c r="N251" t="str">
        <f t="shared" si="106"/>
        <v>Normal</v>
      </c>
      <c r="O251">
        <v>3</v>
      </c>
      <c r="P251" t="str">
        <f t="shared" si="107"/>
        <v>Limitacion marcada</v>
      </c>
      <c r="Q251">
        <v>0</v>
      </c>
      <c r="R251" t="str">
        <f t="shared" si="108"/>
        <v>No tiene cetoacidosis</v>
      </c>
      <c r="S251">
        <v>1</v>
      </c>
      <c r="T251" t="str">
        <f t="shared" si="109"/>
        <v>Tiene Insuficiencia</v>
      </c>
      <c r="U251">
        <v>1</v>
      </c>
      <c r="V251" t="str">
        <f t="shared" si="110"/>
        <v>Hipertenso</v>
      </c>
      <c r="W251">
        <v>3.7</v>
      </c>
      <c r="X251" t="str">
        <f t="shared" si="99"/>
        <v>Alto</v>
      </c>
      <c r="Y251">
        <v>87</v>
      </c>
      <c r="Z251" t="str">
        <f t="shared" si="100"/>
        <v>Elevado</v>
      </c>
      <c r="AA251">
        <v>40</v>
      </c>
      <c r="AB251" t="str">
        <f t="shared" si="111"/>
        <v>Funcion disminuida moderada</v>
      </c>
      <c r="AC251">
        <v>2573</v>
      </c>
      <c r="AD251" t="str">
        <f t="shared" si="112"/>
        <v>Proteinuria</v>
      </c>
      <c r="AE251">
        <v>2058</v>
      </c>
      <c r="AF251" t="str">
        <f t="shared" si="113"/>
        <v>Macroalbuminuria</v>
      </c>
      <c r="AG251">
        <v>817</v>
      </c>
      <c r="AH251" t="str">
        <f t="shared" si="114"/>
        <v>Poliuria</v>
      </c>
      <c r="AI251">
        <v>0</v>
      </c>
      <c r="AJ251" t="str">
        <f t="shared" si="115"/>
        <v>No Diabetico</v>
      </c>
      <c r="AK251">
        <v>131</v>
      </c>
      <c r="AL251" t="str">
        <f t="shared" si="116"/>
        <v>Diabetes</v>
      </c>
      <c r="AM251">
        <v>7.5</v>
      </c>
      <c r="AN251" t="str">
        <f t="shared" si="117"/>
        <v>Diabetes</v>
      </c>
      <c r="AO251">
        <v>308</v>
      </c>
      <c r="AP251" t="str">
        <f t="shared" si="118"/>
        <v>Riesgo</v>
      </c>
      <c r="AQ251">
        <v>195</v>
      </c>
      <c r="AR251" t="str">
        <f t="shared" si="119"/>
        <v>Muy alto</v>
      </c>
      <c r="AS251">
        <v>26</v>
      </c>
      <c r="AT251" t="str">
        <f t="shared" si="120"/>
        <v>Bajo</v>
      </c>
      <c r="AU251">
        <v>314</v>
      </c>
      <c r="AV251" t="str">
        <f t="shared" si="121"/>
        <v>Alto</v>
      </c>
      <c r="AW251">
        <v>138</v>
      </c>
      <c r="AX251" t="str">
        <f t="shared" si="122"/>
        <v>Normal</v>
      </c>
      <c r="AY251">
        <v>6.9</v>
      </c>
      <c r="AZ251" t="str">
        <f t="shared" si="123"/>
        <v>Alto</v>
      </c>
      <c r="BA251">
        <v>7.1</v>
      </c>
      <c r="BB251" t="str">
        <f t="shared" si="101"/>
        <v>Baja</v>
      </c>
      <c r="BC251">
        <v>8.6999999999999993</v>
      </c>
      <c r="BD251" t="str">
        <f t="shared" si="124"/>
        <v>Normal</v>
      </c>
      <c r="BE251">
        <v>6.9</v>
      </c>
      <c r="BF251" t="str">
        <f t="shared" si="125"/>
        <v>Alto</v>
      </c>
      <c r="BG251">
        <v>0</v>
      </c>
      <c r="BH251" t="str">
        <f t="shared" si="126"/>
        <v>No Toma ECA</v>
      </c>
      <c r="BI251">
        <v>1</v>
      </c>
      <c r="BJ251" t="str">
        <f t="shared" si="127"/>
        <v>Toma ARB</v>
      </c>
      <c r="BK251">
        <v>1</v>
      </c>
      <c r="BL251" t="str">
        <f t="shared" si="128"/>
        <v>Toma diureticos</v>
      </c>
      <c r="BM251">
        <v>0</v>
      </c>
      <c r="BN251" t="str">
        <f t="shared" si="129"/>
        <v>No toma estatinas</v>
      </c>
      <c r="BO251">
        <v>1</v>
      </c>
      <c r="BP251" t="str">
        <f t="shared" si="130"/>
        <v>Enfermedad renal</v>
      </c>
      <c r="BQ251">
        <v>1</v>
      </c>
      <c r="BR251" t="str">
        <f t="shared" si="131"/>
        <v>Enfermedad cardiovascular</v>
      </c>
    </row>
    <row r="252" spans="1:70" x14ac:dyDescent="0.25">
      <c r="A252" t="s">
        <v>252</v>
      </c>
      <c r="B252">
        <v>73</v>
      </c>
      <c r="C252" t="str">
        <f t="shared" si="102"/>
        <v>Adulto Mayor</v>
      </c>
      <c r="D252" t="s">
        <v>1</v>
      </c>
      <c r="E252">
        <v>28</v>
      </c>
      <c r="F252" t="str">
        <f t="shared" si="103"/>
        <v>Sobrepeso</v>
      </c>
      <c r="G252">
        <v>0</v>
      </c>
      <c r="H252" t="str">
        <f t="shared" si="104"/>
        <v>No tiene herencia</v>
      </c>
      <c r="I252">
        <v>150</v>
      </c>
      <c r="J252">
        <v>90</v>
      </c>
      <c r="K252">
        <v>92</v>
      </c>
      <c r="L252" t="str">
        <f t="shared" si="105"/>
        <v>Normal</v>
      </c>
      <c r="M252">
        <v>36</v>
      </c>
      <c r="N252" t="str">
        <f t="shared" si="106"/>
        <v>Reducida</v>
      </c>
      <c r="O252">
        <v>2</v>
      </c>
      <c r="P252" t="str">
        <f t="shared" si="107"/>
        <v>Ligera limitaciones</v>
      </c>
      <c r="Q252">
        <v>0</v>
      </c>
      <c r="R252" t="str">
        <f t="shared" si="108"/>
        <v>No tiene cetoacidosis</v>
      </c>
      <c r="S252">
        <v>1</v>
      </c>
      <c r="T252" t="str">
        <f t="shared" si="109"/>
        <v>Tiene Insuficiencia</v>
      </c>
      <c r="U252">
        <v>1</v>
      </c>
      <c r="V252" t="str">
        <f t="shared" si="110"/>
        <v>Hipertenso</v>
      </c>
      <c r="W252">
        <v>3.7</v>
      </c>
      <c r="X252" t="str">
        <f t="shared" si="99"/>
        <v>Alto</v>
      </c>
      <c r="Y252">
        <v>115</v>
      </c>
      <c r="Z252" t="str">
        <f t="shared" si="100"/>
        <v>Riesgo</v>
      </c>
      <c r="AA252">
        <v>32</v>
      </c>
      <c r="AB252" t="str">
        <f t="shared" si="111"/>
        <v>Funcion disminuida moderada</v>
      </c>
      <c r="AC252">
        <v>2304</v>
      </c>
      <c r="AD252" t="str">
        <f t="shared" si="112"/>
        <v>Proteinuria</v>
      </c>
      <c r="AE252">
        <v>1843</v>
      </c>
      <c r="AF252" t="str">
        <f t="shared" si="113"/>
        <v>Macroalbuminuria</v>
      </c>
      <c r="AG252">
        <v>769</v>
      </c>
      <c r="AH252" t="str">
        <f t="shared" si="114"/>
        <v>Poliuria</v>
      </c>
      <c r="AI252">
        <v>1</v>
      </c>
      <c r="AJ252" t="str">
        <f t="shared" si="115"/>
        <v>Diabetico</v>
      </c>
      <c r="AK252">
        <v>161</v>
      </c>
      <c r="AL252" t="str">
        <f t="shared" si="116"/>
        <v>Diabetes</v>
      </c>
      <c r="AM252">
        <v>7.9</v>
      </c>
      <c r="AN252" t="str">
        <f t="shared" si="117"/>
        <v>Diabetes</v>
      </c>
      <c r="AO252">
        <v>281</v>
      </c>
      <c r="AP252" t="str">
        <f t="shared" si="118"/>
        <v>Riesgo</v>
      </c>
      <c r="AQ252">
        <v>207</v>
      </c>
      <c r="AR252" t="str">
        <f t="shared" si="119"/>
        <v>Muy alto</v>
      </c>
      <c r="AS252">
        <v>42</v>
      </c>
      <c r="AT252" t="str">
        <f t="shared" si="120"/>
        <v>Bajo</v>
      </c>
      <c r="AU252">
        <v>399</v>
      </c>
      <c r="AV252" t="str">
        <f t="shared" si="121"/>
        <v>Alto</v>
      </c>
      <c r="AW252">
        <v>132</v>
      </c>
      <c r="AX252" t="str">
        <f t="shared" si="122"/>
        <v>Bajo</v>
      </c>
      <c r="AY252">
        <v>6.4</v>
      </c>
      <c r="AZ252" t="str">
        <f t="shared" si="123"/>
        <v>Alto</v>
      </c>
      <c r="BA252">
        <v>10.6</v>
      </c>
      <c r="BB252" t="str">
        <f t="shared" si="101"/>
        <v>Baja</v>
      </c>
      <c r="BC252">
        <v>8.5</v>
      </c>
      <c r="BD252" t="str">
        <f t="shared" si="124"/>
        <v>Normal</v>
      </c>
      <c r="BE252">
        <v>5.2</v>
      </c>
      <c r="BF252" t="str">
        <f t="shared" si="125"/>
        <v>Alto</v>
      </c>
      <c r="BG252">
        <v>1</v>
      </c>
      <c r="BH252" t="str">
        <f t="shared" si="126"/>
        <v>Toma ECA</v>
      </c>
      <c r="BI252">
        <v>0</v>
      </c>
      <c r="BJ252" t="str">
        <f t="shared" si="127"/>
        <v>No toma ARB</v>
      </c>
      <c r="BK252">
        <v>1</v>
      </c>
      <c r="BL252" t="str">
        <f t="shared" si="128"/>
        <v>Toma diureticos</v>
      </c>
      <c r="BM252">
        <v>1</v>
      </c>
      <c r="BN252" t="str">
        <f t="shared" si="129"/>
        <v>Toma estatinas</v>
      </c>
      <c r="BO252">
        <v>1</v>
      </c>
      <c r="BP252" t="str">
        <f t="shared" si="130"/>
        <v>Enfermedad renal</v>
      </c>
      <c r="BQ252">
        <v>1</v>
      </c>
      <c r="BR252" t="str">
        <f t="shared" si="131"/>
        <v>Enfermedad cardiovascular</v>
      </c>
    </row>
    <row r="253" spans="1:70" x14ac:dyDescent="0.25">
      <c r="A253" t="s">
        <v>253</v>
      </c>
      <c r="B253">
        <v>75</v>
      </c>
      <c r="C253" t="str">
        <f t="shared" si="102"/>
        <v>Adulto Mayor</v>
      </c>
      <c r="D253" t="s">
        <v>1</v>
      </c>
      <c r="E253">
        <v>27.3</v>
      </c>
      <c r="F253" t="str">
        <f t="shared" si="103"/>
        <v>Sobrepeso</v>
      </c>
      <c r="G253">
        <v>1</v>
      </c>
      <c r="H253" t="str">
        <f t="shared" si="104"/>
        <v>Tiene herencia</v>
      </c>
      <c r="I253">
        <v>179</v>
      </c>
      <c r="J253">
        <v>96</v>
      </c>
      <c r="K253">
        <v>104</v>
      </c>
      <c r="L253" t="str">
        <f t="shared" si="105"/>
        <v>Taquicardia</v>
      </c>
      <c r="M253">
        <v>31</v>
      </c>
      <c r="N253" t="str">
        <f t="shared" si="106"/>
        <v>Reducida</v>
      </c>
      <c r="O253">
        <v>4</v>
      </c>
      <c r="P253" t="str">
        <f t="shared" si="107"/>
        <v>Incapacidad</v>
      </c>
      <c r="Q253">
        <v>1</v>
      </c>
      <c r="R253" t="str">
        <f t="shared" si="108"/>
        <v>Tiene cetoacidosis</v>
      </c>
      <c r="S253">
        <v>0</v>
      </c>
      <c r="T253" t="str">
        <f t="shared" si="109"/>
        <v>No tiene Insuficiencia</v>
      </c>
      <c r="U253">
        <v>1</v>
      </c>
      <c r="V253" t="str">
        <f t="shared" si="110"/>
        <v>Hipertenso</v>
      </c>
      <c r="W253">
        <v>2</v>
      </c>
      <c r="X253" t="str">
        <f t="shared" si="99"/>
        <v>Alto</v>
      </c>
      <c r="Y253">
        <v>48</v>
      </c>
      <c r="Z253" t="str">
        <f t="shared" si="100"/>
        <v>Normal</v>
      </c>
      <c r="AA253">
        <v>51</v>
      </c>
      <c r="AB253" t="str">
        <f t="shared" si="111"/>
        <v>Funcion disminuida moderada</v>
      </c>
      <c r="AC253">
        <v>2301</v>
      </c>
      <c r="AD253" t="str">
        <f t="shared" si="112"/>
        <v>Proteinuria</v>
      </c>
      <c r="AE253">
        <v>1840</v>
      </c>
      <c r="AF253" t="str">
        <f t="shared" si="113"/>
        <v>Macroalbuminuria</v>
      </c>
      <c r="AG253">
        <v>663</v>
      </c>
      <c r="AH253" t="str">
        <f t="shared" si="114"/>
        <v>Poliuria</v>
      </c>
      <c r="AI253">
        <v>0</v>
      </c>
      <c r="AJ253" t="str">
        <f t="shared" si="115"/>
        <v>No Diabetico</v>
      </c>
      <c r="AK253">
        <v>147</v>
      </c>
      <c r="AL253" t="str">
        <f t="shared" si="116"/>
        <v>Diabetes</v>
      </c>
      <c r="AM253">
        <v>6.8</v>
      </c>
      <c r="AN253" t="str">
        <f t="shared" si="117"/>
        <v>Diabetes</v>
      </c>
      <c r="AO253">
        <v>307</v>
      </c>
      <c r="AP253" t="str">
        <f t="shared" si="118"/>
        <v>Riesgo</v>
      </c>
      <c r="AQ253">
        <v>149</v>
      </c>
      <c r="AR253" t="str">
        <f t="shared" si="119"/>
        <v>Limite alto</v>
      </c>
      <c r="AS253">
        <v>43</v>
      </c>
      <c r="AT253" t="str">
        <f t="shared" si="120"/>
        <v>Bajo</v>
      </c>
      <c r="AU253">
        <v>419</v>
      </c>
      <c r="AV253" t="str">
        <f t="shared" si="121"/>
        <v>Alto</v>
      </c>
      <c r="AW253">
        <v>136</v>
      </c>
      <c r="AX253" t="str">
        <f t="shared" si="122"/>
        <v>Normal</v>
      </c>
      <c r="AY253">
        <v>6.3</v>
      </c>
      <c r="AZ253" t="str">
        <f t="shared" si="123"/>
        <v>Alto</v>
      </c>
      <c r="BA253">
        <v>10.5</v>
      </c>
      <c r="BB253" t="str">
        <f t="shared" si="101"/>
        <v>Baja</v>
      </c>
      <c r="BC253">
        <v>8.8000000000000007</v>
      </c>
      <c r="BD253" t="str">
        <f t="shared" si="124"/>
        <v>Normal</v>
      </c>
      <c r="BE253">
        <v>7.3</v>
      </c>
      <c r="BF253" t="str">
        <f t="shared" si="125"/>
        <v>Alto</v>
      </c>
      <c r="BG253">
        <v>1</v>
      </c>
      <c r="BH253" t="str">
        <f t="shared" si="126"/>
        <v>Toma ECA</v>
      </c>
      <c r="BI253">
        <v>1</v>
      </c>
      <c r="BJ253" t="str">
        <f t="shared" si="127"/>
        <v>Toma ARB</v>
      </c>
      <c r="BK253">
        <v>1</v>
      </c>
      <c r="BL253" t="str">
        <f t="shared" si="128"/>
        <v>Toma diureticos</v>
      </c>
      <c r="BM253">
        <v>0</v>
      </c>
      <c r="BN253" t="str">
        <f t="shared" si="129"/>
        <v>No toma estatinas</v>
      </c>
      <c r="BO253">
        <v>1</v>
      </c>
      <c r="BP253" t="str">
        <f t="shared" si="130"/>
        <v>Enfermedad renal</v>
      </c>
      <c r="BQ253">
        <v>1</v>
      </c>
      <c r="BR253" t="str">
        <f t="shared" si="131"/>
        <v>Enfermedad cardiovascular</v>
      </c>
    </row>
    <row r="254" spans="1:70" x14ac:dyDescent="0.25">
      <c r="A254" t="s">
        <v>254</v>
      </c>
      <c r="B254">
        <v>67</v>
      </c>
      <c r="C254" t="str">
        <f t="shared" si="102"/>
        <v>Adulto Mayor</v>
      </c>
      <c r="D254" t="s">
        <v>6</v>
      </c>
      <c r="E254">
        <v>27.5</v>
      </c>
      <c r="F254" t="str">
        <f t="shared" si="103"/>
        <v>Sobrepeso</v>
      </c>
      <c r="G254">
        <v>1</v>
      </c>
      <c r="H254" t="str">
        <f t="shared" si="104"/>
        <v>Tiene herencia</v>
      </c>
      <c r="I254">
        <v>164</v>
      </c>
      <c r="J254">
        <v>109</v>
      </c>
      <c r="K254">
        <v>88</v>
      </c>
      <c r="L254" t="str">
        <f t="shared" si="105"/>
        <v>Normal</v>
      </c>
      <c r="M254">
        <v>36</v>
      </c>
      <c r="N254" t="str">
        <f t="shared" si="106"/>
        <v>Reducida</v>
      </c>
      <c r="O254">
        <v>2</v>
      </c>
      <c r="P254" t="str">
        <f t="shared" si="107"/>
        <v>Ligera limitaciones</v>
      </c>
      <c r="Q254">
        <v>0</v>
      </c>
      <c r="R254" t="str">
        <f t="shared" si="108"/>
        <v>No tiene cetoacidosis</v>
      </c>
      <c r="S254">
        <v>0</v>
      </c>
      <c r="T254" t="str">
        <f t="shared" si="109"/>
        <v>No tiene Insuficiencia</v>
      </c>
      <c r="U254">
        <v>1</v>
      </c>
      <c r="V254" t="str">
        <f t="shared" si="110"/>
        <v>Hipertenso</v>
      </c>
      <c r="W254">
        <v>2.2000000000000002</v>
      </c>
      <c r="X254" t="str">
        <f t="shared" si="99"/>
        <v>Alto</v>
      </c>
      <c r="Y254">
        <v>71</v>
      </c>
      <c r="Z254" t="str">
        <f t="shared" si="100"/>
        <v>Elevado</v>
      </c>
      <c r="AA254">
        <v>49</v>
      </c>
      <c r="AB254" t="str">
        <f t="shared" si="111"/>
        <v>Funcion disminuida moderada</v>
      </c>
      <c r="AC254">
        <v>1397</v>
      </c>
      <c r="AD254" t="str">
        <f t="shared" si="112"/>
        <v>Proteinuria</v>
      </c>
      <c r="AE254">
        <v>1117</v>
      </c>
      <c r="AF254" t="str">
        <f t="shared" si="113"/>
        <v>Macroalbuminuria</v>
      </c>
      <c r="AG254">
        <v>490</v>
      </c>
      <c r="AH254" t="str">
        <f t="shared" si="114"/>
        <v>Oliguria</v>
      </c>
      <c r="AI254">
        <v>0</v>
      </c>
      <c r="AJ254" t="str">
        <f t="shared" si="115"/>
        <v>No Diabetico</v>
      </c>
      <c r="AK254">
        <v>147</v>
      </c>
      <c r="AL254" t="str">
        <f t="shared" si="116"/>
        <v>Diabetes</v>
      </c>
      <c r="AM254">
        <v>9.6</v>
      </c>
      <c r="AN254" t="str">
        <f t="shared" si="117"/>
        <v>Diabetes</v>
      </c>
      <c r="AO254">
        <v>310</v>
      </c>
      <c r="AP254" t="str">
        <f t="shared" si="118"/>
        <v>Riesgo</v>
      </c>
      <c r="AQ254">
        <v>207</v>
      </c>
      <c r="AR254" t="str">
        <f t="shared" si="119"/>
        <v>Muy alto</v>
      </c>
      <c r="AS254">
        <v>25</v>
      </c>
      <c r="AT254" t="str">
        <f t="shared" si="120"/>
        <v>Bajo</v>
      </c>
      <c r="AU254">
        <v>419</v>
      </c>
      <c r="AV254" t="str">
        <f t="shared" si="121"/>
        <v>Alto</v>
      </c>
      <c r="AW254">
        <v>134</v>
      </c>
      <c r="AX254" t="str">
        <f t="shared" si="122"/>
        <v>Bajo</v>
      </c>
      <c r="AY254">
        <v>5.9</v>
      </c>
      <c r="AZ254" t="str">
        <f t="shared" si="123"/>
        <v>Alto</v>
      </c>
      <c r="BA254">
        <v>9.1</v>
      </c>
      <c r="BB254" t="str">
        <f t="shared" si="101"/>
        <v>Baja</v>
      </c>
      <c r="BC254">
        <v>7.8</v>
      </c>
      <c r="BD254" t="str">
        <f t="shared" si="124"/>
        <v>Bajo</v>
      </c>
      <c r="BE254">
        <v>5.9</v>
      </c>
      <c r="BF254" t="str">
        <f t="shared" si="125"/>
        <v>Alto</v>
      </c>
      <c r="BG254">
        <v>1</v>
      </c>
      <c r="BH254" t="str">
        <f t="shared" si="126"/>
        <v>Toma ECA</v>
      </c>
      <c r="BI254">
        <v>1</v>
      </c>
      <c r="BJ254" t="str">
        <f t="shared" si="127"/>
        <v>Toma ARB</v>
      </c>
      <c r="BK254">
        <v>1</v>
      </c>
      <c r="BL254" t="str">
        <f t="shared" si="128"/>
        <v>Toma diureticos</v>
      </c>
      <c r="BM254">
        <v>1</v>
      </c>
      <c r="BN254" t="str">
        <f t="shared" si="129"/>
        <v>Toma estatinas</v>
      </c>
      <c r="BO254">
        <v>1</v>
      </c>
      <c r="BP254" t="str">
        <f t="shared" si="130"/>
        <v>Enfermedad renal</v>
      </c>
      <c r="BQ254">
        <v>0</v>
      </c>
      <c r="BR254" t="str">
        <f t="shared" si="131"/>
        <v>Sano</v>
      </c>
    </row>
    <row r="255" spans="1:70" x14ac:dyDescent="0.25">
      <c r="A255" t="s">
        <v>255</v>
      </c>
      <c r="B255">
        <v>69</v>
      </c>
      <c r="C255" t="str">
        <f t="shared" si="102"/>
        <v>Adulto Mayor</v>
      </c>
      <c r="D255" t="s">
        <v>6</v>
      </c>
      <c r="E255">
        <v>28.8</v>
      </c>
      <c r="F255" t="str">
        <f t="shared" si="103"/>
        <v>Sobrepeso</v>
      </c>
      <c r="G255">
        <v>1</v>
      </c>
      <c r="H255" t="str">
        <f t="shared" si="104"/>
        <v>Tiene herencia</v>
      </c>
      <c r="I255">
        <v>101</v>
      </c>
      <c r="J255">
        <v>73</v>
      </c>
      <c r="K255">
        <v>74</v>
      </c>
      <c r="L255" t="str">
        <f t="shared" si="105"/>
        <v>Normal</v>
      </c>
      <c r="M255">
        <v>51</v>
      </c>
      <c r="N255" t="str">
        <f t="shared" si="106"/>
        <v>Normal</v>
      </c>
      <c r="O255">
        <v>1</v>
      </c>
      <c r="P255" t="str">
        <f t="shared" si="107"/>
        <v>Sin limitaciones</v>
      </c>
      <c r="Q255">
        <v>0</v>
      </c>
      <c r="R255" t="str">
        <f t="shared" si="108"/>
        <v>No tiene cetoacidosis</v>
      </c>
      <c r="S255">
        <v>0</v>
      </c>
      <c r="T255" t="str">
        <f t="shared" si="109"/>
        <v>No tiene Insuficiencia</v>
      </c>
      <c r="U255">
        <v>0</v>
      </c>
      <c r="V255" t="str">
        <f t="shared" si="110"/>
        <v>Normotenso</v>
      </c>
      <c r="W255">
        <v>1.1000000000000001</v>
      </c>
      <c r="X255" t="str">
        <f t="shared" si="99"/>
        <v>Alto</v>
      </c>
      <c r="Y255">
        <v>26</v>
      </c>
      <c r="Z255" t="str">
        <f t="shared" si="100"/>
        <v>Normal</v>
      </c>
      <c r="AA255">
        <v>114</v>
      </c>
      <c r="AB255" t="str">
        <f t="shared" si="111"/>
        <v>Normal</v>
      </c>
      <c r="AC255">
        <v>12</v>
      </c>
      <c r="AD255" t="str">
        <f t="shared" si="112"/>
        <v>Normal</v>
      </c>
      <c r="AE255">
        <v>9</v>
      </c>
      <c r="AF255" t="str">
        <f t="shared" si="113"/>
        <v>Normal</v>
      </c>
      <c r="AG255">
        <v>1443</v>
      </c>
      <c r="AH255" t="str">
        <f t="shared" si="114"/>
        <v>Poliuria</v>
      </c>
      <c r="AI255">
        <v>0</v>
      </c>
      <c r="AJ255" t="str">
        <f t="shared" si="115"/>
        <v>No Diabetico</v>
      </c>
      <c r="AK255">
        <v>123</v>
      </c>
      <c r="AL255" t="str">
        <f t="shared" si="116"/>
        <v>Prediabetes</v>
      </c>
      <c r="AM255">
        <v>5.7</v>
      </c>
      <c r="AN255" t="str">
        <f t="shared" si="117"/>
        <v>Prediabetes</v>
      </c>
      <c r="AO255">
        <v>168</v>
      </c>
      <c r="AP255" t="str">
        <f t="shared" si="118"/>
        <v>Normal</v>
      </c>
      <c r="AQ255">
        <v>111</v>
      </c>
      <c r="AR255" t="str">
        <f t="shared" si="119"/>
        <v>Casi normal</v>
      </c>
      <c r="AS255">
        <v>66</v>
      </c>
      <c r="AT255" t="str">
        <f t="shared" si="120"/>
        <v>Normal</v>
      </c>
      <c r="AU255">
        <v>80</v>
      </c>
      <c r="AV255" t="str">
        <f t="shared" si="121"/>
        <v>Normal</v>
      </c>
      <c r="AW255">
        <v>145</v>
      </c>
      <c r="AX255" t="str">
        <f t="shared" si="122"/>
        <v>Normal</v>
      </c>
      <c r="AY255">
        <v>4.0999999999999996</v>
      </c>
      <c r="AZ255" t="str">
        <f t="shared" si="123"/>
        <v>Normal</v>
      </c>
      <c r="BA255">
        <v>13.8</v>
      </c>
      <c r="BB255" t="str">
        <f t="shared" si="101"/>
        <v>Normal</v>
      </c>
      <c r="BC255">
        <v>8.8000000000000007</v>
      </c>
      <c r="BD255" t="str">
        <f t="shared" si="124"/>
        <v>Normal</v>
      </c>
      <c r="BE255">
        <v>2.7</v>
      </c>
      <c r="BF255" t="str">
        <f t="shared" si="125"/>
        <v>Normal</v>
      </c>
      <c r="BG255">
        <v>1</v>
      </c>
      <c r="BH255" t="str">
        <f t="shared" si="126"/>
        <v>Toma ECA</v>
      </c>
      <c r="BI255">
        <v>0</v>
      </c>
      <c r="BJ255" t="str">
        <f t="shared" si="127"/>
        <v>No toma ARB</v>
      </c>
      <c r="BK255">
        <v>0</v>
      </c>
      <c r="BL255" t="str">
        <f t="shared" si="128"/>
        <v>No toma diureticos</v>
      </c>
      <c r="BM255">
        <v>1</v>
      </c>
      <c r="BN255" t="str">
        <f t="shared" si="129"/>
        <v>Toma estatinas</v>
      </c>
      <c r="BO255">
        <v>0</v>
      </c>
      <c r="BP255" t="str">
        <f t="shared" si="130"/>
        <v>Sano</v>
      </c>
      <c r="BQ255">
        <v>0</v>
      </c>
      <c r="BR255" t="str">
        <f t="shared" si="131"/>
        <v>Sano</v>
      </c>
    </row>
    <row r="256" spans="1:70" x14ac:dyDescent="0.25">
      <c r="A256" t="s">
        <v>256</v>
      </c>
      <c r="B256">
        <v>52</v>
      </c>
      <c r="C256" t="str">
        <f t="shared" si="102"/>
        <v>Adulto</v>
      </c>
      <c r="D256" t="s">
        <v>1</v>
      </c>
      <c r="E256">
        <v>22.7</v>
      </c>
      <c r="F256" t="str">
        <f t="shared" si="103"/>
        <v>Peso Normal</v>
      </c>
      <c r="G256">
        <v>1</v>
      </c>
      <c r="H256" t="str">
        <f t="shared" si="104"/>
        <v>Tiene herencia</v>
      </c>
      <c r="I256">
        <v>119</v>
      </c>
      <c r="J256">
        <v>82</v>
      </c>
      <c r="K256">
        <v>84</v>
      </c>
      <c r="L256" t="str">
        <f t="shared" si="105"/>
        <v>Normal</v>
      </c>
      <c r="M256">
        <v>52</v>
      </c>
      <c r="N256" t="str">
        <f t="shared" si="106"/>
        <v>Normal</v>
      </c>
      <c r="O256">
        <v>2</v>
      </c>
      <c r="P256" t="str">
        <f t="shared" si="107"/>
        <v>Ligera limitaciones</v>
      </c>
      <c r="Q256">
        <v>0</v>
      </c>
      <c r="R256" t="str">
        <f t="shared" si="108"/>
        <v>No tiene cetoacidosis</v>
      </c>
      <c r="S256">
        <v>0</v>
      </c>
      <c r="T256" t="str">
        <f t="shared" si="109"/>
        <v>No tiene Insuficiencia</v>
      </c>
      <c r="U256">
        <v>1</v>
      </c>
      <c r="V256" t="str">
        <f t="shared" si="110"/>
        <v>Hipertenso</v>
      </c>
      <c r="W256">
        <v>0.6</v>
      </c>
      <c r="X256" t="str">
        <f t="shared" si="99"/>
        <v>Bajo</v>
      </c>
      <c r="Y256">
        <v>38</v>
      </c>
      <c r="Z256" t="str">
        <f t="shared" si="100"/>
        <v>Normal</v>
      </c>
      <c r="AA256">
        <v>93</v>
      </c>
      <c r="AB256" t="str">
        <f t="shared" si="111"/>
        <v>Normal</v>
      </c>
      <c r="AC256">
        <v>18</v>
      </c>
      <c r="AD256" t="str">
        <f t="shared" si="112"/>
        <v>Normal</v>
      </c>
      <c r="AE256">
        <v>16</v>
      </c>
      <c r="AF256" t="str">
        <f t="shared" si="113"/>
        <v>Normal</v>
      </c>
      <c r="AG256">
        <v>2301</v>
      </c>
      <c r="AH256" t="str">
        <f t="shared" si="114"/>
        <v>Poliuria</v>
      </c>
      <c r="AI256">
        <v>1</v>
      </c>
      <c r="AJ256" t="str">
        <f t="shared" si="115"/>
        <v>Diabetico</v>
      </c>
      <c r="AK256">
        <v>122</v>
      </c>
      <c r="AL256" t="str">
        <f t="shared" si="116"/>
        <v>Prediabetes</v>
      </c>
      <c r="AM256">
        <v>5.8</v>
      </c>
      <c r="AN256" t="str">
        <f t="shared" si="117"/>
        <v>Prediabetes</v>
      </c>
      <c r="AO256">
        <v>195</v>
      </c>
      <c r="AP256" t="str">
        <f t="shared" si="118"/>
        <v>Normal</v>
      </c>
      <c r="AQ256">
        <v>117</v>
      </c>
      <c r="AR256" t="str">
        <f t="shared" si="119"/>
        <v>Casi normal</v>
      </c>
      <c r="AS256">
        <v>47</v>
      </c>
      <c r="AT256" t="str">
        <f t="shared" si="120"/>
        <v>Bajo</v>
      </c>
      <c r="AU256">
        <v>133</v>
      </c>
      <c r="AV256" t="str">
        <f t="shared" si="121"/>
        <v>Normal</v>
      </c>
      <c r="AW256">
        <v>139</v>
      </c>
      <c r="AX256" t="str">
        <f t="shared" si="122"/>
        <v>Normal</v>
      </c>
      <c r="AY256">
        <v>4.0999999999999996</v>
      </c>
      <c r="AZ256" t="str">
        <f t="shared" si="123"/>
        <v>Normal</v>
      </c>
      <c r="BA256">
        <v>13.5</v>
      </c>
      <c r="BB256" t="str">
        <f t="shared" si="101"/>
        <v>Normal</v>
      </c>
      <c r="BC256">
        <v>9.6</v>
      </c>
      <c r="BD256" t="str">
        <f t="shared" si="124"/>
        <v>Normal</v>
      </c>
      <c r="BE256">
        <v>4.0999999999999996</v>
      </c>
      <c r="BF256" t="str">
        <f t="shared" si="125"/>
        <v>Normal</v>
      </c>
      <c r="BG256">
        <v>0</v>
      </c>
      <c r="BH256" t="str">
        <f t="shared" si="126"/>
        <v>No Toma ECA</v>
      </c>
      <c r="BI256">
        <v>0</v>
      </c>
      <c r="BJ256" t="str">
        <f t="shared" si="127"/>
        <v>No toma ARB</v>
      </c>
      <c r="BK256">
        <v>1</v>
      </c>
      <c r="BL256" t="str">
        <f t="shared" si="128"/>
        <v>Toma diureticos</v>
      </c>
      <c r="BM256">
        <v>1</v>
      </c>
      <c r="BN256" t="str">
        <f t="shared" si="129"/>
        <v>Toma estatinas</v>
      </c>
      <c r="BO256">
        <v>0</v>
      </c>
      <c r="BP256" t="str">
        <f t="shared" si="130"/>
        <v>Sano</v>
      </c>
      <c r="BQ256">
        <v>1</v>
      </c>
      <c r="BR256" t="str">
        <f t="shared" si="131"/>
        <v>Enfermedad cardiovascular</v>
      </c>
    </row>
    <row r="257" spans="1:70" x14ac:dyDescent="0.25">
      <c r="A257" t="s">
        <v>257</v>
      </c>
      <c r="B257">
        <v>65</v>
      </c>
      <c r="C257" t="str">
        <f t="shared" si="102"/>
        <v>Adulto Mayor</v>
      </c>
      <c r="D257" t="s">
        <v>6</v>
      </c>
      <c r="E257">
        <v>29.7</v>
      </c>
      <c r="F257" t="str">
        <f t="shared" si="103"/>
        <v>Sobrepeso</v>
      </c>
      <c r="G257">
        <v>1</v>
      </c>
      <c r="H257" t="str">
        <f t="shared" si="104"/>
        <v>Tiene herencia</v>
      </c>
      <c r="I257">
        <v>188</v>
      </c>
      <c r="J257">
        <v>102</v>
      </c>
      <c r="K257">
        <v>95</v>
      </c>
      <c r="L257" t="str">
        <f t="shared" si="105"/>
        <v>Normal</v>
      </c>
      <c r="M257">
        <v>50</v>
      </c>
      <c r="N257" t="str">
        <f t="shared" si="106"/>
        <v>Normal</v>
      </c>
      <c r="O257">
        <v>2</v>
      </c>
      <c r="P257" t="str">
        <f t="shared" si="107"/>
        <v>Ligera limitaciones</v>
      </c>
      <c r="Q257">
        <v>0</v>
      </c>
      <c r="R257" t="str">
        <f t="shared" si="108"/>
        <v>No tiene cetoacidosis</v>
      </c>
      <c r="S257">
        <v>1</v>
      </c>
      <c r="T257" t="str">
        <f t="shared" si="109"/>
        <v>Tiene Insuficiencia</v>
      </c>
      <c r="U257">
        <v>1</v>
      </c>
      <c r="V257" t="str">
        <f t="shared" si="110"/>
        <v>Hipertenso</v>
      </c>
      <c r="W257">
        <v>3.9</v>
      </c>
      <c r="X257" t="str">
        <f t="shared" si="99"/>
        <v>Alto</v>
      </c>
      <c r="Y257">
        <v>57</v>
      </c>
      <c r="Z257" t="str">
        <f t="shared" si="100"/>
        <v>Elevado</v>
      </c>
      <c r="AA257">
        <v>10</v>
      </c>
      <c r="AB257" t="str">
        <f t="shared" si="111"/>
        <v>Fallo renal</v>
      </c>
      <c r="AC257">
        <v>1599</v>
      </c>
      <c r="AD257" t="str">
        <f t="shared" si="112"/>
        <v>Proteinuria</v>
      </c>
      <c r="AE257">
        <v>1119</v>
      </c>
      <c r="AF257" t="str">
        <f t="shared" si="113"/>
        <v>Macroalbuminuria</v>
      </c>
      <c r="AG257">
        <v>538</v>
      </c>
      <c r="AH257" t="str">
        <f t="shared" si="114"/>
        <v>Poliuria</v>
      </c>
      <c r="AI257">
        <v>1</v>
      </c>
      <c r="AJ257" t="str">
        <f t="shared" si="115"/>
        <v>Diabetico</v>
      </c>
      <c r="AK257">
        <v>192</v>
      </c>
      <c r="AL257" t="str">
        <f t="shared" si="116"/>
        <v>Diabetes</v>
      </c>
      <c r="AM257">
        <v>10.8</v>
      </c>
      <c r="AN257" t="str">
        <f t="shared" si="117"/>
        <v>Diabetes</v>
      </c>
      <c r="AO257">
        <v>266</v>
      </c>
      <c r="AP257" t="str">
        <f t="shared" si="118"/>
        <v>Riesgo</v>
      </c>
      <c r="AQ257">
        <v>140</v>
      </c>
      <c r="AR257" t="str">
        <f t="shared" si="119"/>
        <v>Limite alto</v>
      </c>
      <c r="AS257">
        <v>36</v>
      </c>
      <c r="AT257" t="str">
        <f t="shared" si="120"/>
        <v>Bajo</v>
      </c>
      <c r="AU257">
        <v>356</v>
      </c>
      <c r="AV257" t="str">
        <f t="shared" si="121"/>
        <v>Alto</v>
      </c>
      <c r="AW257">
        <v>125</v>
      </c>
      <c r="AX257" t="str">
        <f t="shared" si="122"/>
        <v>Bajo</v>
      </c>
      <c r="AY257">
        <v>7</v>
      </c>
      <c r="AZ257" t="str">
        <f t="shared" si="123"/>
        <v>Alto</v>
      </c>
      <c r="BA257">
        <v>8.5</v>
      </c>
      <c r="BB257" t="str">
        <f t="shared" si="101"/>
        <v>Baja</v>
      </c>
      <c r="BC257">
        <v>7.9</v>
      </c>
      <c r="BD257" t="str">
        <f t="shared" si="124"/>
        <v>Bajo</v>
      </c>
      <c r="BE257">
        <v>5.8</v>
      </c>
      <c r="BF257" t="str">
        <f t="shared" si="125"/>
        <v>Alto</v>
      </c>
      <c r="BG257">
        <v>1</v>
      </c>
      <c r="BH257" t="str">
        <f t="shared" si="126"/>
        <v>Toma ECA</v>
      </c>
      <c r="BI257">
        <v>0</v>
      </c>
      <c r="BJ257" t="str">
        <f t="shared" si="127"/>
        <v>No toma ARB</v>
      </c>
      <c r="BK257">
        <v>1</v>
      </c>
      <c r="BL257" t="str">
        <f t="shared" si="128"/>
        <v>Toma diureticos</v>
      </c>
      <c r="BM257">
        <v>1</v>
      </c>
      <c r="BN257" t="str">
        <f t="shared" si="129"/>
        <v>Toma estatinas</v>
      </c>
      <c r="BO257">
        <v>1</v>
      </c>
      <c r="BP257" t="str">
        <f t="shared" si="130"/>
        <v>Enfermedad renal</v>
      </c>
      <c r="BQ257">
        <v>1</v>
      </c>
      <c r="BR257" t="str">
        <f t="shared" si="131"/>
        <v>Enfermedad cardiovascular</v>
      </c>
    </row>
    <row r="258" spans="1:70" x14ac:dyDescent="0.25">
      <c r="A258" t="s">
        <v>258</v>
      </c>
      <c r="B258">
        <v>79</v>
      </c>
      <c r="C258" t="str">
        <f t="shared" si="102"/>
        <v>Adulto Mayor</v>
      </c>
      <c r="D258" t="s">
        <v>1</v>
      </c>
      <c r="E258">
        <v>35</v>
      </c>
      <c r="F258" t="str">
        <f t="shared" si="103"/>
        <v>Obesidad II</v>
      </c>
      <c r="G258">
        <v>0</v>
      </c>
      <c r="H258" t="str">
        <f t="shared" si="104"/>
        <v>No tiene herencia</v>
      </c>
      <c r="I258">
        <v>170</v>
      </c>
      <c r="J258">
        <v>95</v>
      </c>
      <c r="K258">
        <v>85</v>
      </c>
      <c r="L258" t="str">
        <f t="shared" si="105"/>
        <v>Normal</v>
      </c>
      <c r="M258">
        <v>47</v>
      </c>
      <c r="N258" t="str">
        <f t="shared" si="106"/>
        <v>Intermedia</v>
      </c>
      <c r="O258">
        <v>4</v>
      </c>
      <c r="P258" t="str">
        <f t="shared" si="107"/>
        <v>Incapacidad</v>
      </c>
      <c r="Q258">
        <v>1</v>
      </c>
      <c r="R258" t="str">
        <f t="shared" si="108"/>
        <v>Tiene cetoacidosis</v>
      </c>
      <c r="S258">
        <v>0</v>
      </c>
      <c r="T258" t="str">
        <f t="shared" si="109"/>
        <v>No tiene Insuficiencia</v>
      </c>
      <c r="U258">
        <v>1</v>
      </c>
      <c r="V258" t="str">
        <f t="shared" si="110"/>
        <v>Hipertenso</v>
      </c>
      <c r="W258">
        <v>4.9000000000000004</v>
      </c>
      <c r="X258" t="str">
        <f t="shared" ref="X258:X321" si="132">IF(AND(D258="M",W258&gt;=0.7,W258&lt;=1.2),"Normal",IF(AND(D258="M",W258&gt;=1.3),"Alto",IF(AND(D258="F",W258&gt;=0.5,W258&lt;=1),"Normal",IF(AND(D258="F",W258&gt;1),"Alto",IF(AND(D258="F",W258&lt;0.5), "Bajo",IF(AND(D258="M",W258&lt;0.7),"Bajo","error"))))))</f>
        <v>Alto</v>
      </c>
      <c r="Y258">
        <v>102</v>
      </c>
      <c r="Z258" t="str">
        <f t="shared" ref="Z258:Z321" si="133">IF(AND(D258="F",Y258&gt;=17,Y258&lt;=43),"Normal",IF(AND(D258="F",Y258&gt;43,Y258&lt;100),"Elevado",IF(AND(D258="M",Y258&gt;=18,Y258&lt;=55),"Normal",IF(AND(D258="M",Y258&gt;55,Y258&lt;100),"Elevado",IF(AND(D258="F",Y258&gt;=100),"Riesgo",IF(AND(D258="M",Y258&gt;=100),"Riesgo","Bajo"))))))</f>
        <v>Riesgo</v>
      </c>
      <c r="AA258">
        <v>38</v>
      </c>
      <c r="AB258" t="str">
        <f t="shared" si="111"/>
        <v>Funcion disminuida moderada</v>
      </c>
      <c r="AC258">
        <v>491</v>
      </c>
      <c r="AD258" t="str">
        <f t="shared" si="112"/>
        <v>Proteinuria</v>
      </c>
      <c r="AE258">
        <v>392</v>
      </c>
      <c r="AF258" t="str">
        <f t="shared" si="113"/>
        <v>Macroalbuminuria</v>
      </c>
      <c r="AG258">
        <v>402</v>
      </c>
      <c r="AH258" t="str">
        <f t="shared" si="114"/>
        <v>Oliguria</v>
      </c>
      <c r="AI258">
        <v>0</v>
      </c>
      <c r="AJ258" t="str">
        <f t="shared" si="115"/>
        <v>No Diabetico</v>
      </c>
      <c r="AK258">
        <v>174</v>
      </c>
      <c r="AL258" t="str">
        <f t="shared" si="116"/>
        <v>Diabetes</v>
      </c>
      <c r="AM258">
        <v>10.1</v>
      </c>
      <c r="AN258" t="str">
        <f t="shared" si="117"/>
        <v>Diabetes</v>
      </c>
      <c r="AO258">
        <v>261</v>
      </c>
      <c r="AP258" t="str">
        <f t="shared" si="118"/>
        <v>Riesgo</v>
      </c>
      <c r="AQ258">
        <v>219</v>
      </c>
      <c r="AR258" t="str">
        <f t="shared" si="119"/>
        <v>Muy alto</v>
      </c>
      <c r="AS258">
        <v>32</v>
      </c>
      <c r="AT258" t="str">
        <f t="shared" si="120"/>
        <v>Bajo</v>
      </c>
      <c r="AU258">
        <v>412</v>
      </c>
      <c r="AV258" t="str">
        <f t="shared" si="121"/>
        <v>Alto</v>
      </c>
      <c r="AW258">
        <v>126</v>
      </c>
      <c r="AX258" t="str">
        <f t="shared" si="122"/>
        <v>Bajo</v>
      </c>
      <c r="AY258">
        <v>6.9</v>
      </c>
      <c r="AZ258" t="str">
        <f t="shared" si="123"/>
        <v>Alto</v>
      </c>
      <c r="BA258">
        <v>9.6999999999999993</v>
      </c>
      <c r="BB258" t="str">
        <f t="shared" ref="BB258:BB321" si="134">IF(AND(D258="M",BA258&gt;=13.5,BA258&lt;=17.5),"Normal",IF(AND(D258="M",BA258&gt;17.5),"Alta",IF(AND(D258="F",BA258&gt;=12,BA258&lt;=15.5),"Normal",IF(AND(D258="F",BA258&gt;15.5),"Alta","Baja"))))</f>
        <v>Baja</v>
      </c>
      <c r="BC258">
        <v>7.6</v>
      </c>
      <c r="BD258" t="str">
        <f t="shared" si="124"/>
        <v>Bajo</v>
      </c>
      <c r="BE258">
        <v>5.9</v>
      </c>
      <c r="BF258" t="str">
        <f t="shared" si="125"/>
        <v>Alto</v>
      </c>
      <c r="BG258">
        <v>1</v>
      </c>
      <c r="BH258" t="str">
        <f t="shared" si="126"/>
        <v>Toma ECA</v>
      </c>
      <c r="BI258">
        <v>1</v>
      </c>
      <c r="BJ258" t="str">
        <f t="shared" si="127"/>
        <v>Toma ARB</v>
      </c>
      <c r="BK258">
        <v>1</v>
      </c>
      <c r="BL258" t="str">
        <f t="shared" si="128"/>
        <v>Toma diureticos</v>
      </c>
      <c r="BM258">
        <v>0</v>
      </c>
      <c r="BN258" t="str">
        <f t="shared" si="129"/>
        <v>No toma estatinas</v>
      </c>
      <c r="BO258">
        <v>1</v>
      </c>
      <c r="BP258" t="str">
        <f t="shared" si="130"/>
        <v>Enfermedad renal</v>
      </c>
      <c r="BQ258">
        <v>0</v>
      </c>
      <c r="BR258" t="str">
        <f t="shared" si="131"/>
        <v>Sano</v>
      </c>
    </row>
    <row r="259" spans="1:70" x14ac:dyDescent="0.25">
      <c r="A259" t="s">
        <v>259</v>
      </c>
      <c r="B259">
        <v>57</v>
      </c>
      <c r="C259" t="str">
        <f t="shared" ref="C259:C322" si="135">IF(AND(B259&gt;=14,B259&lt;=26),"Joven",IF(AND(B259&gt;=27,B259&lt;=59),"Adulto",IF(B259&gt;=60,"Adulto Mayor","Niño")))</f>
        <v>Adulto</v>
      </c>
      <c r="D259" t="s">
        <v>1</v>
      </c>
      <c r="E259">
        <v>27.6</v>
      </c>
      <c r="F259" t="str">
        <f t="shared" ref="F259:F322" si="136">IF(E259&lt;18.5,"Bajo peso",IF(AND(E259&gt;=18.5,E259&lt;=24.9),"Peso Normal",IF(AND(E259&gt;=25,E259&lt;=29.9),"Sobrepeso",IF(AND(E259&gt;=30,E259&lt;=34.9),"Obesidad I",IF(AND(E259&gt;=35,E259&lt;=39.9),"Obesidad II","Obesidad III")))))</f>
        <v>Sobrepeso</v>
      </c>
      <c r="G259">
        <v>1</v>
      </c>
      <c r="H259" t="str">
        <f t="shared" ref="H259:H322" si="137">IF(G259=1,"Tiene herencia","No tiene herencia")</f>
        <v>Tiene herencia</v>
      </c>
      <c r="I259">
        <v>114</v>
      </c>
      <c r="J259">
        <v>65</v>
      </c>
      <c r="K259">
        <v>79</v>
      </c>
      <c r="L259" t="str">
        <f t="shared" ref="L259:L322" si="138">IF(AND(K259&gt;=60,K259&lt;=100),"Normal",IF(K259&gt;100,"Taquicardia","Bradicardia"))</f>
        <v>Normal</v>
      </c>
      <c r="M259">
        <v>59</v>
      </c>
      <c r="N259" t="str">
        <f t="shared" ref="N259:N322" si="139">IF(M259&gt;=50,"Normal",IF(AND(M259&gt;=41,M259&lt;=49),"Intermedia","Reducida"))</f>
        <v>Normal</v>
      </c>
      <c r="O259">
        <v>2</v>
      </c>
      <c r="P259" t="str">
        <f t="shared" ref="P259:P322" si="140">IF(O259=1,"Sin limitaciones",IF(O259=2,"Ligera limitaciones",IF(O259=3,"Limitacion marcada","Incapacidad")))</f>
        <v>Ligera limitaciones</v>
      </c>
      <c r="Q259">
        <v>0</v>
      </c>
      <c r="R259" t="str">
        <f t="shared" ref="R259:R322" si="141">IF(Q259=1,"Tiene cetoacidosis","No tiene cetoacidosis")</f>
        <v>No tiene cetoacidosis</v>
      </c>
      <c r="S259">
        <v>0</v>
      </c>
      <c r="T259" t="str">
        <f t="shared" ref="T259:T322" si="142">IF(S259=1,"Tiene Insuficiencia","No tiene Insuficiencia")</f>
        <v>No tiene Insuficiencia</v>
      </c>
      <c r="U259">
        <v>0</v>
      </c>
      <c r="V259" t="str">
        <f t="shared" ref="V259:V322" si="143">IF(U259=1,"Hipertenso","Normotenso")</f>
        <v>Normotenso</v>
      </c>
      <c r="W259">
        <v>0.8</v>
      </c>
      <c r="X259" t="str">
        <f t="shared" si="132"/>
        <v>Normal</v>
      </c>
      <c r="Y259">
        <v>22</v>
      </c>
      <c r="Z259" t="str">
        <f t="shared" si="133"/>
        <v>Normal</v>
      </c>
      <c r="AA259">
        <v>91</v>
      </c>
      <c r="AB259" t="str">
        <f t="shared" ref="AB259:AB322" si="144">IF(AA259&gt;90,"Normal",IF(AND(AA259&gt;=60,AA259&lt;=90),"Funcion disminuida",IF(AND(AA259&gt;=30,AA259&lt;=59),"Funcion disminuida moderada",IF(AND(AA259&gt;=15,AA259&lt;=29),"Dismucion grave",IF(AA259&lt;15,"Fallo renal","error")))))</f>
        <v>Normal</v>
      </c>
      <c r="AC259">
        <v>20</v>
      </c>
      <c r="AD259" t="str">
        <f t="shared" ref="AD259:AD322" si="145">IF(AC259&lt;30,"Normal",IF(AND(AC259&lt;=30,AC259&lt;=300),"Microalbuminuria","Proteinuria"))</f>
        <v>Normal</v>
      </c>
      <c r="AE259">
        <v>14</v>
      </c>
      <c r="AF259" t="str">
        <f t="shared" ref="AF259:AF322" si="146">IF(AE259&lt;30,"Normal",IF(AND(AE259&gt;=30,AE259&lt;=300),"Microalbuminuria","Macroalbuminuria"))</f>
        <v>Normal</v>
      </c>
      <c r="AG259">
        <v>2293</v>
      </c>
      <c r="AH259" t="str">
        <f t="shared" ref="AH259:AH322" si="147">IF(AND(AG259&gt;=0,AG259&lt;=49),"Anuria",IF(AND(AG259&gt;=50,AG259&lt;=499),"Oliguria",IF(AND(AG259&gt;=500,AG259&lt;=3500),"Poliuria")))</f>
        <v>Poliuria</v>
      </c>
      <c r="AI259">
        <v>0</v>
      </c>
      <c r="AJ259" t="str">
        <f t="shared" ref="AJ259:AJ322" si="148">IF(AI259=1,"Diabetico","No Diabetico")</f>
        <v>No Diabetico</v>
      </c>
      <c r="AK259">
        <v>100</v>
      </c>
      <c r="AL259" t="str">
        <f t="shared" ref="AL259:AL322" si="149">IF(AK259&lt;100,"Normal",IF(AND(AK259&gt;=100,AK259&lt;=125),"Prediabetes","Diabetes"))</f>
        <v>Prediabetes</v>
      </c>
      <c r="AM259">
        <v>5.7</v>
      </c>
      <c r="AN259" t="str">
        <f t="shared" ref="AN259:AN322" si="150">IF(AM259&lt;5.7,"Normal",IF(AND(AM259&gt;=5.7,AM259&lt;=6.4),"Prediabetes","Diabetes"))</f>
        <v>Prediabetes</v>
      </c>
      <c r="AO259">
        <v>203</v>
      </c>
      <c r="AP259" t="str">
        <f t="shared" ref="AP259:AP322" si="151">IF(AO259&lt;200,"Normal",IF(AND(AO259&gt;=200,AO259&lt;=239),"Alto","Riesgo"))</f>
        <v>Alto</v>
      </c>
      <c r="AQ259">
        <v>84</v>
      </c>
      <c r="AR259" t="str">
        <f t="shared" ref="AR259:AR322" si="152">IF(AQ259&lt;100,"Normal",IF(AND(AQ259&gt;=100,AQ259&lt;=129),"Casi normal",IF(AND(AQ259&gt;=130,AQ259&lt;=159),"Limite alto",IF(AND(AQ259&gt;=160,AQ259&lt;=189),"Alto",IF(AQ259&gt;=190,"Muy alto")))))</f>
        <v>Normal</v>
      </c>
      <c r="AS259">
        <v>52</v>
      </c>
      <c r="AT259" t="str">
        <f t="shared" ref="AT259:AT322" si="153">IF(AS259&gt;=60,"Normal","Bajo")</f>
        <v>Bajo</v>
      </c>
      <c r="AU259">
        <v>107</v>
      </c>
      <c r="AV259" t="str">
        <f t="shared" ref="AV259:AV322" si="154">IF(AU259&lt;=150,"Normal","Alto")</f>
        <v>Normal</v>
      </c>
      <c r="AW259">
        <v>145</v>
      </c>
      <c r="AX259" t="str">
        <f t="shared" ref="AX259:AX322" si="155">IF(AND(AW259&gt;=135,AW259&lt;=145),"Normal",IF(AW259&gt;145,"Alto","Bajo"))</f>
        <v>Normal</v>
      </c>
      <c r="AY259">
        <v>3.5</v>
      </c>
      <c r="AZ259" t="str">
        <f t="shared" ref="AZ259:AZ322" si="156">IF(AND(AY259&gt;=3.5,AY259&lt;=5),"Normal",IF(AY259&gt;5,"Alto","Bajo"))</f>
        <v>Normal</v>
      </c>
      <c r="BA259">
        <v>13</v>
      </c>
      <c r="BB259" t="str">
        <f t="shared" si="134"/>
        <v>Baja</v>
      </c>
      <c r="BC259">
        <v>9.4</v>
      </c>
      <c r="BD259" t="str">
        <f t="shared" ref="BD259:BD322" si="157">IF(AND(BC259&gt;=8.5,BC259&lt;=10.5),"Normal",IF(BC259&gt;10.5,"Alto","Bajo"))</f>
        <v>Normal</v>
      </c>
      <c r="BE259">
        <v>3.8</v>
      </c>
      <c r="BF259" t="str">
        <f t="shared" ref="BF259:BF322" si="158">IF(AND(BE259&gt;=2.5,BE259&lt;=4.5),"Normal",IF(BE259&gt;4.5,"Alto","Bajo"))</f>
        <v>Normal</v>
      </c>
      <c r="BG259">
        <v>0</v>
      </c>
      <c r="BH259" t="str">
        <f t="shared" ref="BH259:BH322" si="159">IF(BG259=1,"Toma ECA","No Toma ECA")</f>
        <v>No Toma ECA</v>
      </c>
      <c r="BI259">
        <v>1</v>
      </c>
      <c r="BJ259" t="str">
        <f t="shared" ref="BJ259:BJ322" si="160">IF(BI259=1,"Toma ARB","No toma ARB")</f>
        <v>Toma ARB</v>
      </c>
      <c r="BK259">
        <v>0</v>
      </c>
      <c r="BL259" t="str">
        <f t="shared" ref="BL259:BL322" si="161">IF(BK259=1,"Toma diureticos","No toma diureticos")</f>
        <v>No toma diureticos</v>
      </c>
      <c r="BM259">
        <v>0</v>
      </c>
      <c r="BN259" t="str">
        <f t="shared" ref="BN259:BN322" si="162">IF(BM259=1,"Toma estatinas","No toma estatinas")</f>
        <v>No toma estatinas</v>
      </c>
      <c r="BO259">
        <v>0</v>
      </c>
      <c r="BP259" t="str">
        <f t="shared" ref="BP259:BP322" si="163">IF(BO259=1,"Enfermedad renal","Sano")</f>
        <v>Sano</v>
      </c>
      <c r="BQ259">
        <v>1</v>
      </c>
      <c r="BR259" t="str">
        <f t="shared" ref="BR259:BR322" si="164">IF(BQ259=1,"Enfermedad cardiovascular","Sano")</f>
        <v>Enfermedad cardiovascular</v>
      </c>
    </row>
    <row r="260" spans="1:70" x14ac:dyDescent="0.25">
      <c r="A260" t="s">
        <v>260</v>
      </c>
      <c r="B260">
        <v>51</v>
      </c>
      <c r="C260" t="str">
        <f t="shared" si="135"/>
        <v>Adulto</v>
      </c>
      <c r="D260" t="s">
        <v>6</v>
      </c>
      <c r="E260">
        <v>19.100000000000001</v>
      </c>
      <c r="F260" t="str">
        <f t="shared" si="136"/>
        <v>Peso Normal</v>
      </c>
      <c r="G260">
        <v>0</v>
      </c>
      <c r="H260" t="str">
        <f t="shared" si="137"/>
        <v>No tiene herencia</v>
      </c>
      <c r="I260">
        <v>126</v>
      </c>
      <c r="J260">
        <v>65</v>
      </c>
      <c r="K260">
        <v>73</v>
      </c>
      <c r="L260" t="str">
        <f t="shared" si="138"/>
        <v>Normal</v>
      </c>
      <c r="M260">
        <v>66</v>
      </c>
      <c r="N260" t="str">
        <f t="shared" si="139"/>
        <v>Normal</v>
      </c>
      <c r="O260">
        <v>2</v>
      </c>
      <c r="P260" t="str">
        <f t="shared" si="140"/>
        <v>Ligera limitaciones</v>
      </c>
      <c r="Q260">
        <v>0</v>
      </c>
      <c r="R260" t="str">
        <f t="shared" si="141"/>
        <v>No tiene cetoacidosis</v>
      </c>
      <c r="S260">
        <v>0</v>
      </c>
      <c r="T260" t="str">
        <f t="shared" si="142"/>
        <v>No tiene Insuficiencia</v>
      </c>
      <c r="U260">
        <v>1</v>
      </c>
      <c r="V260" t="str">
        <f t="shared" si="143"/>
        <v>Hipertenso</v>
      </c>
      <c r="W260">
        <v>0.8</v>
      </c>
      <c r="X260" t="str">
        <f t="shared" si="132"/>
        <v>Normal</v>
      </c>
      <c r="Y260">
        <v>30</v>
      </c>
      <c r="Z260" t="str">
        <f t="shared" si="133"/>
        <v>Normal</v>
      </c>
      <c r="AA260">
        <v>67</v>
      </c>
      <c r="AB260" t="str">
        <f t="shared" si="144"/>
        <v>Funcion disminuida</v>
      </c>
      <c r="AC260">
        <v>27</v>
      </c>
      <c r="AD260" t="str">
        <f t="shared" si="145"/>
        <v>Normal</v>
      </c>
      <c r="AE260">
        <v>21</v>
      </c>
      <c r="AF260" t="str">
        <f t="shared" si="146"/>
        <v>Normal</v>
      </c>
      <c r="AG260">
        <v>2385</v>
      </c>
      <c r="AH260" t="str">
        <f t="shared" si="147"/>
        <v>Poliuria</v>
      </c>
      <c r="AI260">
        <v>1</v>
      </c>
      <c r="AJ260" t="str">
        <f t="shared" si="148"/>
        <v>Diabetico</v>
      </c>
      <c r="AK260">
        <v>108</v>
      </c>
      <c r="AL260" t="str">
        <f t="shared" si="149"/>
        <v>Prediabetes</v>
      </c>
      <c r="AM260">
        <v>5.7</v>
      </c>
      <c r="AN260" t="str">
        <f t="shared" si="150"/>
        <v>Prediabetes</v>
      </c>
      <c r="AO260">
        <v>165</v>
      </c>
      <c r="AP260" t="str">
        <f t="shared" si="151"/>
        <v>Normal</v>
      </c>
      <c r="AQ260">
        <v>96</v>
      </c>
      <c r="AR260" t="str">
        <f t="shared" si="152"/>
        <v>Normal</v>
      </c>
      <c r="AS260">
        <v>55</v>
      </c>
      <c r="AT260" t="str">
        <f t="shared" si="153"/>
        <v>Bajo</v>
      </c>
      <c r="AU260">
        <v>98</v>
      </c>
      <c r="AV260" t="str">
        <f t="shared" si="154"/>
        <v>Normal</v>
      </c>
      <c r="AW260">
        <v>142</v>
      </c>
      <c r="AX260" t="str">
        <f t="shared" si="155"/>
        <v>Normal</v>
      </c>
      <c r="AY260">
        <v>4</v>
      </c>
      <c r="AZ260" t="str">
        <f t="shared" si="156"/>
        <v>Normal</v>
      </c>
      <c r="BA260">
        <v>13.3</v>
      </c>
      <c r="BB260" t="str">
        <f t="shared" si="134"/>
        <v>Normal</v>
      </c>
      <c r="BC260">
        <v>9.5</v>
      </c>
      <c r="BD260" t="str">
        <f t="shared" si="157"/>
        <v>Normal</v>
      </c>
      <c r="BE260">
        <v>4.4000000000000004</v>
      </c>
      <c r="BF260" t="str">
        <f t="shared" si="158"/>
        <v>Normal</v>
      </c>
      <c r="BG260">
        <v>1</v>
      </c>
      <c r="BH260" t="str">
        <f t="shared" si="159"/>
        <v>Toma ECA</v>
      </c>
      <c r="BI260">
        <v>0</v>
      </c>
      <c r="BJ260" t="str">
        <f t="shared" si="160"/>
        <v>No toma ARB</v>
      </c>
      <c r="BK260">
        <v>1</v>
      </c>
      <c r="BL260" t="str">
        <f t="shared" si="161"/>
        <v>Toma diureticos</v>
      </c>
      <c r="BM260">
        <v>0</v>
      </c>
      <c r="BN260" t="str">
        <f t="shared" si="162"/>
        <v>No toma estatinas</v>
      </c>
      <c r="BO260">
        <v>0</v>
      </c>
      <c r="BP260" t="str">
        <f t="shared" si="163"/>
        <v>Sano</v>
      </c>
      <c r="BQ260">
        <v>0</v>
      </c>
      <c r="BR260" t="str">
        <f t="shared" si="164"/>
        <v>Sano</v>
      </c>
    </row>
    <row r="261" spans="1:70" x14ac:dyDescent="0.25">
      <c r="A261" t="s">
        <v>261</v>
      </c>
      <c r="B261">
        <v>68</v>
      </c>
      <c r="C261" t="str">
        <f t="shared" si="135"/>
        <v>Adulto Mayor</v>
      </c>
      <c r="D261" t="s">
        <v>1</v>
      </c>
      <c r="E261">
        <v>23.1</v>
      </c>
      <c r="F261" t="str">
        <f t="shared" si="136"/>
        <v>Peso Normal</v>
      </c>
      <c r="G261">
        <v>0</v>
      </c>
      <c r="H261" t="str">
        <f t="shared" si="137"/>
        <v>No tiene herencia</v>
      </c>
      <c r="I261">
        <v>117</v>
      </c>
      <c r="J261">
        <v>79</v>
      </c>
      <c r="K261">
        <v>65</v>
      </c>
      <c r="L261" t="str">
        <f t="shared" si="138"/>
        <v>Normal</v>
      </c>
      <c r="M261">
        <v>61</v>
      </c>
      <c r="N261" t="str">
        <f t="shared" si="139"/>
        <v>Normal</v>
      </c>
      <c r="O261">
        <v>1</v>
      </c>
      <c r="P261" t="str">
        <f t="shared" si="140"/>
        <v>Sin limitaciones</v>
      </c>
      <c r="Q261">
        <v>0</v>
      </c>
      <c r="R261" t="str">
        <f t="shared" si="141"/>
        <v>No tiene cetoacidosis</v>
      </c>
      <c r="S261">
        <v>0</v>
      </c>
      <c r="T261" t="str">
        <f t="shared" si="142"/>
        <v>No tiene Insuficiencia</v>
      </c>
      <c r="U261">
        <v>1</v>
      </c>
      <c r="V261" t="str">
        <f t="shared" si="143"/>
        <v>Hipertenso</v>
      </c>
      <c r="W261">
        <v>0.6</v>
      </c>
      <c r="X261" t="str">
        <f t="shared" si="132"/>
        <v>Bajo</v>
      </c>
      <c r="Y261">
        <v>20</v>
      </c>
      <c r="Z261" t="str">
        <f t="shared" si="133"/>
        <v>Normal</v>
      </c>
      <c r="AA261">
        <v>115</v>
      </c>
      <c r="AB261" t="str">
        <f t="shared" si="144"/>
        <v>Normal</v>
      </c>
      <c r="AC261">
        <v>26</v>
      </c>
      <c r="AD261" t="str">
        <f t="shared" si="145"/>
        <v>Normal</v>
      </c>
      <c r="AE261">
        <v>18</v>
      </c>
      <c r="AF261" t="str">
        <f t="shared" si="146"/>
        <v>Normal</v>
      </c>
      <c r="AG261">
        <v>2272</v>
      </c>
      <c r="AH261" t="str">
        <f t="shared" si="147"/>
        <v>Poliuria</v>
      </c>
      <c r="AI261">
        <v>0</v>
      </c>
      <c r="AJ261" t="str">
        <f t="shared" si="148"/>
        <v>No Diabetico</v>
      </c>
      <c r="AK261">
        <v>95</v>
      </c>
      <c r="AL261" t="str">
        <f t="shared" si="149"/>
        <v>Normal</v>
      </c>
      <c r="AM261">
        <v>6</v>
      </c>
      <c r="AN261" t="str">
        <f t="shared" si="150"/>
        <v>Prediabetes</v>
      </c>
      <c r="AO261">
        <v>180</v>
      </c>
      <c r="AP261" t="str">
        <f t="shared" si="151"/>
        <v>Normal</v>
      </c>
      <c r="AQ261">
        <v>122</v>
      </c>
      <c r="AR261" t="str">
        <f t="shared" si="152"/>
        <v>Casi normal</v>
      </c>
      <c r="AS261">
        <v>49</v>
      </c>
      <c r="AT261" t="str">
        <f t="shared" si="153"/>
        <v>Bajo</v>
      </c>
      <c r="AU261">
        <v>135</v>
      </c>
      <c r="AV261" t="str">
        <f t="shared" si="154"/>
        <v>Normal</v>
      </c>
      <c r="AW261">
        <v>143</v>
      </c>
      <c r="AX261" t="str">
        <f t="shared" si="155"/>
        <v>Normal</v>
      </c>
      <c r="AY261">
        <v>4.3</v>
      </c>
      <c r="AZ261" t="str">
        <f t="shared" si="156"/>
        <v>Normal</v>
      </c>
      <c r="BA261">
        <v>15.1</v>
      </c>
      <c r="BB261" t="str">
        <f t="shared" si="134"/>
        <v>Normal</v>
      </c>
      <c r="BC261">
        <v>9.6</v>
      </c>
      <c r="BD261" t="str">
        <f t="shared" si="157"/>
        <v>Normal</v>
      </c>
      <c r="BE261">
        <v>3.6</v>
      </c>
      <c r="BF261" t="str">
        <f t="shared" si="158"/>
        <v>Normal</v>
      </c>
      <c r="BG261">
        <v>0</v>
      </c>
      <c r="BH261" t="str">
        <f t="shared" si="159"/>
        <v>No Toma ECA</v>
      </c>
      <c r="BI261">
        <v>1</v>
      </c>
      <c r="BJ261" t="str">
        <f t="shared" si="160"/>
        <v>Toma ARB</v>
      </c>
      <c r="BK261">
        <v>1</v>
      </c>
      <c r="BL261" t="str">
        <f t="shared" si="161"/>
        <v>Toma diureticos</v>
      </c>
      <c r="BM261">
        <v>0</v>
      </c>
      <c r="BN261" t="str">
        <f t="shared" si="162"/>
        <v>No toma estatinas</v>
      </c>
      <c r="BO261">
        <v>0</v>
      </c>
      <c r="BP261" t="str">
        <f t="shared" si="163"/>
        <v>Sano</v>
      </c>
      <c r="BQ261">
        <v>0</v>
      </c>
      <c r="BR261" t="str">
        <f t="shared" si="164"/>
        <v>Sano</v>
      </c>
    </row>
    <row r="262" spans="1:70" x14ac:dyDescent="0.25">
      <c r="A262" t="s">
        <v>262</v>
      </c>
      <c r="B262">
        <v>71</v>
      </c>
      <c r="C262" t="str">
        <f t="shared" si="135"/>
        <v>Adulto Mayor</v>
      </c>
      <c r="D262" t="s">
        <v>6</v>
      </c>
      <c r="E262">
        <v>25.3</v>
      </c>
      <c r="F262" t="str">
        <f t="shared" si="136"/>
        <v>Sobrepeso</v>
      </c>
      <c r="G262">
        <v>0</v>
      </c>
      <c r="H262" t="str">
        <f t="shared" si="137"/>
        <v>No tiene herencia</v>
      </c>
      <c r="I262">
        <v>190</v>
      </c>
      <c r="J262">
        <v>103</v>
      </c>
      <c r="K262">
        <v>81</v>
      </c>
      <c r="L262" t="str">
        <f t="shared" si="138"/>
        <v>Normal</v>
      </c>
      <c r="M262">
        <v>29</v>
      </c>
      <c r="N262" t="str">
        <f t="shared" si="139"/>
        <v>Reducida</v>
      </c>
      <c r="O262">
        <v>3</v>
      </c>
      <c r="P262" t="str">
        <f t="shared" si="140"/>
        <v>Limitacion marcada</v>
      </c>
      <c r="Q262">
        <v>1</v>
      </c>
      <c r="R262" t="str">
        <f t="shared" si="141"/>
        <v>Tiene cetoacidosis</v>
      </c>
      <c r="S262">
        <v>0</v>
      </c>
      <c r="T262" t="str">
        <f t="shared" si="142"/>
        <v>No tiene Insuficiencia</v>
      </c>
      <c r="U262">
        <v>1</v>
      </c>
      <c r="V262" t="str">
        <f t="shared" si="143"/>
        <v>Hipertenso</v>
      </c>
      <c r="W262">
        <v>3.7</v>
      </c>
      <c r="X262" t="str">
        <f t="shared" si="132"/>
        <v>Alto</v>
      </c>
      <c r="Y262">
        <v>77</v>
      </c>
      <c r="Z262" t="str">
        <f t="shared" si="133"/>
        <v>Elevado</v>
      </c>
      <c r="AA262">
        <v>40</v>
      </c>
      <c r="AB262" t="str">
        <f t="shared" si="144"/>
        <v>Funcion disminuida moderada</v>
      </c>
      <c r="AC262">
        <v>1958</v>
      </c>
      <c r="AD262" t="str">
        <f t="shared" si="145"/>
        <v>Proteinuria</v>
      </c>
      <c r="AE262">
        <v>1566</v>
      </c>
      <c r="AF262" t="str">
        <f t="shared" si="146"/>
        <v>Macroalbuminuria</v>
      </c>
      <c r="AG262">
        <v>353</v>
      </c>
      <c r="AH262" t="str">
        <f t="shared" si="147"/>
        <v>Oliguria</v>
      </c>
      <c r="AI262">
        <v>1</v>
      </c>
      <c r="AJ262" t="str">
        <f t="shared" si="148"/>
        <v>Diabetico</v>
      </c>
      <c r="AK262">
        <v>190</v>
      </c>
      <c r="AL262" t="str">
        <f t="shared" si="149"/>
        <v>Diabetes</v>
      </c>
      <c r="AM262">
        <v>7.2</v>
      </c>
      <c r="AN262" t="str">
        <f t="shared" si="150"/>
        <v>Diabetes</v>
      </c>
      <c r="AO262">
        <v>317</v>
      </c>
      <c r="AP262" t="str">
        <f t="shared" si="151"/>
        <v>Riesgo</v>
      </c>
      <c r="AQ262">
        <v>191</v>
      </c>
      <c r="AR262" t="str">
        <f t="shared" si="152"/>
        <v>Muy alto</v>
      </c>
      <c r="AS262">
        <v>38</v>
      </c>
      <c r="AT262" t="str">
        <f t="shared" si="153"/>
        <v>Bajo</v>
      </c>
      <c r="AU262">
        <v>314</v>
      </c>
      <c r="AV262" t="str">
        <f t="shared" si="154"/>
        <v>Alto</v>
      </c>
      <c r="AW262">
        <v>130</v>
      </c>
      <c r="AX262" t="str">
        <f t="shared" si="155"/>
        <v>Bajo</v>
      </c>
      <c r="AY262">
        <v>6.2</v>
      </c>
      <c r="AZ262" t="str">
        <f t="shared" si="156"/>
        <v>Alto</v>
      </c>
      <c r="BA262">
        <v>8.6</v>
      </c>
      <c r="BB262" t="str">
        <f t="shared" si="134"/>
        <v>Baja</v>
      </c>
      <c r="BC262">
        <v>7.6</v>
      </c>
      <c r="BD262" t="str">
        <f t="shared" si="157"/>
        <v>Bajo</v>
      </c>
      <c r="BE262">
        <v>5.5</v>
      </c>
      <c r="BF262" t="str">
        <f t="shared" si="158"/>
        <v>Alto</v>
      </c>
      <c r="BG262">
        <v>1</v>
      </c>
      <c r="BH262" t="str">
        <f t="shared" si="159"/>
        <v>Toma ECA</v>
      </c>
      <c r="BI262">
        <v>0</v>
      </c>
      <c r="BJ262" t="str">
        <f t="shared" si="160"/>
        <v>No toma ARB</v>
      </c>
      <c r="BK262">
        <v>0</v>
      </c>
      <c r="BL262" t="str">
        <f t="shared" si="161"/>
        <v>No toma diureticos</v>
      </c>
      <c r="BM262">
        <v>1</v>
      </c>
      <c r="BN262" t="str">
        <f t="shared" si="162"/>
        <v>Toma estatinas</v>
      </c>
      <c r="BO262">
        <v>1</v>
      </c>
      <c r="BP262" t="str">
        <f t="shared" si="163"/>
        <v>Enfermedad renal</v>
      </c>
      <c r="BQ262">
        <v>1</v>
      </c>
      <c r="BR262" t="str">
        <f t="shared" si="164"/>
        <v>Enfermedad cardiovascular</v>
      </c>
    </row>
    <row r="263" spans="1:70" x14ac:dyDescent="0.25">
      <c r="A263" t="s">
        <v>263</v>
      </c>
      <c r="B263">
        <v>47</v>
      </c>
      <c r="C263" t="str">
        <f t="shared" si="135"/>
        <v>Adulto</v>
      </c>
      <c r="D263" t="s">
        <v>1</v>
      </c>
      <c r="E263">
        <v>28.2</v>
      </c>
      <c r="F263" t="str">
        <f t="shared" si="136"/>
        <v>Sobrepeso</v>
      </c>
      <c r="G263">
        <v>1</v>
      </c>
      <c r="H263" t="str">
        <f t="shared" si="137"/>
        <v>Tiene herencia</v>
      </c>
      <c r="I263">
        <v>135</v>
      </c>
      <c r="J263">
        <v>74</v>
      </c>
      <c r="K263">
        <v>70</v>
      </c>
      <c r="L263" t="str">
        <f t="shared" si="138"/>
        <v>Normal</v>
      </c>
      <c r="M263">
        <v>55</v>
      </c>
      <c r="N263" t="str">
        <f t="shared" si="139"/>
        <v>Normal</v>
      </c>
      <c r="O263">
        <v>2</v>
      </c>
      <c r="P263" t="str">
        <f t="shared" si="140"/>
        <v>Ligera limitaciones</v>
      </c>
      <c r="Q263">
        <v>0</v>
      </c>
      <c r="R263" t="str">
        <f t="shared" si="141"/>
        <v>No tiene cetoacidosis</v>
      </c>
      <c r="S263">
        <v>0</v>
      </c>
      <c r="T263" t="str">
        <f t="shared" si="142"/>
        <v>No tiene Insuficiencia</v>
      </c>
      <c r="U263">
        <v>0</v>
      </c>
      <c r="V263" t="str">
        <f t="shared" si="143"/>
        <v>Normotenso</v>
      </c>
      <c r="W263">
        <v>0.9</v>
      </c>
      <c r="X263" t="str">
        <f t="shared" si="132"/>
        <v>Normal</v>
      </c>
      <c r="Y263">
        <v>29</v>
      </c>
      <c r="Z263" t="str">
        <f t="shared" si="133"/>
        <v>Normal</v>
      </c>
      <c r="AA263">
        <v>93</v>
      </c>
      <c r="AB263" t="str">
        <f t="shared" si="144"/>
        <v>Normal</v>
      </c>
      <c r="AC263">
        <v>8</v>
      </c>
      <c r="AD263" t="str">
        <f t="shared" si="145"/>
        <v>Normal</v>
      </c>
      <c r="AE263">
        <v>6</v>
      </c>
      <c r="AF263" t="str">
        <f t="shared" si="146"/>
        <v>Normal</v>
      </c>
      <c r="AG263">
        <v>1356</v>
      </c>
      <c r="AH263" t="str">
        <f t="shared" si="147"/>
        <v>Poliuria</v>
      </c>
      <c r="AI263">
        <v>0</v>
      </c>
      <c r="AJ263" t="str">
        <f t="shared" si="148"/>
        <v>No Diabetico</v>
      </c>
      <c r="AK263">
        <v>91</v>
      </c>
      <c r="AL263" t="str">
        <f t="shared" si="149"/>
        <v>Normal</v>
      </c>
      <c r="AM263">
        <v>5</v>
      </c>
      <c r="AN263" t="str">
        <f t="shared" si="150"/>
        <v>Normal</v>
      </c>
      <c r="AO263">
        <v>168</v>
      </c>
      <c r="AP263" t="str">
        <f t="shared" si="151"/>
        <v>Normal</v>
      </c>
      <c r="AQ263">
        <v>82</v>
      </c>
      <c r="AR263" t="str">
        <f t="shared" si="152"/>
        <v>Normal</v>
      </c>
      <c r="AS263">
        <v>57</v>
      </c>
      <c r="AT263" t="str">
        <f t="shared" si="153"/>
        <v>Bajo</v>
      </c>
      <c r="AU263">
        <v>132</v>
      </c>
      <c r="AV263" t="str">
        <f t="shared" si="154"/>
        <v>Normal</v>
      </c>
      <c r="AW263">
        <v>137</v>
      </c>
      <c r="AX263" t="str">
        <f t="shared" si="155"/>
        <v>Normal</v>
      </c>
      <c r="AY263">
        <v>4.0999999999999996</v>
      </c>
      <c r="AZ263" t="str">
        <f t="shared" si="156"/>
        <v>Normal</v>
      </c>
      <c r="BA263">
        <v>15.9</v>
      </c>
      <c r="BB263" t="str">
        <f t="shared" si="134"/>
        <v>Normal</v>
      </c>
      <c r="BC263">
        <v>8.6999999999999993</v>
      </c>
      <c r="BD263" t="str">
        <f t="shared" si="157"/>
        <v>Normal</v>
      </c>
      <c r="BE263">
        <v>3</v>
      </c>
      <c r="BF263" t="str">
        <f t="shared" si="158"/>
        <v>Normal</v>
      </c>
      <c r="BG263">
        <v>1</v>
      </c>
      <c r="BH263" t="str">
        <f t="shared" si="159"/>
        <v>Toma ECA</v>
      </c>
      <c r="BI263">
        <v>1</v>
      </c>
      <c r="BJ263" t="str">
        <f t="shared" si="160"/>
        <v>Toma ARB</v>
      </c>
      <c r="BK263">
        <v>1</v>
      </c>
      <c r="BL263" t="str">
        <f t="shared" si="161"/>
        <v>Toma diureticos</v>
      </c>
      <c r="BM263">
        <v>0</v>
      </c>
      <c r="BN263" t="str">
        <f t="shared" si="162"/>
        <v>No toma estatinas</v>
      </c>
      <c r="BO263">
        <v>0</v>
      </c>
      <c r="BP263" t="str">
        <f t="shared" si="163"/>
        <v>Sano</v>
      </c>
      <c r="BQ263">
        <v>1</v>
      </c>
      <c r="BR263" t="str">
        <f t="shared" si="164"/>
        <v>Enfermedad cardiovascular</v>
      </c>
    </row>
    <row r="264" spans="1:70" x14ac:dyDescent="0.25">
      <c r="A264" t="s">
        <v>264</v>
      </c>
      <c r="B264">
        <v>61</v>
      </c>
      <c r="C264" t="str">
        <f t="shared" si="135"/>
        <v>Adulto Mayor</v>
      </c>
      <c r="D264" t="s">
        <v>6</v>
      </c>
      <c r="E264">
        <v>26</v>
      </c>
      <c r="F264" t="str">
        <f t="shared" si="136"/>
        <v>Sobrepeso</v>
      </c>
      <c r="G264">
        <v>0</v>
      </c>
      <c r="H264" t="str">
        <f t="shared" si="137"/>
        <v>No tiene herencia</v>
      </c>
      <c r="I264">
        <v>140</v>
      </c>
      <c r="J264">
        <v>106</v>
      </c>
      <c r="K264">
        <v>78</v>
      </c>
      <c r="L264" t="str">
        <f t="shared" si="138"/>
        <v>Normal</v>
      </c>
      <c r="M264">
        <v>45</v>
      </c>
      <c r="N264" t="str">
        <f t="shared" si="139"/>
        <v>Intermedia</v>
      </c>
      <c r="O264">
        <v>2</v>
      </c>
      <c r="P264" t="str">
        <f t="shared" si="140"/>
        <v>Ligera limitaciones</v>
      </c>
      <c r="Q264">
        <v>1</v>
      </c>
      <c r="R264" t="str">
        <f t="shared" si="141"/>
        <v>Tiene cetoacidosis</v>
      </c>
      <c r="S264">
        <v>1</v>
      </c>
      <c r="T264" t="str">
        <f t="shared" si="142"/>
        <v>Tiene Insuficiencia</v>
      </c>
      <c r="U264">
        <v>1</v>
      </c>
      <c r="V264" t="str">
        <f t="shared" si="143"/>
        <v>Hipertenso</v>
      </c>
      <c r="W264">
        <v>3</v>
      </c>
      <c r="X264" t="str">
        <f t="shared" si="132"/>
        <v>Alto</v>
      </c>
      <c r="Y264">
        <v>51</v>
      </c>
      <c r="Z264" t="str">
        <f t="shared" si="133"/>
        <v>Elevado</v>
      </c>
      <c r="AA264">
        <v>51</v>
      </c>
      <c r="AB264" t="str">
        <f t="shared" si="144"/>
        <v>Funcion disminuida moderada</v>
      </c>
      <c r="AC264">
        <v>1532</v>
      </c>
      <c r="AD264" t="str">
        <f t="shared" si="145"/>
        <v>Proteinuria</v>
      </c>
      <c r="AE264">
        <v>1225</v>
      </c>
      <c r="AF264" t="str">
        <f t="shared" si="146"/>
        <v>Macroalbuminuria</v>
      </c>
      <c r="AG264">
        <v>393</v>
      </c>
      <c r="AH264" t="str">
        <f t="shared" si="147"/>
        <v>Oliguria</v>
      </c>
      <c r="AI264">
        <v>0</v>
      </c>
      <c r="AJ264" t="str">
        <f t="shared" si="148"/>
        <v>No Diabetico</v>
      </c>
      <c r="AK264">
        <v>143</v>
      </c>
      <c r="AL264" t="str">
        <f t="shared" si="149"/>
        <v>Diabetes</v>
      </c>
      <c r="AM264">
        <v>6.8</v>
      </c>
      <c r="AN264" t="str">
        <f t="shared" si="150"/>
        <v>Diabetes</v>
      </c>
      <c r="AO264">
        <v>211</v>
      </c>
      <c r="AP264" t="str">
        <f t="shared" si="151"/>
        <v>Alto</v>
      </c>
      <c r="AQ264">
        <v>164</v>
      </c>
      <c r="AR264" t="str">
        <f t="shared" si="152"/>
        <v>Alto</v>
      </c>
      <c r="AS264">
        <v>28</v>
      </c>
      <c r="AT264" t="str">
        <f t="shared" si="153"/>
        <v>Bajo</v>
      </c>
      <c r="AU264">
        <v>407</v>
      </c>
      <c r="AV264" t="str">
        <f t="shared" si="154"/>
        <v>Alto</v>
      </c>
      <c r="AW264">
        <v>136</v>
      </c>
      <c r="AX264" t="str">
        <f t="shared" si="155"/>
        <v>Normal</v>
      </c>
      <c r="AY264">
        <v>6.8</v>
      </c>
      <c r="AZ264" t="str">
        <f t="shared" si="156"/>
        <v>Alto</v>
      </c>
      <c r="BA264">
        <v>10.4</v>
      </c>
      <c r="BB264" t="str">
        <f t="shared" si="134"/>
        <v>Baja</v>
      </c>
      <c r="BC264">
        <v>8.5</v>
      </c>
      <c r="BD264" t="str">
        <f t="shared" si="157"/>
        <v>Normal</v>
      </c>
      <c r="BE264">
        <v>4.7</v>
      </c>
      <c r="BF264" t="str">
        <f t="shared" si="158"/>
        <v>Alto</v>
      </c>
      <c r="BG264">
        <v>1</v>
      </c>
      <c r="BH264" t="str">
        <f t="shared" si="159"/>
        <v>Toma ECA</v>
      </c>
      <c r="BI264">
        <v>1</v>
      </c>
      <c r="BJ264" t="str">
        <f t="shared" si="160"/>
        <v>Toma ARB</v>
      </c>
      <c r="BK264">
        <v>1</v>
      </c>
      <c r="BL264" t="str">
        <f t="shared" si="161"/>
        <v>Toma diureticos</v>
      </c>
      <c r="BM264">
        <v>0</v>
      </c>
      <c r="BN264" t="str">
        <f t="shared" si="162"/>
        <v>No toma estatinas</v>
      </c>
      <c r="BO264">
        <v>1</v>
      </c>
      <c r="BP264" t="str">
        <f t="shared" si="163"/>
        <v>Enfermedad renal</v>
      </c>
      <c r="BQ264">
        <v>0</v>
      </c>
      <c r="BR264" t="str">
        <f t="shared" si="164"/>
        <v>Sano</v>
      </c>
    </row>
    <row r="265" spans="1:70" x14ac:dyDescent="0.25">
      <c r="A265" t="s">
        <v>265</v>
      </c>
      <c r="B265">
        <v>58</v>
      </c>
      <c r="C265" t="str">
        <f t="shared" si="135"/>
        <v>Adulto</v>
      </c>
      <c r="D265" t="s">
        <v>1</v>
      </c>
      <c r="E265">
        <v>20.8</v>
      </c>
      <c r="F265" t="str">
        <f t="shared" si="136"/>
        <v>Peso Normal</v>
      </c>
      <c r="G265">
        <v>0</v>
      </c>
      <c r="H265" t="str">
        <f t="shared" si="137"/>
        <v>No tiene herencia</v>
      </c>
      <c r="I265">
        <v>101</v>
      </c>
      <c r="J265">
        <v>71</v>
      </c>
      <c r="K265">
        <v>74</v>
      </c>
      <c r="L265" t="str">
        <f t="shared" si="138"/>
        <v>Normal</v>
      </c>
      <c r="M265">
        <v>60</v>
      </c>
      <c r="N265" t="str">
        <f t="shared" si="139"/>
        <v>Normal</v>
      </c>
      <c r="O265">
        <v>2</v>
      </c>
      <c r="P265" t="str">
        <f t="shared" si="140"/>
        <v>Ligera limitaciones</v>
      </c>
      <c r="Q265">
        <v>0</v>
      </c>
      <c r="R265" t="str">
        <f t="shared" si="141"/>
        <v>No tiene cetoacidosis</v>
      </c>
      <c r="S265">
        <v>0</v>
      </c>
      <c r="T265" t="str">
        <f t="shared" si="142"/>
        <v>No tiene Insuficiencia</v>
      </c>
      <c r="U265">
        <v>0</v>
      </c>
      <c r="V265" t="str">
        <f t="shared" si="143"/>
        <v>Normotenso</v>
      </c>
      <c r="W265">
        <v>1</v>
      </c>
      <c r="X265" t="str">
        <f t="shared" si="132"/>
        <v>Normal</v>
      </c>
      <c r="Y265">
        <v>16</v>
      </c>
      <c r="Z265" t="str">
        <f t="shared" si="133"/>
        <v>Bajo</v>
      </c>
      <c r="AA265">
        <v>120</v>
      </c>
      <c r="AB265" t="str">
        <f t="shared" si="144"/>
        <v>Normal</v>
      </c>
      <c r="AC265">
        <v>20</v>
      </c>
      <c r="AD265" t="str">
        <f t="shared" si="145"/>
        <v>Normal</v>
      </c>
      <c r="AE265">
        <v>14</v>
      </c>
      <c r="AF265" t="str">
        <f t="shared" si="146"/>
        <v>Normal</v>
      </c>
      <c r="AG265">
        <v>2446</v>
      </c>
      <c r="AH265" t="str">
        <f t="shared" si="147"/>
        <v>Poliuria</v>
      </c>
      <c r="AI265">
        <v>0</v>
      </c>
      <c r="AJ265" t="str">
        <f t="shared" si="148"/>
        <v>No Diabetico</v>
      </c>
      <c r="AK265">
        <v>100</v>
      </c>
      <c r="AL265" t="str">
        <f t="shared" si="149"/>
        <v>Prediabetes</v>
      </c>
      <c r="AM265">
        <v>4.8</v>
      </c>
      <c r="AN265" t="str">
        <f t="shared" si="150"/>
        <v>Normal</v>
      </c>
      <c r="AO265">
        <v>168</v>
      </c>
      <c r="AP265" t="str">
        <f t="shared" si="151"/>
        <v>Normal</v>
      </c>
      <c r="AQ265">
        <v>86</v>
      </c>
      <c r="AR265" t="str">
        <f t="shared" si="152"/>
        <v>Normal</v>
      </c>
      <c r="AS265">
        <v>45</v>
      </c>
      <c r="AT265" t="str">
        <f t="shared" si="153"/>
        <v>Bajo</v>
      </c>
      <c r="AU265">
        <v>87</v>
      </c>
      <c r="AV265" t="str">
        <f t="shared" si="154"/>
        <v>Normal</v>
      </c>
      <c r="AW265">
        <v>139</v>
      </c>
      <c r="AX265" t="str">
        <f t="shared" si="155"/>
        <v>Normal</v>
      </c>
      <c r="AY265">
        <v>4.3</v>
      </c>
      <c r="AZ265" t="str">
        <f t="shared" si="156"/>
        <v>Normal</v>
      </c>
      <c r="BA265">
        <v>15.6</v>
      </c>
      <c r="BB265" t="str">
        <f t="shared" si="134"/>
        <v>Normal</v>
      </c>
      <c r="BC265">
        <v>10.4</v>
      </c>
      <c r="BD265" t="str">
        <f t="shared" si="157"/>
        <v>Normal</v>
      </c>
      <c r="BE265">
        <v>2.5</v>
      </c>
      <c r="BF265" t="str">
        <f t="shared" si="158"/>
        <v>Normal</v>
      </c>
      <c r="BG265">
        <v>0</v>
      </c>
      <c r="BH265" t="str">
        <f t="shared" si="159"/>
        <v>No Toma ECA</v>
      </c>
      <c r="BI265">
        <v>0</v>
      </c>
      <c r="BJ265" t="str">
        <f t="shared" si="160"/>
        <v>No toma ARB</v>
      </c>
      <c r="BK265">
        <v>1</v>
      </c>
      <c r="BL265" t="str">
        <f t="shared" si="161"/>
        <v>Toma diureticos</v>
      </c>
      <c r="BM265">
        <v>0</v>
      </c>
      <c r="BN265" t="str">
        <f t="shared" si="162"/>
        <v>No toma estatinas</v>
      </c>
      <c r="BO265">
        <v>0</v>
      </c>
      <c r="BP265" t="str">
        <f t="shared" si="163"/>
        <v>Sano</v>
      </c>
      <c r="BQ265">
        <v>0</v>
      </c>
      <c r="BR265" t="str">
        <f t="shared" si="164"/>
        <v>Sano</v>
      </c>
    </row>
    <row r="266" spans="1:70" x14ac:dyDescent="0.25">
      <c r="A266" t="s">
        <v>266</v>
      </c>
      <c r="B266">
        <v>78</v>
      </c>
      <c r="C266" t="str">
        <f t="shared" si="135"/>
        <v>Adulto Mayor</v>
      </c>
      <c r="D266" t="s">
        <v>1</v>
      </c>
      <c r="E266">
        <v>25.9</v>
      </c>
      <c r="F266" t="str">
        <f t="shared" si="136"/>
        <v>Sobrepeso</v>
      </c>
      <c r="G266">
        <v>1</v>
      </c>
      <c r="H266" t="str">
        <f t="shared" si="137"/>
        <v>Tiene herencia</v>
      </c>
      <c r="I266">
        <v>143</v>
      </c>
      <c r="J266">
        <v>95</v>
      </c>
      <c r="K266">
        <v>91</v>
      </c>
      <c r="L266" t="str">
        <f t="shared" si="138"/>
        <v>Normal</v>
      </c>
      <c r="M266">
        <v>49</v>
      </c>
      <c r="N266" t="str">
        <f t="shared" si="139"/>
        <v>Intermedia</v>
      </c>
      <c r="O266">
        <v>2</v>
      </c>
      <c r="P266" t="str">
        <f t="shared" si="140"/>
        <v>Ligera limitaciones</v>
      </c>
      <c r="Q266">
        <v>0</v>
      </c>
      <c r="R266" t="str">
        <f t="shared" si="141"/>
        <v>No tiene cetoacidosis</v>
      </c>
      <c r="S266">
        <v>1</v>
      </c>
      <c r="T266" t="str">
        <f t="shared" si="142"/>
        <v>Tiene Insuficiencia</v>
      </c>
      <c r="U266">
        <v>1</v>
      </c>
      <c r="V266" t="str">
        <f t="shared" si="143"/>
        <v>Hipertenso</v>
      </c>
      <c r="W266">
        <v>3.4</v>
      </c>
      <c r="X266" t="str">
        <f t="shared" si="132"/>
        <v>Alto</v>
      </c>
      <c r="Y266">
        <v>117</v>
      </c>
      <c r="Z266" t="str">
        <f t="shared" si="133"/>
        <v>Riesgo</v>
      </c>
      <c r="AA266">
        <v>34</v>
      </c>
      <c r="AB266" t="str">
        <f t="shared" si="144"/>
        <v>Funcion disminuida moderada</v>
      </c>
      <c r="AC266">
        <v>1450</v>
      </c>
      <c r="AD266" t="str">
        <f t="shared" si="145"/>
        <v>Proteinuria</v>
      </c>
      <c r="AE266">
        <v>1160</v>
      </c>
      <c r="AF266" t="str">
        <f t="shared" si="146"/>
        <v>Macroalbuminuria</v>
      </c>
      <c r="AG266">
        <v>492</v>
      </c>
      <c r="AH266" t="str">
        <f t="shared" si="147"/>
        <v>Oliguria</v>
      </c>
      <c r="AI266">
        <v>1</v>
      </c>
      <c r="AJ266" t="str">
        <f t="shared" si="148"/>
        <v>Diabetico</v>
      </c>
      <c r="AK266">
        <v>129</v>
      </c>
      <c r="AL266" t="str">
        <f t="shared" si="149"/>
        <v>Diabetes</v>
      </c>
      <c r="AM266">
        <v>8.6999999999999993</v>
      </c>
      <c r="AN266" t="str">
        <f t="shared" si="150"/>
        <v>Diabetes</v>
      </c>
      <c r="AO266">
        <v>296</v>
      </c>
      <c r="AP266" t="str">
        <f t="shared" si="151"/>
        <v>Riesgo</v>
      </c>
      <c r="AQ266">
        <v>194</v>
      </c>
      <c r="AR266" t="str">
        <f t="shared" si="152"/>
        <v>Muy alto</v>
      </c>
      <c r="AS266">
        <v>37</v>
      </c>
      <c r="AT266" t="str">
        <f t="shared" si="153"/>
        <v>Bajo</v>
      </c>
      <c r="AU266">
        <v>231</v>
      </c>
      <c r="AV266" t="str">
        <f t="shared" si="154"/>
        <v>Alto</v>
      </c>
      <c r="AW266">
        <v>127</v>
      </c>
      <c r="AX266" t="str">
        <f t="shared" si="155"/>
        <v>Bajo</v>
      </c>
      <c r="AY266">
        <v>6.5</v>
      </c>
      <c r="AZ266" t="str">
        <f t="shared" si="156"/>
        <v>Alto</v>
      </c>
      <c r="BA266">
        <v>9.9</v>
      </c>
      <c r="BB266" t="str">
        <f t="shared" si="134"/>
        <v>Baja</v>
      </c>
      <c r="BC266">
        <v>8</v>
      </c>
      <c r="BD266" t="str">
        <f t="shared" si="157"/>
        <v>Bajo</v>
      </c>
      <c r="BE266">
        <v>4.7</v>
      </c>
      <c r="BF266" t="str">
        <f t="shared" si="158"/>
        <v>Alto</v>
      </c>
      <c r="BG266">
        <v>1</v>
      </c>
      <c r="BH266" t="str">
        <f t="shared" si="159"/>
        <v>Toma ECA</v>
      </c>
      <c r="BI266">
        <v>1</v>
      </c>
      <c r="BJ266" t="str">
        <f t="shared" si="160"/>
        <v>Toma ARB</v>
      </c>
      <c r="BK266">
        <v>1</v>
      </c>
      <c r="BL266" t="str">
        <f t="shared" si="161"/>
        <v>Toma diureticos</v>
      </c>
      <c r="BM266">
        <v>1</v>
      </c>
      <c r="BN266" t="str">
        <f t="shared" si="162"/>
        <v>Toma estatinas</v>
      </c>
      <c r="BO266">
        <v>1</v>
      </c>
      <c r="BP266" t="str">
        <f t="shared" si="163"/>
        <v>Enfermedad renal</v>
      </c>
      <c r="BQ266">
        <v>0</v>
      </c>
      <c r="BR266" t="str">
        <f t="shared" si="164"/>
        <v>Sano</v>
      </c>
    </row>
    <row r="267" spans="1:70" x14ac:dyDescent="0.25">
      <c r="A267" t="s">
        <v>267</v>
      </c>
      <c r="B267">
        <v>51</v>
      </c>
      <c r="C267" t="str">
        <f t="shared" si="135"/>
        <v>Adulto</v>
      </c>
      <c r="D267" t="s">
        <v>1</v>
      </c>
      <c r="E267">
        <v>25.3</v>
      </c>
      <c r="F267" t="str">
        <f t="shared" si="136"/>
        <v>Sobrepeso</v>
      </c>
      <c r="G267">
        <v>0</v>
      </c>
      <c r="H267" t="str">
        <f t="shared" si="137"/>
        <v>No tiene herencia</v>
      </c>
      <c r="I267">
        <v>121</v>
      </c>
      <c r="J267">
        <v>69</v>
      </c>
      <c r="K267">
        <v>63</v>
      </c>
      <c r="L267" t="str">
        <f t="shared" si="138"/>
        <v>Normal</v>
      </c>
      <c r="M267">
        <v>53</v>
      </c>
      <c r="N267" t="str">
        <f t="shared" si="139"/>
        <v>Normal</v>
      </c>
      <c r="O267">
        <v>2</v>
      </c>
      <c r="P267" t="str">
        <f t="shared" si="140"/>
        <v>Ligera limitaciones</v>
      </c>
      <c r="Q267">
        <v>0</v>
      </c>
      <c r="R267" t="str">
        <f t="shared" si="141"/>
        <v>No tiene cetoacidosis</v>
      </c>
      <c r="S267">
        <v>0</v>
      </c>
      <c r="T267" t="str">
        <f t="shared" si="142"/>
        <v>No tiene Insuficiencia</v>
      </c>
      <c r="U267">
        <v>1</v>
      </c>
      <c r="V267" t="str">
        <f t="shared" si="143"/>
        <v>Hipertenso</v>
      </c>
      <c r="W267">
        <v>0.7</v>
      </c>
      <c r="X267" t="str">
        <f t="shared" si="132"/>
        <v>Normal</v>
      </c>
      <c r="Y267">
        <v>36</v>
      </c>
      <c r="Z267" t="str">
        <f t="shared" si="133"/>
        <v>Normal</v>
      </c>
      <c r="AA267">
        <v>96</v>
      </c>
      <c r="AB267" t="str">
        <f t="shared" si="144"/>
        <v>Normal</v>
      </c>
      <c r="AC267">
        <v>27</v>
      </c>
      <c r="AD267" t="str">
        <f t="shared" si="145"/>
        <v>Normal</v>
      </c>
      <c r="AE267">
        <v>21</v>
      </c>
      <c r="AF267" t="str">
        <f t="shared" si="146"/>
        <v>Normal</v>
      </c>
      <c r="AG267">
        <v>1600</v>
      </c>
      <c r="AH267" t="str">
        <f t="shared" si="147"/>
        <v>Poliuria</v>
      </c>
      <c r="AI267">
        <v>1</v>
      </c>
      <c r="AJ267" t="str">
        <f t="shared" si="148"/>
        <v>Diabetico</v>
      </c>
      <c r="AK267">
        <v>99</v>
      </c>
      <c r="AL267" t="str">
        <f t="shared" si="149"/>
        <v>Normal</v>
      </c>
      <c r="AM267">
        <v>5.5</v>
      </c>
      <c r="AN267" t="str">
        <f t="shared" si="150"/>
        <v>Normal</v>
      </c>
      <c r="AO267">
        <v>205</v>
      </c>
      <c r="AP267" t="str">
        <f t="shared" si="151"/>
        <v>Alto</v>
      </c>
      <c r="AQ267">
        <v>115</v>
      </c>
      <c r="AR267" t="str">
        <f t="shared" si="152"/>
        <v>Casi normal</v>
      </c>
      <c r="AS267">
        <v>56</v>
      </c>
      <c r="AT267" t="str">
        <f t="shared" si="153"/>
        <v>Bajo</v>
      </c>
      <c r="AU267">
        <v>100</v>
      </c>
      <c r="AV267" t="str">
        <f t="shared" si="154"/>
        <v>Normal</v>
      </c>
      <c r="AW267">
        <v>142</v>
      </c>
      <c r="AX267" t="str">
        <f t="shared" si="155"/>
        <v>Normal</v>
      </c>
      <c r="AY267">
        <v>3.9</v>
      </c>
      <c r="AZ267" t="str">
        <f t="shared" si="156"/>
        <v>Normal</v>
      </c>
      <c r="BA267">
        <v>13.5</v>
      </c>
      <c r="BB267" t="str">
        <f t="shared" si="134"/>
        <v>Normal</v>
      </c>
      <c r="BC267">
        <v>9.6</v>
      </c>
      <c r="BD267" t="str">
        <f t="shared" si="157"/>
        <v>Normal</v>
      </c>
      <c r="BE267">
        <v>4.3</v>
      </c>
      <c r="BF267" t="str">
        <f t="shared" si="158"/>
        <v>Normal</v>
      </c>
      <c r="BG267">
        <v>0</v>
      </c>
      <c r="BH267" t="str">
        <f t="shared" si="159"/>
        <v>No Toma ECA</v>
      </c>
      <c r="BI267">
        <v>1</v>
      </c>
      <c r="BJ267" t="str">
        <f t="shared" si="160"/>
        <v>Toma ARB</v>
      </c>
      <c r="BK267">
        <v>1</v>
      </c>
      <c r="BL267" t="str">
        <f t="shared" si="161"/>
        <v>Toma diureticos</v>
      </c>
      <c r="BM267">
        <v>1</v>
      </c>
      <c r="BN267" t="str">
        <f t="shared" si="162"/>
        <v>Toma estatinas</v>
      </c>
      <c r="BO267">
        <v>0</v>
      </c>
      <c r="BP267" t="str">
        <f t="shared" si="163"/>
        <v>Sano</v>
      </c>
      <c r="BQ267">
        <v>0</v>
      </c>
      <c r="BR267" t="str">
        <f t="shared" si="164"/>
        <v>Sano</v>
      </c>
    </row>
    <row r="268" spans="1:70" x14ac:dyDescent="0.25">
      <c r="A268" t="s">
        <v>268</v>
      </c>
      <c r="B268">
        <v>67</v>
      </c>
      <c r="C268" t="str">
        <f t="shared" si="135"/>
        <v>Adulto Mayor</v>
      </c>
      <c r="D268" t="s">
        <v>1</v>
      </c>
      <c r="E268">
        <v>31.6</v>
      </c>
      <c r="F268" t="str">
        <f t="shared" si="136"/>
        <v>Obesidad I</v>
      </c>
      <c r="G268">
        <v>1</v>
      </c>
      <c r="H268" t="str">
        <f t="shared" si="137"/>
        <v>Tiene herencia</v>
      </c>
      <c r="I268">
        <v>152</v>
      </c>
      <c r="J268">
        <v>90</v>
      </c>
      <c r="K268">
        <v>79</v>
      </c>
      <c r="L268" t="str">
        <f t="shared" si="138"/>
        <v>Normal</v>
      </c>
      <c r="M268">
        <v>50</v>
      </c>
      <c r="N268" t="str">
        <f t="shared" si="139"/>
        <v>Normal</v>
      </c>
      <c r="O268">
        <v>2</v>
      </c>
      <c r="P268" t="str">
        <f t="shared" si="140"/>
        <v>Ligera limitaciones</v>
      </c>
      <c r="Q268">
        <v>0</v>
      </c>
      <c r="R268" t="str">
        <f t="shared" si="141"/>
        <v>No tiene cetoacidosis</v>
      </c>
      <c r="S268">
        <v>0</v>
      </c>
      <c r="T268" t="str">
        <f t="shared" si="142"/>
        <v>No tiene Insuficiencia</v>
      </c>
      <c r="U268">
        <v>1</v>
      </c>
      <c r="V268" t="str">
        <f t="shared" si="143"/>
        <v>Hipertenso</v>
      </c>
      <c r="W268">
        <v>3.1</v>
      </c>
      <c r="X268" t="str">
        <f t="shared" si="132"/>
        <v>Alto</v>
      </c>
      <c r="Y268">
        <v>68</v>
      </c>
      <c r="Z268" t="str">
        <f t="shared" si="133"/>
        <v>Elevado</v>
      </c>
      <c r="AA268">
        <v>12</v>
      </c>
      <c r="AB268" t="str">
        <f t="shared" si="144"/>
        <v>Fallo renal</v>
      </c>
      <c r="AC268">
        <v>1050</v>
      </c>
      <c r="AD268" t="str">
        <f t="shared" si="145"/>
        <v>Proteinuria</v>
      </c>
      <c r="AE268">
        <v>840</v>
      </c>
      <c r="AF268" t="str">
        <f t="shared" si="146"/>
        <v>Macroalbuminuria</v>
      </c>
      <c r="AG268">
        <v>618</v>
      </c>
      <c r="AH268" t="str">
        <f t="shared" si="147"/>
        <v>Poliuria</v>
      </c>
      <c r="AI268">
        <v>0</v>
      </c>
      <c r="AJ268" t="str">
        <f t="shared" si="148"/>
        <v>No Diabetico</v>
      </c>
      <c r="AK268">
        <v>167</v>
      </c>
      <c r="AL268" t="str">
        <f t="shared" si="149"/>
        <v>Diabetes</v>
      </c>
      <c r="AM268">
        <v>10.6</v>
      </c>
      <c r="AN268" t="str">
        <f t="shared" si="150"/>
        <v>Diabetes</v>
      </c>
      <c r="AO268">
        <v>211</v>
      </c>
      <c r="AP268" t="str">
        <f t="shared" si="151"/>
        <v>Alto</v>
      </c>
      <c r="AQ268">
        <v>157</v>
      </c>
      <c r="AR268" t="str">
        <f t="shared" si="152"/>
        <v>Limite alto</v>
      </c>
      <c r="AS268">
        <v>36</v>
      </c>
      <c r="AT268" t="str">
        <f t="shared" si="153"/>
        <v>Bajo</v>
      </c>
      <c r="AU268">
        <v>356</v>
      </c>
      <c r="AV268" t="str">
        <f t="shared" si="154"/>
        <v>Alto</v>
      </c>
      <c r="AW268">
        <v>129</v>
      </c>
      <c r="AX268" t="str">
        <f t="shared" si="155"/>
        <v>Bajo</v>
      </c>
      <c r="AY268">
        <v>6.2</v>
      </c>
      <c r="AZ268" t="str">
        <f t="shared" si="156"/>
        <v>Alto</v>
      </c>
      <c r="BA268">
        <v>8.5</v>
      </c>
      <c r="BB268" t="str">
        <f t="shared" si="134"/>
        <v>Baja</v>
      </c>
      <c r="BC268">
        <v>8.6999999999999993</v>
      </c>
      <c r="BD268" t="str">
        <f t="shared" si="157"/>
        <v>Normal</v>
      </c>
      <c r="BE268">
        <v>6.1</v>
      </c>
      <c r="BF268" t="str">
        <f t="shared" si="158"/>
        <v>Alto</v>
      </c>
      <c r="BG268">
        <v>1</v>
      </c>
      <c r="BH268" t="str">
        <f t="shared" si="159"/>
        <v>Toma ECA</v>
      </c>
      <c r="BI268">
        <v>1</v>
      </c>
      <c r="BJ268" t="str">
        <f t="shared" si="160"/>
        <v>Toma ARB</v>
      </c>
      <c r="BK268">
        <v>0</v>
      </c>
      <c r="BL268" t="str">
        <f t="shared" si="161"/>
        <v>No toma diureticos</v>
      </c>
      <c r="BM268">
        <v>1</v>
      </c>
      <c r="BN268" t="str">
        <f t="shared" si="162"/>
        <v>Toma estatinas</v>
      </c>
      <c r="BO268">
        <v>1</v>
      </c>
      <c r="BP268" t="str">
        <f t="shared" si="163"/>
        <v>Enfermedad renal</v>
      </c>
      <c r="BQ268">
        <v>1</v>
      </c>
      <c r="BR268" t="str">
        <f t="shared" si="164"/>
        <v>Enfermedad cardiovascular</v>
      </c>
    </row>
    <row r="269" spans="1:70" x14ac:dyDescent="0.25">
      <c r="A269" t="s">
        <v>269</v>
      </c>
      <c r="B269">
        <v>61</v>
      </c>
      <c r="C269" t="str">
        <f t="shared" si="135"/>
        <v>Adulto Mayor</v>
      </c>
      <c r="D269" t="s">
        <v>1</v>
      </c>
      <c r="E269">
        <v>29.6</v>
      </c>
      <c r="F269" t="str">
        <f t="shared" si="136"/>
        <v>Sobrepeso</v>
      </c>
      <c r="G269">
        <v>0</v>
      </c>
      <c r="H269" t="str">
        <f t="shared" si="137"/>
        <v>No tiene herencia</v>
      </c>
      <c r="I269">
        <v>184</v>
      </c>
      <c r="J269">
        <v>94</v>
      </c>
      <c r="K269">
        <v>80</v>
      </c>
      <c r="L269" t="str">
        <f t="shared" si="138"/>
        <v>Normal</v>
      </c>
      <c r="M269">
        <v>25</v>
      </c>
      <c r="N269" t="str">
        <f t="shared" si="139"/>
        <v>Reducida</v>
      </c>
      <c r="O269">
        <v>3</v>
      </c>
      <c r="P269" t="str">
        <f t="shared" si="140"/>
        <v>Limitacion marcada</v>
      </c>
      <c r="Q269">
        <v>1</v>
      </c>
      <c r="R269" t="str">
        <f t="shared" si="141"/>
        <v>Tiene cetoacidosis</v>
      </c>
      <c r="S269">
        <v>1</v>
      </c>
      <c r="T269" t="str">
        <f t="shared" si="142"/>
        <v>Tiene Insuficiencia</v>
      </c>
      <c r="U269">
        <v>1</v>
      </c>
      <c r="V269" t="str">
        <f t="shared" si="143"/>
        <v>Hipertenso</v>
      </c>
      <c r="W269">
        <v>3.9</v>
      </c>
      <c r="X269" t="str">
        <f t="shared" si="132"/>
        <v>Alto</v>
      </c>
      <c r="Y269">
        <v>69</v>
      </c>
      <c r="Z269" t="str">
        <f t="shared" si="133"/>
        <v>Elevado</v>
      </c>
      <c r="AA269">
        <v>24</v>
      </c>
      <c r="AB269" t="str">
        <f t="shared" si="144"/>
        <v>Dismucion grave</v>
      </c>
      <c r="AC269">
        <v>2398</v>
      </c>
      <c r="AD269" t="str">
        <f t="shared" si="145"/>
        <v>Proteinuria</v>
      </c>
      <c r="AE269">
        <v>1918</v>
      </c>
      <c r="AF269" t="str">
        <f t="shared" si="146"/>
        <v>Macroalbuminuria</v>
      </c>
      <c r="AG269">
        <v>475</v>
      </c>
      <c r="AH269" t="str">
        <f t="shared" si="147"/>
        <v>Oliguria</v>
      </c>
      <c r="AI269">
        <v>1</v>
      </c>
      <c r="AJ269" t="str">
        <f t="shared" si="148"/>
        <v>Diabetico</v>
      </c>
      <c r="AK269">
        <v>218</v>
      </c>
      <c r="AL269" t="str">
        <f t="shared" si="149"/>
        <v>Diabetes</v>
      </c>
      <c r="AM269">
        <v>9.1</v>
      </c>
      <c r="AN269" t="str">
        <f t="shared" si="150"/>
        <v>Diabetes</v>
      </c>
      <c r="AO269">
        <v>259</v>
      </c>
      <c r="AP269" t="str">
        <f t="shared" si="151"/>
        <v>Riesgo</v>
      </c>
      <c r="AQ269">
        <v>175</v>
      </c>
      <c r="AR269" t="str">
        <f t="shared" si="152"/>
        <v>Alto</v>
      </c>
      <c r="AS269">
        <v>28</v>
      </c>
      <c r="AT269" t="str">
        <f t="shared" si="153"/>
        <v>Bajo</v>
      </c>
      <c r="AU269">
        <v>383</v>
      </c>
      <c r="AV269" t="str">
        <f t="shared" si="154"/>
        <v>Alto</v>
      </c>
      <c r="AW269">
        <v>130</v>
      </c>
      <c r="AX269" t="str">
        <f t="shared" si="155"/>
        <v>Bajo</v>
      </c>
      <c r="AY269">
        <v>6.4</v>
      </c>
      <c r="AZ269" t="str">
        <f t="shared" si="156"/>
        <v>Alto</v>
      </c>
      <c r="BA269">
        <v>9.1999999999999993</v>
      </c>
      <c r="BB269" t="str">
        <f t="shared" si="134"/>
        <v>Baja</v>
      </c>
      <c r="BC269">
        <v>8.5</v>
      </c>
      <c r="BD269" t="str">
        <f t="shared" si="157"/>
        <v>Normal</v>
      </c>
      <c r="BE269">
        <v>5.7</v>
      </c>
      <c r="BF269" t="str">
        <f t="shared" si="158"/>
        <v>Alto</v>
      </c>
      <c r="BG269">
        <v>0</v>
      </c>
      <c r="BH269" t="str">
        <f t="shared" si="159"/>
        <v>No Toma ECA</v>
      </c>
      <c r="BI269">
        <v>0</v>
      </c>
      <c r="BJ269" t="str">
        <f t="shared" si="160"/>
        <v>No toma ARB</v>
      </c>
      <c r="BK269">
        <v>1</v>
      </c>
      <c r="BL269" t="str">
        <f t="shared" si="161"/>
        <v>Toma diureticos</v>
      </c>
      <c r="BM269">
        <v>1</v>
      </c>
      <c r="BN269" t="str">
        <f t="shared" si="162"/>
        <v>Toma estatinas</v>
      </c>
      <c r="BO269">
        <v>1</v>
      </c>
      <c r="BP269" t="str">
        <f t="shared" si="163"/>
        <v>Enfermedad renal</v>
      </c>
      <c r="BQ269">
        <v>1</v>
      </c>
      <c r="BR269" t="str">
        <f t="shared" si="164"/>
        <v>Enfermedad cardiovascular</v>
      </c>
    </row>
    <row r="270" spans="1:70" x14ac:dyDescent="0.25">
      <c r="A270" t="s">
        <v>270</v>
      </c>
      <c r="B270">
        <v>53</v>
      </c>
      <c r="C270" t="str">
        <f t="shared" si="135"/>
        <v>Adulto</v>
      </c>
      <c r="D270" t="s">
        <v>1</v>
      </c>
      <c r="E270">
        <v>23.5</v>
      </c>
      <c r="F270" t="str">
        <f t="shared" si="136"/>
        <v>Peso Normal</v>
      </c>
      <c r="G270">
        <v>1</v>
      </c>
      <c r="H270" t="str">
        <f t="shared" si="137"/>
        <v>Tiene herencia</v>
      </c>
      <c r="I270">
        <v>109</v>
      </c>
      <c r="J270">
        <v>66</v>
      </c>
      <c r="K270">
        <v>65</v>
      </c>
      <c r="L270" t="str">
        <f t="shared" si="138"/>
        <v>Normal</v>
      </c>
      <c r="M270">
        <v>64</v>
      </c>
      <c r="N270" t="str">
        <f t="shared" si="139"/>
        <v>Normal</v>
      </c>
      <c r="O270">
        <v>1</v>
      </c>
      <c r="P270" t="str">
        <f t="shared" si="140"/>
        <v>Sin limitaciones</v>
      </c>
      <c r="Q270">
        <v>0</v>
      </c>
      <c r="R270" t="str">
        <f t="shared" si="141"/>
        <v>No tiene cetoacidosis</v>
      </c>
      <c r="S270">
        <v>0</v>
      </c>
      <c r="T270" t="str">
        <f t="shared" si="142"/>
        <v>No tiene Insuficiencia</v>
      </c>
      <c r="U270">
        <v>0</v>
      </c>
      <c r="V270" t="str">
        <f t="shared" si="143"/>
        <v>Normotenso</v>
      </c>
      <c r="W270">
        <v>0.9</v>
      </c>
      <c r="X270" t="str">
        <f t="shared" si="132"/>
        <v>Normal</v>
      </c>
      <c r="Y270">
        <v>17</v>
      </c>
      <c r="Z270" t="str">
        <f t="shared" si="133"/>
        <v>Bajo</v>
      </c>
      <c r="AA270">
        <v>115</v>
      </c>
      <c r="AB270" t="str">
        <f t="shared" si="144"/>
        <v>Normal</v>
      </c>
      <c r="AC270">
        <v>15</v>
      </c>
      <c r="AD270" t="str">
        <f t="shared" si="145"/>
        <v>Normal</v>
      </c>
      <c r="AE270">
        <v>12</v>
      </c>
      <c r="AF270" t="str">
        <f t="shared" si="146"/>
        <v>Normal</v>
      </c>
      <c r="AG270">
        <v>1627</v>
      </c>
      <c r="AH270" t="str">
        <f t="shared" si="147"/>
        <v>Poliuria</v>
      </c>
      <c r="AI270">
        <v>0</v>
      </c>
      <c r="AJ270" t="str">
        <f t="shared" si="148"/>
        <v>No Diabetico</v>
      </c>
      <c r="AK270">
        <v>86</v>
      </c>
      <c r="AL270" t="str">
        <f t="shared" si="149"/>
        <v>Normal</v>
      </c>
      <c r="AM270">
        <v>5.0999999999999996</v>
      </c>
      <c r="AN270" t="str">
        <f t="shared" si="150"/>
        <v>Normal</v>
      </c>
      <c r="AO270">
        <v>151</v>
      </c>
      <c r="AP270" t="str">
        <f t="shared" si="151"/>
        <v>Normal</v>
      </c>
      <c r="AQ270">
        <v>119</v>
      </c>
      <c r="AR270" t="str">
        <f t="shared" si="152"/>
        <v>Casi normal</v>
      </c>
      <c r="AS270">
        <v>59</v>
      </c>
      <c r="AT270" t="str">
        <f t="shared" si="153"/>
        <v>Bajo</v>
      </c>
      <c r="AU270">
        <v>122</v>
      </c>
      <c r="AV270" t="str">
        <f t="shared" si="154"/>
        <v>Normal</v>
      </c>
      <c r="AW270">
        <v>144</v>
      </c>
      <c r="AX270" t="str">
        <f t="shared" si="155"/>
        <v>Normal</v>
      </c>
      <c r="AY270">
        <v>3.7</v>
      </c>
      <c r="AZ270" t="str">
        <f t="shared" si="156"/>
        <v>Normal</v>
      </c>
      <c r="BA270">
        <v>12.3</v>
      </c>
      <c r="BB270" t="str">
        <f t="shared" si="134"/>
        <v>Baja</v>
      </c>
      <c r="BC270">
        <v>10</v>
      </c>
      <c r="BD270" t="str">
        <f t="shared" si="157"/>
        <v>Normal</v>
      </c>
      <c r="BE270">
        <v>3.6</v>
      </c>
      <c r="BF270" t="str">
        <f t="shared" si="158"/>
        <v>Normal</v>
      </c>
      <c r="BG270">
        <v>1</v>
      </c>
      <c r="BH270" t="str">
        <f t="shared" si="159"/>
        <v>Toma ECA</v>
      </c>
      <c r="BI270">
        <v>0</v>
      </c>
      <c r="BJ270" t="str">
        <f t="shared" si="160"/>
        <v>No toma ARB</v>
      </c>
      <c r="BK270">
        <v>1</v>
      </c>
      <c r="BL270" t="str">
        <f t="shared" si="161"/>
        <v>Toma diureticos</v>
      </c>
      <c r="BM270">
        <v>1</v>
      </c>
      <c r="BN270" t="str">
        <f t="shared" si="162"/>
        <v>Toma estatinas</v>
      </c>
      <c r="BO270">
        <v>0</v>
      </c>
      <c r="BP270" t="str">
        <f t="shared" si="163"/>
        <v>Sano</v>
      </c>
      <c r="BQ270">
        <v>1</v>
      </c>
      <c r="BR270" t="str">
        <f t="shared" si="164"/>
        <v>Enfermedad cardiovascular</v>
      </c>
    </row>
    <row r="271" spans="1:70" x14ac:dyDescent="0.25">
      <c r="A271" t="s">
        <v>271</v>
      </c>
      <c r="B271">
        <v>52</v>
      </c>
      <c r="C271" t="str">
        <f t="shared" si="135"/>
        <v>Adulto</v>
      </c>
      <c r="D271" t="s">
        <v>6</v>
      </c>
      <c r="E271">
        <v>21.7</v>
      </c>
      <c r="F271" t="str">
        <f t="shared" si="136"/>
        <v>Peso Normal</v>
      </c>
      <c r="G271">
        <v>1</v>
      </c>
      <c r="H271" t="str">
        <f t="shared" si="137"/>
        <v>Tiene herencia</v>
      </c>
      <c r="I271">
        <v>121</v>
      </c>
      <c r="J271">
        <v>84</v>
      </c>
      <c r="K271">
        <v>77</v>
      </c>
      <c r="L271" t="str">
        <f t="shared" si="138"/>
        <v>Normal</v>
      </c>
      <c r="M271">
        <v>50</v>
      </c>
      <c r="N271" t="str">
        <f t="shared" si="139"/>
        <v>Normal</v>
      </c>
      <c r="O271">
        <v>2</v>
      </c>
      <c r="P271" t="str">
        <f t="shared" si="140"/>
        <v>Ligera limitaciones</v>
      </c>
      <c r="Q271">
        <v>0</v>
      </c>
      <c r="R271" t="str">
        <f t="shared" si="141"/>
        <v>No tiene cetoacidosis</v>
      </c>
      <c r="S271">
        <v>0</v>
      </c>
      <c r="T271" t="str">
        <f t="shared" si="142"/>
        <v>No tiene Insuficiencia</v>
      </c>
      <c r="U271">
        <v>1</v>
      </c>
      <c r="V271" t="str">
        <f t="shared" si="143"/>
        <v>Hipertenso</v>
      </c>
      <c r="W271">
        <v>0.8</v>
      </c>
      <c r="X271" t="str">
        <f t="shared" si="132"/>
        <v>Normal</v>
      </c>
      <c r="Y271">
        <v>28</v>
      </c>
      <c r="Z271" t="str">
        <f t="shared" si="133"/>
        <v>Normal</v>
      </c>
      <c r="AA271">
        <v>95</v>
      </c>
      <c r="AB271" t="str">
        <f t="shared" si="144"/>
        <v>Normal</v>
      </c>
      <c r="AC271">
        <v>9</v>
      </c>
      <c r="AD271" t="str">
        <f t="shared" si="145"/>
        <v>Normal</v>
      </c>
      <c r="AE271">
        <v>8</v>
      </c>
      <c r="AF271" t="str">
        <f t="shared" si="146"/>
        <v>Normal</v>
      </c>
      <c r="AG271">
        <v>1023</v>
      </c>
      <c r="AH271" t="str">
        <f t="shared" si="147"/>
        <v>Poliuria</v>
      </c>
      <c r="AI271">
        <v>1</v>
      </c>
      <c r="AJ271" t="str">
        <f t="shared" si="148"/>
        <v>Diabetico</v>
      </c>
      <c r="AK271">
        <v>92</v>
      </c>
      <c r="AL271" t="str">
        <f t="shared" si="149"/>
        <v>Normal</v>
      </c>
      <c r="AM271">
        <v>5.8</v>
      </c>
      <c r="AN271" t="str">
        <f t="shared" si="150"/>
        <v>Prediabetes</v>
      </c>
      <c r="AO271">
        <v>173</v>
      </c>
      <c r="AP271" t="str">
        <f t="shared" si="151"/>
        <v>Normal</v>
      </c>
      <c r="AQ271">
        <v>105</v>
      </c>
      <c r="AR271" t="str">
        <f t="shared" si="152"/>
        <v>Casi normal</v>
      </c>
      <c r="AS271">
        <v>41</v>
      </c>
      <c r="AT271" t="str">
        <f t="shared" si="153"/>
        <v>Bajo</v>
      </c>
      <c r="AU271">
        <v>159</v>
      </c>
      <c r="AV271" t="str">
        <f t="shared" si="154"/>
        <v>Alto</v>
      </c>
      <c r="AW271">
        <v>140</v>
      </c>
      <c r="AX271" t="str">
        <f t="shared" si="155"/>
        <v>Normal</v>
      </c>
      <c r="AY271">
        <v>4.5</v>
      </c>
      <c r="AZ271" t="str">
        <f t="shared" si="156"/>
        <v>Normal</v>
      </c>
      <c r="BA271">
        <v>12.9</v>
      </c>
      <c r="BB271" t="str">
        <f t="shared" si="134"/>
        <v>Normal</v>
      </c>
      <c r="BC271">
        <v>10.199999999999999</v>
      </c>
      <c r="BD271" t="str">
        <f t="shared" si="157"/>
        <v>Normal</v>
      </c>
      <c r="BE271">
        <v>3.1</v>
      </c>
      <c r="BF271" t="str">
        <f t="shared" si="158"/>
        <v>Normal</v>
      </c>
      <c r="BG271">
        <v>0</v>
      </c>
      <c r="BH271" t="str">
        <f t="shared" si="159"/>
        <v>No Toma ECA</v>
      </c>
      <c r="BI271">
        <v>0</v>
      </c>
      <c r="BJ271" t="str">
        <f t="shared" si="160"/>
        <v>No toma ARB</v>
      </c>
      <c r="BK271">
        <v>0</v>
      </c>
      <c r="BL271" t="str">
        <f t="shared" si="161"/>
        <v>No toma diureticos</v>
      </c>
      <c r="BM271">
        <v>1</v>
      </c>
      <c r="BN271" t="str">
        <f t="shared" si="162"/>
        <v>Toma estatinas</v>
      </c>
      <c r="BO271">
        <v>0</v>
      </c>
      <c r="BP271" t="str">
        <f t="shared" si="163"/>
        <v>Sano</v>
      </c>
      <c r="BQ271">
        <v>1</v>
      </c>
      <c r="BR271" t="str">
        <f t="shared" si="164"/>
        <v>Enfermedad cardiovascular</v>
      </c>
    </row>
    <row r="272" spans="1:70" x14ac:dyDescent="0.25">
      <c r="A272" t="s">
        <v>272</v>
      </c>
      <c r="B272">
        <v>57</v>
      </c>
      <c r="C272" t="str">
        <f t="shared" si="135"/>
        <v>Adulto</v>
      </c>
      <c r="D272" t="s">
        <v>6</v>
      </c>
      <c r="E272">
        <v>26.2</v>
      </c>
      <c r="F272" t="str">
        <f t="shared" si="136"/>
        <v>Sobrepeso</v>
      </c>
      <c r="G272">
        <v>1</v>
      </c>
      <c r="H272" t="str">
        <f t="shared" si="137"/>
        <v>Tiene herencia</v>
      </c>
      <c r="I272">
        <v>109</v>
      </c>
      <c r="J272">
        <v>74</v>
      </c>
      <c r="K272">
        <v>73</v>
      </c>
      <c r="L272" t="str">
        <f t="shared" si="138"/>
        <v>Normal</v>
      </c>
      <c r="M272">
        <v>61</v>
      </c>
      <c r="N272" t="str">
        <f t="shared" si="139"/>
        <v>Normal</v>
      </c>
      <c r="O272">
        <v>1</v>
      </c>
      <c r="P272" t="str">
        <f t="shared" si="140"/>
        <v>Sin limitaciones</v>
      </c>
      <c r="Q272">
        <v>0</v>
      </c>
      <c r="R272" t="str">
        <f t="shared" si="141"/>
        <v>No tiene cetoacidosis</v>
      </c>
      <c r="S272">
        <v>0</v>
      </c>
      <c r="T272" t="str">
        <f t="shared" si="142"/>
        <v>No tiene Insuficiencia</v>
      </c>
      <c r="U272">
        <v>1</v>
      </c>
      <c r="V272" t="str">
        <f t="shared" si="143"/>
        <v>Hipertenso</v>
      </c>
      <c r="W272">
        <v>1.1000000000000001</v>
      </c>
      <c r="X272" t="str">
        <f t="shared" si="132"/>
        <v>Alto</v>
      </c>
      <c r="Y272">
        <v>24</v>
      </c>
      <c r="Z272" t="str">
        <f t="shared" si="133"/>
        <v>Normal</v>
      </c>
      <c r="AA272">
        <v>91</v>
      </c>
      <c r="AB272" t="str">
        <f t="shared" si="144"/>
        <v>Normal</v>
      </c>
      <c r="AC272">
        <v>30</v>
      </c>
      <c r="AD272" t="str">
        <f t="shared" si="145"/>
        <v>Microalbuminuria</v>
      </c>
      <c r="AE272">
        <v>24</v>
      </c>
      <c r="AF272" t="str">
        <f t="shared" si="146"/>
        <v>Normal</v>
      </c>
      <c r="AG272">
        <v>2394</v>
      </c>
      <c r="AH272" t="str">
        <f t="shared" si="147"/>
        <v>Poliuria</v>
      </c>
      <c r="AI272">
        <v>0</v>
      </c>
      <c r="AJ272" t="str">
        <f t="shared" si="148"/>
        <v>No Diabetico</v>
      </c>
      <c r="AK272">
        <v>121</v>
      </c>
      <c r="AL272" t="str">
        <f t="shared" si="149"/>
        <v>Prediabetes</v>
      </c>
      <c r="AM272">
        <v>5.3</v>
      </c>
      <c r="AN272" t="str">
        <f t="shared" si="150"/>
        <v>Normal</v>
      </c>
      <c r="AO272">
        <v>179</v>
      </c>
      <c r="AP272" t="str">
        <f t="shared" si="151"/>
        <v>Normal</v>
      </c>
      <c r="AQ272">
        <v>118</v>
      </c>
      <c r="AR272" t="str">
        <f t="shared" si="152"/>
        <v>Casi normal</v>
      </c>
      <c r="AS272">
        <v>46</v>
      </c>
      <c r="AT272" t="str">
        <f t="shared" si="153"/>
        <v>Bajo</v>
      </c>
      <c r="AU272">
        <v>131</v>
      </c>
      <c r="AV272" t="str">
        <f t="shared" si="154"/>
        <v>Normal</v>
      </c>
      <c r="AW272">
        <v>145</v>
      </c>
      <c r="AX272" t="str">
        <f t="shared" si="155"/>
        <v>Normal</v>
      </c>
      <c r="AY272">
        <v>4</v>
      </c>
      <c r="AZ272" t="str">
        <f t="shared" si="156"/>
        <v>Normal</v>
      </c>
      <c r="BA272">
        <v>13.8</v>
      </c>
      <c r="BB272" t="str">
        <f t="shared" si="134"/>
        <v>Normal</v>
      </c>
      <c r="BC272">
        <v>10.1</v>
      </c>
      <c r="BD272" t="str">
        <f t="shared" si="157"/>
        <v>Normal</v>
      </c>
      <c r="BE272">
        <v>4.4000000000000004</v>
      </c>
      <c r="BF272" t="str">
        <f t="shared" si="158"/>
        <v>Normal</v>
      </c>
      <c r="BG272">
        <v>0</v>
      </c>
      <c r="BH272" t="str">
        <f t="shared" si="159"/>
        <v>No Toma ECA</v>
      </c>
      <c r="BI272">
        <v>0</v>
      </c>
      <c r="BJ272" t="str">
        <f t="shared" si="160"/>
        <v>No toma ARB</v>
      </c>
      <c r="BK272">
        <v>0</v>
      </c>
      <c r="BL272" t="str">
        <f t="shared" si="161"/>
        <v>No toma diureticos</v>
      </c>
      <c r="BM272">
        <v>1</v>
      </c>
      <c r="BN272" t="str">
        <f t="shared" si="162"/>
        <v>Toma estatinas</v>
      </c>
      <c r="BO272">
        <v>0</v>
      </c>
      <c r="BP272" t="str">
        <f t="shared" si="163"/>
        <v>Sano</v>
      </c>
      <c r="BQ272">
        <v>1</v>
      </c>
      <c r="BR272" t="str">
        <f t="shared" si="164"/>
        <v>Enfermedad cardiovascular</v>
      </c>
    </row>
    <row r="273" spans="1:70" x14ac:dyDescent="0.25">
      <c r="A273" t="s">
        <v>273</v>
      </c>
      <c r="B273">
        <v>51</v>
      </c>
      <c r="C273" t="str">
        <f t="shared" si="135"/>
        <v>Adulto</v>
      </c>
      <c r="D273" t="s">
        <v>1</v>
      </c>
      <c r="E273">
        <v>20.6</v>
      </c>
      <c r="F273" t="str">
        <f t="shared" si="136"/>
        <v>Peso Normal</v>
      </c>
      <c r="G273">
        <v>0</v>
      </c>
      <c r="H273" t="str">
        <f t="shared" si="137"/>
        <v>No tiene herencia</v>
      </c>
      <c r="I273">
        <v>108</v>
      </c>
      <c r="J273">
        <v>70</v>
      </c>
      <c r="K273">
        <v>78</v>
      </c>
      <c r="L273" t="str">
        <f t="shared" si="138"/>
        <v>Normal</v>
      </c>
      <c r="M273">
        <v>65</v>
      </c>
      <c r="N273" t="str">
        <f t="shared" si="139"/>
        <v>Normal</v>
      </c>
      <c r="O273">
        <v>2</v>
      </c>
      <c r="P273" t="str">
        <f t="shared" si="140"/>
        <v>Ligera limitaciones</v>
      </c>
      <c r="Q273">
        <v>0</v>
      </c>
      <c r="R273" t="str">
        <f t="shared" si="141"/>
        <v>No tiene cetoacidosis</v>
      </c>
      <c r="S273">
        <v>0</v>
      </c>
      <c r="T273" t="str">
        <f t="shared" si="142"/>
        <v>No tiene Insuficiencia</v>
      </c>
      <c r="U273">
        <v>0</v>
      </c>
      <c r="V273" t="str">
        <f t="shared" si="143"/>
        <v>Normotenso</v>
      </c>
      <c r="W273">
        <v>0.7</v>
      </c>
      <c r="X273" t="str">
        <f t="shared" si="132"/>
        <v>Normal</v>
      </c>
      <c r="Y273">
        <v>19</v>
      </c>
      <c r="Z273" t="str">
        <f t="shared" si="133"/>
        <v>Normal</v>
      </c>
      <c r="AA273">
        <v>75</v>
      </c>
      <c r="AB273" t="str">
        <f t="shared" si="144"/>
        <v>Funcion disminuida</v>
      </c>
      <c r="AC273">
        <v>5</v>
      </c>
      <c r="AD273" t="str">
        <f t="shared" si="145"/>
        <v>Normal</v>
      </c>
      <c r="AE273">
        <v>3</v>
      </c>
      <c r="AF273" t="str">
        <f t="shared" si="146"/>
        <v>Normal</v>
      </c>
      <c r="AG273">
        <v>1370</v>
      </c>
      <c r="AH273" t="str">
        <f t="shared" si="147"/>
        <v>Poliuria</v>
      </c>
      <c r="AI273">
        <v>1</v>
      </c>
      <c r="AJ273" t="str">
        <f t="shared" si="148"/>
        <v>Diabetico</v>
      </c>
      <c r="AK273">
        <v>116</v>
      </c>
      <c r="AL273" t="str">
        <f t="shared" si="149"/>
        <v>Prediabetes</v>
      </c>
      <c r="AM273">
        <v>4.9000000000000004</v>
      </c>
      <c r="AN273" t="str">
        <f t="shared" si="150"/>
        <v>Normal</v>
      </c>
      <c r="AO273">
        <v>213</v>
      </c>
      <c r="AP273" t="str">
        <f t="shared" si="151"/>
        <v>Alto</v>
      </c>
      <c r="AQ273">
        <v>105</v>
      </c>
      <c r="AR273" t="str">
        <f t="shared" si="152"/>
        <v>Casi normal</v>
      </c>
      <c r="AS273">
        <v>61</v>
      </c>
      <c r="AT273" t="str">
        <f t="shared" si="153"/>
        <v>Normal</v>
      </c>
      <c r="AU273">
        <v>141</v>
      </c>
      <c r="AV273" t="str">
        <f t="shared" si="154"/>
        <v>Normal</v>
      </c>
      <c r="AW273">
        <v>142</v>
      </c>
      <c r="AX273" t="str">
        <f t="shared" si="155"/>
        <v>Normal</v>
      </c>
      <c r="AY273">
        <v>3.6</v>
      </c>
      <c r="AZ273" t="str">
        <f t="shared" si="156"/>
        <v>Normal</v>
      </c>
      <c r="BA273">
        <v>15.8</v>
      </c>
      <c r="BB273" t="str">
        <f t="shared" si="134"/>
        <v>Normal</v>
      </c>
      <c r="BC273">
        <v>10.1</v>
      </c>
      <c r="BD273" t="str">
        <f t="shared" si="157"/>
        <v>Normal</v>
      </c>
      <c r="BE273">
        <v>3.4</v>
      </c>
      <c r="BF273" t="str">
        <f t="shared" si="158"/>
        <v>Normal</v>
      </c>
      <c r="BG273">
        <v>1</v>
      </c>
      <c r="BH273" t="str">
        <f t="shared" si="159"/>
        <v>Toma ECA</v>
      </c>
      <c r="BI273">
        <v>0</v>
      </c>
      <c r="BJ273" t="str">
        <f t="shared" si="160"/>
        <v>No toma ARB</v>
      </c>
      <c r="BK273">
        <v>0</v>
      </c>
      <c r="BL273" t="str">
        <f t="shared" si="161"/>
        <v>No toma diureticos</v>
      </c>
      <c r="BM273">
        <v>1</v>
      </c>
      <c r="BN273" t="str">
        <f t="shared" si="162"/>
        <v>Toma estatinas</v>
      </c>
      <c r="BO273">
        <v>0</v>
      </c>
      <c r="BP273" t="str">
        <f t="shared" si="163"/>
        <v>Sano</v>
      </c>
      <c r="BQ273">
        <v>0</v>
      </c>
      <c r="BR273" t="str">
        <f t="shared" si="164"/>
        <v>Sano</v>
      </c>
    </row>
    <row r="274" spans="1:70" x14ac:dyDescent="0.25">
      <c r="A274" t="s">
        <v>274</v>
      </c>
      <c r="B274">
        <v>53</v>
      </c>
      <c r="C274" t="str">
        <f t="shared" si="135"/>
        <v>Adulto</v>
      </c>
      <c r="D274" t="s">
        <v>1</v>
      </c>
      <c r="E274">
        <v>35</v>
      </c>
      <c r="F274" t="str">
        <f t="shared" si="136"/>
        <v>Obesidad II</v>
      </c>
      <c r="G274">
        <v>1</v>
      </c>
      <c r="H274" t="str">
        <f t="shared" si="137"/>
        <v>Tiene herencia</v>
      </c>
      <c r="I274">
        <v>152</v>
      </c>
      <c r="J274">
        <v>107</v>
      </c>
      <c r="K274">
        <v>103</v>
      </c>
      <c r="L274" t="str">
        <f t="shared" si="138"/>
        <v>Taquicardia</v>
      </c>
      <c r="M274">
        <v>48</v>
      </c>
      <c r="N274" t="str">
        <f t="shared" si="139"/>
        <v>Intermedia</v>
      </c>
      <c r="O274">
        <v>3</v>
      </c>
      <c r="P274" t="str">
        <f t="shared" si="140"/>
        <v>Limitacion marcada</v>
      </c>
      <c r="Q274">
        <v>1</v>
      </c>
      <c r="R274" t="str">
        <f t="shared" si="141"/>
        <v>Tiene cetoacidosis</v>
      </c>
      <c r="S274">
        <v>0</v>
      </c>
      <c r="T274" t="str">
        <f t="shared" si="142"/>
        <v>No tiene Insuficiencia</v>
      </c>
      <c r="U274">
        <v>1</v>
      </c>
      <c r="V274" t="str">
        <f t="shared" si="143"/>
        <v>Hipertenso</v>
      </c>
      <c r="W274">
        <v>4.2</v>
      </c>
      <c r="X274" t="str">
        <f t="shared" si="132"/>
        <v>Alto</v>
      </c>
      <c r="Y274">
        <v>117</v>
      </c>
      <c r="Z274" t="str">
        <f t="shared" si="133"/>
        <v>Riesgo</v>
      </c>
      <c r="AA274">
        <v>37</v>
      </c>
      <c r="AB274" t="str">
        <f t="shared" si="144"/>
        <v>Funcion disminuida moderada</v>
      </c>
      <c r="AC274">
        <v>2322</v>
      </c>
      <c r="AD274" t="str">
        <f t="shared" si="145"/>
        <v>Proteinuria</v>
      </c>
      <c r="AE274">
        <v>2089</v>
      </c>
      <c r="AF274" t="str">
        <f t="shared" si="146"/>
        <v>Macroalbuminuria</v>
      </c>
      <c r="AG274">
        <v>693</v>
      </c>
      <c r="AH274" t="str">
        <f t="shared" si="147"/>
        <v>Poliuria</v>
      </c>
      <c r="AI274">
        <v>1</v>
      </c>
      <c r="AJ274" t="str">
        <f t="shared" si="148"/>
        <v>Diabetico</v>
      </c>
      <c r="AK274">
        <v>128</v>
      </c>
      <c r="AL274" t="str">
        <f t="shared" si="149"/>
        <v>Diabetes</v>
      </c>
      <c r="AM274">
        <v>7.1</v>
      </c>
      <c r="AN274" t="str">
        <f t="shared" si="150"/>
        <v>Diabetes</v>
      </c>
      <c r="AO274">
        <v>214</v>
      </c>
      <c r="AP274" t="str">
        <f t="shared" si="151"/>
        <v>Alto</v>
      </c>
      <c r="AQ274">
        <v>186</v>
      </c>
      <c r="AR274" t="str">
        <f t="shared" si="152"/>
        <v>Alto</v>
      </c>
      <c r="AS274">
        <v>29</v>
      </c>
      <c r="AT274" t="str">
        <f t="shared" si="153"/>
        <v>Bajo</v>
      </c>
      <c r="AU274">
        <v>284</v>
      </c>
      <c r="AV274" t="str">
        <f t="shared" si="154"/>
        <v>Alto</v>
      </c>
      <c r="AW274">
        <v>134</v>
      </c>
      <c r="AX274" t="str">
        <f t="shared" si="155"/>
        <v>Bajo</v>
      </c>
      <c r="AY274">
        <v>6.1</v>
      </c>
      <c r="AZ274" t="str">
        <f t="shared" si="156"/>
        <v>Alto</v>
      </c>
      <c r="BA274">
        <v>8.1999999999999993</v>
      </c>
      <c r="BB274" t="str">
        <f t="shared" si="134"/>
        <v>Baja</v>
      </c>
      <c r="BC274">
        <v>7.6</v>
      </c>
      <c r="BD274" t="str">
        <f t="shared" si="157"/>
        <v>Bajo</v>
      </c>
      <c r="BE274">
        <v>4.5</v>
      </c>
      <c r="BF274" t="str">
        <f t="shared" si="158"/>
        <v>Normal</v>
      </c>
      <c r="BG274">
        <v>1</v>
      </c>
      <c r="BH274" t="str">
        <f t="shared" si="159"/>
        <v>Toma ECA</v>
      </c>
      <c r="BI274">
        <v>0</v>
      </c>
      <c r="BJ274" t="str">
        <f t="shared" si="160"/>
        <v>No toma ARB</v>
      </c>
      <c r="BK274">
        <v>1</v>
      </c>
      <c r="BL274" t="str">
        <f t="shared" si="161"/>
        <v>Toma diureticos</v>
      </c>
      <c r="BM274">
        <v>1</v>
      </c>
      <c r="BN274" t="str">
        <f t="shared" si="162"/>
        <v>Toma estatinas</v>
      </c>
      <c r="BO274">
        <v>1</v>
      </c>
      <c r="BP274" t="str">
        <f t="shared" si="163"/>
        <v>Enfermedad renal</v>
      </c>
      <c r="BQ274">
        <v>1</v>
      </c>
      <c r="BR274" t="str">
        <f t="shared" si="164"/>
        <v>Enfermedad cardiovascular</v>
      </c>
    </row>
    <row r="275" spans="1:70" x14ac:dyDescent="0.25">
      <c r="A275" t="s">
        <v>275</v>
      </c>
      <c r="B275">
        <v>38</v>
      </c>
      <c r="C275" t="str">
        <f t="shared" si="135"/>
        <v>Adulto</v>
      </c>
      <c r="D275" t="s">
        <v>1</v>
      </c>
      <c r="E275">
        <v>21.4</v>
      </c>
      <c r="F275" t="str">
        <f t="shared" si="136"/>
        <v>Peso Normal</v>
      </c>
      <c r="G275">
        <v>0</v>
      </c>
      <c r="H275" t="str">
        <f t="shared" si="137"/>
        <v>No tiene herencia</v>
      </c>
      <c r="I275">
        <v>105</v>
      </c>
      <c r="J275">
        <v>69</v>
      </c>
      <c r="K275">
        <v>90</v>
      </c>
      <c r="L275" t="str">
        <f t="shared" si="138"/>
        <v>Normal</v>
      </c>
      <c r="M275">
        <v>51</v>
      </c>
      <c r="N275" t="str">
        <f t="shared" si="139"/>
        <v>Normal</v>
      </c>
      <c r="O275">
        <v>1</v>
      </c>
      <c r="P275" t="str">
        <f t="shared" si="140"/>
        <v>Sin limitaciones</v>
      </c>
      <c r="Q275">
        <v>0</v>
      </c>
      <c r="R275" t="str">
        <f t="shared" si="141"/>
        <v>No tiene cetoacidosis</v>
      </c>
      <c r="S275">
        <v>0</v>
      </c>
      <c r="T275" t="str">
        <f t="shared" si="142"/>
        <v>No tiene Insuficiencia</v>
      </c>
      <c r="U275">
        <v>1</v>
      </c>
      <c r="V275" t="str">
        <f t="shared" si="143"/>
        <v>Hipertenso</v>
      </c>
      <c r="W275">
        <v>1.1000000000000001</v>
      </c>
      <c r="X275" t="str">
        <f t="shared" si="132"/>
        <v>Normal</v>
      </c>
      <c r="Y275">
        <v>28</v>
      </c>
      <c r="Z275" t="str">
        <f t="shared" si="133"/>
        <v>Normal</v>
      </c>
      <c r="AA275">
        <v>95</v>
      </c>
      <c r="AB275" t="str">
        <f t="shared" si="144"/>
        <v>Normal</v>
      </c>
      <c r="AC275">
        <v>8</v>
      </c>
      <c r="AD275" t="str">
        <f t="shared" si="145"/>
        <v>Normal</v>
      </c>
      <c r="AE275">
        <v>7</v>
      </c>
      <c r="AF275" t="str">
        <f t="shared" si="146"/>
        <v>Normal</v>
      </c>
      <c r="AG275">
        <v>1756</v>
      </c>
      <c r="AH275" t="str">
        <f t="shared" si="147"/>
        <v>Poliuria</v>
      </c>
      <c r="AI275">
        <v>0</v>
      </c>
      <c r="AJ275" t="str">
        <f t="shared" si="148"/>
        <v>No Diabetico</v>
      </c>
      <c r="AK275">
        <v>115</v>
      </c>
      <c r="AL275" t="str">
        <f t="shared" si="149"/>
        <v>Prediabetes</v>
      </c>
      <c r="AM275">
        <v>5</v>
      </c>
      <c r="AN275" t="str">
        <f t="shared" si="150"/>
        <v>Normal</v>
      </c>
      <c r="AO275">
        <v>177</v>
      </c>
      <c r="AP275" t="str">
        <f t="shared" si="151"/>
        <v>Normal</v>
      </c>
      <c r="AQ275">
        <v>83</v>
      </c>
      <c r="AR275" t="str">
        <f t="shared" si="152"/>
        <v>Normal</v>
      </c>
      <c r="AS275">
        <v>69</v>
      </c>
      <c r="AT275" t="str">
        <f t="shared" si="153"/>
        <v>Normal</v>
      </c>
      <c r="AU275">
        <v>159</v>
      </c>
      <c r="AV275" t="str">
        <f t="shared" si="154"/>
        <v>Alto</v>
      </c>
      <c r="AW275">
        <v>140</v>
      </c>
      <c r="AX275" t="str">
        <f t="shared" si="155"/>
        <v>Normal</v>
      </c>
      <c r="AY275">
        <v>4.4000000000000004</v>
      </c>
      <c r="AZ275" t="str">
        <f t="shared" si="156"/>
        <v>Normal</v>
      </c>
      <c r="BA275">
        <v>15.2</v>
      </c>
      <c r="BB275" t="str">
        <f t="shared" si="134"/>
        <v>Normal</v>
      </c>
      <c r="BC275">
        <v>8.8000000000000007</v>
      </c>
      <c r="BD275" t="str">
        <f t="shared" si="157"/>
        <v>Normal</v>
      </c>
      <c r="BE275">
        <v>2.5</v>
      </c>
      <c r="BF275" t="str">
        <f t="shared" si="158"/>
        <v>Normal</v>
      </c>
      <c r="BG275">
        <v>0</v>
      </c>
      <c r="BH275" t="str">
        <f t="shared" si="159"/>
        <v>No Toma ECA</v>
      </c>
      <c r="BI275">
        <v>1</v>
      </c>
      <c r="BJ275" t="str">
        <f t="shared" si="160"/>
        <v>Toma ARB</v>
      </c>
      <c r="BK275">
        <v>0</v>
      </c>
      <c r="BL275" t="str">
        <f t="shared" si="161"/>
        <v>No toma diureticos</v>
      </c>
      <c r="BM275">
        <v>1</v>
      </c>
      <c r="BN275" t="str">
        <f t="shared" si="162"/>
        <v>Toma estatinas</v>
      </c>
      <c r="BO275">
        <v>0</v>
      </c>
      <c r="BP275" t="str">
        <f t="shared" si="163"/>
        <v>Sano</v>
      </c>
      <c r="BQ275">
        <v>1</v>
      </c>
      <c r="BR275" t="str">
        <f t="shared" si="164"/>
        <v>Enfermedad cardiovascular</v>
      </c>
    </row>
    <row r="276" spans="1:70" x14ac:dyDescent="0.25">
      <c r="A276" t="s">
        <v>276</v>
      </c>
      <c r="B276">
        <v>30</v>
      </c>
      <c r="C276" t="str">
        <f t="shared" si="135"/>
        <v>Adulto</v>
      </c>
      <c r="D276" t="s">
        <v>1</v>
      </c>
      <c r="E276">
        <v>23.8</v>
      </c>
      <c r="F276" t="str">
        <f t="shared" si="136"/>
        <v>Peso Normal</v>
      </c>
      <c r="G276">
        <v>0</v>
      </c>
      <c r="H276" t="str">
        <f t="shared" si="137"/>
        <v>No tiene herencia</v>
      </c>
      <c r="I276">
        <v>103</v>
      </c>
      <c r="J276">
        <v>84</v>
      </c>
      <c r="K276">
        <v>69</v>
      </c>
      <c r="L276" t="str">
        <f t="shared" si="138"/>
        <v>Normal</v>
      </c>
      <c r="M276">
        <v>58</v>
      </c>
      <c r="N276" t="str">
        <f t="shared" si="139"/>
        <v>Normal</v>
      </c>
      <c r="O276">
        <v>2</v>
      </c>
      <c r="P276" t="str">
        <f t="shared" si="140"/>
        <v>Ligera limitaciones</v>
      </c>
      <c r="Q276">
        <v>0</v>
      </c>
      <c r="R276" t="str">
        <f t="shared" si="141"/>
        <v>No tiene cetoacidosis</v>
      </c>
      <c r="S276">
        <v>0</v>
      </c>
      <c r="T276" t="str">
        <f t="shared" si="142"/>
        <v>No tiene Insuficiencia</v>
      </c>
      <c r="U276">
        <v>1</v>
      </c>
      <c r="V276" t="str">
        <f t="shared" si="143"/>
        <v>Hipertenso</v>
      </c>
      <c r="W276">
        <v>1.1000000000000001</v>
      </c>
      <c r="X276" t="str">
        <f t="shared" si="132"/>
        <v>Normal</v>
      </c>
      <c r="Y276">
        <v>15</v>
      </c>
      <c r="Z276" t="str">
        <f t="shared" si="133"/>
        <v>Bajo</v>
      </c>
      <c r="AA276">
        <v>93</v>
      </c>
      <c r="AB276" t="str">
        <f t="shared" si="144"/>
        <v>Normal</v>
      </c>
      <c r="AC276">
        <v>11</v>
      </c>
      <c r="AD276" t="str">
        <f t="shared" si="145"/>
        <v>Normal</v>
      </c>
      <c r="AE276">
        <v>8</v>
      </c>
      <c r="AF276" t="str">
        <f t="shared" si="146"/>
        <v>Normal</v>
      </c>
      <c r="AG276">
        <v>1316</v>
      </c>
      <c r="AH276" t="str">
        <f t="shared" si="147"/>
        <v>Poliuria</v>
      </c>
      <c r="AI276">
        <v>0</v>
      </c>
      <c r="AJ276" t="str">
        <f t="shared" si="148"/>
        <v>No Diabetico</v>
      </c>
      <c r="AK276">
        <v>92</v>
      </c>
      <c r="AL276" t="str">
        <f t="shared" si="149"/>
        <v>Normal</v>
      </c>
      <c r="AM276">
        <v>5.3</v>
      </c>
      <c r="AN276" t="str">
        <f t="shared" si="150"/>
        <v>Normal</v>
      </c>
      <c r="AO276">
        <v>164</v>
      </c>
      <c r="AP276" t="str">
        <f t="shared" si="151"/>
        <v>Normal</v>
      </c>
      <c r="AQ276">
        <v>128</v>
      </c>
      <c r="AR276" t="str">
        <f t="shared" si="152"/>
        <v>Casi normal</v>
      </c>
      <c r="AS276">
        <v>67</v>
      </c>
      <c r="AT276" t="str">
        <f t="shared" si="153"/>
        <v>Normal</v>
      </c>
      <c r="AU276">
        <v>102</v>
      </c>
      <c r="AV276" t="str">
        <f t="shared" si="154"/>
        <v>Normal</v>
      </c>
      <c r="AW276">
        <v>145</v>
      </c>
      <c r="AX276" t="str">
        <f t="shared" si="155"/>
        <v>Normal</v>
      </c>
      <c r="AY276">
        <v>3.7</v>
      </c>
      <c r="AZ276" t="str">
        <f t="shared" si="156"/>
        <v>Normal</v>
      </c>
      <c r="BA276">
        <v>12.4</v>
      </c>
      <c r="BB276" t="str">
        <f t="shared" si="134"/>
        <v>Baja</v>
      </c>
      <c r="BC276">
        <v>9.6999999999999993</v>
      </c>
      <c r="BD276" t="str">
        <f t="shared" si="157"/>
        <v>Normal</v>
      </c>
      <c r="BE276">
        <v>3.8</v>
      </c>
      <c r="BF276" t="str">
        <f t="shared" si="158"/>
        <v>Normal</v>
      </c>
      <c r="BG276">
        <v>1</v>
      </c>
      <c r="BH276" t="str">
        <f t="shared" si="159"/>
        <v>Toma ECA</v>
      </c>
      <c r="BI276">
        <v>0</v>
      </c>
      <c r="BJ276" t="str">
        <f t="shared" si="160"/>
        <v>No toma ARB</v>
      </c>
      <c r="BK276">
        <v>0</v>
      </c>
      <c r="BL276" t="str">
        <f t="shared" si="161"/>
        <v>No toma diureticos</v>
      </c>
      <c r="BM276">
        <v>0</v>
      </c>
      <c r="BN276" t="str">
        <f t="shared" si="162"/>
        <v>No toma estatinas</v>
      </c>
      <c r="BO276">
        <v>0</v>
      </c>
      <c r="BP276" t="str">
        <f t="shared" si="163"/>
        <v>Sano</v>
      </c>
      <c r="BQ276">
        <v>1</v>
      </c>
      <c r="BR276" t="str">
        <f t="shared" si="164"/>
        <v>Enfermedad cardiovascular</v>
      </c>
    </row>
    <row r="277" spans="1:70" x14ac:dyDescent="0.25">
      <c r="A277" t="s">
        <v>277</v>
      </c>
      <c r="B277">
        <v>66</v>
      </c>
      <c r="C277" t="str">
        <f t="shared" si="135"/>
        <v>Adulto Mayor</v>
      </c>
      <c r="D277" t="s">
        <v>6</v>
      </c>
      <c r="E277">
        <v>36.1</v>
      </c>
      <c r="F277" t="str">
        <f t="shared" si="136"/>
        <v>Obesidad II</v>
      </c>
      <c r="G277">
        <v>1</v>
      </c>
      <c r="H277" t="str">
        <f t="shared" si="137"/>
        <v>Tiene herencia</v>
      </c>
      <c r="I277">
        <v>160</v>
      </c>
      <c r="J277">
        <v>102</v>
      </c>
      <c r="K277">
        <v>101</v>
      </c>
      <c r="L277" t="str">
        <f t="shared" si="138"/>
        <v>Taquicardia</v>
      </c>
      <c r="M277">
        <v>42</v>
      </c>
      <c r="N277" t="str">
        <f t="shared" si="139"/>
        <v>Intermedia</v>
      </c>
      <c r="O277">
        <v>2</v>
      </c>
      <c r="P277" t="str">
        <f t="shared" si="140"/>
        <v>Ligera limitaciones</v>
      </c>
      <c r="Q277">
        <v>1</v>
      </c>
      <c r="R277" t="str">
        <f t="shared" si="141"/>
        <v>Tiene cetoacidosis</v>
      </c>
      <c r="S277">
        <v>1</v>
      </c>
      <c r="T277" t="str">
        <f t="shared" si="142"/>
        <v>Tiene Insuficiencia</v>
      </c>
      <c r="U277">
        <v>1</v>
      </c>
      <c r="V277" t="str">
        <f t="shared" si="143"/>
        <v>Hipertenso</v>
      </c>
      <c r="W277">
        <v>1.8</v>
      </c>
      <c r="X277" t="str">
        <f t="shared" si="132"/>
        <v>Alto</v>
      </c>
      <c r="Y277">
        <v>119</v>
      </c>
      <c r="Z277" t="str">
        <f t="shared" si="133"/>
        <v>Riesgo</v>
      </c>
      <c r="AA277">
        <v>29</v>
      </c>
      <c r="AB277" t="str">
        <f t="shared" si="144"/>
        <v>Dismucion grave</v>
      </c>
      <c r="AC277">
        <v>859</v>
      </c>
      <c r="AD277" t="str">
        <f t="shared" si="145"/>
        <v>Proteinuria</v>
      </c>
      <c r="AE277">
        <v>601</v>
      </c>
      <c r="AF277" t="str">
        <f t="shared" si="146"/>
        <v>Macroalbuminuria</v>
      </c>
      <c r="AG277">
        <v>429</v>
      </c>
      <c r="AH277" t="str">
        <f t="shared" si="147"/>
        <v>Oliguria</v>
      </c>
      <c r="AI277">
        <v>1</v>
      </c>
      <c r="AJ277" t="str">
        <f t="shared" si="148"/>
        <v>Diabetico</v>
      </c>
      <c r="AK277">
        <v>144</v>
      </c>
      <c r="AL277" t="str">
        <f t="shared" si="149"/>
        <v>Diabetes</v>
      </c>
      <c r="AM277">
        <v>9.3000000000000007</v>
      </c>
      <c r="AN277" t="str">
        <f t="shared" si="150"/>
        <v>Diabetes</v>
      </c>
      <c r="AO277">
        <v>285</v>
      </c>
      <c r="AP277" t="str">
        <f t="shared" si="151"/>
        <v>Riesgo</v>
      </c>
      <c r="AQ277">
        <v>216</v>
      </c>
      <c r="AR277" t="str">
        <f t="shared" si="152"/>
        <v>Muy alto</v>
      </c>
      <c r="AS277">
        <v>36</v>
      </c>
      <c r="AT277" t="str">
        <f t="shared" si="153"/>
        <v>Bajo</v>
      </c>
      <c r="AU277">
        <v>222</v>
      </c>
      <c r="AV277" t="str">
        <f t="shared" si="154"/>
        <v>Alto</v>
      </c>
      <c r="AW277">
        <v>134</v>
      </c>
      <c r="AX277" t="str">
        <f t="shared" si="155"/>
        <v>Bajo</v>
      </c>
      <c r="AY277">
        <v>6.9</v>
      </c>
      <c r="AZ277" t="str">
        <f t="shared" si="156"/>
        <v>Alto</v>
      </c>
      <c r="BA277">
        <v>7.9</v>
      </c>
      <c r="BB277" t="str">
        <f t="shared" si="134"/>
        <v>Baja</v>
      </c>
      <c r="BC277">
        <v>8.6999999999999993</v>
      </c>
      <c r="BD277" t="str">
        <f t="shared" si="157"/>
        <v>Normal</v>
      </c>
      <c r="BE277">
        <v>5.0999999999999996</v>
      </c>
      <c r="BF277" t="str">
        <f t="shared" si="158"/>
        <v>Alto</v>
      </c>
      <c r="BG277">
        <v>1</v>
      </c>
      <c r="BH277" t="str">
        <f t="shared" si="159"/>
        <v>Toma ECA</v>
      </c>
      <c r="BI277">
        <v>1</v>
      </c>
      <c r="BJ277" t="str">
        <f t="shared" si="160"/>
        <v>Toma ARB</v>
      </c>
      <c r="BK277">
        <v>1</v>
      </c>
      <c r="BL277" t="str">
        <f t="shared" si="161"/>
        <v>Toma diureticos</v>
      </c>
      <c r="BM277">
        <v>1</v>
      </c>
      <c r="BN277" t="str">
        <f t="shared" si="162"/>
        <v>Toma estatinas</v>
      </c>
      <c r="BO277">
        <v>1</v>
      </c>
      <c r="BP277" t="str">
        <f t="shared" si="163"/>
        <v>Enfermedad renal</v>
      </c>
      <c r="BQ277">
        <v>0</v>
      </c>
      <c r="BR277" t="str">
        <f t="shared" si="164"/>
        <v>Sano</v>
      </c>
    </row>
    <row r="278" spans="1:70" x14ac:dyDescent="0.25">
      <c r="A278" t="s">
        <v>278</v>
      </c>
      <c r="B278">
        <v>62</v>
      </c>
      <c r="C278" t="str">
        <f t="shared" si="135"/>
        <v>Adulto Mayor</v>
      </c>
      <c r="D278" t="s">
        <v>6</v>
      </c>
      <c r="E278">
        <v>30.8</v>
      </c>
      <c r="F278" t="str">
        <f t="shared" si="136"/>
        <v>Obesidad I</v>
      </c>
      <c r="G278">
        <v>1</v>
      </c>
      <c r="H278" t="str">
        <f t="shared" si="137"/>
        <v>Tiene herencia</v>
      </c>
      <c r="I278">
        <v>144</v>
      </c>
      <c r="J278">
        <v>107</v>
      </c>
      <c r="K278">
        <v>93</v>
      </c>
      <c r="L278" t="str">
        <f t="shared" si="138"/>
        <v>Normal</v>
      </c>
      <c r="M278">
        <v>39</v>
      </c>
      <c r="N278" t="str">
        <f t="shared" si="139"/>
        <v>Reducida</v>
      </c>
      <c r="O278">
        <v>3</v>
      </c>
      <c r="P278" t="str">
        <f t="shared" si="140"/>
        <v>Limitacion marcada</v>
      </c>
      <c r="Q278">
        <v>0</v>
      </c>
      <c r="R278" t="str">
        <f t="shared" si="141"/>
        <v>No tiene cetoacidosis</v>
      </c>
      <c r="S278">
        <v>0</v>
      </c>
      <c r="T278" t="str">
        <f t="shared" si="142"/>
        <v>No tiene Insuficiencia</v>
      </c>
      <c r="U278">
        <v>1</v>
      </c>
      <c r="V278" t="str">
        <f t="shared" si="143"/>
        <v>Hipertenso</v>
      </c>
      <c r="W278">
        <v>2.1</v>
      </c>
      <c r="X278" t="str">
        <f t="shared" si="132"/>
        <v>Alto</v>
      </c>
      <c r="Y278">
        <v>64</v>
      </c>
      <c r="Z278" t="str">
        <f t="shared" si="133"/>
        <v>Elevado</v>
      </c>
      <c r="AA278">
        <v>29</v>
      </c>
      <c r="AB278" t="str">
        <f t="shared" si="144"/>
        <v>Dismucion grave</v>
      </c>
      <c r="AC278">
        <v>1088</v>
      </c>
      <c r="AD278" t="str">
        <f t="shared" si="145"/>
        <v>Proteinuria</v>
      </c>
      <c r="AE278">
        <v>761</v>
      </c>
      <c r="AF278" t="str">
        <f t="shared" si="146"/>
        <v>Macroalbuminuria</v>
      </c>
      <c r="AG278">
        <v>477</v>
      </c>
      <c r="AH278" t="str">
        <f t="shared" si="147"/>
        <v>Oliguria</v>
      </c>
      <c r="AI278">
        <v>1</v>
      </c>
      <c r="AJ278" t="str">
        <f t="shared" si="148"/>
        <v>Diabetico</v>
      </c>
      <c r="AK278">
        <v>149</v>
      </c>
      <c r="AL278" t="str">
        <f t="shared" si="149"/>
        <v>Diabetes</v>
      </c>
      <c r="AM278">
        <v>10.6</v>
      </c>
      <c r="AN278" t="str">
        <f t="shared" si="150"/>
        <v>Diabetes</v>
      </c>
      <c r="AO278">
        <v>314</v>
      </c>
      <c r="AP278" t="str">
        <f t="shared" si="151"/>
        <v>Riesgo</v>
      </c>
      <c r="AQ278">
        <v>160</v>
      </c>
      <c r="AR278" t="str">
        <f t="shared" si="152"/>
        <v>Alto</v>
      </c>
      <c r="AS278">
        <v>34</v>
      </c>
      <c r="AT278" t="str">
        <f t="shared" si="153"/>
        <v>Bajo</v>
      </c>
      <c r="AU278">
        <v>426</v>
      </c>
      <c r="AV278" t="str">
        <f t="shared" si="154"/>
        <v>Alto</v>
      </c>
      <c r="AW278">
        <v>128</v>
      </c>
      <c r="AX278" t="str">
        <f t="shared" si="155"/>
        <v>Bajo</v>
      </c>
      <c r="AY278">
        <v>6</v>
      </c>
      <c r="AZ278" t="str">
        <f t="shared" si="156"/>
        <v>Alto</v>
      </c>
      <c r="BA278">
        <v>8.6</v>
      </c>
      <c r="BB278" t="str">
        <f t="shared" si="134"/>
        <v>Baja</v>
      </c>
      <c r="BC278">
        <v>8.8000000000000007</v>
      </c>
      <c r="BD278" t="str">
        <f t="shared" si="157"/>
        <v>Normal</v>
      </c>
      <c r="BE278">
        <v>5.8</v>
      </c>
      <c r="BF278" t="str">
        <f t="shared" si="158"/>
        <v>Alto</v>
      </c>
      <c r="BG278">
        <v>0</v>
      </c>
      <c r="BH278" t="str">
        <f t="shared" si="159"/>
        <v>No Toma ECA</v>
      </c>
      <c r="BI278">
        <v>0</v>
      </c>
      <c r="BJ278" t="str">
        <f t="shared" si="160"/>
        <v>No toma ARB</v>
      </c>
      <c r="BK278">
        <v>0</v>
      </c>
      <c r="BL278" t="str">
        <f t="shared" si="161"/>
        <v>No toma diureticos</v>
      </c>
      <c r="BM278">
        <v>1</v>
      </c>
      <c r="BN278" t="str">
        <f t="shared" si="162"/>
        <v>Toma estatinas</v>
      </c>
      <c r="BO278">
        <v>1</v>
      </c>
      <c r="BP278" t="str">
        <f t="shared" si="163"/>
        <v>Enfermedad renal</v>
      </c>
      <c r="BQ278">
        <v>1</v>
      </c>
      <c r="BR278" t="str">
        <f t="shared" si="164"/>
        <v>Enfermedad cardiovascular</v>
      </c>
    </row>
    <row r="279" spans="1:70" x14ac:dyDescent="0.25">
      <c r="A279" t="s">
        <v>279</v>
      </c>
      <c r="B279">
        <v>35</v>
      </c>
      <c r="C279" t="str">
        <f t="shared" si="135"/>
        <v>Adulto</v>
      </c>
      <c r="D279" t="s">
        <v>6</v>
      </c>
      <c r="E279">
        <v>21.9</v>
      </c>
      <c r="F279" t="str">
        <f t="shared" si="136"/>
        <v>Peso Normal</v>
      </c>
      <c r="G279">
        <v>1</v>
      </c>
      <c r="H279" t="str">
        <f t="shared" si="137"/>
        <v>Tiene herencia</v>
      </c>
      <c r="I279">
        <v>129</v>
      </c>
      <c r="J279">
        <v>72</v>
      </c>
      <c r="K279">
        <v>70</v>
      </c>
      <c r="L279" t="str">
        <f t="shared" si="138"/>
        <v>Normal</v>
      </c>
      <c r="M279">
        <v>56</v>
      </c>
      <c r="N279" t="str">
        <f t="shared" si="139"/>
        <v>Normal</v>
      </c>
      <c r="O279">
        <v>2</v>
      </c>
      <c r="P279" t="str">
        <f t="shared" si="140"/>
        <v>Ligera limitaciones</v>
      </c>
      <c r="Q279">
        <v>0</v>
      </c>
      <c r="R279" t="str">
        <f t="shared" si="141"/>
        <v>No tiene cetoacidosis</v>
      </c>
      <c r="S279">
        <v>0</v>
      </c>
      <c r="T279" t="str">
        <f t="shared" si="142"/>
        <v>No tiene Insuficiencia</v>
      </c>
      <c r="U279">
        <v>1</v>
      </c>
      <c r="V279" t="str">
        <f t="shared" si="143"/>
        <v>Hipertenso</v>
      </c>
      <c r="W279">
        <v>1.1000000000000001</v>
      </c>
      <c r="X279" t="str">
        <f t="shared" si="132"/>
        <v>Alto</v>
      </c>
      <c r="Y279">
        <v>33</v>
      </c>
      <c r="Z279" t="str">
        <f t="shared" si="133"/>
        <v>Normal</v>
      </c>
      <c r="AA279">
        <v>90</v>
      </c>
      <c r="AB279" t="str">
        <f t="shared" si="144"/>
        <v>Funcion disminuida</v>
      </c>
      <c r="AC279">
        <v>30</v>
      </c>
      <c r="AD279" t="str">
        <f t="shared" si="145"/>
        <v>Microalbuminuria</v>
      </c>
      <c r="AE279">
        <v>24</v>
      </c>
      <c r="AF279" t="str">
        <f t="shared" si="146"/>
        <v>Normal</v>
      </c>
      <c r="AG279">
        <v>2449</v>
      </c>
      <c r="AH279" t="str">
        <f t="shared" si="147"/>
        <v>Poliuria</v>
      </c>
      <c r="AI279">
        <v>1</v>
      </c>
      <c r="AJ279" t="str">
        <f t="shared" si="148"/>
        <v>Diabetico</v>
      </c>
      <c r="AK279">
        <v>92</v>
      </c>
      <c r="AL279" t="str">
        <f t="shared" si="149"/>
        <v>Normal</v>
      </c>
      <c r="AM279">
        <v>5.3</v>
      </c>
      <c r="AN279" t="str">
        <f t="shared" si="150"/>
        <v>Normal</v>
      </c>
      <c r="AO279">
        <v>215</v>
      </c>
      <c r="AP279" t="str">
        <f t="shared" si="151"/>
        <v>Alto</v>
      </c>
      <c r="AQ279">
        <v>95</v>
      </c>
      <c r="AR279" t="str">
        <f t="shared" si="152"/>
        <v>Normal</v>
      </c>
      <c r="AS279">
        <v>48</v>
      </c>
      <c r="AT279" t="str">
        <f t="shared" si="153"/>
        <v>Bajo</v>
      </c>
      <c r="AU279">
        <v>107</v>
      </c>
      <c r="AV279" t="str">
        <f t="shared" si="154"/>
        <v>Normal</v>
      </c>
      <c r="AW279">
        <v>137</v>
      </c>
      <c r="AX279" t="str">
        <f t="shared" si="155"/>
        <v>Normal</v>
      </c>
      <c r="AY279">
        <v>4.0999999999999996</v>
      </c>
      <c r="AZ279" t="str">
        <f t="shared" si="156"/>
        <v>Normal</v>
      </c>
      <c r="BA279">
        <v>14.9</v>
      </c>
      <c r="BB279" t="str">
        <f t="shared" si="134"/>
        <v>Normal</v>
      </c>
      <c r="BC279">
        <v>9.1999999999999993</v>
      </c>
      <c r="BD279" t="str">
        <f t="shared" si="157"/>
        <v>Normal</v>
      </c>
      <c r="BE279">
        <v>3.2</v>
      </c>
      <c r="BF279" t="str">
        <f t="shared" si="158"/>
        <v>Normal</v>
      </c>
      <c r="BG279">
        <v>0</v>
      </c>
      <c r="BH279" t="str">
        <f t="shared" si="159"/>
        <v>No Toma ECA</v>
      </c>
      <c r="BI279">
        <v>0</v>
      </c>
      <c r="BJ279" t="str">
        <f t="shared" si="160"/>
        <v>No toma ARB</v>
      </c>
      <c r="BK279">
        <v>0</v>
      </c>
      <c r="BL279" t="str">
        <f t="shared" si="161"/>
        <v>No toma diureticos</v>
      </c>
      <c r="BM279">
        <v>1</v>
      </c>
      <c r="BN279" t="str">
        <f t="shared" si="162"/>
        <v>Toma estatinas</v>
      </c>
      <c r="BO279">
        <v>0</v>
      </c>
      <c r="BP279" t="str">
        <f t="shared" si="163"/>
        <v>Sano</v>
      </c>
      <c r="BQ279">
        <v>0</v>
      </c>
      <c r="BR279" t="str">
        <f t="shared" si="164"/>
        <v>Sano</v>
      </c>
    </row>
    <row r="280" spans="1:70" x14ac:dyDescent="0.25">
      <c r="A280" t="s">
        <v>280</v>
      </c>
      <c r="B280">
        <v>77</v>
      </c>
      <c r="C280" t="str">
        <f t="shared" si="135"/>
        <v>Adulto Mayor</v>
      </c>
      <c r="D280" t="s">
        <v>1</v>
      </c>
      <c r="E280">
        <v>25.4</v>
      </c>
      <c r="F280" t="str">
        <f t="shared" si="136"/>
        <v>Sobrepeso</v>
      </c>
      <c r="G280">
        <v>1</v>
      </c>
      <c r="H280" t="str">
        <f t="shared" si="137"/>
        <v>Tiene herencia</v>
      </c>
      <c r="I280">
        <v>149</v>
      </c>
      <c r="J280">
        <v>93</v>
      </c>
      <c r="K280">
        <v>77</v>
      </c>
      <c r="L280" t="str">
        <f t="shared" si="138"/>
        <v>Normal</v>
      </c>
      <c r="M280">
        <v>34</v>
      </c>
      <c r="N280" t="str">
        <f t="shared" si="139"/>
        <v>Reducida</v>
      </c>
      <c r="O280">
        <v>4</v>
      </c>
      <c r="P280" t="str">
        <f t="shared" si="140"/>
        <v>Incapacidad</v>
      </c>
      <c r="Q280">
        <v>0</v>
      </c>
      <c r="R280" t="str">
        <f t="shared" si="141"/>
        <v>No tiene cetoacidosis</v>
      </c>
      <c r="S280">
        <v>1</v>
      </c>
      <c r="T280" t="str">
        <f t="shared" si="142"/>
        <v>Tiene Insuficiencia</v>
      </c>
      <c r="U280">
        <v>1</v>
      </c>
      <c r="V280" t="str">
        <f t="shared" si="143"/>
        <v>Hipertenso</v>
      </c>
      <c r="W280">
        <v>2.2999999999999998</v>
      </c>
      <c r="X280" t="str">
        <f t="shared" si="132"/>
        <v>Alto</v>
      </c>
      <c r="Y280">
        <v>89</v>
      </c>
      <c r="Z280" t="str">
        <f t="shared" si="133"/>
        <v>Elevado</v>
      </c>
      <c r="AA280">
        <v>26</v>
      </c>
      <c r="AB280" t="str">
        <f t="shared" si="144"/>
        <v>Dismucion grave</v>
      </c>
      <c r="AC280">
        <v>2811</v>
      </c>
      <c r="AD280" t="str">
        <f t="shared" si="145"/>
        <v>Proteinuria</v>
      </c>
      <c r="AE280">
        <v>2248</v>
      </c>
      <c r="AF280" t="str">
        <f t="shared" si="146"/>
        <v>Macroalbuminuria</v>
      </c>
      <c r="AG280">
        <v>749</v>
      </c>
      <c r="AH280" t="str">
        <f t="shared" si="147"/>
        <v>Poliuria</v>
      </c>
      <c r="AI280">
        <v>1</v>
      </c>
      <c r="AJ280" t="str">
        <f t="shared" si="148"/>
        <v>Diabetico</v>
      </c>
      <c r="AK280">
        <v>186</v>
      </c>
      <c r="AL280" t="str">
        <f t="shared" si="149"/>
        <v>Diabetes</v>
      </c>
      <c r="AM280">
        <v>8.8000000000000007</v>
      </c>
      <c r="AN280" t="str">
        <f t="shared" si="150"/>
        <v>Diabetes</v>
      </c>
      <c r="AO280">
        <v>219</v>
      </c>
      <c r="AP280" t="str">
        <f t="shared" si="151"/>
        <v>Alto</v>
      </c>
      <c r="AQ280">
        <v>143</v>
      </c>
      <c r="AR280" t="str">
        <f t="shared" si="152"/>
        <v>Limite alto</v>
      </c>
      <c r="AS280">
        <v>26</v>
      </c>
      <c r="AT280" t="str">
        <f t="shared" si="153"/>
        <v>Bajo</v>
      </c>
      <c r="AU280">
        <v>210</v>
      </c>
      <c r="AV280" t="str">
        <f t="shared" si="154"/>
        <v>Alto</v>
      </c>
      <c r="AW280">
        <v>134</v>
      </c>
      <c r="AX280" t="str">
        <f t="shared" si="155"/>
        <v>Bajo</v>
      </c>
      <c r="AY280">
        <v>5.2</v>
      </c>
      <c r="AZ280" t="str">
        <f t="shared" si="156"/>
        <v>Alto</v>
      </c>
      <c r="BA280">
        <v>10.199999999999999</v>
      </c>
      <c r="BB280" t="str">
        <f t="shared" si="134"/>
        <v>Baja</v>
      </c>
      <c r="BC280">
        <v>8.3000000000000007</v>
      </c>
      <c r="BD280" t="str">
        <f t="shared" si="157"/>
        <v>Bajo</v>
      </c>
      <c r="BE280">
        <v>5.9</v>
      </c>
      <c r="BF280" t="str">
        <f t="shared" si="158"/>
        <v>Alto</v>
      </c>
      <c r="BG280">
        <v>1</v>
      </c>
      <c r="BH280" t="str">
        <f t="shared" si="159"/>
        <v>Toma ECA</v>
      </c>
      <c r="BI280">
        <v>0</v>
      </c>
      <c r="BJ280" t="str">
        <f t="shared" si="160"/>
        <v>No toma ARB</v>
      </c>
      <c r="BK280">
        <v>0</v>
      </c>
      <c r="BL280" t="str">
        <f t="shared" si="161"/>
        <v>No toma diureticos</v>
      </c>
      <c r="BM280">
        <v>0</v>
      </c>
      <c r="BN280" t="str">
        <f t="shared" si="162"/>
        <v>No toma estatinas</v>
      </c>
      <c r="BO280">
        <v>1</v>
      </c>
      <c r="BP280" t="str">
        <f t="shared" si="163"/>
        <v>Enfermedad renal</v>
      </c>
      <c r="BQ280">
        <v>1</v>
      </c>
      <c r="BR280" t="str">
        <f t="shared" si="164"/>
        <v>Enfermedad cardiovascular</v>
      </c>
    </row>
    <row r="281" spans="1:70" x14ac:dyDescent="0.25">
      <c r="A281" t="s">
        <v>281</v>
      </c>
      <c r="B281">
        <v>51</v>
      </c>
      <c r="C281" t="str">
        <f t="shared" si="135"/>
        <v>Adulto</v>
      </c>
      <c r="D281" t="s">
        <v>6</v>
      </c>
      <c r="E281">
        <v>20.8</v>
      </c>
      <c r="F281" t="str">
        <f t="shared" si="136"/>
        <v>Peso Normal</v>
      </c>
      <c r="G281">
        <v>0</v>
      </c>
      <c r="H281" t="str">
        <f t="shared" si="137"/>
        <v>No tiene herencia</v>
      </c>
      <c r="I281">
        <v>108</v>
      </c>
      <c r="J281">
        <v>85</v>
      </c>
      <c r="K281">
        <v>71</v>
      </c>
      <c r="L281" t="str">
        <f t="shared" si="138"/>
        <v>Normal</v>
      </c>
      <c r="M281">
        <v>54</v>
      </c>
      <c r="N281" t="str">
        <f t="shared" si="139"/>
        <v>Normal</v>
      </c>
      <c r="O281">
        <v>2</v>
      </c>
      <c r="P281" t="str">
        <f t="shared" si="140"/>
        <v>Ligera limitaciones</v>
      </c>
      <c r="Q281">
        <v>0</v>
      </c>
      <c r="R281" t="str">
        <f t="shared" si="141"/>
        <v>No tiene cetoacidosis</v>
      </c>
      <c r="S281">
        <v>0</v>
      </c>
      <c r="T281" t="str">
        <f t="shared" si="142"/>
        <v>No tiene Insuficiencia</v>
      </c>
      <c r="U281">
        <v>0</v>
      </c>
      <c r="V281" t="str">
        <f t="shared" si="143"/>
        <v>Normotenso</v>
      </c>
      <c r="W281">
        <v>1.2</v>
      </c>
      <c r="X281" t="str">
        <f t="shared" si="132"/>
        <v>Alto</v>
      </c>
      <c r="Y281">
        <v>35</v>
      </c>
      <c r="Z281" t="str">
        <f t="shared" si="133"/>
        <v>Normal</v>
      </c>
      <c r="AA281">
        <v>106</v>
      </c>
      <c r="AB281" t="str">
        <f t="shared" si="144"/>
        <v>Normal</v>
      </c>
      <c r="AC281">
        <v>18</v>
      </c>
      <c r="AD281" t="str">
        <f t="shared" si="145"/>
        <v>Normal</v>
      </c>
      <c r="AE281">
        <v>16</v>
      </c>
      <c r="AF281" t="str">
        <f t="shared" si="146"/>
        <v>Normal</v>
      </c>
      <c r="AG281">
        <v>1714</v>
      </c>
      <c r="AH281" t="str">
        <f t="shared" si="147"/>
        <v>Poliuria</v>
      </c>
      <c r="AI281">
        <v>1</v>
      </c>
      <c r="AJ281" t="str">
        <f t="shared" si="148"/>
        <v>Diabetico</v>
      </c>
      <c r="AK281">
        <v>123</v>
      </c>
      <c r="AL281" t="str">
        <f t="shared" si="149"/>
        <v>Prediabetes</v>
      </c>
      <c r="AM281">
        <v>5.8</v>
      </c>
      <c r="AN281" t="str">
        <f t="shared" si="150"/>
        <v>Prediabetes</v>
      </c>
      <c r="AO281">
        <v>196</v>
      </c>
      <c r="AP281" t="str">
        <f t="shared" si="151"/>
        <v>Normal</v>
      </c>
      <c r="AQ281">
        <v>109</v>
      </c>
      <c r="AR281" t="str">
        <f t="shared" si="152"/>
        <v>Casi normal</v>
      </c>
      <c r="AS281">
        <v>51</v>
      </c>
      <c r="AT281" t="str">
        <f t="shared" si="153"/>
        <v>Bajo</v>
      </c>
      <c r="AU281">
        <v>127</v>
      </c>
      <c r="AV281" t="str">
        <f t="shared" si="154"/>
        <v>Normal</v>
      </c>
      <c r="AW281">
        <v>145</v>
      </c>
      <c r="AX281" t="str">
        <f t="shared" si="155"/>
        <v>Normal</v>
      </c>
      <c r="AY281">
        <v>3.8</v>
      </c>
      <c r="AZ281" t="str">
        <f t="shared" si="156"/>
        <v>Normal</v>
      </c>
      <c r="BA281">
        <v>14.3</v>
      </c>
      <c r="BB281" t="str">
        <f t="shared" si="134"/>
        <v>Normal</v>
      </c>
      <c r="BC281">
        <v>9.6999999999999993</v>
      </c>
      <c r="BD281" t="str">
        <f t="shared" si="157"/>
        <v>Normal</v>
      </c>
      <c r="BE281">
        <v>2.6</v>
      </c>
      <c r="BF281" t="str">
        <f t="shared" si="158"/>
        <v>Normal</v>
      </c>
      <c r="BG281">
        <v>0</v>
      </c>
      <c r="BH281" t="str">
        <f t="shared" si="159"/>
        <v>No Toma ECA</v>
      </c>
      <c r="BI281">
        <v>1</v>
      </c>
      <c r="BJ281" t="str">
        <f t="shared" si="160"/>
        <v>Toma ARB</v>
      </c>
      <c r="BK281">
        <v>0</v>
      </c>
      <c r="BL281" t="str">
        <f t="shared" si="161"/>
        <v>No toma diureticos</v>
      </c>
      <c r="BM281">
        <v>0</v>
      </c>
      <c r="BN281" t="str">
        <f t="shared" si="162"/>
        <v>No toma estatinas</v>
      </c>
      <c r="BO281">
        <v>0</v>
      </c>
      <c r="BP281" t="str">
        <f t="shared" si="163"/>
        <v>Sano</v>
      </c>
      <c r="BQ281">
        <v>1</v>
      </c>
      <c r="BR281" t="str">
        <f t="shared" si="164"/>
        <v>Enfermedad cardiovascular</v>
      </c>
    </row>
    <row r="282" spans="1:70" x14ac:dyDescent="0.25">
      <c r="A282" t="s">
        <v>282</v>
      </c>
      <c r="B282">
        <v>75</v>
      </c>
      <c r="C282" t="str">
        <f t="shared" si="135"/>
        <v>Adulto Mayor</v>
      </c>
      <c r="D282" t="s">
        <v>1</v>
      </c>
      <c r="E282">
        <v>29.8</v>
      </c>
      <c r="F282" t="str">
        <f t="shared" si="136"/>
        <v>Sobrepeso</v>
      </c>
      <c r="G282">
        <v>1</v>
      </c>
      <c r="H282" t="str">
        <f t="shared" si="137"/>
        <v>Tiene herencia</v>
      </c>
      <c r="I282">
        <v>167</v>
      </c>
      <c r="J282">
        <v>108</v>
      </c>
      <c r="K282">
        <v>98</v>
      </c>
      <c r="L282" t="str">
        <f t="shared" si="138"/>
        <v>Normal</v>
      </c>
      <c r="M282">
        <v>43</v>
      </c>
      <c r="N282" t="str">
        <f t="shared" si="139"/>
        <v>Intermedia</v>
      </c>
      <c r="O282">
        <v>2</v>
      </c>
      <c r="P282" t="str">
        <f t="shared" si="140"/>
        <v>Ligera limitaciones</v>
      </c>
      <c r="Q282">
        <v>0</v>
      </c>
      <c r="R282" t="str">
        <f t="shared" si="141"/>
        <v>No tiene cetoacidosis</v>
      </c>
      <c r="S282">
        <v>0</v>
      </c>
      <c r="T282" t="str">
        <f t="shared" si="142"/>
        <v>No tiene Insuficiencia</v>
      </c>
      <c r="U282">
        <v>1</v>
      </c>
      <c r="V282" t="str">
        <f t="shared" si="143"/>
        <v>Hipertenso</v>
      </c>
      <c r="W282">
        <v>2.7</v>
      </c>
      <c r="X282" t="str">
        <f t="shared" si="132"/>
        <v>Alto</v>
      </c>
      <c r="Y282">
        <v>110</v>
      </c>
      <c r="Z282" t="str">
        <f t="shared" si="133"/>
        <v>Riesgo</v>
      </c>
      <c r="AA282">
        <v>19</v>
      </c>
      <c r="AB282" t="str">
        <f t="shared" si="144"/>
        <v>Dismucion grave</v>
      </c>
      <c r="AC282">
        <v>1705</v>
      </c>
      <c r="AD282" t="str">
        <f t="shared" si="145"/>
        <v>Proteinuria</v>
      </c>
      <c r="AE282">
        <v>1364</v>
      </c>
      <c r="AF282" t="str">
        <f t="shared" si="146"/>
        <v>Macroalbuminuria</v>
      </c>
      <c r="AG282">
        <v>869</v>
      </c>
      <c r="AH282" t="str">
        <f t="shared" si="147"/>
        <v>Poliuria</v>
      </c>
      <c r="AI282">
        <v>1</v>
      </c>
      <c r="AJ282" t="str">
        <f t="shared" si="148"/>
        <v>Diabetico</v>
      </c>
      <c r="AK282">
        <v>203</v>
      </c>
      <c r="AL282" t="str">
        <f t="shared" si="149"/>
        <v>Diabetes</v>
      </c>
      <c r="AM282">
        <v>7.1</v>
      </c>
      <c r="AN282" t="str">
        <f t="shared" si="150"/>
        <v>Diabetes</v>
      </c>
      <c r="AO282">
        <v>232</v>
      </c>
      <c r="AP282" t="str">
        <f t="shared" si="151"/>
        <v>Alto</v>
      </c>
      <c r="AQ282">
        <v>146</v>
      </c>
      <c r="AR282" t="str">
        <f t="shared" si="152"/>
        <v>Limite alto</v>
      </c>
      <c r="AS282">
        <v>37</v>
      </c>
      <c r="AT282" t="str">
        <f t="shared" si="153"/>
        <v>Bajo</v>
      </c>
      <c r="AU282">
        <v>430</v>
      </c>
      <c r="AV282" t="str">
        <f t="shared" si="154"/>
        <v>Alto</v>
      </c>
      <c r="AW282">
        <v>139</v>
      </c>
      <c r="AX282" t="str">
        <f t="shared" si="155"/>
        <v>Normal</v>
      </c>
      <c r="AY282">
        <v>5</v>
      </c>
      <c r="AZ282" t="str">
        <f t="shared" si="156"/>
        <v>Normal</v>
      </c>
      <c r="BA282">
        <v>10</v>
      </c>
      <c r="BB282" t="str">
        <f t="shared" si="134"/>
        <v>Baja</v>
      </c>
      <c r="BC282">
        <v>8.1999999999999993</v>
      </c>
      <c r="BD282" t="str">
        <f t="shared" si="157"/>
        <v>Bajo</v>
      </c>
      <c r="BE282">
        <v>5.8</v>
      </c>
      <c r="BF282" t="str">
        <f t="shared" si="158"/>
        <v>Alto</v>
      </c>
      <c r="BG282">
        <v>0</v>
      </c>
      <c r="BH282" t="str">
        <f t="shared" si="159"/>
        <v>No Toma ECA</v>
      </c>
      <c r="BI282">
        <v>0</v>
      </c>
      <c r="BJ282" t="str">
        <f t="shared" si="160"/>
        <v>No toma ARB</v>
      </c>
      <c r="BK282">
        <v>1</v>
      </c>
      <c r="BL282" t="str">
        <f t="shared" si="161"/>
        <v>Toma diureticos</v>
      </c>
      <c r="BM282">
        <v>0</v>
      </c>
      <c r="BN282" t="str">
        <f t="shared" si="162"/>
        <v>No toma estatinas</v>
      </c>
      <c r="BO282">
        <v>1</v>
      </c>
      <c r="BP282" t="str">
        <f t="shared" si="163"/>
        <v>Enfermedad renal</v>
      </c>
      <c r="BQ282">
        <v>1</v>
      </c>
      <c r="BR282" t="str">
        <f t="shared" si="164"/>
        <v>Enfermedad cardiovascular</v>
      </c>
    </row>
    <row r="283" spans="1:70" x14ac:dyDescent="0.25">
      <c r="A283" t="s">
        <v>283</v>
      </c>
      <c r="B283">
        <v>62</v>
      </c>
      <c r="C283" t="str">
        <f t="shared" si="135"/>
        <v>Adulto Mayor</v>
      </c>
      <c r="D283" t="s">
        <v>6</v>
      </c>
      <c r="E283">
        <v>29.6</v>
      </c>
      <c r="F283" t="str">
        <f t="shared" si="136"/>
        <v>Sobrepeso</v>
      </c>
      <c r="G283">
        <v>1</v>
      </c>
      <c r="H283" t="str">
        <f t="shared" si="137"/>
        <v>Tiene herencia</v>
      </c>
      <c r="I283">
        <v>127</v>
      </c>
      <c r="J283">
        <v>78</v>
      </c>
      <c r="K283">
        <v>89</v>
      </c>
      <c r="L283" t="str">
        <f t="shared" si="138"/>
        <v>Normal</v>
      </c>
      <c r="M283">
        <v>50</v>
      </c>
      <c r="N283" t="str">
        <f t="shared" si="139"/>
        <v>Normal</v>
      </c>
      <c r="O283">
        <v>1</v>
      </c>
      <c r="P283" t="str">
        <f t="shared" si="140"/>
        <v>Sin limitaciones</v>
      </c>
      <c r="Q283">
        <v>0</v>
      </c>
      <c r="R283" t="str">
        <f t="shared" si="141"/>
        <v>No tiene cetoacidosis</v>
      </c>
      <c r="S283">
        <v>0</v>
      </c>
      <c r="T283" t="str">
        <f t="shared" si="142"/>
        <v>No tiene Insuficiencia</v>
      </c>
      <c r="U283">
        <v>1</v>
      </c>
      <c r="V283" t="str">
        <f t="shared" si="143"/>
        <v>Hipertenso</v>
      </c>
      <c r="W283">
        <v>0.8</v>
      </c>
      <c r="X283" t="str">
        <f t="shared" si="132"/>
        <v>Normal</v>
      </c>
      <c r="Y283">
        <v>29</v>
      </c>
      <c r="Z283" t="str">
        <f t="shared" si="133"/>
        <v>Normal</v>
      </c>
      <c r="AA283">
        <v>111</v>
      </c>
      <c r="AB283" t="str">
        <f t="shared" si="144"/>
        <v>Normal</v>
      </c>
      <c r="AC283">
        <v>14</v>
      </c>
      <c r="AD283" t="str">
        <f t="shared" si="145"/>
        <v>Normal</v>
      </c>
      <c r="AE283">
        <v>11</v>
      </c>
      <c r="AF283" t="str">
        <f t="shared" si="146"/>
        <v>Normal</v>
      </c>
      <c r="AG283">
        <v>1557</v>
      </c>
      <c r="AH283" t="str">
        <f t="shared" si="147"/>
        <v>Poliuria</v>
      </c>
      <c r="AI283">
        <v>0</v>
      </c>
      <c r="AJ283" t="str">
        <f t="shared" si="148"/>
        <v>No Diabetico</v>
      </c>
      <c r="AK283">
        <v>123</v>
      </c>
      <c r="AL283" t="str">
        <f t="shared" si="149"/>
        <v>Prediabetes</v>
      </c>
      <c r="AM283">
        <v>5.5</v>
      </c>
      <c r="AN283" t="str">
        <f t="shared" si="150"/>
        <v>Normal</v>
      </c>
      <c r="AO283">
        <v>211</v>
      </c>
      <c r="AP283" t="str">
        <f t="shared" si="151"/>
        <v>Alto</v>
      </c>
      <c r="AQ283">
        <v>104</v>
      </c>
      <c r="AR283" t="str">
        <f t="shared" si="152"/>
        <v>Casi normal</v>
      </c>
      <c r="AS283">
        <v>59</v>
      </c>
      <c r="AT283" t="str">
        <f t="shared" si="153"/>
        <v>Bajo</v>
      </c>
      <c r="AU283">
        <v>133</v>
      </c>
      <c r="AV283" t="str">
        <f t="shared" si="154"/>
        <v>Normal</v>
      </c>
      <c r="AW283">
        <v>142</v>
      </c>
      <c r="AX283" t="str">
        <f t="shared" si="155"/>
        <v>Normal</v>
      </c>
      <c r="AY283">
        <v>3.6</v>
      </c>
      <c r="AZ283" t="str">
        <f t="shared" si="156"/>
        <v>Normal</v>
      </c>
      <c r="BA283">
        <v>12.8</v>
      </c>
      <c r="BB283" t="str">
        <f t="shared" si="134"/>
        <v>Normal</v>
      </c>
      <c r="BC283">
        <v>9.6</v>
      </c>
      <c r="BD283" t="str">
        <f t="shared" si="157"/>
        <v>Normal</v>
      </c>
      <c r="BE283">
        <v>4.4000000000000004</v>
      </c>
      <c r="BF283" t="str">
        <f t="shared" si="158"/>
        <v>Normal</v>
      </c>
      <c r="BG283">
        <v>1</v>
      </c>
      <c r="BH283" t="str">
        <f t="shared" si="159"/>
        <v>Toma ECA</v>
      </c>
      <c r="BI283">
        <v>0</v>
      </c>
      <c r="BJ283" t="str">
        <f t="shared" si="160"/>
        <v>No toma ARB</v>
      </c>
      <c r="BK283">
        <v>0</v>
      </c>
      <c r="BL283" t="str">
        <f t="shared" si="161"/>
        <v>No toma diureticos</v>
      </c>
      <c r="BM283">
        <v>0</v>
      </c>
      <c r="BN283" t="str">
        <f t="shared" si="162"/>
        <v>No toma estatinas</v>
      </c>
      <c r="BO283">
        <v>0</v>
      </c>
      <c r="BP283" t="str">
        <f t="shared" si="163"/>
        <v>Sano</v>
      </c>
      <c r="BQ283">
        <v>0</v>
      </c>
      <c r="BR283" t="str">
        <f t="shared" si="164"/>
        <v>Sano</v>
      </c>
    </row>
    <row r="284" spans="1:70" x14ac:dyDescent="0.25">
      <c r="A284" t="s">
        <v>284</v>
      </c>
      <c r="B284">
        <v>54</v>
      </c>
      <c r="C284" t="str">
        <f t="shared" si="135"/>
        <v>Adulto</v>
      </c>
      <c r="D284" t="s">
        <v>6</v>
      </c>
      <c r="E284">
        <v>27.7</v>
      </c>
      <c r="F284" t="str">
        <f t="shared" si="136"/>
        <v>Sobrepeso</v>
      </c>
      <c r="G284">
        <v>0</v>
      </c>
      <c r="H284" t="str">
        <f t="shared" si="137"/>
        <v>No tiene herencia</v>
      </c>
      <c r="I284">
        <v>114</v>
      </c>
      <c r="J284">
        <v>65</v>
      </c>
      <c r="K284">
        <v>81</v>
      </c>
      <c r="L284" t="str">
        <f t="shared" si="138"/>
        <v>Normal</v>
      </c>
      <c r="M284">
        <v>52</v>
      </c>
      <c r="N284" t="str">
        <f t="shared" si="139"/>
        <v>Normal</v>
      </c>
      <c r="O284">
        <v>2</v>
      </c>
      <c r="P284" t="str">
        <f t="shared" si="140"/>
        <v>Ligera limitaciones</v>
      </c>
      <c r="Q284">
        <v>0</v>
      </c>
      <c r="R284" t="str">
        <f t="shared" si="141"/>
        <v>No tiene cetoacidosis</v>
      </c>
      <c r="S284">
        <v>0</v>
      </c>
      <c r="T284" t="str">
        <f t="shared" si="142"/>
        <v>No tiene Insuficiencia</v>
      </c>
      <c r="U284">
        <v>1</v>
      </c>
      <c r="V284" t="str">
        <f t="shared" si="143"/>
        <v>Hipertenso</v>
      </c>
      <c r="W284">
        <v>1.2</v>
      </c>
      <c r="X284" t="str">
        <f t="shared" si="132"/>
        <v>Alto</v>
      </c>
      <c r="Y284">
        <v>32</v>
      </c>
      <c r="Z284" t="str">
        <f t="shared" si="133"/>
        <v>Normal</v>
      </c>
      <c r="AA284">
        <v>106</v>
      </c>
      <c r="AB284" t="str">
        <f t="shared" si="144"/>
        <v>Normal</v>
      </c>
      <c r="AC284">
        <v>13</v>
      </c>
      <c r="AD284" t="str">
        <f t="shared" si="145"/>
        <v>Normal</v>
      </c>
      <c r="AE284">
        <v>11</v>
      </c>
      <c r="AF284" t="str">
        <f t="shared" si="146"/>
        <v>Normal</v>
      </c>
      <c r="AG284">
        <v>1337</v>
      </c>
      <c r="AH284" t="str">
        <f t="shared" si="147"/>
        <v>Poliuria</v>
      </c>
      <c r="AI284">
        <v>0</v>
      </c>
      <c r="AJ284" t="str">
        <f t="shared" si="148"/>
        <v>No Diabetico</v>
      </c>
      <c r="AK284">
        <v>118</v>
      </c>
      <c r="AL284" t="str">
        <f t="shared" si="149"/>
        <v>Prediabetes</v>
      </c>
      <c r="AM284">
        <v>5.8</v>
      </c>
      <c r="AN284" t="str">
        <f t="shared" si="150"/>
        <v>Prediabetes</v>
      </c>
      <c r="AO284">
        <v>206</v>
      </c>
      <c r="AP284" t="str">
        <f t="shared" si="151"/>
        <v>Alto</v>
      </c>
      <c r="AQ284">
        <v>106</v>
      </c>
      <c r="AR284" t="str">
        <f t="shared" si="152"/>
        <v>Casi normal</v>
      </c>
      <c r="AS284">
        <v>50</v>
      </c>
      <c r="AT284" t="str">
        <f t="shared" si="153"/>
        <v>Bajo</v>
      </c>
      <c r="AU284">
        <v>84</v>
      </c>
      <c r="AV284" t="str">
        <f t="shared" si="154"/>
        <v>Normal</v>
      </c>
      <c r="AW284">
        <v>141</v>
      </c>
      <c r="AX284" t="str">
        <f t="shared" si="155"/>
        <v>Normal</v>
      </c>
      <c r="AY284">
        <v>4.5</v>
      </c>
      <c r="AZ284" t="str">
        <f t="shared" si="156"/>
        <v>Normal</v>
      </c>
      <c r="BA284">
        <v>13.5</v>
      </c>
      <c r="BB284" t="str">
        <f t="shared" si="134"/>
        <v>Normal</v>
      </c>
      <c r="BC284">
        <v>9.1999999999999993</v>
      </c>
      <c r="BD284" t="str">
        <f t="shared" si="157"/>
        <v>Normal</v>
      </c>
      <c r="BE284">
        <v>4.2</v>
      </c>
      <c r="BF284" t="str">
        <f t="shared" si="158"/>
        <v>Normal</v>
      </c>
      <c r="BG284">
        <v>0</v>
      </c>
      <c r="BH284" t="str">
        <f t="shared" si="159"/>
        <v>No Toma ECA</v>
      </c>
      <c r="BI284">
        <v>1</v>
      </c>
      <c r="BJ284" t="str">
        <f t="shared" si="160"/>
        <v>Toma ARB</v>
      </c>
      <c r="BK284">
        <v>0</v>
      </c>
      <c r="BL284" t="str">
        <f t="shared" si="161"/>
        <v>No toma diureticos</v>
      </c>
      <c r="BM284">
        <v>1</v>
      </c>
      <c r="BN284" t="str">
        <f t="shared" si="162"/>
        <v>Toma estatinas</v>
      </c>
      <c r="BO284">
        <v>0</v>
      </c>
      <c r="BP284" t="str">
        <f t="shared" si="163"/>
        <v>Sano</v>
      </c>
      <c r="BQ284">
        <v>0</v>
      </c>
      <c r="BR284" t="str">
        <f t="shared" si="164"/>
        <v>Sano</v>
      </c>
    </row>
    <row r="285" spans="1:70" x14ac:dyDescent="0.25">
      <c r="A285" t="s">
        <v>285</v>
      </c>
      <c r="B285">
        <v>38</v>
      </c>
      <c r="C285" t="str">
        <f t="shared" si="135"/>
        <v>Adulto</v>
      </c>
      <c r="D285" t="s">
        <v>6</v>
      </c>
      <c r="E285">
        <v>27.7</v>
      </c>
      <c r="F285" t="str">
        <f t="shared" si="136"/>
        <v>Sobrepeso</v>
      </c>
      <c r="G285">
        <v>1</v>
      </c>
      <c r="H285" t="str">
        <f t="shared" si="137"/>
        <v>Tiene herencia</v>
      </c>
      <c r="I285">
        <v>101</v>
      </c>
      <c r="J285">
        <v>85</v>
      </c>
      <c r="K285">
        <v>75</v>
      </c>
      <c r="L285" t="str">
        <f t="shared" si="138"/>
        <v>Normal</v>
      </c>
      <c r="M285">
        <v>58</v>
      </c>
      <c r="N285" t="str">
        <f t="shared" si="139"/>
        <v>Normal</v>
      </c>
      <c r="O285">
        <v>1</v>
      </c>
      <c r="P285" t="str">
        <f t="shared" si="140"/>
        <v>Sin limitaciones</v>
      </c>
      <c r="Q285">
        <v>0</v>
      </c>
      <c r="R285" t="str">
        <f t="shared" si="141"/>
        <v>No tiene cetoacidosis</v>
      </c>
      <c r="S285">
        <v>0</v>
      </c>
      <c r="T285" t="str">
        <f t="shared" si="142"/>
        <v>No tiene Insuficiencia</v>
      </c>
      <c r="U285">
        <v>1</v>
      </c>
      <c r="V285" t="str">
        <f t="shared" si="143"/>
        <v>Hipertenso</v>
      </c>
      <c r="W285">
        <v>0.6</v>
      </c>
      <c r="X285" t="str">
        <f t="shared" si="132"/>
        <v>Normal</v>
      </c>
      <c r="Y285">
        <v>34</v>
      </c>
      <c r="Z285" t="str">
        <f t="shared" si="133"/>
        <v>Normal</v>
      </c>
      <c r="AA285">
        <v>76</v>
      </c>
      <c r="AB285" t="str">
        <f t="shared" si="144"/>
        <v>Funcion disminuida</v>
      </c>
      <c r="AC285">
        <v>10</v>
      </c>
      <c r="AD285" t="str">
        <f t="shared" si="145"/>
        <v>Normal</v>
      </c>
      <c r="AE285">
        <v>9</v>
      </c>
      <c r="AF285" t="str">
        <f t="shared" si="146"/>
        <v>Normal</v>
      </c>
      <c r="AG285">
        <v>2425</v>
      </c>
      <c r="AH285" t="str">
        <f t="shared" si="147"/>
        <v>Poliuria</v>
      </c>
      <c r="AI285">
        <v>0</v>
      </c>
      <c r="AJ285" t="str">
        <f t="shared" si="148"/>
        <v>No Diabetico</v>
      </c>
      <c r="AK285">
        <v>92</v>
      </c>
      <c r="AL285" t="str">
        <f t="shared" si="149"/>
        <v>Normal</v>
      </c>
      <c r="AM285">
        <v>5.8</v>
      </c>
      <c r="AN285" t="str">
        <f t="shared" si="150"/>
        <v>Prediabetes</v>
      </c>
      <c r="AO285">
        <v>192</v>
      </c>
      <c r="AP285" t="str">
        <f t="shared" si="151"/>
        <v>Normal</v>
      </c>
      <c r="AQ285">
        <v>123</v>
      </c>
      <c r="AR285" t="str">
        <f t="shared" si="152"/>
        <v>Casi normal</v>
      </c>
      <c r="AS285">
        <v>53</v>
      </c>
      <c r="AT285" t="str">
        <f t="shared" si="153"/>
        <v>Bajo</v>
      </c>
      <c r="AU285">
        <v>147</v>
      </c>
      <c r="AV285" t="str">
        <f t="shared" si="154"/>
        <v>Normal</v>
      </c>
      <c r="AW285">
        <v>135</v>
      </c>
      <c r="AX285" t="str">
        <f t="shared" si="155"/>
        <v>Normal</v>
      </c>
      <c r="AY285">
        <v>3.5</v>
      </c>
      <c r="AZ285" t="str">
        <f t="shared" si="156"/>
        <v>Normal</v>
      </c>
      <c r="BA285">
        <v>12</v>
      </c>
      <c r="BB285" t="str">
        <f t="shared" si="134"/>
        <v>Normal</v>
      </c>
      <c r="BC285">
        <v>10.1</v>
      </c>
      <c r="BD285" t="str">
        <f t="shared" si="157"/>
        <v>Normal</v>
      </c>
      <c r="BE285">
        <v>3</v>
      </c>
      <c r="BF285" t="str">
        <f t="shared" si="158"/>
        <v>Normal</v>
      </c>
      <c r="BG285">
        <v>1</v>
      </c>
      <c r="BH285" t="str">
        <f t="shared" si="159"/>
        <v>Toma ECA</v>
      </c>
      <c r="BI285">
        <v>0</v>
      </c>
      <c r="BJ285" t="str">
        <f t="shared" si="160"/>
        <v>No toma ARB</v>
      </c>
      <c r="BK285">
        <v>0</v>
      </c>
      <c r="BL285" t="str">
        <f t="shared" si="161"/>
        <v>No toma diureticos</v>
      </c>
      <c r="BM285">
        <v>1</v>
      </c>
      <c r="BN285" t="str">
        <f t="shared" si="162"/>
        <v>Toma estatinas</v>
      </c>
      <c r="BO285">
        <v>0</v>
      </c>
      <c r="BP285" t="str">
        <f t="shared" si="163"/>
        <v>Sano</v>
      </c>
      <c r="BQ285">
        <v>0</v>
      </c>
      <c r="BR285" t="str">
        <f t="shared" si="164"/>
        <v>Sano</v>
      </c>
    </row>
    <row r="286" spans="1:70" x14ac:dyDescent="0.25">
      <c r="A286" t="s">
        <v>286</v>
      </c>
      <c r="B286">
        <v>47</v>
      </c>
      <c r="C286" t="str">
        <f t="shared" si="135"/>
        <v>Adulto</v>
      </c>
      <c r="D286" t="s">
        <v>1</v>
      </c>
      <c r="E286">
        <v>30</v>
      </c>
      <c r="F286" t="str">
        <f t="shared" si="136"/>
        <v>Obesidad I</v>
      </c>
      <c r="G286">
        <v>0</v>
      </c>
      <c r="H286" t="str">
        <f t="shared" si="137"/>
        <v>No tiene herencia</v>
      </c>
      <c r="I286">
        <v>119</v>
      </c>
      <c r="J286">
        <v>76</v>
      </c>
      <c r="K286">
        <v>80</v>
      </c>
      <c r="L286" t="str">
        <f t="shared" si="138"/>
        <v>Normal</v>
      </c>
      <c r="M286">
        <v>60</v>
      </c>
      <c r="N286" t="str">
        <f t="shared" si="139"/>
        <v>Normal</v>
      </c>
      <c r="O286">
        <v>2</v>
      </c>
      <c r="P286" t="str">
        <f t="shared" si="140"/>
        <v>Ligera limitaciones</v>
      </c>
      <c r="Q286">
        <v>0</v>
      </c>
      <c r="R286" t="str">
        <f t="shared" si="141"/>
        <v>No tiene cetoacidosis</v>
      </c>
      <c r="S286">
        <v>0</v>
      </c>
      <c r="T286" t="str">
        <f t="shared" si="142"/>
        <v>No tiene Insuficiencia</v>
      </c>
      <c r="U286">
        <v>0</v>
      </c>
      <c r="V286" t="str">
        <f t="shared" si="143"/>
        <v>Normotenso</v>
      </c>
      <c r="W286">
        <v>0.7</v>
      </c>
      <c r="X286" t="str">
        <f t="shared" si="132"/>
        <v>Normal</v>
      </c>
      <c r="Y286">
        <v>39</v>
      </c>
      <c r="Z286" t="str">
        <f t="shared" si="133"/>
        <v>Normal</v>
      </c>
      <c r="AA286">
        <v>94</v>
      </c>
      <c r="AB286" t="str">
        <f t="shared" si="144"/>
        <v>Normal</v>
      </c>
      <c r="AC286">
        <v>24</v>
      </c>
      <c r="AD286" t="str">
        <f t="shared" si="145"/>
        <v>Normal</v>
      </c>
      <c r="AE286">
        <v>16</v>
      </c>
      <c r="AF286" t="str">
        <f t="shared" si="146"/>
        <v>Normal</v>
      </c>
      <c r="AG286">
        <v>2375</v>
      </c>
      <c r="AH286" t="str">
        <f t="shared" si="147"/>
        <v>Poliuria</v>
      </c>
      <c r="AI286">
        <v>0</v>
      </c>
      <c r="AJ286" t="str">
        <f t="shared" si="148"/>
        <v>No Diabetico</v>
      </c>
      <c r="AK286">
        <v>96</v>
      </c>
      <c r="AL286" t="str">
        <f t="shared" si="149"/>
        <v>Normal</v>
      </c>
      <c r="AM286">
        <v>5.6</v>
      </c>
      <c r="AN286" t="str">
        <f t="shared" si="150"/>
        <v>Normal</v>
      </c>
      <c r="AO286">
        <v>218</v>
      </c>
      <c r="AP286" t="str">
        <f t="shared" si="151"/>
        <v>Alto</v>
      </c>
      <c r="AQ286">
        <v>84</v>
      </c>
      <c r="AR286" t="str">
        <f t="shared" si="152"/>
        <v>Normal</v>
      </c>
      <c r="AS286">
        <v>48</v>
      </c>
      <c r="AT286" t="str">
        <f t="shared" si="153"/>
        <v>Bajo</v>
      </c>
      <c r="AU286">
        <v>98</v>
      </c>
      <c r="AV286" t="str">
        <f t="shared" si="154"/>
        <v>Normal</v>
      </c>
      <c r="AW286">
        <v>141</v>
      </c>
      <c r="AX286" t="str">
        <f t="shared" si="155"/>
        <v>Normal</v>
      </c>
      <c r="AY286">
        <v>3.9</v>
      </c>
      <c r="AZ286" t="str">
        <f t="shared" si="156"/>
        <v>Normal</v>
      </c>
      <c r="BA286">
        <v>13.9</v>
      </c>
      <c r="BB286" t="str">
        <f t="shared" si="134"/>
        <v>Normal</v>
      </c>
      <c r="BC286">
        <v>10.3</v>
      </c>
      <c r="BD286" t="str">
        <f t="shared" si="157"/>
        <v>Normal</v>
      </c>
      <c r="BE286">
        <v>3.4</v>
      </c>
      <c r="BF286" t="str">
        <f t="shared" si="158"/>
        <v>Normal</v>
      </c>
      <c r="BG286">
        <v>1</v>
      </c>
      <c r="BH286" t="str">
        <f t="shared" si="159"/>
        <v>Toma ECA</v>
      </c>
      <c r="BI286">
        <v>0</v>
      </c>
      <c r="BJ286" t="str">
        <f t="shared" si="160"/>
        <v>No toma ARB</v>
      </c>
      <c r="BK286">
        <v>0</v>
      </c>
      <c r="BL286" t="str">
        <f t="shared" si="161"/>
        <v>No toma diureticos</v>
      </c>
      <c r="BM286">
        <v>1</v>
      </c>
      <c r="BN286" t="str">
        <f t="shared" si="162"/>
        <v>Toma estatinas</v>
      </c>
      <c r="BO286">
        <v>0</v>
      </c>
      <c r="BP286" t="str">
        <f t="shared" si="163"/>
        <v>Sano</v>
      </c>
      <c r="BQ286">
        <v>1</v>
      </c>
      <c r="BR286" t="str">
        <f t="shared" si="164"/>
        <v>Enfermedad cardiovascular</v>
      </c>
    </row>
    <row r="287" spans="1:70" x14ac:dyDescent="0.25">
      <c r="A287" t="s">
        <v>287</v>
      </c>
      <c r="B287">
        <v>44</v>
      </c>
      <c r="C287" t="str">
        <f t="shared" si="135"/>
        <v>Adulto</v>
      </c>
      <c r="D287" t="s">
        <v>1</v>
      </c>
      <c r="E287">
        <v>24.2</v>
      </c>
      <c r="F287" t="str">
        <f t="shared" si="136"/>
        <v>Peso Normal</v>
      </c>
      <c r="G287">
        <v>0</v>
      </c>
      <c r="H287" t="str">
        <f t="shared" si="137"/>
        <v>No tiene herencia</v>
      </c>
      <c r="I287">
        <v>123</v>
      </c>
      <c r="J287">
        <v>79</v>
      </c>
      <c r="K287">
        <v>82</v>
      </c>
      <c r="L287" t="str">
        <f t="shared" si="138"/>
        <v>Normal</v>
      </c>
      <c r="M287">
        <v>64</v>
      </c>
      <c r="N287" t="str">
        <f t="shared" si="139"/>
        <v>Normal</v>
      </c>
      <c r="O287">
        <v>1</v>
      </c>
      <c r="P287" t="str">
        <f t="shared" si="140"/>
        <v>Sin limitaciones</v>
      </c>
      <c r="Q287">
        <v>0</v>
      </c>
      <c r="R287" t="str">
        <f t="shared" si="141"/>
        <v>No tiene cetoacidosis</v>
      </c>
      <c r="S287">
        <v>0</v>
      </c>
      <c r="T287" t="str">
        <f t="shared" si="142"/>
        <v>No tiene Insuficiencia</v>
      </c>
      <c r="U287">
        <v>1</v>
      </c>
      <c r="V287" t="str">
        <f t="shared" si="143"/>
        <v>Hipertenso</v>
      </c>
      <c r="W287">
        <v>0.9</v>
      </c>
      <c r="X287" t="str">
        <f t="shared" si="132"/>
        <v>Normal</v>
      </c>
      <c r="Y287">
        <v>24</v>
      </c>
      <c r="Z287" t="str">
        <f t="shared" si="133"/>
        <v>Normal</v>
      </c>
      <c r="AA287">
        <v>94</v>
      </c>
      <c r="AB287" t="str">
        <f t="shared" si="144"/>
        <v>Normal</v>
      </c>
      <c r="AC287">
        <v>27</v>
      </c>
      <c r="AD287" t="str">
        <f t="shared" si="145"/>
        <v>Normal</v>
      </c>
      <c r="AE287">
        <v>18</v>
      </c>
      <c r="AF287" t="str">
        <f t="shared" si="146"/>
        <v>Normal</v>
      </c>
      <c r="AG287">
        <v>1496</v>
      </c>
      <c r="AH287" t="str">
        <f t="shared" si="147"/>
        <v>Poliuria</v>
      </c>
      <c r="AI287">
        <v>1</v>
      </c>
      <c r="AJ287" t="str">
        <f t="shared" si="148"/>
        <v>Diabetico</v>
      </c>
      <c r="AK287">
        <v>83</v>
      </c>
      <c r="AL287" t="str">
        <f t="shared" si="149"/>
        <v>Normal</v>
      </c>
      <c r="AM287">
        <v>6.4</v>
      </c>
      <c r="AN287" t="str">
        <f t="shared" si="150"/>
        <v>Prediabetes</v>
      </c>
      <c r="AO287">
        <v>214</v>
      </c>
      <c r="AP287" t="str">
        <f t="shared" si="151"/>
        <v>Alto</v>
      </c>
      <c r="AQ287">
        <v>83</v>
      </c>
      <c r="AR287" t="str">
        <f t="shared" si="152"/>
        <v>Normal</v>
      </c>
      <c r="AS287">
        <v>70</v>
      </c>
      <c r="AT287" t="str">
        <f t="shared" si="153"/>
        <v>Normal</v>
      </c>
      <c r="AU287">
        <v>169</v>
      </c>
      <c r="AV287" t="str">
        <f t="shared" si="154"/>
        <v>Alto</v>
      </c>
      <c r="AW287">
        <v>135</v>
      </c>
      <c r="AX287" t="str">
        <f t="shared" si="155"/>
        <v>Normal</v>
      </c>
      <c r="AY287">
        <v>3.5</v>
      </c>
      <c r="AZ287" t="str">
        <f t="shared" si="156"/>
        <v>Normal</v>
      </c>
      <c r="BA287">
        <v>13</v>
      </c>
      <c r="BB287" t="str">
        <f t="shared" si="134"/>
        <v>Baja</v>
      </c>
      <c r="BC287">
        <v>9.3000000000000007</v>
      </c>
      <c r="BD287" t="str">
        <f t="shared" si="157"/>
        <v>Normal</v>
      </c>
      <c r="BE287">
        <v>3.4</v>
      </c>
      <c r="BF287" t="str">
        <f t="shared" si="158"/>
        <v>Normal</v>
      </c>
      <c r="BG287">
        <v>1</v>
      </c>
      <c r="BH287" t="str">
        <f t="shared" si="159"/>
        <v>Toma ECA</v>
      </c>
      <c r="BI287">
        <v>1</v>
      </c>
      <c r="BJ287" t="str">
        <f t="shared" si="160"/>
        <v>Toma ARB</v>
      </c>
      <c r="BK287">
        <v>1</v>
      </c>
      <c r="BL287" t="str">
        <f t="shared" si="161"/>
        <v>Toma diureticos</v>
      </c>
      <c r="BM287">
        <v>1</v>
      </c>
      <c r="BN287" t="str">
        <f t="shared" si="162"/>
        <v>Toma estatinas</v>
      </c>
      <c r="BO287">
        <v>0</v>
      </c>
      <c r="BP287" t="str">
        <f t="shared" si="163"/>
        <v>Sano</v>
      </c>
      <c r="BQ287">
        <v>1</v>
      </c>
      <c r="BR287" t="str">
        <f t="shared" si="164"/>
        <v>Enfermedad cardiovascular</v>
      </c>
    </row>
    <row r="288" spans="1:70" x14ac:dyDescent="0.25">
      <c r="A288" t="s">
        <v>288</v>
      </c>
      <c r="B288">
        <v>40</v>
      </c>
      <c r="C288" t="str">
        <f t="shared" si="135"/>
        <v>Adulto</v>
      </c>
      <c r="D288" t="s">
        <v>6</v>
      </c>
      <c r="E288">
        <v>25.4</v>
      </c>
      <c r="F288" t="str">
        <f t="shared" si="136"/>
        <v>Sobrepeso</v>
      </c>
      <c r="G288">
        <v>1</v>
      </c>
      <c r="H288" t="str">
        <f t="shared" si="137"/>
        <v>Tiene herencia</v>
      </c>
      <c r="I288">
        <v>126</v>
      </c>
      <c r="J288">
        <v>73</v>
      </c>
      <c r="K288">
        <v>79</v>
      </c>
      <c r="L288" t="str">
        <f t="shared" si="138"/>
        <v>Normal</v>
      </c>
      <c r="M288">
        <v>50</v>
      </c>
      <c r="N288" t="str">
        <f t="shared" si="139"/>
        <v>Normal</v>
      </c>
      <c r="O288">
        <v>1</v>
      </c>
      <c r="P288" t="str">
        <f t="shared" si="140"/>
        <v>Sin limitaciones</v>
      </c>
      <c r="Q288">
        <v>0</v>
      </c>
      <c r="R288" t="str">
        <f t="shared" si="141"/>
        <v>No tiene cetoacidosis</v>
      </c>
      <c r="S288">
        <v>0</v>
      </c>
      <c r="T288" t="str">
        <f t="shared" si="142"/>
        <v>No tiene Insuficiencia</v>
      </c>
      <c r="U288">
        <v>0</v>
      </c>
      <c r="V288" t="str">
        <f t="shared" si="143"/>
        <v>Normotenso</v>
      </c>
      <c r="W288">
        <v>0.8</v>
      </c>
      <c r="X288" t="str">
        <f t="shared" si="132"/>
        <v>Normal</v>
      </c>
      <c r="Y288">
        <v>19</v>
      </c>
      <c r="Z288" t="str">
        <f t="shared" si="133"/>
        <v>Normal</v>
      </c>
      <c r="AA288">
        <v>88</v>
      </c>
      <c r="AB288" t="str">
        <f t="shared" si="144"/>
        <v>Funcion disminuida</v>
      </c>
      <c r="AC288">
        <v>22</v>
      </c>
      <c r="AD288" t="str">
        <f t="shared" si="145"/>
        <v>Normal</v>
      </c>
      <c r="AE288">
        <v>15</v>
      </c>
      <c r="AF288" t="str">
        <f t="shared" si="146"/>
        <v>Normal</v>
      </c>
      <c r="AG288">
        <v>2454</v>
      </c>
      <c r="AH288" t="str">
        <f t="shared" si="147"/>
        <v>Poliuria</v>
      </c>
      <c r="AI288">
        <v>0</v>
      </c>
      <c r="AJ288" t="str">
        <f t="shared" si="148"/>
        <v>No Diabetico</v>
      </c>
      <c r="AK288">
        <v>85</v>
      </c>
      <c r="AL288" t="str">
        <f t="shared" si="149"/>
        <v>Normal</v>
      </c>
      <c r="AM288">
        <v>4.8</v>
      </c>
      <c r="AN288" t="str">
        <f t="shared" si="150"/>
        <v>Normal</v>
      </c>
      <c r="AO288">
        <v>202</v>
      </c>
      <c r="AP288" t="str">
        <f t="shared" si="151"/>
        <v>Alto</v>
      </c>
      <c r="AQ288">
        <v>93</v>
      </c>
      <c r="AR288" t="str">
        <f t="shared" si="152"/>
        <v>Normal</v>
      </c>
      <c r="AS288">
        <v>51</v>
      </c>
      <c r="AT288" t="str">
        <f t="shared" si="153"/>
        <v>Bajo</v>
      </c>
      <c r="AU288">
        <v>153</v>
      </c>
      <c r="AV288" t="str">
        <f t="shared" si="154"/>
        <v>Alto</v>
      </c>
      <c r="AW288">
        <v>140</v>
      </c>
      <c r="AX288" t="str">
        <f t="shared" si="155"/>
        <v>Normal</v>
      </c>
      <c r="AY288">
        <v>3.9</v>
      </c>
      <c r="AZ288" t="str">
        <f t="shared" si="156"/>
        <v>Normal</v>
      </c>
      <c r="BA288">
        <v>12.3</v>
      </c>
      <c r="BB288" t="str">
        <f t="shared" si="134"/>
        <v>Normal</v>
      </c>
      <c r="BC288">
        <v>8.6</v>
      </c>
      <c r="BD288" t="str">
        <f t="shared" si="157"/>
        <v>Normal</v>
      </c>
      <c r="BE288">
        <v>3</v>
      </c>
      <c r="BF288" t="str">
        <f t="shared" si="158"/>
        <v>Normal</v>
      </c>
      <c r="BG288">
        <v>1</v>
      </c>
      <c r="BH288" t="str">
        <f t="shared" si="159"/>
        <v>Toma ECA</v>
      </c>
      <c r="BI288">
        <v>0</v>
      </c>
      <c r="BJ288" t="str">
        <f t="shared" si="160"/>
        <v>No toma ARB</v>
      </c>
      <c r="BK288">
        <v>1</v>
      </c>
      <c r="BL288" t="str">
        <f t="shared" si="161"/>
        <v>Toma diureticos</v>
      </c>
      <c r="BM288">
        <v>1</v>
      </c>
      <c r="BN288" t="str">
        <f t="shared" si="162"/>
        <v>Toma estatinas</v>
      </c>
      <c r="BO288">
        <v>0</v>
      </c>
      <c r="BP288" t="str">
        <f t="shared" si="163"/>
        <v>Sano</v>
      </c>
      <c r="BQ288">
        <v>1</v>
      </c>
      <c r="BR288" t="str">
        <f t="shared" si="164"/>
        <v>Enfermedad cardiovascular</v>
      </c>
    </row>
    <row r="289" spans="1:70" x14ac:dyDescent="0.25">
      <c r="A289" t="s">
        <v>289</v>
      </c>
      <c r="B289">
        <v>52</v>
      </c>
      <c r="C289" t="str">
        <f t="shared" si="135"/>
        <v>Adulto</v>
      </c>
      <c r="D289" t="s">
        <v>1</v>
      </c>
      <c r="E289">
        <v>31.1</v>
      </c>
      <c r="F289" t="str">
        <f t="shared" si="136"/>
        <v>Obesidad I</v>
      </c>
      <c r="G289">
        <v>0</v>
      </c>
      <c r="H289" t="str">
        <f t="shared" si="137"/>
        <v>No tiene herencia</v>
      </c>
      <c r="I289">
        <v>176</v>
      </c>
      <c r="J289">
        <v>101</v>
      </c>
      <c r="K289">
        <v>78</v>
      </c>
      <c r="L289" t="str">
        <f t="shared" si="138"/>
        <v>Normal</v>
      </c>
      <c r="M289">
        <v>39</v>
      </c>
      <c r="N289" t="str">
        <f t="shared" si="139"/>
        <v>Reducida</v>
      </c>
      <c r="O289">
        <v>2</v>
      </c>
      <c r="P289" t="str">
        <f t="shared" si="140"/>
        <v>Ligera limitaciones</v>
      </c>
      <c r="Q289">
        <v>0</v>
      </c>
      <c r="R289" t="str">
        <f t="shared" si="141"/>
        <v>No tiene cetoacidosis</v>
      </c>
      <c r="S289">
        <v>1</v>
      </c>
      <c r="T289" t="str">
        <f t="shared" si="142"/>
        <v>Tiene Insuficiencia</v>
      </c>
      <c r="U289">
        <v>1</v>
      </c>
      <c r="V289" t="str">
        <f t="shared" si="143"/>
        <v>Hipertenso</v>
      </c>
      <c r="W289">
        <v>4</v>
      </c>
      <c r="X289" t="str">
        <f t="shared" si="132"/>
        <v>Alto</v>
      </c>
      <c r="Y289">
        <v>67</v>
      </c>
      <c r="Z289" t="str">
        <f t="shared" si="133"/>
        <v>Elevado</v>
      </c>
      <c r="AA289">
        <v>54</v>
      </c>
      <c r="AB289" t="str">
        <f t="shared" si="144"/>
        <v>Funcion disminuida moderada</v>
      </c>
      <c r="AC289">
        <v>616</v>
      </c>
      <c r="AD289" t="str">
        <f t="shared" si="145"/>
        <v>Proteinuria</v>
      </c>
      <c r="AE289">
        <v>492</v>
      </c>
      <c r="AF289" t="str">
        <f t="shared" si="146"/>
        <v>Macroalbuminuria</v>
      </c>
      <c r="AG289">
        <v>467</v>
      </c>
      <c r="AH289" t="str">
        <f t="shared" si="147"/>
        <v>Oliguria</v>
      </c>
      <c r="AI289">
        <v>0</v>
      </c>
      <c r="AJ289" t="str">
        <f t="shared" si="148"/>
        <v>No Diabetico</v>
      </c>
      <c r="AK289">
        <v>177</v>
      </c>
      <c r="AL289" t="str">
        <f t="shared" si="149"/>
        <v>Diabetes</v>
      </c>
      <c r="AM289">
        <v>7.1</v>
      </c>
      <c r="AN289" t="str">
        <f t="shared" si="150"/>
        <v>Diabetes</v>
      </c>
      <c r="AO289">
        <v>232</v>
      </c>
      <c r="AP289" t="str">
        <f t="shared" si="151"/>
        <v>Alto</v>
      </c>
      <c r="AQ289">
        <v>145</v>
      </c>
      <c r="AR289" t="str">
        <f t="shared" si="152"/>
        <v>Limite alto</v>
      </c>
      <c r="AS289">
        <v>41</v>
      </c>
      <c r="AT289" t="str">
        <f t="shared" si="153"/>
        <v>Bajo</v>
      </c>
      <c r="AU289">
        <v>236</v>
      </c>
      <c r="AV289" t="str">
        <f t="shared" si="154"/>
        <v>Alto</v>
      </c>
      <c r="AW289">
        <v>138</v>
      </c>
      <c r="AX289" t="str">
        <f t="shared" si="155"/>
        <v>Normal</v>
      </c>
      <c r="AY289">
        <v>5.3</v>
      </c>
      <c r="AZ289" t="str">
        <f t="shared" si="156"/>
        <v>Alto</v>
      </c>
      <c r="BA289">
        <v>10</v>
      </c>
      <c r="BB289" t="str">
        <f t="shared" si="134"/>
        <v>Baja</v>
      </c>
      <c r="BC289">
        <v>8.9</v>
      </c>
      <c r="BD289" t="str">
        <f t="shared" si="157"/>
        <v>Normal</v>
      </c>
      <c r="BE289">
        <v>6.2</v>
      </c>
      <c r="BF289" t="str">
        <f t="shared" si="158"/>
        <v>Alto</v>
      </c>
      <c r="BG289">
        <v>1</v>
      </c>
      <c r="BH289" t="str">
        <f t="shared" si="159"/>
        <v>Toma ECA</v>
      </c>
      <c r="BI289">
        <v>0</v>
      </c>
      <c r="BJ289" t="str">
        <f t="shared" si="160"/>
        <v>No toma ARB</v>
      </c>
      <c r="BK289">
        <v>0</v>
      </c>
      <c r="BL289" t="str">
        <f t="shared" si="161"/>
        <v>No toma diureticos</v>
      </c>
      <c r="BM289">
        <v>1</v>
      </c>
      <c r="BN289" t="str">
        <f t="shared" si="162"/>
        <v>Toma estatinas</v>
      </c>
      <c r="BO289">
        <v>1</v>
      </c>
      <c r="BP289" t="str">
        <f t="shared" si="163"/>
        <v>Enfermedad renal</v>
      </c>
      <c r="BQ289">
        <v>0</v>
      </c>
      <c r="BR289" t="str">
        <f t="shared" si="164"/>
        <v>Sano</v>
      </c>
    </row>
    <row r="290" spans="1:70" x14ac:dyDescent="0.25">
      <c r="A290" t="s">
        <v>290</v>
      </c>
      <c r="B290">
        <v>58</v>
      </c>
      <c r="C290" t="str">
        <f t="shared" si="135"/>
        <v>Adulto</v>
      </c>
      <c r="D290" t="s">
        <v>1</v>
      </c>
      <c r="E290">
        <v>39.799999999999997</v>
      </c>
      <c r="F290" t="str">
        <f t="shared" si="136"/>
        <v>Obesidad II</v>
      </c>
      <c r="G290">
        <v>1</v>
      </c>
      <c r="H290" t="str">
        <f t="shared" si="137"/>
        <v>Tiene herencia</v>
      </c>
      <c r="I290">
        <v>142</v>
      </c>
      <c r="J290">
        <v>92</v>
      </c>
      <c r="K290">
        <v>75</v>
      </c>
      <c r="L290" t="str">
        <f t="shared" si="138"/>
        <v>Normal</v>
      </c>
      <c r="M290">
        <v>45</v>
      </c>
      <c r="N290" t="str">
        <f t="shared" si="139"/>
        <v>Intermedia</v>
      </c>
      <c r="O290">
        <v>4</v>
      </c>
      <c r="P290" t="str">
        <f t="shared" si="140"/>
        <v>Incapacidad</v>
      </c>
      <c r="Q290">
        <v>1</v>
      </c>
      <c r="R290" t="str">
        <f t="shared" si="141"/>
        <v>Tiene cetoacidosis</v>
      </c>
      <c r="S290">
        <v>1</v>
      </c>
      <c r="T290" t="str">
        <f t="shared" si="142"/>
        <v>Tiene Insuficiencia</v>
      </c>
      <c r="U290">
        <v>1</v>
      </c>
      <c r="V290" t="str">
        <f t="shared" si="143"/>
        <v>Hipertenso</v>
      </c>
      <c r="W290">
        <v>4.8</v>
      </c>
      <c r="X290" t="str">
        <f t="shared" si="132"/>
        <v>Alto</v>
      </c>
      <c r="Y290">
        <v>79</v>
      </c>
      <c r="Z290" t="str">
        <f t="shared" si="133"/>
        <v>Elevado</v>
      </c>
      <c r="AA290">
        <v>24</v>
      </c>
      <c r="AB290" t="str">
        <f t="shared" si="144"/>
        <v>Dismucion grave</v>
      </c>
      <c r="AC290">
        <v>1073</v>
      </c>
      <c r="AD290" t="str">
        <f t="shared" si="145"/>
        <v>Proteinuria</v>
      </c>
      <c r="AE290">
        <v>858</v>
      </c>
      <c r="AF290" t="str">
        <f t="shared" si="146"/>
        <v>Macroalbuminuria</v>
      </c>
      <c r="AG290">
        <v>809</v>
      </c>
      <c r="AH290" t="str">
        <f t="shared" si="147"/>
        <v>Poliuria</v>
      </c>
      <c r="AI290">
        <v>1</v>
      </c>
      <c r="AJ290" t="str">
        <f t="shared" si="148"/>
        <v>Diabetico</v>
      </c>
      <c r="AK290">
        <v>151</v>
      </c>
      <c r="AL290" t="str">
        <f t="shared" si="149"/>
        <v>Diabetes</v>
      </c>
      <c r="AM290">
        <v>10</v>
      </c>
      <c r="AN290" t="str">
        <f t="shared" si="150"/>
        <v>Diabetes</v>
      </c>
      <c r="AO290">
        <v>296</v>
      </c>
      <c r="AP290" t="str">
        <f t="shared" si="151"/>
        <v>Riesgo</v>
      </c>
      <c r="AQ290">
        <v>157</v>
      </c>
      <c r="AR290" t="str">
        <f t="shared" si="152"/>
        <v>Limite alto</v>
      </c>
      <c r="AS290">
        <v>45</v>
      </c>
      <c r="AT290" t="str">
        <f t="shared" si="153"/>
        <v>Bajo</v>
      </c>
      <c r="AU290">
        <v>297</v>
      </c>
      <c r="AV290" t="str">
        <f t="shared" si="154"/>
        <v>Alto</v>
      </c>
      <c r="AW290">
        <v>126</v>
      </c>
      <c r="AX290" t="str">
        <f t="shared" si="155"/>
        <v>Bajo</v>
      </c>
      <c r="AY290">
        <v>5.5</v>
      </c>
      <c r="AZ290" t="str">
        <f t="shared" si="156"/>
        <v>Alto</v>
      </c>
      <c r="BA290">
        <v>10.3</v>
      </c>
      <c r="BB290" t="str">
        <f t="shared" si="134"/>
        <v>Baja</v>
      </c>
      <c r="BC290">
        <v>8.3000000000000007</v>
      </c>
      <c r="BD290" t="str">
        <f t="shared" si="157"/>
        <v>Bajo</v>
      </c>
      <c r="BE290">
        <v>5.9</v>
      </c>
      <c r="BF290" t="str">
        <f t="shared" si="158"/>
        <v>Alto</v>
      </c>
      <c r="BG290">
        <v>1</v>
      </c>
      <c r="BH290" t="str">
        <f t="shared" si="159"/>
        <v>Toma ECA</v>
      </c>
      <c r="BI290">
        <v>0</v>
      </c>
      <c r="BJ290" t="str">
        <f t="shared" si="160"/>
        <v>No toma ARB</v>
      </c>
      <c r="BK290">
        <v>1</v>
      </c>
      <c r="BL290" t="str">
        <f t="shared" si="161"/>
        <v>Toma diureticos</v>
      </c>
      <c r="BM290">
        <v>1</v>
      </c>
      <c r="BN290" t="str">
        <f t="shared" si="162"/>
        <v>Toma estatinas</v>
      </c>
      <c r="BO290">
        <v>1</v>
      </c>
      <c r="BP290" t="str">
        <f t="shared" si="163"/>
        <v>Enfermedad renal</v>
      </c>
      <c r="BQ290">
        <v>0</v>
      </c>
      <c r="BR290" t="str">
        <f t="shared" si="164"/>
        <v>Sano</v>
      </c>
    </row>
    <row r="291" spans="1:70" x14ac:dyDescent="0.25">
      <c r="A291" t="s">
        <v>291</v>
      </c>
      <c r="B291">
        <v>77</v>
      </c>
      <c r="C291" t="str">
        <f t="shared" si="135"/>
        <v>Adulto Mayor</v>
      </c>
      <c r="D291" t="s">
        <v>1</v>
      </c>
      <c r="E291">
        <v>32.5</v>
      </c>
      <c r="F291" t="str">
        <f t="shared" si="136"/>
        <v>Obesidad I</v>
      </c>
      <c r="G291">
        <v>0</v>
      </c>
      <c r="H291" t="str">
        <f t="shared" si="137"/>
        <v>No tiene herencia</v>
      </c>
      <c r="I291">
        <v>171</v>
      </c>
      <c r="J291">
        <v>110</v>
      </c>
      <c r="K291">
        <v>98</v>
      </c>
      <c r="L291" t="str">
        <f t="shared" si="138"/>
        <v>Normal</v>
      </c>
      <c r="M291">
        <v>30</v>
      </c>
      <c r="N291" t="str">
        <f t="shared" si="139"/>
        <v>Reducida</v>
      </c>
      <c r="O291">
        <v>3</v>
      </c>
      <c r="P291" t="str">
        <f t="shared" si="140"/>
        <v>Limitacion marcada</v>
      </c>
      <c r="Q291">
        <v>1</v>
      </c>
      <c r="R291" t="str">
        <f t="shared" si="141"/>
        <v>Tiene cetoacidosis</v>
      </c>
      <c r="S291">
        <v>1</v>
      </c>
      <c r="T291" t="str">
        <f t="shared" si="142"/>
        <v>Tiene Insuficiencia</v>
      </c>
      <c r="U291">
        <v>1</v>
      </c>
      <c r="V291" t="str">
        <f t="shared" si="143"/>
        <v>Hipertenso</v>
      </c>
      <c r="W291">
        <v>2.4</v>
      </c>
      <c r="X291" t="str">
        <f t="shared" si="132"/>
        <v>Alto</v>
      </c>
      <c r="Y291">
        <v>57</v>
      </c>
      <c r="Z291" t="str">
        <f t="shared" si="133"/>
        <v>Elevado</v>
      </c>
      <c r="AA291">
        <v>52</v>
      </c>
      <c r="AB291" t="str">
        <f t="shared" si="144"/>
        <v>Funcion disminuida moderada</v>
      </c>
      <c r="AC291">
        <v>1399</v>
      </c>
      <c r="AD291" t="str">
        <f t="shared" si="145"/>
        <v>Proteinuria</v>
      </c>
      <c r="AE291">
        <v>1119</v>
      </c>
      <c r="AF291" t="str">
        <f t="shared" si="146"/>
        <v>Macroalbuminuria</v>
      </c>
      <c r="AG291">
        <v>350</v>
      </c>
      <c r="AH291" t="str">
        <f t="shared" si="147"/>
        <v>Oliguria</v>
      </c>
      <c r="AI291">
        <v>0</v>
      </c>
      <c r="AJ291" t="str">
        <f t="shared" si="148"/>
        <v>No Diabetico</v>
      </c>
      <c r="AK291">
        <v>202</v>
      </c>
      <c r="AL291" t="str">
        <f t="shared" si="149"/>
        <v>Diabetes</v>
      </c>
      <c r="AM291">
        <v>7.2</v>
      </c>
      <c r="AN291" t="str">
        <f t="shared" si="150"/>
        <v>Diabetes</v>
      </c>
      <c r="AO291">
        <v>244</v>
      </c>
      <c r="AP291" t="str">
        <f t="shared" si="151"/>
        <v>Riesgo</v>
      </c>
      <c r="AQ291">
        <v>157</v>
      </c>
      <c r="AR291" t="str">
        <f t="shared" si="152"/>
        <v>Limite alto</v>
      </c>
      <c r="AS291">
        <v>38</v>
      </c>
      <c r="AT291" t="str">
        <f t="shared" si="153"/>
        <v>Bajo</v>
      </c>
      <c r="AU291">
        <v>261</v>
      </c>
      <c r="AV291" t="str">
        <f t="shared" si="154"/>
        <v>Alto</v>
      </c>
      <c r="AW291">
        <v>136</v>
      </c>
      <c r="AX291" t="str">
        <f t="shared" si="155"/>
        <v>Normal</v>
      </c>
      <c r="AY291">
        <v>5.8</v>
      </c>
      <c r="AZ291" t="str">
        <f t="shared" si="156"/>
        <v>Alto</v>
      </c>
      <c r="BA291">
        <v>8.3000000000000007</v>
      </c>
      <c r="BB291" t="str">
        <f t="shared" si="134"/>
        <v>Baja</v>
      </c>
      <c r="BC291">
        <v>9</v>
      </c>
      <c r="BD291" t="str">
        <f t="shared" si="157"/>
        <v>Normal</v>
      </c>
      <c r="BE291">
        <v>4.9000000000000004</v>
      </c>
      <c r="BF291" t="str">
        <f t="shared" si="158"/>
        <v>Alto</v>
      </c>
      <c r="BG291">
        <v>0</v>
      </c>
      <c r="BH291" t="str">
        <f t="shared" si="159"/>
        <v>No Toma ECA</v>
      </c>
      <c r="BI291">
        <v>0</v>
      </c>
      <c r="BJ291" t="str">
        <f t="shared" si="160"/>
        <v>No toma ARB</v>
      </c>
      <c r="BK291">
        <v>1</v>
      </c>
      <c r="BL291" t="str">
        <f t="shared" si="161"/>
        <v>Toma diureticos</v>
      </c>
      <c r="BM291">
        <v>1</v>
      </c>
      <c r="BN291" t="str">
        <f t="shared" si="162"/>
        <v>Toma estatinas</v>
      </c>
      <c r="BO291">
        <v>1</v>
      </c>
      <c r="BP291" t="str">
        <f t="shared" si="163"/>
        <v>Enfermedad renal</v>
      </c>
      <c r="BQ291">
        <v>1</v>
      </c>
      <c r="BR291" t="str">
        <f t="shared" si="164"/>
        <v>Enfermedad cardiovascular</v>
      </c>
    </row>
    <row r="292" spans="1:70" x14ac:dyDescent="0.25">
      <c r="A292" t="s">
        <v>292</v>
      </c>
      <c r="B292">
        <v>31</v>
      </c>
      <c r="C292" t="str">
        <f t="shared" si="135"/>
        <v>Adulto</v>
      </c>
      <c r="D292" t="s">
        <v>6</v>
      </c>
      <c r="E292">
        <v>22.6</v>
      </c>
      <c r="F292" t="str">
        <f t="shared" si="136"/>
        <v>Peso Normal</v>
      </c>
      <c r="G292">
        <v>0</v>
      </c>
      <c r="H292" t="str">
        <f t="shared" si="137"/>
        <v>No tiene herencia</v>
      </c>
      <c r="I292">
        <v>125</v>
      </c>
      <c r="J292">
        <v>72</v>
      </c>
      <c r="K292">
        <v>62</v>
      </c>
      <c r="L292" t="str">
        <f t="shared" si="138"/>
        <v>Normal</v>
      </c>
      <c r="M292">
        <v>67</v>
      </c>
      <c r="N292" t="str">
        <f t="shared" si="139"/>
        <v>Normal</v>
      </c>
      <c r="O292">
        <v>2</v>
      </c>
      <c r="P292" t="str">
        <f t="shared" si="140"/>
        <v>Ligera limitaciones</v>
      </c>
      <c r="Q292">
        <v>0</v>
      </c>
      <c r="R292" t="str">
        <f t="shared" si="141"/>
        <v>No tiene cetoacidosis</v>
      </c>
      <c r="S292">
        <v>0</v>
      </c>
      <c r="T292" t="str">
        <f t="shared" si="142"/>
        <v>No tiene Insuficiencia</v>
      </c>
      <c r="U292">
        <v>0</v>
      </c>
      <c r="V292" t="str">
        <f t="shared" si="143"/>
        <v>Normotenso</v>
      </c>
      <c r="W292">
        <v>0.7</v>
      </c>
      <c r="X292" t="str">
        <f t="shared" si="132"/>
        <v>Normal</v>
      </c>
      <c r="Y292">
        <v>21</v>
      </c>
      <c r="Z292" t="str">
        <f t="shared" si="133"/>
        <v>Normal</v>
      </c>
      <c r="AA292">
        <v>62</v>
      </c>
      <c r="AB292" t="str">
        <f t="shared" si="144"/>
        <v>Funcion disminuida</v>
      </c>
      <c r="AC292">
        <v>27</v>
      </c>
      <c r="AD292" t="str">
        <f t="shared" si="145"/>
        <v>Normal</v>
      </c>
      <c r="AE292">
        <v>18</v>
      </c>
      <c r="AF292" t="str">
        <f t="shared" si="146"/>
        <v>Normal</v>
      </c>
      <c r="AG292">
        <v>1808</v>
      </c>
      <c r="AH292" t="str">
        <f t="shared" si="147"/>
        <v>Poliuria</v>
      </c>
      <c r="AI292">
        <v>1</v>
      </c>
      <c r="AJ292" t="str">
        <f t="shared" si="148"/>
        <v>Diabetico</v>
      </c>
      <c r="AK292">
        <v>87</v>
      </c>
      <c r="AL292" t="str">
        <f t="shared" si="149"/>
        <v>Normal</v>
      </c>
      <c r="AM292">
        <v>5.2</v>
      </c>
      <c r="AN292" t="str">
        <f t="shared" si="150"/>
        <v>Normal</v>
      </c>
      <c r="AO292">
        <v>205</v>
      </c>
      <c r="AP292" t="str">
        <f t="shared" si="151"/>
        <v>Alto</v>
      </c>
      <c r="AQ292">
        <v>126</v>
      </c>
      <c r="AR292" t="str">
        <f t="shared" si="152"/>
        <v>Casi normal</v>
      </c>
      <c r="AS292">
        <v>65</v>
      </c>
      <c r="AT292" t="str">
        <f t="shared" si="153"/>
        <v>Normal</v>
      </c>
      <c r="AU292">
        <v>89</v>
      </c>
      <c r="AV292" t="str">
        <f t="shared" si="154"/>
        <v>Normal</v>
      </c>
      <c r="AW292">
        <v>140</v>
      </c>
      <c r="AX292" t="str">
        <f t="shared" si="155"/>
        <v>Normal</v>
      </c>
      <c r="AY292">
        <v>3.7</v>
      </c>
      <c r="AZ292" t="str">
        <f t="shared" si="156"/>
        <v>Normal</v>
      </c>
      <c r="BA292">
        <v>15.7</v>
      </c>
      <c r="BB292" t="str">
        <f t="shared" si="134"/>
        <v>Alta</v>
      </c>
      <c r="BC292">
        <v>8.9</v>
      </c>
      <c r="BD292" t="str">
        <f t="shared" si="157"/>
        <v>Normal</v>
      </c>
      <c r="BE292">
        <v>3</v>
      </c>
      <c r="BF292" t="str">
        <f t="shared" si="158"/>
        <v>Normal</v>
      </c>
      <c r="BG292">
        <v>0</v>
      </c>
      <c r="BH292" t="str">
        <f t="shared" si="159"/>
        <v>No Toma ECA</v>
      </c>
      <c r="BI292">
        <v>0</v>
      </c>
      <c r="BJ292" t="str">
        <f t="shared" si="160"/>
        <v>No toma ARB</v>
      </c>
      <c r="BK292">
        <v>1</v>
      </c>
      <c r="BL292" t="str">
        <f t="shared" si="161"/>
        <v>Toma diureticos</v>
      </c>
      <c r="BM292">
        <v>1</v>
      </c>
      <c r="BN292" t="str">
        <f t="shared" si="162"/>
        <v>Toma estatinas</v>
      </c>
      <c r="BO292">
        <v>0</v>
      </c>
      <c r="BP292" t="str">
        <f t="shared" si="163"/>
        <v>Sano</v>
      </c>
      <c r="BQ292">
        <v>0</v>
      </c>
      <c r="BR292" t="str">
        <f t="shared" si="164"/>
        <v>Sano</v>
      </c>
    </row>
    <row r="293" spans="1:70" x14ac:dyDescent="0.25">
      <c r="A293" t="s">
        <v>293</v>
      </c>
      <c r="B293">
        <v>73</v>
      </c>
      <c r="C293" t="str">
        <f t="shared" si="135"/>
        <v>Adulto Mayor</v>
      </c>
      <c r="D293" t="s">
        <v>6</v>
      </c>
      <c r="E293">
        <v>38.5</v>
      </c>
      <c r="F293" t="str">
        <f t="shared" si="136"/>
        <v>Obesidad II</v>
      </c>
      <c r="G293">
        <v>0</v>
      </c>
      <c r="H293" t="str">
        <f t="shared" si="137"/>
        <v>No tiene herencia</v>
      </c>
      <c r="I293">
        <v>184</v>
      </c>
      <c r="J293">
        <v>97</v>
      </c>
      <c r="K293">
        <v>80</v>
      </c>
      <c r="L293" t="str">
        <f t="shared" si="138"/>
        <v>Normal</v>
      </c>
      <c r="M293">
        <v>30</v>
      </c>
      <c r="N293" t="str">
        <f t="shared" si="139"/>
        <v>Reducida</v>
      </c>
      <c r="O293">
        <v>2</v>
      </c>
      <c r="P293" t="str">
        <f t="shared" si="140"/>
        <v>Ligera limitaciones</v>
      </c>
      <c r="Q293">
        <v>1</v>
      </c>
      <c r="R293" t="str">
        <f t="shared" si="141"/>
        <v>Tiene cetoacidosis</v>
      </c>
      <c r="S293">
        <v>0</v>
      </c>
      <c r="T293" t="str">
        <f t="shared" si="142"/>
        <v>No tiene Insuficiencia</v>
      </c>
      <c r="U293">
        <v>1</v>
      </c>
      <c r="V293" t="str">
        <f t="shared" si="143"/>
        <v>Hipertenso</v>
      </c>
      <c r="W293">
        <v>3.5</v>
      </c>
      <c r="X293" t="str">
        <f t="shared" si="132"/>
        <v>Alto</v>
      </c>
      <c r="Y293">
        <v>101</v>
      </c>
      <c r="Z293" t="str">
        <f t="shared" si="133"/>
        <v>Riesgo</v>
      </c>
      <c r="AA293">
        <v>26</v>
      </c>
      <c r="AB293" t="str">
        <f t="shared" si="144"/>
        <v>Dismucion grave</v>
      </c>
      <c r="AC293">
        <v>2591</v>
      </c>
      <c r="AD293" t="str">
        <f t="shared" si="145"/>
        <v>Proteinuria</v>
      </c>
      <c r="AE293">
        <v>2331</v>
      </c>
      <c r="AF293" t="str">
        <f t="shared" si="146"/>
        <v>Macroalbuminuria</v>
      </c>
      <c r="AG293">
        <v>626</v>
      </c>
      <c r="AH293" t="str">
        <f t="shared" si="147"/>
        <v>Poliuria</v>
      </c>
      <c r="AI293">
        <v>1</v>
      </c>
      <c r="AJ293" t="str">
        <f t="shared" si="148"/>
        <v>Diabetico</v>
      </c>
      <c r="AK293">
        <v>198</v>
      </c>
      <c r="AL293" t="str">
        <f t="shared" si="149"/>
        <v>Diabetes</v>
      </c>
      <c r="AM293">
        <v>7.8</v>
      </c>
      <c r="AN293" t="str">
        <f t="shared" si="150"/>
        <v>Diabetes</v>
      </c>
      <c r="AO293">
        <v>210</v>
      </c>
      <c r="AP293" t="str">
        <f t="shared" si="151"/>
        <v>Alto</v>
      </c>
      <c r="AQ293">
        <v>219</v>
      </c>
      <c r="AR293" t="str">
        <f t="shared" si="152"/>
        <v>Muy alto</v>
      </c>
      <c r="AS293">
        <v>33</v>
      </c>
      <c r="AT293" t="str">
        <f t="shared" si="153"/>
        <v>Bajo</v>
      </c>
      <c r="AU293">
        <v>413</v>
      </c>
      <c r="AV293" t="str">
        <f t="shared" si="154"/>
        <v>Alto</v>
      </c>
      <c r="AW293">
        <v>128</v>
      </c>
      <c r="AX293" t="str">
        <f t="shared" si="155"/>
        <v>Bajo</v>
      </c>
      <c r="AY293">
        <v>6.1</v>
      </c>
      <c r="AZ293" t="str">
        <f t="shared" si="156"/>
        <v>Alto</v>
      </c>
      <c r="BA293">
        <v>8.4</v>
      </c>
      <c r="BB293" t="str">
        <f t="shared" si="134"/>
        <v>Baja</v>
      </c>
      <c r="BC293">
        <v>8.3000000000000007</v>
      </c>
      <c r="BD293" t="str">
        <f t="shared" si="157"/>
        <v>Bajo</v>
      </c>
      <c r="BE293">
        <v>4.7</v>
      </c>
      <c r="BF293" t="str">
        <f t="shared" si="158"/>
        <v>Alto</v>
      </c>
      <c r="BG293">
        <v>0</v>
      </c>
      <c r="BH293" t="str">
        <f t="shared" si="159"/>
        <v>No Toma ECA</v>
      </c>
      <c r="BI293">
        <v>1</v>
      </c>
      <c r="BJ293" t="str">
        <f t="shared" si="160"/>
        <v>Toma ARB</v>
      </c>
      <c r="BK293">
        <v>1</v>
      </c>
      <c r="BL293" t="str">
        <f t="shared" si="161"/>
        <v>Toma diureticos</v>
      </c>
      <c r="BM293">
        <v>1</v>
      </c>
      <c r="BN293" t="str">
        <f t="shared" si="162"/>
        <v>Toma estatinas</v>
      </c>
      <c r="BO293">
        <v>1</v>
      </c>
      <c r="BP293" t="str">
        <f t="shared" si="163"/>
        <v>Enfermedad renal</v>
      </c>
      <c r="BQ293">
        <v>0</v>
      </c>
      <c r="BR293" t="str">
        <f t="shared" si="164"/>
        <v>Sano</v>
      </c>
    </row>
    <row r="294" spans="1:70" x14ac:dyDescent="0.25">
      <c r="A294" t="s">
        <v>294</v>
      </c>
      <c r="B294">
        <v>57</v>
      </c>
      <c r="C294" t="str">
        <f t="shared" si="135"/>
        <v>Adulto</v>
      </c>
      <c r="D294" t="s">
        <v>6</v>
      </c>
      <c r="E294">
        <v>23.7</v>
      </c>
      <c r="F294" t="str">
        <f t="shared" si="136"/>
        <v>Peso Normal</v>
      </c>
      <c r="G294">
        <v>1</v>
      </c>
      <c r="H294" t="str">
        <f t="shared" si="137"/>
        <v>Tiene herencia</v>
      </c>
      <c r="I294">
        <v>113</v>
      </c>
      <c r="J294">
        <v>79</v>
      </c>
      <c r="K294">
        <v>61</v>
      </c>
      <c r="L294" t="str">
        <f t="shared" si="138"/>
        <v>Normal</v>
      </c>
      <c r="M294">
        <v>63</v>
      </c>
      <c r="N294" t="str">
        <f t="shared" si="139"/>
        <v>Normal</v>
      </c>
      <c r="O294">
        <v>2</v>
      </c>
      <c r="P294" t="str">
        <f t="shared" si="140"/>
        <v>Ligera limitaciones</v>
      </c>
      <c r="Q294">
        <v>0</v>
      </c>
      <c r="R294" t="str">
        <f t="shared" si="141"/>
        <v>No tiene cetoacidosis</v>
      </c>
      <c r="S294">
        <v>0</v>
      </c>
      <c r="T294" t="str">
        <f t="shared" si="142"/>
        <v>No tiene Insuficiencia</v>
      </c>
      <c r="U294">
        <v>1</v>
      </c>
      <c r="V294" t="str">
        <f t="shared" si="143"/>
        <v>Hipertenso</v>
      </c>
      <c r="W294">
        <v>0.7</v>
      </c>
      <c r="X294" t="str">
        <f t="shared" si="132"/>
        <v>Normal</v>
      </c>
      <c r="Y294">
        <v>32</v>
      </c>
      <c r="Z294" t="str">
        <f t="shared" si="133"/>
        <v>Normal</v>
      </c>
      <c r="AA294">
        <v>83</v>
      </c>
      <c r="AB294" t="str">
        <f t="shared" si="144"/>
        <v>Funcion disminuida</v>
      </c>
      <c r="AC294">
        <v>9</v>
      </c>
      <c r="AD294" t="str">
        <f t="shared" si="145"/>
        <v>Normal</v>
      </c>
      <c r="AE294">
        <v>6</v>
      </c>
      <c r="AF294" t="str">
        <f t="shared" si="146"/>
        <v>Normal</v>
      </c>
      <c r="AG294">
        <v>1997</v>
      </c>
      <c r="AH294" t="str">
        <f t="shared" si="147"/>
        <v>Poliuria</v>
      </c>
      <c r="AI294">
        <v>1</v>
      </c>
      <c r="AJ294" t="str">
        <f t="shared" si="148"/>
        <v>Diabetico</v>
      </c>
      <c r="AK294">
        <v>94</v>
      </c>
      <c r="AL294" t="str">
        <f t="shared" si="149"/>
        <v>Normal</v>
      </c>
      <c r="AM294">
        <v>5.0999999999999996</v>
      </c>
      <c r="AN294" t="str">
        <f t="shared" si="150"/>
        <v>Normal</v>
      </c>
      <c r="AO294">
        <v>153</v>
      </c>
      <c r="AP294" t="str">
        <f t="shared" si="151"/>
        <v>Normal</v>
      </c>
      <c r="AQ294">
        <v>108</v>
      </c>
      <c r="AR294" t="str">
        <f t="shared" si="152"/>
        <v>Casi normal</v>
      </c>
      <c r="AS294">
        <v>64</v>
      </c>
      <c r="AT294" t="str">
        <f t="shared" si="153"/>
        <v>Normal</v>
      </c>
      <c r="AU294">
        <v>80</v>
      </c>
      <c r="AV294" t="str">
        <f t="shared" si="154"/>
        <v>Normal</v>
      </c>
      <c r="AW294">
        <v>145</v>
      </c>
      <c r="AX294" t="str">
        <f t="shared" si="155"/>
        <v>Normal</v>
      </c>
      <c r="AY294">
        <v>3.9</v>
      </c>
      <c r="AZ294" t="str">
        <f t="shared" si="156"/>
        <v>Normal</v>
      </c>
      <c r="BA294">
        <v>15.6</v>
      </c>
      <c r="BB294" t="str">
        <f t="shared" si="134"/>
        <v>Alta</v>
      </c>
      <c r="BC294">
        <v>9.1</v>
      </c>
      <c r="BD294" t="str">
        <f t="shared" si="157"/>
        <v>Normal</v>
      </c>
      <c r="BE294">
        <v>3.6</v>
      </c>
      <c r="BF294" t="str">
        <f t="shared" si="158"/>
        <v>Normal</v>
      </c>
      <c r="BG294">
        <v>1</v>
      </c>
      <c r="BH294" t="str">
        <f t="shared" si="159"/>
        <v>Toma ECA</v>
      </c>
      <c r="BI294">
        <v>1</v>
      </c>
      <c r="BJ294" t="str">
        <f t="shared" si="160"/>
        <v>Toma ARB</v>
      </c>
      <c r="BK294">
        <v>1</v>
      </c>
      <c r="BL294" t="str">
        <f t="shared" si="161"/>
        <v>Toma diureticos</v>
      </c>
      <c r="BM294">
        <v>1</v>
      </c>
      <c r="BN294" t="str">
        <f t="shared" si="162"/>
        <v>Toma estatinas</v>
      </c>
      <c r="BO294">
        <v>0</v>
      </c>
      <c r="BP294" t="str">
        <f t="shared" si="163"/>
        <v>Sano</v>
      </c>
      <c r="BQ294">
        <v>0</v>
      </c>
      <c r="BR294" t="str">
        <f t="shared" si="164"/>
        <v>Sano</v>
      </c>
    </row>
    <row r="295" spans="1:70" x14ac:dyDescent="0.25">
      <c r="A295" t="s">
        <v>295</v>
      </c>
      <c r="B295">
        <v>62</v>
      </c>
      <c r="C295" t="str">
        <f t="shared" si="135"/>
        <v>Adulto Mayor</v>
      </c>
      <c r="D295" t="s">
        <v>6</v>
      </c>
      <c r="E295">
        <v>36.799999999999997</v>
      </c>
      <c r="F295" t="str">
        <f t="shared" si="136"/>
        <v>Obesidad II</v>
      </c>
      <c r="G295">
        <v>0</v>
      </c>
      <c r="H295" t="str">
        <f t="shared" si="137"/>
        <v>No tiene herencia</v>
      </c>
      <c r="I295">
        <v>140</v>
      </c>
      <c r="J295">
        <v>95</v>
      </c>
      <c r="K295">
        <v>87</v>
      </c>
      <c r="L295" t="str">
        <f t="shared" si="138"/>
        <v>Normal</v>
      </c>
      <c r="M295">
        <v>46</v>
      </c>
      <c r="N295" t="str">
        <f t="shared" si="139"/>
        <v>Intermedia</v>
      </c>
      <c r="O295">
        <v>4</v>
      </c>
      <c r="P295" t="str">
        <f t="shared" si="140"/>
        <v>Incapacidad</v>
      </c>
      <c r="Q295">
        <v>1</v>
      </c>
      <c r="R295" t="str">
        <f t="shared" si="141"/>
        <v>Tiene cetoacidosis</v>
      </c>
      <c r="S295">
        <v>0</v>
      </c>
      <c r="T295" t="str">
        <f t="shared" si="142"/>
        <v>No tiene Insuficiencia</v>
      </c>
      <c r="U295">
        <v>1</v>
      </c>
      <c r="V295" t="str">
        <f t="shared" si="143"/>
        <v>Hipertenso</v>
      </c>
      <c r="W295">
        <v>2.2999999999999998</v>
      </c>
      <c r="X295" t="str">
        <f t="shared" si="132"/>
        <v>Alto</v>
      </c>
      <c r="Y295">
        <v>91</v>
      </c>
      <c r="Z295" t="str">
        <f t="shared" si="133"/>
        <v>Elevado</v>
      </c>
      <c r="AA295">
        <v>14</v>
      </c>
      <c r="AB295" t="str">
        <f t="shared" si="144"/>
        <v>Fallo renal</v>
      </c>
      <c r="AC295">
        <v>741</v>
      </c>
      <c r="AD295" t="str">
        <f t="shared" si="145"/>
        <v>Proteinuria</v>
      </c>
      <c r="AE295">
        <v>592</v>
      </c>
      <c r="AF295" t="str">
        <f t="shared" si="146"/>
        <v>Macroalbuminuria</v>
      </c>
      <c r="AG295">
        <v>587</v>
      </c>
      <c r="AH295" t="str">
        <f t="shared" si="147"/>
        <v>Poliuria</v>
      </c>
      <c r="AI295">
        <v>0</v>
      </c>
      <c r="AJ295" t="str">
        <f t="shared" si="148"/>
        <v>No Diabetico</v>
      </c>
      <c r="AK295">
        <v>161</v>
      </c>
      <c r="AL295" t="str">
        <f t="shared" si="149"/>
        <v>Diabetes</v>
      </c>
      <c r="AM295">
        <v>8.6</v>
      </c>
      <c r="AN295" t="str">
        <f t="shared" si="150"/>
        <v>Diabetes</v>
      </c>
      <c r="AO295">
        <v>313</v>
      </c>
      <c r="AP295" t="str">
        <f t="shared" si="151"/>
        <v>Riesgo</v>
      </c>
      <c r="AQ295">
        <v>210</v>
      </c>
      <c r="AR295" t="str">
        <f t="shared" si="152"/>
        <v>Muy alto</v>
      </c>
      <c r="AS295">
        <v>45</v>
      </c>
      <c r="AT295" t="str">
        <f t="shared" si="153"/>
        <v>Bajo</v>
      </c>
      <c r="AU295">
        <v>239</v>
      </c>
      <c r="AV295" t="str">
        <f t="shared" si="154"/>
        <v>Alto</v>
      </c>
      <c r="AW295">
        <v>137</v>
      </c>
      <c r="AX295" t="str">
        <f t="shared" si="155"/>
        <v>Normal</v>
      </c>
      <c r="AY295">
        <v>6.5</v>
      </c>
      <c r="AZ295" t="str">
        <f t="shared" si="156"/>
        <v>Alto</v>
      </c>
      <c r="BA295">
        <v>9.4</v>
      </c>
      <c r="BB295" t="str">
        <f t="shared" si="134"/>
        <v>Baja</v>
      </c>
      <c r="BC295">
        <v>8.4</v>
      </c>
      <c r="BD295" t="str">
        <f t="shared" si="157"/>
        <v>Bajo</v>
      </c>
      <c r="BE295">
        <v>4.7</v>
      </c>
      <c r="BF295" t="str">
        <f t="shared" si="158"/>
        <v>Alto</v>
      </c>
      <c r="BG295">
        <v>0</v>
      </c>
      <c r="BH295" t="str">
        <f t="shared" si="159"/>
        <v>No Toma ECA</v>
      </c>
      <c r="BI295">
        <v>1</v>
      </c>
      <c r="BJ295" t="str">
        <f t="shared" si="160"/>
        <v>Toma ARB</v>
      </c>
      <c r="BK295">
        <v>1</v>
      </c>
      <c r="BL295" t="str">
        <f t="shared" si="161"/>
        <v>Toma diureticos</v>
      </c>
      <c r="BM295">
        <v>1</v>
      </c>
      <c r="BN295" t="str">
        <f t="shared" si="162"/>
        <v>Toma estatinas</v>
      </c>
      <c r="BO295">
        <v>1</v>
      </c>
      <c r="BP295" t="str">
        <f t="shared" si="163"/>
        <v>Enfermedad renal</v>
      </c>
      <c r="BQ295">
        <v>0</v>
      </c>
      <c r="BR295" t="str">
        <f t="shared" si="164"/>
        <v>Sano</v>
      </c>
    </row>
    <row r="296" spans="1:70" x14ac:dyDescent="0.25">
      <c r="A296" t="s">
        <v>296</v>
      </c>
      <c r="B296">
        <v>59</v>
      </c>
      <c r="C296" t="str">
        <f t="shared" si="135"/>
        <v>Adulto</v>
      </c>
      <c r="D296" t="s">
        <v>1</v>
      </c>
      <c r="E296">
        <v>28.3</v>
      </c>
      <c r="F296" t="str">
        <f t="shared" si="136"/>
        <v>Sobrepeso</v>
      </c>
      <c r="G296">
        <v>0</v>
      </c>
      <c r="H296" t="str">
        <f t="shared" si="137"/>
        <v>No tiene herencia</v>
      </c>
      <c r="I296">
        <v>100</v>
      </c>
      <c r="J296">
        <v>76</v>
      </c>
      <c r="K296">
        <v>64</v>
      </c>
      <c r="L296" t="str">
        <f t="shared" si="138"/>
        <v>Normal</v>
      </c>
      <c r="M296">
        <v>55</v>
      </c>
      <c r="N296" t="str">
        <f t="shared" si="139"/>
        <v>Normal</v>
      </c>
      <c r="O296">
        <v>1</v>
      </c>
      <c r="P296" t="str">
        <f t="shared" si="140"/>
        <v>Sin limitaciones</v>
      </c>
      <c r="Q296">
        <v>0</v>
      </c>
      <c r="R296" t="str">
        <f t="shared" si="141"/>
        <v>No tiene cetoacidosis</v>
      </c>
      <c r="S296">
        <v>0</v>
      </c>
      <c r="T296" t="str">
        <f t="shared" si="142"/>
        <v>No tiene Insuficiencia</v>
      </c>
      <c r="U296">
        <v>0</v>
      </c>
      <c r="V296" t="str">
        <f t="shared" si="143"/>
        <v>Normotenso</v>
      </c>
      <c r="W296">
        <v>0.9</v>
      </c>
      <c r="X296" t="str">
        <f t="shared" si="132"/>
        <v>Normal</v>
      </c>
      <c r="Y296">
        <v>24</v>
      </c>
      <c r="Z296" t="str">
        <f t="shared" si="133"/>
        <v>Normal</v>
      </c>
      <c r="AA296">
        <v>101</v>
      </c>
      <c r="AB296" t="str">
        <f t="shared" si="144"/>
        <v>Normal</v>
      </c>
      <c r="AC296">
        <v>7</v>
      </c>
      <c r="AD296" t="str">
        <f t="shared" si="145"/>
        <v>Normal</v>
      </c>
      <c r="AE296">
        <v>5</v>
      </c>
      <c r="AF296" t="str">
        <f t="shared" si="146"/>
        <v>Normal</v>
      </c>
      <c r="AG296">
        <v>1048</v>
      </c>
      <c r="AH296" t="str">
        <f t="shared" si="147"/>
        <v>Poliuria</v>
      </c>
      <c r="AI296">
        <v>1</v>
      </c>
      <c r="AJ296" t="str">
        <f t="shared" si="148"/>
        <v>Diabetico</v>
      </c>
      <c r="AK296">
        <v>108</v>
      </c>
      <c r="AL296" t="str">
        <f t="shared" si="149"/>
        <v>Prediabetes</v>
      </c>
      <c r="AM296">
        <v>6.3</v>
      </c>
      <c r="AN296" t="str">
        <f t="shared" si="150"/>
        <v>Prediabetes</v>
      </c>
      <c r="AO296">
        <v>205</v>
      </c>
      <c r="AP296" t="str">
        <f t="shared" si="151"/>
        <v>Alto</v>
      </c>
      <c r="AQ296">
        <v>96</v>
      </c>
      <c r="AR296" t="str">
        <f t="shared" si="152"/>
        <v>Normal</v>
      </c>
      <c r="AS296">
        <v>67</v>
      </c>
      <c r="AT296" t="str">
        <f t="shared" si="153"/>
        <v>Normal</v>
      </c>
      <c r="AU296">
        <v>115</v>
      </c>
      <c r="AV296" t="str">
        <f t="shared" si="154"/>
        <v>Normal</v>
      </c>
      <c r="AW296">
        <v>135</v>
      </c>
      <c r="AX296" t="str">
        <f t="shared" si="155"/>
        <v>Normal</v>
      </c>
      <c r="AY296">
        <v>4.5</v>
      </c>
      <c r="AZ296" t="str">
        <f t="shared" si="156"/>
        <v>Normal</v>
      </c>
      <c r="BA296">
        <v>12.3</v>
      </c>
      <c r="BB296" t="str">
        <f t="shared" si="134"/>
        <v>Baja</v>
      </c>
      <c r="BC296">
        <v>9</v>
      </c>
      <c r="BD296" t="str">
        <f t="shared" si="157"/>
        <v>Normal</v>
      </c>
      <c r="BE296">
        <v>3.9</v>
      </c>
      <c r="BF296" t="str">
        <f t="shared" si="158"/>
        <v>Normal</v>
      </c>
      <c r="BG296">
        <v>1</v>
      </c>
      <c r="BH296" t="str">
        <f t="shared" si="159"/>
        <v>Toma ECA</v>
      </c>
      <c r="BI296">
        <v>1</v>
      </c>
      <c r="BJ296" t="str">
        <f t="shared" si="160"/>
        <v>Toma ARB</v>
      </c>
      <c r="BK296">
        <v>0</v>
      </c>
      <c r="BL296" t="str">
        <f t="shared" si="161"/>
        <v>No toma diureticos</v>
      </c>
      <c r="BM296">
        <v>1</v>
      </c>
      <c r="BN296" t="str">
        <f t="shared" si="162"/>
        <v>Toma estatinas</v>
      </c>
      <c r="BO296">
        <v>0</v>
      </c>
      <c r="BP296" t="str">
        <f t="shared" si="163"/>
        <v>Sano</v>
      </c>
      <c r="BQ296">
        <v>0</v>
      </c>
      <c r="BR296" t="str">
        <f t="shared" si="164"/>
        <v>Sano</v>
      </c>
    </row>
    <row r="297" spans="1:70" x14ac:dyDescent="0.25">
      <c r="A297" t="s">
        <v>297</v>
      </c>
      <c r="B297">
        <v>44</v>
      </c>
      <c r="C297" t="str">
        <f t="shared" si="135"/>
        <v>Adulto</v>
      </c>
      <c r="D297" t="s">
        <v>1</v>
      </c>
      <c r="E297">
        <v>27.2</v>
      </c>
      <c r="F297" t="str">
        <f t="shared" si="136"/>
        <v>Sobrepeso</v>
      </c>
      <c r="G297">
        <v>1</v>
      </c>
      <c r="H297" t="str">
        <f t="shared" si="137"/>
        <v>Tiene herencia</v>
      </c>
      <c r="I297">
        <v>119</v>
      </c>
      <c r="J297">
        <v>70</v>
      </c>
      <c r="K297">
        <v>83</v>
      </c>
      <c r="L297" t="str">
        <f t="shared" si="138"/>
        <v>Normal</v>
      </c>
      <c r="M297">
        <v>65</v>
      </c>
      <c r="N297" t="str">
        <f t="shared" si="139"/>
        <v>Normal</v>
      </c>
      <c r="O297">
        <v>2</v>
      </c>
      <c r="P297" t="str">
        <f t="shared" si="140"/>
        <v>Ligera limitaciones</v>
      </c>
      <c r="Q297">
        <v>0</v>
      </c>
      <c r="R297" t="str">
        <f t="shared" si="141"/>
        <v>No tiene cetoacidosis</v>
      </c>
      <c r="S297">
        <v>0</v>
      </c>
      <c r="T297" t="str">
        <f t="shared" si="142"/>
        <v>No tiene Insuficiencia</v>
      </c>
      <c r="U297">
        <v>1</v>
      </c>
      <c r="V297" t="str">
        <f t="shared" si="143"/>
        <v>Hipertenso</v>
      </c>
      <c r="W297">
        <v>0.9</v>
      </c>
      <c r="X297" t="str">
        <f t="shared" si="132"/>
        <v>Normal</v>
      </c>
      <c r="Y297">
        <v>38</v>
      </c>
      <c r="Z297" t="str">
        <f t="shared" si="133"/>
        <v>Normal</v>
      </c>
      <c r="AA297">
        <v>68</v>
      </c>
      <c r="AB297" t="str">
        <f t="shared" si="144"/>
        <v>Funcion disminuida</v>
      </c>
      <c r="AC297">
        <v>26</v>
      </c>
      <c r="AD297" t="str">
        <f t="shared" si="145"/>
        <v>Normal</v>
      </c>
      <c r="AE297">
        <v>20</v>
      </c>
      <c r="AF297" t="str">
        <f t="shared" si="146"/>
        <v>Normal</v>
      </c>
      <c r="AG297">
        <v>2227</v>
      </c>
      <c r="AH297" t="str">
        <f t="shared" si="147"/>
        <v>Poliuria</v>
      </c>
      <c r="AI297">
        <v>0</v>
      </c>
      <c r="AJ297" t="str">
        <f t="shared" si="148"/>
        <v>No Diabetico</v>
      </c>
      <c r="AK297">
        <v>107</v>
      </c>
      <c r="AL297" t="str">
        <f t="shared" si="149"/>
        <v>Prediabetes</v>
      </c>
      <c r="AM297">
        <v>5.9</v>
      </c>
      <c r="AN297" t="str">
        <f t="shared" si="150"/>
        <v>Prediabetes</v>
      </c>
      <c r="AO297">
        <v>200</v>
      </c>
      <c r="AP297" t="str">
        <f t="shared" si="151"/>
        <v>Alto</v>
      </c>
      <c r="AQ297">
        <v>106</v>
      </c>
      <c r="AR297" t="str">
        <f t="shared" si="152"/>
        <v>Casi normal</v>
      </c>
      <c r="AS297">
        <v>61</v>
      </c>
      <c r="AT297" t="str">
        <f t="shared" si="153"/>
        <v>Normal</v>
      </c>
      <c r="AU297">
        <v>153</v>
      </c>
      <c r="AV297" t="str">
        <f t="shared" si="154"/>
        <v>Alto</v>
      </c>
      <c r="AW297">
        <v>144</v>
      </c>
      <c r="AX297" t="str">
        <f t="shared" si="155"/>
        <v>Normal</v>
      </c>
      <c r="AY297">
        <v>3.9</v>
      </c>
      <c r="AZ297" t="str">
        <f t="shared" si="156"/>
        <v>Normal</v>
      </c>
      <c r="BA297">
        <v>12.4</v>
      </c>
      <c r="BB297" t="str">
        <f t="shared" si="134"/>
        <v>Baja</v>
      </c>
      <c r="BC297">
        <v>9.6999999999999993</v>
      </c>
      <c r="BD297" t="str">
        <f t="shared" si="157"/>
        <v>Normal</v>
      </c>
      <c r="BE297">
        <v>3.6</v>
      </c>
      <c r="BF297" t="str">
        <f t="shared" si="158"/>
        <v>Normal</v>
      </c>
      <c r="BG297">
        <v>0</v>
      </c>
      <c r="BH297" t="str">
        <f t="shared" si="159"/>
        <v>No Toma ECA</v>
      </c>
      <c r="BI297">
        <v>0</v>
      </c>
      <c r="BJ297" t="str">
        <f t="shared" si="160"/>
        <v>No toma ARB</v>
      </c>
      <c r="BK297">
        <v>1</v>
      </c>
      <c r="BL297" t="str">
        <f t="shared" si="161"/>
        <v>Toma diureticos</v>
      </c>
      <c r="BM297">
        <v>0</v>
      </c>
      <c r="BN297" t="str">
        <f t="shared" si="162"/>
        <v>No toma estatinas</v>
      </c>
      <c r="BO297">
        <v>0</v>
      </c>
      <c r="BP297" t="str">
        <f t="shared" si="163"/>
        <v>Sano</v>
      </c>
      <c r="BQ297">
        <v>1</v>
      </c>
      <c r="BR297" t="str">
        <f t="shared" si="164"/>
        <v>Enfermedad cardiovascular</v>
      </c>
    </row>
    <row r="298" spans="1:70" x14ac:dyDescent="0.25">
      <c r="A298" t="s">
        <v>298</v>
      </c>
      <c r="B298">
        <v>50</v>
      </c>
      <c r="C298" t="str">
        <f t="shared" si="135"/>
        <v>Adulto</v>
      </c>
      <c r="D298" t="s">
        <v>6</v>
      </c>
      <c r="E298">
        <v>20.8</v>
      </c>
      <c r="F298" t="str">
        <f t="shared" si="136"/>
        <v>Peso Normal</v>
      </c>
      <c r="G298">
        <v>1</v>
      </c>
      <c r="H298" t="str">
        <f t="shared" si="137"/>
        <v>Tiene herencia</v>
      </c>
      <c r="I298">
        <v>126</v>
      </c>
      <c r="J298">
        <v>84</v>
      </c>
      <c r="K298">
        <v>82</v>
      </c>
      <c r="L298" t="str">
        <f t="shared" si="138"/>
        <v>Normal</v>
      </c>
      <c r="M298">
        <v>60</v>
      </c>
      <c r="N298" t="str">
        <f t="shared" si="139"/>
        <v>Normal</v>
      </c>
      <c r="O298">
        <v>2</v>
      </c>
      <c r="P298" t="str">
        <f t="shared" si="140"/>
        <v>Ligera limitaciones</v>
      </c>
      <c r="Q298">
        <v>0</v>
      </c>
      <c r="R298" t="str">
        <f t="shared" si="141"/>
        <v>No tiene cetoacidosis</v>
      </c>
      <c r="S298">
        <v>0</v>
      </c>
      <c r="T298" t="str">
        <f t="shared" si="142"/>
        <v>No tiene Insuficiencia</v>
      </c>
      <c r="U298">
        <v>1</v>
      </c>
      <c r="V298" t="str">
        <f t="shared" si="143"/>
        <v>Hipertenso</v>
      </c>
      <c r="W298">
        <v>0.8</v>
      </c>
      <c r="X298" t="str">
        <f t="shared" si="132"/>
        <v>Normal</v>
      </c>
      <c r="Y298">
        <v>36</v>
      </c>
      <c r="Z298" t="str">
        <f t="shared" si="133"/>
        <v>Normal</v>
      </c>
      <c r="AA298">
        <v>114</v>
      </c>
      <c r="AB298" t="str">
        <f t="shared" si="144"/>
        <v>Normal</v>
      </c>
      <c r="AC298">
        <v>21</v>
      </c>
      <c r="AD298" t="str">
        <f t="shared" si="145"/>
        <v>Normal</v>
      </c>
      <c r="AE298">
        <v>14</v>
      </c>
      <c r="AF298" t="str">
        <f t="shared" si="146"/>
        <v>Normal</v>
      </c>
      <c r="AG298">
        <v>1492</v>
      </c>
      <c r="AH298" t="str">
        <f t="shared" si="147"/>
        <v>Poliuria</v>
      </c>
      <c r="AI298">
        <v>1</v>
      </c>
      <c r="AJ298" t="str">
        <f t="shared" si="148"/>
        <v>Diabetico</v>
      </c>
      <c r="AK298">
        <v>120</v>
      </c>
      <c r="AL298" t="str">
        <f t="shared" si="149"/>
        <v>Prediabetes</v>
      </c>
      <c r="AM298">
        <v>5.8</v>
      </c>
      <c r="AN298" t="str">
        <f t="shared" si="150"/>
        <v>Prediabetes</v>
      </c>
      <c r="AO298">
        <v>192</v>
      </c>
      <c r="AP298" t="str">
        <f t="shared" si="151"/>
        <v>Normal</v>
      </c>
      <c r="AQ298">
        <v>127</v>
      </c>
      <c r="AR298" t="str">
        <f t="shared" si="152"/>
        <v>Casi normal</v>
      </c>
      <c r="AS298">
        <v>58</v>
      </c>
      <c r="AT298" t="str">
        <f t="shared" si="153"/>
        <v>Bajo</v>
      </c>
      <c r="AU298">
        <v>106</v>
      </c>
      <c r="AV298" t="str">
        <f t="shared" si="154"/>
        <v>Normal</v>
      </c>
      <c r="AW298">
        <v>139</v>
      </c>
      <c r="AX298" t="str">
        <f t="shared" si="155"/>
        <v>Normal</v>
      </c>
      <c r="AY298">
        <v>4.5</v>
      </c>
      <c r="AZ298" t="str">
        <f t="shared" si="156"/>
        <v>Normal</v>
      </c>
      <c r="BA298">
        <v>12.1</v>
      </c>
      <c r="BB298" t="str">
        <f t="shared" si="134"/>
        <v>Normal</v>
      </c>
      <c r="BC298">
        <v>8.8000000000000007</v>
      </c>
      <c r="BD298" t="str">
        <f t="shared" si="157"/>
        <v>Normal</v>
      </c>
      <c r="BE298">
        <v>4.5</v>
      </c>
      <c r="BF298" t="str">
        <f t="shared" si="158"/>
        <v>Normal</v>
      </c>
      <c r="BG298">
        <v>0</v>
      </c>
      <c r="BH298" t="str">
        <f t="shared" si="159"/>
        <v>No Toma ECA</v>
      </c>
      <c r="BI298">
        <v>1</v>
      </c>
      <c r="BJ298" t="str">
        <f t="shared" si="160"/>
        <v>Toma ARB</v>
      </c>
      <c r="BK298">
        <v>1</v>
      </c>
      <c r="BL298" t="str">
        <f t="shared" si="161"/>
        <v>Toma diureticos</v>
      </c>
      <c r="BM298">
        <v>1</v>
      </c>
      <c r="BN298" t="str">
        <f t="shared" si="162"/>
        <v>Toma estatinas</v>
      </c>
      <c r="BO298">
        <v>0</v>
      </c>
      <c r="BP298" t="str">
        <f t="shared" si="163"/>
        <v>Sano</v>
      </c>
      <c r="BQ298">
        <v>1</v>
      </c>
      <c r="BR298" t="str">
        <f t="shared" si="164"/>
        <v>Enfermedad cardiovascular</v>
      </c>
    </row>
    <row r="299" spans="1:70" x14ac:dyDescent="0.25">
      <c r="A299" t="s">
        <v>299</v>
      </c>
      <c r="B299">
        <v>55</v>
      </c>
      <c r="C299" t="str">
        <f t="shared" si="135"/>
        <v>Adulto</v>
      </c>
      <c r="D299" t="s">
        <v>1</v>
      </c>
      <c r="E299">
        <v>20.399999999999999</v>
      </c>
      <c r="F299" t="str">
        <f t="shared" si="136"/>
        <v>Peso Normal</v>
      </c>
      <c r="G299">
        <v>0</v>
      </c>
      <c r="H299" t="str">
        <f t="shared" si="137"/>
        <v>No tiene herencia</v>
      </c>
      <c r="I299">
        <v>127</v>
      </c>
      <c r="J299">
        <v>65</v>
      </c>
      <c r="K299">
        <v>71</v>
      </c>
      <c r="L299" t="str">
        <f t="shared" si="138"/>
        <v>Normal</v>
      </c>
      <c r="M299">
        <v>53</v>
      </c>
      <c r="N299" t="str">
        <f t="shared" si="139"/>
        <v>Normal</v>
      </c>
      <c r="O299">
        <v>1</v>
      </c>
      <c r="P299" t="str">
        <f t="shared" si="140"/>
        <v>Sin limitaciones</v>
      </c>
      <c r="Q299">
        <v>0</v>
      </c>
      <c r="R299" t="str">
        <f t="shared" si="141"/>
        <v>No tiene cetoacidosis</v>
      </c>
      <c r="S299">
        <v>0</v>
      </c>
      <c r="T299" t="str">
        <f t="shared" si="142"/>
        <v>No tiene Insuficiencia</v>
      </c>
      <c r="U299">
        <v>0</v>
      </c>
      <c r="V299" t="str">
        <f t="shared" si="143"/>
        <v>Normotenso</v>
      </c>
      <c r="W299">
        <v>0.7</v>
      </c>
      <c r="X299" t="str">
        <f t="shared" si="132"/>
        <v>Normal</v>
      </c>
      <c r="Y299">
        <v>22</v>
      </c>
      <c r="Z299" t="str">
        <f t="shared" si="133"/>
        <v>Normal</v>
      </c>
      <c r="AA299">
        <v>97</v>
      </c>
      <c r="AB299" t="str">
        <f t="shared" si="144"/>
        <v>Normal</v>
      </c>
      <c r="AC299">
        <v>25</v>
      </c>
      <c r="AD299" t="str">
        <f t="shared" si="145"/>
        <v>Normal</v>
      </c>
      <c r="AE299">
        <v>20</v>
      </c>
      <c r="AF299" t="str">
        <f t="shared" si="146"/>
        <v>Normal</v>
      </c>
      <c r="AG299">
        <v>1460</v>
      </c>
      <c r="AH299" t="str">
        <f t="shared" si="147"/>
        <v>Poliuria</v>
      </c>
      <c r="AI299">
        <v>1</v>
      </c>
      <c r="AJ299" t="str">
        <f t="shared" si="148"/>
        <v>Diabetico</v>
      </c>
      <c r="AK299">
        <v>81</v>
      </c>
      <c r="AL299" t="str">
        <f t="shared" si="149"/>
        <v>Normal</v>
      </c>
      <c r="AM299">
        <v>5.6</v>
      </c>
      <c r="AN299" t="str">
        <f t="shared" si="150"/>
        <v>Normal</v>
      </c>
      <c r="AO299">
        <v>192</v>
      </c>
      <c r="AP299" t="str">
        <f t="shared" si="151"/>
        <v>Normal</v>
      </c>
      <c r="AQ299">
        <v>121</v>
      </c>
      <c r="AR299" t="str">
        <f t="shared" si="152"/>
        <v>Casi normal</v>
      </c>
      <c r="AS299">
        <v>52</v>
      </c>
      <c r="AT299" t="str">
        <f t="shared" si="153"/>
        <v>Bajo</v>
      </c>
      <c r="AU299">
        <v>136</v>
      </c>
      <c r="AV299" t="str">
        <f t="shared" si="154"/>
        <v>Normal</v>
      </c>
      <c r="AW299">
        <v>135</v>
      </c>
      <c r="AX299" t="str">
        <f t="shared" si="155"/>
        <v>Normal</v>
      </c>
      <c r="AY299">
        <v>3.6</v>
      </c>
      <c r="AZ299" t="str">
        <f t="shared" si="156"/>
        <v>Normal</v>
      </c>
      <c r="BA299">
        <v>14.1</v>
      </c>
      <c r="BB299" t="str">
        <f t="shared" si="134"/>
        <v>Normal</v>
      </c>
      <c r="BC299">
        <v>9.3000000000000007</v>
      </c>
      <c r="BD299" t="str">
        <f t="shared" si="157"/>
        <v>Normal</v>
      </c>
      <c r="BE299">
        <v>3.7</v>
      </c>
      <c r="BF299" t="str">
        <f t="shared" si="158"/>
        <v>Normal</v>
      </c>
      <c r="BG299">
        <v>0</v>
      </c>
      <c r="BH299" t="str">
        <f t="shared" si="159"/>
        <v>No Toma ECA</v>
      </c>
      <c r="BI299">
        <v>0</v>
      </c>
      <c r="BJ299" t="str">
        <f t="shared" si="160"/>
        <v>No toma ARB</v>
      </c>
      <c r="BK299">
        <v>0</v>
      </c>
      <c r="BL299" t="str">
        <f t="shared" si="161"/>
        <v>No toma diureticos</v>
      </c>
      <c r="BM299">
        <v>1</v>
      </c>
      <c r="BN299" t="str">
        <f t="shared" si="162"/>
        <v>Toma estatinas</v>
      </c>
      <c r="BO299">
        <v>0</v>
      </c>
      <c r="BP299" t="str">
        <f t="shared" si="163"/>
        <v>Sano</v>
      </c>
      <c r="BQ299">
        <v>0</v>
      </c>
      <c r="BR299" t="str">
        <f t="shared" si="164"/>
        <v>Sano</v>
      </c>
    </row>
    <row r="300" spans="1:70" x14ac:dyDescent="0.25">
      <c r="A300" t="s">
        <v>300</v>
      </c>
      <c r="B300">
        <v>67</v>
      </c>
      <c r="C300" t="str">
        <f t="shared" si="135"/>
        <v>Adulto Mayor</v>
      </c>
      <c r="D300" t="s">
        <v>6</v>
      </c>
      <c r="E300">
        <v>37.6</v>
      </c>
      <c r="F300" t="str">
        <f t="shared" si="136"/>
        <v>Obesidad II</v>
      </c>
      <c r="G300">
        <v>1</v>
      </c>
      <c r="H300" t="str">
        <f t="shared" si="137"/>
        <v>Tiene herencia</v>
      </c>
      <c r="I300">
        <v>189</v>
      </c>
      <c r="J300">
        <v>100</v>
      </c>
      <c r="K300">
        <v>105</v>
      </c>
      <c r="L300" t="str">
        <f t="shared" si="138"/>
        <v>Taquicardia</v>
      </c>
      <c r="M300">
        <v>25</v>
      </c>
      <c r="N300" t="str">
        <f t="shared" si="139"/>
        <v>Reducida</v>
      </c>
      <c r="O300">
        <v>3</v>
      </c>
      <c r="P300" t="str">
        <f t="shared" si="140"/>
        <v>Limitacion marcada</v>
      </c>
      <c r="Q300">
        <v>1</v>
      </c>
      <c r="R300" t="str">
        <f t="shared" si="141"/>
        <v>Tiene cetoacidosis</v>
      </c>
      <c r="S300">
        <v>0</v>
      </c>
      <c r="T300" t="str">
        <f t="shared" si="142"/>
        <v>No tiene Insuficiencia</v>
      </c>
      <c r="U300">
        <v>1</v>
      </c>
      <c r="V300" t="str">
        <f t="shared" si="143"/>
        <v>Hipertenso</v>
      </c>
      <c r="W300">
        <v>2.6</v>
      </c>
      <c r="X300" t="str">
        <f t="shared" si="132"/>
        <v>Alto</v>
      </c>
      <c r="Y300">
        <v>51</v>
      </c>
      <c r="Z300" t="str">
        <f t="shared" si="133"/>
        <v>Elevado</v>
      </c>
      <c r="AA300">
        <v>40</v>
      </c>
      <c r="AB300" t="str">
        <f t="shared" si="144"/>
        <v>Funcion disminuida moderada</v>
      </c>
      <c r="AC300">
        <v>987</v>
      </c>
      <c r="AD300" t="str">
        <f t="shared" si="145"/>
        <v>Proteinuria</v>
      </c>
      <c r="AE300">
        <v>789</v>
      </c>
      <c r="AF300" t="str">
        <f t="shared" si="146"/>
        <v>Macroalbuminuria</v>
      </c>
      <c r="AG300">
        <v>425</v>
      </c>
      <c r="AH300" t="str">
        <f t="shared" si="147"/>
        <v>Oliguria</v>
      </c>
      <c r="AI300">
        <v>1</v>
      </c>
      <c r="AJ300" t="str">
        <f t="shared" si="148"/>
        <v>Diabetico</v>
      </c>
      <c r="AK300">
        <v>211</v>
      </c>
      <c r="AL300" t="str">
        <f t="shared" si="149"/>
        <v>Diabetes</v>
      </c>
      <c r="AM300">
        <v>9.9</v>
      </c>
      <c r="AN300" t="str">
        <f t="shared" si="150"/>
        <v>Diabetes</v>
      </c>
      <c r="AO300">
        <v>279</v>
      </c>
      <c r="AP300" t="str">
        <f t="shared" si="151"/>
        <v>Riesgo</v>
      </c>
      <c r="AQ300">
        <v>148</v>
      </c>
      <c r="AR300" t="str">
        <f t="shared" si="152"/>
        <v>Limite alto</v>
      </c>
      <c r="AS300">
        <v>41</v>
      </c>
      <c r="AT300" t="str">
        <f t="shared" si="153"/>
        <v>Bajo</v>
      </c>
      <c r="AU300">
        <v>302</v>
      </c>
      <c r="AV300" t="str">
        <f t="shared" si="154"/>
        <v>Alto</v>
      </c>
      <c r="AW300">
        <v>134</v>
      </c>
      <c r="AX300" t="str">
        <f t="shared" si="155"/>
        <v>Bajo</v>
      </c>
      <c r="AY300">
        <v>6.4</v>
      </c>
      <c r="AZ300" t="str">
        <f t="shared" si="156"/>
        <v>Alto</v>
      </c>
      <c r="BA300">
        <v>8</v>
      </c>
      <c r="BB300" t="str">
        <f t="shared" si="134"/>
        <v>Baja</v>
      </c>
      <c r="BC300">
        <v>7.6</v>
      </c>
      <c r="BD300" t="str">
        <f t="shared" si="157"/>
        <v>Bajo</v>
      </c>
      <c r="BE300">
        <v>6.6</v>
      </c>
      <c r="BF300" t="str">
        <f t="shared" si="158"/>
        <v>Alto</v>
      </c>
      <c r="BG300">
        <v>0</v>
      </c>
      <c r="BH300" t="str">
        <f t="shared" si="159"/>
        <v>No Toma ECA</v>
      </c>
      <c r="BI300">
        <v>1</v>
      </c>
      <c r="BJ300" t="str">
        <f t="shared" si="160"/>
        <v>Toma ARB</v>
      </c>
      <c r="BK300">
        <v>1</v>
      </c>
      <c r="BL300" t="str">
        <f t="shared" si="161"/>
        <v>Toma diureticos</v>
      </c>
      <c r="BM300">
        <v>1</v>
      </c>
      <c r="BN300" t="str">
        <f t="shared" si="162"/>
        <v>Toma estatinas</v>
      </c>
      <c r="BO300">
        <v>1</v>
      </c>
      <c r="BP300" t="str">
        <f t="shared" si="163"/>
        <v>Enfermedad renal</v>
      </c>
      <c r="BQ300">
        <v>1</v>
      </c>
      <c r="BR300" t="str">
        <f t="shared" si="164"/>
        <v>Enfermedad cardiovascular</v>
      </c>
    </row>
    <row r="301" spans="1:70" x14ac:dyDescent="0.25">
      <c r="A301" t="s">
        <v>301</v>
      </c>
      <c r="B301">
        <v>65</v>
      </c>
      <c r="C301" t="str">
        <f t="shared" si="135"/>
        <v>Adulto Mayor</v>
      </c>
      <c r="D301" t="s">
        <v>6</v>
      </c>
      <c r="E301">
        <v>24.2</v>
      </c>
      <c r="F301" t="str">
        <f t="shared" si="136"/>
        <v>Peso Normal</v>
      </c>
      <c r="G301">
        <v>1</v>
      </c>
      <c r="H301" t="str">
        <f t="shared" si="137"/>
        <v>Tiene herencia</v>
      </c>
      <c r="I301">
        <v>123</v>
      </c>
      <c r="J301">
        <v>81</v>
      </c>
      <c r="K301">
        <v>66</v>
      </c>
      <c r="L301" t="str">
        <f t="shared" si="138"/>
        <v>Normal</v>
      </c>
      <c r="M301">
        <v>53</v>
      </c>
      <c r="N301" t="str">
        <f t="shared" si="139"/>
        <v>Normal</v>
      </c>
      <c r="O301">
        <v>1</v>
      </c>
      <c r="P301" t="str">
        <f t="shared" si="140"/>
        <v>Sin limitaciones</v>
      </c>
      <c r="Q301">
        <v>0</v>
      </c>
      <c r="R301" t="str">
        <f t="shared" si="141"/>
        <v>No tiene cetoacidosis</v>
      </c>
      <c r="S301">
        <v>0</v>
      </c>
      <c r="T301" t="str">
        <f t="shared" si="142"/>
        <v>No tiene Insuficiencia</v>
      </c>
      <c r="U301">
        <v>0</v>
      </c>
      <c r="V301" t="str">
        <f t="shared" si="143"/>
        <v>Normotenso</v>
      </c>
      <c r="W301">
        <v>0.8</v>
      </c>
      <c r="X301" t="str">
        <f t="shared" si="132"/>
        <v>Normal</v>
      </c>
      <c r="Y301">
        <v>35</v>
      </c>
      <c r="Z301" t="str">
        <f t="shared" si="133"/>
        <v>Normal</v>
      </c>
      <c r="AA301">
        <v>78</v>
      </c>
      <c r="AB301" t="str">
        <f t="shared" si="144"/>
        <v>Funcion disminuida</v>
      </c>
      <c r="AC301">
        <v>25</v>
      </c>
      <c r="AD301" t="str">
        <f t="shared" si="145"/>
        <v>Normal</v>
      </c>
      <c r="AE301">
        <v>20</v>
      </c>
      <c r="AF301" t="str">
        <f t="shared" si="146"/>
        <v>Normal</v>
      </c>
      <c r="AG301">
        <v>1051</v>
      </c>
      <c r="AH301" t="str">
        <f t="shared" si="147"/>
        <v>Poliuria</v>
      </c>
      <c r="AI301">
        <v>1</v>
      </c>
      <c r="AJ301" t="str">
        <f t="shared" si="148"/>
        <v>Diabetico</v>
      </c>
      <c r="AK301">
        <v>123</v>
      </c>
      <c r="AL301" t="str">
        <f t="shared" si="149"/>
        <v>Prediabetes</v>
      </c>
      <c r="AM301">
        <v>5</v>
      </c>
      <c r="AN301" t="str">
        <f t="shared" si="150"/>
        <v>Normal</v>
      </c>
      <c r="AO301">
        <v>213</v>
      </c>
      <c r="AP301" t="str">
        <f t="shared" si="151"/>
        <v>Alto</v>
      </c>
      <c r="AQ301">
        <v>119</v>
      </c>
      <c r="AR301" t="str">
        <f t="shared" si="152"/>
        <v>Casi normal</v>
      </c>
      <c r="AS301">
        <v>54</v>
      </c>
      <c r="AT301" t="str">
        <f t="shared" si="153"/>
        <v>Bajo</v>
      </c>
      <c r="AU301">
        <v>148</v>
      </c>
      <c r="AV301" t="str">
        <f t="shared" si="154"/>
        <v>Normal</v>
      </c>
      <c r="AW301">
        <v>138</v>
      </c>
      <c r="AX301" t="str">
        <f t="shared" si="155"/>
        <v>Normal</v>
      </c>
      <c r="AY301">
        <v>4.0999999999999996</v>
      </c>
      <c r="AZ301" t="str">
        <f t="shared" si="156"/>
        <v>Normal</v>
      </c>
      <c r="BA301">
        <v>13.7</v>
      </c>
      <c r="BB301" t="str">
        <f t="shared" si="134"/>
        <v>Normal</v>
      </c>
      <c r="BC301">
        <v>9.4</v>
      </c>
      <c r="BD301" t="str">
        <f t="shared" si="157"/>
        <v>Normal</v>
      </c>
      <c r="BE301">
        <v>3.2</v>
      </c>
      <c r="BF301" t="str">
        <f t="shared" si="158"/>
        <v>Normal</v>
      </c>
      <c r="BG301">
        <v>0</v>
      </c>
      <c r="BH301" t="str">
        <f t="shared" si="159"/>
        <v>No Toma ECA</v>
      </c>
      <c r="BI301">
        <v>1</v>
      </c>
      <c r="BJ301" t="str">
        <f t="shared" si="160"/>
        <v>Toma ARB</v>
      </c>
      <c r="BK301">
        <v>1</v>
      </c>
      <c r="BL301" t="str">
        <f t="shared" si="161"/>
        <v>Toma diureticos</v>
      </c>
      <c r="BM301">
        <v>1</v>
      </c>
      <c r="BN301" t="str">
        <f t="shared" si="162"/>
        <v>Toma estatinas</v>
      </c>
      <c r="BO301">
        <v>0</v>
      </c>
      <c r="BP301" t="str">
        <f t="shared" si="163"/>
        <v>Sano</v>
      </c>
      <c r="BQ301">
        <v>0</v>
      </c>
      <c r="BR301" t="str">
        <f t="shared" si="164"/>
        <v>Sano</v>
      </c>
    </row>
    <row r="302" spans="1:70" x14ac:dyDescent="0.25">
      <c r="A302" t="s">
        <v>302</v>
      </c>
      <c r="B302">
        <v>52</v>
      </c>
      <c r="C302" t="str">
        <f t="shared" si="135"/>
        <v>Adulto</v>
      </c>
      <c r="D302" t="s">
        <v>6</v>
      </c>
      <c r="E302">
        <v>21.4</v>
      </c>
      <c r="F302" t="str">
        <f t="shared" si="136"/>
        <v>Peso Normal</v>
      </c>
      <c r="G302">
        <v>1</v>
      </c>
      <c r="H302" t="str">
        <f t="shared" si="137"/>
        <v>Tiene herencia</v>
      </c>
      <c r="I302">
        <v>130</v>
      </c>
      <c r="J302">
        <v>76</v>
      </c>
      <c r="K302">
        <v>60</v>
      </c>
      <c r="L302" t="str">
        <f t="shared" si="138"/>
        <v>Normal</v>
      </c>
      <c r="M302">
        <v>52</v>
      </c>
      <c r="N302" t="str">
        <f t="shared" si="139"/>
        <v>Normal</v>
      </c>
      <c r="O302">
        <v>1</v>
      </c>
      <c r="P302" t="str">
        <f t="shared" si="140"/>
        <v>Sin limitaciones</v>
      </c>
      <c r="Q302">
        <v>0</v>
      </c>
      <c r="R302" t="str">
        <f t="shared" si="141"/>
        <v>No tiene cetoacidosis</v>
      </c>
      <c r="S302">
        <v>0</v>
      </c>
      <c r="T302" t="str">
        <f t="shared" si="142"/>
        <v>No tiene Insuficiencia</v>
      </c>
      <c r="U302">
        <v>0</v>
      </c>
      <c r="V302" t="str">
        <f t="shared" si="143"/>
        <v>Normotenso</v>
      </c>
      <c r="W302">
        <v>1.1000000000000001</v>
      </c>
      <c r="X302" t="str">
        <f t="shared" si="132"/>
        <v>Alto</v>
      </c>
      <c r="Y302">
        <v>39</v>
      </c>
      <c r="Z302" t="str">
        <f t="shared" si="133"/>
        <v>Normal</v>
      </c>
      <c r="AA302">
        <v>92</v>
      </c>
      <c r="AB302" t="str">
        <f t="shared" si="144"/>
        <v>Normal</v>
      </c>
      <c r="AC302">
        <v>8</v>
      </c>
      <c r="AD302" t="str">
        <f t="shared" si="145"/>
        <v>Normal</v>
      </c>
      <c r="AE302">
        <v>7</v>
      </c>
      <c r="AF302" t="str">
        <f t="shared" si="146"/>
        <v>Normal</v>
      </c>
      <c r="AG302">
        <v>1188</v>
      </c>
      <c r="AH302" t="str">
        <f t="shared" si="147"/>
        <v>Poliuria</v>
      </c>
      <c r="AI302">
        <v>0</v>
      </c>
      <c r="AJ302" t="str">
        <f t="shared" si="148"/>
        <v>No Diabetico</v>
      </c>
      <c r="AK302">
        <v>83</v>
      </c>
      <c r="AL302" t="str">
        <f t="shared" si="149"/>
        <v>Normal</v>
      </c>
      <c r="AM302">
        <v>5.5</v>
      </c>
      <c r="AN302" t="str">
        <f t="shared" si="150"/>
        <v>Normal</v>
      </c>
      <c r="AO302">
        <v>182</v>
      </c>
      <c r="AP302" t="str">
        <f t="shared" si="151"/>
        <v>Normal</v>
      </c>
      <c r="AQ302">
        <v>101</v>
      </c>
      <c r="AR302" t="str">
        <f t="shared" si="152"/>
        <v>Casi normal</v>
      </c>
      <c r="AS302">
        <v>55</v>
      </c>
      <c r="AT302" t="str">
        <f t="shared" si="153"/>
        <v>Bajo</v>
      </c>
      <c r="AU302">
        <v>82</v>
      </c>
      <c r="AV302" t="str">
        <f t="shared" si="154"/>
        <v>Normal</v>
      </c>
      <c r="AW302">
        <v>141</v>
      </c>
      <c r="AX302" t="str">
        <f t="shared" si="155"/>
        <v>Normal</v>
      </c>
      <c r="AY302">
        <v>4.3</v>
      </c>
      <c r="AZ302" t="str">
        <f t="shared" si="156"/>
        <v>Normal</v>
      </c>
      <c r="BA302">
        <v>13</v>
      </c>
      <c r="BB302" t="str">
        <f t="shared" si="134"/>
        <v>Normal</v>
      </c>
      <c r="BC302">
        <v>9.8000000000000007</v>
      </c>
      <c r="BD302" t="str">
        <f t="shared" si="157"/>
        <v>Normal</v>
      </c>
      <c r="BE302">
        <v>2.7</v>
      </c>
      <c r="BF302" t="str">
        <f t="shared" si="158"/>
        <v>Normal</v>
      </c>
      <c r="BG302">
        <v>0</v>
      </c>
      <c r="BH302" t="str">
        <f t="shared" si="159"/>
        <v>No Toma ECA</v>
      </c>
      <c r="BI302">
        <v>1</v>
      </c>
      <c r="BJ302" t="str">
        <f t="shared" si="160"/>
        <v>Toma ARB</v>
      </c>
      <c r="BK302">
        <v>0</v>
      </c>
      <c r="BL302" t="str">
        <f t="shared" si="161"/>
        <v>No toma diureticos</v>
      </c>
      <c r="BM302">
        <v>1</v>
      </c>
      <c r="BN302" t="str">
        <f t="shared" si="162"/>
        <v>Toma estatinas</v>
      </c>
      <c r="BO302">
        <v>0</v>
      </c>
      <c r="BP302" t="str">
        <f t="shared" si="163"/>
        <v>Sano</v>
      </c>
      <c r="BQ302">
        <v>1</v>
      </c>
      <c r="BR302" t="str">
        <f t="shared" si="164"/>
        <v>Enfermedad cardiovascular</v>
      </c>
    </row>
    <row r="303" spans="1:70" x14ac:dyDescent="0.25">
      <c r="A303" t="s">
        <v>303</v>
      </c>
      <c r="B303">
        <v>53</v>
      </c>
      <c r="C303" t="str">
        <f t="shared" si="135"/>
        <v>Adulto</v>
      </c>
      <c r="D303" t="s">
        <v>1</v>
      </c>
      <c r="E303">
        <v>24</v>
      </c>
      <c r="F303" t="str">
        <f t="shared" si="136"/>
        <v>Peso Normal</v>
      </c>
      <c r="G303">
        <v>0</v>
      </c>
      <c r="H303" t="str">
        <f t="shared" si="137"/>
        <v>No tiene herencia</v>
      </c>
      <c r="I303">
        <v>102</v>
      </c>
      <c r="J303">
        <v>65</v>
      </c>
      <c r="K303">
        <v>79</v>
      </c>
      <c r="L303" t="str">
        <f t="shared" si="138"/>
        <v>Normal</v>
      </c>
      <c r="M303">
        <v>68</v>
      </c>
      <c r="N303" t="str">
        <f t="shared" si="139"/>
        <v>Normal</v>
      </c>
      <c r="O303">
        <v>2</v>
      </c>
      <c r="P303" t="str">
        <f t="shared" si="140"/>
        <v>Ligera limitaciones</v>
      </c>
      <c r="Q303">
        <v>0</v>
      </c>
      <c r="R303" t="str">
        <f t="shared" si="141"/>
        <v>No tiene cetoacidosis</v>
      </c>
      <c r="S303">
        <v>0</v>
      </c>
      <c r="T303" t="str">
        <f t="shared" si="142"/>
        <v>No tiene Insuficiencia</v>
      </c>
      <c r="U303">
        <v>0</v>
      </c>
      <c r="V303" t="str">
        <f t="shared" si="143"/>
        <v>Normotenso</v>
      </c>
      <c r="W303">
        <v>1.1000000000000001</v>
      </c>
      <c r="X303" t="str">
        <f t="shared" si="132"/>
        <v>Normal</v>
      </c>
      <c r="Y303">
        <v>31</v>
      </c>
      <c r="Z303" t="str">
        <f t="shared" si="133"/>
        <v>Normal</v>
      </c>
      <c r="AA303">
        <v>116</v>
      </c>
      <c r="AB303" t="str">
        <f t="shared" si="144"/>
        <v>Normal</v>
      </c>
      <c r="AC303">
        <v>18</v>
      </c>
      <c r="AD303" t="str">
        <f t="shared" si="145"/>
        <v>Normal</v>
      </c>
      <c r="AE303">
        <v>14</v>
      </c>
      <c r="AF303" t="str">
        <f t="shared" si="146"/>
        <v>Normal</v>
      </c>
      <c r="AG303">
        <v>1043</v>
      </c>
      <c r="AH303" t="str">
        <f t="shared" si="147"/>
        <v>Poliuria</v>
      </c>
      <c r="AI303">
        <v>0</v>
      </c>
      <c r="AJ303" t="str">
        <f t="shared" si="148"/>
        <v>No Diabetico</v>
      </c>
      <c r="AK303">
        <v>117</v>
      </c>
      <c r="AL303" t="str">
        <f t="shared" si="149"/>
        <v>Prediabetes</v>
      </c>
      <c r="AM303">
        <v>6.1</v>
      </c>
      <c r="AN303" t="str">
        <f t="shared" si="150"/>
        <v>Prediabetes</v>
      </c>
      <c r="AO303">
        <v>204</v>
      </c>
      <c r="AP303" t="str">
        <f t="shared" si="151"/>
        <v>Alto</v>
      </c>
      <c r="AQ303">
        <v>130</v>
      </c>
      <c r="AR303" t="str">
        <f t="shared" si="152"/>
        <v>Limite alto</v>
      </c>
      <c r="AS303">
        <v>45</v>
      </c>
      <c r="AT303" t="str">
        <f t="shared" si="153"/>
        <v>Bajo</v>
      </c>
      <c r="AU303">
        <v>118</v>
      </c>
      <c r="AV303" t="str">
        <f t="shared" si="154"/>
        <v>Normal</v>
      </c>
      <c r="AW303">
        <v>135</v>
      </c>
      <c r="AX303" t="str">
        <f t="shared" si="155"/>
        <v>Normal</v>
      </c>
      <c r="AY303">
        <v>3.9</v>
      </c>
      <c r="AZ303" t="str">
        <f t="shared" si="156"/>
        <v>Normal</v>
      </c>
      <c r="BA303">
        <v>13.3</v>
      </c>
      <c r="BB303" t="str">
        <f t="shared" si="134"/>
        <v>Baja</v>
      </c>
      <c r="BC303">
        <v>9.1</v>
      </c>
      <c r="BD303" t="str">
        <f t="shared" si="157"/>
        <v>Normal</v>
      </c>
      <c r="BE303">
        <v>2.5</v>
      </c>
      <c r="BF303" t="str">
        <f t="shared" si="158"/>
        <v>Normal</v>
      </c>
      <c r="BG303">
        <v>1</v>
      </c>
      <c r="BH303" t="str">
        <f t="shared" si="159"/>
        <v>Toma ECA</v>
      </c>
      <c r="BI303">
        <v>1</v>
      </c>
      <c r="BJ303" t="str">
        <f t="shared" si="160"/>
        <v>Toma ARB</v>
      </c>
      <c r="BK303">
        <v>0</v>
      </c>
      <c r="BL303" t="str">
        <f t="shared" si="161"/>
        <v>No toma diureticos</v>
      </c>
      <c r="BM303">
        <v>0</v>
      </c>
      <c r="BN303" t="str">
        <f t="shared" si="162"/>
        <v>No toma estatinas</v>
      </c>
      <c r="BO303">
        <v>0</v>
      </c>
      <c r="BP303" t="str">
        <f t="shared" si="163"/>
        <v>Sano</v>
      </c>
      <c r="BQ303">
        <v>1</v>
      </c>
      <c r="BR303" t="str">
        <f t="shared" si="164"/>
        <v>Enfermedad cardiovascular</v>
      </c>
    </row>
    <row r="304" spans="1:70" x14ac:dyDescent="0.25">
      <c r="A304" t="s">
        <v>304</v>
      </c>
      <c r="B304">
        <v>73</v>
      </c>
      <c r="C304" t="str">
        <f t="shared" si="135"/>
        <v>Adulto Mayor</v>
      </c>
      <c r="D304" t="s">
        <v>1</v>
      </c>
      <c r="E304">
        <v>25.2</v>
      </c>
      <c r="F304" t="str">
        <f t="shared" si="136"/>
        <v>Sobrepeso</v>
      </c>
      <c r="G304">
        <v>0</v>
      </c>
      <c r="H304" t="str">
        <f t="shared" si="137"/>
        <v>No tiene herencia</v>
      </c>
      <c r="I304">
        <v>142</v>
      </c>
      <c r="J304">
        <v>107</v>
      </c>
      <c r="K304">
        <v>94</v>
      </c>
      <c r="L304" t="str">
        <f t="shared" si="138"/>
        <v>Normal</v>
      </c>
      <c r="M304">
        <v>26</v>
      </c>
      <c r="N304" t="str">
        <f t="shared" si="139"/>
        <v>Reducida</v>
      </c>
      <c r="O304">
        <v>2</v>
      </c>
      <c r="P304" t="str">
        <f t="shared" si="140"/>
        <v>Ligera limitaciones</v>
      </c>
      <c r="Q304">
        <v>1</v>
      </c>
      <c r="R304" t="str">
        <f t="shared" si="141"/>
        <v>Tiene cetoacidosis</v>
      </c>
      <c r="S304">
        <v>0</v>
      </c>
      <c r="T304" t="str">
        <f t="shared" si="142"/>
        <v>No tiene Insuficiencia</v>
      </c>
      <c r="U304">
        <v>1</v>
      </c>
      <c r="V304" t="str">
        <f t="shared" si="143"/>
        <v>Hipertenso</v>
      </c>
      <c r="W304">
        <v>3.3</v>
      </c>
      <c r="X304" t="str">
        <f t="shared" si="132"/>
        <v>Alto</v>
      </c>
      <c r="Y304">
        <v>57</v>
      </c>
      <c r="Z304" t="str">
        <f t="shared" si="133"/>
        <v>Elevado</v>
      </c>
      <c r="AA304">
        <v>42</v>
      </c>
      <c r="AB304" t="str">
        <f t="shared" si="144"/>
        <v>Funcion disminuida moderada</v>
      </c>
      <c r="AC304">
        <v>2595</v>
      </c>
      <c r="AD304" t="str">
        <f t="shared" si="145"/>
        <v>Proteinuria</v>
      </c>
      <c r="AE304">
        <v>2335</v>
      </c>
      <c r="AF304" t="str">
        <f t="shared" si="146"/>
        <v>Macroalbuminuria</v>
      </c>
      <c r="AG304">
        <v>880</v>
      </c>
      <c r="AH304" t="str">
        <f t="shared" si="147"/>
        <v>Poliuria</v>
      </c>
      <c r="AI304">
        <v>1</v>
      </c>
      <c r="AJ304" t="str">
        <f t="shared" si="148"/>
        <v>Diabetico</v>
      </c>
      <c r="AK304">
        <v>179</v>
      </c>
      <c r="AL304" t="str">
        <f t="shared" si="149"/>
        <v>Diabetes</v>
      </c>
      <c r="AM304">
        <v>10.7</v>
      </c>
      <c r="AN304" t="str">
        <f t="shared" si="150"/>
        <v>Diabetes</v>
      </c>
      <c r="AO304">
        <v>262</v>
      </c>
      <c r="AP304" t="str">
        <f t="shared" si="151"/>
        <v>Riesgo</v>
      </c>
      <c r="AQ304">
        <v>215</v>
      </c>
      <c r="AR304" t="str">
        <f t="shared" si="152"/>
        <v>Muy alto</v>
      </c>
      <c r="AS304">
        <v>37</v>
      </c>
      <c r="AT304" t="str">
        <f t="shared" si="153"/>
        <v>Bajo</v>
      </c>
      <c r="AU304">
        <v>368</v>
      </c>
      <c r="AV304" t="str">
        <f t="shared" si="154"/>
        <v>Alto</v>
      </c>
      <c r="AW304">
        <v>131</v>
      </c>
      <c r="AX304" t="str">
        <f t="shared" si="155"/>
        <v>Bajo</v>
      </c>
      <c r="AY304">
        <v>6.1</v>
      </c>
      <c r="AZ304" t="str">
        <f t="shared" si="156"/>
        <v>Alto</v>
      </c>
      <c r="BA304">
        <v>10.4</v>
      </c>
      <c r="BB304" t="str">
        <f t="shared" si="134"/>
        <v>Baja</v>
      </c>
      <c r="BC304">
        <v>7.6</v>
      </c>
      <c r="BD304" t="str">
        <f t="shared" si="157"/>
        <v>Bajo</v>
      </c>
      <c r="BE304">
        <v>4.7</v>
      </c>
      <c r="BF304" t="str">
        <f t="shared" si="158"/>
        <v>Alto</v>
      </c>
      <c r="BG304">
        <v>1</v>
      </c>
      <c r="BH304" t="str">
        <f t="shared" si="159"/>
        <v>Toma ECA</v>
      </c>
      <c r="BI304">
        <v>0</v>
      </c>
      <c r="BJ304" t="str">
        <f t="shared" si="160"/>
        <v>No toma ARB</v>
      </c>
      <c r="BK304">
        <v>1</v>
      </c>
      <c r="BL304" t="str">
        <f t="shared" si="161"/>
        <v>Toma diureticos</v>
      </c>
      <c r="BM304">
        <v>0</v>
      </c>
      <c r="BN304" t="str">
        <f t="shared" si="162"/>
        <v>No toma estatinas</v>
      </c>
      <c r="BO304">
        <v>1</v>
      </c>
      <c r="BP304" t="str">
        <f t="shared" si="163"/>
        <v>Enfermedad renal</v>
      </c>
      <c r="BQ304">
        <v>1</v>
      </c>
      <c r="BR304" t="str">
        <f t="shared" si="164"/>
        <v>Enfermedad cardiovascular</v>
      </c>
    </row>
    <row r="305" spans="1:70" x14ac:dyDescent="0.25">
      <c r="A305" t="s">
        <v>305</v>
      </c>
      <c r="B305">
        <v>83</v>
      </c>
      <c r="C305" t="str">
        <f t="shared" si="135"/>
        <v>Adulto Mayor</v>
      </c>
      <c r="D305" t="s">
        <v>1</v>
      </c>
      <c r="E305">
        <v>39.6</v>
      </c>
      <c r="F305" t="str">
        <f t="shared" si="136"/>
        <v>Obesidad II</v>
      </c>
      <c r="G305">
        <v>1</v>
      </c>
      <c r="H305" t="str">
        <f t="shared" si="137"/>
        <v>Tiene herencia</v>
      </c>
      <c r="I305">
        <v>177</v>
      </c>
      <c r="J305">
        <v>91</v>
      </c>
      <c r="K305">
        <v>100</v>
      </c>
      <c r="L305" t="str">
        <f t="shared" si="138"/>
        <v>Normal</v>
      </c>
      <c r="M305">
        <v>50</v>
      </c>
      <c r="N305" t="str">
        <f t="shared" si="139"/>
        <v>Normal</v>
      </c>
      <c r="O305">
        <v>2</v>
      </c>
      <c r="P305" t="str">
        <f t="shared" si="140"/>
        <v>Ligera limitaciones</v>
      </c>
      <c r="Q305">
        <v>1</v>
      </c>
      <c r="R305" t="str">
        <f t="shared" si="141"/>
        <v>Tiene cetoacidosis</v>
      </c>
      <c r="S305">
        <v>0</v>
      </c>
      <c r="T305" t="str">
        <f t="shared" si="142"/>
        <v>No tiene Insuficiencia</v>
      </c>
      <c r="U305">
        <v>1</v>
      </c>
      <c r="V305" t="str">
        <f t="shared" si="143"/>
        <v>Hipertenso</v>
      </c>
      <c r="W305">
        <v>2.7</v>
      </c>
      <c r="X305" t="str">
        <f t="shared" si="132"/>
        <v>Alto</v>
      </c>
      <c r="Y305">
        <v>77</v>
      </c>
      <c r="Z305" t="str">
        <f t="shared" si="133"/>
        <v>Elevado</v>
      </c>
      <c r="AA305">
        <v>42</v>
      </c>
      <c r="AB305" t="str">
        <f t="shared" si="144"/>
        <v>Funcion disminuida moderada</v>
      </c>
      <c r="AC305">
        <v>2547</v>
      </c>
      <c r="AD305" t="str">
        <f t="shared" si="145"/>
        <v>Proteinuria</v>
      </c>
      <c r="AE305">
        <v>2292</v>
      </c>
      <c r="AF305" t="str">
        <f t="shared" si="146"/>
        <v>Macroalbuminuria</v>
      </c>
      <c r="AG305">
        <v>827</v>
      </c>
      <c r="AH305" t="str">
        <f t="shared" si="147"/>
        <v>Poliuria</v>
      </c>
      <c r="AI305">
        <v>0</v>
      </c>
      <c r="AJ305" t="str">
        <f t="shared" si="148"/>
        <v>No Diabetico</v>
      </c>
      <c r="AK305">
        <v>209</v>
      </c>
      <c r="AL305" t="str">
        <f t="shared" si="149"/>
        <v>Diabetes</v>
      </c>
      <c r="AM305">
        <v>9.4</v>
      </c>
      <c r="AN305" t="str">
        <f t="shared" si="150"/>
        <v>Diabetes</v>
      </c>
      <c r="AO305">
        <v>261</v>
      </c>
      <c r="AP305" t="str">
        <f t="shared" si="151"/>
        <v>Riesgo</v>
      </c>
      <c r="AQ305">
        <v>160</v>
      </c>
      <c r="AR305" t="str">
        <f t="shared" si="152"/>
        <v>Alto</v>
      </c>
      <c r="AS305">
        <v>44</v>
      </c>
      <c r="AT305" t="str">
        <f t="shared" si="153"/>
        <v>Bajo</v>
      </c>
      <c r="AU305">
        <v>221</v>
      </c>
      <c r="AV305" t="str">
        <f t="shared" si="154"/>
        <v>Alto</v>
      </c>
      <c r="AW305">
        <v>136</v>
      </c>
      <c r="AX305" t="str">
        <f t="shared" si="155"/>
        <v>Normal</v>
      </c>
      <c r="AY305">
        <v>6.5</v>
      </c>
      <c r="AZ305" t="str">
        <f t="shared" si="156"/>
        <v>Alto</v>
      </c>
      <c r="BA305">
        <v>10.1</v>
      </c>
      <c r="BB305" t="str">
        <f t="shared" si="134"/>
        <v>Baja</v>
      </c>
      <c r="BC305">
        <v>8</v>
      </c>
      <c r="BD305" t="str">
        <f t="shared" si="157"/>
        <v>Bajo</v>
      </c>
      <c r="BE305">
        <v>6.7</v>
      </c>
      <c r="BF305" t="str">
        <f t="shared" si="158"/>
        <v>Alto</v>
      </c>
      <c r="BG305">
        <v>1</v>
      </c>
      <c r="BH305" t="str">
        <f t="shared" si="159"/>
        <v>Toma ECA</v>
      </c>
      <c r="BI305">
        <v>0</v>
      </c>
      <c r="BJ305" t="str">
        <f t="shared" si="160"/>
        <v>No toma ARB</v>
      </c>
      <c r="BK305">
        <v>1</v>
      </c>
      <c r="BL305" t="str">
        <f t="shared" si="161"/>
        <v>Toma diureticos</v>
      </c>
      <c r="BM305">
        <v>1</v>
      </c>
      <c r="BN305" t="str">
        <f t="shared" si="162"/>
        <v>Toma estatinas</v>
      </c>
      <c r="BO305">
        <v>1</v>
      </c>
      <c r="BP305" t="str">
        <f t="shared" si="163"/>
        <v>Enfermedad renal</v>
      </c>
      <c r="BQ305">
        <v>1</v>
      </c>
      <c r="BR305" t="str">
        <f t="shared" si="164"/>
        <v>Enfermedad cardiovascular</v>
      </c>
    </row>
    <row r="306" spans="1:70" x14ac:dyDescent="0.25">
      <c r="A306" t="s">
        <v>306</v>
      </c>
      <c r="B306">
        <v>63</v>
      </c>
      <c r="C306" t="str">
        <f t="shared" si="135"/>
        <v>Adulto Mayor</v>
      </c>
      <c r="D306" t="s">
        <v>1</v>
      </c>
      <c r="E306">
        <v>25</v>
      </c>
      <c r="F306" t="str">
        <f t="shared" si="136"/>
        <v>Sobrepeso</v>
      </c>
      <c r="G306">
        <v>0</v>
      </c>
      <c r="H306" t="str">
        <f t="shared" si="137"/>
        <v>No tiene herencia</v>
      </c>
      <c r="I306">
        <v>101</v>
      </c>
      <c r="J306">
        <v>71</v>
      </c>
      <c r="K306">
        <v>75</v>
      </c>
      <c r="L306" t="str">
        <f t="shared" si="138"/>
        <v>Normal</v>
      </c>
      <c r="M306">
        <v>70</v>
      </c>
      <c r="N306" t="str">
        <f t="shared" si="139"/>
        <v>Normal</v>
      </c>
      <c r="O306">
        <v>1</v>
      </c>
      <c r="P306" t="str">
        <f t="shared" si="140"/>
        <v>Sin limitaciones</v>
      </c>
      <c r="Q306">
        <v>0</v>
      </c>
      <c r="R306" t="str">
        <f t="shared" si="141"/>
        <v>No tiene cetoacidosis</v>
      </c>
      <c r="S306">
        <v>0</v>
      </c>
      <c r="T306" t="str">
        <f t="shared" si="142"/>
        <v>No tiene Insuficiencia</v>
      </c>
      <c r="U306">
        <v>0</v>
      </c>
      <c r="V306" t="str">
        <f t="shared" si="143"/>
        <v>Normotenso</v>
      </c>
      <c r="W306">
        <v>0.7</v>
      </c>
      <c r="X306" t="str">
        <f t="shared" si="132"/>
        <v>Normal</v>
      </c>
      <c r="Y306">
        <v>25</v>
      </c>
      <c r="Z306" t="str">
        <f t="shared" si="133"/>
        <v>Normal</v>
      </c>
      <c r="AA306">
        <v>92</v>
      </c>
      <c r="AB306" t="str">
        <f t="shared" si="144"/>
        <v>Normal</v>
      </c>
      <c r="AC306">
        <v>25</v>
      </c>
      <c r="AD306" t="str">
        <f t="shared" si="145"/>
        <v>Normal</v>
      </c>
      <c r="AE306">
        <v>17</v>
      </c>
      <c r="AF306" t="str">
        <f t="shared" si="146"/>
        <v>Normal</v>
      </c>
      <c r="AG306">
        <v>1166</v>
      </c>
      <c r="AH306" t="str">
        <f t="shared" si="147"/>
        <v>Poliuria</v>
      </c>
      <c r="AI306">
        <v>0</v>
      </c>
      <c r="AJ306" t="str">
        <f t="shared" si="148"/>
        <v>No Diabetico</v>
      </c>
      <c r="AK306">
        <v>116</v>
      </c>
      <c r="AL306" t="str">
        <f t="shared" si="149"/>
        <v>Prediabetes</v>
      </c>
      <c r="AM306">
        <v>5.4</v>
      </c>
      <c r="AN306" t="str">
        <f t="shared" si="150"/>
        <v>Normal</v>
      </c>
      <c r="AO306">
        <v>151</v>
      </c>
      <c r="AP306" t="str">
        <f t="shared" si="151"/>
        <v>Normal</v>
      </c>
      <c r="AQ306">
        <v>98</v>
      </c>
      <c r="AR306" t="str">
        <f t="shared" si="152"/>
        <v>Normal</v>
      </c>
      <c r="AS306">
        <v>53</v>
      </c>
      <c r="AT306" t="str">
        <f t="shared" si="153"/>
        <v>Bajo</v>
      </c>
      <c r="AU306">
        <v>99</v>
      </c>
      <c r="AV306" t="str">
        <f t="shared" si="154"/>
        <v>Normal</v>
      </c>
      <c r="AW306">
        <v>144</v>
      </c>
      <c r="AX306" t="str">
        <f t="shared" si="155"/>
        <v>Normal</v>
      </c>
      <c r="AY306">
        <v>4.5999999999999996</v>
      </c>
      <c r="AZ306" t="str">
        <f t="shared" si="156"/>
        <v>Normal</v>
      </c>
      <c r="BA306">
        <v>15.8</v>
      </c>
      <c r="BB306" t="str">
        <f t="shared" si="134"/>
        <v>Normal</v>
      </c>
      <c r="BC306">
        <v>9.4</v>
      </c>
      <c r="BD306" t="str">
        <f t="shared" si="157"/>
        <v>Normal</v>
      </c>
      <c r="BE306">
        <v>3</v>
      </c>
      <c r="BF306" t="str">
        <f t="shared" si="158"/>
        <v>Normal</v>
      </c>
      <c r="BG306">
        <v>1</v>
      </c>
      <c r="BH306" t="str">
        <f t="shared" si="159"/>
        <v>Toma ECA</v>
      </c>
      <c r="BI306">
        <v>1</v>
      </c>
      <c r="BJ306" t="str">
        <f t="shared" si="160"/>
        <v>Toma ARB</v>
      </c>
      <c r="BK306">
        <v>1</v>
      </c>
      <c r="BL306" t="str">
        <f t="shared" si="161"/>
        <v>Toma diureticos</v>
      </c>
      <c r="BM306">
        <v>0</v>
      </c>
      <c r="BN306" t="str">
        <f t="shared" si="162"/>
        <v>No toma estatinas</v>
      </c>
      <c r="BO306">
        <v>0</v>
      </c>
      <c r="BP306" t="str">
        <f t="shared" si="163"/>
        <v>Sano</v>
      </c>
      <c r="BQ306">
        <v>0</v>
      </c>
      <c r="BR306" t="str">
        <f t="shared" si="164"/>
        <v>Sano</v>
      </c>
    </row>
    <row r="307" spans="1:70" x14ac:dyDescent="0.25">
      <c r="A307" t="s">
        <v>307</v>
      </c>
      <c r="B307">
        <v>55</v>
      </c>
      <c r="C307" t="str">
        <f t="shared" si="135"/>
        <v>Adulto</v>
      </c>
      <c r="D307" t="s">
        <v>1</v>
      </c>
      <c r="E307">
        <v>24</v>
      </c>
      <c r="F307" t="str">
        <f t="shared" si="136"/>
        <v>Peso Normal</v>
      </c>
      <c r="G307">
        <v>0</v>
      </c>
      <c r="H307" t="str">
        <f t="shared" si="137"/>
        <v>No tiene herencia</v>
      </c>
      <c r="I307">
        <v>132</v>
      </c>
      <c r="J307">
        <v>77</v>
      </c>
      <c r="K307">
        <v>63</v>
      </c>
      <c r="L307" t="str">
        <f t="shared" si="138"/>
        <v>Normal</v>
      </c>
      <c r="M307">
        <v>63</v>
      </c>
      <c r="N307" t="str">
        <f t="shared" si="139"/>
        <v>Normal</v>
      </c>
      <c r="O307">
        <v>1</v>
      </c>
      <c r="P307" t="str">
        <f t="shared" si="140"/>
        <v>Sin limitaciones</v>
      </c>
      <c r="Q307">
        <v>0</v>
      </c>
      <c r="R307" t="str">
        <f t="shared" si="141"/>
        <v>No tiene cetoacidosis</v>
      </c>
      <c r="S307">
        <v>0</v>
      </c>
      <c r="T307" t="str">
        <f t="shared" si="142"/>
        <v>No tiene Insuficiencia</v>
      </c>
      <c r="U307">
        <v>0</v>
      </c>
      <c r="V307" t="str">
        <f t="shared" si="143"/>
        <v>Normotenso</v>
      </c>
      <c r="W307">
        <v>0.7</v>
      </c>
      <c r="X307" t="str">
        <f t="shared" si="132"/>
        <v>Normal</v>
      </c>
      <c r="Y307">
        <v>15</v>
      </c>
      <c r="Z307" t="str">
        <f t="shared" si="133"/>
        <v>Bajo</v>
      </c>
      <c r="AA307">
        <v>90</v>
      </c>
      <c r="AB307" t="str">
        <f t="shared" si="144"/>
        <v>Funcion disminuida</v>
      </c>
      <c r="AC307">
        <v>27</v>
      </c>
      <c r="AD307" t="str">
        <f t="shared" si="145"/>
        <v>Normal</v>
      </c>
      <c r="AE307">
        <v>24</v>
      </c>
      <c r="AF307" t="str">
        <f t="shared" si="146"/>
        <v>Normal</v>
      </c>
      <c r="AG307">
        <v>1380</v>
      </c>
      <c r="AH307" t="str">
        <f t="shared" si="147"/>
        <v>Poliuria</v>
      </c>
      <c r="AI307">
        <v>0</v>
      </c>
      <c r="AJ307" t="str">
        <f t="shared" si="148"/>
        <v>No Diabetico</v>
      </c>
      <c r="AK307">
        <v>117</v>
      </c>
      <c r="AL307" t="str">
        <f t="shared" si="149"/>
        <v>Prediabetes</v>
      </c>
      <c r="AM307">
        <v>6</v>
      </c>
      <c r="AN307" t="str">
        <f t="shared" si="150"/>
        <v>Prediabetes</v>
      </c>
      <c r="AO307">
        <v>168</v>
      </c>
      <c r="AP307" t="str">
        <f t="shared" si="151"/>
        <v>Normal</v>
      </c>
      <c r="AQ307">
        <v>99</v>
      </c>
      <c r="AR307" t="str">
        <f t="shared" si="152"/>
        <v>Normal</v>
      </c>
      <c r="AS307">
        <v>63</v>
      </c>
      <c r="AT307" t="str">
        <f t="shared" si="153"/>
        <v>Normal</v>
      </c>
      <c r="AU307">
        <v>93</v>
      </c>
      <c r="AV307" t="str">
        <f t="shared" si="154"/>
        <v>Normal</v>
      </c>
      <c r="AW307">
        <v>135</v>
      </c>
      <c r="AX307" t="str">
        <f t="shared" si="155"/>
        <v>Normal</v>
      </c>
      <c r="AY307">
        <v>4.5999999999999996</v>
      </c>
      <c r="AZ307" t="str">
        <f t="shared" si="156"/>
        <v>Normal</v>
      </c>
      <c r="BA307">
        <v>12</v>
      </c>
      <c r="BB307" t="str">
        <f t="shared" si="134"/>
        <v>Baja</v>
      </c>
      <c r="BC307">
        <v>8.8000000000000007</v>
      </c>
      <c r="BD307" t="str">
        <f t="shared" si="157"/>
        <v>Normal</v>
      </c>
      <c r="BE307">
        <v>3.7</v>
      </c>
      <c r="BF307" t="str">
        <f t="shared" si="158"/>
        <v>Normal</v>
      </c>
      <c r="BG307">
        <v>0</v>
      </c>
      <c r="BH307" t="str">
        <f t="shared" si="159"/>
        <v>No Toma ECA</v>
      </c>
      <c r="BI307">
        <v>0</v>
      </c>
      <c r="BJ307" t="str">
        <f t="shared" si="160"/>
        <v>No toma ARB</v>
      </c>
      <c r="BK307">
        <v>1</v>
      </c>
      <c r="BL307" t="str">
        <f t="shared" si="161"/>
        <v>Toma diureticos</v>
      </c>
      <c r="BM307">
        <v>1</v>
      </c>
      <c r="BN307" t="str">
        <f t="shared" si="162"/>
        <v>Toma estatinas</v>
      </c>
      <c r="BO307">
        <v>0</v>
      </c>
      <c r="BP307" t="str">
        <f t="shared" si="163"/>
        <v>Sano</v>
      </c>
      <c r="BQ307">
        <v>1</v>
      </c>
      <c r="BR307" t="str">
        <f t="shared" si="164"/>
        <v>Enfermedad cardiovascular</v>
      </c>
    </row>
    <row r="308" spans="1:70" x14ac:dyDescent="0.25">
      <c r="A308" t="s">
        <v>308</v>
      </c>
      <c r="B308">
        <v>48</v>
      </c>
      <c r="C308" t="str">
        <f t="shared" si="135"/>
        <v>Adulto</v>
      </c>
      <c r="D308" t="s">
        <v>1</v>
      </c>
      <c r="E308">
        <v>22.7</v>
      </c>
      <c r="F308" t="str">
        <f t="shared" si="136"/>
        <v>Peso Normal</v>
      </c>
      <c r="G308">
        <v>0</v>
      </c>
      <c r="H308" t="str">
        <f t="shared" si="137"/>
        <v>No tiene herencia</v>
      </c>
      <c r="I308">
        <v>108</v>
      </c>
      <c r="J308">
        <v>81</v>
      </c>
      <c r="K308">
        <v>71</v>
      </c>
      <c r="L308" t="str">
        <f t="shared" si="138"/>
        <v>Normal</v>
      </c>
      <c r="M308">
        <v>62</v>
      </c>
      <c r="N308" t="str">
        <f t="shared" si="139"/>
        <v>Normal</v>
      </c>
      <c r="O308">
        <v>2</v>
      </c>
      <c r="P308" t="str">
        <f t="shared" si="140"/>
        <v>Ligera limitaciones</v>
      </c>
      <c r="Q308">
        <v>0</v>
      </c>
      <c r="R308" t="str">
        <f t="shared" si="141"/>
        <v>No tiene cetoacidosis</v>
      </c>
      <c r="S308">
        <v>0</v>
      </c>
      <c r="T308" t="str">
        <f t="shared" si="142"/>
        <v>No tiene Insuficiencia</v>
      </c>
      <c r="U308">
        <v>1</v>
      </c>
      <c r="V308" t="str">
        <f t="shared" si="143"/>
        <v>Hipertenso</v>
      </c>
      <c r="W308">
        <v>1</v>
      </c>
      <c r="X308" t="str">
        <f t="shared" si="132"/>
        <v>Normal</v>
      </c>
      <c r="Y308">
        <v>15</v>
      </c>
      <c r="Z308" t="str">
        <f t="shared" si="133"/>
        <v>Bajo</v>
      </c>
      <c r="AA308">
        <v>60</v>
      </c>
      <c r="AB308" t="str">
        <f t="shared" si="144"/>
        <v>Funcion disminuida</v>
      </c>
      <c r="AC308">
        <v>16</v>
      </c>
      <c r="AD308" t="str">
        <f t="shared" si="145"/>
        <v>Normal</v>
      </c>
      <c r="AE308">
        <v>14</v>
      </c>
      <c r="AF308" t="str">
        <f t="shared" si="146"/>
        <v>Normal</v>
      </c>
      <c r="AG308">
        <v>1517</v>
      </c>
      <c r="AH308" t="str">
        <f t="shared" si="147"/>
        <v>Poliuria</v>
      </c>
      <c r="AI308">
        <v>0</v>
      </c>
      <c r="AJ308" t="str">
        <f t="shared" si="148"/>
        <v>No Diabetico</v>
      </c>
      <c r="AK308">
        <v>95</v>
      </c>
      <c r="AL308" t="str">
        <f t="shared" si="149"/>
        <v>Normal</v>
      </c>
      <c r="AM308">
        <v>6.2</v>
      </c>
      <c r="AN308" t="str">
        <f t="shared" si="150"/>
        <v>Prediabetes</v>
      </c>
      <c r="AO308">
        <v>214</v>
      </c>
      <c r="AP308" t="str">
        <f t="shared" si="151"/>
        <v>Alto</v>
      </c>
      <c r="AQ308">
        <v>98</v>
      </c>
      <c r="AR308" t="str">
        <f t="shared" si="152"/>
        <v>Normal</v>
      </c>
      <c r="AS308">
        <v>61</v>
      </c>
      <c r="AT308" t="str">
        <f t="shared" si="153"/>
        <v>Normal</v>
      </c>
      <c r="AU308">
        <v>140</v>
      </c>
      <c r="AV308" t="str">
        <f t="shared" si="154"/>
        <v>Normal</v>
      </c>
      <c r="AW308">
        <v>142</v>
      </c>
      <c r="AX308" t="str">
        <f t="shared" si="155"/>
        <v>Normal</v>
      </c>
      <c r="AY308">
        <v>3.5</v>
      </c>
      <c r="AZ308" t="str">
        <f t="shared" si="156"/>
        <v>Normal</v>
      </c>
      <c r="BA308">
        <v>16</v>
      </c>
      <c r="BB308" t="str">
        <f t="shared" si="134"/>
        <v>Normal</v>
      </c>
      <c r="BC308">
        <v>9.1</v>
      </c>
      <c r="BD308" t="str">
        <f t="shared" si="157"/>
        <v>Normal</v>
      </c>
      <c r="BE308">
        <v>3.8</v>
      </c>
      <c r="BF308" t="str">
        <f t="shared" si="158"/>
        <v>Normal</v>
      </c>
      <c r="BG308">
        <v>1</v>
      </c>
      <c r="BH308" t="str">
        <f t="shared" si="159"/>
        <v>Toma ECA</v>
      </c>
      <c r="BI308">
        <v>1</v>
      </c>
      <c r="BJ308" t="str">
        <f t="shared" si="160"/>
        <v>Toma ARB</v>
      </c>
      <c r="BK308">
        <v>0</v>
      </c>
      <c r="BL308" t="str">
        <f t="shared" si="161"/>
        <v>No toma diureticos</v>
      </c>
      <c r="BM308">
        <v>0</v>
      </c>
      <c r="BN308" t="str">
        <f t="shared" si="162"/>
        <v>No toma estatinas</v>
      </c>
      <c r="BO308">
        <v>0</v>
      </c>
      <c r="BP308" t="str">
        <f t="shared" si="163"/>
        <v>Sano</v>
      </c>
      <c r="BQ308">
        <v>1</v>
      </c>
      <c r="BR308" t="str">
        <f t="shared" si="164"/>
        <v>Enfermedad cardiovascular</v>
      </c>
    </row>
    <row r="309" spans="1:70" x14ac:dyDescent="0.25">
      <c r="A309" t="s">
        <v>309</v>
      </c>
      <c r="B309">
        <v>47</v>
      </c>
      <c r="C309" t="str">
        <f t="shared" si="135"/>
        <v>Adulto</v>
      </c>
      <c r="D309" t="s">
        <v>6</v>
      </c>
      <c r="E309">
        <v>28.1</v>
      </c>
      <c r="F309" t="str">
        <f t="shared" si="136"/>
        <v>Sobrepeso</v>
      </c>
      <c r="G309">
        <v>1</v>
      </c>
      <c r="H309" t="str">
        <f t="shared" si="137"/>
        <v>Tiene herencia</v>
      </c>
      <c r="I309">
        <v>115</v>
      </c>
      <c r="J309">
        <v>79</v>
      </c>
      <c r="K309">
        <v>65</v>
      </c>
      <c r="L309" t="str">
        <f t="shared" si="138"/>
        <v>Normal</v>
      </c>
      <c r="M309">
        <v>58</v>
      </c>
      <c r="N309" t="str">
        <f t="shared" si="139"/>
        <v>Normal</v>
      </c>
      <c r="O309">
        <v>1</v>
      </c>
      <c r="P309" t="str">
        <f t="shared" si="140"/>
        <v>Sin limitaciones</v>
      </c>
      <c r="Q309">
        <v>0</v>
      </c>
      <c r="R309" t="str">
        <f t="shared" si="141"/>
        <v>No tiene cetoacidosis</v>
      </c>
      <c r="S309">
        <v>0</v>
      </c>
      <c r="T309" t="str">
        <f t="shared" si="142"/>
        <v>No tiene Insuficiencia</v>
      </c>
      <c r="U309">
        <v>1</v>
      </c>
      <c r="V309" t="str">
        <f t="shared" si="143"/>
        <v>Hipertenso</v>
      </c>
      <c r="W309">
        <v>0.8</v>
      </c>
      <c r="X309" t="str">
        <f t="shared" si="132"/>
        <v>Normal</v>
      </c>
      <c r="Y309">
        <v>30</v>
      </c>
      <c r="Z309" t="str">
        <f t="shared" si="133"/>
        <v>Normal</v>
      </c>
      <c r="AA309">
        <v>84</v>
      </c>
      <c r="AB309" t="str">
        <f t="shared" si="144"/>
        <v>Funcion disminuida</v>
      </c>
      <c r="AC309">
        <v>10</v>
      </c>
      <c r="AD309" t="str">
        <f t="shared" si="145"/>
        <v>Normal</v>
      </c>
      <c r="AE309">
        <v>8</v>
      </c>
      <c r="AF309" t="str">
        <f t="shared" si="146"/>
        <v>Normal</v>
      </c>
      <c r="AG309">
        <v>1819</v>
      </c>
      <c r="AH309" t="str">
        <f t="shared" si="147"/>
        <v>Poliuria</v>
      </c>
      <c r="AI309">
        <v>0</v>
      </c>
      <c r="AJ309" t="str">
        <f t="shared" si="148"/>
        <v>No Diabetico</v>
      </c>
      <c r="AK309">
        <v>116</v>
      </c>
      <c r="AL309" t="str">
        <f t="shared" si="149"/>
        <v>Prediabetes</v>
      </c>
      <c r="AM309">
        <v>6.4</v>
      </c>
      <c r="AN309" t="str">
        <f t="shared" si="150"/>
        <v>Prediabetes</v>
      </c>
      <c r="AO309">
        <v>162</v>
      </c>
      <c r="AP309" t="str">
        <f t="shared" si="151"/>
        <v>Normal</v>
      </c>
      <c r="AQ309">
        <v>87</v>
      </c>
      <c r="AR309" t="str">
        <f t="shared" si="152"/>
        <v>Normal</v>
      </c>
      <c r="AS309">
        <v>63</v>
      </c>
      <c r="AT309" t="str">
        <f t="shared" si="153"/>
        <v>Normal</v>
      </c>
      <c r="AU309">
        <v>84</v>
      </c>
      <c r="AV309" t="str">
        <f t="shared" si="154"/>
        <v>Normal</v>
      </c>
      <c r="AW309">
        <v>143</v>
      </c>
      <c r="AX309" t="str">
        <f t="shared" si="155"/>
        <v>Normal</v>
      </c>
      <c r="AY309">
        <v>4.5999999999999996</v>
      </c>
      <c r="AZ309" t="str">
        <f t="shared" si="156"/>
        <v>Normal</v>
      </c>
      <c r="BA309">
        <v>13.4</v>
      </c>
      <c r="BB309" t="str">
        <f t="shared" si="134"/>
        <v>Normal</v>
      </c>
      <c r="BC309">
        <v>9.9</v>
      </c>
      <c r="BD309" t="str">
        <f t="shared" si="157"/>
        <v>Normal</v>
      </c>
      <c r="BE309">
        <v>3.2</v>
      </c>
      <c r="BF309" t="str">
        <f t="shared" si="158"/>
        <v>Normal</v>
      </c>
      <c r="BG309">
        <v>0</v>
      </c>
      <c r="BH309" t="str">
        <f t="shared" si="159"/>
        <v>No Toma ECA</v>
      </c>
      <c r="BI309">
        <v>0</v>
      </c>
      <c r="BJ309" t="str">
        <f t="shared" si="160"/>
        <v>No toma ARB</v>
      </c>
      <c r="BK309">
        <v>0</v>
      </c>
      <c r="BL309" t="str">
        <f t="shared" si="161"/>
        <v>No toma diureticos</v>
      </c>
      <c r="BM309">
        <v>1</v>
      </c>
      <c r="BN309" t="str">
        <f t="shared" si="162"/>
        <v>Toma estatinas</v>
      </c>
      <c r="BO309">
        <v>0</v>
      </c>
      <c r="BP309" t="str">
        <f t="shared" si="163"/>
        <v>Sano</v>
      </c>
      <c r="BQ309">
        <v>0</v>
      </c>
      <c r="BR309" t="str">
        <f t="shared" si="164"/>
        <v>Sano</v>
      </c>
    </row>
    <row r="310" spans="1:70" x14ac:dyDescent="0.25">
      <c r="A310" t="s">
        <v>310</v>
      </c>
      <c r="B310">
        <v>56</v>
      </c>
      <c r="C310" t="str">
        <f t="shared" si="135"/>
        <v>Adulto</v>
      </c>
      <c r="D310" t="s">
        <v>6</v>
      </c>
      <c r="E310">
        <v>23.9</v>
      </c>
      <c r="F310" t="str">
        <f t="shared" si="136"/>
        <v>Peso Normal</v>
      </c>
      <c r="G310">
        <v>0</v>
      </c>
      <c r="H310" t="str">
        <f t="shared" si="137"/>
        <v>No tiene herencia</v>
      </c>
      <c r="I310">
        <v>133</v>
      </c>
      <c r="J310">
        <v>78</v>
      </c>
      <c r="K310">
        <v>62</v>
      </c>
      <c r="L310" t="str">
        <f t="shared" si="138"/>
        <v>Normal</v>
      </c>
      <c r="M310">
        <v>54</v>
      </c>
      <c r="N310" t="str">
        <f t="shared" si="139"/>
        <v>Normal</v>
      </c>
      <c r="O310">
        <v>2</v>
      </c>
      <c r="P310" t="str">
        <f t="shared" si="140"/>
        <v>Ligera limitaciones</v>
      </c>
      <c r="Q310">
        <v>0</v>
      </c>
      <c r="R310" t="str">
        <f t="shared" si="141"/>
        <v>No tiene cetoacidosis</v>
      </c>
      <c r="S310">
        <v>0</v>
      </c>
      <c r="T310" t="str">
        <f t="shared" si="142"/>
        <v>No tiene Insuficiencia</v>
      </c>
      <c r="U310">
        <v>0</v>
      </c>
      <c r="V310" t="str">
        <f t="shared" si="143"/>
        <v>Normotenso</v>
      </c>
      <c r="W310">
        <v>0.6</v>
      </c>
      <c r="X310" t="str">
        <f t="shared" si="132"/>
        <v>Normal</v>
      </c>
      <c r="Y310">
        <v>32</v>
      </c>
      <c r="Z310" t="str">
        <f t="shared" si="133"/>
        <v>Normal</v>
      </c>
      <c r="AA310">
        <v>104</v>
      </c>
      <c r="AB310" t="str">
        <f t="shared" si="144"/>
        <v>Normal</v>
      </c>
      <c r="AC310">
        <v>27</v>
      </c>
      <c r="AD310" t="str">
        <f t="shared" si="145"/>
        <v>Normal</v>
      </c>
      <c r="AE310">
        <v>21</v>
      </c>
      <c r="AF310" t="str">
        <f t="shared" si="146"/>
        <v>Normal</v>
      </c>
      <c r="AG310">
        <v>2161</v>
      </c>
      <c r="AH310" t="str">
        <f t="shared" si="147"/>
        <v>Poliuria</v>
      </c>
      <c r="AI310">
        <v>0</v>
      </c>
      <c r="AJ310" t="str">
        <f t="shared" si="148"/>
        <v>No Diabetico</v>
      </c>
      <c r="AK310">
        <v>113</v>
      </c>
      <c r="AL310" t="str">
        <f t="shared" si="149"/>
        <v>Prediabetes</v>
      </c>
      <c r="AM310">
        <v>5.4</v>
      </c>
      <c r="AN310" t="str">
        <f t="shared" si="150"/>
        <v>Normal</v>
      </c>
      <c r="AO310">
        <v>210</v>
      </c>
      <c r="AP310" t="str">
        <f t="shared" si="151"/>
        <v>Alto</v>
      </c>
      <c r="AQ310">
        <v>101</v>
      </c>
      <c r="AR310" t="str">
        <f t="shared" si="152"/>
        <v>Casi normal</v>
      </c>
      <c r="AS310">
        <v>56</v>
      </c>
      <c r="AT310" t="str">
        <f t="shared" si="153"/>
        <v>Bajo</v>
      </c>
      <c r="AU310">
        <v>166</v>
      </c>
      <c r="AV310" t="str">
        <f t="shared" si="154"/>
        <v>Alto</v>
      </c>
      <c r="AW310">
        <v>140</v>
      </c>
      <c r="AX310" t="str">
        <f t="shared" si="155"/>
        <v>Normal</v>
      </c>
      <c r="AY310">
        <v>3.8</v>
      </c>
      <c r="AZ310" t="str">
        <f t="shared" si="156"/>
        <v>Normal</v>
      </c>
      <c r="BA310">
        <v>13.3</v>
      </c>
      <c r="BB310" t="str">
        <f t="shared" si="134"/>
        <v>Normal</v>
      </c>
      <c r="BC310">
        <v>9.6999999999999993</v>
      </c>
      <c r="BD310" t="str">
        <f t="shared" si="157"/>
        <v>Normal</v>
      </c>
      <c r="BE310">
        <v>2.6</v>
      </c>
      <c r="BF310" t="str">
        <f t="shared" si="158"/>
        <v>Normal</v>
      </c>
      <c r="BG310">
        <v>0</v>
      </c>
      <c r="BH310" t="str">
        <f t="shared" si="159"/>
        <v>No Toma ECA</v>
      </c>
      <c r="BI310">
        <v>0</v>
      </c>
      <c r="BJ310" t="str">
        <f t="shared" si="160"/>
        <v>No toma ARB</v>
      </c>
      <c r="BK310">
        <v>0</v>
      </c>
      <c r="BL310" t="str">
        <f t="shared" si="161"/>
        <v>No toma diureticos</v>
      </c>
      <c r="BM310">
        <v>0</v>
      </c>
      <c r="BN310" t="str">
        <f t="shared" si="162"/>
        <v>No toma estatinas</v>
      </c>
      <c r="BO310">
        <v>0</v>
      </c>
      <c r="BP310" t="str">
        <f t="shared" si="163"/>
        <v>Sano</v>
      </c>
      <c r="BQ310">
        <v>0</v>
      </c>
      <c r="BR310" t="str">
        <f t="shared" si="164"/>
        <v>Sano</v>
      </c>
    </row>
    <row r="311" spans="1:70" x14ac:dyDescent="0.25">
      <c r="A311" t="s">
        <v>311</v>
      </c>
      <c r="B311">
        <v>30</v>
      </c>
      <c r="C311" t="str">
        <f t="shared" si="135"/>
        <v>Adulto</v>
      </c>
      <c r="D311" t="s">
        <v>1</v>
      </c>
      <c r="E311">
        <v>27</v>
      </c>
      <c r="F311" t="str">
        <f t="shared" si="136"/>
        <v>Sobrepeso</v>
      </c>
      <c r="G311">
        <v>0</v>
      </c>
      <c r="H311" t="str">
        <f t="shared" si="137"/>
        <v>No tiene herencia</v>
      </c>
      <c r="I311">
        <v>130</v>
      </c>
      <c r="J311">
        <v>73</v>
      </c>
      <c r="K311">
        <v>86</v>
      </c>
      <c r="L311" t="str">
        <f t="shared" si="138"/>
        <v>Normal</v>
      </c>
      <c r="M311">
        <v>56</v>
      </c>
      <c r="N311" t="str">
        <f t="shared" si="139"/>
        <v>Normal</v>
      </c>
      <c r="O311">
        <v>1</v>
      </c>
      <c r="P311" t="str">
        <f t="shared" si="140"/>
        <v>Sin limitaciones</v>
      </c>
      <c r="Q311">
        <v>0</v>
      </c>
      <c r="R311" t="str">
        <f t="shared" si="141"/>
        <v>No tiene cetoacidosis</v>
      </c>
      <c r="S311">
        <v>0</v>
      </c>
      <c r="T311" t="str">
        <f t="shared" si="142"/>
        <v>No tiene Insuficiencia</v>
      </c>
      <c r="U311">
        <v>1</v>
      </c>
      <c r="V311" t="str">
        <f t="shared" si="143"/>
        <v>Hipertenso</v>
      </c>
      <c r="W311">
        <v>1.1000000000000001</v>
      </c>
      <c r="X311" t="str">
        <f t="shared" si="132"/>
        <v>Normal</v>
      </c>
      <c r="Y311">
        <v>19</v>
      </c>
      <c r="Z311" t="str">
        <f t="shared" si="133"/>
        <v>Normal</v>
      </c>
      <c r="AA311">
        <v>76</v>
      </c>
      <c r="AB311" t="str">
        <f t="shared" si="144"/>
        <v>Funcion disminuida</v>
      </c>
      <c r="AC311">
        <v>13</v>
      </c>
      <c r="AD311" t="str">
        <f t="shared" si="145"/>
        <v>Normal</v>
      </c>
      <c r="AE311">
        <v>10</v>
      </c>
      <c r="AF311" t="str">
        <f t="shared" si="146"/>
        <v>Normal</v>
      </c>
      <c r="AG311">
        <v>2285</v>
      </c>
      <c r="AH311" t="str">
        <f t="shared" si="147"/>
        <v>Poliuria</v>
      </c>
      <c r="AI311">
        <v>0</v>
      </c>
      <c r="AJ311" t="str">
        <f t="shared" si="148"/>
        <v>No Diabetico</v>
      </c>
      <c r="AK311">
        <v>81</v>
      </c>
      <c r="AL311" t="str">
        <f t="shared" si="149"/>
        <v>Normal</v>
      </c>
      <c r="AM311">
        <v>6.1</v>
      </c>
      <c r="AN311" t="str">
        <f t="shared" si="150"/>
        <v>Prediabetes</v>
      </c>
      <c r="AO311">
        <v>186</v>
      </c>
      <c r="AP311" t="str">
        <f t="shared" si="151"/>
        <v>Normal</v>
      </c>
      <c r="AQ311">
        <v>94</v>
      </c>
      <c r="AR311" t="str">
        <f t="shared" si="152"/>
        <v>Normal</v>
      </c>
      <c r="AS311">
        <v>52</v>
      </c>
      <c r="AT311" t="str">
        <f t="shared" si="153"/>
        <v>Bajo</v>
      </c>
      <c r="AU311">
        <v>156</v>
      </c>
      <c r="AV311" t="str">
        <f t="shared" si="154"/>
        <v>Alto</v>
      </c>
      <c r="AW311">
        <v>142</v>
      </c>
      <c r="AX311" t="str">
        <f t="shared" si="155"/>
        <v>Normal</v>
      </c>
      <c r="AY311">
        <v>4.3</v>
      </c>
      <c r="AZ311" t="str">
        <f t="shared" si="156"/>
        <v>Normal</v>
      </c>
      <c r="BA311">
        <v>14.1</v>
      </c>
      <c r="BB311" t="str">
        <f t="shared" si="134"/>
        <v>Normal</v>
      </c>
      <c r="BC311">
        <v>9.6999999999999993</v>
      </c>
      <c r="BD311" t="str">
        <f t="shared" si="157"/>
        <v>Normal</v>
      </c>
      <c r="BE311">
        <v>4</v>
      </c>
      <c r="BF311" t="str">
        <f t="shared" si="158"/>
        <v>Normal</v>
      </c>
      <c r="BG311">
        <v>0</v>
      </c>
      <c r="BH311" t="str">
        <f t="shared" si="159"/>
        <v>No Toma ECA</v>
      </c>
      <c r="BI311">
        <v>0</v>
      </c>
      <c r="BJ311" t="str">
        <f t="shared" si="160"/>
        <v>No toma ARB</v>
      </c>
      <c r="BK311">
        <v>0</v>
      </c>
      <c r="BL311" t="str">
        <f t="shared" si="161"/>
        <v>No toma diureticos</v>
      </c>
      <c r="BM311">
        <v>0</v>
      </c>
      <c r="BN311" t="str">
        <f t="shared" si="162"/>
        <v>No toma estatinas</v>
      </c>
      <c r="BO311">
        <v>0</v>
      </c>
      <c r="BP311" t="str">
        <f t="shared" si="163"/>
        <v>Sano</v>
      </c>
      <c r="BQ311">
        <v>1</v>
      </c>
      <c r="BR311" t="str">
        <f t="shared" si="164"/>
        <v>Enfermedad cardiovascular</v>
      </c>
    </row>
    <row r="312" spans="1:70" x14ac:dyDescent="0.25">
      <c r="A312" t="s">
        <v>312</v>
      </c>
      <c r="B312">
        <v>32</v>
      </c>
      <c r="C312" t="str">
        <f t="shared" si="135"/>
        <v>Adulto</v>
      </c>
      <c r="D312" t="s">
        <v>1</v>
      </c>
      <c r="E312">
        <v>20.100000000000001</v>
      </c>
      <c r="F312" t="str">
        <f t="shared" si="136"/>
        <v>Peso Normal</v>
      </c>
      <c r="G312">
        <v>1</v>
      </c>
      <c r="H312" t="str">
        <f t="shared" si="137"/>
        <v>Tiene herencia</v>
      </c>
      <c r="I312">
        <v>102</v>
      </c>
      <c r="J312">
        <v>71</v>
      </c>
      <c r="K312">
        <v>77</v>
      </c>
      <c r="L312" t="str">
        <f t="shared" si="138"/>
        <v>Normal</v>
      </c>
      <c r="M312">
        <v>60</v>
      </c>
      <c r="N312" t="str">
        <f t="shared" si="139"/>
        <v>Normal</v>
      </c>
      <c r="O312">
        <v>1</v>
      </c>
      <c r="P312" t="str">
        <f t="shared" si="140"/>
        <v>Sin limitaciones</v>
      </c>
      <c r="Q312">
        <v>0</v>
      </c>
      <c r="R312" t="str">
        <f t="shared" si="141"/>
        <v>No tiene cetoacidosis</v>
      </c>
      <c r="S312">
        <v>0</v>
      </c>
      <c r="T312" t="str">
        <f t="shared" si="142"/>
        <v>No tiene Insuficiencia</v>
      </c>
      <c r="U312">
        <v>0</v>
      </c>
      <c r="V312" t="str">
        <f t="shared" si="143"/>
        <v>Normotenso</v>
      </c>
      <c r="W312">
        <v>1</v>
      </c>
      <c r="X312" t="str">
        <f t="shared" si="132"/>
        <v>Normal</v>
      </c>
      <c r="Y312">
        <v>22</v>
      </c>
      <c r="Z312" t="str">
        <f t="shared" si="133"/>
        <v>Normal</v>
      </c>
      <c r="AA312">
        <v>60</v>
      </c>
      <c r="AB312" t="str">
        <f t="shared" si="144"/>
        <v>Funcion disminuida</v>
      </c>
      <c r="AC312">
        <v>14</v>
      </c>
      <c r="AD312" t="str">
        <f t="shared" si="145"/>
        <v>Normal</v>
      </c>
      <c r="AE312">
        <v>9</v>
      </c>
      <c r="AF312" t="str">
        <f t="shared" si="146"/>
        <v>Normal</v>
      </c>
      <c r="AG312">
        <v>1888</v>
      </c>
      <c r="AH312" t="str">
        <f t="shared" si="147"/>
        <v>Poliuria</v>
      </c>
      <c r="AI312">
        <v>1</v>
      </c>
      <c r="AJ312" t="str">
        <f t="shared" si="148"/>
        <v>Diabetico</v>
      </c>
      <c r="AK312">
        <v>115</v>
      </c>
      <c r="AL312" t="str">
        <f t="shared" si="149"/>
        <v>Prediabetes</v>
      </c>
      <c r="AM312">
        <v>5.7</v>
      </c>
      <c r="AN312" t="str">
        <f t="shared" si="150"/>
        <v>Prediabetes</v>
      </c>
      <c r="AO312">
        <v>190</v>
      </c>
      <c r="AP312" t="str">
        <f t="shared" si="151"/>
        <v>Normal</v>
      </c>
      <c r="AQ312">
        <v>122</v>
      </c>
      <c r="AR312" t="str">
        <f t="shared" si="152"/>
        <v>Casi normal</v>
      </c>
      <c r="AS312">
        <v>58</v>
      </c>
      <c r="AT312" t="str">
        <f t="shared" si="153"/>
        <v>Bajo</v>
      </c>
      <c r="AU312">
        <v>169</v>
      </c>
      <c r="AV312" t="str">
        <f t="shared" si="154"/>
        <v>Alto</v>
      </c>
      <c r="AW312">
        <v>138</v>
      </c>
      <c r="AX312" t="str">
        <f t="shared" si="155"/>
        <v>Normal</v>
      </c>
      <c r="AY312">
        <v>3.9</v>
      </c>
      <c r="AZ312" t="str">
        <f t="shared" si="156"/>
        <v>Normal</v>
      </c>
      <c r="BA312">
        <v>14.8</v>
      </c>
      <c r="BB312" t="str">
        <f t="shared" si="134"/>
        <v>Normal</v>
      </c>
      <c r="BC312">
        <v>8.6999999999999993</v>
      </c>
      <c r="BD312" t="str">
        <f t="shared" si="157"/>
        <v>Normal</v>
      </c>
      <c r="BE312">
        <v>2.6</v>
      </c>
      <c r="BF312" t="str">
        <f t="shared" si="158"/>
        <v>Normal</v>
      </c>
      <c r="BG312">
        <v>0</v>
      </c>
      <c r="BH312" t="str">
        <f t="shared" si="159"/>
        <v>No Toma ECA</v>
      </c>
      <c r="BI312">
        <v>1</v>
      </c>
      <c r="BJ312" t="str">
        <f t="shared" si="160"/>
        <v>Toma ARB</v>
      </c>
      <c r="BK312">
        <v>1</v>
      </c>
      <c r="BL312" t="str">
        <f t="shared" si="161"/>
        <v>Toma diureticos</v>
      </c>
      <c r="BM312">
        <v>1</v>
      </c>
      <c r="BN312" t="str">
        <f t="shared" si="162"/>
        <v>Toma estatinas</v>
      </c>
      <c r="BO312">
        <v>0</v>
      </c>
      <c r="BP312" t="str">
        <f t="shared" si="163"/>
        <v>Sano</v>
      </c>
      <c r="BQ312">
        <v>1</v>
      </c>
      <c r="BR312" t="str">
        <f t="shared" si="164"/>
        <v>Enfermedad cardiovascular</v>
      </c>
    </row>
    <row r="313" spans="1:70" x14ac:dyDescent="0.25">
      <c r="A313" t="s">
        <v>313</v>
      </c>
      <c r="B313">
        <v>33</v>
      </c>
      <c r="C313" t="str">
        <f t="shared" si="135"/>
        <v>Adulto</v>
      </c>
      <c r="D313" t="s">
        <v>1</v>
      </c>
      <c r="E313">
        <v>23.8</v>
      </c>
      <c r="F313" t="str">
        <f t="shared" si="136"/>
        <v>Peso Normal</v>
      </c>
      <c r="G313">
        <v>1</v>
      </c>
      <c r="H313" t="str">
        <f t="shared" si="137"/>
        <v>Tiene herencia</v>
      </c>
      <c r="I313">
        <v>108</v>
      </c>
      <c r="J313">
        <v>85</v>
      </c>
      <c r="K313">
        <v>72</v>
      </c>
      <c r="L313" t="str">
        <f t="shared" si="138"/>
        <v>Normal</v>
      </c>
      <c r="M313">
        <v>63</v>
      </c>
      <c r="N313" t="str">
        <f t="shared" si="139"/>
        <v>Normal</v>
      </c>
      <c r="O313">
        <v>1</v>
      </c>
      <c r="P313" t="str">
        <f t="shared" si="140"/>
        <v>Sin limitaciones</v>
      </c>
      <c r="Q313">
        <v>0</v>
      </c>
      <c r="R313" t="str">
        <f t="shared" si="141"/>
        <v>No tiene cetoacidosis</v>
      </c>
      <c r="S313">
        <v>0</v>
      </c>
      <c r="T313" t="str">
        <f t="shared" si="142"/>
        <v>No tiene Insuficiencia</v>
      </c>
      <c r="U313">
        <v>1</v>
      </c>
      <c r="V313" t="str">
        <f t="shared" si="143"/>
        <v>Hipertenso</v>
      </c>
      <c r="W313">
        <v>0.8</v>
      </c>
      <c r="X313" t="str">
        <f t="shared" si="132"/>
        <v>Normal</v>
      </c>
      <c r="Y313">
        <v>24</v>
      </c>
      <c r="Z313" t="str">
        <f t="shared" si="133"/>
        <v>Normal</v>
      </c>
      <c r="AA313">
        <v>107</v>
      </c>
      <c r="AB313" t="str">
        <f t="shared" si="144"/>
        <v>Normal</v>
      </c>
      <c r="AC313">
        <v>9</v>
      </c>
      <c r="AD313" t="str">
        <f t="shared" si="145"/>
        <v>Normal</v>
      </c>
      <c r="AE313">
        <v>6</v>
      </c>
      <c r="AF313" t="str">
        <f t="shared" si="146"/>
        <v>Normal</v>
      </c>
      <c r="AG313">
        <v>2302</v>
      </c>
      <c r="AH313" t="str">
        <f t="shared" si="147"/>
        <v>Poliuria</v>
      </c>
      <c r="AI313">
        <v>0</v>
      </c>
      <c r="AJ313" t="str">
        <f t="shared" si="148"/>
        <v>No Diabetico</v>
      </c>
      <c r="AK313">
        <v>81</v>
      </c>
      <c r="AL313" t="str">
        <f t="shared" si="149"/>
        <v>Normal</v>
      </c>
      <c r="AM313">
        <v>5.5</v>
      </c>
      <c r="AN313" t="str">
        <f t="shared" si="150"/>
        <v>Normal</v>
      </c>
      <c r="AO313">
        <v>200</v>
      </c>
      <c r="AP313" t="str">
        <f t="shared" si="151"/>
        <v>Alto</v>
      </c>
      <c r="AQ313">
        <v>129</v>
      </c>
      <c r="AR313" t="str">
        <f t="shared" si="152"/>
        <v>Casi normal</v>
      </c>
      <c r="AS313">
        <v>67</v>
      </c>
      <c r="AT313" t="str">
        <f t="shared" si="153"/>
        <v>Normal</v>
      </c>
      <c r="AU313">
        <v>98</v>
      </c>
      <c r="AV313" t="str">
        <f t="shared" si="154"/>
        <v>Normal</v>
      </c>
      <c r="AW313">
        <v>135</v>
      </c>
      <c r="AX313" t="str">
        <f t="shared" si="155"/>
        <v>Normal</v>
      </c>
      <c r="AY313">
        <v>3.5</v>
      </c>
      <c r="AZ313" t="str">
        <f t="shared" si="156"/>
        <v>Normal</v>
      </c>
      <c r="BA313">
        <v>15</v>
      </c>
      <c r="BB313" t="str">
        <f t="shared" si="134"/>
        <v>Normal</v>
      </c>
      <c r="BC313">
        <v>10.3</v>
      </c>
      <c r="BD313" t="str">
        <f t="shared" si="157"/>
        <v>Normal</v>
      </c>
      <c r="BE313">
        <v>2.8</v>
      </c>
      <c r="BF313" t="str">
        <f t="shared" si="158"/>
        <v>Normal</v>
      </c>
      <c r="BG313">
        <v>1</v>
      </c>
      <c r="BH313" t="str">
        <f t="shared" si="159"/>
        <v>Toma ECA</v>
      </c>
      <c r="BI313">
        <v>0</v>
      </c>
      <c r="BJ313" t="str">
        <f t="shared" si="160"/>
        <v>No toma ARB</v>
      </c>
      <c r="BK313">
        <v>1</v>
      </c>
      <c r="BL313" t="str">
        <f t="shared" si="161"/>
        <v>Toma diureticos</v>
      </c>
      <c r="BM313">
        <v>0</v>
      </c>
      <c r="BN313" t="str">
        <f t="shared" si="162"/>
        <v>No toma estatinas</v>
      </c>
      <c r="BO313">
        <v>0</v>
      </c>
      <c r="BP313" t="str">
        <f t="shared" si="163"/>
        <v>Sano</v>
      </c>
      <c r="BQ313">
        <v>0</v>
      </c>
      <c r="BR313" t="str">
        <f t="shared" si="164"/>
        <v>Sano</v>
      </c>
    </row>
    <row r="314" spans="1:70" x14ac:dyDescent="0.25">
      <c r="A314" t="s">
        <v>314</v>
      </c>
      <c r="B314">
        <v>37</v>
      </c>
      <c r="C314" t="str">
        <f t="shared" si="135"/>
        <v>Adulto</v>
      </c>
      <c r="D314" t="s">
        <v>6</v>
      </c>
      <c r="E314">
        <v>20.2</v>
      </c>
      <c r="F314" t="str">
        <f t="shared" si="136"/>
        <v>Peso Normal</v>
      </c>
      <c r="G314">
        <v>1</v>
      </c>
      <c r="H314" t="str">
        <f t="shared" si="137"/>
        <v>Tiene herencia</v>
      </c>
      <c r="I314">
        <v>108</v>
      </c>
      <c r="J314">
        <v>66</v>
      </c>
      <c r="K314">
        <v>75</v>
      </c>
      <c r="L314" t="str">
        <f t="shared" si="138"/>
        <v>Normal</v>
      </c>
      <c r="M314">
        <v>55</v>
      </c>
      <c r="N314" t="str">
        <f t="shared" si="139"/>
        <v>Normal</v>
      </c>
      <c r="O314">
        <v>1</v>
      </c>
      <c r="P314" t="str">
        <f t="shared" si="140"/>
        <v>Sin limitaciones</v>
      </c>
      <c r="Q314">
        <v>0</v>
      </c>
      <c r="R314" t="str">
        <f t="shared" si="141"/>
        <v>No tiene cetoacidosis</v>
      </c>
      <c r="S314">
        <v>0</v>
      </c>
      <c r="T314" t="str">
        <f t="shared" si="142"/>
        <v>No tiene Insuficiencia</v>
      </c>
      <c r="U314">
        <v>0</v>
      </c>
      <c r="V314" t="str">
        <f t="shared" si="143"/>
        <v>Normotenso</v>
      </c>
      <c r="W314">
        <v>0.9</v>
      </c>
      <c r="X314" t="str">
        <f t="shared" si="132"/>
        <v>Normal</v>
      </c>
      <c r="Y314">
        <v>33</v>
      </c>
      <c r="Z314" t="str">
        <f t="shared" si="133"/>
        <v>Normal</v>
      </c>
      <c r="AA314">
        <v>87</v>
      </c>
      <c r="AB314" t="str">
        <f t="shared" si="144"/>
        <v>Funcion disminuida</v>
      </c>
      <c r="AC314">
        <v>12</v>
      </c>
      <c r="AD314" t="str">
        <f t="shared" si="145"/>
        <v>Normal</v>
      </c>
      <c r="AE314">
        <v>9</v>
      </c>
      <c r="AF314" t="str">
        <f t="shared" si="146"/>
        <v>Normal</v>
      </c>
      <c r="AG314">
        <v>1023</v>
      </c>
      <c r="AH314" t="str">
        <f t="shared" si="147"/>
        <v>Poliuria</v>
      </c>
      <c r="AI314">
        <v>0</v>
      </c>
      <c r="AJ314" t="str">
        <f t="shared" si="148"/>
        <v>No Diabetico</v>
      </c>
      <c r="AK314">
        <v>105</v>
      </c>
      <c r="AL314" t="str">
        <f t="shared" si="149"/>
        <v>Prediabetes</v>
      </c>
      <c r="AM314">
        <v>6.1</v>
      </c>
      <c r="AN314" t="str">
        <f t="shared" si="150"/>
        <v>Prediabetes</v>
      </c>
      <c r="AO314">
        <v>200</v>
      </c>
      <c r="AP314" t="str">
        <f t="shared" si="151"/>
        <v>Alto</v>
      </c>
      <c r="AQ314">
        <v>111</v>
      </c>
      <c r="AR314" t="str">
        <f t="shared" si="152"/>
        <v>Casi normal</v>
      </c>
      <c r="AS314">
        <v>57</v>
      </c>
      <c r="AT314" t="str">
        <f t="shared" si="153"/>
        <v>Bajo</v>
      </c>
      <c r="AU314">
        <v>120</v>
      </c>
      <c r="AV314" t="str">
        <f t="shared" si="154"/>
        <v>Normal</v>
      </c>
      <c r="AW314">
        <v>136</v>
      </c>
      <c r="AX314" t="str">
        <f t="shared" si="155"/>
        <v>Normal</v>
      </c>
      <c r="AY314">
        <v>3.8</v>
      </c>
      <c r="AZ314" t="str">
        <f t="shared" si="156"/>
        <v>Normal</v>
      </c>
      <c r="BA314">
        <v>15</v>
      </c>
      <c r="BB314" t="str">
        <f t="shared" si="134"/>
        <v>Normal</v>
      </c>
      <c r="BC314">
        <v>9.1</v>
      </c>
      <c r="BD314" t="str">
        <f t="shared" si="157"/>
        <v>Normal</v>
      </c>
      <c r="BE314">
        <v>3.8</v>
      </c>
      <c r="BF314" t="str">
        <f t="shared" si="158"/>
        <v>Normal</v>
      </c>
      <c r="BG314">
        <v>0</v>
      </c>
      <c r="BH314" t="str">
        <f t="shared" si="159"/>
        <v>No Toma ECA</v>
      </c>
      <c r="BI314">
        <v>1</v>
      </c>
      <c r="BJ314" t="str">
        <f t="shared" si="160"/>
        <v>Toma ARB</v>
      </c>
      <c r="BK314">
        <v>0</v>
      </c>
      <c r="BL314" t="str">
        <f t="shared" si="161"/>
        <v>No toma diureticos</v>
      </c>
      <c r="BM314">
        <v>1</v>
      </c>
      <c r="BN314" t="str">
        <f t="shared" si="162"/>
        <v>Toma estatinas</v>
      </c>
      <c r="BO314">
        <v>0</v>
      </c>
      <c r="BP314" t="str">
        <f t="shared" si="163"/>
        <v>Sano</v>
      </c>
      <c r="BQ314">
        <v>0</v>
      </c>
      <c r="BR314" t="str">
        <f t="shared" si="164"/>
        <v>Sano</v>
      </c>
    </row>
    <row r="315" spans="1:70" x14ac:dyDescent="0.25">
      <c r="A315" t="s">
        <v>315</v>
      </c>
      <c r="B315">
        <v>57</v>
      </c>
      <c r="C315" t="str">
        <f t="shared" si="135"/>
        <v>Adulto</v>
      </c>
      <c r="D315" t="s">
        <v>1</v>
      </c>
      <c r="E315">
        <v>24.2</v>
      </c>
      <c r="F315" t="str">
        <f t="shared" si="136"/>
        <v>Peso Normal</v>
      </c>
      <c r="G315">
        <v>0</v>
      </c>
      <c r="H315" t="str">
        <f t="shared" si="137"/>
        <v>No tiene herencia</v>
      </c>
      <c r="I315">
        <v>121</v>
      </c>
      <c r="J315">
        <v>82</v>
      </c>
      <c r="K315">
        <v>65</v>
      </c>
      <c r="L315" t="str">
        <f t="shared" si="138"/>
        <v>Normal</v>
      </c>
      <c r="M315">
        <v>67</v>
      </c>
      <c r="N315" t="str">
        <f t="shared" si="139"/>
        <v>Normal</v>
      </c>
      <c r="O315">
        <v>2</v>
      </c>
      <c r="P315" t="str">
        <f t="shared" si="140"/>
        <v>Ligera limitaciones</v>
      </c>
      <c r="Q315">
        <v>0</v>
      </c>
      <c r="R315" t="str">
        <f t="shared" si="141"/>
        <v>No tiene cetoacidosis</v>
      </c>
      <c r="S315">
        <v>0</v>
      </c>
      <c r="T315" t="str">
        <f t="shared" si="142"/>
        <v>No tiene Insuficiencia</v>
      </c>
      <c r="U315">
        <v>1</v>
      </c>
      <c r="V315" t="str">
        <f t="shared" si="143"/>
        <v>Hipertenso</v>
      </c>
      <c r="W315">
        <v>1</v>
      </c>
      <c r="X315" t="str">
        <f t="shared" si="132"/>
        <v>Normal</v>
      </c>
      <c r="Y315">
        <v>22</v>
      </c>
      <c r="Z315" t="str">
        <f t="shared" si="133"/>
        <v>Normal</v>
      </c>
      <c r="AA315">
        <v>72</v>
      </c>
      <c r="AB315" t="str">
        <f t="shared" si="144"/>
        <v>Funcion disminuida</v>
      </c>
      <c r="AC315">
        <v>27</v>
      </c>
      <c r="AD315" t="str">
        <f t="shared" si="145"/>
        <v>Normal</v>
      </c>
      <c r="AE315">
        <v>21</v>
      </c>
      <c r="AF315" t="str">
        <f t="shared" si="146"/>
        <v>Normal</v>
      </c>
      <c r="AG315">
        <v>1810</v>
      </c>
      <c r="AH315" t="str">
        <f t="shared" si="147"/>
        <v>Poliuria</v>
      </c>
      <c r="AI315">
        <v>0</v>
      </c>
      <c r="AJ315" t="str">
        <f t="shared" si="148"/>
        <v>No Diabetico</v>
      </c>
      <c r="AK315">
        <v>86</v>
      </c>
      <c r="AL315" t="str">
        <f t="shared" si="149"/>
        <v>Normal</v>
      </c>
      <c r="AM315">
        <v>5.8</v>
      </c>
      <c r="AN315" t="str">
        <f t="shared" si="150"/>
        <v>Prediabetes</v>
      </c>
      <c r="AO315">
        <v>181</v>
      </c>
      <c r="AP315" t="str">
        <f t="shared" si="151"/>
        <v>Normal</v>
      </c>
      <c r="AQ315">
        <v>101</v>
      </c>
      <c r="AR315" t="str">
        <f t="shared" si="152"/>
        <v>Casi normal</v>
      </c>
      <c r="AS315">
        <v>62</v>
      </c>
      <c r="AT315" t="str">
        <f t="shared" si="153"/>
        <v>Normal</v>
      </c>
      <c r="AU315">
        <v>136</v>
      </c>
      <c r="AV315" t="str">
        <f t="shared" si="154"/>
        <v>Normal</v>
      </c>
      <c r="AW315">
        <v>141</v>
      </c>
      <c r="AX315" t="str">
        <f t="shared" si="155"/>
        <v>Normal</v>
      </c>
      <c r="AY315">
        <v>4.3</v>
      </c>
      <c r="AZ315" t="str">
        <f t="shared" si="156"/>
        <v>Normal</v>
      </c>
      <c r="BA315">
        <v>14.8</v>
      </c>
      <c r="BB315" t="str">
        <f t="shared" si="134"/>
        <v>Normal</v>
      </c>
      <c r="BC315">
        <v>9</v>
      </c>
      <c r="BD315" t="str">
        <f t="shared" si="157"/>
        <v>Normal</v>
      </c>
      <c r="BE315">
        <v>3.1</v>
      </c>
      <c r="BF315" t="str">
        <f t="shared" si="158"/>
        <v>Normal</v>
      </c>
      <c r="BG315">
        <v>1</v>
      </c>
      <c r="BH315" t="str">
        <f t="shared" si="159"/>
        <v>Toma ECA</v>
      </c>
      <c r="BI315">
        <v>0</v>
      </c>
      <c r="BJ315" t="str">
        <f t="shared" si="160"/>
        <v>No toma ARB</v>
      </c>
      <c r="BK315">
        <v>1</v>
      </c>
      <c r="BL315" t="str">
        <f t="shared" si="161"/>
        <v>Toma diureticos</v>
      </c>
      <c r="BM315">
        <v>1</v>
      </c>
      <c r="BN315" t="str">
        <f t="shared" si="162"/>
        <v>Toma estatinas</v>
      </c>
      <c r="BO315">
        <v>0</v>
      </c>
      <c r="BP315" t="str">
        <f t="shared" si="163"/>
        <v>Sano</v>
      </c>
      <c r="BQ315">
        <v>0</v>
      </c>
      <c r="BR315" t="str">
        <f t="shared" si="164"/>
        <v>Sano</v>
      </c>
    </row>
    <row r="316" spans="1:70" x14ac:dyDescent="0.25">
      <c r="A316" t="s">
        <v>316</v>
      </c>
      <c r="B316">
        <v>36</v>
      </c>
      <c r="C316" t="str">
        <f t="shared" si="135"/>
        <v>Adulto</v>
      </c>
      <c r="D316" t="s">
        <v>1</v>
      </c>
      <c r="E316">
        <v>27</v>
      </c>
      <c r="F316" t="str">
        <f t="shared" si="136"/>
        <v>Sobrepeso</v>
      </c>
      <c r="G316">
        <v>0</v>
      </c>
      <c r="H316" t="str">
        <f t="shared" si="137"/>
        <v>No tiene herencia</v>
      </c>
      <c r="I316">
        <v>109</v>
      </c>
      <c r="J316">
        <v>66</v>
      </c>
      <c r="K316">
        <v>65</v>
      </c>
      <c r="L316" t="str">
        <f t="shared" si="138"/>
        <v>Normal</v>
      </c>
      <c r="M316">
        <v>57</v>
      </c>
      <c r="N316" t="str">
        <f t="shared" si="139"/>
        <v>Normal</v>
      </c>
      <c r="O316">
        <v>2</v>
      </c>
      <c r="P316" t="str">
        <f t="shared" si="140"/>
        <v>Ligera limitaciones</v>
      </c>
      <c r="Q316">
        <v>0</v>
      </c>
      <c r="R316" t="str">
        <f t="shared" si="141"/>
        <v>No tiene cetoacidosis</v>
      </c>
      <c r="S316">
        <v>0</v>
      </c>
      <c r="T316" t="str">
        <f t="shared" si="142"/>
        <v>No tiene Insuficiencia</v>
      </c>
      <c r="U316">
        <v>0</v>
      </c>
      <c r="V316" t="str">
        <f t="shared" si="143"/>
        <v>Normotenso</v>
      </c>
      <c r="W316">
        <v>1</v>
      </c>
      <c r="X316" t="str">
        <f t="shared" si="132"/>
        <v>Normal</v>
      </c>
      <c r="Y316">
        <v>29</v>
      </c>
      <c r="Z316" t="str">
        <f t="shared" si="133"/>
        <v>Normal</v>
      </c>
      <c r="AA316">
        <v>99</v>
      </c>
      <c r="AB316" t="str">
        <f t="shared" si="144"/>
        <v>Normal</v>
      </c>
      <c r="AC316">
        <v>11</v>
      </c>
      <c r="AD316" t="str">
        <f t="shared" si="145"/>
        <v>Normal</v>
      </c>
      <c r="AE316">
        <v>9</v>
      </c>
      <c r="AF316" t="str">
        <f t="shared" si="146"/>
        <v>Normal</v>
      </c>
      <c r="AG316">
        <v>2234</v>
      </c>
      <c r="AH316" t="str">
        <f t="shared" si="147"/>
        <v>Poliuria</v>
      </c>
      <c r="AI316">
        <v>0</v>
      </c>
      <c r="AJ316" t="str">
        <f t="shared" si="148"/>
        <v>No Diabetico</v>
      </c>
      <c r="AK316">
        <v>100</v>
      </c>
      <c r="AL316" t="str">
        <f t="shared" si="149"/>
        <v>Prediabetes</v>
      </c>
      <c r="AM316">
        <v>5.7</v>
      </c>
      <c r="AN316" t="str">
        <f t="shared" si="150"/>
        <v>Prediabetes</v>
      </c>
      <c r="AO316">
        <v>168</v>
      </c>
      <c r="AP316" t="str">
        <f t="shared" si="151"/>
        <v>Normal</v>
      </c>
      <c r="AQ316">
        <v>112</v>
      </c>
      <c r="AR316" t="str">
        <f t="shared" si="152"/>
        <v>Casi normal</v>
      </c>
      <c r="AS316">
        <v>43</v>
      </c>
      <c r="AT316" t="str">
        <f t="shared" si="153"/>
        <v>Bajo</v>
      </c>
      <c r="AU316">
        <v>82</v>
      </c>
      <c r="AV316" t="str">
        <f t="shared" si="154"/>
        <v>Normal</v>
      </c>
      <c r="AW316">
        <v>145</v>
      </c>
      <c r="AX316" t="str">
        <f t="shared" si="155"/>
        <v>Normal</v>
      </c>
      <c r="AY316">
        <v>4.5999999999999996</v>
      </c>
      <c r="AZ316" t="str">
        <f t="shared" si="156"/>
        <v>Normal</v>
      </c>
      <c r="BA316">
        <v>12</v>
      </c>
      <c r="BB316" t="str">
        <f t="shared" si="134"/>
        <v>Baja</v>
      </c>
      <c r="BC316">
        <v>10.4</v>
      </c>
      <c r="BD316" t="str">
        <f t="shared" si="157"/>
        <v>Normal</v>
      </c>
      <c r="BE316">
        <v>2.8</v>
      </c>
      <c r="BF316" t="str">
        <f t="shared" si="158"/>
        <v>Normal</v>
      </c>
      <c r="BG316">
        <v>1</v>
      </c>
      <c r="BH316" t="str">
        <f t="shared" si="159"/>
        <v>Toma ECA</v>
      </c>
      <c r="BI316">
        <v>0</v>
      </c>
      <c r="BJ316" t="str">
        <f t="shared" si="160"/>
        <v>No toma ARB</v>
      </c>
      <c r="BK316">
        <v>0</v>
      </c>
      <c r="BL316" t="str">
        <f t="shared" si="161"/>
        <v>No toma diureticos</v>
      </c>
      <c r="BM316">
        <v>0</v>
      </c>
      <c r="BN316" t="str">
        <f t="shared" si="162"/>
        <v>No toma estatinas</v>
      </c>
      <c r="BO316">
        <v>0</v>
      </c>
      <c r="BP316" t="str">
        <f t="shared" si="163"/>
        <v>Sano</v>
      </c>
      <c r="BQ316">
        <v>0</v>
      </c>
      <c r="BR316" t="str">
        <f t="shared" si="164"/>
        <v>Sano</v>
      </c>
    </row>
    <row r="317" spans="1:70" x14ac:dyDescent="0.25">
      <c r="A317" t="s">
        <v>317</v>
      </c>
      <c r="B317">
        <v>73</v>
      </c>
      <c r="C317" t="str">
        <f t="shared" si="135"/>
        <v>Adulto Mayor</v>
      </c>
      <c r="D317" t="s">
        <v>1</v>
      </c>
      <c r="E317">
        <v>31.8</v>
      </c>
      <c r="F317" t="str">
        <f t="shared" si="136"/>
        <v>Obesidad I</v>
      </c>
      <c r="G317">
        <v>1</v>
      </c>
      <c r="H317" t="str">
        <f t="shared" si="137"/>
        <v>Tiene herencia</v>
      </c>
      <c r="I317">
        <v>186</v>
      </c>
      <c r="J317">
        <v>101</v>
      </c>
      <c r="K317">
        <v>79</v>
      </c>
      <c r="L317" t="str">
        <f t="shared" si="138"/>
        <v>Normal</v>
      </c>
      <c r="M317">
        <v>29</v>
      </c>
      <c r="N317" t="str">
        <f t="shared" si="139"/>
        <v>Reducida</v>
      </c>
      <c r="O317">
        <v>4</v>
      </c>
      <c r="P317" t="str">
        <f t="shared" si="140"/>
        <v>Incapacidad</v>
      </c>
      <c r="Q317">
        <v>1</v>
      </c>
      <c r="R317" t="str">
        <f t="shared" si="141"/>
        <v>Tiene cetoacidosis</v>
      </c>
      <c r="S317">
        <v>1</v>
      </c>
      <c r="T317" t="str">
        <f t="shared" si="142"/>
        <v>Tiene Insuficiencia</v>
      </c>
      <c r="U317">
        <v>1</v>
      </c>
      <c r="V317" t="str">
        <f t="shared" si="143"/>
        <v>Hipertenso</v>
      </c>
      <c r="W317">
        <v>4.5</v>
      </c>
      <c r="X317" t="str">
        <f t="shared" si="132"/>
        <v>Alto</v>
      </c>
      <c r="Y317">
        <v>88</v>
      </c>
      <c r="Z317" t="str">
        <f t="shared" si="133"/>
        <v>Elevado</v>
      </c>
      <c r="AA317">
        <v>36</v>
      </c>
      <c r="AB317" t="str">
        <f t="shared" si="144"/>
        <v>Funcion disminuida moderada</v>
      </c>
      <c r="AC317">
        <v>1166</v>
      </c>
      <c r="AD317" t="str">
        <f t="shared" si="145"/>
        <v>Proteinuria</v>
      </c>
      <c r="AE317">
        <v>932</v>
      </c>
      <c r="AF317" t="str">
        <f t="shared" si="146"/>
        <v>Macroalbuminuria</v>
      </c>
      <c r="AG317">
        <v>676</v>
      </c>
      <c r="AH317" t="str">
        <f t="shared" si="147"/>
        <v>Poliuria</v>
      </c>
      <c r="AI317">
        <v>0</v>
      </c>
      <c r="AJ317" t="str">
        <f t="shared" si="148"/>
        <v>No Diabetico</v>
      </c>
      <c r="AK317">
        <v>179</v>
      </c>
      <c r="AL317" t="str">
        <f t="shared" si="149"/>
        <v>Diabetes</v>
      </c>
      <c r="AM317">
        <v>8.8000000000000007</v>
      </c>
      <c r="AN317" t="str">
        <f t="shared" si="150"/>
        <v>Diabetes</v>
      </c>
      <c r="AO317">
        <v>288</v>
      </c>
      <c r="AP317" t="str">
        <f t="shared" si="151"/>
        <v>Riesgo</v>
      </c>
      <c r="AQ317">
        <v>185</v>
      </c>
      <c r="AR317" t="str">
        <f t="shared" si="152"/>
        <v>Alto</v>
      </c>
      <c r="AS317">
        <v>29</v>
      </c>
      <c r="AT317" t="str">
        <f t="shared" si="153"/>
        <v>Bajo</v>
      </c>
      <c r="AU317">
        <v>238</v>
      </c>
      <c r="AV317" t="str">
        <f t="shared" si="154"/>
        <v>Alto</v>
      </c>
      <c r="AW317">
        <v>136</v>
      </c>
      <c r="AX317" t="str">
        <f t="shared" si="155"/>
        <v>Normal</v>
      </c>
      <c r="AY317">
        <v>6.2</v>
      </c>
      <c r="AZ317" t="str">
        <f t="shared" si="156"/>
        <v>Alto</v>
      </c>
      <c r="BA317">
        <v>9.6</v>
      </c>
      <c r="BB317" t="str">
        <f t="shared" si="134"/>
        <v>Baja</v>
      </c>
      <c r="BC317">
        <v>7.6</v>
      </c>
      <c r="BD317" t="str">
        <f t="shared" si="157"/>
        <v>Bajo</v>
      </c>
      <c r="BE317">
        <v>6.4</v>
      </c>
      <c r="BF317" t="str">
        <f t="shared" si="158"/>
        <v>Alto</v>
      </c>
      <c r="BG317">
        <v>1</v>
      </c>
      <c r="BH317" t="str">
        <f t="shared" si="159"/>
        <v>Toma ECA</v>
      </c>
      <c r="BI317">
        <v>0</v>
      </c>
      <c r="BJ317" t="str">
        <f t="shared" si="160"/>
        <v>No toma ARB</v>
      </c>
      <c r="BK317">
        <v>1</v>
      </c>
      <c r="BL317" t="str">
        <f t="shared" si="161"/>
        <v>Toma diureticos</v>
      </c>
      <c r="BM317">
        <v>0</v>
      </c>
      <c r="BN317" t="str">
        <f t="shared" si="162"/>
        <v>No toma estatinas</v>
      </c>
      <c r="BO317">
        <v>1</v>
      </c>
      <c r="BP317" t="str">
        <f t="shared" si="163"/>
        <v>Enfermedad renal</v>
      </c>
      <c r="BQ317">
        <v>0</v>
      </c>
      <c r="BR317" t="str">
        <f t="shared" si="164"/>
        <v>Sano</v>
      </c>
    </row>
    <row r="318" spans="1:70" x14ac:dyDescent="0.25">
      <c r="A318" t="s">
        <v>318</v>
      </c>
      <c r="B318">
        <v>64</v>
      </c>
      <c r="C318" t="str">
        <f t="shared" si="135"/>
        <v>Adulto Mayor</v>
      </c>
      <c r="D318" t="s">
        <v>1</v>
      </c>
      <c r="E318">
        <v>28.3</v>
      </c>
      <c r="F318" t="str">
        <f t="shared" si="136"/>
        <v>Sobrepeso</v>
      </c>
      <c r="G318">
        <v>1</v>
      </c>
      <c r="H318" t="str">
        <f t="shared" si="137"/>
        <v>Tiene herencia</v>
      </c>
      <c r="I318">
        <v>103</v>
      </c>
      <c r="J318">
        <v>80</v>
      </c>
      <c r="K318">
        <v>79</v>
      </c>
      <c r="L318" t="str">
        <f t="shared" si="138"/>
        <v>Normal</v>
      </c>
      <c r="M318">
        <v>67</v>
      </c>
      <c r="N318" t="str">
        <f t="shared" si="139"/>
        <v>Normal</v>
      </c>
      <c r="O318">
        <v>1</v>
      </c>
      <c r="P318" t="str">
        <f t="shared" si="140"/>
        <v>Sin limitaciones</v>
      </c>
      <c r="Q318">
        <v>0</v>
      </c>
      <c r="R318" t="str">
        <f t="shared" si="141"/>
        <v>No tiene cetoacidosis</v>
      </c>
      <c r="S318">
        <v>0</v>
      </c>
      <c r="T318" t="str">
        <f t="shared" si="142"/>
        <v>No tiene Insuficiencia</v>
      </c>
      <c r="U318">
        <v>1</v>
      </c>
      <c r="V318" t="str">
        <f t="shared" si="143"/>
        <v>Hipertenso</v>
      </c>
      <c r="W318">
        <v>0.6</v>
      </c>
      <c r="X318" t="str">
        <f t="shared" si="132"/>
        <v>Bajo</v>
      </c>
      <c r="Y318">
        <v>35</v>
      </c>
      <c r="Z318" t="str">
        <f t="shared" si="133"/>
        <v>Normal</v>
      </c>
      <c r="AA318">
        <v>106</v>
      </c>
      <c r="AB318" t="str">
        <f t="shared" si="144"/>
        <v>Normal</v>
      </c>
      <c r="AC318">
        <v>5</v>
      </c>
      <c r="AD318" t="str">
        <f t="shared" si="145"/>
        <v>Normal</v>
      </c>
      <c r="AE318">
        <v>4</v>
      </c>
      <c r="AF318" t="str">
        <f t="shared" si="146"/>
        <v>Normal</v>
      </c>
      <c r="AG318">
        <v>1740</v>
      </c>
      <c r="AH318" t="str">
        <f t="shared" si="147"/>
        <v>Poliuria</v>
      </c>
      <c r="AI318">
        <v>0</v>
      </c>
      <c r="AJ318" t="str">
        <f t="shared" si="148"/>
        <v>No Diabetico</v>
      </c>
      <c r="AK318">
        <v>93</v>
      </c>
      <c r="AL318" t="str">
        <f t="shared" si="149"/>
        <v>Normal</v>
      </c>
      <c r="AM318">
        <v>5.5</v>
      </c>
      <c r="AN318" t="str">
        <f t="shared" si="150"/>
        <v>Normal</v>
      </c>
      <c r="AO318">
        <v>184</v>
      </c>
      <c r="AP318" t="str">
        <f t="shared" si="151"/>
        <v>Normal</v>
      </c>
      <c r="AQ318">
        <v>92</v>
      </c>
      <c r="AR318" t="str">
        <f t="shared" si="152"/>
        <v>Normal</v>
      </c>
      <c r="AS318">
        <v>42</v>
      </c>
      <c r="AT318" t="str">
        <f t="shared" si="153"/>
        <v>Bajo</v>
      </c>
      <c r="AU318">
        <v>122</v>
      </c>
      <c r="AV318" t="str">
        <f t="shared" si="154"/>
        <v>Normal</v>
      </c>
      <c r="AW318">
        <v>136</v>
      </c>
      <c r="AX318" t="str">
        <f t="shared" si="155"/>
        <v>Normal</v>
      </c>
      <c r="AY318">
        <v>4.5</v>
      </c>
      <c r="AZ318" t="str">
        <f t="shared" si="156"/>
        <v>Normal</v>
      </c>
      <c r="BA318">
        <v>15.4</v>
      </c>
      <c r="BB318" t="str">
        <f t="shared" si="134"/>
        <v>Normal</v>
      </c>
      <c r="BC318">
        <v>9</v>
      </c>
      <c r="BD318" t="str">
        <f t="shared" si="157"/>
        <v>Normal</v>
      </c>
      <c r="BE318">
        <v>4.2</v>
      </c>
      <c r="BF318" t="str">
        <f t="shared" si="158"/>
        <v>Normal</v>
      </c>
      <c r="BG318">
        <v>1</v>
      </c>
      <c r="BH318" t="str">
        <f t="shared" si="159"/>
        <v>Toma ECA</v>
      </c>
      <c r="BI318">
        <v>0</v>
      </c>
      <c r="BJ318" t="str">
        <f t="shared" si="160"/>
        <v>No toma ARB</v>
      </c>
      <c r="BK318">
        <v>0</v>
      </c>
      <c r="BL318" t="str">
        <f t="shared" si="161"/>
        <v>No toma diureticos</v>
      </c>
      <c r="BM318">
        <v>1</v>
      </c>
      <c r="BN318" t="str">
        <f t="shared" si="162"/>
        <v>Toma estatinas</v>
      </c>
      <c r="BO318">
        <v>0</v>
      </c>
      <c r="BP318" t="str">
        <f t="shared" si="163"/>
        <v>Sano</v>
      </c>
      <c r="BQ318">
        <v>1</v>
      </c>
      <c r="BR318" t="str">
        <f t="shared" si="164"/>
        <v>Enfermedad cardiovascular</v>
      </c>
    </row>
    <row r="319" spans="1:70" x14ac:dyDescent="0.25">
      <c r="A319" t="s">
        <v>319</v>
      </c>
      <c r="B319">
        <v>70</v>
      </c>
      <c r="C319" t="str">
        <f t="shared" si="135"/>
        <v>Adulto Mayor</v>
      </c>
      <c r="D319" t="s">
        <v>1</v>
      </c>
      <c r="E319">
        <v>21</v>
      </c>
      <c r="F319" t="str">
        <f t="shared" si="136"/>
        <v>Peso Normal</v>
      </c>
      <c r="G319">
        <v>1</v>
      </c>
      <c r="H319" t="str">
        <f t="shared" si="137"/>
        <v>Tiene herencia</v>
      </c>
      <c r="I319">
        <v>101</v>
      </c>
      <c r="J319">
        <v>74</v>
      </c>
      <c r="K319">
        <v>75</v>
      </c>
      <c r="L319" t="str">
        <f t="shared" si="138"/>
        <v>Normal</v>
      </c>
      <c r="M319">
        <v>62</v>
      </c>
      <c r="N319" t="str">
        <f t="shared" si="139"/>
        <v>Normal</v>
      </c>
      <c r="O319">
        <v>2</v>
      </c>
      <c r="P319" t="str">
        <f t="shared" si="140"/>
        <v>Ligera limitaciones</v>
      </c>
      <c r="Q319">
        <v>0</v>
      </c>
      <c r="R319" t="str">
        <f t="shared" si="141"/>
        <v>No tiene cetoacidosis</v>
      </c>
      <c r="S319">
        <v>0</v>
      </c>
      <c r="T319" t="str">
        <f t="shared" si="142"/>
        <v>No tiene Insuficiencia</v>
      </c>
      <c r="U319">
        <v>0</v>
      </c>
      <c r="V319" t="str">
        <f t="shared" si="143"/>
        <v>Normotenso</v>
      </c>
      <c r="W319">
        <v>1.1000000000000001</v>
      </c>
      <c r="X319" t="str">
        <f t="shared" si="132"/>
        <v>Normal</v>
      </c>
      <c r="Y319">
        <v>37</v>
      </c>
      <c r="Z319" t="str">
        <f t="shared" si="133"/>
        <v>Normal</v>
      </c>
      <c r="AA319">
        <v>117</v>
      </c>
      <c r="AB319" t="str">
        <f t="shared" si="144"/>
        <v>Normal</v>
      </c>
      <c r="AC319">
        <v>20</v>
      </c>
      <c r="AD319" t="str">
        <f t="shared" si="145"/>
        <v>Normal</v>
      </c>
      <c r="AE319">
        <v>14</v>
      </c>
      <c r="AF319" t="str">
        <f t="shared" si="146"/>
        <v>Normal</v>
      </c>
      <c r="AG319">
        <v>1745</v>
      </c>
      <c r="AH319" t="str">
        <f t="shared" si="147"/>
        <v>Poliuria</v>
      </c>
      <c r="AI319">
        <v>0</v>
      </c>
      <c r="AJ319" t="str">
        <f t="shared" si="148"/>
        <v>No Diabetico</v>
      </c>
      <c r="AK319">
        <v>85</v>
      </c>
      <c r="AL319" t="str">
        <f t="shared" si="149"/>
        <v>Normal</v>
      </c>
      <c r="AM319">
        <v>5.4</v>
      </c>
      <c r="AN319" t="str">
        <f t="shared" si="150"/>
        <v>Normal</v>
      </c>
      <c r="AO319">
        <v>167</v>
      </c>
      <c r="AP319" t="str">
        <f t="shared" si="151"/>
        <v>Normal</v>
      </c>
      <c r="AQ319">
        <v>83</v>
      </c>
      <c r="AR319" t="str">
        <f t="shared" si="152"/>
        <v>Normal</v>
      </c>
      <c r="AS319">
        <v>70</v>
      </c>
      <c r="AT319" t="str">
        <f t="shared" si="153"/>
        <v>Normal</v>
      </c>
      <c r="AU319">
        <v>152</v>
      </c>
      <c r="AV319" t="str">
        <f t="shared" si="154"/>
        <v>Alto</v>
      </c>
      <c r="AW319">
        <v>141</v>
      </c>
      <c r="AX319" t="str">
        <f t="shared" si="155"/>
        <v>Normal</v>
      </c>
      <c r="AY319">
        <v>4.4000000000000004</v>
      </c>
      <c r="AZ319" t="str">
        <f t="shared" si="156"/>
        <v>Normal</v>
      </c>
      <c r="BA319">
        <v>15.1</v>
      </c>
      <c r="BB319" t="str">
        <f t="shared" si="134"/>
        <v>Normal</v>
      </c>
      <c r="BC319">
        <v>10</v>
      </c>
      <c r="BD319" t="str">
        <f t="shared" si="157"/>
        <v>Normal</v>
      </c>
      <c r="BE319">
        <v>3.2</v>
      </c>
      <c r="BF319" t="str">
        <f t="shared" si="158"/>
        <v>Normal</v>
      </c>
      <c r="BG319">
        <v>0</v>
      </c>
      <c r="BH319" t="str">
        <f t="shared" si="159"/>
        <v>No Toma ECA</v>
      </c>
      <c r="BI319">
        <v>1</v>
      </c>
      <c r="BJ319" t="str">
        <f t="shared" si="160"/>
        <v>Toma ARB</v>
      </c>
      <c r="BK319">
        <v>1</v>
      </c>
      <c r="BL319" t="str">
        <f t="shared" si="161"/>
        <v>Toma diureticos</v>
      </c>
      <c r="BM319">
        <v>1</v>
      </c>
      <c r="BN319" t="str">
        <f t="shared" si="162"/>
        <v>Toma estatinas</v>
      </c>
      <c r="BO319">
        <v>0</v>
      </c>
      <c r="BP319" t="str">
        <f t="shared" si="163"/>
        <v>Sano</v>
      </c>
      <c r="BQ319">
        <v>1</v>
      </c>
      <c r="BR319" t="str">
        <f t="shared" si="164"/>
        <v>Enfermedad cardiovascular</v>
      </c>
    </row>
    <row r="320" spans="1:70" x14ac:dyDescent="0.25">
      <c r="A320" t="s">
        <v>320</v>
      </c>
      <c r="B320">
        <v>51</v>
      </c>
      <c r="C320" t="str">
        <f t="shared" si="135"/>
        <v>Adulto</v>
      </c>
      <c r="D320" t="s">
        <v>6</v>
      </c>
      <c r="E320">
        <v>25.8</v>
      </c>
      <c r="F320" t="str">
        <f t="shared" si="136"/>
        <v>Sobrepeso</v>
      </c>
      <c r="G320">
        <v>0</v>
      </c>
      <c r="H320" t="str">
        <f t="shared" si="137"/>
        <v>No tiene herencia</v>
      </c>
      <c r="I320">
        <v>125</v>
      </c>
      <c r="J320">
        <v>75</v>
      </c>
      <c r="K320">
        <v>85</v>
      </c>
      <c r="L320" t="str">
        <f t="shared" si="138"/>
        <v>Normal</v>
      </c>
      <c r="M320">
        <v>66</v>
      </c>
      <c r="N320" t="str">
        <f t="shared" si="139"/>
        <v>Normal</v>
      </c>
      <c r="O320">
        <v>2</v>
      </c>
      <c r="P320" t="str">
        <f t="shared" si="140"/>
        <v>Ligera limitaciones</v>
      </c>
      <c r="Q320">
        <v>0</v>
      </c>
      <c r="R320" t="str">
        <f t="shared" si="141"/>
        <v>No tiene cetoacidosis</v>
      </c>
      <c r="S320">
        <v>0</v>
      </c>
      <c r="T320" t="str">
        <f t="shared" si="142"/>
        <v>No tiene Insuficiencia</v>
      </c>
      <c r="U320">
        <v>1</v>
      </c>
      <c r="V320" t="str">
        <f t="shared" si="143"/>
        <v>Hipertenso</v>
      </c>
      <c r="W320">
        <v>0.9</v>
      </c>
      <c r="X320" t="str">
        <f t="shared" si="132"/>
        <v>Normal</v>
      </c>
      <c r="Y320">
        <v>27</v>
      </c>
      <c r="Z320" t="str">
        <f t="shared" si="133"/>
        <v>Normal</v>
      </c>
      <c r="AA320">
        <v>113</v>
      </c>
      <c r="AB320" t="str">
        <f t="shared" si="144"/>
        <v>Normal</v>
      </c>
      <c r="AC320">
        <v>7</v>
      </c>
      <c r="AD320" t="str">
        <f t="shared" si="145"/>
        <v>Normal</v>
      </c>
      <c r="AE320">
        <v>5</v>
      </c>
      <c r="AF320" t="str">
        <f t="shared" si="146"/>
        <v>Normal</v>
      </c>
      <c r="AG320">
        <v>1399</v>
      </c>
      <c r="AH320" t="str">
        <f t="shared" si="147"/>
        <v>Poliuria</v>
      </c>
      <c r="AI320">
        <v>0</v>
      </c>
      <c r="AJ320" t="str">
        <f t="shared" si="148"/>
        <v>No Diabetico</v>
      </c>
      <c r="AK320">
        <v>116</v>
      </c>
      <c r="AL320" t="str">
        <f t="shared" si="149"/>
        <v>Prediabetes</v>
      </c>
      <c r="AM320">
        <v>5.4</v>
      </c>
      <c r="AN320" t="str">
        <f t="shared" si="150"/>
        <v>Normal</v>
      </c>
      <c r="AO320">
        <v>176</v>
      </c>
      <c r="AP320" t="str">
        <f t="shared" si="151"/>
        <v>Normal</v>
      </c>
      <c r="AQ320">
        <v>114</v>
      </c>
      <c r="AR320" t="str">
        <f t="shared" si="152"/>
        <v>Casi normal</v>
      </c>
      <c r="AS320">
        <v>59</v>
      </c>
      <c r="AT320" t="str">
        <f t="shared" si="153"/>
        <v>Bajo</v>
      </c>
      <c r="AU320">
        <v>124</v>
      </c>
      <c r="AV320" t="str">
        <f t="shared" si="154"/>
        <v>Normal</v>
      </c>
      <c r="AW320">
        <v>140</v>
      </c>
      <c r="AX320" t="str">
        <f t="shared" si="155"/>
        <v>Normal</v>
      </c>
      <c r="AY320">
        <v>4.2</v>
      </c>
      <c r="AZ320" t="str">
        <f t="shared" si="156"/>
        <v>Normal</v>
      </c>
      <c r="BA320">
        <v>15.6</v>
      </c>
      <c r="BB320" t="str">
        <f t="shared" si="134"/>
        <v>Alta</v>
      </c>
      <c r="BC320">
        <v>10.5</v>
      </c>
      <c r="BD320" t="str">
        <f t="shared" si="157"/>
        <v>Normal</v>
      </c>
      <c r="BE320">
        <v>3.3</v>
      </c>
      <c r="BF320" t="str">
        <f t="shared" si="158"/>
        <v>Normal</v>
      </c>
      <c r="BG320">
        <v>0</v>
      </c>
      <c r="BH320" t="str">
        <f t="shared" si="159"/>
        <v>No Toma ECA</v>
      </c>
      <c r="BI320">
        <v>1</v>
      </c>
      <c r="BJ320" t="str">
        <f t="shared" si="160"/>
        <v>Toma ARB</v>
      </c>
      <c r="BK320">
        <v>1</v>
      </c>
      <c r="BL320" t="str">
        <f t="shared" si="161"/>
        <v>Toma diureticos</v>
      </c>
      <c r="BM320">
        <v>1</v>
      </c>
      <c r="BN320" t="str">
        <f t="shared" si="162"/>
        <v>Toma estatinas</v>
      </c>
      <c r="BO320">
        <v>0</v>
      </c>
      <c r="BP320" t="str">
        <f t="shared" si="163"/>
        <v>Sano</v>
      </c>
      <c r="BQ320">
        <v>1</v>
      </c>
      <c r="BR320" t="str">
        <f t="shared" si="164"/>
        <v>Enfermedad cardiovascular</v>
      </c>
    </row>
    <row r="321" spans="1:70" x14ac:dyDescent="0.25">
      <c r="A321" t="s">
        <v>321</v>
      </c>
      <c r="B321">
        <v>48</v>
      </c>
      <c r="C321" t="str">
        <f t="shared" si="135"/>
        <v>Adulto</v>
      </c>
      <c r="D321" t="s">
        <v>1</v>
      </c>
      <c r="E321">
        <v>21.2</v>
      </c>
      <c r="F321" t="str">
        <f t="shared" si="136"/>
        <v>Peso Normal</v>
      </c>
      <c r="G321">
        <v>0</v>
      </c>
      <c r="H321" t="str">
        <f t="shared" si="137"/>
        <v>No tiene herencia</v>
      </c>
      <c r="I321">
        <v>100</v>
      </c>
      <c r="J321">
        <v>83</v>
      </c>
      <c r="K321">
        <v>88</v>
      </c>
      <c r="L321" t="str">
        <f t="shared" si="138"/>
        <v>Normal</v>
      </c>
      <c r="M321">
        <v>65</v>
      </c>
      <c r="N321" t="str">
        <f t="shared" si="139"/>
        <v>Normal</v>
      </c>
      <c r="O321">
        <v>1</v>
      </c>
      <c r="P321" t="str">
        <f t="shared" si="140"/>
        <v>Sin limitaciones</v>
      </c>
      <c r="Q321">
        <v>0</v>
      </c>
      <c r="R321" t="str">
        <f t="shared" si="141"/>
        <v>No tiene cetoacidosis</v>
      </c>
      <c r="S321">
        <v>0</v>
      </c>
      <c r="T321" t="str">
        <f t="shared" si="142"/>
        <v>No tiene Insuficiencia</v>
      </c>
      <c r="U321">
        <v>0</v>
      </c>
      <c r="V321" t="str">
        <f t="shared" si="143"/>
        <v>Normotenso</v>
      </c>
      <c r="W321">
        <v>0.8</v>
      </c>
      <c r="X321" t="str">
        <f t="shared" si="132"/>
        <v>Normal</v>
      </c>
      <c r="Y321">
        <v>29</v>
      </c>
      <c r="Z321" t="str">
        <f t="shared" si="133"/>
        <v>Normal</v>
      </c>
      <c r="AA321">
        <v>75</v>
      </c>
      <c r="AB321" t="str">
        <f t="shared" si="144"/>
        <v>Funcion disminuida</v>
      </c>
      <c r="AC321">
        <v>15</v>
      </c>
      <c r="AD321" t="str">
        <f t="shared" si="145"/>
        <v>Normal</v>
      </c>
      <c r="AE321">
        <v>12</v>
      </c>
      <c r="AF321" t="str">
        <f t="shared" si="146"/>
        <v>Normal</v>
      </c>
      <c r="AG321">
        <v>2061</v>
      </c>
      <c r="AH321" t="str">
        <f t="shared" si="147"/>
        <v>Poliuria</v>
      </c>
      <c r="AI321">
        <v>1</v>
      </c>
      <c r="AJ321" t="str">
        <f t="shared" si="148"/>
        <v>Diabetico</v>
      </c>
      <c r="AK321">
        <v>80</v>
      </c>
      <c r="AL321" t="str">
        <f t="shared" si="149"/>
        <v>Normal</v>
      </c>
      <c r="AM321">
        <v>5.9</v>
      </c>
      <c r="AN321" t="str">
        <f t="shared" si="150"/>
        <v>Prediabetes</v>
      </c>
      <c r="AO321">
        <v>198</v>
      </c>
      <c r="AP321" t="str">
        <f t="shared" si="151"/>
        <v>Normal</v>
      </c>
      <c r="AQ321">
        <v>111</v>
      </c>
      <c r="AR321" t="str">
        <f t="shared" si="152"/>
        <v>Casi normal</v>
      </c>
      <c r="AS321">
        <v>48</v>
      </c>
      <c r="AT321" t="str">
        <f t="shared" si="153"/>
        <v>Bajo</v>
      </c>
      <c r="AU321">
        <v>108</v>
      </c>
      <c r="AV321" t="str">
        <f t="shared" si="154"/>
        <v>Normal</v>
      </c>
      <c r="AW321">
        <v>144</v>
      </c>
      <c r="AX321" t="str">
        <f t="shared" si="155"/>
        <v>Normal</v>
      </c>
      <c r="AY321">
        <v>3.7</v>
      </c>
      <c r="AZ321" t="str">
        <f t="shared" si="156"/>
        <v>Normal</v>
      </c>
      <c r="BA321">
        <v>12.5</v>
      </c>
      <c r="BB321" t="str">
        <f t="shared" si="134"/>
        <v>Baja</v>
      </c>
      <c r="BC321">
        <v>9.3000000000000007</v>
      </c>
      <c r="BD321" t="str">
        <f t="shared" si="157"/>
        <v>Normal</v>
      </c>
      <c r="BE321">
        <v>3.8</v>
      </c>
      <c r="BF321" t="str">
        <f t="shared" si="158"/>
        <v>Normal</v>
      </c>
      <c r="BG321">
        <v>1</v>
      </c>
      <c r="BH321" t="str">
        <f t="shared" si="159"/>
        <v>Toma ECA</v>
      </c>
      <c r="BI321">
        <v>0</v>
      </c>
      <c r="BJ321" t="str">
        <f t="shared" si="160"/>
        <v>No toma ARB</v>
      </c>
      <c r="BK321">
        <v>0</v>
      </c>
      <c r="BL321" t="str">
        <f t="shared" si="161"/>
        <v>No toma diureticos</v>
      </c>
      <c r="BM321">
        <v>1</v>
      </c>
      <c r="BN321" t="str">
        <f t="shared" si="162"/>
        <v>Toma estatinas</v>
      </c>
      <c r="BO321">
        <v>0</v>
      </c>
      <c r="BP321" t="str">
        <f t="shared" si="163"/>
        <v>Sano</v>
      </c>
      <c r="BQ321">
        <v>0</v>
      </c>
      <c r="BR321" t="str">
        <f t="shared" si="164"/>
        <v>Sano</v>
      </c>
    </row>
    <row r="322" spans="1:70" x14ac:dyDescent="0.25">
      <c r="A322" t="s">
        <v>322</v>
      </c>
      <c r="B322">
        <v>46</v>
      </c>
      <c r="C322" t="str">
        <f t="shared" si="135"/>
        <v>Adulto</v>
      </c>
      <c r="D322" t="s">
        <v>6</v>
      </c>
      <c r="E322">
        <v>21.1</v>
      </c>
      <c r="F322" t="str">
        <f t="shared" si="136"/>
        <v>Peso Normal</v>
      </c>
      <c r="G322">
        <v>0</v>
      </c>
      <c r="H322" t="str">
        <f t="shared" si="137"/>
        <v>No tiene herencia</v>
      </c>
      <c r="I322">
        <v>126</v>
      </c>
      <c r="J322">
        <v>85</v>
      </c>
      <c r="K322">
        <v>74</v>
      </c>
      <c r="L322" t="str">
        <f t="shared" si="138"/>
        <v>Normal</v>
      </c>
      <c r="M322">
        <v>57</v>
      </c>
      <c r="N322" t="str">
        <f t="shared" si="139"/>
        <v>Normal</v>
      </c>
      <c r="O322">
        <v>1</v>
      </c>
      <c r="P322" t="str">
        <f t="shared" si="140"/>
        <v>Sin limitaciones</v>
      </c>
      <c r="Q322">
        <v>0</v>
      </c>
      <c r="R322" t="str">
        <f t="shared" si="141"/>
        <v>No tiene cetoacidosis</v>
      </c>
      <c r="S322">
        <v>0</v>
      </c>
      <c r="T322" t="str">
        <f t="shared" si="142"/>
        <v>No tiene Insuficiencia</v>
      </c>
      <c r="U322">
        <v>1</v>
      </c>
      <c r="V322" t="str">
        <f t="shared" si="143"/>
        <v>Hipertenso</v>
      </c>
      <c r="W322">
        <v>1.1000000000000001</v>
      </c>
      <c r="X322" t="str">
        <f t="shared" ref="X322:X385" si="165">IF(AND(D322="M",W322&gt;=0.7,W322&lt;=1.2),"Normal",IF(AND(D322="M",W322&gt;=1.3),"Alto",IF(AND(D322="F",W322&gt;=0.5,W322&lt;=1),"Normal",IF(AND(D322="F",W322&gt;1),"Alto",IF(AND(D322="F",W322&lt;0.5), "Bajo",IF(AND(D322="M",W322&lt;0.7),"Bajo","error"))))))</f>
        <v>Alto</v>
      </c>
      <c r="Y322">
        <v>19</v>
      </c>
      <c r="Z322" t="str">
        <f t="shared" ref="Z322:Z385" si="166">IF(AND(D322="F",Y322&gt;=17,Y322&lt;=43),"Normal",IF(AND(D322="F",Y322&gt;43,Y322&lt;100),"Elevado",IF(AND(D322="M",Y322&gt;=18,Y322&lt;=55),"Normal",IF(AND(D322="M",Y322&gt;55,Y322&lt;100),"Elevado",IF(AND(D322="F",Y322&gt;=100),"Riesgo",IF(AND(D322="M",Y322&gt;=100),"Riesgo","Bajo"))))))</f>
        <v>Normal</v>
      </c>
      <c r="AA322">
        <v>82</v>
      </c>
      <c r="AB322" t="str">
        <f t="shared" si="144"/>
        <v>Funcion disminuida</v>
      </c>
      <c r="AC322">
        <v>17</v>
      </c>
      <c r="AD322" t="str">
        <f t="shared" si="145"/>
        <v>Normal</v>
      </c>
      <c r="AE322">
        <v>13</v>
      </c>
      <c r="AF322" t="str">
        <f t="shared" si="146"/>
        <v>Normal</v>
      </c>
      <c r="AG322">
        <v>2019</v>
      </c>
      <c r="AH322" t="str">
        <f t="shared" si="147"/>
        <v>Poliuria</v>
      </c>
      <c r="AI322">
        <v>0</v>
      </c>
      <c r="AJ322" t="str">
        <f t="shared" si="148"/>
        <v>No Diabetico</v>
      </c>
      <c r="AK322">
        <v>112</v>
      </c>
      <c r="AL322" t="str">
        <f t="shared" si="149"/>
        <v>Prediabetes</v>
      </c>
      <c r="AM322">
        <v>5</v>
      </c>
      <c r="AN322" t="str">
        <f t="shared" si="150"/>
        <v>Normal</v>
      </c>
      <c r="AO322">
        <v>178</v>
      </c>
      <c r="AP322" t="str">
        <f t="shared" si="151"/>
        <v>Normal</v>
      </c>
      <c r="AQ322">
        <v>85</v>
      </c>
      <c r="AR322" t="str">
        <f t="shared" si="152"/>
        <v>Normal</v>
      </c>
      <c r="AS322">
        <v>54</v>
      </c>
      <c r="AT322" t="str">
        <f t="shared" si="153"/>
        <v>Bajo</v>
      </c>
      <c r="AU322">
        <v>159</v>
      </c>
      <c r="AV322" t="str">
        <f t="shared" si="154"/>
        <v>Alto</v>
      </c>
      <c r="AW322">
        <v>142</v>
      </c>
      <c r="AX322" t="str">
        <f t="shared" si="155"/>
        <v>Normal</v>
      </c>
      <c r="AY322">
        <v>4</v>
      </c>
      <c r="AZ322" t="str">
        <f t="shared" si="156"/>
        <v>Normal</v>
      </c>
      <c r="BA322">
        <v>14.6</v>
      </c>
      <c r="BB322" t="str">
        <f t="shared" ref="BB322:BB385" si="167">IF(AND(D322="M",BA322&gt;=13.5,BA322&lt;=17.5),"Normal",IF(AND(D322="M",BA322&gt;17.5),"Alta",IF(AND(D322="F",BA322&gt;=12,BA322&lt;=15.5),"Normal",IF(AND(D322="F",BA322&gt;15.5),"Alta","Baja"))))</f>
        <v>Normal</v>
      </c>
      <c r="BC322">
        <v>10.3</v>
      </c>
      <c r="BD322" t="str">
        <f t="shared" si="157"/>
        <v>Normal</v>
      </c>
      <c r="BE322">
        <v>2.8</v>
      </c>
      <c r="BF322" t="str">
        <f t="shared" si="158"/>
        <v>Normal</v>
      </c>
      <c r="BG322">
        <v>0</v>
      </c>
      <c r="BH322" t="str">
        <f t="shared" si="159"/>
        <v>No Toma ECA</v>
      </c>
      <c r="BI322">
        <v>1</v>
      </c>
      <c r="BJ322" t="str">
        <f t="shared" si="160"/>
        <v>Toma ARB</v>
      </c>
      <c r="BK322">
        <v>0</v>
      </c>
      <c r="BL322" t="str">
        <f t="shared" si="161"/>
        <v>No toma diureticos</v>
      </c>
      <c r="BM322">
        <v>1</v>
      </c>
      <c r="BN322" t="str">
        <f t="shared" si="162"/>
        <v>Toma estatinas</v>
      </c>
      <c r="BO322">
        <v>0</v>
      </c>
      <c r="BP322" t="str">
        <f t="shared" si="163"/>
        <v>Sano</v>
      </c>
      <c r="BQ322">
        <v>0</v>
      </c>
      <c r="BR322" t="str">
        <f t="shared" si="164"/>
        <v>Sano</v>
      </c>
    </row>
    <row r="323" spans="1:70" x14ac:dyDescent="0.25">
      <c r="A323" t="s">
        <v>323</v>
      </c>
      <c r="B323">
        <v>59</v>
      </c>
      <c r="C323" t="str">
        <f t="shared" ref="C323:C386" si="168">IF(AND(B323&gt;=14,B323&lt;=26),"Joven",IF(AND(B323&gt;=27,B323&lt;=59),"Adulto",IF(B323&gt;=60,"Adulto Mayor","Niño")))</f>
        <v>Adulto</v>
      </c>
      <c r="D323" t="s">
        <v>6</v>
      </c>
      <c r="E323">
        <v>39</v>
      </c>
      <c r="F323" t="str">
        <f t="shared" ref="F323:F386" si="169">IF(E323&lt;18.5,"Bajo peso",IF(AND(E323&gt;=18.5,E323&lt;=24.9),"Peso Normal",IF(AND(E323&gt;=25,E323&lt;=29.9),"Sobrepeso",IF(AND(E323&gt;=30,E323&lt;=34.9),"Obesidad I",IF(AND(E323&gt;=35,E323&lt;=39.9),"Obesidad II","Obesidad III")))))</f>
        <v>Obesidad II</v>
      </c>
      <c r="G323">
        <v>1</v>
      </c>
      <c r="H323" t="str">
        <f t="shared" ref="H323:H386" si="170">IF(G323=1,"Tiene herencia","No tiene herencia")</f>
        <v>Tiene herencia</v>
      </c>
      <c r="I323">
        <v>175</v>
      </c>
      <c r="J323">
        <v>108</v>
      </c>
      <c r="K323">
        <v>81</v>
      </c>
      <c r="L323" t="str">
        <f t="shared" ref="L323:L386" si="171">IF(AND(K323&gt;=60,K323&lt;=100),"Normal",IF(K323&gt;100,"Taquicardia","Bradicardia"))</f>
        <v>Normal</v>
      </c>
      <c r="M323">
        <v>50</v>
      </c>
      <c r="N323" t="str">
        <f t="shared" ref="N323:N386" si="172">IF(M323&gt;=50,"Normal",IF(AND(M323&gt;=41,M323&lt;=49),"Intermedia","Reducida"))</f>
        <v>Normal</v>
      </c>
      <c r="O323">
        <v>4</v>
      </c>
      <c r="P323" t="str">
        <f t="shared" ref="P323:P386" si="173">IF(O323=1,"Sin limitaciones",IF(O323=2,"Ligera limitaciones",IF(O323=3,"Limitacion marcada","Incapacidad")))</f>
        <v>Incapacidad</v>
      </c>
      <c r="Q323">
        <v>0</v>
      </c>
      <c r="R323" t="str">
        <f t="shared" ref="R323:R386" si="174">IF(Q323=1,"Tiene cetoacidosis","No tiene cetoacidosis")</f>
        <v>No tiene cetoacidosis</v>
      </c>
      <c r="S323">
        <v>1</v>
      </c>
      <c r="T323" t="str">
        <f t="shared" ref="T323:T386" si="175">IF(S323=1,"Tiene Insuficiencia","No tiene Insuficiencia")</f>
        <v>Tiene Insuficiencia</v>
      </c>
      <c r="U323">
        <v>1</v>
      </c>
      <c r="V323" t="str">
        <f t="shared" ref="V323:V386" si="176">IF(U323=1,"Hipertenso","Normotenso")</f>
        <v>Hipertenso</v>
      </c>
      <c r="W323">
        <v>4.3</v>
      </c>
      <c r="X323" t="str">
        <f t="shared" si="165"/>
        <v>Alto</v>
      </c>
      <c r="Y323">
        <v>110</v>
      </c>
      <c r="Z323" t="str">
        <f t="shared" si="166"/>
        <v>Riesgo</v>
      </c>
      <c r="AA323">
        <v>40</v>
      </c>
      <c r="AB323" t="str">
        <f t="shared" ref="AB323:AB386" si="177">IF(AA323&gt;90,"Normal",IF(AND(AA323&gt;=60,AA323&lt;=90),"Funcion disminuida",IF(AND(AA323&gt;=30,AA323&lt;=59),"Funcion disminuida moderada",IF(AND(AA323&gt;=15,AA323&lt;=29),"Dismucion grave",IF(AA323&lt;15,"Fallo renal","error")))))</f>
        <v>Funcion disminuida moderada</v>
      </c>
      <c r="AC323">
        <v>2183</v>
      </c>
      <c r="AD323" t="str">
        <f t="shared" ref="AD323:AD386" si="178">IF(AC323&lt;30,"Normal",IF(AND(AC323&lt;=30,AC323&lt;=300),"Microalbuminuria","Proteinuria"))</f>
        <v>Proteinuria</v>
      </c>
      <c r="AE323">
        <v>1528</v>
      </c>
      <c r="AF323" t="str">
        <f t="shared" ref="AF323:AF386" si="179">IF(AE323&lt;30,"Normal",IF(AND(AE323&gt;=30,AE323&lt;=300),"Microalbuminuria","Macroalbuminuria"))</f>
        <v>Macroalbuminuria</v>
      </c>
      <c r="AG323">
        <v>777</v>
      </c>
      <c r="AH323" t="str">
        <f t="shared" ref="AH323:AH386" si="180">IF(AND(AG323&gt;=0,AG323&lt;=49),"Anuria",IF(AND(AG323&gt;=50,AG323&lt;=499),"Oliguria",IF(AND(AG323&gt;=500,AG323&lt;=3500),"Poliuria")))</f>
        <v>Poliuria</v>
      </c>
      <c r="AI323">
        <v>1</v>
      </c>
      <c r="AJ323" t="str">
        <f t="shared" ref="AJ323:AJ386" si="181">IF(AI323=1,"Diabetico","No Diabetico")</f>
        <v>Diabetico</v>
      </c>
      <c r="AK323">
        <v>190</v>
      </c>
      <c r="AL323" t="str">
        <f t="shared" ref="AL323:AL386" si="182">IF(AK323&lt;100,"Normal",IF(AND(AK323&gt;=100,AK323&lt;=125),"Prediabetes","Diabetes"))</f>
        <v>Diabetes</v>
      </c>
      <c r="AM323">
        <v>9.3000000000000007</v>
      </c>
      <c r="AN323" t="str">
        <f t="shared" ref="AN323:AN386" si="183">IF(AM323&lt;5.7,"Normal",IF(AND(AM323&gt;=5.7,AM323&lt;=6.4),"Prediabetes","Diabetes"))</f>
        <v>Diabetes</v>
      </c>
      <c r="AO323">
        <v>223</v>
      </c>
      <c r="AP323" t="str">
        <f t="shared" ref="AP323:AP386" si="184">IF(AO323&lt;200,"Normal",IF(AND(AO323&gt;=200,AO323&lt;=239),"Alto","Riesgo"))</f>
        <v>Alto</v>
      </c>
      <c r="AQ323">
        <v>168</v>
      </c>
      <c r="AR323" t="str">
        <f t="shared" ref="AR323:AR386" si="185">IF(AQ323&lt;100,"Normal",IF(AND(AQ323&gt;=100,AQ323&lt;=129),"Casi normal",IF(AND(AQ323&gt;=130,AQ323&lt;=159),"Limite alto",IF(AND(AQ323&gt;=160,AQ323&lt;=189),"Alto",IF(AQ323&gt;=190,"Muy alto")))))</f>
        <v>Alto</v>
      </c>
      <c r="AS323">
        <v>28</v>
      </c>
      <c r="AT323" t="str">
        <f t="shared" ref="AT323:AT386" si="186">IF(AS323&gt;=60,"Normal","Bajo")</f>
        <v>Bajo</v>
      </c>
      <c r="AU323">
        <v>307</v>
      </c>
      <c r="AV323" t="str">
        <f t="shared" ref="AV323:AV386" si="187">IF(AU323&lt;=150,"Normal","Alto")</f>
        <v>Alto</v>
      </c>
      <c r="AW323">
        <v>137</v>
      </c>
      <c r="AX323" t="str">
        <f t="shared" ref="AX323:AX386" si="188">IF(AND(AW323&gt;=135,AW323&lt;=145),"Normal",IF(AW323&gt;145,"Alto","Bajo"))</f>
        <v>Normal</v>
      </c>
      <c r="AY323">
        <v>5.3</v>
      </c>
      <c r="AZ323" t="str">
        <f t="shared" ref="AZ323:AZ386" si="189">IF(AND(AY323&gt;=3.5,AY323&lt;=5),"Normal",IF(AY323&gt;5,"Alto","Bajo"))</f>
        <v>Alto</v>
      </c>
      <c r="BA323">
        <v>7.1</v>
      </c>
      <c r="BB323" t="str">
        <f t="shared" si="167"/>
        <v>Baja</v>
      </c>
      <c r="BC323">
        <v>8.5</v>
      </c>
      <c r="BD323" t="str">
        <f t="shared" ref="BD323:BD386" si="190">IF(AND(BC323&gt;=8.5,BC323&lt;=10.5),"Normal",IF(BC323&gt;10.5,"Alto","Bajo"))</f>
        <v>Normal</v>
      </c>
      <c r="BE323">
        <v>6.3</v>
      </c>
      <c r="BF323" t="str">
        <f t="shared" ref="BF323:BF386" si="191">IF(AND(BE323&gt;=2.5,BE323&lt;=4.5),"Normal",IF(BE323&gt;4.5,"Alto","Bajo"))</f>
        <v>Alto</v>
      </c>
      <c r="BG323">
        <v>0</v>
      </c>
      <c r="BH323" t="str">
        <f t="shared" ref="BH323:BH386" si="192">IF(BG323=1,"Toma ECA","No Toma ECA")</f>
        <v>No Toma ECA</v>
      </c>
      <c r="BI323">
        <v>1</v>
      </c>
      <c r="BJ323" t="str">
        <f t="shared" ref="BJ323:BJ386" si="193">IF(BI323=1,"Toma ARB","No toma ARB")</f>
        <v>Toma ARB</v>
      </c>
      <c r="BK323">
        <v>1</v>
      </c>
      <c r="BL323" t="str">
        <f t="shared" ref="BL323:BL386" si="194">IF(BK323=1,"Toma diureticos","No toma diureticos")</f>
        <v>Toma diureticos</v>
      </c>
      <c r="BM323">
        <v>0</v>
      </c>
      <c r="BN323" t="str">
        <f t="shared" ref="BN323:BN386" si="195">IF(BM323=1,"Toma estatinas","No toma estatinas")</f>
        <v>No toma estatinas</v>
      </c>
      <c r="BO323">
        <v>1</v>
      </c>
      <c r="BP323" t="str">
        <f t="shared" ref="BP323:BP386" si="196">IF(BO323=1,"Enfermedad renal","Sano")</f>
        <v>Enfermedad renal</v>
      </c>
      <c r="BQ323">
        <v>1</v>
      </c>
      <c r="BR323" t="str">
        <f t="shared" ref="BR323:BR386" si="197">IF(BQ323=1,"Enfermedad cardiovascular","Sano")</f>
        <v>Enfermedad cardiovascular</v>
      </c>
    </row>
    <row r="324" spans="1:70" x14ac:dyDescent="0.25">
      <c r="A324" t="s">
        <v>324</v>
      </c>
      <c r="B324">
        <v>79</v>
      </c>
      <c r="C324" t="str">
        <f t="shared" si="168"/>
        <v>Adulto Mayor</v>
      </c>
      <c r="D324" t="s">
        <v>1</v>
      </c>
      <c r="E324">
        <v>25.3</v>
      </c>
      <c r="F324" t="str">
        <f t="shared" si="169"/>
        <v>Sobrepeso</v>
      </c>
      <c r="G324">
        <v>1</v>
      </c>
      <c r="H324" t="str">
        <f t="shared" si="170"/>
        <v>Tiene herencia</v>
      </c>
      <c r="I324">
        <v>146</v>
      </c>
      <c r="J324">
        <v>106</v>
      </c>
      <c r="K324">
        <v>99</v>
      </c>
      <c r="L324" t="str">
        <f t="shared" si="171"/>
        <v>Normal</v>
      </c>
      <c r="M324">
        <v>33</v>
      </c>
      <c r="N324" t="str">
        <f t="shared" si="172"/>
        <v>Reducida</v>
      </c>
      <c r="O324">
        <v>2</v>
      </c>
      <c r="P324" t="str">
        <f t="shared" si="173"/>
        <v>Ligera limitaciones</v>
      </c>
      <c r="Q324">
        <v>0</v>
      </c>
      <c r="R324" t="str">
        <f t="shared" si="174"/>
        <v>No tiene cetoacidosis</v>
      </c>
      <c r="S324">
        <v>1</v>
      </c>
      <c r="T324" t="str">
        <f t="shared" si="175"/>
        <v>Tiene Insuficiencia</v>
      </c>
      <c r="U324">
        <v>1</v>
      </c>
      <c r="V324" t="str">
        <f t="shared" si="176"/>
        <v>Hipertenso</v>
      </c>
      <c r="W324">
        <v>2.5</v>
      </c>
      <c r="X324" t="str">
        <f t="shared" si="165"/>
        <v>Alto</v>
      </c>
      <c r="Y324">
        <v>98</v>
      </c>
      <c r="Z324" t="str">
        <f t="shared" si="166"/>
        <v>Elevado</v>
      </c>
      <c r="AA324">
        <v>14</v>
      </c>
      <c r="AB324" t="str">
        <f t="shared" si="177"/>
        <v>Fallo renal</v>
      </c>
      <c r="AC324">
        <v>2568</v>
      </c>
      <c r="AD324" t="str">
        <f t="shared" si="178"/>
        <v>Proteinuria</v>
      </c>
      <c r="AE324">
        <v>2054</v>
      </c>
      <c r="AF324" t="str">
        <f t="shared" si="179"/>
        <v>Macroalbuminuria</v>
      </c>
      <c r="AG324">
        <v>390</v>
      </c>
      <c r="AH324" t="str">
        <f t="shared" si="180"/>
        <v>Oliguria</v>
      </c>
      <c r="AI324">
        <v>1</v>
      </c>
      <c r="AJ324" t="str">
        <f t="shared" si="181"/>
        <v>Diabetico</v>
      </c>
      <c r="AK324">
        <v>132</v>
      </c>
      <c r="AL324" t="str">
        <f t="shared" si="182"/>
        <v>Diabetes</v>
      </c>
      <c r="AM324">
        <v>10.1</v>
      </c>
      <c r="AN324" t="str">
        <f t="shared" si="183"/>
        <v>Diabetes</v>
      </c>
      <c r="AO324">
        <v>234</v>
      </c>
      <c r="AP324" t="str">
        <f t="shared" si="184"/>
        <v>Alto</v>
      </c>
      <c r="AQ324">
        <v>190</v>
      </c>
      <c r="AR324" t="str">
        <f t="shared" si="185"/>
        <v>Muy alto</v>
      </c>
      <c r="AS324">
        <v>32</v>
      </c>
      <c r="AT324" t="str">
        <f t="shared" si="186"/>
        <v>Bajo</v>
      </c>
      <c r="AU324">
        <v>274</v>
      </c>
      <c r="AV324" t="str">
        <f t="shared" si="187"/>
        <v>Alto</v>
      </c>
      <c r="AW324">
        <v>133</v>
      </c>
      <c r="AX324" t="str">
        <f t="shared" si="188"/>
        <v>Bajo</v>
      </c>
      <c r="AY324">
        <v>6.4</v>
      </c>
      <c r="AZ324" t="str">
        <f t="shared" si="189"/>
        <v>Alto</v>
      </c>
      <c r="BA324">
        <v>10.7</v>
      </c>
      <c r="BB324" t="str">
        <f t="shared" si="167"/>
        <v>Baja</v>
      </c>
      <c r="BC324">
        <v>8.4</v>
      </c>
      <c r="BD324" t="str">
        <f t="shared" si="190"/>
        <v>Bajo</v>
      </c>
      <c r="BE324">
        <v>6.2</v>
      </c>
      <c r="BF324" t="str">
        <f t="shared" si="191"/>
        <v>Alto</v>
      </c>
      <c r="BG324">
        <v>1</v>
      </c>
      <c r="BH324" t="str">
        <f t="shared" si="192"/>
        <v>Toma ECA</v>
      </c>
      <c r="BI324">
        <v>1</v>
      </c>
      <c r="BJ324" t="str">
        <f t="shared" si="193"/>
        <v>Toma ARB</v>
      </c>
      <c r="BK324">
        <v>0</v>
      </c>
      <c r="BL324" t="str">
        <f t="shared" si="194"/>
        <v>No toma diureticos</v>
      </c>
      <c r="BM324">
        <v>0</v>
      </c>
      <c r="BN324" t="str">
        <f t="shared" si="195"/>
        <v>No toma estatinas</v>
      </c>
      <c r="BO324">
        <v>1</v>
      </c>
      <c r="BP324" t="str">
        <f t="shared" si="196"/>
        <v>Enfermedad renal</v>
      </c>
      <c r="BQ324">
        <v>0</v>
      </c>
      <c r="BR324" t="str">
        <f t="shared" si="197"/>
        <v>Sano</v>
      </c>
    </row>
    <row r="325" spans="1:70" x14ac:dyDescent="0.25">
      <c r="A325" t="s">
        <v>325</v>
      </c>
      <c r="B325">
        <v>69</v>
      </c>
      <c r="C325" t="str">
        <f t="shared" si="168"/>
        <v>Adulto Mayor</v>
      </c>
      <c r="D325" t="s">
        <v>6</v>
      </c>
      <c r="E325">
        <v>36</v>
      </c>
      <c r="F325" t="str">
        <f t="shared" si="169"/>
        <v>Obesidad II</v>
      </c>
      <c r="G325">
        <v>1</v>
      </c>
      <c r="H325" t="str">
        <f t="shared" si="170"/>
        <v>Tiene herencia</v>
      </c>
      <c r="I325">
        <v>150</v>
      </c>
      <c r="J325">
        <v>106</v>
      </c>
      <c r="K325">
        <v>100</v>
      </c>
      <c r="L325" t="str">
        <f t="shared" si="171"/>
        <v>Normal</v>
      </c>
      <c r="M325">
        <v>48</v>
      </c>
      <c r="N325" t="str">
        <f t="shared" si="172"/>
        <v>Intermedia</v>
      </c>
      <c r="O325">
        <v>2</v>
      </c>
      <c r="P325" t="str">
        <f t="shared" si="173"/>
        <v>Ligera limitaciones</v>
      </c>
      <c r="Q325">
        <v>0</v>
      </c>
      <c r="R325" t="str">
        <f t="shared" si="174"/>
        <v>No tiene cetoacidosis</v>
      </c>
      <c r="S325">
        <v>1</v>
      </c>
      <c r="T325" t="str">
        <f t="shared" si="175"/>
        <v>Tiene Insuficiencia</v>
      </c>
      <c r="U325">
        <v>1</v>
      </c>
      <c r="V325" t="str">
        <f t="shared" si="176"/>
        <v>Hipertenso</v>
      </c>
      <c r="W325">
        <v>1.8</v>
      </c>
      <c r="X325" t="str">
        <f t="shared" si="165"/>
        <v>Alto</v>
      </c>
      <c r="Y325">
        <v>64</v>
      </c>
      <c r="Z325" t="str">
        <f t="shared" si="166"/>
        <v>Elevado</v>
      </c>
      <c r="AA325">
        <v>54</v>
      </c>
      <c r="AB325" t="str">
        <f t="shared" si="177"/>
        <v>Funcion disminuida moderada</v>
      </c>
      <c r="AC325">
        <v>2861</v>
      </c>
      <c r="AD325" t="str">
        <f t="shared" si="178"/>
        <v>Proteinuria</v>
      </c>
      <c r="AE325">
        <v>2288</v>
      </c>
      <c r="AF325" t="str">
        <f t="shared" si="179"/>
        <v>Macroalbuminuria</v>
      </c>
      <c r="AG325">
        <v>387</v>
      </c>
      <c r="AH325" t="str">
        <f t="shared" si="180"/>
        <v>Oliguria</v>
      </c>
      <c r="AI325">
        <v>1</v>
      </c>
      <c r="AJ325" t="str">
        <f t="shared" si="181"/>
        <v>Diabetico</v>
      </c>
      <c r="AK325">
        <v>197</v>
      </c>
      <c r="AL325" t="str">
        <f t="shared" si="182"/>
        <v>Diabetes</v>
      </c>
      <c r="AM325">
        <v>8.6999999999999993</v>
      </c>
      <c r="AN325" t="str">
        <f t="shared" si="183"/>
        <v>Diabetes</v>
      </c>
      <c r="AO325">
        <v>212</v>
      </c>
      <c r="AP325" t="str">
        <f t="shared" si="184"/>
        <v>Alto</v>
      </c>
      <c r="AQ325">
        <v>164</v>
      </c>
      <c r="AR325" t="str">
        <f t="shared" si="185"/>
        <v>Alto</v>
      </c>
      <c r="AS325">
        <v>36</v>
      </c>
      <c r="AT325" t="str">
        <f t="shared" si="186"/>
        <v>Bajo</v>
      </c>
      <c r="AU325">
        <v>307</v>
      </c>
      <c r="AV325" t="str">
        <f t="shared" si="187"/>
        <v>Alto</v>
      </c>
      <c r="AW325">
        <v>131</v>
      </c>
      <c r="AX325" t="str">
        <f t="shared" si="188"/>
        <v>Bajo</v>
      </c>
      <c r="AY325">
        <v>5.6</v>
      </c>
      <c r="AZ325" t="str">
        <f t="shared" si="189"/>
        <v>Alto</v>
      </c>
      <c r="BA325">
        <v>10.199999999999999</v>
      </c>
      <c r="BB325" t="str">
        <f t="shared" si="167"/>
        <v>Baja</v>
      </c>
      <c r="BC325">
        <v>7.9</v>
      </c>
      <c r="BD325" t="str">
        <f t="shared" si="190"/>
        <v>Bajo</v>
      </c>
      <c r="BE325">
        <v>6.7</v>
      </c>
      <c r="BF325" t="str">
        <f t="shared" si="191"/>
        <v>Alto</v>
      </c>
      <c r="BG325">
        <v>1</v>
      </c>
      <c r="BH325" t="str">
        <f t="shared" si="192"/>
        <v>Toma ECA</v>
      </c>
      <c r="BI325">
        <v>1</v>
      </c>
      <c r="BJ325" t="str">
        <f t="shared" si="193"/>
        <v>Toma ARB</v>
      </c>
      <c r="BK325">
        <v>0</v>
      </c>
      <c r="BL325" t="str">
        <f t="shared" si="194"/>
        <v>No toma diureticos</v>
      </c>
      <c r="BM325">
        <v>0</v>
      </c>
      <c r="BN325" t="str">
        <f t="shared" si="195"/>
        <v>No toma estatinas</v>
      </c>
      <c r="BO325">
        <v>1</v>
      </c>
      <c r="BP325" t="str">
        <f t="shared" si="196"/>
        <v>Enfermedad renal</v>
      </c>
      <c r="BQ325">
        <v>0</v>
      </c>
      <c r="BR325" t="str">
        <f t="shared" si="197"/>
        <v>Sano</v>
      </c>
    </row>
    <row r="326" spans="1:70" x14ac:dyDescent="0.25">
      <c r="A326" t="s">
        <v>326</v>
      </c>
      <c r="B326">
        <v>59</v>
      </c>
      <c r="C326" t="str">
        <f t="shared" si="168"/>
        <v>Adulto</v>
      </c>
      <c r="D326" t="s">
        <v>6</v>
      </c>
      <c r="E326">
        <v>31.2</v>
      </c>
      <c r="F326" t="str">
        <f t="shared" si="169"/>
        <v>Obesidad I</v>
      </c>
      <c r="G326">
        <v>0</v>
      </c>
      <c r="H326" t="str">
        <f t="shared" si="170"/>
        <v>No tiene herencia</v>
      </c>
      <c r="I326">
        <v>173</v>
      </c>
      <c r="J326">
        <v>94</v>
      </c>
      <c r="K326">
        <v>94</v>
      </c>
      <c r="L326" t="str">
        <f t="shared" si="171"/>
        <v>Normal</v>
      </c>
      <c r="M326">
        <v>32</v>
      </c>
      <c r="N326" t="str">
        <f t="shared" si="172"/>
        <v>Reducida</v>
      </c>
      <c r="O326">
        <v>4</v>
      </c>
      <c r="P326" t="str">
        <f t="shared" si="173"/>
        <v>Incapacidad</v>
      </c>
      <c r="Q326">
        <v>1</v>
      </c>
      <c r="R326" t="str">
        <f t="shared" si="174"/>
        <v>Tiene cetoacidosis</v>
      </c>
      <c r="S326">
        <v>0</v>
      </c>
      <c r="T326" t="str">
        <f t="shared" si="175"/>
        <v>No tiene Insuficiencia</v>
      </c>
      <c r="U326">
        <v>1</v>
      </c>
      <c r="V326" t="str">
        <f t="shared" si="176"/>
        <v>Hipertenso</v>
      </c>
      <c r="W326">
        <v>2.8</v>
      </c>
      <c r="X326" t="str">
        <f t="shared" si="165"/>
        <v>Alto</v>
      </c>
      <c r="Y326">
        <v>107</v>
      </c>
      <c r="Z326" t="str">
        <f t="shared" si="166"/>
        <v>Riesgo</v>
      </c>
      <c r="AA326">
        <v>30</v>
      </c>
      <c r="AB326" t="str">
        <f t="shared" si="177"/>
        <v>Funcion disminuida moderada</v>
      </c>
      <c r="AC326">
        <v>793</v>
      </c>
      <c r="AD326" t="str">
        <f t="shared" si="178"/>
        <v>Proteinuria</v>
      </c>
      <c r="AE326">
        <v>634</v>
      </c>
      <c r="AF326" t="str">
        <f t="shared" si="179"/>
        <v>Macroalbuminuria</v>
      </c>
      <c r="AG326">
        <v>381</v>
      </c>
      <c r="AH326" t="str">
        <f t="shared" si="180"/>
        <v>Oliguria</v>
      </c>
      <c r="AI326">
        <v>1</v>
      </c>
      <c r="AJ326" t="str">
        <f t="shared" si="181"/>
        <v>Diabetico</v>
      </c>
      <c r="AK326">
        <v>129</v>
      </c>
      <c r="AL326" t="str">
        <f t="shared" si="182"/>
        <v>Diabetes</v>
      </c>
      <c r="AM326">
        <v>9</v>
      </c>
      <c r="AN326" t="str">
        <f t="shared" si="183"/>
        <v>Diabetes</v>
      </c>
      <c r="AO326">
        <v>206</v>
      </c>
      <c r="AP326" t="str">
        <f t="shared" si="184"/>
        <v>Alto</v>
      </c>
      <c r="AQ326">
        <v>146</v>
      </c>
      <c r="AR326" t="str">
        <f t="shared" si="185"/>
        <v>Limite alto</v>
      </c>
      <c r="AS326">
        <v>25</v>
      </c>
      <c r="AT326" t="str">
        <f t="shared" si="186"/>
        <v>Bajo</v>
      </c>
      <c r="AU326">
        <v>371</v>
      </c>
      <c r="AV326" t="str">
        <f t="shared" si="187"/>
        <v>Alto</v>
      </c>
      <c r="AW326">
        <v>134</v>
      </c>
      <c r="AX326" t="str">
        <f t="shared" si="188"/>
        <v>Bajo</v>
      </c>
      <c r="AY326">
        <v>5.0999999999999996</v>
      </c>
      <c r="AZ326" t="str">
        <f t="shared" si="189"/>
        <v>Alto</v>
      </c>
      <c r="BA326">
        <v>9.8000000000000007</v>
      </c>
      <c r="BB326" t="str">
        <f t="shared" si="167"/>
        <v>Baja</v>
      </c>
      <c r="BC326">
        <v>8.1999999999999993</v>
      </c>
      <c r="BD326" t="str">
        <f t="shared" si="190"/>
        <v>Bajo</v>
      </c>
      <c r="BE326">
        <v>4.8</v>
      </c>
      <c r="BF326" t="str">
        <f t="shared" si="191"/>
        <v>Alto</v>
      </c>
      <c r="BG326">
        <v>0</v>
      </c>
      <c r="BH326" t="str">
        <f t="shared" si="192"/>
        <v>No Toma ECA</v>
      </c>
      <c r="BI326">
        <v>0</v>
      </c>
      <c r="BJ326" t="str">
        <f t="shared" si="193"/>
        <v>No toma ARB</v>
      </c>
      <c r="BK326">
        <v>0</v>
      </c>
      <c r="BL326" t="str">
        <f t="shared" si="194"/>
        <v>No toma diureticos</v>
      </c>
      <c r="BM326">
        <v>1</v>
      </c>
      <c r="BN326" t="str">
        <f t="shared" si="195"/>
        <v>Toma estatinas</v>
      </c>
      <c r="BO326">
        <v>1</v>
      </c>
      <c r="BP326" t="str">
        <f t="shared" si="196"/>
        <v>Enfermedad renal</v>
      </c>
      <c r="BQ326">
        <v>1</v>
      </c>
      <c r="BR326" t="str">
        <f t="shared" si="197"/>
        <v>Enfermedad cardiovascular</v>
      </c>
    </row>
    <row r="327" spans="1:70" x14ac:dyDescent="0.25">
      <c r="A327" t="s">
        <v>327</v>
      </c>
      <c r="B327">
        <v>68</v>
      </c>
      <c r="C327" t="str">
        <f t="shared" si="168"/>
        <v>Adulto Mayor</v>
      </c>
      <c r="D327" t="s">
        <v>6</v>
      </c>
      <c r="E327">
        <v>27.6</v>
      </c>
      <c r="F327" t="str">
        <f t="shared" si="169"/>
        <v>Sobrepeso</v>
      </c>
      <c r="G327">
        <v>0</v>
      </c>
      <c r="H327" t="str">
        <f t="shared" si="170"/>
        <v>No tiene herencia</v>
      </c>
      <c r="I327">
        <v>152</v>
      </c>
      <c r="J327">
        <v>90</v>
      </c>
      <c r="K327">
        <v>93</v>
      </c>
      <c r="L327" t="str">
        <f t="shared" si="171"/>
        <v>Normal</v>
      </c>
      <c r="M327">
        <v>30</v>
      </c>
      <c r="N327" t="str">
        <f t="shared" si="172"/>
        <v>Reducida</v>
      </c>
      <c r="O327">
        <v>2</v>
      </c>
      <c r="P327" t="str">
        <f t="shared" si="173"/>
        <v>Ligera limitaciones</v>
      </c>
      <c r="Q327">
        <v>0</v>
      </c>
      <c r="R327" t="str">
        <f t="shared" si="174"/>
        <v>No tiene cetoacidosis</v>
      </c>
      <c r="S327">
        <v>1</v>
      </c>
      <c r="T327" t="str">
        <f t="shared" si="175"/>
        <v>Tiene Insuficiencia</v>
      </c>
      <c r="U327">
        <v>1</v>
      </c>
      <c r="V327" t="str">
        <f t="shared" si="176"/>
        <v>Hipertenso</v>
      </c>
      <c r="W327">
        <v>3.5</v>
      </c>
      <c r="X327" t="str">
        <f t="shared" si="165"/>
        <v>Alto</v>
      </c>
      <c r="Y327">
        <v>67</v>
      </c>
      <c r="Z327" t="str">
        <f t="shared" si="166"/>
        <v>Elevado</v>
      </c>
      <c r="AA327">
        <v>13</v>
      </c>
      <c r="AB327" t="str">
        <f t="shared" si="177"/>
        <v>Fallo renal</v>
      </c>
      <c r="AC327">
        <v>1503</v>
      </c>
      <c r="AD327" t="str">
        <f t="shared" si="178"/>
        <v>Proteinuria</v>
      </c>
      <c r="AE327">
        <v>1352</v>
      </c>
      <c r="AF327" t="str">
        <f t="shared" si="179"/>
        <v>Macroalbuminuria</v>
      </c>
      <c r="AG327">
        <v>815</v>
      </c>
      <c r="AH327" t="str">
        <f t="shared" si="180"/>
        <v>Poliuria</v>
      </c>
      <c r="AI327">
        <v>0</v>
      </c>
      <c r="AJ327" t="str">
        <f t="shared" si="181"/>
        <v>No Diabetico</v>
      </c>
      <c r="AK327">
        <v>140</v>
      </c>
      <c r="AL327" t="str">
        <f t="shared" si="182"/>
        <v>Diabetes</v>
      </c>
      <c r="AM327">
        <v>10.9</v>
      </c>
      <c r="AN327" t="str">
        <f t="shared" si="183"/>
        <v>Diabetes</v>
      </c>
      <c r="AO327">
        <v>304</v>
      </c>
      <c r="AP327" t="str">
        <f t="shared" si="184"/>
        <v>Riesgo</v>
      </c>
      <c r="AQ327">
        <v>195</v>
      </c>
      <c r="AR327" t="str">
        <f t="shared" si="185"/>
        <v>Muy alto</v>
      </c>
      <c r="AS327">
        <v>31</v>
      </c>
      <c r="AT327" t="str">
        <f t="shared" si="186"/>
        <v>Bajo</v>
      </c>
      <c r="AU327">
        <v>228</v>
      </c>
      <c r="AV327" t="str">
        <f t="shared" si="187"/>
        <v>Alto</v>
      </c>
      <c r="AW327">
        <v>140</v>
      </c>
      <c r="AX327" t="str">
        <f t="shared" si="188"/>
        <v>Normal</v>
      </c>
      <c r="AY327">
        <v>5.9</v>
      </c>
      <c r="AZ327" t="str">
        <f t="shared" si="189"/>
        <v>Alto</v>
      </c>
      <c r="BA327">
        <v>9.3000000000000007</v>
      </c>
      <c r="BB327" t="str">
        <f t="shared" si="167"/>
        <v>Baja</v>
      </c>
      <c r="BC327">
        <v>8.1999999999999993</v>
      </c>
      <c r="BD327" t="str">
        <f t="shared" si="190"/>
        <v>Bajo</v>
      </c>
      <c r="BE327">
        <v>5.7</v>
      </c>
      <c r="BF327" t="str">
        <f t="shared" si="191"/>
        <v>Alto</v>
      </c>
      <c r="BG327">
        <v>1</v>
      </c>
      <c r="BH327" t="str">
        <f t="shared" si="192"/>
        <v>Toma ECA</v>
      </c>
      <c r="BI327">
        <v>1</v>
      </c>
      <c r="BJ327" t="str">
        <f t="shared" si="193"/>
        <v>Toma ARB</v>
      </c>
      <c r="BK327">
        <v>1</v>
      </c>
      <c r="BL327" t="str">
        <f t="shared" si="194"/>
        <v>Toma diureticos</v>
      </c>
      <c r="BM327">
        <v>0</v>
      </c>
      <c r="BN327" t="str">
        <f t="shared" si="195"/>
        <v>No toma estatinas</v>
      </c>
      <c r="BO327">
        <v>1</v>
      </c>
      <c r="BP327" t="str">
        <f t="shared" si="196"/>
        <v>Enfermedad renal</v>
      </c>
      <c r="BQ327">
        <v>1</v>
      </c>
      <c r="BR327" t="str">
        <f t="shared" si="197"/>
        <v>Enfermedad cardiovascular</v>
      </c>
    </row>
    <row r="328" spans="1:70" x14ac:dyDescent="0.25">
      <c r="A328" t="s">
        <v>328</v>
      </c>
      <c r="B328">
        <v>51</v>
      </c>
      <c r="C328" t="str">
        <f t="shared" si="168"/>
        <v>Adulto</v>
      </c>
      <c r="D328" t="s">
        <v>6</v>
      </c>
      <c r="E328">
        <v>24.7</v>
      </c>
      <c r="F328" t="str">
        <f t="shared" si="169"/>
        <v>Peso Normal</v>
      </c>
      <c r="G328">
        <v>1</v>
      </c>
      <c r="H328" t="str">
        <f t="shared" si="170"/>
        <v>Tiene herencia</v>
      </c>
      <c r="I328">
        <v>114</v>
      </c>
      <c r="J328">
        <v>74</v>
      </c>
      <c r="K328">
        <v>88</v>
      </c>
      <c r="L328" t="str">
        <f t="shared" si="171"/>
        <v>Normal</v>
      </c>
      <c r="M328">
        <v>66</v>
      </c>
      <c r="N328" t="str">
        <f t="shared" si="172"/>
        <v>Normal</v>
      </c>
      <c r="O328">
        <v>2</v>
      </c>
      <c r="P328" t="str">
        <f t="shared" si="173"/>
        <v>Ligera limitaciones</v>
      </c>
      <c r="Q328">
        <v>0</v>
      </c>
      <c r="R328" t="str">
        <f t="shared" si="174"/>
        <v>No tiene cetoacidosis</v>
      </c>
      <c r="S328">
        <v>0</v>
      </c>
      <c r="T328" t="str">
        <f t="shared" si="175"/>
        <v>No tiene Insuficiencia</v>
      </c>
      <c r="U328">
        <v>0</v>
      </c>
      <c r="V328" t="str">
        <f t="shared" si="176"/>
        <v>Normotenso</v>
      </c>
      <c r="W328">
        <v>1</v>
      </c>
      <c r="X328" t="str">
        <f t="shared" si="165"/>
        <v>Normal</v>
      </c>
      <c r="Y328">
        <v>23</v>
      </c>
      <c r="Z328" t="str">
        <f t="shared" si="166"/>
        <v>Normal</v>
      </c>
      <c r="AA328">
        <v>75</v>
      </c>
      <c r="AB328" t="str">
        <f t="shared" si="177"/>
        <v>Funcion disminuida</v>
      </c>
      <c r="AC328">
        <v>8</v>
      </c>
      <c r="AD328" t="str">
        <f t="shared" si="178"/>
        <v>Normal</v>
      </c>
      <c r="AE328">
        <v>6</v>
      </c>
      <c r="AF328" t="str">
        <f t="shared" si="179"/>
        <v>Normal</v>
      </c>
      <c r="AG328">
        <v>1096</v>
      </c>
      <c r="AH328" t="str">
        <f t="shared" si="180"/>
        <v>Poliuria</v>
      </c>
      <c r="AI328">
        <v>0</v>
      </c>
      <c r="AJ328" t="str">
        <f t="shared" si="181"/>
        <v>No Diabetico</v>
      </c>
      <c r="AK328">
        <v>89</v>
      </c>
      <c r="AL328" t="str">
        <f t="shared" si="182"/>
        <v>Normal</v>
      </c>
      <c r="AM328">
        <v>5.2</v>
      </c>
      <c r="AN328" t="str">
        <f t="shared" si="183"/>
        <v>Normal</v>
      </c>
      <c r="AO328">
        <v>171</v>
      </c>
      <c r="AP328" t="str">
        <f t="shared" si="184"/>
        <v>Normal</v>
      </c>
      <c r="AQ328">
        <v>92</v>
      </c>
      <c r="AR328" t="str">
        <f t="shared" si="185"/>
        <v>Normal</v>
      </c>
      <c r="AS328">
        <v>55</v>
      </c>
      <c r="AT328" t="str">
        <f t="shared" si="186"/>
        <v>Bajo</v>
      </c>
      <c r="AU328">
        <v>85</v>
      </c>
      <c r="AV328" t="str">
        <f t="shared" si="187"/>
        <v>Normal</v>
      </c>
      <c r="AW328">
        <v>144</v>
      </c>
      <c r="AX328" t="str">
        <f t="shared" si="188"/>
        <v>Normal</v>
      </c>
      <c r="AY328">
        <v>4.3</v>
      </c>
      <c r="AZ328" t="str">
        <f t="shared" si="189"/>
        <v>Normal</v>
      </c>
      <c r="BA328">
        <v>15.6</v>
      </c>
      <c r="BB328" t="str">
        <f t="shared" si="167"/>
        <v>Alta</v>
      </c>
      <c r="BC328">
        <v>8.6999999999999993</v>
      </c>
      <c r="BD328" t="str">
        <f t="shared" si="190"/>
        <v>Normal</v>
      </c>
      <c r="BE328">
        <v>2.9</v>
      </c>
      <c r="BF328" t="str">
        <f t="shared" si="191"/>
        <v>Normal</v>
      </c>
      <c r="BG328">
        <v>1</v>
      </c>
      <c r="BH328" t="str">
        <f t="shared" si="192"/>
        <v>Toma ECA</v>
      </c>
      <c r="BI328">
        <v>0</v>
      </c>
      <c r="BJ328" t="str">
        <f t="shared" si="193"/>
        <v>No toma ARB</v>
      </c>
      <c r="BK328">
        <v>0</v>
      </c>
      <c r="BL328" t="str">
        <f t="shared" si="194"/>
        <v>No toma diureticos</v>
      </c>
      <c r="BM328">
        <v>1</v>
      </c>
      <c r="BN328" t="str">
        <f t="shared" si="195"/>
        <v>Toma estatinas</v>
      </c>
      <c r="BO328">
        <v>0</v>
      </c>
      <c r="BP328" t="str">
        <f t="shared" si="196"/>
        <v>Sano</v>
      </c>
      <c r="BQ328">
        <v>0</v>
      </c>
      <c r="BR328" t="str">
        <f t="shared" si="197"/>
        <v>Sano</v>
      </c>
    </row>
    <row r="329" spans="1:70" x14ac:dyDescent="0.25">
      <c r="A329" t="s">
        <v>329</v>
      </c>
      <c r="B329">
        <v>41</v>
      </c>
      <c r="C329" t="str">
        <f t="shared" si="168"/>
        <v>Adulto</v>
      </c>
      <c r="D329" t="s">
        <v>6</v>
      </c>
      <c r="E329">
        <v>22.7</v>
      </c>
      <c r="F329" t="str">
        <f t="shared" si="169"/>
        <v>Peso Normal</v>
      </c>
      <c r="G329">
        <v>1</v>
      </c>
      <c r="H329" t="str">
        <f t="shared" si="170"/>
        <v>Tiene herencia</v>
      </c>
      <c r="I329">
        <v>127</v>
      </c>
      <c r="J329">
        <v>71</v>
      </c>
      <c r="K329">
        <v>69</v>
      </c>
      <c r="L329" t="str">
        <f t="shared" si="171"/>
        <v>Normal</v>
      </c>
      <c r="M329">
        <v>68</v>
      </c>
      <c r="N329" t="str">
        <f t="shared" si="172"/>
        <v>Normal</v>
      </c>
      <c r="O329">
        <v>1</v>
      </c>
      <c r="P329" t="str">
        <f t="shared" si="173"/>
        <v>Sin limitaciones</v>
      </c>
      <c r="Q329">
        <v>0</v>
      </c>
      <c r="R329" t="str">
        <f t="shared" si="174"/>
        <v>No tiene cetoacidosis</v>
      </c>
      <c r="S329">
        <v>0</v>
      </c>
      <c r="T329" t="str">
        <f t="shared" si="175"/>
        <v>No tiene Insuficiencia</v>
      </c>
      <c r="U329">
        <v>1</v>
      </c>
      <c r="V329" t="str">
        <f t="shared" si="176"/>
        <v>Hipertenso</v>
      </c>
      <c r="W329">
        <v>0.7</v>
      </c>
      <c r="X329" t="str">
        <f t="shared" si="165"/>
        <v>Normal</v>
      </c>
      <c r="Y329">
        <v>40</v>
      </c>
      <c r="Z329" t="str">
        <f t="shared" si="166"/>
        <v>Normal</v>
      </c>
      <c r="AA329">
        <v>112</v>
      </c>
      <c r="AB329" t="str">
        <f t="shared" si="177"/>
        <v>Normal</v>
      </c>
      <c r="AC329">
        <v>22</v>
      </c>
      <c r="AD329" t="str">
        <f t="shared" si="178"/>
        <v>Normal</v>
      </c>
      <c r="AE329">
        <v>17</v>
      </c>
      <c r="AF329" t="str">
        <f t="shared" si="179"/>
        <v>Normal</v>
      </c>
      <c r="AG329">
        <v>2017</v>
      </c>
      <c r="AH329" t="str">
        <f t="shared" si="180"/>
        <v>Poliuria</v>
      </c>
      <c r="AI329">
        <v>1</v>
      </c>
      <c r="AJ329" t="str">
        <f t="shared" si="181"/>
        <v>Diabetico</v>
      </c>
      <c r="AK329">
        <v>121</v>
      </c>
      <c r="AL329" t="str">
        <f t="shared" si="182"/>
        <v>Prediabetes</v>
      </c>
      <c r="AM329">
        <v>5.9</v>
      </c>
      <c r="AN329" t="str">
        <f t="shared" si="183"/>
        <v>Prediabetes</v>
      </c>
      <c r="AO329">
        <v>171</v>
      </c>
      <c r="AP329" t="str">
        <f t="shared" si="184"/>
        <v>Normal</v>
      </c>
      <c r="AQ329">
        <v>83</v>
      </c>
      <c r="AR329" t="str">
        <f t="shared" si="185"/>
        <v>Normal</v>
      </c>
      <c r="AS329">
        <v>58</v>
      </c>
      <c r="AT329" t="str">
        <f t="shared" si="186"/>
        <v>Bajo</v>
      </c>
      <c r="AU329">
        <v>145</v>
      </c>
      <c r="AV329" t="str">
        <f t="shared" si="187"/>
        <v>Normal</v>
      </c>
      <c r="AW329">
        <v>141</v>
      </c>
      <c r="AX329" t="str">
        <f t="shared" si="188"/>
        <v>Normal</v>
      </c>
      <c r="AY329">
        <v>4</v>
      </c>
      <c r="AZ329" t="str">
        <f t="shared" si="189"/>
        <v>Normal</v>
      </c>
      <c r="BA329">
        <v>15.3</v>
      </c>
      <c r="BB329" t="str">
        <f t="shared" si="167"/>
        <v>Normal</v>
      </c>
      <c r="BC329">
        <v>9.6999999999999993</v>
      </c>
      <c r="BD329" t="str">
        <f t="shared" si="190"/>
        <v>Normal</v>
      </c>
      <c r="BE329">
        <v>4.0999999999999996</v>
      </c>
      <c r="BF329" t="str">
        <f t="shared" si="191"/>
        <v>Normal</v>
      </c>
      <c r="BG329">
        <v>0</v>
      </c>
      <c r="BH329" t="str">
        <f t="shared" si="192"/>
        <v>No Toma ECA</v>
      </c>
      <c r="BI329">
        <v>0</v>
      </c>
      <c r="BJ329" t="str">
        <f t="shared" si="193"/>
        <v>No toma ARB</v>
      </c>
      <c r="BK329">
        <v>0</v>
      </c>
      <c r="BL329" t="str">
        <f t="shared" si="194"/>
        <v>No toma diureticos</v>
      </c>
      <c r="BM329">
        <v>0</v>
      </c>
      <c r="BN329" t="str">
        <f t="shared" si="195"/>
        <v>No toma estatinas</v>
      </c>
      <c r="BO329">
        <v>0</v>
      </c>
      <c r="BP329" t="str">
        <f t="shared" si="196"/>
        <v>Sano</v>
      </c>
      <c r="BQ329">
        <v>1</v>
      </c>
      <c r="BR329" t="str">
        <f t="shared" si="197"/>
        <v>Enfermedad cardiovascular</v>
      </c>
    </row>
    <row r="330" spans="1:70" x14ac:dyDescent="0.25">
      <c r="A330" t="s">
        <v>330</v>
      </c>
      <c r="B330">
        <v>33</v>
      </c>
      <c r="C330" t="str">
        <f t="shared" si="168"/>
        <v>Adulto</v>
      </c>
      <c r="D330" t="s">
        <v>1</v>
      </c>
      <c r="E330">
        <v>21.4</v>
      </c>
      <c r="F330" t="str">
        <f t="shared" si="169"/>
        <v>Peso Normal</v>
      </c>
      <c r="G330">
        <v>0</v>
      </c>
      <c r="H330" t="str">
        <f t="shared" si="170"/>
        <v>No tiene herencia</v>
      </c>
      <c r="I330">
        <v>125</v>
      </c>
      <c r="J330">
        <v>68</v>
      </c>
      <c r="K330">
        <v>78</v>
      </c>
      <c r="L330" t="str">
        <f t="shared" si="171"/>
        <v>Normal</v>
      </c>
      <c r="M330">
        <v>51</v>
      </c>
      <c r="N330" t="str">
        <f t="shared" si="172"/>
        <v>Normal</v>
      </c>
      <c r="O330">
        <v>1</v>
      </c>
      <c r="P330" t="str">
        <f t="shared" si="173"/>
        <v>Sin limitaciones</v>
      </c>
      <c r="Q330">
        <v>0</v>
      </c>
      <c r="R330" t="str">
        <f t="shared" si="174"/>
        <v>No tiene cetoacidosis</v>
      </c>
      <c r="S330">
        <v>0</v>
      </c>
      <c r="T330" t="str">
        <f t="shared" si="175"/>
        <v>No tiene Insuficiencia</v>
      </c>
      <c r="U330">
        <v>1</v>
      </c>
      <c r="V330" t="str">
        <f t="shared" si="176"/>
        <v>Hipertenso</v>
      </c>
      <c r="W330">
        <v>1</v>
      </c>
      <c r="X330" t="str">
        <f t="shared" si="165"/>
        <v>Normal</v>
      </c>
      <c r="Y330">
        <v>19</v>
      </c>
      <c r="Z330" t="str">
        <f t="shared" si="166"/>
        <v>Normal</v>
      </c>
      <c r="AA330">
        <v>64</v>
      </c>
      <c r="AB330" t="str">
        <f t="shared" si="177"/>
        <v>Funcion disminuida</v>
      </c>
      <c r="AC330">
        <v>24</v>
      </c>
      <c r="AD330" t="str">
        <f t="shared" si="178"/>
        <v>Normal</v>
      </c>
      <c r="AE330">
        <v>16</v>
      </c>
      <c r="AF330" t="str">
        <f t="shared" si="179"/>
        <v>Normal</v>
      </c>
      <c r="AG330">
        <v>2023</v>
      </c>
      <c r="AH330" t="str">
        <f t="shared" si="180"/>
        <v>Poliuria</v>
      </c>
      <c r="AI330">
        <v>1</v>
      </c>
      <c r="AJ330" t="str">
        <f t="shared" si="181"/>
        <v>Diabetico</v>
      </c>
      <c r="AK330">
        <v>83</v>
      </c>
      <c r="AL330" t="str">
        <f t="shared" si="182"/>
        <v>Normal</v>
      </c>
      <c r="AM330">
        <v>5.8</v>
      </c>
      <c r="AN330" t="str">
        <f t="shared" si="183"/>
        <v>Prediabetes</v>
      </c>
      <c r="AO330">
        <v>171</v>
      </c>
      <c r="AP330" t="str">
        <f t="shared" si="184"/>
        <v>Normal</v>
      </c>
      <c r="AQ330">
        <v>106</v>
      </c>
      <c r="AR330" t="str">
        <f t="shared" si="185"/>
        <v>Casi normal</v>
      </c>
      <c r="AS330">
        <v>49</v>
      </c>
      <c r="AT330" t="str">
        <f t="shared" si="186"/>
        <v>Bajo</v>
      </c>
      <c r="AU330">
        <v>159</v>
      </c>
      <c r="AV330" t="str">
        <f t="shared" si="187"/>
        <v>Alto</v>
      </c>
      <c r="AW330">
        <v>144</v>
      </c>
      <c r="AX330" t="str">
        <f t="shared" si="188"/>
        <v>Normal</v>
      </c>
      <c r="AY330">
        <v>4.0999999999999996</v>
      </c>
      <c r="AZ330" t="str">
        <f t="shared" si="189"/>
        <v>Normal</v>
      </c>
      <c r="BA330">
        <v>13.6</v>
      </c>
      <c r="BB330" t="str">
        <f t="shared" si="167"/>
        <v>Normal</v>
      </c>
      <c r="BC330">
        <v>8.6</v>
      </c>
      <c r="BD330" t="str">
        <f t="shared" si="190"/>
        <v>Normal</v>
      </c>
      <c r="BE330">
        <v>3.6</v>
      </c>
      <c r="BF330" t="str">
        <f t="shared" si="191"/>
        <v>Normal</v>
      </c>
      <c r="BG330">
        <v>0</v>
      </c>
      <c r="BH330" t="str">
        <f t="shared" si="192"/>
        <v>No Toma ECA</v>
      </c>
      <c r="BI330">
        <v>1</v>
      </c>
      <c r="BJ330" t="str">
        <f t="shared" si="193"/>
        <v>Toma ARB</v>
      </c>
      <c r="BK330">
        <v>0</v>
      </c>
      <c r="BL330" t="str">
        <f t="shared" si="194"/>
        <v>No toma diureticos</v>
      </c>
      <c r="BM330">
        <v>0</v>
      </c>
      <c r="BN330" t="str">
        <f t="shared" si="195"/>
        <v>No toma estatinas</v>
      </c>
      <c r="BO330">
        <v>0</v>
      </c>
      <c r="BP330" t="str">
        <f t="shared" si="196"/>
        <v>Sano</v>
      </c>
      <c r="BQ330">
        <v>0</v>
      </c>
      <c r="BR330" t="str">
        <f t="shared" si="197"/>
        <v>Sano</v>
      </c>
    </row>
    <row r="331" spans="1:70" x14ac:dyDescent="0.25">
      <c r="A331" t="s">
        <v>331</v>
      </c>
      <c r="B331">
        <v>54</v>
      </c>
      <c r="C331" t="str">
        <f t="shared" si="168"/>
        <v>Adulto</v>
      </c>
      <c r="D331" t="s">
        <v>1</v>
      </c>
      <c r="E331">
        <v>20.9</v>
      </c>
      <c r="F331" t="str">
        <f t="shared" si="169"/>
        <v>Peso Normal</v>
      </c>
      <c r="G331">
        <v>0</v>
      </c>
      <c r="H331" t="str">
        <f t="shared" si="170"/>
        <v>No tiene herencia</v>
      </c>
      <c r="I331">
        <v>103</v>
      </c>
      <c r="J331">
        <v>72</v>
      </c>
      <c r="K331">
        <v>86</v>
      </c>
      <c r="L331" t="str">
        <f t="shared" si="171"/>
        <v>Normal</v>
      </c>
      <c r="M331">
        <v>65</v>
      </c>
      <c r="N331" t="str">
        <f t="shared" si="172"/>
        <v>Normal</v>
      </c>
      <c r="O331">
        <v>2</v>
      </c>
      <c r="P331" t="str">
        <f t="shared" si="173"/>
        <v>Ligera limitaciones</v>
      </c>
      <c r="Q331">
        <v>0</v>
      </c>
      <c r="R331" t="str">
        <f t="shared" si="174"/>
        <v>No tiene cetoacidosis</v>
      </c>
      <c r="S331">
        <v>0</v>
      </c>
      <c r="T331" t="str">
        <f t="shared" si="175"/>
        <v>No tiene Insuficiencia</v>
      </c>
      <c r="U331">
        <v>1</v>
      </c>
      <c r="V331" t="str">
        <f t="shared" si="176"/>
        <v>Hipertenso</v>
      </c>
      <c r="W331">
        <v>1</v>
      </c>
      <c r="X331" t="str">
        <f t="shared" si="165"/>
        <v>Normal</v>
      </c>
      <c r="Y331">
        <v>17</v>
      </c>
      <c r="Z331" t="str">
        <f t="shared" si="166"/>
        <v>Bajo</v>
      </c>
      <c r="AA331">
        <v>69</v>
      </c>
      <c r="AB331" t="str">
        <f t="shared" si="177"/>
        <v>Funcion disminuida</v>
      </c>
      <c r="AC331">
        <v>6</v>
      </c>
      <c r="AD331" t="str">
        <f t="shared" si="178"/>
        <v>Normal</v>
      </c>
      <c r="AE331">
        <v>4</v>
      </c>
      <c r="AF331" t="str">
        <f t="shared" si="179"/>
        <v>Normal</v>
      </c>
      <c r="AG331">
        <v>1581</v>
      </c>
      <c r="AH331" t="str">
        <f t="shared" si="180"/>
        <v>Poliuria</v>
      </c>
      <c r="AI331">
        <v>1</v>
      </c>
      <c r="AJ331" t="str">
        <f t="shared" si="181"/>
        <v>Diabetico</v>
      </c>
      <c r="AK331">
        <v>98</v>
      </c>
      <c r="AL331" t="str">
        <f t="shared" si="182"/>
        <v>Normal</v>
      </c>
      <c r="AM331">
        <v>5</v>
      </c>
      <c r="AN331" t="str">
        <f t="shared" si="183"/>
        <v>Normal</v>
      </c>
      <c r="AO331">
        <v>190</v>
      </c>
      <c r="AP331" t="str">
        <f t="shared" si="184"/>
        <v>Normal</v>
      </c>
      <c r="AQ331">
        <v>96</v>
      </c>
      <c r="AR331" t="str">
        <f t="shared" si="185"/>
        <v>Normal</v>
      </c>
      <c r="AS331">
        <v>54</v>
      </c>
      <c r="AT331" t="str">
        <f t="shared" si="186"/>
        <v>Bajo</v>
      </c>
      <c r="AU331">
        <v>133</v>
      </c>
      <c r="AV331" t="str">
        <f t="shared" si="187"/>
        <v>Normal</v>
      </c>
      <c r="AW331">
        <v>141</v>
      </c>
      <c r="AX331" t="str">
        <f t="shared" si="188"/>
        <v>Normal</v>
      </c>
      <c r="AY331">
        <v>4.7</v>
      </c>
      <c r="AZ331" t="str">
        <f t="shared" si="189"/>
        <v>Normal</v>
      </c>
      <c r="BA331">
        <v>12.4</v>
      </c>
      <c r="BB331" t="str">
        <f t="shared" si="167"/>
        <v>Baja</v>
      </c>
      <c r="BC331">
        <v>10.5</v>
      </c>
      <c r="BD331" t="str">
        <f t="shared" si="190"/>
        <v>Normal</v>
      </c>
      <c r="BE331">
        <v>3.7</v>
      </c>
      <c r="BF331" t="str">
        <f t="shared" si="191"/>
        <v>Normal</v>
      </c>
      <c r="BG331">
        <v>1</v>
      </c>
      <c r="BH331" t="str">
        <f t="shared" si="192"/>
        <v>Toma ECA</v>
      </c>
      <c r="BI331">
        <v>1</v>
      </c>
      <c r="BJ331" t="str">
        <f t="shared" si="193"/>
        <v>Toma ARB</v>
      </c>
      <c r="BK331">
        <v>0</v>
      </c>
      <c r="BL331" t="str">
        <f t="shared" si="194"/>
        <v>No toma diureticos</v>
      </c>
      <c r="BM331">
        <v>1</v>
      </c>
      <c r="BN331" t="str">
        <f t="shared" si="195"/>
        <v>Toma estatinas</v>
      </c>
      <c r="BO331">
        <v>0</v>
      </c>
      <c r="BP331" t="str">
        <f t="shared" si="196"/>
        <v>Sano</v>
      </c>
      <c r="BQ331">
        <v>1</v>
      </c>
      <c r="BR331" t="str">
        <f t="shared" si="197"/>
        <v>Enfermedad cardiovascular</v>
      </c>
    </row>
    <row r="332" spans="1:70" x14ac:dyDescent="0.25">
      <c r="A332" t="s">
        <v>332</v>
      </c>
      <c r="B332">
        <v>35</v>
      </c>
      <c r="C332" t="str">
        <f t="shared" si="168"/>
        <v>Adulto</v>
      </c>
      <c r="D332" t="s">
        <v>1</v>
      </c>
      <c r="E332">
        <v>29.8</v>
      </c>
      <c r="F332" t="str">
        <f t="shared" si="169"/>
        <v>Sobrepeso</v>
      </c>
      <c r="G332">
        <v>0</v>
      </c>
      <c r="H332" t="str">
        <f t="shared" si="170"/>
        <v>No tiene herencia</v>
      </c>
      <c r="I332">
        <v>120</v>
      </c>
      <c r="J332">
        <v>79</v>
      </c>
      <c r="K332">
        <v>82</v>
      </c>
      <c r="L332" t="str">
        <f t="shared" si="171"/>
        <v>Normal</v>
      </c>
      <c r="M332">
        <v>60</v>
      </c>
      <c r="N332" t="str">
        <f t="shared" si="172"/>
        <v>Normal</v>
      </c>
      <c r="O332">
        <v>1</v>
      </c>
      <c r="P332" t="str">
        <f t="shared" si="173"/>
        <v>Sin limitaciones</v>
      </c>
      <c r="Q332">
        <v>0</v>
      </c>
      <c r="R332" t="str">
        <f t="shared" si="174"/>
        <v>No tiene cetoacidosis</v>
      </c>
      <c r="S332">
        <v>0</v>
      </c>
      <c r="T332" t="str">
        <f t="shared" si="175"/>
        <v>No tiene Insuficiencia</v>
      </c>
      <c r="U332">
        <v>0</v>
      </c>
      <c r="V332" t="str">
        <f t="shared" si="176"/>
        <v>Normotenso</v>
      </c>
      <c r="W332">
        <v>1.2</v>
      </c>
      <c r="X332" t="str">
        <f t="shared" si="165"/>
        <v>Normal</v>
      </c>
      <c r="Y332">
        <v>38</v>
      </c>
      <c r="Z332" t="str">
        <f t="shared" si="166"/>
        <v>Normal</v>
      </c>
      <c r="AA332">
        <v>71</v>
      </c>
      <c r="AB332" t="str">
        <f t="shared" si="177"/>
        <v>Funcion disminuida</v>
      </c>
      <c r="AC332">
        <v>5</v>
      </c>
      <c r="AD332" t="str">
        <f t="shared" si="178"/>
        <v>Normal</v>
      </c>
      <c r="AE332">
        <v>3</v>
      </c>
      <c r="AF332" t="str">
        <f t="shared" si="179"/>
        <v>Normal</v>
      </c>
      <c r="AG332">
        <v>1631</v>
      </c>
      <c r="AH332" t="str">
        <f t="shared" si="180"/>
        <v>Poliuria</v>
      </c>
      <c r="AI332">
        <v>0</v>
      </c>
      <c r="AJ332" t="str">
        <f t="shared" si="181"/>
        <v>No Diabetico</v>
      </c>
      <c r="AK332">
        <v>89</v>
      </c>
      <c r="AL332" t="str">
        <f t="shared" si="182"/>
        <v>Normal</v>
      </c>
      <c r="AM332">
        <v>4.8</v>
      </c>
      <c r="AN332" t="str">
        <f t="shared" si="183"/>
        <v>Normal</v>
      </c>
      <c r="AO332">
        <v>219</v>
      </c>
      <c r="AP332" t="str">
        <f t="shared" si="184"/>
        <v>Alto</v>
      </c>
      <c r="AQ332">
        <v>96</v>
      </c>
      <c r="AR332" t="str">
        <f t="shared" si="185"/>
        <v>Normal</v>
      </c>
      <c r="AS332">
        <v>57</v>
      </c>
      <c r="AT332" t="str">
        <f t="shared" si="186"/>
        <v>Bajo</v>
      </c>
      <c r="AU332">
        <v>116</v>
      </c>
      <c r="AV332" t="str">
        <f t="shared" si="187"/>
        <v>Normal</v>
      </c>
      <c r="AW332">
        <v>136</v>
      </c>
      <c r="AX332" t="str">
        <f t="shared" si="188"/>
        <v>Normal</v>
      </c>
      <c r="AY332">
        <v>3.8</v>
      </c>
      <c r="AZ332" t="str">
        <f t="shared" si="189"/>
        <v>Normal</v>
      </c>
      <c r="BA332">
        <v>13.5</v>
      </c>
      <c r="BB332" t="str">
        <f t="shared" si="167"/>
        <v>Normal</v>
      </c>
      <c r="BC332">
        <v>9.1</v>
      </c>
      <c r="BD332" t="str">
        <f t="shared" si="190"/>
        <v>Normal</v>
      </c>
      <c r="BE332">
        <v>3.9</v>
      </c>
      <c r="BF332" t="str">
        <f t="shared" si="191"/>
        <v>Normal</v>
      </c>
      <c r="BG332">
        <v>0</v>
      </c>
      <c r="BH332" t="str">
        <f t="shared" si="192"/>
        <v>No Toma ECA</v>
      </c>
      <c r="BI332">
        <v>1</v>
      </c>
      <c r="BJ332" t="str">
        <f t="shared" si="193"/>
        <v>Toma ARB</v>
      </c>
      <c r="BK332">
        <v>1</v>
      </c>
      <c r="BL332" t="str">
        <f t="shared" si="194"/>
        <v>Toma diureticos</v>
      </c>
      <c r="BM332">
        <v>1</v>
      </c>
      <c r="BN332" t="str">
        <f t="shared" si="195"/>
        <v>Toma estatinas</v>
      </c>
      <c r="BO332">
        <v>0</v>
      </c>
      <c r="BP332" t="str">
        <f t="shared" si="196"/>
        <v>Sano</v>
      </c>
      <c r="BQ332">
        <v>0</v>
      </c>
      <c r="BR332" t="str">
        <f t="shared" si="197"/>
        <v>Sano</v>
      </c>
    </row>
    <row r="333" spans="1:70" x14ac:dyDescent="0.25">
      <c r="A333" t="s">
        <v>333</v>
      </c>
      <c r="B333">
        <v>84</v>
      </c>
      <c r="C333" t="str">
        <f t="shared" si="168"/>
        <v>Adulto Mayor</v>
      </c>
      <c r="D333" t="s">
        <v>1</v>
      </c>
      <c r="E333">
        <v>39</v>
      </c>
      <c r="F333" t="str">
        <f t="shared" si="169"/>
        <v>Obesidad II</v>
      </c>
      <c r="G333">
        <v>1</v>
      </c>
      <c r="H333" t="str">
        <f t="shared" si="170"/>
        <v>Tiene herencia</v>
      </c>
      <c r="I333">
        <v>149</v>
      </c>
      <c r="J333">
        <v>94</v>
      </c>
      <c r="K333">
        <v>100</v>
      </c>
      <c r="L333" t="str">
        <f t="shared" si="171"/>
        <v>Normal</v>
      </c>
      <c r="M333">
        <v>38</v>
      </c>
      <c r="N333" t="str">
        <f t="shared" si="172"/>
        <v>Reducida</v>
      </c>
      <c r="O333">
        <v>2</v>
      </c>
      <c r="P333" t="str">
        <f t="shared" si="173"/>
        <v>Ligera limitaciones</v>
      </c>
      <c r="Q333">
        <v>1</v>
      </c>
      <c r="R333" t="str">
        <f t="shared" si="174"/>
        <v>Tiene cetoacidosis</v>
      </c>
      <c r="S333">
        <v>0</v>
      </c>
      <c r="T333" t="str">
        <f t="shared" si="175"/>
        <v>No tiene Insuficiencia</v>
      </c>
      <c r="U333">
        <v>1</v>
      </c>
      <c r="V333" t="str">
        <f t="shared" si="176"/>
        <v>Hipertenso</v>
      </c>
      <c r="W333">
        <v>1.8</v>
      </c>
      <c r="X333" t="str">
        <f t="shared" si="165"/>
        <v>Alto</v>
      </c>
      <c r="Y333">
        <v>78</v>
      </c>
      <c r="Z333" t="str">
        <f t="shared" si="166"/>
        <v>Elevado</v>
      </c>
      <c r="AA333">
        <v>48</v>
      </c>
      <c r="AB333" t="str">
        <f t="shared" si="177"/>
        <v>Funcion disminuida moderada</v>
      </c>
      <c r="AC333">
        <v>2613</v>
      </c>
      <c r="AD333" t="str">
        <f t="shared" si="178"/>
        <v>Proteinuria</v>
      </c>
      <c r="AE333">
        <v>1829</v>
      </c>
      <c r="AF333" t="str">
        <f t="shared" si="179"/>
        <v>Macroalbuminuria</v>
      </c>
      <c r="AG333">
        <v>379</v>
      </c>
      <c r="AH333" t="str">
        <f t="shared" si="180"/>
        <v>Oliguria</v>
      </c>
      <c r="AI333">
        <v>1</v>
      </c>
      <c r="AJ333" t="str">
        <f t="shared" si="181"/>
        <v>Diabetico</v>
      </c>
      <c r="AK333">
        <v>167</v>
      </c>
      <c r="AL333" t="str">
        <f t="shared" si="182"/>
        <v>Diabetes</v>
      </c>
      <c r="AM333">
        <v>8.9</v>
      </c>
      <c r="AN333" t="str">
        <f t="shared" si="183"/>
        <v>Diabetes</v>
      </c>
      <c r="AO333">
        <v>311</v>
      </c>
      <c r="AP333" t="str">
        <f t="shared" si="184"/>
        <v>Riesgo</v>
      </c>
      <c r="AQ333">
        <v>212</v>
      </c>
      <c r="AR333" t="str">
        <f t="shared" si="185"/>
        <v>Muy alto</v>
      </c>
      <c r="AS333">
        <v>39</v>
      </c>
      <c r="AT333" t="str">
        <f t="shared" si="186"/>
        <v>Bajo</v>
      </c>
      <c r="AU333">
        <v>447</v>
      </c>
      <c r="AV333" t="str">
        <f t="shared" si="187"/>
        <v>Alto</v>
      </c>
      <c r="AW333">
        <v>129</v>
      </c>
      <c r="AX333" t="str">
        <f t="shared" si="188"/>
        <v>Bajo</v>
      </c>
      <c r="AY333">
        <v>6.5</v>
      </c>
      <c r="AZ333" t="str">
        <f t="shared" si="189"/>
        <v>Alto</v>
      </c>
      <c r="BA333">
        <v>10.5</v>
      </c>
      <c r="BB333" t="str">
        <f t="shared" si="167"/>
        <v>Baja</v>
      </c>
      <c r="BC333">
        <v>7.8</v>
      </c>
      <c r="BD333" t="str">
        <f t="shared" si="190"/>
        <v>Bajo</v>
      </c>
      <c r="BE333">
        <v>4.8</v>
      </c>
      <c r="BF333" t="str">
        <f t="shared" si="191"/>
        <v>Alto</v>
      </c>
      <c r="BG333">
        <v>0</v>
      </c>
      <c r="BH333" t="str">
        <f t="shared" si="192"/>
        <v>No Toma ECA</v>
      </c>
      <c r="BI333">
        <v>0</v>
      </c>
      <c r="BJ333" t="str">
        <f t="shared" si="193"/>
        <v>No toma ARB</v>
      </c>
      <c r="BK333">
        <v>1</v>
      </c>
      <c r="BL333" t="str">
        <f t="shared" si="194"/>
        <v>Toma diureticos</v>
      </c>
      <c r="BM333">
        <v>1</v>
      </c>
      <c r="BN333" t="str">
        <f t="shared" si="195"/>
        <v>Toma estatinas</v>
      </c>
      <c r="BO333">
        <v>1</v>
      </c>
      <c r="BP333" t="str">
        <f t="shared" si="196"/>
        <v>Enfermedad renal</v>
      </c>
      <c r="BQ333">
        <v>0</v>
      </c>
      <c r="BR333" t="str">
        <f t="shared" si="197"/>
        <v>Sano</v>
      </c>
    </row>
    <row r="334" spans="1:70" x14ac:dyDescent="0.25">
      <c r="A334" t="s">
        <v>334</v>
      </c>
      <c r="B334">
        <v>44</v>
      </c>
      <c r="C334" t="str">
        <f t="shared" si="168"/>
        <v>Adulto</v>
      </c>
      <c r="D334" t="s">
        <v>6</v>
      </c>
      <c r="E334">
        <v>25.1</v>
      </c>
      <c r="F334" t="str">
        <f t="shared" si="169"/>
        <v>Sobrepeso</v>
      </c>
      <c r="G334">
        <v>0</v>
      </c>
      <c r="H334" t="str">
        <f t="shared" si="170"/>
        <v>No tiene herencia</v>
      </c>
      <c r="I334">
        <v>114</v>
      </c>
      <c r="J334">
        <v>85</v>
      </c>
      <c r="K334">
        <v>66</v>
      </c>
      <c r="L334" t="str">
        <f t="shared" si="171"/>
        <v>Normal</v>
      </c>
      <c r="M334">
        <v>70</v>
      </c>
      <c r="N334" t="str">
        <f t="shared" si="172"/>
        <v>Normal</v>
      </c>
      <c r="O334">
        <v>1</v>
      </c>
      <c r="P334" t="str">
        <f t="shared" si="173"/>
        <v>Sin limitaciones</v>
      </c>
      <c r="Q334">
        <v>0</v>
      </c>
      <c r="R334" t="str">
        <f t="shared" si="174"/>
        <v>No tiene cetoacidosis</v>
      </c>
      <c r="S334">
        <v>0</v>
      </c>
      <c r="T334" t="str">
        <f t="shared" si="175"/>
        <v>No tiene Insuficiencia</v>
      </c>
      <c r="U334">
        <v>1</v>
      </c>
      <c r="V334" t="str">
        <f t="shared" si="176"/>
        <v>Hipertenso</v>
      </c>
      <c r="W334">
        <v>1.1000000000000001</v>
      </c>
      <c r="X334" t="str">
        <f t="shared" si="165"/>
        <v>Alto</v>
      </c>
      <c r="Y334">
        <v>18</v>
      </c>
      <c r="Z334" t="str">
        <f t="shared" si="166"/>
        <v>Normal</v>
      </c>
      <c r="AA334">
        <v>81</v>
      </c>
      <c r="AB334" t="str">
        <f t="shared" si="177"/>
        <v>Funcion disminuida</v>
      </c>
      <c r="AC334">
        <v>22</v>
      </c>
      <c r="AD334" t="str">
        <f t="shared" si="178"/>
        <v>Normal</v>
      </c>
      <c r="AE334">
        <v>17</v>
      </c>
      <c r="AF334" t="str">
        <f t="shared" si="179"/>
        <v>Normal</v>
      </c>
      <c r="AG334">
        <v>2250</v>
      </c>
      <c r="AH334" t="str">
        <f t="shared" si="180"/>
        <v>Poliuria</v>
      </c>
      <c r="AI334">
        <v>0</v>
      </c>
      <c r="AJ334" t="str">
        <f t="shared" si="181"/>
        <v>No Diabetico</v>
      </c>
      <c r="AK334">
        <v>103</v>
      </c>
      <c r="AL334" t="str">
        <f t="shared" si="182"/>
        <v>Prediabetes</v>
      </c>
      <c r="AM334">
        <v>6</v>
      </c>
      <c r="AN334" t="str">
        <f t="shared" si="183"/>
        <v>Prediabetes</v>
      </c>
      <c r="AO334">
        <v>211</v>
      </c>
      <c r="AP334" t="str">
        <f t="shared" si="184"/>
        <v>Alto</v>
      </c>
      <c r="AQ334">
        <v>94</v>
      </c>
      <c r="AR334" t="str">
        <f t="shared" si="185"/>
        <v>Normal</v>
      </c>
      <c r="AS334">
        <v>44</v>
      </c>
      <c r="AT334" t="str">
        <f t="shared" si="186"/>
        <v>Bajo</v>
      </c>
      <c r="AU334">
        <v>82</v>
      </c>
      <c r="AV334" t="str">
        <f t="shared" si="187"/>
        <v>Normal</v>
      </c>
      <c r="AW334">
        <v>139</v>
      </c>
      <c r="AX334" t="str">
        <f t="shared" si="188"/>
        <v>Normal</v>
      </c>
      <c r="AY334">
        <v>4.5</v>
      </c>
      <c r="AZ334" t="str">
        <f t="shared" si="189"/>
        <v>Normal</v>
      </c>
      <c r="BA334">
        <v>12.2</v>
      </c>
      <c r="BB334" t="str">
        <f t="shared" si="167"/>
        <v>Normal</v>
      </c>
      <c r="BC334">
        <v>9.3000000000000007</v>
      </c>
      <c r="BD334" t="str">
        <f t="shared" si="190"/>
        <v>Normal</v>
      </c>
      <c r="BE334">
        <v>4.0999999999999996</v>
      </c>
      <c r="BF334" t="str">
        <f t="shared" si="191"/>
        <v>Normal</v>
      </c>
      <c r="BG334">
        <v>1</v>
      </c>
      <c r="BH334" t="str">
        <f t="shared" si="192"/>
        <v>Toma ECA</v>
      </c>
      <c r="BI334">
        <v>1</v>
      </c>
      <c r="BJ334" t="str">
        <f t="shared" si="193"/>
        <v>Toma ARB</v>
      </c>
      <c r="BK334">
        <v>0</v>
      </c>
      <c r="BL334" t="str">
        <f t="shared" si="194"/>
        <v>No toma diureticos</v>
      </c>
      <c r="BM334">
        <v>1</v>
      </c>
      <c r="BN334" t="str">
        <f t="shared" si="195"/>
        <v>Toma estatinas</v>
      </c>
      <c r="BO334">
        <v>0</v>
      </c>
      <c r="BP334" t="str">
        <f t="shared" si="196"/>
        <v>Sano</v>
      </c>
      <c r="BQ334">
        <v>0</v>
      </c>
      <c r="BR334" t="str">
        <f t="shared" si="197"/>
        <v>Sano</v>
      </c>
    </row>
    <row r="335" spans="1:70" x14ac:dyDescent="0.25">
      <c r="A335" t="s">
        <v>335</v>
      </c>
      <c r="B335">
        <v>85</v>
      </c>
      <c r="C335" t="str">
        <f t="shared" si="168"/>
        <v>Adulto Mayor</v>
      </c>
      <c r="D335" t="s">
        <v>6</v>
      </c>
      <c r="E335">
        <v>31.2</v>
      </c>
      <c r="F335" t="str">
        <f t="shared" si="169"/>
        <v>Obesidad I</v>
      </c>
      <c r="G335">
        <v>1</v>
      </c>
      <c r="H335" t="str">
        <f t="shared" si="170"/>
        <v>Tiene herencia</v>
      </c>
      <c r="I335">
        <v>179</v>
      </c>
      <c r="J335">
        <v>106</v>
      </c>
      <c r="K335">
        <v>82</v>
      </c>
      <c r="L335" t="str">
        <f t="shared" si="171"/>
        <v>Normal</v>
      </c>
      <c r="M335">
        <v>31</v>
      </c>
      <c r="N335" t="str">
        <f t="shared" si="172"/>
        <v>Reducida</v>
      </c>
      <c r="O335">
        <v>2</v>
      </c>
      <c r="P335" t="str">
        <f t="shared" si="173"/>
        <v>Ligera limitaciones</v>
      </c>
      <c r="Q335">
        <v>1</v>
      </c>
      <c r="R335" t="str">
        <f t="shared" si="174"/>
        <v>Tiene cetoacidosis</v>
      </c>
      <c r="S335">
        <v>1</v>
      </c>
      <c r="T335" t="str">
        <f t="shared" si="175"/>
        <v>Tiene Insuficiencia</v>
      </c>
      <c r="U335">
        <v>1</v>
      </c>
      <c r="V335" t="str">
        <f t="shared" si="176"/>
        <v>Hipertenso</v>
      </c>
      <c r="W335">
        <v>2.2999999999999998</v>
      </c>
      <c r="X335" t="str">
        <f t="shared" si="165"/>
        <v>Alto</v>
      </c>
      <c r="Y335">
        <v>75</v>
      </c>
      <c r="Z335" t="str">
        <f t="shared" si="166"/>
        <v>Elevado</v>
      </c>
      <c r="AA335">
        <v>21</v>
      </c>
      <c r="AB335" t="str">
        <f t="shared" si="177"/>
        <v>Dismucion grave</v>
      </c>
      <c r="AC335">
        <v>2523</v>
      </c>
      <c r="AD335" t="str">
        <f t="shared" si="178"/>
        <v>Proteinuria</v>
      </c>
      <c r="AE335">
        <v>1766</v>
      </c>
      <c r="AF335" t="str">
        <f t="shared" si="179"/>
        <v>Macroalbuminuria</v>
      </c>
      <c r="AG335">
        <v>510</v>
      </c>
      <c r="AH335" t="str">
        <f t="shared" si="180"/>
        <v>Poliuria</v>
      </c>
      <c r="AI335">
        <v>0</v>
      </c>
      <c r="AJ335" t="str">
        <f t="shared" si="181"/>
        <v>No Diabetico</v>
      </c>
      <c r="AK335">
        <v>195</v>
      </c>
      <c r="AL335" t="str">
        <f t="shared" si="182"/>
        <v>Diabetes</v>
      </c>
      <c r="AM335">
        <v>8.3000000000000007</v>
      </c>
      <c r="AN335" t="str">
        <f t="shared" si="183"/>
        <v>Diabetes</v>
      </c>
      <c r="AO335">
        <v>247</v>
      </c>
      <c r="AP335" t="str">
        <f t="shared" si="184"/>
        <v>Riesgo</v>
      </c>
      <c r="AQ335">
        <v>200</v>
      </c>
      <c r="AR335" t="str">
        <f t="shared" si="185"/>
        <v>Muy alto</v>
      </c>
      <c r="AS335">
        <v>44</v>
      </c>
      <c r="AT335" t="str">
        <f t="shared" si="186"/>
        <v>Bajo</v>
      </c>
      <c r="AU335">
        <v>361</v>
      </c>
      <c r="AV335" t="str">
        <f t="shared" si="187"/>
        <v>Alto</v>
      </c>
      <c r="AW335">
        <v>134</v>
      </c>
      <c r="AX335" t="str">
        <f t="shared" si="188"/>
        <v>Bajo</v>
      </c>
      <c r="AY335">
        <v>5.2</v>
      </c>
      <c r="AZ335" t="str">
        <f t="shared" si="189"/>
        <v>Alto</v>
      </c>
      <c r="BA335">
        <v>7.3</v>
      </c>
      <c r="BB335" t="str">
        <f t="shared" si="167"/>
        <v>Baja</v>
      </c>
      <c r="BC335">
        <v>8.4</v>
      </c>
      <c r="BD335" t="str">
        <f t="shared" si="190"/>
        <v>Bajo</v>
      </c>
      <c r="BE335">
        <v>6.1</v>
      </c>
      <c r="BF335" t="str">
        <f t="shared" si="191"/>
        <v>Alto</v>
      </c>
      <c r="BG335">
        <v>1</v>
      </c>
      <c r="BH335" t="str">
        <f t="shared" si="192"/>
        <v>Toma ECA</v>
      </c>
      <c r="BI335">
        <v>0</v>
      </c>
      <c r="BJ335" t="str">
        <f t="shared" si="193"/>
        <v>No toma ARB</v>
      </c>
      <c r="BK335">
        <v>0</v>
      </c>
      <c r="BL335" t="str">
        <f t="shared" si="194"/>
        <v>No toma diureticos</v>
      </c>
      <c r="BM335">
        <v>1</v>
      </c>
      <c r="BN335" t="str">
        <f t="shared" si="195"/>
        <v>Toma estatinas</v>
      </c>
      <c r="BO335">
        <v>1</v>
      </c>
      <c r="BP335" t="str">
        <f t="shared" si="196"/>
        <v>Enfermedad renal</v>
      </c>
      <c r="BQ335">
        <v>1</v>
      </c>
      <c r="BR335" t="str">
        <f t="shared" si="197"/>
        <v>Enfermedad cardiovascular</v>
      </c>
    </row>
    <row r="336" spans="1:70" x14ac:dyDescent="0.25">
      <c r="A336" t="s">
        <v>336</v>
      </c>
      <c r="B336">
        <v>62</v>
      </c>
      <c r="C336" t="str">
        <f t="shared" si="168"/>
        <v>Adulto Mayor</v>
      </c>
      <c r="D336" t="s">
        <v>1</v>
      </c>
      <c r="E336">
        <v>20.2</v>
      </c>
      <c r="F336" t="str">
        <f t="shared" si="169"/>
        <v>Peso Normal</v>
      </c>
      <c r="G336">
        <v>0</v>
      </c>
      <c r="H336" t="str">
        <f t="shared" si="170"/>
        <v>No tiene herencia</v>
      </c>
      <c r="I336">
        <v>115</v>
      </c>
      <c r="J336">
        <v>83</v>
      </c>
      <c r="K336">
        <v>66</v>
      </c>
      <c r="L336" t="str">
        <f t="shared" si="171"/>
        <v>Normal</v>
      </c>
      <c r="M336">
        <v>55</v>
      </c>
      <c r="N336" t="str">
        <f t="shared" si="172"/>
        <v>Normal</v>
      </c>
      <c r="O336">
        <v>2</v>
      </c>
      <c r="P336" t="str">
        <f t="shared" si="173"/>
        <v>Ligera limitaciones</v>
      </c>
      <c r="Q336">
        <v>0</v>
      </c>
      <c r="R336" t="str">
        <f t="shared" si="174"/>
        <v>No tiene cetoacidosis</v>
      </c>
      <c r="S336">
        <v>0</v>
      </c>
      <c r="T336" t="str">
        <f t="shared" si="175"/>
        <v>No tiene Insuficiencia</v>
      </c>
      <c r="U336">
        <v>0</v>
      </c>
      <c r="V336" t="str">
        <f t="shared" si="176"/>
        <v>Normotenso</v>
      </c>
      <c r="W336">
        <v>1.1000000000000001</v>
      </c>
      <c r="X336" t="str">
        <f t="shared" si="165"/>
        <v>Normal</v>
      </c>
      <c r="Y336">
        <v>26</v>
      </c>
      <c r="Z336" t="str">
        <f t="shared" si="166"/>
        <v>Normal</v>
      </c>
      <c r="AA336">
        <v>120</v>
      </c>
      <c r="AB336" t="str">
        <f t="shared" si="177"/>
        <v>Normal</v>
      </c>
      <c r="AC336">
        <v>30</v>
      </c>
      <c r="AD336" t="str">
        <f t="shared" si="178"/>
        <v>Microalbuminuria</v>
      </c>
      <c r="AE336">
        <v>24</v>
      </c>
      <c r="AF336" t="str">
        <f t="shared" si="179"/>
        <v>Normal</v>
      </c>
      <c r="AG336">
        <v>1254</v>
      </c>
      <c r="AH336" t="str">
        <f t="shared" si="180"/>
        <v>Poliuria</v>
      </c>
      <c r="AI336">
        <v>0</v>
      </c>
      <c r="AJ336" t="str">
        <f t="shared" si="181"/>
        <v>No Diabetico</v>
      </c>
      <c r="AK336">
        <v>115</v>
      </c>
      <c r="AL336" t="str">
        <f t="shared" si="182"/>
        <v>Prediabetes</v>
      </c>
      <c r="AM336">
        <v>4.9000000000000004</v>
      </c>
      <c r="AN336" t="str">
        <f t="shared" si="183"/>
        <v>Normal</v>
      </c>
      <c r="AO336">
        <v>218</v>
      </c>
      <c r="AP336" t="str">
        <f t="shared" si="184"/>
        <v>Alto</v>
      </c>
      <c r="AQ336">
        <v>116</v>
      </c>
      <c r="AR336" t="str">
        <f t="shared" si="185"/>
        <v>Casi normal</v>
      </c>
      <c r="AS336">
        <v>68</v>
      </c>
      <c r="AT336" t="str">
        <f t="shared" si="186"/>
        <v>Normal</v>
      </c>
      <c r="AU336">
        <v>91</v>
      </c>
      <c r="AV336" t="str">
        <f t="shared" si="187"/>
        <v>Normal</v>
      </c>
      <c r="AW336">
        <v>144</v>
      </c>
      <c r="AX336" t="str">
        <f t="shared" si="188"/>
        <v>Normal</v>
      </c>
      <c r="AY336">
        <v>4.4000000000000004</v>
      </c>
      <c r="AZ336" t="str">
        <f t="shared" si="189"/>
        <v>Normal</v>
      </c>
      <c r="BA336">
        <v>14.6</v>
      </c>
      <c r="BB336" t="str">
        <f t="shared" si="167"/>
        <v>Normal</v>
      </c>
      <c r="BC336">
        <v>8.6</v>
      </c>
      <c r="BD336" t="str">
        <f t="shared" si="190"/>
        <v>Normal</v>
      </c>
      <c r="BE336">
        <v>4.2</v>
      </c>
      <c r="BF336" t="str">
        <f t="shared" si="191"/>
        <v>Normal</v>
      </c>
      <c r="BG336">
        <v>0</v>
      </c>
      <c r="BH336" t="str">
        <f t="shared" si="192"/>
        <v>No Toma ECA</v>
      </c>
      <c r="BI336">
        <v>1</v>
      </c>
      <c r="BJ336" t="str">
        <f t="shared" si="193"/>
        <v>Toma ARB</v>
      </c>
      <c r="BK336">
        <v>0</v>
      </c>
      <c r="BL336" t="str">
        <f t="shared" si="194"/>
        <v>No toma diureticos</v>
      </c>
      <c r="BM336">
        <v>1</v>
      </c>
      <c r="BN336" t="str">
        <f t="shared" si="195"/>
        <v>Toma estatinas</v>
      </c>
      <c r="BO336">
        <v>0</v>
      </c>
      <c r="BP336" t="str">
        <f t="shared" si="196"/>
        <v>Sano</v>
      </c>
      <c r="BQ336">
        <v>0</v>
      </c>
      <c r="BR336" t="str">
        <f t="shared" si="197"/>
        <v>Sano</v>
      </c>
    </row>
    <row r="337" spans="1:70" x14ac:dyDescent="0.25">
      <c r="A337" t="s">
        <v>337</v>
      </c>
      <c r="B337">
        <v>54</v>
      </c>
      <c r="C337" t="str">
        <f t="shared" si="168"/>
        <v>Adulto</v>
      </c>
      <c r="D337" t="s">
        <v>6</v>
      </c>
      <c r="E337">
        <v>25.6</v>
      </c>
      <c r="F337" t="str">
        <f t="shared" si="169"/>
        <v>Sobrepeso</v>
      </c>
      <c r="G337">
        <v>1</v>
      </c>
      <c r="H337" t="str">
        <f t="shared" si="170"/>
        <v>Tiene herencia</v>
      </c>
      <c r="I337">
        <v>190</v>
      </c>
      <c r="J337">
        <v>108</v>
      </c>
      <c r="K337">
        <v>90</v>
      </c>
      <c r="L337" t="str">
        <f t="shared" si="171"/>
        <v>Normal</v>
      </c>
      <c r="M337">
        <v>43</v>
      </c>
      <c r="N337" t="str">
        <f t="shared" si="172"/>
        <v>Intermedia</v>
      </c>
      <c r="O337">
        <v>4</v>
      </c>
      <c r="P337" t="str">
        <f t="shared" si="173"/>
        <v>Incapacidad</v>
      </c>
      <c r="Q337">
        <v>0</v>
      </c>
      <c r="R337" t="str">
        <f t="shared" si="174"/>
        <v>No tiene cetoacidosis</v>
      </c>
      <c r="S337">
        <v>1</v>
      </c>
      <c r="T337" t="str">
        <f t="shared" si="175"/>
        <v>Tiene Insuficiencia</v>
      </c>
      <c r="U337">
        <v>1</v>
      </c>
      <c r="V337" t="str">
        <f t="shared" si="176"/>
        <v>Hipertenso</v>
      </c>
      <c r="W337">
        <v>5</v>
      </c>
      <c r="X337" t="str">
        <f t="shared" si="165"/>
        <v>Alto</v>
      </c>
      <c r="Y337">
        <v>70</v>
      </c>
      <c r="Z337" t="str">
        <f t="shared" si="166"/>
        <v>Elevado</v>
      </c>
      <c r="AA337">
        <v>22</v>
      </c>
      <c r="AB337" t="str">
        <f t="shared" si="177"/>
        <v>Dismucion grave</v>
      </c>
      <c r="AC337">
        <v>445</v>
      </c>
      <c r="AD337" t="str">
        <f t="shared" si="178"/>
        <v>Proteinuria</v>
      </c>
      <c r="AE337">
        <v>356</v>
      </c>
      <c r="AF337" t="str">
        <f t="shared" si="179"/>
        <v>Macroalbuminuria</v>
      </c>
      <c r="AG337">
        <v>622</v>
      </c>
      <c r="AH337" t="str">
        <f t="shared" si="180"/>
        <v>Poliuria</v>
      </c>
      <c r="AI337">
        <v>0</v>
      </c>
      <c r="AJ337" t="str">
        <f t="shared" si="181"/>
        <v>No Diabetico</v>
      </c>
      <c r="AK337">
        <v>122</v>
      </c>
      <c r="AL337" t="str">
        <f t="shared" si="182"/>
        <v>Prediabetes</v>
      </c>
      <c r="AM337">
        <v>10.4</v>
      </c>
      <c r="AN337" t="str">
        <f t="shared" si="183"/>
        <v>Diabetes</v>
      </c>
      <c r="AO337">
        <v>290</v>
      </c>
      <c r="AP337" t="str">
        <f t="shared" si="184"/>
        <v>Riesgo</v>
      </c>
      <c r="AQ337">
        <v>187</v>
      </c>
      <c r="AR337" t="str">
        <f t="shared" si="185"/>
        <v>Alto</v>
      </c>
      <c r="AS337">
        <v>36</v>
      </c>
      <c r="AT337" t="str">
        <f t="shared" si="186"/>
        <v>Bajo</v>
      </c>
      <c r="AU337">
        <v>242</v>
      </c>
      <c r="AV337" t="str">
        <f t="shared" si="187"/>
        <v>Alto</v>
      </c>
      <c r="AW337">
        <v>135</v>
      </c>
      <c r="AX337" t="str">
        <f t="shared" si="188"/>
        <v>Normal</v>
      </c>
      <c r="AY337">
        <v>5.2</v>
      </c>
      <c r="AZ337" t="str">
        <f t="shared" si="189"/>
        <v>Alto</v>
      </c>
      <c r="BA337">
        <v>7.7</v>
      </c>
      <c r="BB337" t="str">
        <f t="shared" si="167"/>
        <v>Baja</v>
      </c>
      <c r="BC337">
        <v>8</v>
      </c>
      <c r="BD337" t="str">
        <f t="shared" si="190"/>
        <v>Bajo</v>
      </c>
      <c r="BE337">
        <v>6.1</v>
      </c>
      <c r="BF337" t="str">
        <f t="shared" si="191"/>
        <v>Alto</v>
      </c>
      <c r="BG337">
        <v>1</v>
      </c>
      <c r="BH337" t="str">
        <f t="shared" si="192"/>
        <v>Toma ECA</v>
      </c>
      <c r="BI337">
        <v>1</v>
      </c>
      <c r="BJ337" t="str">
        <f t="shared" si="193"/>
        <v>Toma ARB</v>
      </c>
      <c r="BK337">
        <v>1</v>
      </c>
      <c r="BL337" t="str">
        <f t="shared" si="194"/>
        <v>Toma diureticos</v>
      </c>
      <c r="BM337">
        <v>0</v>
      </c>
      <c r="BN337" t="str">
        <f t="shared" si="195"/>
        <v>No toma estatinas</v>
      </c>
      <c r="BO337">
        <v>1</v>
      </c>
      <c r="BP337" t="str">
        <f t="shared" si="196"/>
        <v>Enfermedad renal</v>
      </c>
      <c r="BQ337">
        <v>1</v>
      </c>
      <c r="BR337" t="str">
        <f t="shared" si="197"/>
        <v>Enfermedad cardiovascular</v>
      </c>
    </row>
    <row r="338" spans="1:70" x14ac:dyDescent="0.25">
      <c r="A338" t="s">
        <v>338</v>
      </c>
      <c r="B338">
        <v>53</v>
      </c>
      <c r="C338" t="str">
        <f t="shared" si="168"/>
        <v>Adulto</v>
      </c>
      <c r="D338" t="s">
        <v>1</v>
      </c>
      <c r="E338">
        <v>28.8</v>
      </c>
      <c r="F338" t="str">
        <f t="shared" si="169"/>
        <v>Sobrepeso</v>
      </c>
      <c r="G338">
        <v>1</v>
      </c>
      <c r="H338" t="str">
        <f t="shared" si="170"/>
        <v>Tiene herencia</v>
      </c>
      <c r="I338">
        <v>105</v>
      </c>
      <c r="J338">
        <v>69</v>
      </c>
      <c r="K338">
        <v>73</v>
      </c>
      <c r="L338" t="str">
        <f t="shared" si="171"/>
        <v>Normal</v>
      </c>
      <c r="M338">
        <v>70</v>
      </c>
      <c r="N338" t="str">
        <f t="shared" si="172"/>
        <v>Normal</v>
      </c>
      <c r="O338">
        <v>1</v>
      </c>
      <c r="P338" t="str">
        <f t="shared" si="173"/>
        <v>Sin limitaciones</v>
      </c>
      <c r="Q338">
        <v>0</v>
      </c>
      <c r="R338" t="str">
        <f t="shared" si="174"/>
        <v>No tiene cetoacidosis</v>
      </c>
      <c r="S338">
        <v>0</v>
      </c>
      <c r="T338" t="str">
        <f t="shared" si="175"/>
        <v>No tiene Insuficiencia</v>
      </c>
      <c r="U338">
        <v>1</v>
      </c>
      <c r="V338" t="str">
        <f t="shared" si="176"/>
        <v>Hipertenso</v>
      </c>
      <c r="W338">
        <v>1.1000000000000001</v>
      </c>
      <c r="X338" t="str">
        <f t="shared" si="165"/>
        <v>Normal</v>
      </c>
      <c r="Y338">
        <v>18</v>
      </c>
      <c r="Z338" t="str">
        <f t="shared" si="166"/>
        <v>Normal</v>
      </c>
      <c r="AA338">
        <v>67</v>
      </c>
      <c r="AB338" t="str">
        <f t="shared" si="177"/>
        <v>Funcion disminuida</v>
      </c>
      <c r="AC338">
        <v>28</v>
      </c>
      <c r="AD338" t="str">
        <f t="shared" si="178"/>
        <v>Normal</v>
      </c>
      <c r="AE338">
        <v>22</v>
      </c>
      <c r="AF338" t="str">
        <f t="shared" si="179"/>
        <v>Normal</v>
      </c>
      <c r="AG338">
        <v>1458</v>
      </c>
      <c r="AH338" t="str">
        <f t="shared" si="180"/>
        <v>Poliuria</v>
      </c>
      <c r="AI338">
        <v>0</v>
      </c>
      <c r="AJ338" t="str">
        <f t="shared" si="181"/>
        <v>No Diabetico</v>
      </c>
      <c r="AK338">
        <v>105</v>
      </c>
      <c r="AL338" t="str">
        <f t="shared" si="182"/>
        <v>Prediabetes</v>
      </c>
      <c r="AM338">
        <v>6.1</v>
      </c>
      <c r="AN338" t="str">
        <f t="shared" si="183"/>
        <v>Prediabetes</v>
      </c>
      <c r="AO338">
        <v>193</v>
      </c>
      <c r="AP338" t="str">
        <f t="shared" si="184"/>
        <v>Normal</v>
      </c>
      <c r="AQ338">
        <v>124</v>
      </c>
      <c r="AR338" t="str">
        <f t="shared" si="185"/>
        <v>Casi normal</v>
      </c>
      <c r="AS338">
        <v>66</v>
      </c>
      <c r="AT338" t="str">
        <f t="shared" si="186"/>
        <v>Normal</v>
      </c>
      <c r="AU338">
        <v>159</v>
      </c>
      <c r="AV338" t="str">
        <f t="shared" si="187"/>
        <v>Alto</v>
      </c>
      <c r="AW338">
        <v>141</v>
      </c>
      <c r="AX338" t="str">
        <f t="shared" si="188"/>
        <v>Normal</v>
      </c>
      <c r="AY338">
        <v>3.5</v>
      </c>
      <c r="AZ338" t="str">
        <f t="shared" si="189"/>
        <v>Normal</v>
      </c>
      <c r="BA338">
        <v>15.5</v>
      </c>
      <c r="BB338" t="str">
        <f t="shared" si="167"/>
        <v>Normal</v>
      </c>
      <c r="BC338">
        <v>8.6</v>
      </c>
      <c r="BD338" t="str">
        <f t="shared" si="190"/>
        <v>Normal</v>
      </c>
      <c r="BE338">
        <v>4</v>
      </c>
      <c r="BF338" t="str">
        <f t="shared" si="191"/>
        <v>Normal</v>
      </c>
      <c r="BG338">
        <v>1</v>
      </c>
      <c r="BH338" t="str">
        <f t="shared" si="192"/>
        <v>Toma ECA</v>
      </c>
      <c r="BI338">
        <v>0</v>
      </c>
      <c r="BJ338" t="str">
        <f t="shared" si="193"/>
        <v>No toma ARB</v>
      </c>
      <c r="BK338">
        <v>0</v>
      </c>
      <c r="BL338" t="str">
        <f t="shared" si="194"/>
        <v>No toma diureticos</v>
      </c>
      <c r="BM338">
        <v>1</v>
      </c>
      <c r="BN338" t="str">
        <f t="shared" si="195"/>
        <v>Toma estatinas</v>
      </c>
      <c r="BO338">
        <v>0</v>
      </c>
      <c r="BP338" t="str">
        <f t="shared" si="196"/>
        <v>Sano</v>
      </c>
      <c r="BQ338">
        <v>1</v>
      </c>
      <c r="BR338" t="str">
        <f t="shared" si="197"/>
        <v>Enfermedad cardiovascular</v>
      </c>
    </row>
    <row r="339" spans="1:70" x14ac:dyDescent="0.25">
      <c r="A339" t="s">
        <v>339</v>
      </c>
      <c r="B339">
        <v>45</v>
      </c>
      <c r="C339" t="str">
        <f t="shared" si="168"/>
        <v>Adulto</v>
      </c>
      <c r="D339" t="s">
        <v>6</v>
      </c>
      <c r="E339">
        <v>18.600000000000001</v>
      </c>
      <c r="F339" t="str">
        <f t="shared" si="169"/>
        <v>Peso Normal</v>
      </c>
      <c r="G339">
        <v>0</v>
      </c>
      <c r="H339" t="str">
        <f t="shared" si="170"/>
        <v>No tiene herencia</v>
      </c>
      <c r="I339">
        <v>116</v>
      </c>
      <c r="J339">
        <v>76</v>
      </c>
      <c r="K339">
        <v>65</v>
      </c>
      <c r="L339" t="str">
        <f t="shared" si="171"/>
        <v>Normal</v>
      </c>
      <c r="M339">
        <v>68</v>
      </c>
      <c r="N339" t="str">
        <f t="shared" si="172"/>
        <v>Normal</v>
      </c>
      <c r="O339">
        <v>1</v>
      </c>
      <c r="P339" t="str">
        <f t="shared" si="173"/>
        <v>Sin limitaciones</v>
      </c>
      <c r="Q339">
        <v>0</v>
      </c>
      <c r="R339" t="str">
        <f t="shared" si="174"/>
        <v>No tiene cetoacidosis</v>
      </c>
      <c r="S339">
        <v>0</v>
      </c>
      <c r="T339" t="str">
        <f t="shared" si="175"/>
        <v>No tiene Insuficiencia</v>
      </c>
      <c r="U339">
        <v>0</v>
      </c>
      <c r="V339" t="str">
        <f t="shared" si="176"/>
        <v>Normotenso</v>
      </c>
      <c r="W339">
        <v>0.9</v>
      </c>
      <c r="X339" t="str">
        <f t="shared" si="165"/>
        <v>Normal</v>
      </c>
      <c r="Y339">
        <v>20</v>
      </c>
      <c r="Z339" t="str">
        <f t="shared" si="166"/>
        <v>Normal</v>
      </c>
      <c r="AA339">
        <v>118</v>
      </c>
      <c r="AB339" t="str">
        <f t="shared" si="177"/>
        <v>Normal</v>
      </c>
      <c r="AC339">
        <v>29</v>
      </c>
      <c r="AD339" t="str">
        <f t="shared" si="178"/>
        <v>Normal</v>
      </c>
      <c r="AE339">
        <v>20</v>
      </c>
      <c r="AF339" t="str">
        <f t="shared" si="179"/>
        <v>Normal</v>
      </c>
      <c r="AG339">
        <v>2047</v>
      </c>
      <c r="AH339" t="str">
        <f t="shared" si="180"/>
        <v>Poliuria</v>
      </c>
      <c r="AI339">
        <v>0</v>
      </c>
      <c r="AJ339" t="str">
        <f t="shared" si="181"/>
        <v>No Diabetico</v>
      </c>
      <c r="AK339">
        <v>116</v>
      </c>
      <c r="AL339" t="str">
        <f t="shared" si="182"/>
        <v>Prediabetes</v>
      </c>
      <c r="AM339">
        <v>5.6</v>
      </c>
      <c r="AN339" t="str">
        <f t="shared" si="183"/>
        <v>Normal</v>
      </c>
      <c r="AO339">
        <v>187</v>
      </c>
      <c r="AP339" t="str">
        <f t="shared" si="184"/>
        <v>Normal</v>
      </c>
      <c r="AQ339">
        <v>120</v>
      </c>
      <c r="AR339" t="str">
        <f t="shared" si="185"/>
        <v>Casi normal</v>
      </c>
      <c r="AS339">
        <v>67</v>
      </c>
      <c r="AT339" t="str">
        <f t="shared" si="186"/>
        <v>Normal</v>
      </c>
      <c r="AU339">
        <v>160</v>
      </c>
      <c r="AV339" t="str">
        <f t="shared" si="187"/>
        <v>Alto</v>
      </c>
      <c r="AW339">
        <v>141</v>
      </c>
      <c r="AX339" t="str">
        <f t="shared" si="188"/>
        <v>Normal</v>
      </c>
      <c r="AY339">
        <v>3.7</v>
      </c>
      <c r="AZ339" t="str">
        <f t="shared" si="189"/>
        <v>Normal</v>
      </c>
      <c r="BA339">
        <v>12.6</v>
      </c>
      <c r="BB339" t="str">
        <f t="shared" si="167"/>
        <v>Normal</v>
      </c>
      <c r="BC339">
        <v>9.4</v>
      </c>
      <c r="BD339" t="str">
        <f t="shared" si="190"/>
        <v>Normal</v>
      </c>
      <c r="BE339">
        <v>3.3</v>
      </c>
      <c r="BF339" t="str">
        <f t="shared" si="191"/>
        <v>Normal</v>
      </c>
      <c r="BG339">
        <v>0</v>
      </c>
      <c r="BH339" t="str">
        <f t="shared" si="192"/>
        <v>No Toma ECA</v>
      </c>
      <c r="BI339">
        <v>1</v>
      </c>
      <c r="BJ339" t="str">
        <f t="shared" si="193"/>
        <v>Toma ARB</v>
      </c>
      <c r="BK339">
        <v>1</v>
      </c>
      <c r="BL339" t="str">
        <f t="shared" si="194"/>
        <v>Toma diureticos</v>
      </c>
      <c r="BM339">
        <v>1</v>
      </c>
      <c r="BN339" t="str">
        <f t="shared" si="195"/>
        <v>Toma estatinas</v>
      </c>
      <c r="BO339">
        <v>0</v>
      </c>
      <c r="BP339" t="str">
        <f t="shared" si="196"/>
        <v>Sano</v>
      </c>
      <c r="BQ339">
        <v>1</v>
      </c>
      <c r="BR339" t="str">
        <f t="shared" si="197"/>
        <v>Enfermedad cardiovascular</v>
      </c>
    </row>
    <row r="340" spans="1:70" x14ac:dyDescent="0.25">
      <c r="A340" t="s">
        <v>340</v>
      </c>
      <c r="B340">
        <v>60</v>
      </c>
      <c r="C340" t="str">
        <f t="shared" si="168"/>
        <v>Adulto Mayor</v>
      </c>
      <c r="D340" t="s">
        <v>1</v>
      </c>
      <c r="E340">
        <v>28.4</v>
      </c>
      <c r="F340" t="str">
        <f t="shared" si="169"/>
        <v>Sobrepeso</v>
      </c>
      <c r="G340">
        <v>0</v>
      </c>
      <c r="H340" t="str">
        <f t="shared" si="170"/>
        <v>No tiene herencia</v>
      </c>
      <c r="I340">
        <v>147</v>
      </c>
      <c r="J340">
        <v>108</v>
      </c>
      <c r="K340">
        <v>92</v>
      </c>
      <c r="L340" t="str">
        <f t="shared" si="171"/>
        <v>Normal</v>
      </c>
      <c r="M340">
        <v>37</v>
      </c>
      <c r="N340" t="str">
        <f t="shared" si="172"/>
        <v>Reducida</v>
      </c>
      <c r="O340">
        <v>2</v>
      </c>
      <c r="P340" t="str">
        <f t="shared" si="173"/>
        <v>Ligera limitaciones</v>
      </c>
      <c r="Q340">
        <v>1</v>
      </c>
      <c r="R340" t="str">
        <f t="shared" si="174"/>
        <v>Tiene cetoacidosis</v>
      </c>
      <c r="S340">
        <v>0</v>
      </c>
      <c r="T340" t="str">
        <f t="shared" si="175"/>
        <v>No tiene Insuficiencia</v>
      </c>
      <c r="U340">
        <v>1</v>
      </c>
      <c r="V340" t="str">
        <f t="shared" si="176"/>
        <v>Hipertenso</v>
      </c>
      <c r="W340">
        <v>1.8</v>
      </c>
      <c r="X340" t="str">
        <f t="shared" si="165"/>
        <v>Alto</v>
      </c>
      <c r="Y340">
        <v>93</v>
      </c>
      <c r="Z340" t="str">
        <f t="shared" si="166"/>
        <v>Elevado</v>
      </c>
      <c r="AA340">
        <v>39</v>
      </c>
      <c r="AB340" t="str">
        <f t="shared" si="177"/>
        <v>Funcion disminuida moderada</v>
      </c>
      <c r="AC340">
        <v>2250</v>
      </c>
      <c r="AD340" t="str">
        <f t="shared" si="178"/>
        <v>Proteinuria</v>
      </c>
      <c r="AE340">
        <v>1800</v>
      </c>
      <c r="AF340" t="str">
        <f t="shared" si="179"/>
        <v>Macroalbuminuria</v>
      </c>
      <c r="AG340">
        <v>391</v>
      </c>
      <c r="AH340" t="str">
        <f t="shared" si="180"/>
        <v>Oliguria</v>
      </c>
      <c r="AI340">
        <v>1</v>
      </c>
      <c r="AJ340" t="str">
        <f t="shared" si="181"/>
        <v>Diabetico</v>
      </c>
      <c r="AK340">
        <v>144</v>
      </c>
      <c r="AL340" t="str">
        <f t="shared" si="182"/>
        <v>Diabetes</v>
      </c>
      <c r="AM340">
        <v>8.8000000000000007</v>
      </c>
      <c r="AN340" t="str">
        <f t="shared" si="183"/>
        <v>Diabetes</v>
      </c>
      <c r="AO340">
        <v>309</v>
      </c>
      <c r="AP340" t="str">
        <f t="shared" si="184"/>
        <v>Riesgo</v>
      </c>
      <c r="AQ340">
        <v>136</v>
      </c>
      <c r="AR340" t="str">
        <f t="shared" si="185"/>
        <v>Limite alto</v>
      </c>
      <c r="AS340">
        <v>37</v>
      </c>
      <c r="AT340" t="str">
        <f t="shared" si="186"/>
        <v>Bajo</v>
      </c>
      <c r="AU340">
        <v>198</v>
      </c>
      <c r="AV340" t="str">
        <f t="shared" si="187"/>
        <v>Alto</v>
      </c>
      <c r="AW340">
        <v>127</v>
      </c>
      <c r="AX340" t="str">
        <f t="shared" si="188"/>
        <v>Bajo</v>
      </c>
      <c r="AY340">
        <v>6.4</v>
      </c>
      <c r="AZ340" t="str">
        <f t="shared" si="189"/>
        <v>Alto</v>
      </c>
      <c r="BA340">
        <v>10.199999999999999</v>
      </c>
      <c r="BB340" t="str">
        <f t="shared" si="167"/>
        <v>Baja</v>
      </c>
      <c r="BC340">
        <v>8.6</v>
      </c>
      <c r="BD340" t="str">
        <f t="shared" si="190"/>
        <v>Normal</v>
      </c>
      <c r="BE340">
        <v>6.3</v>
      </c>
      <c r="BF340" t="str">
        <f t="shared" si="191"/>
        <v>Alto</v>
      </c>
      <c r="BG340">
        <v>0</v>
      </c>
      <c r="BH340" t="str">
        <f t="shared" si="192"/>
        <v>No Toma ECA</v>
      </c>
      <c r="BI340">
        <v>0</v>
      </c>
      <c r="BJ340" t="str">
        <f t="shared" si="193"/>
        <v>No toma ARB</v>
      </c>
      <c r="BK340">
        <v>0</v>
      </c>
      <c r="BL340" t="str">
        <f t="shared" si="194"/>
        <v>No toma diureticos</v>
      </c>
      <c r="BM340">
        <v>1</v>
      </c>
      <c r="BN340" t="str">
        <f t="shared" si="195"/>
        <v>Toma estatinas</v>
      </c>
      <c r="BO340">
        <v>1</v>
      </c>
      <c r="BP340" t="str">
        <f t="shared" si="196"/>
        <v>Enfermedad renal</v>
      </c>
      <c r="BQ340">
        <v>1</v>
      </c>
      <c r="BR340" t="str">
        <f t="shared" si="197"/>
        <v>Enfermedad cardiovascular</v>
      </c>
    </row>
    <row r="341" spans="1:70" x14ac:dyDescent="0.25">
      <c r="A341" t="s">
        <v>341</v>
      </c>
      <c r="B341">
        <v>55</v>
      </c>
      <c r="C341" t="str">
        <f t="shared" si="168"/>
        <v>Adulto</v>
      </c>
      <c r="D341" t="s">
        <v>6</v>
      </c>
      <c r="E341">
        <v>22.3</v>
      </c>
      <c r="F341" t="str">
        <f t="shared" si="169"/>
        <v>Peso Normal</v>
      </c>
      <c r="G341">
        <v>0</v>
      </c>
      <c r="H341" t="str">
        <f t="shared" si="170"/>
        <v>No tiene herencia</v>
      </c>
      <c r="I341">
        <v>105</v>
      </c>
      <c r="J341">
        <v>71</v>
      </c>
      <c r="K341">
        <v>64</v>
      </c>
      <c r="L341" t="str">
        <f t="shared" si="171"/>
        <v>Normal</v>
      </c>
      <c r="M341">
        <v>70</v>
      </c>
      <c r="N341" t="str">
        <f t="shared" si="172"/>
        <v>Normal</v>
      </c>
      <c r="O341">
        <v>2</v>
      </c>
      <c r="P341" t="str">
        <f t="shared" si="173"/>
        <v>Ligera limitaciones</v>
      </c>
      <c r="Q341">
        <v>0</v>
      </c>
      <c r="R341" t="str">
        <f t="shared" si="174"/>
        <v>No tiene cetoacidosis</v>
      </c>
      <c r="S341">
        <v>0</v>
      </c>
      <c r="T341" t="str">
        <f t="shared" si="175"/>
        <v>No tiene Insuficiencia</v>
      </c>
      <c r="U341">
        <v>0</v>
      </c>
      <c r="V341" t="str">
        <f t="shared" si="176"/>
        <v>Normotenso</v>
      </c>
      <c r="W341">
        <v>0.6</v>
      </c>
      <c r="X341" t="str">
        <f t="shared" si="165"/>
        <v>Normal</v>
      </c>
      <c r="Y341">
        <v>15</v>
      </c>
      <c r="Z341" t="str">
        <f t="shared" si="166"/>
        <v>Bajo</v>
      </c>
      <c r="AA341">
        <v>63</v>
      </c>
      <c r="AB341" t="str">
        <f t="shared" si="177"/>
        <v>Funcion disminuida</v>
      </c>
      <c r="AC341">
        <v>23</v>
      </c>
      <c r="AD341" t="str">
        <f t="shared" si="178"/>
        <v>Normal</v>
      </c>
      <c r="AE341">
        <v>18</v>
      </c>
      <c r="AF341" t="str">
        <f t="shared" si="179"/>
        <v>Normal</v>
      </c>
      <c r="AG341">
        <v>1299</v>
      </c>
      <c r="AH341" t="str">
        <f t="shared" si="180"/>
        <v>Poliuria</v>
      </c>
      <c r="AI341">
        <v>1</v>
      </c>
      <c r="AJ341" t="str">
        <f t="shared" si="181"/>
        <v>Diabetico</v>
      </c>
      <c r="AK341">
        <v>106</v>
      </c>
      <c r="AL341" t="str">
        <f t="shared" si="182"/>
        <v>Prediabetes</v>
      </c>
      <c r="AM341">
        <v>5</v>
      </c>
      <c r="AN341" t="str">
        <f t="shared" si="183"/>
        <v>Normal</v>
      </c>
      <c r="AO341">
        <v>201</v>
      </c>
      <c r="AP341" t="str">
        <f t="shared" si="184"/>
        <v>Alto</v>
      </c>
      <c r="AQ341">
        <v>87</v>
      </c>
      <c r="AR341" t="str">
        <f t="shared" si="185"/>
        <v>Normal</v>
      </c>
      <c r="AS341">
        <v>50</v>
      </c>
      <c r="AT341" t="str">
        <f t="shared" si="186"/>
        <v>Bajo</v>
      </c>
      <c r="AU341">
        <v>159</v>
      </c>
      <c r="AV341" t="str">
        <f t="shared" si="187"/>
        <v>Alto</v>
      </c>
      <c r="AW341">
        <v>143</v>
      </c>
      <c r="AX341" t="str">
        <f t="shared" si="188"/>
        <v>Normal</v>
      </c>
      <c r="AY341">
        <v>3.7</v>
      </c>
      <c r="AZ341" t="str">
        <f t="shared" si="189"/>
        <v>Normal</v>
      </c>
      <c r="BA341">
        <v>14.3</v>
      </c>
      <c r="BB341" t="str">
        <f t="shared" si="167"/>
        <v>Normal</v>
      </c>
      <c r="BC341">
        <v>9</v>
      </c>
      <c r="BD341" t="str">
        <f t="shared" si="190"/>
        <v>Normal</v>
      </c>
      <c r="BE341">
        <v>3</v>
      </c>
      <c r="BF341" t="str">
        <f t="shared" si="191"/>
        <v>Normal</v>
      </c>
      <c r="BG341">
        <v>0</v>
      </c>
      <c r="BH341" t="str">
        <f t="shared" si="192"/>
        <v>No Toma ECA</v>
      </c>
      <c r="BI341">
        <v>1</v>
      </c>
      <c r="BJ341" t="str">
        <f t="shared" si="193"/>
        <v>Toma ARB</v>
      </c>
      <c r="BK341">
        <v>1</v>
      </c>
      <c r="BL341" t="str">
        <f t="shared" si="194"/>
        <v>Toma diureticos</v>
      </c>
      <c r="BM341">
        <v>1</v>
      </c>
      <c r="BN341" t="str">
        <f t="shared" si="195"/>
        <v>Toma estatinas</v>
      </c>
      <c r="BO341">
        <v>0</v>
      </c>
      <c r="BP341" t="str">
        <f t="shared" si="196"/>
        <v>Sano</v>
      </c>
      <c r="BQ341">
        <v>1</v>
      </c>
      <c r="BR341" t="str">
        <f t="shared" si="197"/>
        <v>Enfermedad cardiovascular</v>
      </c>
    </row>
    <row r="342" spans="1:70" x14ac:dyDescent="0.25">
      <c r="A342" t="s">
        <v>342</v>
      </c>
      <c r="B342">
        <v>54</v>
      </c>
      <c r="C342" t="str">
        <f t="shared" si="168"/>
        <v>Adulto</v>
      </c>
      <c r="D342" t="s">
        <v>1</v>
      </c>
      <c r="E342">
        <v>25</v>
      </c>
      <c r="F342" t="str">
        <f t="shared" si="169"/>
        <v>Sobrepeso</v>
      </c>
      <c r="G342">
        <v>1</v>
      </c>
      <c r="H342" t="str">
        <f t="shared" si="170"/>
        <v>Tiene herencia</v>
      </c>
      <c r="I342">
        <v>150</v>
      </c>
      <c r="J342">
        <v>110</v>
      </c>
      <c r="K342">
        <v>82</v>
      </c>
      <c r="L342" t="str">
        <f t="shared" si="171"/>
        <v>Normal</v>
      </c>
      <c r="M342">
        <v>49</v>
      </c>
      <c r="N342" t="str">
        <f t="shared" si="172"/>
        <v>Intermedia</v>
      </c>
      <c r="O342">
        <v>3</v>
      </c>
      <c r="P342" t="str">
        <f t="shared" si="173"/>
        <v>Limitacion marcada</v>
      </c>
      <c r="Q342">
        <v>0</v>
      </c>
      <c r="R342" t="str">
        <f t="shared" si="174"/>
        <v>No tiene cetoacidosis</v>
      </c>
      <c r="S342">
        <v>0</v>
      </c>
      <c r="T342" t="str">
        <f t="shared" si="175"/>
        <v>No tiene Insuficiencia</v>
      </c>
      <c r="U342">
        <v>1</v>
      </c>
      <c r="V342" t="str">
        <f t="shared" si="176"/>
        <v>Hipertenso</v>
      </c>
      <c r="W342">
        <v>2.7</v>
      </c>
      <c r="X342" t="str">
        <f t="shared" si="165"/>
        <v>Alto</v>
      </c>
      <c r="Y342">
        <v>106</v>
      </c>
      <c r="Z342" t="str">
        <f t="shared" si="166"/>
        <v>Riesgo</v>
      </c>
      <c r="AA342">
        <v>36</v>
      </c>
      <c r="AB342" t="str">
        <f t="shared" si="177"/>
        <v>Funcion disminuida moderada</v>
      </c>
      <c r="AC342">
        <v>2080</v>
      </c>
      <c r="AD342" t="str">
        <f t="shared" si="178"/>
        <v>Proteinuria</v>
      </c>
      <c r="AE342">
        <v>1664</v>
      </c>
      <c r="AF342" t="str">
        <f t="shared" si="179"/>
        <v>Macroalbuminuria</v>
      </c>
      <c r="AG342">
        <v>856</v>
      </c>
      <c r="AH342" t="str">
        <f t="shared" si="180"/>
        <v>Poliuria</v>
      </c>
      <c r="AI342">
        <v>1</v>
      </c>
      <c r="AJ342" t="str">
        <f t="shared" si="181"/>
        <v>Diabetico</v>
      </c>
      <c r="AK342">
        <v>180</v>
      </c>
      <c r="AL342" t="str">
        <f t="shared" si="182"/>
        <v>Diabetes</v>
      </c>
      <c r="AM342">
        <v>9.3000000000000007</v>
      </c>
      <c r="AN342" t="str">
        <f t="shared" si="183"/>
        <v>Diabetes</v>
      </c>
      <c r="AO342">
        <v>296</v>
      </c>
      <c r="AP342" t="str">
        <f t="shared" si="184"/>
        <v>Riesgo</v>
      </c>
      <c r="AQ342">
        <v>175</v>
      </c>
      <c r="AR342" t="str">
        <f t="shared" si="185"/>
        <v>Alto</v>
      </c>
      <c r="AS342">
        <v>38</v>
      </c>
      <c r="AT342" t="str">
        <f t="shared" si="186"/>
        <v>Bajo</v>
      </c>
      <c r="AU342">
        <v>315</v>
      </c>
      <c r="AV342" t="str">
        <f t="shared" si="187"/>
        <v>Alto</v>
      </c>
      <c r="AW342">
        <v>140</v>
      </c>
      <c r="AX342" t="str">
        <f t="shared" si="188"/>
        <v>Normal</v>
      </c>
      <c r="AY342">
        <v>5.2</v>
      </c>
      <c r="AZ342" t="str">
        <f t="shared" si="189"/>
        <v>Alto</v>
      </c>
      <c r="BA342">
        <v>10.1</v>
      </c>
      <c r="BB342" t="str">
        <f t="shared" si="167"/>
        <v>Baja</v>
      </c>
      <c r="BC342">
        <v>8.5</v>
      </c>
      <c r="BD342" t="str">
        <f t="shared" si="190"/>
        <v>Normal</v>
      </c>
      <c r="BE342">
        <v>4.8</v>
      </c>
      <c r="BF342" t="str">
        <f t="shared" si="191"/>
        <v>Alto</v>
      </c>
      <c r="BG342">
        <v>0</v>
      </c>
      <c r="BH342" t="str">
        <f t="shared" si="192"/>
        <v>No Toma ECA</v>
      </c>
      <c r="BI342">
        <v>0</v>
      </c>
      <c r="BJ342" t="str">
        <f t="shared" si="193"/>
        <v>No toma ARB</v>
      </c>
      <c r="BK342">
        <v>0</v>
      </c>
      <c r="BL342" t="str">
        <f t="shared" si="194"/>
        <v>No toma diureticos</v>
      </c>
      <c r="BM342">
        <v>1</v>
      </c>
      <c r="BN342" t="str">
        <f t="shared" si="195"/>
        <v>Toma estatinas</v>
      </c>
      <c r="BO342">
        <v>1</v>
      </c>
      <c r="BP342" t="str">
        <f t="shared" si="196"/>
        <v>Enfermedad renal</v>
      </c>
      <c r="BQ342">
        <v>1</v>
      </c>
      <c r="BR342" t="str">
        <f t="shared" si="197"/>
        <v>Enfermedad cardiovascular</v>
      </c>
    </row>
    <row r="343" spans="1:70" x14ac:dyDescent="0.25">
      <c r="A343" t="s">
        <v>343</v>
      </c>
      <c r="B343">
        <v>44</v>
      </c>
      <c r="C343" t="str">
        <f t="shared" si="168"/>
        <v>Adulto</v>
      </c>
      <c r="D343" t="s">
        <v>6</v>
      </c>
      <c r="E343">
        <v>25.7</v>
      </c>
      <c r="F343" t="str">
        <f t="shared" si="169"/>
        <v>Sobrepeso</v>
      </c>
      <c r="G343">
        <v>1</v>
      </c>
      <c r="H343" t="str">
        <f t="shared" si="170"/>
        <v>Tiene herencia</v>
      </c>
      <c r="I343">
        <v>132</v>
      </c>
      <c r="J343">
        <v>80</v>
      </c>
      <c r="K343">
        <v>67</v>
      </c>
      <c r="L343" t="str">
        <f t="shared" si="171"/>
        <v>Normal</v>
      </c>
      <c r="M343">
        <v>62</v>
      </c>
      <c r="N343" t="str">
        <f t="shared" si="172"/>
        <v>Normal</v>
      </c>
      <c r="O343">
        <v>1</v>
      </c>
      <c r="P343" t="str">
        <f t="shared" si="173"/>
        <v>Sin limitaciones</v>
      </c>
      <c r="Q343">
        <v>0</v>
      </c>
      <c r="R343" t="str">
        <f t="shared" si="174"/>
        <v>No tiene cetoacidosis</v>
      </c>
      <c r="S343">
        <v>0</v>
      </c>
      <c r="T343" t="str">
        <f t="shared" si="175"/>
        <v>No tiene Insuficiencia</v>
      </c>
      <c r="U343">
        <v>1</v>
      </c>
      <c r="V343" t="str">
        <f t="shared" si="176"/>
        <v>Hipertenso</v>
      </c>
      <c r="W343">
        <v>0.8</v>
      </c>
      <c r="X343" t="str">
        <f t="shared" si="165"/>
        <v>Normal</v>
      </c>
      <c r="Y343">
        <v>37</v>
      </c>
      <c r="Z343" t="str">
        <f t="shared" si="166"/>
        <v>Normal</v>
      </c>
      <c r="AA343">
        <v>73</v>
      </c>
      <c r="AB343" t="str">
        <f t="shared" si="177"/>
        <v>Funcion disminuida</v>
      </c>
      <c r="AC343">
        <v>25</v>
      </c>
      <c r="AD343" t="str">
        <f t="shared" si="178"/>
        <v>Normal</v>
      </c>
      <c r="AE343">
        <v>20</v>
      </c>
      <c r="AF343" t="str">
        <f t="shared" si="179"/>
        <v>Normal</v>
      </c>
      <c r="AG343">
        <v>1308</v>
      </c>
      <c r="AH343" t="str">
        <f t="shared" si="180"/>
        <v>Poliuria</v>
      </c>
      <c r="AI343">
        <v>1</v>
      </c>
      <c r="AJ343" t="str">
        <f t="shared" si="181"/>
        <v>Diabetico</v>
      </c>
      <c r="AK343">
        <v>95</v>
      </c>
      <c r="AL343" t="str">
        <f t="shared" si="182"/>
        <v>Normal</v>
      </c>
      <c r="AM343">
        <v>6.3</v>
      </c>
      <c r="AN343" t="str">
        <f t="shared" si="183"/>
        <v>Prediabetes</v>
      </c>
      <c r="AO343">
        <v>204</v>
      </c>
      <c r="AP343" t="str">
        <f t="shared" si="184"/>
        <v>Alto</v>
      </c>
      <c r="AQ343">
        <v>112</v>
      </c>
      <c r="AR343" t="str">
        <f t="shared" si="185"/>
        <v>Casi normal</v>
      </c>
      <c r="AS343">
        <v>51</v>
      </c>
      <c r="AT343" t="str">
        <f t="shared" si="186"/>
        <v>Bajo</v>
      </c>
      <c r="AU343">
        <v>97</v>
      </c>
      <c r="AV343" t="str">
        <f t="shared" si="187"/>
        <v>Normal</v>
      </c>
      <c r="AW343">
        <v>138</v>
      </c>
      <c r="AX343" t="str">
        <f t="shared" si="188"/>
        <v>Normal</v>
      </c>
      <c r="AY343">
        <v>3.8</v>
      </c>
      <c r="AZ343" t="str">
        <f t="shared" si="189"/>
        <v>Normal</v>
      </c>
      <c r="BA343">
        <v>15.5</v>
      </c>
      <c r="BB343" t="str">
        <f t="shared" si="167"/>
        <v>Normal</v>
      </c>
      <c r="BC343">
        <v>9.9</v>
      </c>
      <c r="BD343" t="str">
        <f t="shared" si="190"/>
        <v>Normal</v>
      </c>
      <c r="BE343">
        <v>2.7</v>
      </c>
      <c r="BF343" t="str">
        <f t="shared" si="191"/>
        <v>Normal</v>
      </c>
      <c r="BG343">
        <v>0</v>
      </c>
      <c r="BH343" t="str">
        <f t="shared" si="192"/>
        <v>No Toma ECA</v>
      </c>
      <c r="BI343">
        <v>1</v>
      </c>
      <c r="BJ343" t="str">
        <f t="shared" si="193"/>
        <v>Toma ARB</v>
      </c>
      <c r="BK343">
        <v>0</v>
      </c>
      <c r="BL343" t="str">
        <f t="shared" si="194"/>
        <v>No toma diureticos</v>
      </c>
      <c r="BM343">
        <v>0</v>
      </c>
      <c r="BN343" t="str">
        <f t="shared" si="195"/>
        <v>No toma estatinas</v>
      </c>
      <c r="BO343">
        <v>0</v>
      </c>
      <c r="BP343" t="str">
        <f t="shared" si="196"/>
        <v>Sano</v>
      </c>
      <c r="BQ343">
        <v>1</v>
      </c>
      <c r="BR343" t="str">
        <f t="shared" si="197"/>
        <v>Enfermedad cardiovascular</v>
      </c>
    </row>
    <row r="344" spans="1:70" x14ac:dyDescent="0.25">
      <c r="A344" t="s">
        <v>344</v>
      </c>
      <c r="B344">
        <v>51</v>
      </c>
      <c r="C344" t="str">
        <f t="shared" si="168"/>
        <v>Adulto</v>
      </c>
      <c r="D344" t="s">
        <v>6</v>
      </c>
      <c r="E344">
        <v>23.9</v>
      </c>
      <c r="F344" t="str">
        <f t="shared" si="169"/>
        <v>Peso Normal</v>
      </c>
      <c r="G344">
        <v>0</v>
      </c>
      <c r="H344" t="str">
        <f t="shared" si="170"/>
        <v>No tiene herencia</v>
      </c>
      <c r="I344">
        <v>114</v>
      </c>
      <c r="J344">
        <v>68</v>
      </c>
      <c r="K344">
        <v>72</v>
      </c>
      <c r="L344" t="str">
        <f t="shared" si="171"/>
        <v>Normal</v>
      </c>
      <c r="M344">
        <v>61</v>
      </c>
      <c r="N344" t="str">
        <f t="shared" si="172"/>
        <v>Normal</v>
      </c>
      <c r="O344">
        <v>1</v>
      </c>
      <c r="P344" t="str">
        <f t="shared" si="173"/>
        <v>Sin limitaciones</v>
      </c>
      <c r="Q344">
        <v>0</v>
      </c>
      <c r="R344" t="str">
        <f t="shared" si="174"/>
        <v>No tiene cetoacidosis</v>
      </c>
      <c r="S344">
        <v>0</v>
      </c>
      <c r="T344" t="str">
        <f t="shared" si="175"/>
        <v>No tiene Insuficiencia</v>
      </c>
      <c r="U344">
        <v>0</v>
      </c>
      <c r="V344" t="str">
        <f t="shared" si="176"/>
        <v>Normotenso</v>
      </c>
      <c r="W344">
        <v>1.1000000000000001</v>
      </c>
      <c r="X344" t="str">
        <f t="shared" si="165"/>
        <v>Alto</v>
      </c>
      <c r="Y344">
        <v>23</v>
      </c>
      <c r="Z344" t="str">
        <f t="shared" si="166"/>
        <v>Normal</v>
      </c>
      <c r="AA344">
        <v>73</v>
      </c>
      <c r="AB344" t="str">
        <f t="shared" si="177"/>
        <v>Funcion disminuida</v>
      </c>
      <c r="AC344">
        <v>30</v>
      </c>
      <c r="AD344" t="str">
        <f t="shared" si="178"/>
        <v>Microalbuminuria</v>
      </c>
      <c r="AE344">
        <v>27</v>
      </c>
      <c r="AF344" t="str">
        <f t="shared" si="179"/>
        <v>Normal</v>
      </c>
      <c r="AG344">
        <v>2187</v>
      </c>
      <c r="AH344" t="str">
        <f t="shared" si="180"/>
        <v>Poliuria</v>
      </c>
      <c r="AI344">
        <v>0</v>
      </c>
      <c r="AJ344" t="str">
        <f t="shared" si="181"/>
        <v>No Diabetico</v>
      </c>
      <c r="AK344">
        <v>119</v>
      </c>
      <c r="AL344" t="str">
        <f t="shared" si="182"/>
        <v>Prediabetes</v>
      </c>
      <c r="AM344">
        <v>6.3</v>
      </c>
      <c r="AN344" t="str">
        <f t="shared" si="183"/>
        <v>Prediabetes</v>
      </c>
      <c r="AO344">
        <v>176</v>
      </c>
      <c r="AP344" t="str">
        <f t="shared" si="184"/>
        <v>Normal</v>
      </c>
      <c r="AQ344">
        <v>80</v>
      </c>
      <c r="AR344" t="str">
        <f t="shared" si="185"/>
        <v>Normal</v>
      </c>
      <c r="AS344">
        <v>59</v>
      </c>
      <c r="AT344" t="str">
        <f t="shared" si="186"/>
        <v>Bajo</v>
      </c>
      <c r="AU344">
        <v>113</v>
      </c>
      <c r="AV344" t="str">
        <f t="shared" si="187"/>
        <v>Normal</v>
      </c>
      <c r="AW344">
        <v>138</v>
      </c>
      <c r="AX344" t="str">
        <f t="shared" si="188"/>
        <v>Normal</v>
      </c>
      <c r="AY344">
        <v>4.0999999999999996</v>
      </c>
      <c r="AZ344" t="str">
        <f t="shared" si="189"/>
        <v>Normal</v>
      </c>
      <c r="BA344">
        <v>12.6</v>
      </c>
      <c r="BB344" t="str">
        <f t="shared" si="167"/>
        <v>Normal</v>
      </c>
      <c r="BC344">
        <v>8.5</v>
      </c>
      <c r="BD344" t="str">
        <f t="shared" si="190"/>
        <v>Normal</v>
      </c>
      <c r="BE344">
        <v>4.2</v>
      </c>
      <c r="BF344" t="str">
        <f t="shared" si="191"/>
        <v>Normal</v>
      </c>
      <c r="BG344">
        <v>0</v>
      </c>
      <c r="BH344" t="str">
        <f t="shared" si="192"/>
        <v>No Toma ECA</v>
      </c>
      <c r="BI344">
        <v>0</v>
      </c>
      <c r="BJ344" t="str">
        <f t="shared" si="193"/>
        <v>No toma ARB</v>
      </c>
      <c r="BK344">
        <v>1</v>
      </c>
      <c r="BL344" t="str">
        <f t="shared" si="194"/>
        <v>Toma diureticos</v>
      </c>
      <c r="BM344">
        <v>1</v>
      </c>
      <c r="BN344" t="str">
        <f t="shared" si="195"/>
        <v>Toma estatinas</v>
      </c>
      <c r="BO344">
        <v>0</v>
      </c>
      <c r="BP344" t="str">
        <f t="shared" si="196"/>
        <v>Sano</v>
      </c>
      <c r="BQ344">
        <v>0</v>
      </c>
      <c r="BR344" t="str">
        <f t="shared" si="197"/>
        <v>Sano</v>
      </c>
    </row>
    <row r="345" spans="1:70" x14ac:dyDescent="0.25">
      <c r="A345" t="s">
        <v>345</v>
      </c>
      <c r="B345">
        <v>78</v>
      </c>
      <c r="C345" t="str">
        <f t="shared" si="168"/>
        <v>Adulto Mayor</v>
      </c>
      <c r="D345" t="s">
        <v>1</v>
      </c>
      <c r="E345">
        <v>35.4</v>
      </c>
      <c r="F345" t="str">
        <f t="shared" si="169"/>
        <v>Obesidad II</v>
      </c>
      <c r="G345">
        <v>1</v>
      </c>
      <c r="H345" t="str">
        <f t="shared" si="170"/>
        <v>Tiene herencia</v>
      </c>
      <c r="I345">
        <v>156</v>
      </c>
      <c r="J345">
        <v>110</v>
      </c>
      <c r="K345">
        <v>102</v>
      </c>
      <c r="L345" t="str">
        <f t="shared" si="171"/>
        <v>Taquicardia</v>
      </c>
      <c r="M345">
        <v>46</v>
      </c>
      <c r="N345" t="str">
        <f t="shared" si="172"/>
        <v>Intermedia</v>
      </c>
      <c r="O345">
        <v>2</v>
      </c>
      <c r="P345" t="str">
        <f t="shared" si="173"/>
        <v>Ligera limitaciones</v>
      </c>
      <c r="Q345">
        <v>0</v>
      </c>
      <c r="R345" t="str">
        <f t="shared" si="174"/>
        <v>No tiene cetoacidosis</v>
      </c>
      <c r="S345">
        <v>0</v>
      </c>
      <c r="T345" t="str">
        <f t="shared" si="175"/>
        <v>No tiene Insuficiencia</v>
      </c>
      <c r="U345">
        <v>1</v>
      </c>
      <c r="V345" t="str">
        <f t="shared" si="176"/>
        <v>Hipertenso</v>
      </c>
      <c r="W345">
        <v>4.5999999999999996</v>
      </c>
      <c r="X345" t="str">
        <f t="shared" si="165"/>
        <v>Alto</v>
      </c>
      <c r="Y345">
        <v>55</v>
      </c>
      <c r="Z345" t="str">
        <f t="shared" si="166"/>
        <v>Normal</v>
      </c>
      <c r="AA345">
        <v>16</v>
      </c>
      <c r="AB345" t="str">
        <f t="shared" si="177"/>
        <v>Dismucion grave</v>
      </c>
      <c r="AC345">
        <v>1493</v>
      </c>
      <c r="AD345" t="str">
        <f t="shared" si="178"/>
        <v>Proteinuria</v>
      </c>
      <c r="AE345">
        <v>1194</v>
      </c>
      <c r="AF345" t="str">
        <f t="shared" si="179"/>
        <v>Macroalbuminuria</v>
      </c>
      <c r="AG345">
        <v>338</v>
      </c>
      <c r="AH345" t="str">
        <f t="shared" si="180"/>
        <v>Oliguria</v>
      </c>
      <c r="AI345">
        <v>1</v>
      </c>
      <c r="AJ345" t="str">
        <f t="shared" si="181"/>
        <v>Diabetico</v>
      </c>
      <c r="AK345">
        <v>176</v>
      </c>
      <c r="AL345" t="str">
        <f t="shared" si="182"/>
        <v>Diabetes</v>
      </c>
      <c r="AM345">
        <v>8.8000000000000007</v>
      </c>
      <c r="AN345" t="str">
        <f t="shared" si="183"/>
        <v>Diabetes</v>
      </c>
      <c r="AO345">
        <v>298</v>
      </c>
      <c r="AP345" t="str">
        <f t="shared" si="184"/>
        <v>Riesgo</v>
      </c>
      <c r="AQ345">
        <v>149</v>
      </c>
      <c r="AR345" t="str">
        <f t="shared" si="185"/>
        <v>Limite alto</v>
      </c>
      <c r="AS345">
        <v>39</v>
      </c>
      <c r="AT345" t="str">
        <f t="shared" si="186"/>
        <v>Bajo</v>
      </c>
      <c r="AU345">
        <v>358</v>
      </c>
      <c r="AV345" t="str">
        <f t="shared" si="187"/>
        <v>Alto</v>
      </c>
      <c r="AW345">
        <v>136</v>
      </c>
      <c r="AX345" t="str">
        <f t="shared" si="188"/>
        <v>Normal</v>
      </c>
      <c r="AY345">
        <v>5.8</v>
      </c>
      <c r="AZ345" t="str">
        <f t="shared" si="189"/>
        <v>Alto</v>
      </c>
      <c r="BA345">
        <v>7.6</v>
      </c>
      <c r="BB345" t="str">
        <f t="shared" si="167"/>
        <v>Baja</v>
      </c>
      <c r="BC345">
        <v>8.1</v>
      </c>
      <c r="BD345" t="str">
        <f t="shared" si="190"/>
        <v>Bajo</v>
      </c>
      <c r="BE345">
        <v>6.1</v>
      </c>
      <c r="BF345" t="str">
        <f t="shared" si="191"/>
        <v>Alto</v>
      </c>
      <c r="BG345">
        <v>1</v>
      </c>
      <c r="BH345" t="str">
        <f t="shared" si="192"/>
        <v>Toma ECA</v>
      </c>
      <c r="BI345">
        <v>0</v>
      </c>
      <c r="BJ345" t="str">
        <f t="shared" si="193"/>
        <v>No toma ARB</v>
      </c>
      <c r="BK345">
        <v>1</v>
      </c>
      <c r="BL345" t="str">
        <f t="shared" si="194"/>
        <v>Toma diureticos</v>
      </c>
      <c r="BM345">
        <v>0</v>
      </c>
      <c r="BN345" t="str">
        <f t="shared" si="195"/>
        <v>No toma estatinas</v>
      </c>
      <c r="BO345">
        <v>1</v>
      </c>
      <c r="BP345" t="str">
        <f t="shared" si="196"/>
        <v>Enfermedad renal</v>
      </c>
      <c r="BQ345">
        <v>1</v>
      </c>
      <c r="BR345" t="str">
        <f t="shared" si="197"/>
        <v>Enfermedad cardiovascular</v>
      </c>
    </row>
    <row r="346" spans="1:70" x14ac:dyDescent="0.25">
      <c r="A346" t="s">
        <v>346</v>
      </c>
      <c r="B346">
        <v>54</v>
      </c>
      <c r="C346" t="str">
        <f t="shared" si="168"/>
        <v>Adulto</v>
      </c>
      <c r="D346" t="s">
        <v>1</v>
      </c>
      <c r="E346">
        <v>28.9</v>
      </c>
      <c r="F346" t="str">
        <f t="shared" si="169"/>
        <v>Sobrepeso</v>
      </c>
      <c r="G346">
        <v>0</v>
      </c>
      <c r="H346" t="str">
        <f t="shared" si="170"/>
        <v>No tiene herencia</v>
      </c>
      <c r="I346">
        <v>127</v>
      </c>
      <c r="J346">
        <v>78</v>
      </c>
      <c r="K346">
        <v>63</v>
      </c>
      <c r="L346" t="str">
        <f t="shared" si="171"/>
        <v>Normal</v>
      </c>
      <c r="M346">
        <v>70</v>
      </c>
      <c r="N346" t="str">
        <f t="shared" si="172"/>
        <v>Normal</v>
      </c>
      <c r="O346">
        <v>2</v>
      </c>
      <c r="P346" t="str">
        <f t="shared" si="173"/>
        <v>Ligera limitaciones</v>
      </c>
      <c r="Q346">
        <v>0</v>
      </c>
      <c r="R346" t="str">
        <f t="shared" si="174"/>
        <v>No tiene cetoacidosis</v>
      </c>
      <c r="S346">
        <v>0</v>
      </c>
      <c r="T346" t="str">
        <f t="shared" si="175"/>
        <v>No tiene Insuficiencia</v>
      </c>
      <c r="U346">
        <v>1</v>
      </c>
      <c r="V346" t="str">
        <f t="shared" si="176"/>
        <v>Hipertenso</v>
      </c>
      <c r="W346">
        <v>1.1000000000000001</v>
      </c>
      <c r="X346" t="str">
        <f t="shared" si="165"/>
        <v>Normal</v>
      </c>
      <c r="Y346">
        <v>38</v>
      </c>
      <c r="Z346" t="str">
        <f t="shared" si="166"/>
        <v>Normal</v>
      </c>
      <c r="AA346">
        <v>79</v>
      </c>
      <c r="AB346" t="str">
        <f t="shared" si="177"/>
        <v>Funcion disminuida</v>
      </c>
      <c r="AC346">
        <v>9</v>
      </c>
      <c r="AD346" t="str">
        <f t="shared" si="178"/>
        <v>Normal</v>
      </c>
      <c r="AE346">
        <v>8</v>
      </c>
      <c r="AF346" t="str">
        <f t="shared" si="179"/>
        <v>Normal</v>
      </c>
      <c r="AG346">
        <v>1485</v>
      </c>
      <c r="AH346" t="str">
        <f t="shared" si="180"/>
        <v>Poliuria</v>
      </c>
      <c r="AI346">
        <v>1</v>
      </c>
      <c r="AJ346" t="str">
        <f t="shared" si="181"/>
        <v>Diabetico</v>
      </c>
      <c r="AK346">
        <v>119</v>
      </c>
      <c r="AL346" t="str">
        <f t="shared" si="182"/>
        <v>Prediabetes</v>
      </c>
      <c r="AM346">
        <v>5.4</v>
      </c>
      <c r="AN346" t="str">
        <f t="shared" si="183"/>
        <v>Normal</v>
      </c>
      <c r="AO346">
        <v>187</v>
      </c>
      <c r="AP346" t="str">
        <f t="shared" si="184"/>
        <v>Normal</v>
      </c>
      <c r="AQ346">
        <v>95</v>
      </c>
      <c r="AR346" t="str">
        <f t="shared" si="185"/>
        <v>Normal</v>
      </c>
      <c r="AS346">
        <v>59</v>
      </c>
      <c r="AT346" t="str">
        <f t="shared" si="186"/>
        <v>Bajo</v>
      </c>
      <c r="AU346">
        <v>94</v>
      </c>
      <c r="AV346" t="str">
        <f t="shared" si="187"/>
        <v>Normal</v>
      </c>
      <c r="AW346">
        <v>141</v>
      </c>
      <c r="AX346" t="str">
        <f t="shared" si="188"/>
        <v>Normal</v>
      </c>
      <c r="AY346">
        <v>4.0999999999999996</v>
      </c>
      <c r="AZ346" t="str">
        <f t="shared" si="189"/>
        <v>Normal</v>
      </c>
      <c r="BA346">
        <v>12.4</v>
      </c>
      <c r="BB346" t="str">
        <f t="shared" si="167"/>
        <v>Baja</v>
      </c>
      <c r="BC346">
        <v>10.3</v>
      </c>
      <c r="BD346" t="str">
        <f t="shared" si="190"/>
        <v>Normal</v>
      </c>
      <c r="BE346">
        <v>2.7</v>
      </c>
      <c r="BF346" t="str">
        <f t="shared" si="191"/>
        <v>Normal</v>
      </c>
      <c r="BG346">
        <v>1</v>
      </c>
      <c r="BH346" t="str">
        <f t="shared" si="192"/>
        <v>Toma ECA</v>
      </c>
      <c r="BI346">
        <v>0</v>
      </c>
      <c r="BJ346" t="str">
        <f t="shared" si="193"/>
        <v>No toma ARB</v>
      </c>
      <c r="BK346">
        <v>0</v>
      </c>
      <c r="BL346" t="str">
        <f t="shared" si="194"/>
        <v>No toma diureticos</v>
      </c>
      <c r="BM346">
        <v>0</v>
      </c>
      <c r="BN346" t="str">
        <f t="shared" si="195"/>
        <v>No toma estatinas</v>
      </c>
      <c r="BO346">
        <v>0</v>
      </c>
      <c r="BP346" t="str">
        <f t="shared" si="196"/>
        <v>Sano</v>
      </c>
      <c r="BQ346">
        <v>1</v>
      </c>
      <c r="BR346" t="str">
        <f t="shared" si="197"/>
        <v>Enfermedad cardiovascular</v>
      </c>
    </row>
    <row r="347" spans="1:70" x14ac:dyDescent="0.25">
      <c r="A347" t="s">
        <v>347</v>
      </c>
      <c r="B347">
        <v>65</v>
      </c>
      <c r="C347" t="str">
        <f t="shared" si="168"/>
        <v>Adulto Mayor</v>
      </c>
      <c r="D347" t="s">
        <v>6</v>
      </c>
      <c r="E347">
        <v>26</v>
      </c>
      <c r="F347" t="str">
        <f t="shared" si="169"/>
        <v>Sobrepeso</v>
      </c>
      <c r="G347">
        <v>0</v>
      </c>
      <c r="H347" t="str">
        <f t="shared" si="170"/>
        <v>No tiene herencia</v>
      </c>
      <c r="I347">
        <v>166</v>
      </c>
      <c r="J347">
        <v>98</v>
      </c>
      <c r="K347">
        <v>95</v>
      </c>
      <c r="L347" t="str">
        <f t="shared" si="171"/>
        <v>Normal</v>
      </c>
      <c r="M347">
        <v>44</v>
      </c>
      <c r="N347" t="str">
        <f t="shared" si="172"/>
        <v>Intermedia</v>
      </c>
      <c r="O347">
        <v>4</v>
      </c>
      <c r="P347" t="str">
        <f t="shared" si="173"/>
        <v>Incapacidad</v>
      </c>
      <c r="Q347">
        <v>0</v>
      </c>
      <c r="R347" t="str">
        <f t="shared" si="174"/>
        <v>No tiene cetoacidosis</v>
      </c>
      <c r="S347">
        <v>0</v>
      </c>
      <c r="T347" t="str">
        <f t="shared" si="175"/>
        <v>No tiene Insuficiencia</v>
      </c>
      <c r="U347">
        <v>1</v>
      </c>
      <c r="V347" t="str">
        <f t="shared" si="176"/>
        <v>Hipertenso</v>
      </c>
      <c r="W347">
        <v>3.9</v>
      </c>
      <c r="X347" t="str">
        <f t="shared" si="165"/>
        <v>Alto</v>
      </c>
      <c r="Y347">
        <v>96</v>
      </c>
      <c r="Z347" t="str">
        <f t="shared" si="166"/>
        <v>Elevado</v>
      </c>
      <c r="AA347">
        <v>52</v>
      </c>
      <c r="AB347" t="str">
        <f t="shared" si="177"/>
        <v>Funcion disminuida moderada</v>
      </c>
      <c r="AC347">
        <v>946</v>
      </c>
      <c r="AD347" t="str">
        <f t="shared" si="178"/>
        <v>Proteinuria</v>
      </c>
      <c r="AE347">
        <v>851</v>
      </c>
      <c r="AF347" t="str">
        <f t="shared" si="179"/>
        <v>Macroalbuminuria</v>
      </c>
      <c r="AG347">
        <v>559</v>
      </c>
      <c r="AH347" t="str">
        <f t="shared" si="180"/>
        <v>Poliuria</v>
      </c>
      <c r="AI347">
        <v>0</v>
      </c>
      <c r="AJ347" t="str">
        <f t="shared" si="181"/>
        <v>No Diabetico</v>
      </c>
      <c r="AK347">
        <v>211</v>
      </c>
      <c r="AL347" t="str">
        <f t="shared" si="182"/>
        <v>Diabetes</v>
      </c>
      <c r="AM347">
        <v>8.5</v>
      </c>
      <c r="AN347" t="str">
        <f t="shared" si="183"/>
        <v>Diabetes</v>
      </c>
      <c r="AO347">
        <v>317</v>
      </c>
      <c r="AP347" t="str">
        <f t="shared" si="184"/>
        <v>Riesgo</v>
      </c>
      <c r="AQ347">
        <v>133</v>
      </c>
      <c r="AR347" t="str">
        <f t="shared" si="185"/>
        <v>Limite alto</v>
      </c>
      <c r="AS347">
        <v>26</v>
      </c>
      <c r="AT347" t="str">
        <f t="shared" si="186"/>
        <v>Bajo</v>
      </c>
      <c r="AU347">
        <v>374</v>
      </c>
      <c r="AV347" t="str">
        <f t="shared" si="187"/>
        <v>Alto</v>
      </c>
      <c r="AW347">
        <v>126</v>
      </c>
      <c r="AX347" t="str">
        <f t="shared" si="188"/>
        <v>Bajo</v>
      </c>
      <c r="AY347">
        <v>5.0999999999999996</v>
      </c>
      <c r="AZ347" t="str">
        <f t="shared" si="189"/>
        <v>Alto</v>
      </c>
      <c r="BA347">
        <v>9.6999999999999993</v>
      </c>
      <c r="BB347" t="str">
        <f t="shared" si="167"/>
        <v>Baja</v>
      </c>
      <c r="BC347">
        <v>7.8</v>
      </c>
      <c r="BD347" t="str">
        <f t="shared" si="190"/>
        <v>Bajo</v>
      </c>
      <c r="BE347">
        <v>5.5</v>
      </c>
      <c r="BF347" t="str">
        <f t="shared" si="191"/>
        <v>Alto</v>
      </c>
      <c r="BG347">
        <v>1</v>
      </c>
      <c r="BH347" t="str">
        <f t="shared" si="192"/>
        <v>Toma ECA</v>
      </c>
      <c r="BI347">
        <v>1</v>
      </c>
      <c r="BJ347" t="str">
        <f t="shared" si="193"/>
        <v>Toma ARB</v>
      </c>
      <c r="BK347">
        <v>0</v>
      </c>
      <c r="BL347" t="str">
        <f t="shared" si="194"/>
        <v>No toma diureticos</v>
      </c>
      <c r="BM347">
        <v>0</v>
      </c>
      <c r="BN347" t="str">
        <f t="shared" si="195"/>
        <v>No toma estatinas</v>
      </c>
      <c r="BO347">
        <v>1</v>
      </c>
      <c r="BP347" t="str">
        <f t="shared" si="196"/>
        <v>Enfermedad renal</v>
      </c>
      <c r="BQ347">
        <v>1</v>
      </c>
      <c r="BR347" t="str">
        <f t="shared" si="197"/>
        <v>Enfermedad cardiovascular</v>
      </c>
    </row>
    <row r="348" spans="1:70" x14ac:dyDescent="0.25">
      <c r="A348" t="s">
        <v>348</v>
      </c>
      <c r="B348">
        <v>60</v>
      </c>
      <c r="C348" t="str">
        <f t="shared" si="168"/>
        <v>Adulto Mayor</v>
      </c>
      <c r="D348" t="s">
        <v>1</v>
      </c>
      <c r="E348">
        <v>23.6</v>
      </c>
      <c r="F348" t="str">
        <f t="shared" si="169"/>
        <v>Peso Normal</v>
      </c>
      <c r="G348">
        <v>1</v>
      </c>
      <c r="H348" t="str">
        <f t="shared" si="170"/>
        <v>Tiene herencia</v>
      </c>
      <c r="I348">
        <v>122</v>
      </c>
      <c r="J348">
        <v>66</v>
      </c>
      <c r="K348">
        <v>68</v>
      </c>
      <c r="L348" t="str">
        <f t="shared" si="171"/>
        <v>Normal</v>
      </c>
      <c r="M348">
        <v>58</v>
      </c>
      <c r="N348" t="str">
        <f t="shared" si="172"/>
        <v>Normal</v>
      </c>
      <c r="O348">
        <v>1</v>
      </c>
      <c r="P348" t="str">
        <f t="shared" si="173"/>
        <v>Sin limitaciones</v>
      </c>
      <c r="Q348">
        <v>0</v>
      </c>
      <c r="R348" t="str">
        <f t="shared" si="174"/>
        <v>No tiene cetoacidosis</v>
      </c>
      <c r="S348">
        <v>0</v>
      </c>
      <c r="T348" t="str">
        <f t="shared" si="175"/>
        <v>No tiene Insuficiencia</v>
      </c>
      <c r="U348">
        <v>0</v>
      </c>
      <c r="V348" t="str">
        <f t="shared" si="176"/>
        <v>Normotenso</v>
      </c>
      <c r="W348">
        <v>1</v>
      </c>
      <c r="X348" t="str">
        <f t="shared" si="165"/>
        <v>Normal</v>
      </c>
      <c r="Y348">
        <v>33</v>
      </c>
      <c r="Z348" t="str">
        <f t="shared" si="166"/>
        <v>Normal</v>
      </c>
      <c r="AA348">
        <v>87</v>
      </c>
      <c r="AB348" t="str">
        <f t="shared" si="177"/>
        <v>Funcion disminuida</v>
      </c>
      <c r="AC348">
        <v>7</v>
      </c>
      <c r="AD348" t="str">
        <f t="shared" si="178"/>
        <v>Normal</v>
      </c>
      <c r="AE348">
        <v>5</v>
      </c>
      <c r="AF348" t="str">
        <f t="shared" si="179"/>
        <v>Normal</v>
      </c>
      <c r="AG348">
        <v>1613</v>
      </c>
      <c r="AH348" t="str">
        <f t="shared" si="180"/>
        <v>Poliuria</v>
      </c>
      <c r="AI348">
        <v>1</v>
      </c>
      <c r="AJ348" t="str">
        <f t="shared" si="181"/>
        <v>Diabetico</v>
      </c>
      <c r="AK348">
        <v>124</v>
      </c>
      <c r="AL348" t="str">
        <f t="shared" si="182"/>
        <v>Prediabetes</v>
      </c>
      <c r="AM348">
        <v>6</v>
      </c>
      <c r="AN348" t="str">
        <f t="shared" si="183"/>
        <v>Prediabetes</v>
      </c>
      <c r="AO348">
        <v>186</v>
      </c>
      <c r="AP348" t="str">
        <f t="shared" si="184"/>
        <v>Normal</v>
      </c>
      <c r="AQ348">
        <v>80</v>
      </c>
      <c r="AR348" t="str">
        <f t="shared" si="185"/>
        <v>Normal</v>
      </c>
      <c r="AS348">
        <v>48</v>
      </c>
      <c r="AT348" t="str">
        <f t="shared" si="186"/>
        <v>Bajo</v>
      </c>
      <c r="AU348">
        <v>96</v>
      </c>
      <c r="AV348" t="str">
        <f t="shared" si="187"/>
        <v>Normal</v>
      </c>
      <c r="AW348">
        <v>140</v>
      </c>
      <c r="AX348" t="str">
        <f t="shared" si="188"/>
        <v>Normal</v>
      </c>
      <c r="AY348">
        <v>4.0999999999999996</v>
      </c>
      <c r="AZ348" t="str">
        <f t="shared" si="189"/>
        <v>Normal</v>
      </c>
      <c r="BA348">
        <v>12</v>
      </c>
      <c r="BB348" t="str">
        <f t="shared" si="167"/>
        <v>Baja</v>
      </c>
      <c r="BC348">
        <v>9.5</v>
      </c>
      <c r="BD348" t="str">
        <f t="shared" si="190"/>
        <v>Normal</v>
      </c>
      <c r="BE348">
        <v>4</v>
      </c>
      <c r="BF348" t="str">
        <f t="shared" si="191"/>
        <v>Normal</v>
      </c>
      <c r="BG348">
        <v>1</v>
      </c>
      <c r="BH348" t="str">
        <f t="shared" si="192"/>
        <v>Toma ECA</v>
      </c>
      <c r="BI348">
        <v>1</v>
      </c>
      <c r="BJ348" t="str">
        <f t="shared" si="193"/>
        <v>Toma ARB</v>
      </c>
      <c r="BK348">
        <v>0</v>
      </c>
      <c r="BL348" t="str">
        <f t="shared" si="194"/>
        <v>No toma diureticos</v>
      </c>
      <c r="BM348">
        <v>1</v>
      </c>
      <c r="BN348" t="str">
        <f t="shared" si="195"/>
        <v>Toma estatinas</v>
      </c>
      <c r="BO348">
        <v>0</v>
      </c>
      <c r="BP348" t="str">
        <f t="shared" si="196"/>
        <v>Sano</v>
      </c>
      <c r="BQ348">
        <v>1</v>
      </c>
      <c r="BR348" t="str">
        <f t="shared" si="197"/>
        <v>Enfermedad cardiovascular</v>
      </c>
    </row>
    <row r="349" spans="1:70" x14ac:dyDescent="0.25">
      <c r="A349" t="s">
        <v>349</v>
      </c>
      <c r="B349">
        <v>59</v>
      </c>
      <c r="C349" t="str">
        <f t="shared" si="168"/>
        <v>Adulto</v>
      </c>
      <c r="D349" t="s">
        <v>1</v>
      </c>
      <c r="E349">
        <v>38.200000000000003</v>
      </c>
      <c r="F349" t="str">
        <f t="shared" si="169"/>
        <v>Obesidad II</v>
      </c>
      <c r="G349">
        <v>0</v>
      </c>
      <c r="H349" t="str">
        <f t="shared" si="170"/>
        <v>No tiene herencia</v>
      </c>
      <c r="I349">
        <v>140</v>
      </c>
      <c r="J349">
        <v>91</v>
      </c>
      <c r="K349">
        <v>100</v>
      </c>
      <c r="L349" t="str">
        <f t="shared" si="171"/>
        <v>Normal</v>
      </c>
      <c r="M349">
        <v>43</v>
      </c>
      <c r="N349" t="str">
        <f t="shared" si="172"/>
        <v>Intermedia</v>
      </c>
      <c r="O349">
        <v>3</v>
      </c>
      <c r="P349" t="str">
        <f t="shared" si="173"/>
        <v>Limitacion marcada</v>
      </c>
      <c r="Q349">
        <v>1</v>
      </c>
      <c r="R349" t="str">
        <f t="shared" si="174"/>
        <v>Tiene cetoacidosis</v>
      </c>
      <c r="S349">
        <v>1</v>
      </c>
      <c r="T349" t="str">
        <f t="shared" si="175"/>
        <v>Tiene Insuficiencia</v>
      </c>
      <c r="U349">
        <v>1</v>
      </c>
      <c r="V349" t="str">
        <f t="shared" si="176"/>
        <v>Hipertenso</v>
      </c>
      <c r="W349">
        <v>4.9000000000000004</v>
      </c>
      <c r="X349" t="str">
        <f t="shared" si="165"/>
        <v>Alto</v>
      </c>
      <c r="Y349">
        <v>70</v>
      </c>
      <c r="Z349" t="str">
        <f t="shared" si="166"/>
        <v>Elevado</v>
      </c>
      <c r="AA349">
        <v>36</v>
      </c>
      <c r="AB349" t="str">
        <f t="shared" si="177"/>
        <v>Funcion disminuida moderada</v>
      </c>
      <c r="AC349">
        <v>570</v>
      </c>
      <c r="AD349" t="str">
        <f t="shared" si="178"/>
        <v>Proteinuria</v>
      </c>
      <c r="AE349">
        <v>399</v>
      </c>
      <c r="AF349" t="str">
        <f t="shared" si="179"/>
        <v>Macroalbuminuria</v>
      </c>
      <c r="AG349">
        <v>800</v>
      </c>
      <c r="AH349" t="str">
        <f t="shared" si="180"/>
        <v>Poliuria</v>
      </c>
      <c r="AI349">
        <v>0</v>
      </c>
      <c r="AJ349" t="str">
        <f t="shared" si="181"/>
        <v>No Diabetico</v>
      </c>
      <c r="AK349">
        <v>211</v>
      </c>
      <c r="AL349" t="str">
        <f t="shared" si="182"/>
        <v>Diabetes</v>
      </c>
      <c r="AM349">
        <v>8.9</v>
      </c>
      <c r="AN349" t="str">
        <f t="shared" si="183"/>
        <v>Diabetes</v>
      </c>
      <c r="AO349">
        <v>314</v>
      </c>
      <c r="AP349" t="str">
        <f t="shared" si="184"/>
        <v>Riesgo</v>
      </c>
      <c r="AQ349">
        <v>147</v>
      </c>
      <c r="AR349" t="str">
        <f t="shared" si="185"/>
        <v>Limite alto</v>
      </c>
      <c r="AS349">
        <v>44</v>
      </c>
      <c r="AT349" t="str">
        <f t="shared" si="186"/>
        <v>Bajo</v>
      </c>
      <c r="AU349">
        <v>239</v>
      </c>
      <c r="AV349" t="str">
        <f t="shared" si="187"/>
        <v>Alto</v>
      </c>
      <c r="AW349">
        <v>126</v>
      </c>
      <c r="AX349" t="str">
        <f t="shared" si="188"/>
        <v>Bajo</v>
      </c>
      <c r="AY349">
        <v>6.6</v>
      </c>
      <c r="AZ349" t="str">
        <f t="shared" si="189"/>
        <v>Alto</v>
      </c>
      <c r="BA349">
        <v>8.4</v>
      </c>
      <c r="BB349" t="str">
        <f t="shared" si="167"/>
        <v>Baja</v>
      </c>
      <c r="BC349">
        <v>7.9</v>
      </c>
      <c r="BD349" t="str">
        <f t="shared" si="190"/>
        <v>Bajo</v>
      </c>
      <c r="BE349">
        <v>5.8</v>
      </c>
      <c r="BF349" t="str">
        <f t="shared" si="191"/>
        <v>Alto</v>
      </c>
      <c r="BG349">
        <v>1</v>
      </c>
      <c r="BH349" t="str">
        <f t="shared" si="192"/>
        <v>Toma ECA</v>
      </c>
      <c r="BI349">
        <v>0</v>
      </c>
      <c r="BJ349" t="str">
        <f t="shared" si="193"/>
        <v>No toma ARB</v>
      </c>
      <c r="BK349">
        <v>1</v>
      </c>
      <c r="BL349" t="str">
        <f t="shared" si="194"/>
        <v>Toma diureticos</v>
      </c>
      <c r="BM349">
        <v>1</v>
      </c>
      <c r="BN349" t="str">
        <f t="shared" si="195"/>
        <v>Toma estatinas</v>
      </c>
      <c r="BO349">
        <v>1</v>
      </c>
      <c r="BP349" t="str">
        <f t="shared" si="196"/>
        <v>Enfermedad renal</v>
      </c>
      <c r="BQ349">
        <v>0</v>
      </c>
      <c r="BR349" t="str">
        <f t="shared" si="197"/>
        <v>Sano</v>
      </c>
    </row>
    <row r="350" spans="1:70" x14ac:dyDescent="0.25">
      <c r="A350" t="s">
        <v>350</v>
      </c>
      <c r="B350">
        <v>67</v>
      </c>
      <c r="C350" t="str">
        <f t="shared" si="168"/>
        <v>Adulto Mayor</v>
      </c>
      <c r="D350" t="s">
        <v>1</v>
      </c>
      <c r="E350">
        <v>22.9</v>
      </c>
      <c r="F350" t="str">
        <f t="shared" si="169"/>
        <v>Peso Normal</v>
      </c>
      <c r="G350">
        <v>0</v>
      </c>
      <c r="H350" t="str">
        <f t="shared" si="170"/>
        <v>No tiene herencia</v>
      </c>
      <c r="I350">
        <v>102</v>
      </c>
      <c r="J350">
        <v>83</v>
      </c>
      <c r="K350">
        <v>69</v>
      </c>
      <c r="L350" t="str">
        <f t="shared" si="171"/>
        <v>Normal</v>
      </c>
      <c r="M350">
        <v>64</v>
      </c>
      <c r="N350" t="str">
        <f t="shared" si="172"/>
        <v>Normal</v>
      </c>
      <c r="O350">
        <v>1</v>
      </c>
      <c r="P350" t="str">
        <f t="shared" si="173"/>
        <v>Sin limitaciones</v>
      </c>
      <c r="Q350">
        <v>0</v>
      </c>
      <c r="R350" t="str">
        <f t="shared" si="174"/>
        <v>No tiene cetoacidosis</v>
      </c>
      <c r="S350">
        <v>0</v>
      </c>
      <c r="T350" t="str">
        <f t="shared" si="175"/>
        <v>No tiene Insuficiencia</v>
      </c>
      <c r="U350">
        <v>0</v>
      </c>
      <c r="V350" t="str">
        <f t="shared" si="176"/>
        <v>Normotenso</v>
      </c>
      <c r="W350">
        <v>0.8</v>
      </c>
      <c r="X350" t="str">
        <f t="shared" si="165"/>
        <v>Normal</v>
      </c>
      <c r="Y350">
        <v>38</v>
      </c>
      <c r="Z350" t="str">
        <f t="shared" si="166"/>
        <v>Normal</v>
      </c>
      <c r="AA350">
        <v>72</v>
      </c>
      <c r="AB350" t="str">
        <f t="shared" si="177"/>
        <v>Funcion disminuida</v>
      </c>
      <c r="AC350">
        <v>9</v>
      </c>
      <c r="AD350" t="str">
        <f t="shared" si="178"/>
        <v>Normal</v>
      </c>
      <c r="AE350">
        <v>7</v>
      </c>
      <c r="AF350" t="str">
        <f t="shared" si="179"/>
        <v>Normal</v>
      </c>
      <c r="AG350">
        <v>1131</v>
      </c>
      <c r="AH350" t="str">
        <f t="shared" si="180"/>
        <v>Poliuria</v>
      </c>
      <c r="AI350">
        <v>0</v>
      </c>
      <c r="AJ350" t="str">
        <f t="shared" si="181"/>
        <v>No Diabetico</v>
      </c>
      <c r="AK350">
        <v>113</v>
      </c>
      <c r="AL350" t="str">
        <f t="shared" si="182"/>
        <v>Prediabetes</v>
      </c>
      <c r="AM350">
        <v>5.3</v>
      </c>
      <c r="AN350" t="str">
        <f t="shared" si="183"/>
        <v>Normal</v>
      </c>
      <c r="AO350">
        <v>197</v>
      </c>
      <c r="AP350" t="str">
        <f t="shared" si="184"/>
        <v>Normal</v>
      </c>
      <c r="AQ350">
        <v>86</v>
      </c>
      <c r="AR350" t="str">
        <f t="shared" si="185"/>
        <v>Normal</v>
      </c>
      <c r="AS350">
        <v>40</v>
      </c>
      <c r="AT350" t="str">
        <f t="shared" si="186"/>
        <v>Bajo</v>
      </c>
      <c r="AU350">
        <v>139</v>
      </c>
      <c r="AV350" t="str">
        <f t="shared" si="187"/>
        <v>Normal</v>
      </c>
      <c r="AW350">
        <v>144</v>
      </c>
      <c r="AX350" t="str">
        <f t="shared" si="188"/>
        <v>Normal</v>
      </c>
      <c r="AY350">
        <v>3.8</v>
      </c>
      <c r="AZ350" t="str">
        <f t="shared" si="189"/>
        <v>Normal</v>
      </c>
      <c r="BA350">
        <v>12.8</v>
      </c>
      <c r="BB350" t="str">
        <f t="shared" si="167"/>
        <v>Baja</v>
      </c>
      <c r="BC350">
        <v>9.3000000000000007</v>
      </c>
      <c r="BD350" t="str">
        <f t="shared" si="190"/>
        <v>Normal</v>
      </c>
      <c r="BE350">
        <v>3</v>
      </c>
      <c r="BF350" t="str">
        <f t="shared" si="191"/>
        <v>Normal</v>
      </c>
      <c r="BG350">
        <v>1</v>
      </c>
      <c r="BH350" t="str">
        <f t="shared" si="192"/>
        <v>Toma ECA</v>
      </c>
      <c r="BI350">
        <v>1</v>
      </c>
      <c r="BJ350" t="str">
        <f t="shared" si="193"/>
        <v>Toma ARB</v>
      </c>
      <c r="BK350">
        <v>0</v>
      </c>
      <c r="BL350" t="str">
        <f t="shared" si="194"/>
        <v>No toma diureticos</v>
      </c>
      <c r="BM350">
        <v>0</v>
      </c>
      <c r="BN350" t="str">
        <f t="shared" si="195"/>
        <v>No toma estatinas</v>
      </c>
      <c r="BO350">
        <v>0</v>
      </c>
      <c r="BP350" t="str">
        <f t="shared" si="196"/>
        <v>Sano</v>
      </c>
      <c r="BQ350">
        <v>0</v>
      </c>
      <c r="BR350" t="str">
        <f t="shared" si="197"/>
        <v>Sano</v>
      </c>
    </row>
    <row r="351" spans="1:70" x14ac:dyDescent="0.25">
      <c r="A351" t="s">
        <v>351</v>
      </c>
      <c r="B351">
        <v>55</v>
      </c>
      <c r="C351" t="str">
        <f t="shared" si="168"/>
        <v>Adulto</v>
      </c>
      <c r="D351" t="s">
        <v>6</v>
      </c>
      <c r="E351">
        <v>19.899999999999999</v>
      </c>
      <c r="F351" t="str">
        <f t="shared" si="169"/>
        <v>Peso Normal</v>
      </c>
      <c r="G351">
        <v>0</v>
      </c>
      <c r="H351" t="str">
        <f t="shared" si="170"/>
        <v>No tiene herencia</v>
      </c>
      <c r="I351">
        <v>134</v>
      </c>
      <c r="J351">
        <v>83</v>
      </c>
      <c r="K351">
        <v>65</v>
      </c>
      <c r="L351" t="str">
        <f t="shared" si="171"/>
        <v>Normal</v>
      </c>
      <c r="M351">
        <v>68</v>
      </c>
      <c r="N351" t="str">
        <f t="shared" si="172"/>
        <v>Normal</v>
      </c>
      <c r="O351">
        <v>1</v>
      </c>
      <c r="P351" t="str">
        <f t="shared" si="173"/>
        <v>Sin limitaciones</v>
      </c>
      <c r="Q351">
        <v>0</v>
      </c>
      <c r="R351" t="str">
        <f t="shared" si="174"/>
        <v>No tiene cetoacidosis</v>
      </c>
      <c r="S351">
        <v>0</v>
      </c>
      <c r="T351" t="str">
        <f t="shared" si="175"/>
        <v>No tiene Insuficiencia</v>
      </c>
      <c r="U351">
        <v>0</v>
      </c>
      <c r="V351" t="str">
        <f t="shared" si="176"/>
        <v>Normotenso</v>
      </c>
      <c r="W351">
        <v>0.9</v>
      </c>
      <c r="X351" t="str">
        <f t="shared" si="165"/>
        <v>Normal</v>
      </c>
      <c r="Y351">
        <v>22</v>
      </c>
      <c r="Z351" t="str">
        <f t="shared" si="166"/>
        <v>Normal</v>
      </c>
      <c r="AA351">
        <v>73</v>
      </c>
      <c r="AB351" t="str">
        <f t="shared" si="177"/>
        <v>Funcion disminuida</v>
      </c>
      <c r="AC351">
        <v>14</v>
      </c>
      <c r="AD351" t="str">
        <f t="shared" si="178"/>
        <v>Normal</v>
      </c>
      <c r="AE351">
        <v>11</v>
      </c>
      <c r="AF351" t="str">
        <f t="shared" si="179"/>
        <v>Normal</v>
      </c>
      <c r="AG351">
        <v>1962</v>
      </c>
      <c r="AH351" t="str">
        <f t="shared" si="180"/>
        <v>Poliuria</v>
      </c>
      <c r="AI351">
        <v>1</v>
      </c>
      <c r="AJ351" t="str">
        <f t="shared" si="181"/>
        <v>Diabetico</v>
      </c>
      <c r="AK351">
        <v>102</v>
      </c>
      <c r="AL351" t="str">
        <f t="shared" si="182"/>
        <v>Prediabetes</v>
      </c>
      <c r="AM351">
        <v>5.2</v>
      </c>
      <c r="AN351" t="str">
        <f t="shared" si="183"/>
        <v>Normal</v>
      </c>
      <c r="AO351">
        <v>195</v>
      </c>
      <c r="AP351" t="str">
        <f t="shared" si="184"/>
        <v>Normal</v>
      </c>
      <c r="AQ351">
        <v>98</v>
      </c>
      <c r="AR351" t="str">
        <f t="shared" si="185"/>
        <v>Normal</v>
      </c>
      <c r="AS351">
        <v>67</v>
      </c>
      <c r="AT351" t="str">
        <f t="shared" si="186"/>
        <v>Normal</v>
      </c>
      <c r="AU351">
        <v>105</v>
      </c>
      <c r="AV351" t="str">
        <f t="shared" si="187"/>
        <v>Normal</v>
      </c>
      <c r="AW351">
        <v>144</v>
      </c>
      <c r="AX351" t="str">
        <f t="shared" si="188"/>
        <v>Normal</v>
      </c>
      <c r="AY351">
        <v>4.3</v>
      </c>
      <c r="AZ351" t="str">
        <f t="shared" si="189"/>
        <v>Normal</v>
      </c>
      <c r="BA351">
        <v>14.2</v>
      </c>
      <c r="BB351" t="str">
        <f t="shared" si="167"/>
        <v>Normal</v>
      </c>
      <c r="BC351">
        <v>8.6</v>
      </c>
      <c r="BD351" t="str">
        <f t="shared" si="190"/>
        <v>Normal</v>
      </c>
      <c r="BE351">
        <v>2.8</v>
      </c>
      <c r="BF351" t="str">
        <f t="shared" si="191"/>
        <v>Normal</v>
      </c>
      <c r="BG351">
        <v>0</v>
      </c>
      <c r="BH351" t="str">
        <f t="shared" si="192"/>
        <v>No Toma ECA</v>
      </c>
      <c r="BI351">
        <v>1</v>
      </c>
      <c r="BJ351" t="str">
        <f t="shared" si="193"/>
        <v>Toma ARB</v>
      </c>
      <c r="BK351">
        <v>1</v>
      </c>
      <c r="BL351" t="str">
        <f t="shared" si="194"/>
        <v>Toma diureticos</v>
      </c>
      <c r="BM351">
        <v>1</v>
      </c>
      <c r="BN351" t="str">
        <f t="shared" si="195"/>
        <v>Toma estatinas</v>
      </c>
      <c r="BO351">
        <v>0</v>
      </c>
      <c r="BP351" t="str">
        <f t="shared" si="196"/>
        <v>Sano</v>
      </c>
      <c r="BQ351">
        <v>1</v>
      </c>
      <c r="BR351" t="str">
        <f t="shared" si="197"/>
        <v>Enfermedad cardiovascular</v>
      </c>
    </row>
    <row r="352" spans="1:70" x14ac:dyDescent="0.25">
      <c r="A352" t="s">
        <v>352</v>
      </c>
      <c r="B352">
        <v>48</v>
      </c>
      <c r="C352" t="str">
        <f t="shared" si="168"/>
        <v>Adulto</v>
      </c>
      <c r="D352" t="s">
        <v>1</v>
      </c>
      <c r="E352">
        <v>19.7</v>
      </c>
      <c r="F352" t="str">
        <f t="shared" si="169"/>
        <v>Peso Normal</v>
      </c>
      <c r="G352">
        <v>0</v>
      </c>
      <c r="H352" t="str">
        <f t="shared" si="170"/>
        <v>No tiene herencia</v>
      </c>
      <c r="I352">
        <v>110</v>
      </c>
      <c r="J352">
        <v>80</v>
      </c>
      <c r="K352">
        <v>74</v>
      </c>
      <c r="L352" t="str">
        <f t="shared" si="171"/>
        <v>Normal</v>
      </c>
      <c r="M352">
        <v>66</v>
      </c>
      <c r="N352" t="str">
        <f t="shared" si="172"/>
        <v>Normal</v>
      </c>
      <c r="O352">
        <v>2</v>
      </c>
      <c r="P352" t="str">
        <f t="shared" si="173"/>
        <v>Ligera limitaciones</v>
      </c>
      <c r="Q352">
        <v>0</v>
      </c>
      <c r="R352" t="str">
        <f t="shared" si="174"/>
        <v>No tiene cetoacidosis</v>
      </c>
      <c r="S352">
        <v>0</v>
      </c>
      <c r="T352" t="str">
        <f t="shared" si="175"/>
        <v>No tiene Insuficiencia</v>
      </c>
      <c r="U352">
        <v>1</v>
      </c>
      <c r="V352" t="str">
        <f t="shared" si="176"/>
        <v>Hipertenso</v>
      </c>
      <c r="W352">
        <v>1</v>
      </c>
      <c r="X352" t="str">
        <f t="shared" si="165"/>
        <v>Normal</v>
      </c>
      <c r="Y352">
        <v>18</v>
      </c>
      <c r="Z352" t="str">
        <f t="shared" si="166"/>
        <v>Normal</v>
      </c>
      <c r="AA352">
        <v>81</v>
      </c>
      <c r="AB352" t="str">
        <f t="shared" si="177"/>
        <v>Funcion disminuida</v>
      </c>
      <c r="AC352">
        <v>26</v>
      </c>
      <c r="AD352" t="str">
        <f t="shared" si="178"/>
        <v>Normal</v>
      </c>
      <c r="AE352">
        <v>20</v>
      </c>
      <c r="AF352" t="str">
        <f t="shared" si="179"/>
        <v>Normal</v>
      </c>
      <c r="AG352">
        <v>1100</v>
      </c>
      <c r="AH352" t="str">
        <f t="shared" si="180"/>
        <v>Poliuria</v>
      </c>
      <c r="AI352">
        <v>0</v>
      </c>
      <c r="AJ352" t="str">
        <f t="shared" si="181"/>
        <v>No Diabetico</v>
      </c>
      <c r="AK352">
        <v>123</v>
      </c>
      <c r="AL352" t="str">
        <f t="shared" si="182"/>
        <v>Prediabetes</v>
      </c>
      <c r="AM352">
        <v>4.8</v>
      </c>
      <c r="AN352" t="str">
        <f t="shared" si="183"/>
        <v>Normal</v>
      </c>
      <c r="AO352">
        <v>161</v>
      </c>
      <c r="AP352" t="str">
        <f t="shared" si="184"/>
        <v>Normal</v>
      </c>
      <c r="AQ352">
        <v>81</v>
      </c>
      <c r="AR352" t="str">
        <f t="shared" si="185"/>
        <v>Normal</v>
      </c>
      <c r="AS352">
        <v>66</v>
      </c>
      <c r="AT352" t="str">
        <f t="shared" si="186"/>
        <v>Normal</v>
      </c>
      <c r="AU352">
        <v>107</v>
      </c>
      <c r="AV352" t="str">
        <f t="shared" si="187"/>
        <v>Normal</v>
      </c>
      <c r="AW352">
        <v>144</v>
      </c>
      <c r="AX352" t="str">
        <f t="shared" si="188"/>
        <v>Normal</v>
      </c>
      <c r="AY352">
        <v>3.5</v>
      </c>
      <c r="AZ352" t="str">
        <f t="shared" si="189"/>
        <v>Normal</v>
      </c>
      <c r="BA352">
        <v>13.5</v>
      </c>
      <c r="BB352" t="str">
        <f t="shared" si="167"/>
        <v>Normal</v>
      </c>
      <c r="BC352">
        <v>8.6</v>
      </c>
      <c r="BD352" t="str">
        <f t="shared" si="190"/>
        <v>Normal</v>
      </c>
      <c r="BE352">
        <v>4.3</v>
      </c>
      <c r="BF352" t="str">
        <f t="shared" si="191"/>
        <v>Normal</v>
      </c>
      <c r="BG352">
        <v>1</v>
      </c>
      <c r="BH352" t="str">
        <f t="shared" si="192"/>
        <v>Toma ECA</v>
      </c>
      <c r="BI352">
        <v>0</v>
      </c>
      <c r="BJ352" t="str">
        <f t="shared" si="193"/>
        <v>No toma ARB</v>
      </c>
      <c r="BK352">
        <v>0</v>
      </c>
      <c r="BL352" t="str">
        <f t="shared" si="194"/>
        <v>No toma diureticos</v>
      </c>
      <c r="BM352">
        <v>1</v>
      </c>
      <c r="BN352" t="str">
        <f t="shared" si="195"/>
        <v>Toma estatinas</v>
      </c>
      <c r="BO352">
        <v>0</v>
      </c>
      <c r="BP352" t="str">
        <f t="shared" si="196"/>
        <v>Sano</v>
      </c>
      <c r="BQ352">
        <v>1</v>
      </c>
      <c r="BR352" t="str">
        <f t="shared" si="197"/>
        <v>Enfermedad cardiovascular</v>
      </c>
    </row>
    <row r="353" spans="1:70" x14ac:dyDescent="0.25">
      <c r="A353" t="s">
        <v>353</v>
      </c>
      <c r="B353">
        <v>51</v>
      </c>
      <c r="C353" t="str">
        <f t="shared" si="168"/>
        <v>Adulto</v>
      </c>
      <c r="D353" t="s">
        <v>1</v>
      </c>
      <c r="E353">
        <v>21.9</v>
      </c>
      <c r="F353" t="str">
        <f t="shared" si="169"/>
        <v>Peso Normal</v>
      </c>
      <c r="G353">
        <v>0</v>
      </c>
      <c r="H353" t="str">
        <f t="shared" si="170"/>
        <v>No tiene herencia</v>
      </c>
      <c r="I353">
        <v>121</v>
      </c>
      <c r="J353">
        <v>76</v>
      </c>
      <c r="K353">
        <v>64</v>
      </c>
      <c r="L353" t="str">
        <f t="shared" si="171"/>
        <v>Normal</v>
      </c>
      <c r="M353">
        <v>62</v>
      </c>
      <c r="N353" t="str">
        <f t="shared" si="172"/>
        <v>Normal</v>
      </c>
      <c r="O353">
        <v>1</v>
      </c>
      <c r="P353" t="str">
        <f t="shared" si="173"/>
        <v>Sin limitaciones</v>
      </c>
      <c r="Q353">
        <v>0</v>
      </c>
      <c r="R353" t="str">
        <f t="shared" si="174"/>
        <v>No tiene cetoacidosis</v>
      </c>
      <c r="S353">
        <v>0</v>
      </c>
      <c r="T353" t="str">
        <f t="shared" si="175"/>
        <v>No tiene Insuficiencia</v>
      </c>
      <c r="U353">
        <v>1</v>
      </c>
      <c r="V353" t="str">
        <f t="shared" si="176"/>
        <v>Hipertenso</v>
      </c>
      <c r="W353">
        <v>0.9</v>
      </c>
      <c r="X353" t="str">
        <f t="shared" si="165"/>
        <v>Normal</v>
      </c>
      <c r="Y353">
        <v>25</v>
      </c>
      <c r="Z353" t="str">
        <f t="shared" si="166"/>
        <v>Normal</v>
      </c>
      <c r="AA353">
        <v>99</v>
      </c>
      <c r="AB353" t="str">
        <f t="shared" si="177"/>
        <v>Normal</v>
      </c>
      <c r="AC353">
        <v>9</v>
      </c>
      <c r="AD353" t="str">
        <f t="shared" si="178"/>
        <v>Normal</v>
      </c>
      <c r="AE353">
        <v>7</v>
      </c>
      <c r="AF353" t="str">
        <f t="shared" si="179"/>
        <v>Normal</v>
      </c>
      <c r="AG353">
        <v>1363</v>
      </c>
      <c r="AH353" t="str">
        <f t="shared" si="180"/>
        <v>Poliuria</v>
      </c>
      <c r="AI353">
        <v>0</v>
      </c>
      <c r="AJ353" t="str">
        <f t="shared" si="181"/>
        <v>No Diabetico</v>
      </c>
      <c r="AK353">
        <v>114</v>
      </c>
      <c r="AL353" t="str">
        <f t="shared" si="182"/>
        <v>Prediabetes</v>
      </c>
      <c r="AM353">
        <v>6.2</v>
      </c>
      <c r="AN353" t="str">
        <f t="shared" si="183"/>
        <v>Prediabetes</v>
      </c>
      <c r="AO353">
        <v>182</v>
      </c>
      <c r="AP353" t="str">
        <f t="shared" si="184"/>
        <v>Normal</v>
      </c>
      <c r="AQ353">
        <v>123</v>
      </c>
      <c r="AR353" t="str">
        <f t="shared" si="185"/>
        <v>Casi normal</v>
      </c>
      <c r="AS353">
        <v>68</v>
      </c>
      <c r="AT353" t="str">
        <f t="shared" si="186"/>
        <v>Normal</v>
      </c>
      <c r="AU353">
        <v>116</v>
      </c>
      <c r="AV353" t="str">
        <f t="shared" si="187"/>
        <v>Normal</v>
      </c>
      <c r="AW353">
        <v>143</v>
      </c>
      <c r="AX353" t="str">
        <f t="shared" si="188"/>
        <v>Normal</v>
      </c>
      <c r="AY353">
        <v>4.7</v>
      </c>
      <c r="AZ353" t="str">
        <f t="shared" si="189"/>
        <v>Normal</v>
      </c>
      <c r="BA353">
        <v>14.7</v>
      </c>
      <c r="BB353" t="str">
        <f t="shared" si="167"/>
        <v>Normal</v>
      </c>
      <c r="BC353">
        <v>9.9</v>
      </c>
      <c r="BD353" t="str">
        <f t="shared" si="190"/>
        <v>Normal</v>
      </c>
      <c r="BE353">
        <v>4</v>
      </c>
      <c r="BF353" t="str">
        <f t="shared" si="191"/>
        <v>Normal</v>
      </c>
      <c r="BG353">
        <v>1</v>
      </c>
      <c r="BH353" t="str">
        <f t="shared" si="192"/>
        <v>Toma ECA</v>
      </c>
      <c r="BI353">
        <v>1</v>
      </c>
      <c r="BJ353" t="str">
        <f t="shared" si="193"/>
        <v>Toma ARB</v>
      </c>
      <c r="BK353">
        <v>1</v>
      </c>
      <c r="BL353" t="str">
        <f t="shared" si="194"/>
        <v>Toma diureticos</v>
      </c>
      <c r="BM353">
        <v>0</v>
      </c>
      <c r="BN353" t="str">
        <f t="shared" si="195"/>
        <v>No toma estatinas</v>
      </c>
      <c r="BO353">
        <v>0</v>
      </c>
      <c r="BP353" t="str">
        <f t="shared" si="196"/>
        <v>Sano</v>
      </c>
      <c r="BQ353">
        <v>1</v>
      </c>
      <c r="BR353" t="str">
        <f t="shared" si="197"/>
        <v>Enfermedad cardiovascular</v>
      </c>
    </row>
    <row r="354" spans="1:70" x14ac:dyDescent="0.25">
      <c r="A354" t="s">
        <v>354</v>
      </c>
      <c r="B354">
        <v>53</v>
      </c>
      <c r="C354" t="str">
        <f t="shared" si="168"/>
        <v>Adulto</v>
      </c>
      <c r="D354" t="s">
        <v>1</v>
      </c>
      <c r="E354">
        <v>22.3</v>
      </c>
      <c r="F354" t="str">
        <f t="shared" si="169"/>
        <v>Peso Normal</v>
      </c>
      <c r="G354">
        <v>1</v>
      </c>
      <c r="H354" t="str">
        <f t="shared" si="170"/>
        <v>Tiene herencia</v>
      </c>
      <c r="I354">
        <v>126</v>
      </c>
      <c r="J354">
        <v>72</v>
      </c>
      <c r="K354">
        <v>69</v>
      </c>
      <c r="L354" t="str">
        <f t="shared" si="171"/>
        <v>Normal</v>
      </c>
      <c r="M354">
        <v>57</v>
      </c>
      <c r="N354" t="str">
        <f t="shared" si="172"/>
        <v>Normal</v>
      </c>
      <c r="O354">
        <v>2</v>
      </c>
      <c r="P354" t="str">
        <f t="shared" si="173"/>
        <v>Ligera limitaciones</v>
      </c>
      <c r="Q354">
        <v>0</v>
      </c>
      <c r="R354" t="str">
        <f t="shared" si="174"/>
        <v>No tiene cetoacidosis</v>
      </c>
      <c r="S354">
        <v>0</v>
      </c>
      <c r="T354" t="str">
        <f t="shared" si="175"/>
        <v>No tiene Insuficiencia</v>
      </c>
      <c r="U354">
        <v>1</v>
      </c>
      <c r="V354" t="str">
        <f t="shared" si="176"/>
        <v>Hipertenso</v>
      </c>
      <c r="W354">
        <v>0.8</v>
      </c>
      <c r="X354" t="str">
        <f t="shared" si="165"/>
        <v>Normal</v>
      </c>
      <c r="Y354">
        <v>21</v>
      </c>
      <c r="Z354" t="str">
        <f t="shared" si="166"/>
        <v>Normal</v>
      </c>
      <c r="AA354">
        <v>73</v>
      </c>
      <c r="AB354" t="str">
        <f t="shared" si="177"/>
        <v>Funcion disminuida</v>
      </c>
      <c r="AC354">
        <v>6</v>
      </c>
      <c r="AD354" t="str">
        <f t="shared" si="178"/>
        <v>Normal</v>
      </c>
      <c r="AE354">
        <v>4</v>
      </c>
      <c r="AF354" t="str">
        <f t="shared" si="179"/>
        <v>Normal</v>
      </c>
      <c r="AG354">
        <v>1888</v>
      </c>
      <c r="AH354" t="str">
        <f t="shared" si="180"/>
        <v>Poliuria</v>
      </c>
      <c r="AI354">
        <v>0</v>
      </c>
      <c r="AJ354" t="str">
        <f t="shared" si="181"/>
        <v>No Diabetico</v>
      </c>
      <c r="AK354">
        <v>100</v>
      </c>
      <c r="AL354" t="str">
        <f t="shared" si="182"/>
        <v>Prediabetes</v>
      </c>
      <c r="AM354">
        <v>5.3</v>
      </c>
      <c r="AN354" t="str">
        <f t="shared" si="183"/>
        <v>Normal</v>
      </c>
      <c r="AO354">
        <v>184</v>
      </c>
      <c r="AP354" t="str">
        <f t="shared" si="184"/>
        <v>Normal</v>
      </c>
      <c r="AQ354">
        <v>102</v>
      </c>
      <c r="AR354" t="str">
        <f t="shared" si="185"/>
        <v>Casi normal</v>
      </c>
      <c r="AS354">
        <v>53</v>
      </c>
      <c r="AT354" t="str">
        <f t="shared" si="186"/>
        <v>Bajo</v>
      </c>
      <c r="AU354">
        <v>94</v>
      </c>
      <c r="AV354" t="str">
        <f t="shared" si="187"/>
        <v>Normal</v>
      </c>
      <c r="AW354">
        <v>136</v>
      </c>
      <c r="AX354" t="str">
        <f t="shared" si="188"/>
        <v>Normal</v>
      </c>
      <c r="AY354">
        <v>4.5999999999999996</v>
      </c>
      <c r="AZ354" t="str">
        <f t="shared" si="189"/>
        <v>Normal</v>
      </c>
      <c r="BA354">
        <v>12.1</v>
      </c>
      <c r="BB354" t="str">
        <f t="shared" si="167"/>
        <v>Baja</v>
      </c>
      <c r="BC354">
        <v>9.6999999999999993</v>
      </c>
      <c r="BD354" t="str">
        <f t="shared" si="190"/>
        <v>Normal</v>
      </c>
      <c r="BE354">
        <v>4</v>
      </c>
      <c r="BF354" t="str">
        <f t="shared" si="191"/>
        <v>Normal</v>
      </c>
      <c r="BG354">
        <v>0</v>
      </c>
      <c r="BH354" t="str">
        <f t="shared" si="192"/>
        <v>No Toma ECA</v>
      </c>
      <c r="BI354">
        <v>0</v>
      </c>
      <c r="BJ354" t="str">
        <f t="shared" si="193"/>
        <v>No toma ARB</v>
      </c>
      <c r="BK354">
        <v>0</v>
      </c>
      <c r="BL354" t="str">
        <f t="shared" si="194"/>
        <v>No toma diureticos</v>
      </c>
      <c r="BM354">
        <v>0</v>
      </c>
      <c r="BN354" t="str">
        <f t="shared" si="195"/>
        <v>No toma estatinas</v>
      </c>
      <c r="BO354">
        <v>0</v>
      </c>
      <c r="BP354" t="str">
        <f t="shared" si="196"/>
        <v>Sano</v>
      </c>
      <c r="BQ354">
        <v>1</v>
      </c>
      <c r="BR354" t="str">
        <f t="shared" si="197"/>
        <v>Enfermedad cardiovascular</v>
      </c>
    </row>
    <row r="355" spans="1:70" x14ac:dyDescent="0.25">
      <c r="A355" t="s">
        <v>355</v>
      </c>
      <c r="B355">
        <v>66</v>
      </c>
      <c r="C355" t="str">
        <f t="shared" si="168"/>
        <v>Adulto Mayor</v>
      </c>
      <c r="D355" t="s">
        <v>6</v>
      </c>
      <c r="E355">
        <v>20.399999999999999</v>
      </c>
      <c r="F355" t="str">
        <f t="shared" si="169"/>
        <v>Peso Normal</v>
      </c>
      <c r="G355">
        <v>0</v>
      </c>
      <c r="H355" t="str">
        <f t="shared" si="170"/>
        <v>No tiene herencia</v>
      </c>
      <c r="I355">
        <v>127</v>
      </c>
      <c r="J355">
        <v>74</v>
      </c>
      <c r="K355">
        <v>62</v>
      </c>
      <c r="L355" t="str">
        <f t="shared" si="171"/>
        <v>Normal</v>
      </c>
      <c r="M355">
        <v>53</v>
      </c>
      <c r="N355" t="str">
        <f t="shared" si="172"/>
        <v>Normal</v>
      </c>
      <c r="O355">
        <v>2</v>
      </c>
      <c r="P355" t="str">
        <f t="shared" si="173"/>
        <v>Ligera limitaciones</v>
      </c>
      <c r="Q355">
        <v>0</v>
      </c>
      <c r="R355" t="str">
        <f t="shared" si="174"/>
        <v>No tiene cetoacidosis</v>
      </c>
      <c r="S355">
        <v>0</v>
      </c>
      <c r="T355" t="str">
        <f t="shared" si="175"/>
        <v>No tiene Insuficiencia</v>
      </c>
      <c r="U355">
        <v>1</v>
      </c>
      <c r="V355" t="str">
        <f t="shared" si="176"/>
        <v>Hipertenso</v>
      </c>
      <c r="W355">
        <v>1</v>
      </c>
      <c r="X355" t="str">
        <f t="shared" si="165"/>
        <v>Normal</v>
      </c>
      <c r="Y355">
        <v>36</v>
      </c>
      <c r="Z355" t="str">
        <f t="shared" si="166"/>
        <v>Normal</v>
      </c>
      <c r="AA355">
        <v>107</v>
      </c>
      <c r="AB355" t="str">
        <f t="shared" si="177"/>
        <v>Normal</v>
      </c>
      <c r="AC355">
        <v>11</v>
      </c>
      <c r="AD355" t="str">
        <f t="shared" si="178"/>
        <v>Normal</v>
      </c>
      <c r="AE355">
        <v>7</v>
      </c>
      <c r="AF355" t="str">
        <f t="shared" si="179"/>
        <v>Normal</v>
      </c>
      <c r="AG355">
        <v>1558</v>
      </c>
      <c r="AH355" t="str">
        <f t="shared" si="180"/>
        <v>Poliuria</v>
      </c>
      <c r="AI355">
        <v>0</v>
      </c>
      <c r="AJ355" t="str">
        <f t="shared" si="181"/>
        <v>No Diabetico</v>
      </c>
      <c r="AK355">
        <v>107</v>
      </c>
      <c r="AL355" t="str">
        <f t="shared" si="182"/>
        <v>Prediabetes</v>
      </c>
      <c r="AM355">
        <v>5.2</v>
      </c>
      <c r="AN355" t="str">
        <f t="shared" si="183"/>
        <v>Normal</v>
      </c>
      <c r="AO355">
        <v>175</v>
      </c>
      <c r="AP355" t="str">
        <f t="shared" si="184"/>
        <v>Normal</v>
      </c>
      <c r="AQ355">
        <v>122</v>
      </c>
      <c r="AR355" t="str">
        <f t="shared" si="185"/>
        <v>Casi normal</v>
      </c>
      <c r="AS355">
        <v>61</v>
      </c>
      <c r="AT355" t="str">
        <f t="shared" si="186"/>
        <v>Normal</v>
      </c>
      <c r="AU355">
        <v>100</v>
      </c>
      <c r="AV355" t="str">
        <f t="shared" si="187"/>
        <v>Normal</v>
      </c>
      <c r="AW355">
        <v>135</v>
      </c>
      <c r="AX355" t="str">
        <f t="shared" si="188"/>
        <v>Normal</v>
      </c>
      <c r="AY355">
        <v>3.5</v>
      </c>
      <c r="AZ355" t="str">
        <f t="shared" si="189"/>
        <v>Normal</v>
      </c>
      <c r="BA355">
        <v>13</v>
      </c>
      <c r="BB355" t="str">
        <f t="shared" si="167"/>
        <v>Normal</v>
      </c>
      <c r="BC355">
        <v>9.6</v>
      </c>
      <c r="BD355" t="str">
        <f t="shared" si="190"/>
        <v>Normal</v>
      </c>
      <c r="BE355">
        <v>4.3</v>
      </c>
      <c r="BF355" t="str">
        <f t="shared" si="191"/>
        <v>Normal</v>
      </c>
      <c r="BG355">
        <v>0</v>
      </c>
      <c r="BH355" t="str">
        <f t="shared" si="192"/>
        <v>No Toma ECA</v>
      </c>
      <c r="BI355">
        <v>0</v>
      </c>
      <c r="BJ355" t="str">
        <f t="shared" si="193"/>
        <v>No toma ARB</v>
      </c>
      <c r="BK355">
        <v>1</v>
      </c>
      <c r="BL355" t="str">
        <f t="shared" si="194"/>
        <v>Toma diureticos</v>
      </c>
      <c r="BM355">
        <v>1</v>
      </c>
      <c r="BN355" t="str">
        <f t="shared" si="195"/>
        <v>Toma estatinas</v>
      </c>
      <c r="BO355">
        <v>0</v>
      </c>
      <c r="BP355" t="str">
        <f t="shared" si="196"/>
        <v>Sano</v>
      </c>
      <c r="BQ355">
        <v>1</v>
      </c>
      <c r="BR355" t="str">
        <f t="shared" si="197"/>
        <v>Enfermedad cardiovascular</v>
      </c>
    </row>
    <row r="356" spans="1:70" x14ac:dyDescent="0.25">
      <c r="A356" t="s">
        <v>356</v>
      </c>
      <c r="B356">
        <v>55</v>
      </c>
      <c r="C356" t="str">
        <f t="shared" si="168"/>
        <v>Adulto</v>
      </c>
      <c r="D356" t="s">
        <v>1</v>
      </c>
      <c r="E356">
        <v>26.9</v>
      </c>
      <c r="F356" t="str">
        <f t="shared" si="169"/>
        <v>Sobrepeso</v>
      </c>
      <c r="G356">
        <v>1</v>
      </c>
      <c r="H356" t="str">
        <f t="shared" si="170"/>
        <v>Tiene herencia</v>
      </c>
      <c r="I356">
        <v>148</v>
      </c>
      <c r="J356">
        <v>103</v>
      </c>
      <c r="K356">
        <v>82</v>
      </c>
      <c r="L356" t="str">
        <f t="shared" si="171"/>
        <v>Normal</v>
      </c>
      <c r="M356">
        <v>38</v>
      </c>
      <c r="N356" t="str">
        <f t="shared" si="172"/>
        <v>Reducida</v>
      </c>
      <c r="O356">
        <v>4</v>
      </c>
      <c r="P356" t="str">
        <f t="shared" si="173"/>
        <v>Incapacidad</v>
      </c>
      <c r="Q356">
        <v>1</v>
      </c>
      <c r="R356" t="str">
        <f t="shared" si="174"/>
        <v>Tiene cetoacidosis</v>
      </c>
      <c r="S356">
        <v>1</v>
      </c>
      <c r="T356" t="str">
        <f t="shared" si="175"/>
        <v>Tiene Insuficiencia</v>
      </c>
      <c r="U356">
        <v>1</v>
      </c>
      <c r="V356" t="str">
        <f t="shared" si="176"/>
        <v>Hipertenso</v>
      </c>
      <c r="W356">
        <v>4.5</v>
      </c>
      <c r="X356" t="str">
        <f t="shared" si="165"/>
        <v>Alto</v>
      </c>
      <c r="Y356">
        <v>70</v>
      </c>
      <c r="Z356" t="str">
        <f t="shared" si="166"/>
        <v>Elevado</v>
      </c>
      <c r="AA356">
        <v>54</v>
      </c>
      <c r="AB356" t="str">
        <f t="shared" si="177"/>
        <v>Funcion disminuida moderada</v>
      </c>
      <c r="AC356">
        <v>840</v>
      </c>
      <c r="AD356" t="str">
        <f t="shared" si="178"/>
        <v>Proteinuria</v>
      </c>
      <c r="AE356">
        <v>672</v>
      </c>
      <c r="AF356" t="str">
        <f t="shared" si="179"/>
        <v>Macroalbuminuria</v>
      </c>
      <c r="AG356">
        <v>318</v>
      </c>
      <c r="AH356" t="str">
        <f t="shared" si="180"/>
        <v>Oliguria</v>
      </c>
      <c r="AI356">
        <v>0</v>
      </c>
      <c r="AJ356" t="str">
        <f t="shared" si="181"/>
        <v>No Diabetico</v>
      </c>
      <c r="AK356">
        <v>154</v>
      </c>
      <c r="AL356" t="str">
        <f t="shared" si="182"/>
        <v>Diabetes</v>
      </c>
      <c r="AM356">
        <v>7.6</v>
      </c>
      <c r="AN356" t="str">
        <f t="shared" si="183"/>
        <v>Diabetes</v>
      </c>
      <c r="AO356">
        <v>298</v>
      </c>
      <c r="AP356" t="str">
        <f t="shared" si="184"/>
        <v>Riesgo</v>
      </c>
      <c r="AQ356">
        <v>187</v>
      </c>
      <c r="AR356" t="str">
        <f t="shared" si="185"/>
        <v>Alto</v>
      </c>
      <c r="AS356">
        <v>29</v>
      </c>
      <c r="AT356" t="str">
        <f t="shared" si="186"/>
        <v>Bajo</v>
      </c>
      <c r="AU356">
        <v>195</v>
      </c>
      <c r="AV356" t="str">
        <f t="shared" si="187"/>
        <v>Alto</v>
      </c>
      <c r="AW356">
        <v>125</v>
      </c>
      <c r="AX356" t="str">
        <f t="shared" si="188"/>
        <v>Bajo</v>
      </c>
      <c r="AY356">
        <v>6</v>
      </c>
      <c r="AZ356" t="str">
        <f t="shared" si="189"/>
        <v>Alto</v>
      </c>
      <c r="BA356">
        <v>9.5</v>
      </c>
      <c r="BB356" t="str">
        <f t="shared" si="167"/>
        <v>Baja</v>
      </c>
      <c r="BC356">
        <v>8</v>
      </c>
      <c r="BD356" t="str">
        <f t="shared" si="190"/>
        <v>Bajo</v>
      </c>
      <c r="BE356">
        <v>5.5</v>
      </c>
      <c r="BF356" t="str">
        <f t="shared" si="191"/>
        <v>Alto</v>
      </c>
      <c r="BG356">
        <v>1</v>
      </c>
      <c r="BH356" t="str">
        <f t="shared" si="192"/>
        <v>Toma ECA</v>
      </c>
      <c r="BI356">
        <v>1</v>
      </c>
      <c r="BJ356" t="str">
        <f t="shared" si="193"/>
        <v>Toma ARB</v>
      </c>
      <c r="BK356">
        <v>0</v>
      </c>
      <c r="BL356" t="str">
        <f t="shared" si="194"/>
        <v>No toma diureticos</v>
      </c>
      <c r="BM356">
        <v>1</v>
      </c>
      <c r="BN356" t="str">
        <f t="shared" si="195"/>
        <v>Toma estatinas</v>
      </c>
      <c r="BO356">
        <v>1</v>
      </c>
      <c r="BP356" t="str">
        <f t="shared" si="196"/>
        <v>Enfermedad renal</v>
      </c>
      <c r="BQ356">
        <v>1</v>
      </c>
      <c r="BR356" t="str">
        <f t="shared" si="197"/>
        <v>Enfermedad cardiovascular</v>
      </c>
    </row>
    <row r="357" spans="1:70" x14ac:dyDescent="0.25">
      <c r="A357" t="s">
        <v>357</v>
      </c>
      <c r="B357">
        <v>58</v>
      </c>
      <c r="C357" t="str">
        <f t="shared" si="168"/>
        <v>Adulto</v>
      </c>
      <c r="D357" t="s">
        <v>6</v>
      </c>
      <c r="E357">
        <v>27.2</v>
      </c>
      <c r="F357" t="str">
        <f t="shared" si="169"/>
        <v>Sobrepeso</v>
      </c>
      <c r="G357">
        <v>0</v>
      </c>
      <c r="H357" t="str">
        <f t="shared" si="170"/>
        <v>No tiene herencia</v>
      </c>
      <c r="I357">
        <v>107</v>
      </c>
      <c r="J357">
        <v>84</v>
      </c>
      <c r="K357">
        <v>81</v>
      </c>
      <c r="L357" t="str">
        <f t="shared" si="171"/>
        <v>Normal</v>
      </c>
      <c r="M357">
        <v>63</v>
      </c>
      <c r="N357" t="str">
        <f t="shared" si="172"/>
        <v>Normal</v>
      </c>
      <c r="O357">
        <v>1</v>
      </c>
      <c r="P357" t="str">
        <f t="shared" si="173"/>
        <v>Sin limitaciones</v>
      </c>
      <c r="Q357">
        <v>0</v>
      </c>
      <c r="R357" t="str">
        <f t="shared" si="174"/>
        <v>No tiene cetoacidosis</v>
      </c>
      <c r="S357">
        <v>0</v>
      </c>
      <c r="T357" t="str">
        <f t="shared" si="175"/>
        <v>No tiene Insuficiencia</v>
      </c>
      <c r="U357">
        <v>0</v>
      </c>
      <c r="V357" t="str">
        <f t="shared" si="176"/>
        <v>Normotenso</v>
      </c>
      <c r="W357">
        <v>0.6</v>
      </c>
      <c r="X357" t="str">
        <f t="shared" si="165"/>
        <v>Normal</v>
      </c>
      <c r="Y357">
        <v>30</v>
      </c>
      <c r="Z357" t="str">
        <f t="shared" si="166"/>
        <v>Normal</v>
      </c>
      <c r="AA357">
        <v>104</v>
      </c>
      <c r="AB357" t="str">
        <f t="shared" si="177"/>
        <v>Normal</v>
      </c>
      <c r="AC357">
        <v>11</v>
      </c>
      <c r="AD357" t="str">
        <f t="shared" si="178"/>
        <v>Normal</v>
      </c>
      <c r="AE357">
        <v>7</v>
      </c>
      <c r="AF357" t="str">
        <f t="shared" si="179"/>
        <v>Normal</v>
      </c>
      <c r="AG357">
        <v>1591</v>
      </c>
      <c r="AH357" t="str">
        <f t="shared" si="180"/>
        <v>Poliuria</v>
      </c>
      <c r="AI357">
        <v>0</v>
      </c>
      <c r="AJ357" t="str">
        <f t="shared" si="181"/>
        <v>No Diabetico</v>
      </c>
      <c r="AK357">
        <v>93</v>
      </c>
      <c r="AL357" t="str">
        <f t="shared" si="182"/>
        <v>Normal</v>
      </c>
      <c r="AM357">
        <v>5.8</v>
      </c>
      <c r="AN357" t="str">
        <f t="shared" si="183"/>
        <v>Prediabetes</v>
      </c>
      <c r="AO357">
        <v>182</v>
      </c>
      <c r="AP357" t="str">
        <f t="shared" si="184"/>
        <v>Normal</v>
      </c>
      <c r="AQ357">
        <v>123</v>
      </c>
      <c r="AR357" t="str">
        <f t="shared" si="185"/>
        <v>Casi normal</v>
      </c>
      <c r="AS357">
        <v>59</v>
      </c>
      <c r="AT357" t="str">
        <f t="shared" si="186"/>
        <v>Bajo</v>
      </c>
      <c r="AU357">
        <v>115</v>
      </c>
      <c r="AV357" t="str">
        <f t="shared" si="187"/>
        <v>Normal</v>
      </c>
      <c r="AW357">
        <v>141</v>
      </c>
      <c r="AX357" t="str">
        <f t="shared" si="188"/>
        <v>Normal</v>
      </c>
      <c r="AY357">
        <v>4.4000000000000004</v>
      </c>
      <c r="AZ357" t="str">
        <f t="shared" si="189"/>
        <v>Normal</v>
      </c>
      <c r="BA357">
        <v>13.4</v>
      </c>
      <c r="BB357" t="str">
        <f t="shared" si="167"/>
        <v>Normal</v>
      </c>
      <c r="BC357">
        <v>8.6999999999999993</v>
      </c>
      <c r="BD357" t="str">
        <f t="shared" si="190"/>
        <v>Normal</v>
      </c>
      <c r="BE357">
        <v>4.5</v>
      </c>
      <c r="BF357" t="str">
        <f t="shared" si="191"/>
        <v>Normal</v>
      </c>
      <c r="BG357">
        <v>1</v>
      </c>
      <c r="BH357" t="str">
        <f t="shared" si="192"/>
        <v>Toma ECA</v>
      </c>
      <c r="BI357">
        <v>1</v>
      </c>
      <c r="BJ357" t="str">
        <f t="shared" si="193"/>
        <v>Toma ARB</v>
      </c>
      <c r="BK357">
        <v>1</v>
      </c>
      <c r="BL357" t="str">
        <f t="shared" si="194"/>
        <v>Toma diureticos</v>
      </c>
      <c r="BM357">
        <v>1</v>
      </c>
      <c r="BN357" t="str">
        <f t="shared" si="195"/>
        <v>Toma estatinas</v>
      </c>
      <c r="BO357">
        <v>0</v>
      </c>
      <c r="BP357" t="str">
        <f t="shared" si="196"/>
        <v>Sano</v>
      </c>
      <c r="BQ357">
        <v>1</v>
      </c>
      <c r="BR357" t="str">
        <f t="shared" si="197"/>
        <v>Enfermedad cardiovascular</v>
      </c>
    </row>
    <row r="358" spans="1:70" x14ac:dyDescent="0.25">
      <c r="A358" t="s">
        <v>358</v>
      </c>
      <c r="B358">
        <v>65</v>
      </c>
      <c r="C358" t="str">
        <f t="shared" si="168"/>
        <v>Adulto Mayor</v>
      </c>
      <c r="D358" t="s">
        <v>1</v>
      </c>
      <c r="E358">
        <v>34.799999999999997</v>
      </c>
      <c r="F358" t="str">
        <f t="shared" si="169"/>
        <v>Obesidad I</v>
      </c>
      <c r="G358">
        <v>1</v>
      </c>
      <c r="H358" t="str">
        <f t="shared" si="170"/>
        <v>Tiene herencia</v>
      </c>
      <c r="I358">
        <v>145</v>
      </c>
      <c r="J358">
        <v>90</v>
      </c>
      <c r="K358">
        <v>95</v>
      </c>
      <c r="L358" t="str">
        <f t="shared" si="171"/>
        <v>Normal</v>
      </c>
      <c r="M358">
        <v>43</v>
      </c>
      <c r="N358" t="str">
        <f t="shared" si="172"/>
        <v>Intermedia</v>
      </c>
      <c r="O358">
        <v>4</v>
      </c>
      <c r="P358" t="str">
        <f t="shared" si="173"/>
        <v>Incapacidad</v>
      </c>
      <c r="Q358">
        <v>1</v>
      </c>
      <c r="R358" t="str">
        <f t="shared" si="174"/>
        <v>Tiene cetoacidosis</v>
      </c>
      <c r="S358">
        <v>1</v>
      </c>
      <c r="T358" t="str">
        <f t="shared" si="175"/>
        <v>Tiene Insuficiencia</v>
      </c>
      <c r="U358">
        <v>1</v>
      </c>
      <c r="V358" t="str">
        <f t="shared" si="176"/>
        <v>Hipertenso</v>
      </c>
      <c r="W358">
        <v>4.3</v>
      </c>
      <c r="X358" t="str">
        <f t="shared" si="165"/>
        <v>Alto</v>
      </c>
      <c r="Y358">
        <v>108</v>
      </c>
      <c r="Z358" t="str">
        <f t="shared" si="166"/>
        <v>Riesgo</v>
      </c>
      <c r="AA358">
        <v>22</v>
      </c>
      <c r="AB358" t="str">
        <f t="shared" si="177"/>
        <v>Dismucion grave</v>
      </c>
      <c r="AC358">
        <v>672</v>
      </c>
      <c r="AD358" t="str">
        <f t="shared" si="178"/>
        <v>Proteinuria</v>
      </c>
      <c r="AE358">
        <v>470</v>
      </c>
      <c r="AF358" t="str">
        <f t="shared" si="179"/>
        <v>Macroalbuminuria</v>
      </c>
      <c r="AG358">
        <v>544</v>
      </c>
      <c r="AH358" t="str">
        <f t="shared" si="180"/>
        <v>Poliuria</v>
      </c>
      <c r="AI358">
        <v>1</v>
      </c>
      <c r="AJ358" t="str">
        <f t="shared" si="181"/>
        <v>Diabetico</v>
      </c>
      <c r="AK358">
        <v>153</v>
      </c>
      <c r="AL358" t="str">
        <f t="shared" si="182"/>
        <v>Diabetes</v>
      </c>
      <c r="AM358">
        <v>9.1999999999999993</v>
      </c>
      <c r="AN358" t="str">
        <f t="shared" si="183"/>
        <v>Diabetes</v>
      </c>
      <c r="AO358">
        <v>224</v>
      </c>
      <c r="AP358" t="str">
        <f t="shared" si="184"/>
        <v>Alto</v>
      </c>
      <c r="AQ358">
        <v>195</v>
      </c>
      <c r="AR358" t="str">
        <f t="shared" si="185"/>
        <v>Muy alto</v>
      </c>
      <c r="AS358">
        <v>28</v>
      </c>
      <c r="AT358" t="str">
        <f t="shared" si="186"/>
        <v>Bajo</v>
      </c>
      <c r="AU358">
        <v>184</v>
      </c>
      <c r="AV358" t="str">
        <f t="shared" si="187"/>
        <v>Alto</v>
      </c>
      <c r="AW358">
        <v>127</v>
      </c>
      <c r="AX358" t="str">
        <f t="shared" si="188"/>
        <v>Bajo</v>
      </c>
      <c r="AY358">
        <v>6</v>
      </c>
      <c r="AZ358" t="str">
        <f t="shared" si="189"/>
        <v>Alto</v>
      </c>
      <c r="BA358">
        <v>11</v>
      </c>
      <c r="BB358" t="str">
        <f t="shared" si="167"/>
        <v>Baja</v>
      </c>
      <c r="BC358">
        <v>8.5</v>
      </c>
      <c r="BD358" t="str">
        <f t="shared" si="190"/>
        <v>Normal</v>
      </c>
      <c r="BE358">
        <v>4.7</v>
      </c>
      <c r="BF358" t="str">
        <f t="shared" si="191"/>
        <v>Alto</v>
      </c>
      <c r="BG358">
        <v>1</v>
      </c>
      <c r="BH358" t="str">
        <f t="shared" si="192"/>
        <v>Toma ECA</v>
      </c>
      <c r="BI358">
        <v>1</v>
      </c>
      <c r="BJ358" t="str">
        <f t="shared" si="193"/>
        <v>Toma ARB</v>
      </c>
      <c r="BK358">
        <v>1</v>
      </c>
      <c r="BL358" t="str">
        <f t="shared" si="194"/>
        <v>Toma diureticos</v>
      </c>
      <c r="BM358">
        <v>0</v>
      </c>
      <c r="BN358" t="str">
        <f t="shared" si="195"/>
        <v>No toma estatinas</v>
      </c>
      <c r="BO358">
        <v>1</v>
      </c>
      <c r="BP358" t="str">
        <f t="shared" si="196"/>
        <v>Enfermedad renal</v>
      </c>
      <c r="BQ358">
        <v>1</v>
      </c>
      <c r="BR358" t="str">
        <f t="shared" si="197"/>
        <v>Enfermedad cardiovascular</v>
      </c>
    </row>
    <row r="359" spans="1:70" x14ac:dyDescent="0.25">
      <c r="A359" t="s">
        <v>359</v>
      </c>
      <c r="B359">
        <v>53</v>
      </c>
      <c r="C359" t="str">
        <f t="shared" si="168"/>
        <v>Adulto</v>
      </c>
      <c r="D359" t="s">
        <v>6</v>
      </c>
      <c r="E359">
        <v>23.8</v>
      </c>
      <c r="F359" t="str">
        <f t="shared" si="169"/>
        <v>Peso Normal</v>
      </c>
      <c r="G359">
        <v>0</v>
      </c>
      <c r="H359" t="str">
        <f t="shared" si="170"/>
        <v>No tiene herencia</v>
      </c>
      <c r="I359">
        <v>118</v>
      </c>
      <c r="J359">
        <v>78</v>
      </c>
      <c r="K359">
        <v>68</v>
      </c>
      <c r="L359" t="str">
        <f t="shared" si="171"/>
        <v>Normal</v>
      </c>
      <c r="M359">
        <v>56</v>
      </c>
      <c r="N359" t="str">
        <f t="shared" si="172"/>
        <v>Normal</v>
      </c>
      <c r="O359">
        <v>1</v>
      </c>
      <c r="P359" t="str">
        <f t="shared" si="173"/>
        <v>Sin limitaciones</v>
      </c>
      <c r="Q359">
        <v>0</v>
      </c>
      <c r="R359" t="str">
        <f t="shared" si="174"/>
        <v>No tiene cetoacidosis</v>
      </c>
      <c r="S359">
        <v>0</v>
      </c>
      <c r="T359" t="str">
        <f t="shared" si="175"/>
        <v>No tiene Insuficiencia</v>
      </c>
      <c r="U359">
        <v>1</v>
      </c>
      <c r="V359" t="str">
        <f t="shared" si="176"/>
        <v>Hipertenso</v>
      </c>
      <c r="W359">
        <v>1.1000000000000001</v>
      </c>
      <c r="X359" t="str">
        <f t="shared" si="165"/>
        <v>Alto</v>
      </c>
      <c r="Y359">
        <v>28</v>
      </c>
      <c r="Z359" t="str">
        <f t="shared" si="166"/>
        <v>Normal</v>
      </c>
      <c r="AA359">
        <v>113</v>
      </c>
      <c r="AB359" t="str">
        <f t="shared" si="177"/>
        <v>Normal</v>
      </c>
      <c r="AC359">
        <v>18</v>
      </c>
      <c r="AD359" t="str">
        <f t="shared" si="178"/>
        <v>Normal</v>
      </c>
      <c r="AE359">
        <v>16</v>
      </c>
      <c r="AF359" t="str">
        <f t="shared" si="179"/>
        <v>Normal</v>
      </c>
      <c r="AG359">
        <v>1525</v>
      </c>
      <c r="AH359" t="str">
        <f t="shared" si="180"/>
        <v>Poliuria</v>
      </c>
      <c r="AI359">
        <v>1</v>
      </c>
      <c r="AJ359" t="str">
        <f t="shared" si="181"/>
        <v>Diabetico</v>
      </c>
      <c r="AK359">
        <v>107</v>
      </c>
      <c r="AL359" t="str">
        <f t="shared" si="182"/>
        <v>Prediabetes</v>
      </c>
      <c r="AM359">
        <v>5.8</v>
      </c>
      <c r="AN359" t="str">
        <f t="shared" si="183"/>
        <v>Prediabetes</v>
      </c>
      <c r="AO359">
        <v>167</v>
      </c>
      <c r="AP359" t="str">
        <f t="shared" si="184"/>
        <v>Normal</v>
      </c>
      <c r="AQ359">
        <v>114</v>
      </c>
      <c r="AR359" t="str">
        <f t="shared" si="185"/>
        <v>Casi normal</v>
      </c>
      <c r="AS359">
        <v>70</v>
      </c>
      <c r="AT359" t="str">
        <f t="shared" si="186"/>
        <v>Normal</v>
      </c>
      <c r="AU359">
        <v>156</v>
      </c>
      <c r="AV359" t="str">
        <f t="shared" si="187"/>
        <v>Alto</v>
      </c>
      <c r="AW359">
        <v>136</v>
      </c>
      <c r="AX359" t="str">
        <f t="shared" si="188"/>
        <v>Normal</v>
      </c>
      <c r="AY359">
        <v>3.5</v>
      </c>
      <c r="AZ359" t="str">
        <f t="shared" si="189"/>
        <v>Normal</v>
      </c>
      <c r="BA359">
        <v>15.7</v>
      </c>
      <c r="BB359" t="str">
        <f t="shared" si="167"/>
        <v>Alta</v>
      </c>
      <c r="BC359">
        <v>8.6999999999999993</v>
      </c>
      <c r="BD359" t="str">
        <f t="shared" si="190"/>
        <v>Normal</v>
      </c>
      <c r="BE359">
        <v>2.7</v>
      </c>
      <c r="BF359" t="str">
        <f t="shared" si="191"/>
        <v>Normal</v>
      </c>
      <c r="BG359">
        <v>1</v>
      </c>
      <c r="BH359" t="str">
        <f t="shared" si="192"/>
        <v>Toma ECA</v>
      </c>
      <c r="BI359">
        <v>0</v>
      </c>
      <c r="BJ359" t="str">
        <f t="shared" si="193"/>
        <v>No toma ARB</v>
      </c>
      <c r="BK359">
        <v>1</v>
      </c>
      <c r="BL359" t="str">
        <f t="shared" si="194"/>
        <v>Toma diureticos</v>
      </c>
      <c r="BM359">
        <v>0</v>
      </c>
      <c r="BN359" t="str">
        <f t="shared" si="195"/>
        <v>No toma estatinas</v>
      </c>
      <c r="BO359">
        <v>0</v>
      </c>
      <c r="BP359" t="str">
        <f t="shared" si="196"/>
        <v>Sano</v>
      </c>
      <c r="BQ359">
        <v>0</v>
      </c>
      <c r="BR359" t="str">
        <f t="shared" si="197"/>
        <v>Sano</v>
      </c>
    </row>
    <row r="360" spans="1:70" x14ac:dyDescent="0.25">
      <c r="A360" t="s">
        <v>360</v>
      </c>
      <c r="B360">
        <v>54</v>
      </c>
      <c r="C360" t="str">
        <f t="shared" si="168"/>
        <v>Adulto</v>
      </c>
      <c r="D360" t="s">
        <v>1</v>
      </c>
      <c r="E360">
        <v>18.399999999999999</v>
      </c>
      <c r="F360" t="str">
        <f t="shared" si="169"/>
        <v>Bajo peso</v>
      </c>
      <c r="G360">
        <v>0</v>
      </c>
      <c r="H360" t="str">
        <f t="shared" si="170"/>
        <v>No tiene herencia</v>
      </c>
      <c r="I360">
        <v>115</v>
      </c>
      <c r="J360">
        <v>76</v>
      </c>
      <c r="K360">
        <v>85</v>
      </c>
      <c r="L360" t="str">
        <f t="shared" si="171"/>
        <v>Normal</v>
      </c>
      <c r="M360">
        <v>55</v>
      </c>
      <c r="N360" t="str">
        <f t="shared" si="172"/>
        <v>Normal</v>
      </c>
      <c r="O360">
        <v>2</v>
      </c>
      <c r="P360" t="str">
        <f t="shared" si="173"/>
        <v>Ligera limitaciones</v>
      </c>
      <c r="Q360">
        <v>0</v>
      </c>
      <c r="R360" t="str">
        <f t="shared" si="174"/>
        <v>No tiene cetoacidosis</v>
      </c>
      <c r="S360">
        <v>0</v>
      </c>
      <c r="T360" t="str">
        <f t="shared" si="175"/>
        <v>No tiene Insuficiencia</v>
      </c>
      <c r="U360">
        <v>1</v>
      </c>
      <c r="V360" t="str">
        <f t="shared" si="176"/>
        <v>Hipertenso</v>
      </c>
      <c r="W360">
        <v>0.9</v>
      </c>
      <c r="X360" t="str">
        <f t="shared" si="165"/>
        <v>Normal</v>
      </c>
      <c r="Y360">
        <v>18</v>
      </c>
      <c r="Z360" t="str">
        <f t="shared" si="166"/>
        <v>Normal</v>
      </c>
      <c r="AA360">
        <v>115</v>
      </c>
      <c r="AB360" t="str">
        <f t="shared" si="177"/>
        <v>Normal</v>
      </c>
      <c r="AC360">
        <v>8</v>
      </c>
      <c r="AD360" t="str">
        <f t="shared" si="178"/>
        <v>Normal</v>
      </c>
      <c r="AE360">
        <v>5</v>
      </c>
      <c r="AF360" t="str">
        <f t="shared" si="179"/>
        <v>Normal</v>
      </c>
      <c r="AG360">
        <v>1417</v>
      </c>
      <c r="AH360" t="str">
        <f t="shared" si="180"/>
        <v>Poliuria</v>
      </c>
      <c r="AI360">
        <v>1</v>
      </c>
      <c r="AJ360" t="str">
        <f t="shared" si="181"/>
        <v>Diabetico</v>
      </c>
      <c r="AK360">
        <v>88</v>
      </c>
      <c r="AL360" t="str">
        <f t="shared" si="182"/>
        <v>Normal</v>
      </c>
      <c r="AM360">
        <v>5.6</v>
      </c>
      <c r="AN360" t="str">
        <f t="shared" si="183"/>
        <v>Normal</v>
      </c>
      <c r="AO360">
        <v>182</v>
      </c>
      <c r="AP360" t="str">
        <f t="shared" si="184"/>
        <v>Normal</v>
      </c>
      <c r="AQ360">
        <v>102</v>
      </c>
      <c r="AR360" t="str">
        <f t="shared" si="185"/>
        <v>Casi normal</v>
      </c>
      <c r="AS360">
        <v>60</v>
      </c>
      <c r="AT360" t="str">
        <f t="shared" si="186"/>
        <v>Normal</v>
      </c>
      <c r="AU360">
        <v>134</v>
      </c>
      <c r="AV360" t="str">
        <f t="shared" si="187"/>
        <v>Normal</v>
      </c>
      <c r="AW360">
        <v>143</v>
      </c>
      <c r="AX360" t="str">
        <f t="shared" si="188"/>
        <v>Normal</v>
      </c>
      <c r="AY360">
        <v>3.7</v>
      </c>
      <c r="AZ360" t="str">
        <f t="shared" si="189"/>
        <v>Normal</v>
      </c>
      <c r="BA360">
        <v>13.4</v>
      </c>
      <c r="BB360" t="str">
        <f t="shared" si="167"/>
        <v>Baja</v>
      </c>
      <c r="BC360">
        <v>8.5</v>
      </c>
      <c r="BD360" t="str">
        <f t="shared" si="190"/>
        <v>Normal</v>
      </c>
      <c r="BE360">
        <v>3.2</v>
      </c>
      <c r="BF360" t="str">
        <f t="shared" si="191"/>
        <v>Normal</v>
      </c>
      <c r="BG360">
        <v>1</v>
      </c>
      <c r="BH360" t="str">
        <f t="shared" si="192"/>
        <v>Toma ECA</v>
      </c>
      <c r="BI360">
        <v>0</v>
      </c>
      <c r="BJ360" t="str">
        <f t="shared" si="193"/>
        <v>No toma ARB</v>
      </c>
      <c r="BK360">
        <v>0</v>
      </c>
      <c r="BL360" t="str">
        <f t="shared" si="194"/>
        <v>No toma diureticos</v>
      </c>
      <c r="BM360">
        <v>1</v>
      </c>
      <c r="BN360" t="str">
        <f t="shared" si="195"/>
        <v>Toma estatinas</v>
      </c>
      <c r="BO360">
        <v>0</v>
      </c>
      <c r="BP360" t="str">
        <f t="shared" si="196"/>
        <v>Sano</v>
      </c>
      <c r="BQ360">
        <v>1</v>
      </c>
      <c r="BR360" t="str">
        <f t="shared" si="197"/>
        <v>Enfermedad cardiovascular</v>
      </c>
    </row>
    <row r="361" spans="1:70" x14ac:dyDescent="0.25">
      <c r="A361" t="s">
        <v>361</v>
      </c>
      <c r="B361">
        <v>41</v>
      </c>
      <c r="C361" t="str">
        <f t="shared" si="168"/>
        <v>Adulto</v>
      </c>
      <c r="D361" t="s">
        <v>6</v>
      </c>
      <c r="E361">
        <v>24.6</v>
      </c>
      <c r="F361" t="str">
        <f t="shared" si="169"/>
        <v>Peso Normal</v>
      </c>
      <c r="G361">
        <v>0</v>
      </c>
      <c r="H361" t="str">
        <f t="shared" si="170"/>
        <v>No tiene herencia</v>
      </c>
      <c r="I361">
        <v>101</v>
      </c>
      <c r="J361">
        <v>72</v>
      </c>
      <c r="K361">
        <v>83</v>
      </c>
      <c r="L361" t="str">
        <f t="shared" si="171"/>
        <v>Normal</v>
      </c>
      <c r="M361">
        <v>63</v>
      </c>
      <c r="N361" t="str">
        <f t="shared" si="172"/>
        <v>Normal</v>
      </c>
      <c r="O361">
        <v>2</v>
      </c>
      <c r="P361" t="str">
        <f t="shared" si="173"/>
        <v>Ligera limitaciones</v>
      </c>
      <c r="Q361">
        <v>0</v>
      </c>
      <c r="R361" t="str">
        <f t="shared" si="174"/>
        <v>No tiene cetoacidosis</v>
      </c>
      <c r="S361">
        <v>0</v>
      </c>
      <c r="T361" t="str">
        <f t="shared" si="175"/>
        <v>No tiene Insuficiencia</v>
      </c>
      <c r="U361">
        <v>1</v>
      </c>
      <c r="V361" t="str">
        <f t="shared" si="176"/>
        <v>Hipertenso</v>
      </c>
      <c r="W361">
        <v>0.6</v>
      </c>
      <c r="X361" t="str">
        <f t="shared" si="165"/>
        <v>Normal</v>
      </c>
      <c r="Y361">
        <v>31</v>
      </c>
      <c r="Z361" t="str">
        <f t="shared" si="166"/>
        <v>Normal</v>
      </c>
      <c r="AA361">
        <v>84</v>
      </c>
      <c r="AB361" t="str">
        <f t="shared" si="177"/>
        <v>Funcion disminuida</v>
      </c>
      <c r="AC361">
        <v>16</v>
      </c>
      <c r="AD361" t="str">
        <f t="shared" si="178"/>
        <v>Normal</v>
      </c>
      <c r="AE361">
        <v>12</v>
      </c>
      <c r="AF361" t="str">
        <f t="shared" si="179"/>
        <v>Normal</v>
      </c>
      <c r="AG361">
        <v>2264</v>
      </c>
      <c r="AH361" t="str">
        <f t="shared" si="180"/>
        <v>Poliuria</v>
      </c>
      <c r="AI361">
        <v>0</v>
      </c>
      <c r="AJ361" t="str">
        <f t="shared" si="181"/>
        <v>No Diabetico</v>
      </c>
      <c r="AK361">
        <v>110</v>
      </c>
      <c r="AL361" t="str">
        <f t="shared" si="182"/>
        <v>Prediabetes</v>
      </c>
      <c r="AM361">
        <v>6.1</v>
      </c>
      <c r="AN361" t="str">
        <f t="shared" si="183"/>
        <v>Prediabetes</v>
      </c>
      <c r="AO361">
        <v>174</v>
      </c>
      <c r="AP361" t="str">
        <f t="shared" si="184"/>
        <v>Normal</v>
      </c>
      <c r="AQ361">
        <v>95</v>
      </c>
      <c r="AR361" t="str">
        <f t="shared" si="185"/>
        <v>Normal</v>
      </c>
      <c r="AS361">
        <v>64</v>
      </c>
      <c r="AT361" t="str">
        <f t="shared" si="186"/>
        <v>Normal</v>
      </c>
      <c r="AU361">
        <v>117</v>
      </c>
      <c r="AV361" t="str">
        <f t="shared" si="187"/>
        <v>Normal</v>
      </c>
      <c r="AW361">
        <v>145</v>
      </c>
      <c r="AX361" t="str">
        <f t="shared" si="188"/>
        <v>Normal</v>
      </c>
      <c r="AY361">
        <v>4.4000000000000004</v>
      </c>
      <c r="AZ361" t="str">
        <f t="shared" si="189"/>
        <v>Normal</v>
      </c>
      <c r="BA361">
        <v>14.4</v>
      </c>
      <c r="BB361" t="str">
        <f t="shared" si="167"/>
        <v>Normal</v>
      </c>
      <c r="BC361">
        <v>8.8000000000000007</v>
      </c>
      <c r="BD361" t="str">
        <f t="shared" si="190"/>
        <v>Normal</v>
      </c>
      <c r="BE361">
        <v>2.7</v>
      </c>
      <c r="BF361" t="str">
        <f t="shared" si="191"/>
        <v>Normal</v>
      </c>
      <c r="BG361">
        <v>1</v>
      </c>
      <c r="BH361" t="str">
        <f t="shared" si="192"/>
        <v>Toma ECA</v>
      </c>
      <c r="BI361">
        <v>0</v>
      </c>
      <c r="BJ361" t="str">
        <f t="shared" si="193"/>
        <v>No toma ARB</v>
      </c>
      <c r="BK361">
        <v>0</v>
      </c>
      <c r="BL361" t="str">
        <f t="shared" si="194"/>
        <v>No toma diureticos</v>
      </c>
      <c r="BM361">
        <v>1</v>
      </c>
      <c r="BN361" t="str">
        <f t="shared" si="195"/>
        <v>Toma estatinas</v>
      </c>
      <c r="BO361">
        <v>0</v>
      </c>
      <c r="BP361" t="str">
        <f t="shared" si="196"/>
        <v>Sano</v>
      </c>
      <c r="BQ361">
        <v>1</v>
      </c>
      <c r="BR361" t="str">
        <f t="shared" si="197"/>
        <v>Enfermedad cardiovascular</v>
      </c>
    </row>
    <row r="362" spans="1:70" x14ac:dyDescent="0.25">
      <c r="A362" t="s">
        <v>362</v>
      </c>
      <c r="B362">
        <v>35</v>
      </c>
      <c r="C362" t="str">
        <f t="shared" si="168"/>
        <v>Adulto</v>
      </c>
      <c r="D362" t="s">
        <v>6</v>
      </c>
      <c r="E362">
        <v>26</v>
      </c>
      <c r="F362" t="str">
        <f t="shared" si="169"/>
        <v>Sobrepeso</v>
      </c>
      <c r="G362">
        <v>0</v>
      </c>
      <c r="H362" t="str">
        <f t="shared" si="170"/>
        <v>No tiene herencia</v>
      </c>
      <c r="I362">
        <v>107</v>
      </c>
      <c r="J362">
        <v>72</v>
      </c>
      <c r="K362">
        <v>67</v>
      </c>
      <c r="L362" t="str">
        <f t="shared" si="171"/>
        <v>Normal</v>
      </c>
      <c r="M362">
        <v>50</v>
      </c>
      <c r="N362" t="str">
        <f t="shared" si="172"/>
        <v>Normal</v>
      </c>
      <c r="O362">
        <v>2</v>
      </c>
      <c r="P362" t="str">
        <f t="shared" si="173"/>
        <v>Ligera limitaciones</v>
      </c>
      <c r="Q362">
        <v>0</v>
      </c>
      <c r="R362" t="str">
        <f t="shared" si="174"/>
        <v>No tiene cetoacidosis</v>
      </c>
      <c r="S362">
        <v>0</v>
      </c>
      <c r="T362" t="str">
        <f t="shared" si="175"/>
        <v>No tiene Insuficiencia</v>
      </c>
      <c r="U362">
        <v>1</v>
      </c>
      <c r="V362" t="str">
        <f t="shared" si="176"/>
        <v>Hipertenso</v>
      </c>
      <c r="W362">
        <v>0.9</v>
      </c>
      <c r="X362" t="str">
        <f t="shared" si="165"/>
        <v>Normal</v>
      </c>
      <c r="Y362">
        <v>39</v>
      </c>
      <c r="Z362" t="str">
        <f t="shared" si="166"/>
        <v>Normal</v>
      </c>
      <c r="AA362">
        <v>94</v>
      </c>
      <c r="AB362" t="str">
        <f t="shared" si="177"/>
        <v>Normal</v>
      </c>
      <c r="AC362">
        <v>18</v>
      </c>
      <c r="AD362" t="str">
        <f t="shared" si="178"/>
        <v>Normal</v>
      </c>
      <c r="AE362">
        <v>16</v>
      </c>
      <c r="AF362" t="str">
        <f t="shared" si="179"/>
        <v>Normal</v>
      </c>
      <c r="AG362">
        <v>2045</v>
      </c>
      <c r="AH362" t="str">
        <f t="shared" si="180"/>
        <v>Poliuria</v>
      </c>
      <c r="AI362">
        <v>0</v>
      </c>
      <c r="AJ362" t="str">
        <f t="shared" si="181"/>
        <v>No Diabetico</v>
      </c>
      <c r="AK362">
        <v>101</v>
      </c>
      <c r="AL362" t="str">
        <f t="shared" si="182"/>
        <v>Prediabetes</v>
      </c>
      <c r="AM362">
        <v>6.1</v>
      </c>
      <c r="AN362" t="str">
        <f t="shared" si="183"/>
        <v>Prediabetes</v>
      </c>
      <c r="AO362">
        <v>162</v>
      </c>
      <c r="AP362" t="str">
        <f t="shared" si="184"/>
        <v>Normal</v>
      </c>
      <c r="AQ362">
        <v>107</v>
      </c>
      <c r="AR362" t="str">
        <f t="shared" si="185"/>
        <v>Casi normal</v>
      </c>
      <c r="AS362">
        <v>65</v>
      </c>
      <c r="AT362" t="str">
        <f t="shared" si="186"/>
        <v>Normal</v>
      </c>
      <c r="AU362">
        <v>163</v>
      </c>
      <c r="AV362" t="str">
        <f t="shared" si="187"/>
        <v>Alto</v>
      </c>
      <c r="AW362">
        <v>135</v>
      </c>
      <c r="AX362" t="str">
        <f t="shared" si="188"/>
        <v>Normal</v>
      </c>
      <c r="AY362">
        <v>3.9</v>
      </c>
      <c r="AZ362" t="str">
        <f t="shared" si="189"/>
        <v>Normal</v>
      </c>
      <c r="BA362">
        <v>15.3</v>
      </c>
      <c r="BB362" t="str">
        <f t="shared" si="167"/>
        <v>Normal</v>
      </c>
      <c r="BC362">
        <v>8.5</v>
      </c>
      <c r="BD362" t="str">
        <f t="shared" si="190"/>
        <v>Normal</v>
      </c>
      <c r="BE362">
        <v>3.6</v>
      </c>
      <c r="BF362" t="str">
        <f t="shared" si="191"/>
        <v>Normal</v>
      </c>
      <c r="BG362">
        <v>0</v>
      </c>
      <c r="BH362" t="str">
        <f t="shared" si="192"/>
        <v>No Toma ECA</v>
      </c>
      <c r="BI362">
        <v>0</v>
      </c>
      <c r="BJ362" t="str">
        <f t="shared" si="193"/>
        <v>No toma ARB</v>
      </c>
      <c r="BK362">
        <v>0</v>
      </c>
      <c r="BL362" t="str">
        <f t="shared" si="194"/>
        <v>No toma diureticos</v>
      </c>
      <c r="BM362">
        <v>1</v>
      </c>
      <c r="BN362" t="str">
        <f t="shared" si="195"/>
        <v>Toma estatinas</v>
      </c>
      <c r="BO362">
        <v>0</v>
      </c>
      <c r="BP362" t="str">
        <f t="shared" si="196"/>
        <v>Sano</v>
      </c>
      <c r="BQ362">
        <v>1</v>
      </c>
      <c r="BR362" t="str">
        <f t="shared" si="197"/>
        <v>Enfermedad cardiovascular</v>
      </c>
    </row>
    <row r="363" spans="1:70" x14ac:dyDescent="0.25">
      <c r="A363" t="s">
        <v>363</v>
      </c>
      <c r="B363">
        <v>72</v>
      </c>
      <c r="C363" t="str">
        <f t="shared" si="168"/>
        <v>Adulto Mayor</v>
      </c>
      <c r="D363" t="s">
        <v>1</v>
      </c>
      <c r="E363">
        <v>36.799999999999997</v>
      </c>
      <c r="F363" t="str">
        <f t="shared" si="169"/>
        <v>Obesidad II</v>
      </c>
      <c r="G363">
        <v>0</v>
      </c>
      <c r="H363" t="str">
        <f t="shared" si="170"/>
        <v>No tiene herencia</v>
      </c>
      <c r="I363">
        <v>148</v>
      </c>
      <c r="J363">
        <v>100</v>
      </c>
      <c r="K363">
        <v>100</v>
      </c>
      <c r="L363" t="str">
        <f t="shared" si="171"/>
        <v>Normal</v>
      </c>
      <c r="M363">
        <v>45</v>
      </c>
      <c r="N363" t="str">
        <f t="shared" si="172"/>
        <v>Intermedia</v>
      </c>
      <c r="O363">
        <v>2</v>
      </c>
      <c r="P363" t="str">
        <f t="shared" si="173"/>
        <v>Ligera limitaciones</v>
      </c>
      <c r="Q363">
        <v>0</v>
      </c>
      <c r="R363" t="str">
        <f t="shared" si="174"/>
        <v>No tiene cetoacidosis</v>
      </c>
      <c r="S363">
        <v>0</v>
      </c>
      <c r="T363" t="str">
        <f t="shared" si="175"/>
        <v>No tiene Insuficiencia</v>
      </c>
      <c r="U363">
        <v>1</v>
      </c>
      <c r="V363" t="str">
        <f t="shared" si="176"/>
        <v>Hipertenso</v>
      </c>
      <c r="W363">
        <v>4.3</v>
      </c>
      <c r="X363" t="str">
        <f t="shared" si="165"/>
        <v>Alto</v>
      </c>
      <c r="Y363">
        <v>53</v>
      </c>
      <c r="Z363" t="str">
        <f t="shared" si="166"/>
        <v>Normal</v>
      </c>
      <c r="AA363">
        <v>57</v>
      </c>
      <c r="AB363" t="str">
        <f t="shared" si="177"/>
        <v>Funcion disminuida moderada</v>
      </c>
      <c r="AC363">
        <v>2497</v>
      </c>
      <c r="AD363" t="str">
        <f t="shared" si="178"/>
        <v>Proteinuria</v>
      </c>
      <c r="AE363">
        <v>1747</v>
      </c>
      <c r="AF363" t="str">
        <f t="shared" si="179"/>
        <v>Macroalbuminuria</v>
      </c>
      <c r="AG363">
        <v>642</v>
      </c>
      <c r="AH363" t="str">
        <f t="shared" si="180"/>
        <v>Poliuria</v>
      </c>
      <c r="AI363">
        <v>1</v>
      </c>
      <c r="AJ363" t="str">
        <f t="shared" si="181"/>
        <v>Diabetico</v>
      </c>
      <c r="AK363">
        <v>134</v>
      </c>
      <c r="AL363" t="str">
        <f t="shared" si="182"/>
        <v>Diabetes</v>
      </c>
      <c r="AM363">
        <v>8</v>
      </c>
      <c r="AN363" t="str">
        <f t="shared" si="183"/>
        <v>Diabetes</v>
      </c>
      <c r="AO363">
        <v>229</v>
      </c>
      <c r="AP363" t="str">
        <f t="shared" si="184"/>
        <v>Alto</v>
      </c>
      <c r="AQ363">
        <v>149</v>
      </c>
      <c r="AR363" t="str">
        <f t="shared" si="185"/>
        <v>Limite alto</v>
      </c>
      <c r="AS363">
        <v>25</v>
      </c>
      <c r="AT363" t="str">
        <f t="shared" si="186"/>
        <v>Bajo</v>
      </c>
      <c r="AU363">
        <v>279</v>
      </c>
      <c r="AV363" t="str">
        <f t="shared" si="187"/>
        <v>Alto</v>
      </c>
      <c r="AW363">
        <v>136</v>
      </c>
      <c r="AX363" t="str">
        <f t="shared" si="188"/>
        <v>Normal</v>
      </c>
      <c r="AY363">
        <v>6.4</v>
      </c>
      <c r="AZ363" t="str">
        <f t="shared" si="189"/>
        <v>Alto</v>
      </c>
      <c r="BA363">
        <v>9.6</v>
      </c>
      <c r="BB363" t="str">
        <f t="shared" si="167"/>
        <v>Baja</v>
      </c>
      <c r="BC363">
        <v>8</v>
      </c>
      <c r="BD363" t="str">
        <f t="shared" si="190"/>
        <v>Bajo</v>
      </c>
      <c r="BE363">
        <v>6.8</v>
      </c>
      <c r="BF363" t="str">
        <f t="shared" si="191"/>
        <v>Alto</v>
      </c>
      <c r="BG363">
        <v>1</v>
      </c>
      <c r="BH363" t="str">
        <f t="shared" si="192"/>
        <v>Toma ECA</v>
      </c>
      <c r="BI363">
        <v>1</v>
      </c>
      <c r="BJ363" t="str">
        <f t="shared" si="193"/>
        <v>Toma ARB</v>
      </c>
      <c r="BK363">
        <v>1</v>
      </c>
      <c r="BL363" t="str">
        <f t="shared" si="194"/>
        <v>Toma diureticos</v>
      </c>
      <c r="BM363">
        <v>0</v>
      </c>
      <c r="BN363" t="str">
        <f t="shared" si="195"/>
        <v>No toma estatinas</v>
      </c>
      <c r="BO363">
        <v>1</v>
      </c>
      <c r="BP363" t="str">
        <f t="shared" si="196"/>
        <v>Enfermedad renal</v>
      </c>
      <c r="BQ363">
        <v>0</v>
      </c>
      <c r="BR363" t="str">
        <f t="shared" si="197"/>
        <v>Sano</v>
      </c>
    </row>
    <row r="364" spans="1:70" x14ac:dyDescent="0.25">
      <c r="A364" t="s">
        <v>364</v>
      </c>
      <c r="B364">
        <v>41</v>
      </c>
      <c r="C364" t="str">
        <f t="shared" si="168"/>
        <v>Adulto</v>
      </c>
      <c r="D364" t="s">
        <v>1</v>
      </c>
      <c r="E364">
        <v>26.4</v>
      </c>
      <c r="F364" t="str">
        <f t="shared" si="169"/>
        <v>Sobrepeso</v>
      </c>
      <c r="G364">
        <v>0</v>
      </c>
      <c r="H364" t="str">
        <f t="shared" si="170"/>
        <v>No tiene herencia</v>
      </c>
      <c r="I364">
        <v>131</v>
      </c>
      <c r="J364">
        <v>82</v>
      </c>
      <c r="K364">
        <v>80</v>
      </c>
      <c r="L364" t="str">
        <f t="shared" si="171"/>
        <v>Normal</v>
      </c>
      <c r="M364">
        <v>66</v>
      </c>
      <c r="N364" t="str">
        <f t="shared" si="172"/>
        <v>Normal</v>
      </c>
      <c r="O364">
        <v>1</v>
      </c>
      <c r="P364" t="str">
        <f t="shared" si="173"/>
        <v>Sin limitaciones</v>
      </c>
      <c r="Q364">
        <v>0</v>
      </c>
      <c r="R364" t="str">
        <f t="shared" si="174"/>
        <v>No tiene cetoacidosis</v>
      </c>
      <c r="S364">
        <v>0</v>
      </c>
      <c r="T364" t="str">
        <f t="shared" si="175"/>
        <v>No tiene Insuficiencia</v>
      </c>
      <c r="U364">
        <v>0</v>
      </c>
      <c r="V364" t="str">
        <f t="shared" si="176"/>
        <v>Normotenso</v>
      </c>
      <c r="W364">
        <v>1</v>
      </c>
      <c r="X364" t="str">
        <f t="shared" si="165"/>
        <v>Normal</v>
      </c>
      <c r="Y364">
        <v>18</v>
      </c>
      <c r="Z364" t="str">
        <f t="shared" si="166"/>
        <v>Normal</v>
      </c>
      <c r="AA364">
        <v>82</v>
      </c>
      <c r="AB364" t="str">
        <f t="shared" si="177"/>
        <v>Funcion disminuida</v>
      </c>
      <c r="AC364">
        <v>20</v>
      </c>
      <c r="AD364" t="str">
        <f t="shared" si="178"/>
        <v>Normal</v>
      </c>
      <c r="AE364">
        <v>16</v>
      </c>
      <c r="AF364" t="str">
        <f t="shared" si="179"/>
        <v>Normal</v>
      </c>
      <c r="AG364">
        <v>1318</v>
      </c>
      <c r="AH364" t="str">
        <f t="shared" si="180"/>
        <v>Poliuria</v>
      </c>
      <c r="AI364">
        <v>0</v>
      </c>
      <c r="AJ364" t="str">
        <f t="shared" si="181"/>
        <v>No Diabetico</v>
      </c>
      <c r="AK364">
        <v>124</v>
      </c>
      <c r="AL364" t="str">
        <f t="shared" si="182"/>
        <v>Prediabetes</v>
      </c>
      <c r="AM364">
        <v>6.4</v>
      </c>
      <c r="AN364" t="str">
        <f t="shared" si="183"/>
        <v>Prediabetes</v>
      </c>
      <c r="AO364">
        <v>162</v>
      </c>
      <c r="AP364" t="str">
        <f t="shared" si="184"/>
        <v>Normal</v>
      </c>
      <c r="AQ364">
        <v>111</v>
      </c>
      <c r="AR364" t="str">
        <f t="shared" si="185"/>
        <v>Casi normal</v>
      </c>
      <c r="AS364">
        <v>44</v>
      </c>
      <c r="AT364" t="str">
        <f t="shared" si="186"/>
        <v>Bajo</v>
      </c>
      <c r="AU364">
        <v>158</v>
      </c>
      <c r="AV364" t="str">
        <f t="shared" si="187"/>
        <v>Alto</v>
      </c>
      <c r="AW364">
        <v>135</v>
      </c>
      <c r="AX364" t="str">
        <f t="shared" si="188"/>
        <v>Normal</v>
      </c>
      <c r="AY364">
        <v>4.2</v>
      </c>
      <c r="AZ364" t="str">
        <f t="shared" si="189"/>
        <v>Normal</v>
      </c>
      <c r="BA364">
        <v>14.5</v>
      </c>
      <c r="BB364" t="str">
        <f t="shared" si="167"/>
        <v>Normal</v>
      </c>
      <c r="BC364">
        <v>9.1999999999999993</v>
      </c>
      <c r="BD364" t="str">
        <f t="shared" si="190"/>
        <v>Normal</v>
      </c>
      <c r="BE364">
        <v>3.1</v>
      </c>
      <c r="BF364" t="str">
        <f t="shared" si="191"/>
        <v>Normal</v>
      </c>
      <c r="BG364">
        <v>1</v>
      </c>
      <c r="BH364" t="str">
        <f t="shared" si="192"/>
        <v>Toma ECA</v>
      </c>
      <c r="BI364">
        <v>0</v>
      </c>
      <c r="BJ364" t="str">
        <f t="shared" si="193"/>
        <v>No toma ARB</v>
      </c>
      <c r="BK364">
        <v>1</v>
      </c>
      <c r="BL364" t="str">
        <f t="shared" si="194"/>
        <v>Toma diureticos</v>
      </c>
      <c r="BM364">
        <v>0</v>
      </c>
      <c r="BN364" t="str">
        <f t="shared" si="195"/>
        <v>No toma estatinas</v>
      </c>
      <c r="BO364">
        <v>0</v>
      </c>
      <c r="BP364" t="str">
        <f t="shared" si="196"/>
        <v>Sano</v>
      </c>
      <c r="BQ364">
        <v>1</v>
      </c>
      <c r="BR364" t="str">
        <f t="shared" si="197"/>
        <v>Enfermedad cardiovascular</v>
      </c>
    </row>
    <row r="365" spans="1:70" x14ac:dyDescent="0.25">
      <c r="A365" t="s">
        <v>365</v>
      </c>
      <c r="B365">
        <v>67</v>
      </c>
      <c r="C365" t="str">
        <f t="shared" si="168"/>
        <v>Adulto Mayor</v>
      </c>
      <c r="D365" t="s">
        <v>1</v>
      </c>
      <c r="E365">
        <v>29.1</v>
      </c>
      <c r="F365" t="str">
        <f t="shared" si="169"/>
        <v>Sobrepeso</v>
      </c>
      <c r="G365">
        <v>0</v>
      </c>
      <c r="H365" t="str">
        <f t="shared" si="170"/>
        <v>No tiene herencia</v>
      </c>
      <c r="I365">
        <v>118</v>
      </c>
      <c r="J365">
        <v>65</v>
      </c>
      <c r="K365">
        <v>60</v>
      </c>
      <c r="L365" t="str">
        <f t="shared" si="171"/>
        <v>Normal</v>
      </c>
      <c r="M365">
        <v>62</v>
      </c>
      <c r="N365" t="str">
        <f t="shared" si="172"/>
        <v>Normal</v>
      </c>
      <c r="O365">
        <v>2</v>
      </c>
      <c r="P365" t="str">
        <f t="shared" si="173"/>
        <v>Ligera limitaciones</v>
      </c>
      <c r="Q365">
        <v>0</v>
      </c>
      <c r="R365" t="str">
        <f t="shared" si="174"/>
        <v>No tiene cetoacidosis</v>
      </c>
      <c r="S365">
        <v>0</v>
      </c>
      <c r="T365" t="str">
        <f t="shared" si="175"/>
        <v>No tiene Insuficiencia</v>
      </c>
      <c r="U365">
        <v>0</v>
      </c>
      <c r="V365" t="str">
        <f t="shared" si="176"/>
        <v>Normotenso</v>
      </c>
      <c r="W365">
        <v>1.1000000000000001</v>
      </c>
      <c r="X365" t="str">
        <f t="shared" si="165"/>
        <v>Normal</v>
      </c>
      <c r="Y365">
        <v>20</v>
      </c>
      <c r="Z365" t="str">
        <f t="shared" si="166"/>
        <v>Normal</v>
      </c>
      <c r="AA365">
        <v>92</v>
      </c>
      <c r="AB365" t="str">
        <f t="shared" si="177"/>
        <v>Normal</v>
      </c>
      <c r="AC365">
        <v>18</v>
      </c>
      <c r="AD365" t="str">
        <f t="shared" si="178"/>
        <v>Normal</v>
      </c>
      <c r="AE365">
        <v>14</v>
      </c>
      <c r="AF365" t="str">
        <f t="shared" si="179"/>
        <v>Normal</v>
      </c>
      <c r="AG365">
        <v>1406</v>
      </c>
      <c r="AH365" t="str">
        <f t="shared" si="180"/>
        <v>Poliuria</v>
      </c>
      <c r="AI365">
        <v>1</v>
      </c>
      <c r="AJ365" t="str">
        <f t="shared" si="181"/>
        <v>Diabetico</v>
      </c>
      <c r="AK365">
        <v>107</v>
      </c>
      <c r="AL365" t="str">
        <f t="shared" si="182"/>
        <v>Prediabetes</v>
      </c>
      <c r="AM365">
        <v>5.6</v>
      </c>
      <c r="AN365" t="str">
        <f t="shared" si="183"/>
        <v>Normal</v>
      </c>
      <c r="AO365">
        <v>191</v>
      </c>
      <c r="AP365" t="str">
        <f t="shared" si="184"/>
        <v>Normal</v>
      </c>
      <c r="AQ365">
        <v>106</v>
      </c>
      <c r="AR365" t="str">
        <f t="shared" si="185"/>
        <v>Casi normal</v>
      </c>
      <c r="AS365">
        <v>64</v>
      </c>
      <c r="AT365" t="str">
        <f t="shared" si="186"/>
        <v>Normal</v>
      </c>
      <c r="AU365">
        <v>147</v>
      </c>
      <c r="AV365" t="str">
        <f t="shared" si="187"/>
        <v>Normal</v>
      </c>
      <c r="AW365">
        <v>142</v>
      </c>
      <c r="AX365" t="str">
        <f t="shared" si="188"/>
        <v>Normal</v>
      </c>
      <c r="AY365">
        <v>3.7</v>
      </c>
      <c r="AZ365" t="str">
        <f t="shared" si="189"/>
        <v>Normal</v>
      </c>
      <c r="BA365">
        <v>16</v>
      </c>
      <c r="BB365" t="str">
        <f t="shared" si="167"/>
        <v>Normal</v>
      </c>
      <c r="BC365">
        <v>9.4</v>
      </c>
      <c r="BD365" t="str">
        <f t="shared" si="190"/>
        <v>Normal</v>
      </c>
      <c r="BE365">
        <v>3.2</v>
      </c>
      <c r="BF365" t="str">
        <f t="shared" si="191"/>
        <v>Normal</v>
      </c>
      <c r="BG365">
        <v>1</v>
      </c>
      <c r="BH365" t="str">
        <f t="shared" si="192"/>
        <v>Toma ECA</v>
      </c>
      <c r="BI365">
        <v>1</v>
      </c>
      <c r="BJ365" t="str">
        <f t="shared" si="193"/>
        <v>Toma ARB</v>
      </c>
      <c r="BK365">
        <v>0</v>
      </c>
      <c r="BL365" t="str">
        <f t="shared" si="194"/>
        <v>No toma diureticos</v>
      </c>
      <c r="BM365">
        <v>0</v>
      </c>
      <c r="BN365" t="str">
        <f t="shared" si="195"/>
        <v>No toma estatinas</v>
      </c>
      <c r="BO365">
        <v>0</v>
      </c>
      <c r="BP365" t="str">
        <f t="shared" si="196"/>
        <v>Sano</v>
      </c>
      <c r="BQ365">
        <v>0</v>
      </c>
      <c r="BR365" t="str">
        <f t="shared" si="197"/>
        <v>Sano</v>
      </c>
    </row>
    <row r="366" spans="1:70" x14ac:dyDescent="0.25">
      <c r="A366" t="s">
        <v>366</v>
      </c>
      <c r="B366">
        <v>49</v>
      </c>
      <c r="C366" t="str">
        <f t="shared" si="168"/>
        <v>Adulto</v>
      </c>
      <c r="D366" t="s">
        <v>6</v>
      </c>
      <c r="E366">
        <v>24.2</v>
      </c>
      <c r="F366" t="str">
        <f t="shared" si="169"/>
        <v>Peso Normal</v>
      </c>
      <c r="G366">
        <v>0</v>
      </c>
      <c r="H366" t="str">
        <f t="shared" si="170"/>
        <v>No tiene herencia</v>
      </c>
      <c r="I366">
        <v>116</v>
      </c>
      <c r="J366">
        <v>77</v>
      </c>
      <c r="K366">
        <v>71</v>
      </c>
      <c r="L366" t="str">
        <f t="shared" si="171"/>
        <v>Normal</v>
      </c>
      <c r="M366">
        <v>59</v>
      </c>
      <c r="N366" t="str">
        <f t="shared" si="172"/>
        <v>Normal</v>
      </c>
      <c r="O366">
        <v>1</v>
      </c>
      <c r="P366" t="str">
        <f t="shared" si="173"/>
        <v>Sin limitaciones</v>
      </c>
      <c r="Q366">
        <v>0</v>
      </c>
      <c r="R366" t="str">
        <f t="shared" si="174"/>
        <v>No tiene cetoacidosis</v>
      </c>
      <c r="S366">
        <v>0</v>
      </c>
      <c r="T366" t="str">
        <f t="shared" si="175"/>
        <v>No tiene Insuficiencia</v>
      </c>
      <c r="U366">
        <v>1</v>
      </c>
      <c r="V366" t="str">
        <f t="shared" si="176"/>
        <v>Hipertenso</v>
      </c>
      <c r="W366">
        <v>0.7</v>
      </c>
      <c r="X366" t="str">
        <f t="shared" si="165"/>
        <v>Normal</v>
      </c>
      <c r="Y366">
        <v>35</v>
      </c>
      <c r="Z366" t="str">
        <f t="shared" si="166"/>
        <v>Normal</v>
      </c>
      <c r="AA366">
        <v>81</v>
      </c>
      <c r="AB366" t="str">
        <f t="shared" si="177"/>
        <v>Funcion disminuida</v>
      </c>
      <c r="AC366">
        <v>22</v>
      </c>
      <c r="AD366" t="str">
        <f t="shared" si="178"/>
        <v>Normal</v>
      </c>
      <c r="AE366">
        <v>17</v>
      </c>
      <c r="AF366" t="str">
        <f t="shared" si="179"/>
        <v>Normal</v>
      </c>
      <c r="AG366">
        <v>1171</v>
      </c>
      <c r="AH366" t="str">
        <f t="shared" si="180"/>
        <v>Poliuria</v>
      </c>
      <c r="AI366">
        <v>0</v>
      </c>
      <c r="AJ366" t="str">
        <f t="shared" si="181"/>
        <v>No Diabetico</v>
      </c>
      <c r="AK366">
        <v>105</v>
      </c>
      <c r="AL366" t="str">
        <f t="shared" si="182"/>
        <v>Prediabetes</v>
      </c>
      <c r="AM366">
        <v>5.6</v>
      </c>
      <c r="AN366" t="str">
        <f t="shared" si="183"/>
        <v>Normal</v>
      </c>
      <c r="AO366">
        <v>175</v>
      </c>
      <c r="AP366" t="str">
        <f t="shared" si="184"/>
        <v>Normal</v>
      </c>
      <c r="AQ366">
        <v>113</v>
      </c>
      <c r="AR366" t="str">
        <f t="shared" si="185"/>
        <v>Casi normal</v>
      </c>
      <c r="AS366">
        <v>47</v>
      </c>
      <c r="AT366" t="str">
        <f t="shared" si="186"/>
        <v>Bajo</v>
      </c>
      <c r="AU366">
        <v>89</v>
      </c>
      <c r="AV366" t="str">
        <f t="shared" si="187"/>
        <v>Normal</v>
      </c>
      <c r="AW366">
        <v>141</v>
      </c>
      <c r="AX366" t="str">
        <f t="shared" si="188"/>
        <v>Normal</v>
      </c>
      <c r="AY366">
        <v>3.7</v>
      </c>
      <c r="AZ366" t="str">
        <f t="shared" si="189"/>
        <v>Normal</v>
      </c>
      <c r="BA366">
        <v>15.4</v>
      </c>
      <c r="BB366" t="str">
        <f t="shared" si="167"/>
        <v>Normal</v>
      </c>
      <c r="BC366">
        <v>10.5</v>
      </c>
      <c r="BD366" t="str">
        <f t="shared" si="190"/>
        <v>Normal</v>
      </c>
      <c r="BE366">
        <v>3.1</v>
      </c>
      <c r="BF366" t="str">
        <f t="shared" si="191"/>
        <v>Normal</v>
      </c>
      <c r="BG366">
        <v>0</v>
      </c>
      <c r="BH366" t="str">
        <f t="shared" si="192"/>
        <v>No Toma ECA</v>
      </c>
      <c r="BI366">
        <v>1</v>
      </c>
      <c r="BJ366" t="str">
        <f t="shared" si="193"/>
        <v>Toma ARB</v>
      </c>
      <c r="BK366">
        <v>0</v>
      </c>
      <c r="BL366" t="str">
        <f t="shared" si="194"/>
        <v>No toma diureticos</v>
      </c>
      <c r="BM366">
        <v>0</v>
      </c>
      <c r="BN366" t="str">
        <f t="shared" si="195"/>
        <v>No toma estatinas</v>
      </c>
      <c r="BO366">
        <v>0</v>
      </c>
      <c r="BP366" t="str">
        <f t="shared" si="196"/>
        <v>Sano</v>
      </c>
      <c r="BQ366">
        <v>0</v>
      </c>
      <c r="BR366" t="str">
        <f t="shared" si="197"/>
        <v>Sano</v>
      </c>
    </row>
    <row r="367" spans="1:70" x14ac:dyDescent="0.25">
      <c r="A367" t="s">
        <v>367</v>
      </c>
      <c r="B367">
        <v>72</v>
      </c>
      <c r="C367" t="str">
        <f t="shared" si="168"/>
        <v>Adulto Mayor</v>
      </c>
      <c r="D367" t="s">
        <v>1</v>
      </c>
      <c r="E367">
        <v>33.700000000000003</v>
      </c>
      <c r="F367" t="str">
        <f t="shared" si="169"/>
        <v>Obesidad I</v>
      </c>
      <c r="G367">
        <v>0</v>
      </c>
      <c r="H367" t="str">
        <f t="shared" si="170"/>
        <v>No tiene herencia</v>
      </c>
      <c r="I367">
        <v>163</v>
      </c>
      <c r="J367">
        <v>105</v>
      </c>
      <c r="K367">
        <v>90</v>
      </c>
      <c r="L367" t="str">
        <f t="shared" si="171"/>
        <v>Normal</v>
      </c>
      <c r="M367">
        <v>32</v>
      </c>
      <c r="N367" t="str">
        <f t="shared" si="172"/>
        <v>Reducida</v>
      </c>
      <c r="O367">
        <v>4</v>
      </c>
      <c r="P367" t="str">
        <f t="shared" si="173"/>
        <v>Incapacidad</v>
      </c>
      <c r="Q367">
        <v>1</v>
      </c>
      <c r="R367" t="str">
        <f t="shared" si="174"/>
        <v>Tiene cetoacidosis</v>
      </c>
      <c r="S367">
        <v>1</v>
      </c>
      <c r="T367" t="str">
        <f t="shared" si="175"/>
        <v>Tiene Insuficiencia</v>
      </c>
      <c r="U367">
        <v>1</v>
      </c>
      <c r="V367" t="str">
        <f t="shared" si="176"/>
        <v>Hipertenso</v>
      </c>
      <c r="W367">
        <v>2.5</v>
      </c>
      <c r="X367" t="str">
        <f t="shared" si="165"/>
        <v>Alto</v>
      </c>
      <c r="Y367">
        <v>91</v>
      </c>
      <c r="Z367" t="str">
        <f t="shared" si="166"/>
        <v>Elevado</v>
      </c>
      <c r="AA367">
        <v>18</v>
      </c>
      <c r="AB367" t="str">
        <f t="shared" si="177"/>
        <v>Dismucion grave</v>
      </c>
      <c r="AC367">
        <v>746</v>
      </c>
      <c r="AD367" t="str">
        <f t="shared" si="178"/>
        <v>Proteinuria</v>
      </c>
      <c r="AE367">
        <v>596</v>
      </c>
      <c r="AF367" t="str">
        <f t="shared" si="179"/>
        <v>Macroalbuminuria</v>
      </c>
      <c r="AG367">
        <v>589</v>
      </c>
      <c r="AH367" t="str">
        <f t="shared" si="180"/>
        <v>Poliuria</v>
      </c>
      <c r="AI367">
        <v>1</v>
      </c>
      <c r="AJ367" t="str">
        <f t="shared" si="181"/>
        <v>Diabetico</v>
      </c>
      <c r="AK367">
        <v>156</v>
      </c>
      <c r="AL367" t="str">
        <f t="shared" si="182"/>
        <v>Diabetes</v>
      </c>
      <c r="AM367">
        <v>7.2</v>
      </c>
      <c r="AN367" t="str">
        <f t="shared" si="183"/>
        <v>Diabetes</v>
      </c>
      <c r="AO367">
        <v>314</v>
      </c>
      <c r="AP367" t="str">
        <f t="shared" si="184"/>
        <v>Riesgo</v>
      </c>
      <c r="AQ367">
        <v>193</v>
      </c>
      <c r="AR367" t="str">
        <f t="shared" si="185"/>
        <v>Muy alto</v>
      </c>
      <c r="AS367">
        <v>31</v>
      </c>
      <c r="AT367" t="str">
        <f t="shared" si="186"/>
        <v>Bajo</v>
      </c>
      <c r="AU367">
        <v>447</v>
      </c>
      <c r="AV367" t="str">
        <f t="shared" si="187"/>
        <v>Alto</v>
      </c>
      <c r="AW367">
        <v>131</v>
      </c>
      <c r="AX367" t="str">
        <f t="shared" si="188"/>
        <v>Bajo</v>
      </c>
      <c r="AY367">
        <v>5.0999999999999996</v>
      </c>
      <c r="AZ367" t="str">
        <f t="shared" si="189"/>
        <v>Alto</v>
      </c>
      <c r="BA367">
        <v>10.7</v>
      </c>
      <c r="BB367" t="str">
        <f t="shared" si="167"/>
        <v>Baja</v>
      </c>
      <c r="BC367">
        <v>8.6</v>
      </c>
      <c r="BD367" t="str">
        <f t="shared" si="190"/>
        <v>Normal</v>
      </c>
      <c r="BE367">
        <v>6.7</v>
      </c>
      <c r="BF367" t="str">
        <f t="shared" si="191"/>
        <v>Alto</v>
      </c>
      <c r="BG367">
        <v>1</v>
      </c>
      <c r="BH367" t="str">
        <f t="shared" si="192"/>
        <v>Toma ECA</v>
      </c>
      <c r="BI367">
        <v>1</v>
      </c>
      <c r="BJ367" t="str">
        <f t="shared" si="193"/>
        <v>Toma ARB</v>
      </c>
      <c r="BK367">
        <v>0</v>
      </c>
      <c r="BL367" t="str">
        <f t="shared" si="194"/>
        <v>No toma diureticos</v>
      </c>
      <c r="BM367">
        <v>1</v>
      </c>
      <c r="BN367" t="str">
        <f t="shared" si="195"/>
        <v>Toma estatinas</v>
      </c>
      <c r="BO367">
        <v>1</v>
      </c>
      <c r="BP367" t="str">
        <f t="shared" si="196"/>
        <v>Enfermedad renal</v>
      </c>
      <c r="BQ367">
        <v>1</v>
      </c>
      <c r="BR367" t="str">
        <f t="shared" si="197"/>
        <v>Enfermedad cardiovascular</v>
      </c>
    </row>
    <row r="368" spans="1:70" x14ac:dyDescent="0.25">
      <c r="A368" t="s">
        <v>368</v>
      </c>
      <c r="B368">
        <v>34</v>
      </c>
      <c r="C368" t="str">
        <f t="shared" si="168"/>
        <v>Adulto</v>
      </c>
      <c r="D368" t="s">
        <v>1</v>
      </c>
      <c r="E368">
        <v>25.5</v>
      </c>
      <c r="F368" t="str">
        <f t="shared" si="169"/>
        <v>Sobrepeso</v>
      </c>
      <c r="G368">
        <v>0</v>
      </c>
      <c r="H368" t="str">
        <f t="shared" si="170"/>
        <v>No tiene herencia</v>
      </c>
      <c r="I368">
        <v>131</v>
      </c>
      <c r="J368">
        <v>83</v>
      </c>
      <c r="K368">
        <v>80</v>
      </c>
      <c r="L368" t="str">
        <f t="shared" si="171"/>
        <v>Normal</v>
      </c>
      <c r="M368">
        <v>67</v>
      </c>
      <c r="N368" t="str">
        <f t="shared" si="172"/>
        <v>Normal</v>
      </c>
      <c r="O368">
        <v>1</v>
      </c>
      <c r="P368" t="str">
        <f t="shared" si="173"/>
        <v>Sin limitaciones</v>
      </c>
      <c r="Q368">
        <v>0</v>
      </c>
      <c r="R368" t="str">
        <f t="shared" si="174"/>
        <v>No tiene cetoacidosis</v>
      </c>
      <c r="S368">
        <v>0</v>
      </c>
      <c r="T368" t="str">
        <f t="shared" si="175"/>
        <v>No tiene Insuficiencia</v>
      </c>
      <c r="U368">
        <v>1</v>
      </c>
      <c r="V368" t="str">
        <f t="shared" si="176"/>
        <v>Hipertenso</v>
      </c>
      <c r="W368">
        <v>1</v>
      </c>
      <c r="X368" t="str">
        <f t="shared" si="165"/>
        <v>Normal</v>
      </c>
      <c r="Y368">
        <v>22</v>
      </c>
      <c r="Z368" t="str">
        <f t="shared" si="166"/>
        <v>Normal</v>
      </c>
      <c r="AA368">
        <v>106</v>
      </c>
      <c r="AB368" t="str">
        <f t="shared" si="177"/>
        <v>Normal</v>
      </c>
      <c r="AC368">
        <v>25</v>
      </c>
      <c r="AD368" t="str">
        <f t="shared" si="178"/>
        <v>Normal</v>
      </c>
      <c r="AE368">
        <v>17</v>
      </c>
      <c r="AF368" t="str">
        <f t="shared" si="179"/>
        <v>Normal</v>
      </c>
      <c r="AG368">
        <v>2080</v>
      </c>
      <c r="AH368" t="str">
        <f t="shared" si="180"/>
        <v>Poliuria</v>
      </c>
      <c r="AI368">
        <v>1</v>
      </c>
      <c r="AJ368" t="str">
        <f t="shared" si="181"/>
        <v>Diabetico</v>
      </c>
      <c r="AK368">
        <v>101</v>
      </c>
      <c r="AL368" t="str">
        <f t="shared" si="182"/>
        <v>Prediabetes</v>
      </c>
      <c r="AM368">
        <v>5.4</v>
      </c>
      <c r="AN368" t="str">
        <f t="shared" si="183"/>
        <v>Normal</v>
      </c>
      <c r="AO368">
        <v>219</v>
      </c>
      <c r="AP368" t="str">
        <f t="shared" si="184"/>
        <v>Alto</v>
      </c>
      <c r="AQ368">
        <v>107</v>
      </c>
      <c r="AR368" t="str">
        <f t="shared" si="185"/>
        <v>Casi normal</v>
      </c>
      <c r="AS368">
        <v>70</v>
      </c>
      <c r="AT368" t="str">
        <f t="shared" si="186"/>
        <v>Normal</v>
      </c>
      <c r="AU368">
        <v>118</v>
      </c>
      <c r="AV368" t="str">
        <f t="shared" si="187"/>
        <v>Normal</v>
      </c>
      <c r="AW368">
        <v>144</v>
      </c>
      <c r="AX368" t="str">
        <f t="shared" si="188"/>
        <v>Normal</v>
      </c>
      <c r="AY368">
        <v>3.8</v>
      </c>
      <c r="AZ368" t="str">
        <f t="shared" si="189"/>
        <v>Normal</v>
      </c>
      <c r="BA368">
        <v>13.4</v>
      </c>
      <c r="BB368" t="str">
        <f t="shared" si="167"/>
        <v>Baja</v>
      </c>
      <c r="BC368">
        <v>10.4</v>
      </c>
      <c r="BD368" t="str">
        <f t="shared" si="190"/>
        <v>Normal</v>
      </c>
      <c r="BE368">
        <v>4.0999999999999996</v>
      </c>
      <c r="BF368" t="str">
        <f t="shared" si="191"/>
        <v>Normal</v>
      </c>
      <c r="BG368">
        <v>1</v>
      </c>
      <c r="BH368" t="str">
        <f t="shared" si="192"/>
        <v>Toma ECA</v>
      </c>
      <c r="BI368">
        <v>0</v>
      </c>
      <c r="BJ368" t="str">
        <f t="shared" si="193"/>
        <v>No toma ARB</v>
      </c>
      <c r="BK368">
        <v>0</v>
      </c>
      <c r="BL368" t="str">
        <f t="shared" si="194"/>
        <v>No toma diureticos</v>
      </c>
      <c r="BM368">
        <v>0</v>
      </c>
      <c r="BN368" t="str">
        <f t="shared" si="195"/>
        <v>No toma estatinas</v>
      </c>
      <c r="BO368">
        <v>0</v>
      </c>
      <c r="BP368" t="str">
        <f t="shared" si="196"/>
        <v>Sano</v>
      </c>
      <c r="BQ368">
        <v>1</v>
      </c>
      <c r="BR368" t="str">
        <f t="shared" si="197"/>
        <v>Enfermedad cardiovascular</v>
      </c>
    </row>
    <row r="369" spans="1:70" x14ac:dyDescent="0.25">
      <c r="A369" t="s">
        <v>369</v>
      </c>
      <c r="B369">
        <v>78</v>
      </c>
      <c r="C369" t="str">
        <f t="shared" si="168"/>
        <v>Adulto Mayor</v>
      </c>
      <c r="D369" t="s">
        <v>1</v>
      </c>
      <c r="E369">
        <v>37</v>
      </c>
      <c r="F369" t="str">
        <f t="shared" si="169"/>
        <v>Obesidad II</v>
      </c>
      <c r="G369">
        <v>0</v>
      </c>
      <c r="H369" t="str">
        <f t="shared" si="170"/>
        <v>No tiene herencia</v>
      </c>
      <c r="I369">
        <v>187</v>
      </c>
      <c r="J369">
        <v>90</v>
      </c>
      <c r="K369">
        <v>101</v>
      </c>
      <c r="L369" t="str">
        <f t="shared" si="171"/>
        <v>Taquicardia</v>
      </c>
      <c r="M369">
        <v>40</v>
      </c>
      <c r="N369" t="str">
        <f t="shared" si="172"/>
        <v>Reducida</v>
      </c>
      <c r="O369">
        <v>3</v>
      </c>
      <c r="P369" t="str">
        <f t="shared" si="173"/>
        <v>Limitacion marcada</v>
      </c>
      <c r="Q369">
        <v>1</v>
      </c>
      <c r="R369" t="str">
        <f t="shared" si="174"/>
        <v>Tiene cetoacidosis</v>
      </c>
      <c r="S369">
        <v>0</v>
      </c>
      <c r="T369" t="str">
        <f t="shared" si="175"/>
        <v>No tiene Insuficiencia</v>
      </c>
      <c r="U369">
        <v>1</v>
      </c>
      <c r="V369" t="str">
        <f t="shared" si="176"/>
        <v>Hipertenso</v>
      </c>
      <c r="W369">
        <v>3.8</v>
      </c>
      <c r="X369" t="str">
        <f t="shared" si="165"/>
        <v>Alto</v>
      </c>
      <c r="Y369">
        <v>99</v>
      </c>
      <c r="Z369" t="str">
        <f t="shared" si="166"/>
        <v>Elevado</v>
      </c>
      <c r="AA369">
        <v>53</v>
      </c>
      <c r="AB369" t="str">
        <f t="shared" si="177"/>
        <v>Funcion disminuida moderada</v>
      </c>
      <c r="AC369">
        <v>552</v>
      </c>
      <c r="AD369" t="str">
        <f t="shared" si="178"/>
        <v>Proteinuria</v>
      </c>
      <c r="AE369">
        <v>441</v>
      </c>
      <c r="AF369" t="str">
        <f t="shared" si="179"/>
        <v>Macroalbuminuria</v>
      </c>
      <c r="AG369">
        <v>777</v>
      </c>
      <c r="AH369" t="str">
        <f t="shared" si="180"/>
        <v>Poliuria</v>
      </c>
      <c r="AI369">
        <v>1</v>
      </c>
      <c r="AJ369" t="str">
        <f t="shared" si="181"/>
        <v>Diabetico</v>
      </c>
      <c r="AK369">
        <v>151</v>
      </c>
      <c r="AL369" t="str">
        <f t="shared" si="182"/>
        <v>Diabetes</v>
      </c>
      <c r="AM369">
        <v>8.5</v>
      </c>
      <c r="AN369" t="str">
        <f t="shared" si="183"/>
        <v>Diabetes</v>
      </c>
      <c r="AO369">
        <v>276</v>
      </c>
      <c r="AP369" t="str">
        <f t="shared" si="184"/>
        <v>Riesgo</v>
      </c>
      <c r="AQ369">
        <v>140</v>
      </c>
      <c r="AR369" t="str">
        <f t="shared" si="185"/>
        <v>Limite alto</v>
      </c>
      <c r="AS369">
        <v>34</v>
      </c>
      <c r="AT369" t="str">
        <f t="shared" si="186"/>
        <v>Bajo</v>
      </c>
      <c r="AU369">
        <v>427</v>
      </c>
      <c r="AV369" t="str">
        <f t="shared" si="187"/>
        <v>Alto</v>
      </c>
      <c r="AW369">
        <v>131</v>
      </c>
      <c r="AX369" t="str">
        <f t="shared" si="188"/>
        <v>Bajo</v>
      </c>
      <c r="AY369">
        <v>6.9</v>
      </c>
      <c r="AZ369" t="str">
        <f t="shared" si="189"/>
        <v>Alto</v>
      </c>
      <c r="BA369">
        <v>8</v>
      </c>
      <c r="BB369" t="str">
        <f t="shared" si="167"/>
        <v>Baja</v>
      </c>
      <c r="BC369">
        <v>8.6</v>
      </c>
      <c r="BD369" t="str">
        <f t="shared" si="190"/>
        <v>Normal</v>
      </c>
      <c r="BE369">
        <v>6.1</v>
      </c>
      <c r="BF369" t="str">
        <f t="shared" si="191"/>
        <v>Alto</v>
      </c>
      <c r="BG369">
        <v>1</v>
      </c>
      <c r="BH369" t="str">
        <f t="shared" si="192"/>
        <v>Toma ECA</v>
      </c>
      <c r="BI369">
        <v>1</v>
      </c>
      <c r="BJ369" t="str">
        <f t="shared" si="193"/>
        <v>Toma ARB</v>
      </c>
      <c r="BK369">
        <v>1</v>
      </c>
      <c r="BL369" t="str">
        <f t="shared" si="194"/>
        <v>Toma diureticos</v>
      </c>
      <c r="BM369">
        <v>0</v>
      </c>
      <c r="BN369" t="str">
        <f t="shared" si="195"/>
        <v>No toma estatinas</v>
      </c>
      <c r="BO369">
        <v>1</v>
      </c>
      <c r="BP369" t="str">
        <f t="shared" si="196"/>
        <v>Enfermedad renal</v>
      </c>
      <c r="BQ369">
        <v>0</v>
      </c>
      <c r="BR369" t="str">
        <f t="shared" si="197"/>
        <v>Sano</v>
      </c>
    </row>
    <row r="370" spans="1:70" x14ac:dyDescent="0.25">
      <c r="A370" t="s">
        <v>370</v>
      </c>
      <c r="B370">
        <v>78</v>
      </c>
      <c r="C370" t="str">
        <f t="shared" si="168"/>
        <v>Adulto Mayor</v>
      </c>
      <c r="D370" t="s">
        <v>6</v>
      </c>
      <c r="E370">
        <v>30.4</v>
      </c>
      <c r="F370" t="str">
        <f t="shared" si="169"/>
        <v>Obesidad I</v>
      </c>
      <c r="G370">
        <v>1</v>
      </c>
      <c r="H370" t="str">
        <f t="shared" si="170"/>
        <v>Tiene herencia</v>
      </c>
      <c r="I370">
        <v>181</v>
      </c>
      <c r="J370">
        <v>94</v>
      </c>
      <c r="K370">
        <v>84</v>
      </c>
      <c r="L370" t="str">
        <f t="shared" si="171"/>
        <v>Normal</v>
      </c>
      <c r="M370">
        <v>42</v>
      </c>
      <c r="N370" t="str">
        <f t="shared" si="172"/>
        <v>Intermedia</v>
      </c>
      <c r="O370">
        <v>2</v>
      </c>
      <c r="P370" t="str">
        <f t="shared" si="173"/>
        <v>Ligera limitaciones</v>
      </c>
      <c r="Q370">
        <v>1</v>
      </c>
      <c r="R370" t="str">
        <f t="shared" si="174"/>
        <v>Tiene cetoacidosis</v>
      </c>
      <c r="S370">
        <v>1</v>
      </c>
      <c r="T370" t="str">
        <f t="shared" si="175"/>
        <v>Tiene Insuficiencia</v>
      </c>
      <c r="U370">
        <v>1</v>
      </c>
      <c r="V370" t="str">
        <f t="shared" si="176"/>
        <v>Hipertenso</v>
      </c>
      <c r="W370">
        <v>3</v>
      </c>
      <c r="X370" t="str">
        <f t="shared" si="165"/>
        <v>Alto</v>
      </c>
      <c r="Y370">
        <v>106</v>
      </c>
      <c r="Z370" t="str">
        <f t="shared" si="166"/>
        <v>Riesgo</v>
      </c>
      <c r="AA370">
        <v>50</v>
      </c>
      <c r="AB370" t="str">
        <f t="shared" si="177"/>
        <v>Funcion disminuida moderada</v>
      </c>
      <c r="AC370">
        <v>1552</v>
      </c>
      <c r="AD370" t="str">
        <f t="shared" si="178"/>
        <v>Proteinuria</v>
      </c>
      <c r="AE370">
        <v>1396</v>
      </c>
      <c r="AF370" t="str">
        <f t="shared" si="179"/>
        <v>Macroalbuminuria</v>
      </c>
      <c r="AG370">
        <v>424</v>
      </c>
      <c r="AH370" t="str">
        <f t="shared" si="180"/>
        <v>Oliguria</v>
      </c>
      <c r="AI370">
        <v>0</v>
      </c>
      <c r="AJ370" t="str">
        <f t="shared" si="181"/>
        <v>No Diabetico</v>
      </c>
      <c r="AK370">
        <v>161</v>
      </c>
      <c r="AL370" t="str">
        <f t="shared" si="182"/>
        <v>Diabetes</v>
      </c>
      <c r="AM370">
        <v>8.9</v>
      </c>
      <c r="AN370" t="str">
        <f t="shared" si="183"/>
        <v>Diabetes</v>
      </c>
      <c r="AO370">
        <v>241</v>
      </c>
      <c r="AP370" t="str">
        <f t="shared" si="184"/>
        <v>Riesgo</v>
      </c>
      <c r="AQ370">
        <v>149</v>
      </c>
      <c r="AR370" t="str">
        <f t="shared" si="185"/>
        <v>Limite alto</v>
      </c>
      <c r="AS370">
        <v>25</v>
      </c>
      <c r="AT370" t="str">
        <f t="shared" si="186"/>
        <v>Bajo</v>
      </c>
      <c r="AU370">
        <v>247</v>
      </c>
      <c r="AV370" t="str">
        <f t="shared" si="187"/>
        <v>Alto</v>
      </c>
      <c r="AW370">
        <v>137</v>
      </c>
      <c r="AX370" t="str">
        <f t="shared" si="188"/>
        <v>Normal</v>
      </c>
      <c r="AY370">
        <v>5.6</v>
      </c>
      <c r="AZ370" t="str">
        <f t="shared" si="189"/>
        <v>Alto</v>
      </c>
      <c r="BA370">
        <v>9.6</v>
      </c>
      <c r="BB370" t="str">
        <f t="shared" si="167"/>
        <v>Baja</v>
      </c>
      <c r="BC370">
        <v>7.8</v>
      </c>
      <c r="BD370" t="str">
        <f t="shared" si="190"/>
        <v>Bajo</v>
      </c>
      <c r="BE370">
        <v>5.5</v>
      </c>
      <c r="BF370" t="str">
        <f t="shared" si="191"/>
        <v>Alto</v>
      </c>
      <c r="BG370">
        <v>1</v>
      </c>
      <c r="BH370" t="str">
        <f t="shared" si="192"/>
        <v>Toma ECA</v>
      </c>
      <c r="BI370">
        <v>1</v>
      </c>
      <c r="BJ370" t="str">
        <f t="shared" si="193"/>
        <v>Toma ARB</v>
      </c>
      <c r="BK370">
        <v>1</v>
      </c>
      <c r="BL370" t="str">
        <f t="shared" si="194"/>
        <v>Toma diureticos</v>
      </c>
      <c r="BM370">
        <v>1</v>
      </c>
      <c r="BN370" t="str">
        <f t="shared" si="195"/>
        <v>Toma estatinas</v>
      </c>
      <c r="BO370">
        <v>1</v>
      </c>
      <c r="BP370" t="str">
        <f t="shared" si="196"/>
        <v>Enfermedad renal</v>
      </c>
      <c r="BQ370">
        <v>0</v>
      </c>
      <c r="BR370" t="str">
        <f t="shared" si="197"/>
        <v>Sano</v>
      </c>
    </row>
    <row r="371" spans="1:70" x14ac:dyDescent="0.25">
      <c r="A371" t="s">
        <v>371</v>
      </c>
      <c r="B371">
        <v>68</v>
      </c>
      <c r="C371" t="str">
        <f t="shared" si="168"/>
        <v>Adulto Mayor</v>
      </c>
      <c r="D371" t="s">
        <v>6</v>
      </c>
      <c r="E371">
        <v>30</v>
      </c>
      <c r="F371" t="str">
        <f t="shared" si="169"/>
        <v>Obesidad I</v>
      </c>
      <c r="G371">
        <v>1</v>
      </c>
      <c r="H371" t="str">
        <f t="shared" si="170"/>
        <v>Tiene herencia</v>
      </c>
      <c r="I371">
        <v>174</v>
      </c>
      <c r="J371">
        <v>99</v>
      </c>
      <c r="K371">
        <v>91</v>
      </c>
      <c r="L371" t="str">
        <f t="shared" si="171"/>
        <v>Normal</v>
      </c>
      <c r="M371">
        <v>35</v>
      </c>
      <c r="N371" t="str">
        <f t="shared" si="172"/>
        <v>Reducida</v>
      </c>
      <c r="O371">
        <v>2</v>
      </c>
      <c r="P371" t="str">
        <f t="shared" si="173"/>
        <v>Ligera limitaciones</v>
      </c>
      <c r="Q371">
        <v>0</v>
      </c>
      <c r="R371" t="str">
        <f t="shared" si="174"/>
        <v>No tiene cetoacidosis</v>
      </c>
      <c r="S371">
        <v>0</v>
      </c>
      <c r="T371" t="str">
        <f t="shared" si="175"/>
        <v>No tiene Insuficiencia</v>
      </c>
      <c r="U371">
        <v>1</v>
      </c>
      <c r="V371" t="str">
        <f t="shared" si="176"/>
        <v>Hipertenso</v>
      </c>
      <c r="W371">
        <v>2.5</v>
      </c>
      <c r="X371" t="str">
        <f t="shared" si="165"/>
        <v>Alto</v>
      </c>
      <c r="Y371">
        <v>49</v>
      </c>
      <c r="Z371" t="str">
        <f t="shared" si="166"/>
        <v>Elevado</v>
      </c>
      <c r="AA371">
        <v>33</v>
      </c>
      <c r="AB371" t="str">
        <f t="shared" si="177"/>
        <v>Funcion disminuida moderada</v>
      </c>
      <c r="AC371">
        <v>2887</v>
      </c>
      <c r="AD371" t="str">
        <f t="shared" si="178"/>
        <v>Proteinuria</v>
      </c>
      <c r="AE371">
        <v>2020</v>
      </c>
      <c r="AF371" t="str">
        <f t="shared" si="179"/>
        <v>Macroalbuminuria</v>
      </c>
      <c r="AG371">
        <v>361</v>
      </c>
      <c r="AH371" t="str">
        <f t="shared" si="180"/>
        <v>Oliguria</v>
      </c>
      <c r="AI371">
        <v>1</v>
      </c>
      <c r="AJ371" t="str">
        <f t="shared" si="181"/>
        <v>Diabetico</v>
      </c>
      <c r="AK371">
        <v>139</v>
      </c>
      <c r="AL371" t="str">
        <f t="shared" si="182"/>
        <v>Diabetes</v>
      </c>
      <c r="AM371">
        <v>7.6</v>
      </c>
      <c r="AN371" t="str">
        <f t="shared" si="183"/>
        <v>Diabetes</v>
      </c>
      <c r="AO371">
        <v>289</v>
      </c>
      <c r="AP371" t="str">
        <f t="shared" si="184"/>
        <v>Riesgo</v>
      </c>
      <c r="AQ371">
        <v>144</v>
      </c>
      <c r="AR371" t="str">
        <f t="shared" si="185"/>
        <v>Limite alto</v>
      </c>
      <c r="AS371">
        <v>43</v>
      </c>
      <c r="AT371" t="str">
        <f t="shared" si="186"/>
        <v>Bajo</v>
      </c>
      <c r="AU371">
        <v>315</v>
      </c>
      <c r="AV371" t="str">
        <f t="shared" si="187"/>
        <v>Alto</v>
      </c>
      <c r="AW371">
        <v>137</v>
      </c>
      <c r="AX371" t="str">
        <f t="shared" si="188"/>
        <v>Normal</v>
      </c>
      <c r="AY371">
        <v>5</v>
      </c>
      <c r="AZ371" t="str">
        <f t="shared" si="189"/>
        <v>Normal</v>
      </c>
      <c r="BA371">
        <v>8.6999999999999993</v>
      </c>
      <c r="BB371" t="str">
        <f t="shared" si="167"/>
        <v>Baja</v>
      </c>
      <c r="BC371">
        <v>8.1</v>
      </c>
      <c r="BD371" t="str">
        <f t="shared" si="190"/>
        <v>Bajo</v>
      </c>
      <c r="BE371">
        <v>4.8</v>
      </c>
      <c r="BF371" t="str">
        <f t="shared" si="191"/>
        <v>Alto</v>
      </c>
      <c r="BG371">
        <v>1</v>
      </c>
      <c r="BH371" t="str">
        <f t="shared" si="192"/>
        <v>Toma ECA</v>
      </c>
      <c r="BI371">
        <v>1</v>
      </c>
      <c r="BJ371" t="str">
        <f t="shared" si="193"/>
        <v>Toma ARB</v>
      </c>
      <c r="BK371">
        <v>1</v>
      </c>
      <c r="BL371" t="str">
        <f t="shared" si="194"/>
        <v>Toma diureticos</v>
      </c>
      <c r="BM371">
        <v>1</v>
      </c>
      <c r="BN371" t="str">
        <f t="shared" si="195"/>
        <v>Toma estatinas</v>
      </c>
      <c r="BO371">
        <v>1</v>
      </c>
      <c r="BP371" t="str">
        <f t="shared" si="196"/>
        <v>Enfermedad renal</v>
      </c>
      <c r="BQ371">
        <v>1</v>
      </c>
      <c r="BR371" t="str">
        <f t="shared" si="197"/>
        <v>Enfermedad cardiovascular</v>
      </c>
    </row>
    <row r="372" spans="1:70" x14ac:dyDescent="0.25">
      <c r="A372" t="s">
        <v>372</v>
      </c>
      <c r="B372">
        <v>62</v>
      </c>
      <c r="C372" t="str">
        <f t="shared" si="168"/>
        <v>Adulto Mayor</v>
      </c>
      <c r="D372" t="s">
        <v>1</v>
      </c>
      <c r="E372">
        <v>25</v>
      </c>
      <c r="F372" t="str">
        <f t="shared" si="169"/>
        <v>Sobrepeso</v>
      </c>
      <c r="G372">
        <v>1</v>
      </c>
      <c r="H372" t="str">
        <f t="shared" si="170"/>
        <v>Tiene herencia</v>
      </c>
      <c r="I372">
        <v>164</v>
      </c>
      <c r="J372">
        <v>104</v>
      </c>
      <c r="K372">
        <v>78</v>
      </c>
      <c r="L372" t="str">
        <f t="shared" si="171"/>
        <v>Normal</v>
      </c>
      <c r="M372">
        <v>28</v>
      </c>
      <c r="N372" t="str">
        <f t="shared" si="172"/>
        <v>Reducida</v>
      </c>
      <c r="O372">
        <v>4</v>
      </c>
      <c r="P372" t="str">
        <f t="shared" si="173"/>
        <v>Incapacidad</v>
      </c>
      <c r="Q372">
        <v>1</v>
      </c>
      <c r="R372" t="str">
        <f t="shared" si="174"/>
        <v>Tiene cetoacidosis</v>
      </c>
      <c r="S372">
        <v>1</v>
      </c>
      <c r="T372" t="str">
        <f t="shared" si="175"/>
        <v>Tiene Insuficiencia</v>
      </c>
      <c r="U372">
        <v>1</v>
      </c>
      <c r="V372" t="str">
        <f t="shared" si="176"/>
        <v>Hipertenso</v>
      </c>
      <c r="W372">
        <v>4.4000000000000004</v>
      </c>
      <c r="X372" t="str">
        <f t="shared" si="165"/>
        <v>Alto</v>
      </c>
      <c r="Y372">
        <v>50</v>
      </c>
      <c r="Z372" t="str">
        <f t="shared" si="166"/>
        <v>Normal</v>
      </c>
      <c r="AA372">
        <v>36</v>
      </c>
      <c r="AB372" t="str">
        <f t="shared" si="177"/>
        <v>Funcion disminuida moderada</v>
      </c>
      <c r="AC372">
        <v>547</v>
      </c>
      <c r="AD372" t="str">
        <f t="shared" si="178"/>
        <v>Proteinuria</v>
      </c>
      <c r="AE372">
        <v>492</v>
      </c>
      <c r="AF372" t="str">
        <f t="shared" si="179"/>
        <v>Macroalbuminuria</v>
      </c>
      <c r="AG372">
        <v>617</v>
      </c>
      <c r="AH372" t="str">
        <f t="shared" si="180"/>
        <v>Poliuria</v>
      </c>
      <c r="AI372">
        <v>0</v>
      </c>
      <c r="AJ372" t="str">
        <f t="shared" si="181"/>
        <v>No Diabetico</v>
      </c>
      <c r="AK372">
        <v>165</v>
      </c>
      <c r="AL372" t="str">
        <f t="shared" si="182"/>
        <v>Diabetes</v>
      </c>
      <c r="AM372">
        <v>9.1999999999999993</v>
      </c>
      <c r="AN372" t="str">
        <f t="shared" si="183"/>
        <v>Diabetes</v>
      </c>
      <c r="AO372">
        <v>294</v>
      </c>
      <c r="AP372" t="str">
        <f t="shared" si="184"/>
        <v>Riesgo</v>
      </c>
      <c r="AQ372">
        <v>144</v>
      </c>
      <c r="AR372" t="str">
        <f t="shared" si="185"/>
        <v>Limite alto</v>
      </c>
      <c r="AS372">
        <v>31</v>
      </c>
      <c r="AT372" t="str">
        <f t="shared" si="186"/>
        <v>Bajo</v>
      </c>
      <c r="AU372">
        <v>291</v>
      </c>
      <c r="AV372" t="str">
        <f t="shared" si="187"/>
        <v>Alto</v>
      </c>
      <c r="AW372">
        <v>138</v>
      </c>
      <c r="AX372" t="str">
        <f t="shared" si="188"/>
        <v>Normal</v>
      </c>
      <c r="AY372">
        <v>6.9</v>
      </c>
      <c r="AZ372" t="str">
        <f t="shared" si="189"/>
        <v>Alto</v>
      </c>
      <c r="BA372">
        <v>7.3</v>
      </c>
      <c r="BB372" t="str">
        <f t="shared" si="167"/>
        <v>Baja</v>
      </c>
      <c r="BC372">
        <v>8.3000000000000007</v>
      </c>
      <c r="BD372" t="str">
        <f t="shared" si="190"/>
        <v>Bajo</v>
      </c>
      <c r="BE372">
        <v>6.6</v>
      </c>
      <c r="BF372" t="str">
        <f t="shared" si="191"/>
        <v>Alto</v>
      </c>
      <c r="BG372">
        <v>0</v>
      </c>
      <c r="BH372" t="str">
        <f t="shared" si="192"/>
        <v>No Toma ECA</v>
      </c>
      <c r="BI372">
        <v>0</v>
      </c>
      <c r="BJ372" t="str">
        <f t="shared" si="193"/>
        <v>No toma ARB</v>
      </c>
      <c r="BK372">
        <v>1</v>
      </c>
      <c r="BL372" t="str">
        <f t="shared" si="194"/>
        <v>Toma diureticos</v>
      </c>
      <c r="BM372">
        <v>1</v>
      </c>
      <c r="BN372" t="str">
        <f t="shared" si="195"/>
        <v>Toma estatinas</v>
      </c>
      <c r="BO372">
        <v>1</v>
      </c>
      <c r="BP372" t="str">
        <f t="shared" si="196"/>
        <v>Enfermedad renal</v>
      </c>
      <c r="BQ372">
        <v>1</v>
      </c>
      <c r="BR372" t="str">
        <f t="shared" si="197"/>
        <v>Enfermedad cardiovascular</v>
      </c>
    </row>
    <row r="373" spans="1:70" x14ac:dyDescent="0.25">
      <c r="A373" t="s">
        <v>373</v>
      </c>
      <c r="B373">
        <v>82</v>
      </c>
      <c r="C373" t="str">
        <f t="shared" si="168"/>
        <v>Adulto Mayor</v>
      </c>
      <c r="D373" t="s">
        <v>1</v>
      </c>
      <c r="E373">
        <v>26</v>
      </c>
      <c r="F373" t="str">
        <f t="shared" si="169"/>
        <v>Sobrepeso</v>
      </c>
      <c r="G373">
        <v>0</v>
      </c>
      <c r="H373" t="str">
        <f t="shared" si="170"/>
        <v>No tiene herencia</v>
      </c>
      <c r="I373">
        <v>171</v>
      </c>
      <c r="J373">
        <v>100</v>
      </c>
      <c r="K373">
        <v>90</v>
      </c>
      <c r="L373" t="str">
        <f t="shared" si="171"/>
        <v>Normal</v>
      </c>
      <c r="M373">
        <v>30</v>
      </c>
      <c r="N373" t="str">
        <f t="shared" si="172"/>
        <v>Reducida</v>
      </c>
      <c r="O373">
        <v>4</v>
      </c>
      <c r="P373" t="str">
        <f t="shared" si="173"/>
        <v>Incapacidad</v>
      </c>
      <c r="Q373">
        <v>0</v>
      </c>
      <c r="R373" t="str">
        <f t="shared" si="174"/>
        <v>No tiene cetoacidosis</v>
      </c>
      <c r="S373">
        <v>1</v>
      </c>
      <c r="T373" t="str">
        <f t="shared" si="175"/>
        <v>Tiene Insuficiencia</v>
      </c>
      <c r="U373">
        <v>1</v>
      </c>
      <c r="V373" t="str">
        <f t="shared" si="176"/>
        <v>Hipertenso</v>
      </c>
      <c r="W373">
        <v>4.5</v>
      </c>
      <c r="X373" t="str">
        <f t="shared" si="165"/>
        <v>Alto</v>
      </c>
      <c r="Y373">
        <v>88</v>
      </c>
      <c r="Z373" t="str">
        <f t="shared" si="166"/>
        <v>Elevado</v>
      </c>
      <c r="AA373">
        <v>51</v>
      </c>
      <c r="AB373" t="str">
        <f t="shared" si="177"/>
        <v>Funcion disminuida moderada</v>
      </c>
      <c r="AC373">
        <v>2702</v>
      </c>
      <c r="AD373" t="str">
        <f t="shared" si="178"/>
        <v>Proteinuria</v>
      </c>
      <c r="AE373">
        <v>2161</v>
      </c>
      <c r="AF373" t="str">
        <f t="shared" si="179"/>
        <v>Macroalbuminuria</v>
      </c>
      <c r="AG373">
        <v>495</v>
      </c>
      <c r="AH373" t="str">
        <f t="shared" si="180"/>
        <v>Oliguria</v>
      </c>
      <c r="AI373">
        <v>1</v>
      </c>
      <c r="AJ373" t="str">
        <f t="shared" si="181"/>
        <v>Diabetico</v>
      </c>
      <c r="AK373">
        <v>138</v>
      </c>
      <c r="AL373" t="str">
        <f t="shared" si="182"/>
        <v>Diabetes</v>
      </c>
      <c r="AM373">
        <v>8.9</v>
      </c>
      <c r="AN373" t="str">
        <f t="shared" si="183"/>
        <v>Diabetes</v>
      </c>
      <c r="AO373">
        <v>210</v>
      </c>
      <c r="AP373" t="str">
        <f t="shared" si="184"/>
        <v>Alto</v>
      </c>
      <c r="AQ373">
        <v>199</v>
      </c>
      <c r="AR373" t="str">
        <f t="shared" si="185"/>
        <v>Muy alto</v>
      </c>
      <c r="AS373">
        <v>36</v>
      </c>
      <c r="AT373" t="str">
        <f t="shared" si="186"/>
        <v>Bajo</v>
      </c>
      <c r="AU373">
        <v>398</v>
      </c>
      <c r="AV373" t="str">
        <f t="shared" si="187"/>
        <v>Alto</v>
      </c>
      <c r="AW373">
        <v>133</v>
      </c>
      <c r="AX373" t="str">
        <f t="shared" si="188"/>
        <v>Bajo</v>
      </c>
      <c r="AY373">
        <v>5.2</v>
      </c>
      <c r="AZ373" t="str">
        <f t="shared" si="189"/>
        <v>Alto</v>
      </c>
      <c r="BA373">
        <v>7.4</v>
      </c>
      <c r="BB373" t="str">
        <f t="shared" si="167"/>
        <v>Baja</v>
      </c>
      <c r="BC373">
        <v>8.6</v>
      </c>
      <c r="BD373" t="str">
        <f t="shared" si="190"/>
        <v>Normal</v>
      </c>
      <c r="BE373">
        <v>5.2</v>
      </c>
      <c r="BF373" t="str">
        <f t="shared" si="191"/>
        <v>Alto</v>
      </c>
      <c r="BG373">
        <v>0</v>
      </c>
      <c r="BH373" t="str">
        <f t="shared" si="192"/>
        <v>No Toma ECA</v>
      </c>
      <c r="BI373">
        <v>1</v>
      </c>
      <c r="BJ373" t="str">
        <f t="shared" si="193"/>
        <v>Toma ARB</v>
      </c>
      <c r="BK373">
        <v>0</v>
      </c>
      <c r="BL373" t="str">
        <f t="shared" si="194"/>
        <v>No toma diureticos</v>
      </c>
      <c r="BM373">
        <v>1</v>
      </c>
      <c r="BN373" t="str">
        <f t="shared" si="195"/>
        <v>Toma estatinas</v>
      </c>
      <c r="BO373">
        <v>1</v>
      </c>
      <c r="BP373" t="str">
        <f t="shared" si="196"/>
        <v>Enfermedad renal</v>
      </c>
      <c r="BQ373">
        <v>0</v>
      </c>
      <c r="BR373" t="str">
        <f t="shared" si="197"/>
        <v>Sano</v>
      </c>
    </row>
    <row r="374" spans="1:70" x14ac:dyDescent="0.25">
      <c r="A374" t="s">
        <v>374</v>
      </c>
      <c r="B374">
        <v>81</v>
      </c>
      <c r="C374" t="str">
        <f t="shared" si="168"/>
        <v>Adulto Mayor</v>
      </c>
      <c r="D374" t="s">
        <v>6</v>
      </c>
      <c r="E374">
        <v>32.4</v>
      </c>
      <c r="F374" t="str">
        <f t="shared" si="169"/>
        <v>Obesidad I</v>
      </c>
      <c r="G374">
        <v>1</v>
      </c>
      <c r="H374" t="str">
        <f t="shared" si="170"/>
        <v>Tiene herencia</v>
      </c>
      <c r="I374">
        <v>187</v>
      </c>
      <c r="J374">
        <v>107</v>
      </c>
      <c r="K374">
        <v>87</v>
      </c>
      <c r="L374" t="str">
        <f t="shared" si="171"/>
        <v>Normal</v>
      </c>
      <c r="M374">
        <v>46</v>
      </c>
      <c r="N374" t="str">
        <f t="shared" si="172"/>
        <v>Intermedia</v>
      </c>
      <c r="O374">
        <v>4</v>
      </c>
      <c r="P374" t="str">
        <f t="shared" si="173"/>
        <v>Incapacidad</v>
      </c>
      <c r="Q374">
        <v>0</v>
      </c>
      <c r="R374" t="str">
        <f t="shared" si="174"/>
        <v>No tiene cetoacidosis</v>
      </c>
      <c r="S374">
        <v>1</v>
      </c>
      <c r="T374" t="str">
        <f t="shared" si="175"/>
        <v>Tiene Insuficiencia</v>
      </c>
      <c r="U374">
        <v>1</v>
      </c>
      <c r="V374" t="str">
        <f t="shared" si="176"/>
        <v>Hipertenso</v>
      </c>
      <c r="W374">
        <v>2.1</v>
      </c>
      <c r="X374" t="str">
        <f t="shared" si="165"/>
        <v>Alto</v>
      </c>
      <c r="Y374">
        <v>62</v>
      </c>
      <c r="Z374" t="str">
        <f t="shared" si="166"/>
        <v>Elevado</v>
      </c>
      <c r="AA374">
        <v>40</v>
      </c>
      <c r="AB374" t="str">
        <f t="shared" si="177"/>
        <v>Funcion disminuida moderada</v>
      </c>
      <c r="AC374">
        <v>1433</v>
      </c>
      <c r="AD374" t="str">
        <f t="shared" si="178"/>
        <v>Proteinuria</v>
      </c>
      <c r="AE374">
        <v>1003</v>
      </c>
      <c r="AF374" t="str">
        <f t="shared" si="179"/>
        <v>Macroalbuminuria</v>
      </c>
      <c r="AG374">
        <v>848</v>
      </c>
      <c r="AH374" t="str">
        <f t="shared" si="180"/>
        <v>Poliuria</v>
      </c>
      <c r="AI374">
        <v>1</v>
      </c>
      <c r="AJ374" t="str">
        <f t="shared" si="181"/>
        <v>Diabetico</v>
      </c>
      <c r="AK374">
        <v>210</v>
      </c>
      <c r="AL374" t="str">
        <f t="shared" si="182"/>
        <v>Diabetes</v>
      </c>
      <c r="AM374">
        <v>7</v>
      </c>
      <c r="AN374" t="str">
        <f t="shared" si="183"/>
        <v>Diabetes</v>
      </c>
      <c r="AO374">
        <v>222</v>
      </c>
      <c r="AP374" t="str">
        <f t="shared" si="184"/>
        <v>Alto</v>
      </c>
      <c r="AQ374">
        <v>158</v>
      </c>
      <c r="AR374" t="str">
        <f t="shared" si="185"/>
        <v>Limite alto</v>
      </c>
      <c r="AS374">
        <v>39</v>
      </c>
      <c r="AT374" t="str">
        <f t="shared" si="186"/>
        <v>Bajo</v>
      </c>
      <c r="AU374">
        <v>209</v>
      </c>
      <c r="AV374" t="str">
        <f t="shared" si="187"/>
        <v>Alto</v>
      </c>
      <c r="AW374">
        <v>127</v>
      </c>
      <c r="AX374" t="str">
        <f t="shared" si="188"/>
        <v>Bajo</v>
      </c>
      <c r="AY374">
        <v>6.5</v>
      </c>
      <c r="AZ374" t="str">
        <f t="shared" si="189"/>
        <v>Alto</v>
      </c>
      <c r="BA374">
        <v>8.4</v>
      </c>
      <c r="BB374" t="str">
        <f t="shared" si="167"/>
        <v>Baja</v>
      </c>
      <c r="BC374">
        <v>9</v>
      </c>
      <c r="BD374" t="str">
        <f t="shared" si="190"/>
        <v>Normal</v>
      </c>
      <c r="BE374">
        <v>5.3</v>
      </c>
      <c r="BF374" t="str">
        <f t="shared" si="191"/>
        <v>Alto</v>
      </c>
      <c r="BG374">
        <v>0</v>
      </c>
      <c r="BH374" t="str">
        <f t="shared" si="192"/>
        <v>No Toma ECA</v>
      </c>
      <c r="BI374">
        <v>0</v>
      </c>
      <c r="BJ374" t="str">
        <f t="shared" si="193"/>
        <v>No toma ARB</v>
      </c>
      <c r="BK374">
        <v>0</v>
      </c>
      <c r="BL374" t="str">
        <f t="shared" si="194"/>
        <v>No toma diureticos</v>
      </c>
      <c r="BM374">
        <v>0</v>
      </c>
      <c r="BN374" t="str">
        <f t="shared" si="195"/>
        <v>No toma estatinas</v>
      </c>
      <c r="BO374">
        <v>1</v>
      </c>
      <c r="BP374" t="str">
        <f t="shared" si="196"/>
        <v>Enfermedad renal</v>
      </c>
      <c r="BQ374">
        <v>0</v>
      </c>
      <c r="BR374" t="str">
        <f t="shared" si="197"/>
        <v>Sano</v>
      </c>
    </row>
    <row r="375" spans="1:70" x14ac:dyDescent="0.25">
      <c r="A375" t="s">
        <v>375</v>
      </c>
      <c r="B375">
        <v>44</v>
      </c>
      <c r="C375" t="str">
        <f t="shared" si="168"/>
        <v>Adulto</v>
      </c>
      <c r="D375" t="s">
        <v>6</v>
      </c>
      <c r="E375">
        <v>20.100000000000001</v>
      </c>
      <c r="F375" t="str">
        <f t="shared" si="169"/>
        <v>Peso Normal</v>
      </c>
      <c r="G375">
        <v>0</v>
      </c>
      <c r="H375" t="str">
        <f t="shared" si="170"/>
        <v>No tiene herencia</v>
      </c>
      <c r="I375">
        <v>118</v>
      </c>
      <c r="J375">
        <v>75</v>
      </c>
      <c r="K375">
        <v>75</v>
      </c>
      <c r="L375" t="str">
        <f t="shared" si="171"/>
        <v>Normal</v>
      </c>
      <c r="M375">
        <v>54</v>
      </c>
      <c r="N375" t="str">
        <f t="shared" si="172"/>
        <v>Normal</v>
      </c>
      <c r="O375">
        <v>1</v>
      </c>
      <c r="P375" t="str">
        <f t="shared" si="173"/>
        <v>Sin limitaciones</v>
      </c>
      <c r="Q375">
        <v>0</v>
      </c>
      <c r="R375" t="str">
        <f t="shared" si="174"/>
        <v>No tiene cetoacidosis</v>
      </c>
      <c r="S375">
        <v>0</v>
      </c>
      <c r="T375" t="str">
        <f t="shared" si="175"/>
        <v>No tiene Insuficiencia</v>
      </c>
      <c r="U375">
        <v>1</v>
      </c>
      <c r="V375" t="str">
        <f t="shared" si="176"/>
        <v>Hipertenso</v>
      </c>
      <c r="W375">
        <v>0.8</v>
      </c>
      <c r="X375" t="str">
        <f t="shared" si="165"/>
        <v>Normal</v>
      </c>
      <c r="Y375">
        <v>32</v>
      </c>
      <c r="Z375" t="str">
        <f t="shared" si="166"/>
        <v>Normal</v>
      </c>
      <c r="AA375">
        <v>85</v>
      </c>
      <c r="AB375" t="str">
        <f t="shared" si="177"/>
        <v>Funcion disminuida</v>
      </c>
      <c r="AC375">
        <v>12</v>
      </c>
      <c r="AD375" t="str">
        <f t="shared" si="178"/>
        <v>Normal</v>
      </c>
      <c r="AE375">
        <v>10</v>
      </c>
      <c r="AF375" t="str">
        <f t="shared" si="179"/>
        <v>Normal</v>
      </c>
      <c r="AG375">
        <v>1068</v>
      </c>
      <c r="AH375" t="str">
        <f t="shared" si="180"/>
        <v>Poliuria</v>
      </c>
      <c r="AI375">
        <v>1</v>
      </c>
      <c r="AJ375" t="str">
        <f t="shared" si="181"/>
        <v>Diabetico</v>
      </c>
      <c r="AK375">
        <v>93</v>
      </c>
      <c r="AL375" t="str">
        <f t="shared" si="182"/>
        <v>Normal</v>
      </c>
      <c r="AM375">
        <v>6</v>
      </c>
      <c r="AN375" t="str">
        <f t="shared" si="183"/>
        <v>Prediabetes</v>
      </c>
      <c r="AO375">
        <v>153</v>
      </c>
      <c r="AP375" t="str">
        <f t="shared" si="184"/>
        <v>Normal</v>
      </c>
      <c r="AQ375">
        <v>115</v>
      </c>
      <c r="AR375" t="str">
        <f t="shared" si="185"/>
        <v>Casi normal</v>
      </c>
      <c r="AS375">
        <v>55</v>
      </c>
      <c r="AT375" t="str">
        <f t="shared" si="186"/>
        <v>Bajo</v>
      </c>
      <c r="AU375">
        <v>96</v>
      </c>
      <c r="AV375" t="str">
        <f t="shared" si="187"/>
        <v>Normal</v>
      </c>
      <c r="AW375">
        <v>138</v>
      </c>
      <c r="AX375" t="str">
        <f t="shared" si="188"/>
        <v>Normal</v>
      </c>
      <c r="AY375">
        <v>3.6</v>
      </c>
      <c r="AZ375" t="str">
        <f t="shared" si="189"/>
        <v>Normal</v>
      </c>
      <c r="BA375">
        <v>13.7</v>
      </c>
      <c r="BB375" t="str">
        <f t="shared" si="167"/>
        <v>Normal</v>
      </c>
      <c r="BC375">
        <v>10.4</v>
      </c>
      <c r="BD375" t="str">
        <f t="shared" si="190"/>
        <v>Normal</v>
      </c>
      <c r="BE375">
        <v>3.9</v>
      </c>
      <c r="BF375" t="str">
        <f t="shared" si="191"/>
        <v>Normal</v>
      </c>
      <c r="BG375">
        <v>0</v>
      </c>
      <c r="BH375" t="str">
        <f t="shared" si="192"/>
        <v>No Toma ECA</v>
      </c>
      <c r="BI375">
        <v>1</v>
      </c>
      <c r="BJ375" t="str">
        <f t="shared" si="193"/>
        <v>Toma ARB</v>
      </c>
      <c r="BK375">
        <v>0</v>
      </c>
      <c r="BL375" t="str">
        <f t="shared" si="194"/>
        <v>No toma diureticos</v>
      </c>
      <c r="BM375">
        <v>0</v>
      </c>
      <c r="BN375" t="str">
        <f t="shared" si="195"/>
        <v>No toma estatinas</v>
      </c>
      <c r="BO375">
        <v>0</v>
      </c>
      <c r="BP375" t="str">
        <f t="shared" si="196"/>
        <v>Sano</v>
      </c>
      <c r="BQ375">
        <v>1</v>
      </c>
      <c r="BR375" t="str">
        <f t="shared" si="197"/>
        <v>Enfermedad cardiovascular</v>
      </c>
    </row>
    <row r="376" spans="1:70" x14ac:dyDescent="0.25">
      <c r="A376" t="s">
        <v>376</v>
      </c>
      <c r="B376">
        <v>63</v>
      </c>
      <c r="C376" t="str">
        <f t="shared" si="168"/>
        <v>Adulto Mayor</v>
      </c>
      <c r="D376" t="s">
        <v>1</v>
      </c>
      <c r="E376">
        <v>34.1</v>
      </c>
      <c r="F376" t="str">
        <f t="shared" si="169"/>
        <v>Obesidad I</v>
      </c>
      <c r="G376">
        <v>1</v>
      </c>
      <c r="H376" t="str">
        <f t="shared" si="170"/>
        <v>Tiene herencia</v>
      </c>
      <c r="I376">
        <v>175</v>
      </c>
      <c r="J376">
        <v>107</v>
      </c>
      <c r="K376">
        <v>87</v>
      </c>
      <c r="L376" t="str">
        <f t="shared" si="171"/>
        <v>Normal</v>
      </c>
      <c r="M376">
        <v>37</v>
      </c>
      <c r="N376" t="str">
        <f t="shared" si="172"/>
        <v>Reducida</v>
      </c>
      <c r="O376">
        <v>3</v>
      </c>
      <c r="P376" t="str">
        <f t="shared" si="173"/>
        <v>Limitacion marcada</v>
      </c>
      <c r="Q376">
        <v>0</v>
      </c>
      <c r="R376" t="str">
        <f t="shared" si="174"/>
        <v>No tiene cetoacidosis</v>
      </c>
      <c r="S376">
        <v>1</v>
      </c>
      <c r="T376" t="str">
        <f t="shared" si="175"/>
        <v>Tiene Insuficiencia</v>
      </c>
      <c r="U376">
        <v>1</v>
      </c>
      <c r="V376" t="str">
        <f t="shared" si="176"/>
        <v>Hipertenso</v>
      </c>
      <c r="W376">
        <v>3.6</v>
      </c>
      <c r="X376" t="str">
        <f t="shared" si="165"/>
        <v>Alto</v>
      </c>
      <c r="Y376">
        <v>101</v>
      </c>
      <c r="Z376" t="str">
        <f t="shared" si="166"/>
        <v>Riesgo</v>
      </c>
      <c r="AA376">
        <v>14</v>
      </c>
      <c r="AB376" t="str">
        <f t="shared" si="177"/>
        <v>Fallo renal</v>
      </c>
      <c r="AC376">
        <v>625</v>
      </c>
      <c r="AD376" t="str">
        <f t="shared" si="178"/>
        <v>Proteinuria</v>
      </c>
      <c r="AE376">
        <v>562</v>
      </c>
      <c r="AF376" t="str">
        <f t="shared" si="179"/>
        <v>Macroalbuminuria</v>
      </c>
      <c r="AG376">
        <v>366</v>
      </c>
      <c r="AH376" t="str">
        <f t="shared" si="180"/>
        <v>Oliguria</v>
      </c>
      <c r="AI376">
        <v>1</v>
      </c>
      <c r="AJ376" t="str">
        <f t="shared" si="181"/>
        <v>Diabetico</v>
      </c>
      <c r="AK376">
        <v>155</v>
      </c>
      <c r="AL376" t="str">
        <f t="shared" si="182"/>
        <v>Diabetes</v>
      </c>
      <c r="AM376">
        <v>10.1</v>
      </c>
      <c r="AN376" t="str">
        <f t="shared" si="183"/>
        <v>Diabetes</v>
      </c>
      <c r="AO376">
        <v>220</v>
      </c>
      <c r="AP376" t="str">
        <f t="shared" si="184"/>
        <v>Alto</v>
      </c>
      <c r="AQ376">
        <v>156</v>
      </c>
      <c r="AR376" t="str">
        <f t="shared" si="185"/>
        <v>Limite alto</v>
      </c>
      <c r="AS376">
        <v>32</v>
      </c>
      <c r="AT376" t="str">
        <f t="shared" si="186"/>
        <v>Bajo</v>
      </c>
      <c r="AU376">
        <v>427</v>
      </c>
      <c r="AV376" t="str">
        <f t="shared" si="187"/>
        <v>Alto</v>
      </c>
      <c r="AW376">
        <v>129</v>
      </c>
      <c r="AX376" t="str">
        <f t="shared" si="188"/>
        <v>Bajo</v>
      </c>
      <c r="AY376">
        <v>5.4</v>
      </c>
      <c r="AZ376" t="str">
        <f t="shared" si="189"/>
        <v>Alto</v>
      </c>
      <c r="BA376">
        <v>10.1</v>
      </c>
      <c r="BB376" t="str">
        <f t="shared" si="167"/>
        <v>Baja</v>
      </c>
      <c r="BC376">
        <v>8.1999999999999993</v>
      </c>
      <c r="BD376" t="str">
        <f t="shared" si="190"/>
        <v>Bajo</v>
      </c>
      <c r="BE376">
        <v>7.1</v>
      </c>
      <c r="BF376" t="str">
        <f t="shared" si="191"/>
        <v>Alto</v>
      </c>
      <c r="BG376">
        <v>0</v>
      </c>
      <c r="BH376" t="str">
        <f t="shared" si="192"/>
        <v>No Toma ECA</v>
      </c>
      <c r="BI376">
        <v>0</v>
      </c>
      <c r="BJ376" t="str">
        <f t="shared" si="193"/>
        <v>No toma ARB</v>
      </c>
      <c r="BK376">
        <v>1</v>
      </c>
      <c r="BL376" t="str">
        <f t="shared" si="194"/>
        <v>Toma diureticos</v>
      </c>
      <c r="BM376">
        <v>1</v>
      </c>
      <c r="BN376" t="str">
        <f t="shared" si="195"/>
        <v>Toma estatinas</v>
      </c>
      <c r="BO376">
        <v>1</v>
      </c>
      <c r="BP376" t="str">
        <f t="shared" si="196"/>
        <v>Enfermedad renal</v>
      </c>
      <c r="BQ376">
        <v>0</v>
      </c>
      <c r="BR376" t="str">
        <f t="shared" si="197"/>
        <v>Sano</v>
      </c>
    </row>
    <row r="377" spans="1:70" x14ac:dyDescent="0.25">
      <c r="A377" t="s">
        <v>377</v>
      </c>
      <c r="B377">
        <v>50</v>
      </c>
      <c r="C377" t="str">
        <f t="shared" si="168"/>
        <v>Adulto</v>
      </c>
      <c r="D377" t="s">
        <v>1</v>
      </c>
      <c r="E377">
        <v>30.5</v>
      </c>
      <c r="F377" t="str">
        <f t="shared" si="169"/>
        <v>Obesidad I</v>
      </c>
      <c r="G377">
        <v>1</v>
      </c>
      <c r="H377" t="str">
        <f t="shared" si="170"/>
        <v>Tiene herencia</v>
      </c>
      <c r="I377">
        <v>156</v>
      </c>
      <c r="J377">
        <v>97</v>
      </c>
      <c r="K377">
        <v>101</v>
      </c>
      <c r="L377" t="str">
        <f t="shared" si="171"/>
        <v>Taquicardia</v>
      </c>
      <c r="M377">
        <v>37</v>
      </c>
      <c r="N377" t="str">
        <f t="shared" si="172"/>
        <v>Reducida</v>
      </c>
      <c r="O377">
        <v>4</v>
      </c>
      <c r="P377" t="str">
        <f t="shared" si="173"/>
        <v>Incapacidad</v>
      </c>
      <c r="Q377">
        <v>1</v>
      </c>
      <c r="R377" t="str">
        <f t="shared" si="174"/>
        <v>Tiene cetoacidosis</v>
      </c>
      <c r="S377">
        <v>1</v>
      </c>
      <c r="T377" t="str">
        <f t="shared" si="175"/>
        <v>Tiene Insuficiencia</v>
      </c>
      <c r="U377">
        <v>1</v>
      </c>
      <c r="V377" t="str">
        <f t="shared" si="176"/>
        <v>Hipertenso</v>
      </c>
      <c r="W377">
        <v>3.7</v>
      </c>
      <c r="X377" t="str">
        <f t="shared" si="165"/>
        <v>Alto</v>
      </c>
      <c r="Y377">
        <v>60</v>
      </c>
      <c r="Z377" t="str">
        <f t="shared" si="166"/>
        <v>Elevado</v>
      </c>
      <c r="AA377">
        <v>11</v>
      </c>
      <c r="AB377" t="str">
        <f t="shared" si="177"/>
        <v>Fallo renal</v>
      </c>
      <c r="AC377">
        <v>1328</v>
      </c>
      <c r="AD377" t="str">
        <f t="shared" si="178"/>
        <v>Proteinuria</v>
      </c>
      <c r="AE377">
        <v>1062</v>
      </c>
      <c r="AF377" t="str">
        <f t="shared" si="179"/>
        <v>Macroalbuminuria</v>
      </c>
      <c r="AG377">
        <v>893</v>
      </c>
      <c r="AH377" t="str">
        <f t="shared" si="180"/>
        <v>Poliuria</v>
      </c>
      <c r="AI377">
        <v>1</v>
      </c>
      <c r="AJ377" t="str">
        <f t="shared" si="181"/>
        <v>Diabetico</v>
      </c>
      <c r="AK377">
        <v>200</v>
      </c>
      <c r="AL377" t="str">
        <f t="shared" si="182"/>
        <v>Diabetes</v>
      </c>
      <c r="AM377">
        <v>10.9</v>
      </c>
      <c r="AN377" t="str">
        <f t="shared" si="183"/>
        <v>Diabetes</v>
      </c>
      <c r="AO377">
        <v>314</v>
      </c>
      <c r="AP377" t="str">
        <f t="shared" si="184"/>
        <v>Riesgo</v>
      </c>
      <c r="AQ377">
        <v>136</v>
      </c>
      <c r="AR377" t="str">
        <f t="shared" si="185"/>
        <v>Limite alto</v>
      </c>
      <c r="AS377">
        <v>42</v>
      </c>
      <c r="AT377" t="str">
        <f t="shared" si="186"/>
        <v>Bajo</v>
      </c>
      <c r="AU377">
        <v>321</v>
      </c>
      <c r="AV377" t="str">
        <f t="shared" si="187"/>
        <v>Alto</v>
      </c>
      <c r="AW377">
        <v>130</v>
      </c>
      <c r="AX377" t="str">
        <f t="shared" si="188"/>
        <v>Bajo</v>
      </c>
      <c r="AY377">
        <v>6.6</v>
      </c>
      <c r="AZ377" t="str">
        <f t="shared" si="189"/>
        <v>Alto</v>
      </c>
      <c r="BA377">
        <v>9.8000000000000007</v>
      </c>
      <c r="BB377" t="str">
        <f t="shared" si="167"/>
        <v>Baja</v>
      </c>
      <c r="BC377">
        <v>8.6</v>
      </c>
      <c r="BD377" t="str">
        <f t="shared" si="190"/>
        <v>Normal</v>
      </c>
      <c r="BE377">
        <v>5.8</v>
      </c>
      <c r="BF377" t="str">
        <f t="shared" si="191"/>
        <v>Alto</v>
      </c>
      <c r="BG377">
        <v>1</v>
      </c>
      <c r="BH377" t="str">
        <f t="shared" si="192"/>
        <v>Toma ECA</v>
      </c>
      <c r="BI377">
        <v>1</v>
      </c>
      <c r="BJ377" t="str">
        <f t="shared" si="193"/>
        <v>Toma ARB</v>
      </c>
      <c r="BK377">
        <v>1</v>
      </c>
      <c r="BL377" t="str">
        <f t="shared" si="194"/>
        <v>Toma diureticos</v>
      </c>
      <c r="BM377">
        <v>1</v>
      </c>
      <c r="BN377" t="str">
        <f t="shared" si="195"/>
        <v>Toma estatinas</v>
      </c>
      <c r="BO377">
        <v>1</v>
      </c>
      <c r="BP377" t="str">
        <f t="shared" si="196"/>
        <v>Enfermedad renal</v>
      </c>
      <c r="BQ377">
        <v>0</v>
      </c>
      <c r="BR377" t="str">
        <f t="shared" si="197"/>
        <v>Sano</v>
      </c>
    </row>
    <row r="378" spans="1:70" x14ac:dyDescent="0.25">
      <c r="A378" t="s">
        <v>378</v>
      </c>
      <c r="B378">
        <v>61</v>
      </c>
      <c r="C378" t="str">
        <f t="shared" si="168"/>
        <v>Adulto Mayor</v>
      </c>
      <c r="D378" t="s">
        <v>6</v>
      </c>
      <c r="E378">
        <v>20.100000000000001</v>
      </c>
      <c r="F378" t="str">
        <f t="shared" si="169"/>
        <v>Peso Normal</v>
      </c>
      <c r="G378">
        <v>0</v>
      </c>
      <c r="H378" t="str">
        <f t="shared" si="170"/>
        <v>No tiene herencia</v>
      </c>
      <c r="I378">
        <v>105</v>
      </c>
      <c r="J378">
        <v>78</v>
      </c>
      <c r="K378">
        <v>70</v>
      </c>
      <c r="L378" t="str">
        <f t="shared" si="171"/>
        <v>Normal</v>
      </c>
      <c r="M378">
        <v>53</v>
      </c>
      <c r="N378" t="str">
        <f t="shared" si="172"/>
        <v>Normal</v>
      </c>
      <c r="O378">
        <v>2</v>
      </c>
      <c r="P378" t="str">
        <f t="shared" si="173"/>
        <v>Ligera limitaciones</v>
      </c>
      <c r="Q378">
        <v>0</v>
      </c>
      <c r="R378" t="str">
        <f t="shared" si="174"/>
        <v>No tiene cetoacidosis</v>
      </c>
      <c r="S378">
        <v>0</v>
      </c>
      <c r="T378" t="str">
        <f t="shared" si="175"/>
        <v>No tiene Insuficiencia</v>
      </c>
      <c r="U378">
        <v>0</v>
      </c>
      <c r="V378" t="str">
        <f t="shared" si="176"/>
        <v>Normotenso</v>
      </c>
      <c r="W378">
        <v>1.1000000000000001</v>
      </c>
      <c r="X378" t="str">
        <f t="shared" si="165"/>
        <v>Alto</v>
      </c>
      <c r="Y378">
        <v>23</v>
      </c>
      <c r="Z378" t="str">
        <f t="shared" si="166"/>
        <v>Normal</v>
      </c>
      <c r="AA378">
        <v>115</v>
      </c>
      <c r="AB378" t="str">
        <f t="shared" si="177"/>
        <v>Normal</v>
      </c>
      <c r="AC378">
        <v>7</v>
      </c>
      <c r="AD378" t="str">
        <f t="shared" si="178"/>
        <v>Normal</v>
      </c>
      <c r="AE378">
        <v>5</v>
      </c>
      <c r="AF378" t="str">
        <f t="shared" si="179"/>
        <v>Normal</v>
      </c>
      <c r="AG378">
        <v>1217</v>
      </c>
      <c r="AH378" t="str">
        <f t="shared" si="180"/>
        <v>Poliuria</v>
      </c>
      <c r="AI378">
        <v>1</v>
      </c>
      <c r="AJ378" t="str">
        <f t="shared" si="181"/>
        <v>Diabetico</v>
      </c>
      <c r="AK378">
        <v>115</v>
      </c>
      <c r="AL378" t="str">
        <f t="shared" si="182"/>
        <v>Prediabetes</v>
      </c>
      <c r="AM378">
        <v>6.2</v>
      </c>
      <c r="AN378" t="str">
        <f t="shared" si="183"/>
        <v>Prediabetes</v>
      </c>
      <c r="AO378">
        <v>206</v>
      </c>
      <c r="AP378" t="str">
        <f t="shared" si="184"/>
        <v>Alto</v>
      </c>
      <c r="AQ378">
        <v>95</v>
      </c>
      <c r="AR378" t="str">
        <f t="shared" si="185"/>
        <v>Normal</v>
      </c>
      <c r="AS378">
        <v>58</v>
      </c>
      <c r="AT378" t="str">
        <f t="shared" si="186"/>
        <v>Bajo</v>
      </c>
      <c r="AU378">
        <v>154</v>
      </c>
      <c r="AV378" t="str">
        <f t="shared" si="187"/>
        <v>Alto</v>
      </c>
      <c r="AW378">
        <v>144</v>
      </c>
      <c r="AX378" t="str">
        <f t="shared" si="188"/>
        <v>Normal</v>
      </c>
      <c r="AY378">
        <v>3.8</v>
      </c>
      <c r="AZ378" t="str">
        <f t="shared" si="189"/>
        <v>Normal</v>
      </c>
      <c r="BA378">
        <v>15.3</v>
      </c>
      <c r="BB378" t="str">
        <f t="shared" si="167"/>
        <v>Normal</v>
      </c>
      <c r="BC378">
        <v>9.1</v>
      </c>
      <c r="BD378" t="str">
        <f t="shared" si="190"/>
        <v>Normal</v>
      </c>
      <c r="BE378">
        <v>3.9</v>
      </c>
      <c r="BF378" t="str">
        <f t="shared" si="191"/>
        <v>Normal</v>
      </c>
      <c r="BG378">
        <v>0</v>
      </c>
      <c r="BH378" t="str">
        <f t="shared" si="192"/>
        <v>No Toma ECA</v>
      </c>
      <c r="BI378">
        <v>1</v>
      </c>
      <c r="BJ378" t="str">
        <f t="shared" si="193"/>
        <v>Toma ARB</v>
      </c>
      <c r="BK378">
        <v>1</v>
      </c>
      <c r="BL378" t="str">
        <f t="shared" si="194"/>
        <v>Toma diureticos</v>
      </c>
      <c r="BM378">
        <v>1</v>
      </c>
      <c r="BN378" t="str">
        <f t="shared" si="195"/>
        <v>Toma estatinas</v>
      </c>
      <c r="BO378">
        <v>0</v>
      </c>
      <c r="BP378" t="str">
        <f t="shared" si="196"/>
        <v>Sano</v>
      </c>
      <c r="BQ378">
        <v>0</v>
      </c>
      <c r="BR378" t="str">
        <f t="shared" si="197"/>
        <v>Sano</v>
      </c>
    </row>
    <row r="379" spans="1:70" x14ac:dyDescent="0.25">
      <c r="A379" t="s">
        <v>379</v>
      </c>
      <c r="B379">
        <v>76</v>
      </c>
      <c r="C379" t="str">
        <f t="shared" si="168"/>
        <v>Adulto Mayor</v>
      </c>
      <c r="D379" t="s">
        <v>6</v>
      </c>
      <c r="E379">
        <v>26.7</v>
      </c>
      <c r="F379" t="str">
        <f t="shared" si="169"/>
        <v>Sobrepeso</v>
      </c>
      <c r="G379">
        <v>1</v>
      </c>
      <c r="H379" t="str">
        <f t="shared" si="170"/>
        <v>Tiene herencia</v>
      </c>
      <c r="I379">
        <v>160</v>
      </c>
      <c r="J379">
        <v>108</v>
      </c>
      <c r="K379">
        <v>92</v>
      </c>
      <c r="L379" t="str">
        <f t="shared" si="171"/>
        <v>Normal</v>
      </c>
      <c r="M379">
        <v>39</v>
      </c>
      <c r="N379" t="str">
        <f t="shared" si="172"/>
        <v>Reducida</v>
      </c>
      <c r="O379">
        <v>3</v>
      </c>
      <c r="P379" t="str">
        <f t="shared" si="173"/>
        <v>Limitacion marcada</v>
      </c>
      <c r="Q379">
        <v>1</v>
      </c>
      <c r="R379" t="str">
        <f t="shared" si="174"/>
        <v>Tiene cetoacidosis</v>
      </c>
      <c r="S379">
        <v>0</v>
      </c>
      <c r="T379" t="str">
        <f t="shared" si="175"/>
        <v>No tiene Insuficiencia</v>
      </c>
      <c r="U379">
        <v>1</v>
      </c>
      <c r="V379" t="str">
        <f t="shared" si="176"/>
        <v>Hipertenso</v>
      </c>
      <c r="W379">
        <v>4.3</v>
      </c>
      <c r="X379" t="str">
        <f t="shared" si="165"/>
        <v>Alto</v>
      </c>
      <c r="Y379">
        <v>92</v>
      </c>
      <c r="Z379" t="str">
        <f t="shared" si="166"/>
        <v>Elevado</v>
      </c>
      <c r="AA379">
        <v>48</v>
      </c>
      <c r="AB379" t="str">
        <f t="shared" si="177"/>
        <v>Funcion disminuida moderada</v>
      </c>
      <c r="AC379">
        <v>467</v>
      </c>
      <c r="AD379" t="str">
        <f t="shared" si="178"/>
        <v>Proteinuria</v>
      </c>
      <c r="AE379">
        <v>326</v>
      </c>
      <c r="AF379" t="str">
        <f t="shared" si="179"/>
        <v>Macroalbuminuria</v>
      </c>
      <c r="AG379">
        <v>341</v>
      </c>
      <c r="AH379" t="str">
        <f t="shared" si="180"/>
        <v>Oliguria</v>
      </c>
      <c r="AI379">
        <v>1</v>
      </c>
      <c r="AJ379" t="str">
        <f t="shared" si="181"/>
        <v>Diabetico</v>
      </c>
      <c r="AK379">
        <v>195</v>
      </c>
      <c r="AL379" t="str">
        <f t="shared" si="182"/>
        <v>Diabetes</v>
      </c>
      <c r="AM379">
        <v>7.1</v>
      </c>
      <c r="AN379" t="str">
        <f t="shared" si="183"/>
        <v>Diabetes</v>
      </c>
      <c r="AO379">
        <v>225</v>
      </c>
      <c r="AP379" t="str">
        <f t="shared" si="184"/>
        <v>Alto</v>
      </c>
      <c r="AQ379">
        <v>141</v>
      </c>
      <c r="AR379" t="str">
        <f t="shared" si="185"/>
        <v>Limite alto</v>
      </c>
      <c r="AS379">
        <v>35</v>
      </c>
      <c r="AT379" t="str">
        <f t="shared" si="186"/>
        <v>Bajo</v>
      </c>
      <c r="AU379">
        <v>289</v>
      </c>
      <c r="AV379" t="str">
        <f t="shared" si="187"/>
        <v>Alto</v>
      </c>
      <c r="AW379">
        <v>135</v>
      </c>
      <c r="AX379" t="str">
        <f t="shared" si="188"/>
        <v>Normal</v>
      </c>
      <c r="AY379">
        <v>6.8</v>
      </c>
      <c r="AZ379" t="str">
        <f t="shared" si="189"/>
        <v>Alto</v>
      </c>
      <c r="BA379">
        <v>8.1999999999999993</v>
      </c>
      <c r="BB379" t="str">
        <f t="shared" si="167"/>
        <v>Baja</v>
      </c>
      <c r="BC379">
        <v>7.5</v>
      </c>
      <c r="BD379" t="str">
        <f t="shared" si="190"/>
        <v>Bajo</v>
      </c>
      <c r="BE379">
        <v>5.4</v>
      </c>
      <c r="BF379" t="str">
        <f t="shared" si="191"/>
        <v>Alto</v>
      </c>
      <c r="BG379">
        <v>0</v>
      </c>
      <c r="BH379" t="str">
        <f t="shared" si="192"/>
        <v>No Toma ECA</v>
      </c>
      <c r="BI379">
        <v>0</v>
      </c>
      <c r="BJ379" t="str">
        <f t="shared" si="193"/>
        <v>No toma ARB</v>
      </c>
      <c r="BK379">
        <v>1</v>
      </c>
      <c r="BL379" t="str">
        <f t="shared" si="194"/>
        <v>Toma diureticos</v>
      </c>
      <c r="BM379">
        <v>0</v>
      </c>
      <c r="BN379" t="str">
        <f t="shared" si="195"/>
        <v>No toma estatinas</v>
      </c>
      <c r="BO379">
        <v>1</v>
      </c>
      <c r="BP379" t="str">
        <f t="shared" si="196"/>
        <v>Enfermedad renal</v>
      </c>
      <c r="BQ379">
        <v>1</v>
      </c>
      <c r="BR379" t="str">
        <f t="shared" si="197"/>
        <v>Enfermedad cardiovascular</v>
      </c>
    </row>
    <row r="380" spans="1:70" x14ac:dyDescent="0.25">
      <c r="A380" t="s">
        <v>380</v>
      </c>
      <c r="B380">
        <v>56</v>
      </c>
      <c r="C380" t="str">
        <f t="shared" si="168"/>
        <v>Adulto</v>
      </c>
      <c r="D380" t="s">
        <v>1</v>
      </c>
      <c r="E380">
        <v>38.700000000000003</v>
      </c>
      <c r="F380" t="str">
        <f t="shared" si="169"/>
        <v>Obesidad II</v>
      </c>
      <c r="G380">
        <v>0</v>
      </c>
      <c r="H380" t="str">
        <f t="shared" si="170"/>
        <v>No tiene herencia</v>
      </c>
      <c r="I380">
        <v>149</v>
      </c>
      <c r="J380">
        <v>107</v>
      </c>
      <c r="K380">
        <v>81</v>
      </c>
      <c r="L380" t="str">
        <f t="shared" si="171"/>
        <v>Normal</v>
      </c>
      <c r="M380">
        <v>45</v>
      </c>
      <c r="N380" t="str">
        <f t="shared" si="172"/>
        <v>Intermedia</v>
      </c>
      <c r="O380">
        <v>2</v>
      </c>
      <c r="P380" t="str">
        <f t="shared" si="173"/>
        <v>Ligera limitaciones</v>
      </c>
      <c r="Q380">
        <v>1</v>
      </c>
      <c r="R380" t="str">
        <f t="shared" si="174"/>
        <v>Tiene cetoacidosis</v>
      </c>
      <c r="S380">
        <v>0</v>
      </c>
      <c r="T380" t="str">
        <f t="shared" si="175"/>
        <v>No tiene Insuficiencia</v>
      </c>
      <c r="U380">
        <v>1</v>
      </c>
      <c r="V380" t="str">
        <f t="shared" si="176"/>
        <v>Hipertenso</v>
      </c>
      <c r="W380">
        <v>4</v>
      </c>
      <c r="X380" t="str">
        <f t="shared" si="165"/>
        <v>Alto</v>
      </c>
      <c r="Y380">
        <v>101</v>
      </c>
      <c r="Z380" t="str">
        <f t="shared" si="166"/>
        <v>Riesgo</v>
      </c>
      <c r="AA380">
        <v>36</v>
      </c>
      <c r="AB380" t="str">
        <f t="shared" si="177"/>
        <v>Funcion disminuida moderada</v>
      </c>
      <c r="AC380">
        <v>2595</v>
      </c>
      <c r="AD380" t="str">
        <f t="shared" si="178"/>
        <v>Proteinuria</v>
      </c>
      <c r="AE380">
        <v>2076</v>
      </c>
      <c r="AF380" t="str">
        <f t="shared" si="179"/>
        <v>Macroalbuminuria</v>
      </c>
      <c r="AG380">
        <v>513</v>
      </c>
      <c r="AH380" t="str">
        <f t="shared" si="180"/>
        <v>Poliuria</v>
      </c>
      <c r="AI380">
        <v>1</v>
      </c>
      <c r="AJ380" t="str">
        <f t="shared" si="181"/>
        <v>Diabetico</v>
      </c>
      <c r="AK380">
        <v>146</v>
      </c>
      <c r="AL380" t="str">
        <f t="shared" si="182"/>
        <v>Diabetes</v>
      </c>
      <c r="AM380">
        <v>9.1</v>
      </c>
      <c r="AN380" t="str">
        <f t="shared" si="183"/>
        <v>Diabetes</v>
      </c>
      <c r="AO380">
        <v>203</v>
      </c>
      <c r="AP380" t="str">
        <f t="shared" si="184"/>
        <v>Alto</v>
      </c>
      <c r="AQ380">
        <v>217</v>
      </c>
      <c r="AR380" t="str">
        <f t="shared" si="185"/>
        <v>Muy alto</v>
      </c>
      <c r="AS380">
        <v>40</v>
      </c>
      <c r="AT380" t="str">
        <f t="shared" si="186"/>
        <v>Bajo</v>
      </c>
      <c r="AU380">
        <v>390</v>
      </c>
      <c r="AV380" t="str">
        <f t="shared" si="187"/>
        <v>Alto</v>
      </c>
      <c r="AW380">
        <v>134</v>
      </c>
      <c r="AX380" t="str">
        <f t="shared" si="188"/>
        <v>Bajo</v>
      </c>
      <c r="AY380">
        <v>5.4</v>
      </c>
      <c r="AZ380" t="str">
        <f t="shared" si="189"/>
        <v>Alto</v>
      </c>
      <c r="BA380">
        <v>10.4</v>
      </c>
      <c r="BB380" t="str">
        <f t="shared" si="167"/>
        <v>Baja</v>
      </c>
      <c r="BC380">
        <v>7.5</v>
      </c>
      <c r="BD380" t="str">
        <f t="shared" si="190"/>
        <v>Bajo</v>
      </c>
      <c r="BE380">
        <v>5.4</v>
      </c>
      <c r="BF380" t="str">
        <f t="shared" si="191"/>
        <v>Alto</v>
      </c>
      <c r="BG380">
        <v>1</v>
      </c>
      <c r="BH380" t="str">
        <f t="shared" si="192"/>
        <v>Toma ECA</v>
      </c>
      <c r="BI380">
        <v>1</v>
      </c>
      <c r="BJ380" t="str">
        <f t="shared" si="193"/>
        <v>Toma ARB</v>
      </c>
      <c r="BK380">
        <v>1</v>
      </c>
      <c r="BL380" t="str">
        <f t="shared" si="194"/>
        <v>Toma diureticos</v>
      </c>
      <c r="BM380">
        <v>1</v>
      </c>
      <c r="BN380" t="str">
        <f t="shared" si="195"/>
        <v>Toma estatinas</v>
      </c>
      <c r="BO380">
        <v>1</v>
      </c>
      <c r="BP380" t="str">
        <f t="shared" si="196"/>
        <v>Enfermedad renal</v>
      </c>
      <c r="BQ380">
        <v>0</v>
      </c>
      <c r="BR380" t="str">
        <f t="shared" si="197"/>
        <v>Sano</v>
      </c>
    </row>
    <row r="381" spans="1:70" x14ac:dyDescent="0.25">
      <c r="A381" t="s">
        <v>381</v>
      </c>
      <c r="B381">
        <v>65</v>
      </c>
      <c r="C381" t="str">
        <f t="shared" si="168"/>
        <v>Adulto Mayor</v>
      </c>
      <c r="D381" t="s">
        <v>6</v>
      </c>
      <c r="E381">
        <v>20.399999999999999</v>
      </c>
      <c r="F381" t="str">
        <f t="shared" si="169"/>
        <v>Peso Normal</v>
      </c>
      <c r="G381">
        <v>0</v>
      </c>
      <c r="H381" t="str">
        <f t="shared" si="170"/>
        <v>No tiene herencia</v>
      </c>
      <c r="I381">
        <v>124</v>
      </c>
      <c r="J381">
        <v>84</v>
      </c>
      <c r="K381">
        <v>76</v>
      </c>
      <c r="L381" t="str">
        <f t="shared" si="171"/>
        <v>Normal</v>
      </c>
      <c r="M381">
        <v>66</v>
      </c>
      <c r="N381" t="str">
        <f t="shared" si="172"/>
        <v>Normal</v>
      </c>
      <c r="O381">
        <v>2</v>
      </c>
      <c r="P381" t="str">
        <f t="shared" si="173"/>
        <v>Ligera limitaciones</v>
      </c>
      <c r="Q381">
        <v>0</v>
      </c>
      <c r="R381" t="str">
        <f t="shared" si="174"/>
        <v>No tiene cetoacidosis</v>
      </c>
      <c r="S381">
        <v>0</v>
      </c>
      <c r="T381" t="str">
        <f t="shared" si="175"/>
        <v>No tiene Insuficiencia</v>
      </c>
      <c r="U381">
        <v>0</v>
      </c>
      <c r="V381" t="str">
        <f t="shared" si="176"/>
        <v>Normotenso</v>
      </c>
      <c r="W381">
        <v>0.9</v>
      </c>
      <c r="X381" t="str">
        <f t="shared" si="165"/>
        <v>Normal</v>
      </c>
      <c r="Y381">
        <v>27</v>
      </c>
      <c r="Z381" t="str">
        <f t="shared" si="166"/>
        <v>Normal</v>
      </c>
      <c r="AA381">
        <v>62</v>
      </c>
      <c r="AB381" t="str">
        <f t="shared" si="177"/>
        <v>Funcion disminuida</v>
      </c>
      <c r="AC381">
        <v>6</v>
      </c>
      <c r="AD381" t="str">
        <f t="shared" si="178"/>
        <v>Normal</v>
      </c>
      <c r="AE381">
        <v>4</v>
      </c>
      <c r="AF381" t="str">
        <f t="shared" si="179"/>
        <v>Normal</v>
      </c>
      <c r="AG381">
        <v>1015</v>
      </c>
      <c r="AH381" t="str">
        <f t="shared" si="180"/>
        <v>Poliuria</v>
      </c>
      <c r="AI381">
        <v>0</v>
      </c>
      <c r="AJ381" t="str">
        <f t="shared" si="181"/>
        <v>No Diabetico</v>
      </c>
      <c r="AK381">
        <v>124</v>
      </c>
      <c r="AL381" t="str">
        <f t="shared" si="182"/>
        <v>Prediabetes</v>
      </c>
      <c r="AM381">
        <v>4.8</v>
      </c>
      <c r="AN381" t="str">
        <f t="shared" si="183"/>
        <v>Normal</v>
      </c>
      <c r="AO381">
        <v>205</v>
      </c>
      <c r="AP381" t="str">
        <f t="shared" si="184"/>
        <v>Alto</v>
      </c>
      <c r="AQ381">
        <v>86</v>
      </c>
      <c r="AR381" t="str">
        <f t="shared" si="185"/>
        <v>Normal</v>
      </c>
      <c r="AS381">
        <v>41</v>
      </c>
      <c r="AT381" t="str">
        <f t="shared" si="186"/>
        <v>Bajo</v>
      </c>
      <c r="AU381">
        <v>111</v>
      </c>
      <c r="AV381" t="str">
        <f t="shared" si="187"/>
        <v>Normal</v>
      </c>
      <c r="AW381">
        <v>135</v>
      </c>
      <c r="AX381" t="str">
        <f t="shared" si="188"/>
        <v>Normal</v>
      </c>
      <c r="AY381">
        <v>5</v>
      </c>
      <c r="AZ381" t="str">
        <f t="shared" si="189"/>
        <v>Normal</v>
      </c>
      <c r="BA381">
        <v>12.1</v>
      </c>
      <c r="BB381" t="str">
        <f t="shared" si="167"/>
        <v>Normal</v>
      </c>
      <c r="BC381">
        <v>10.5</v>
      </c>
      <c r="BD381" t="str">
        <f t="shared" si="190"/>
        <v>Normal</v>
      </c>
      <c r="BE381">
        <v>3.7</v>
      </c>
      <c r="BF381" t="str">
        <f t="shared" si="191"/>
        <v>Normal</v>
      </c>
      <c r="BG381">
        <v>1</v>
      </c>
      <c r="BH381" t="str">
        <f t="shared" si="192"/>
        <v>Toma ECA</v>
      </c>
      <c r="BI381">
        <v>1</v>
      </c>
      <c r="BJ381" t="str">
        <f t="shared" si="193"/>
        <v>Toma ARB</v>
      </c>
      <c r="BK381">
        <v>0</v>
      </c>
      <c r="BL381" t="str">
        <f t="shared" si="194"/>
        <v>No toma diureticos</v>
      </c>
      <c r="BM381">
        <v>0</v>
      </c>
      <c r="BN381" t="str">
        <f t="shared" si="195"/>
        <v>No toma estatinas</v>
      </c>
      <c r="BO381">
        <v>0</v>
      </c>
      <c r="BP381" t="str">
        <f t="shared" si="196"/>
        <v>Sano</v>
      </c>
      <c r="BQ381">
        <v>0</v>
      </c>
      <c r="BR381" t="str">
        <f t="shared" si="197"/>
        <v>Sano</v>
      </c>
    </row>
    <row r="382" spans="1:70" x14ac:dyDescent="0.25">
      <c r="A382" t="s">
        <v>382</v>
      </c>
      <c r="B382">
        <v>60</v>
      </c>
      <c r="C382" t="str">
        <f t="shared" si="168"/>
        <v>Adulto Mayor</v>
      </c>
      <c r="D382" t="s">
        <v>6</v>
      </c>
      <c r="E382">
        <v>40</v>
      </c>
      <c r="F382" t="str">
        <f t="shared" si="169"/>
        <v>Obesidad III</v>
      </c>
      <c r="G382">
        <v>1</v>
      </c>
      <c r="H382" t="str">
        <f t="shared" si="170"/>
        <v>Tiene herencia</v>
      </c>
      <c r="I382">
        <v>176</v>
      </c>
      <c r="J382">
        <v>109</v>
      </c>
      <c r="K382">
        <v>90</v>
      </c>
      <c r="L382" t="str">
        <f t="shared" si="171"/>
        <v>Normal</v>
      </c>
      <c r="M382">
        <v>46</v>
      </c>
      <c r="N382" t="str">
        <f t="shared" si="172"/>
        <v>Intermedia</v>
      </c>
      <c r="O382">
        <v>3</v>
      </c>
      <c r="P382" t="str">
        <f t="shared" si="173"/>
        <v>Limitacion marcada</v>
      </c>
      <c r="Q382">
        <v>1</v>
      </c>
      <c r="R382" t="str">
        <f t="shared" si="174"/>
        <v>Tiene cetoacidosis</v>
      </c>
      <c r="S382">
        <v>1</v>
      </c>
      <c r="T382" t="str">
        <f t="shared" si="175"/>
        <v>Tiene Insuficiencia</v>
      </c>
      <c r="U382">
        <v>1</v>
      </c>
      <c r="V382" t="str">
        <f t="shared" si="176"/>
        <v>Hipertenso</v>
      </c>
      <c r="W382">
        <v>2.2000000000000002</v>
      </c>
      <c r="X382" t="str">
        <f t="shared" si="165"/>
        <v>Alto</v>
      </c>
      <c r="Y382">
        <v>78</v>
      </c>
      <c r="Z382" t="str">
        <f t="shared" si="166"/>
        <v>Elevado</v>
      </c>
      <c r="AA382">
        <v>23</v>
      </c>
      <c r="AB382" t="str">
        <f t="shared" si="177"/>
        <v>Dismucion grave</v>
      </c>
      <c r="AC382">
        <v>1243</v>
      </c>
      <c r="AD382" t="str">
        <f t="shared" si="178"/>
        <v>Proteinuria</v>
      </c>
      <c r="AE382">
        <v>1118</v>
      </c>
      <c r="AF382" t="str">
        <f t="shared" si="179"/>
        <v>Macroalbuminuria</v>
      </c>
      <c r="AG382">
        <v>578</v>
      </c>
      <c r="AH382" t="str">
        <f t="shared" si="180"/>
        <v>Poliuria</v>
      </c>
      <c r="AI382">
        <v>1</v>
      </c>
      <c r="AJ382" t="str">
        <f t="shared" si="181"/>
        <v>Diabetico</v>
      </c>
      <c r="AK382">
        <v>166</v>
      </c>
      <c r="AL382" t="str">
        <f t="shared" si="182"/>
        <v>Diabetes</v>
      </c>
      <c r="AM382">
        <v>9.3000000000000007</v>
      </c>
      <c r="AN382" t="str">
        <f t="shared" si="183"/>
        <v>Diabetes</v>
      </c>
      <c r="AO382">
        <v>231</v>
      </c>
      <c r="AP382" t="str">
        <f t="shared" si="184"/>
        <v>Alto</v>
      </c>
      <c r="AQ382">
        <v>155</v>
      </c>
      <c r="AR382" t="str">
        <f t="shared" si="185"/>
        <v>Limite alto</v>
      </c>
      <c r="AS382">
        <v>42</v>
      </c>
      <c r="AT382" t="str">
        <f t="shared" si="186"/>
        <v>Bajo</v>
      </c>
      <c r="AU382">
        <v>360</v>
      </c>
      <c r="AV382" t="str">
        <f t="shared" si="187"/>
        <v>Alto</v>
      </c>
      <c r="AW382">
        <v>138</v>
      </c>
      <c r="AX382" t="str">
        <f t="shared" si="188"/>
        <v>Normal</v>
      </c>
      <c r="AY382">
        <v>5.6</v>
      </c>
      <c r="AZ382" t="str">
        <f t="shared" si="189"/>
        <v>Alto</v>
      </c>
      <c r="BA382">
        <v>8.8000000000000007</v>
      </c>
      <c r="BB382" t="str">
        <f t="shared" si="167"/>
        <v>Baja</v>
      </c>
      <c r="BC382">
        <v>8.4</v>
      </c>
      <c r="BD382" t="str">
        <f t="shared" si="190"/>
        <v>Bajo</v>
      </c>
      <c r="BE382">
        <v>4.9000000000000004</v>
      </c>
      <c r="BF382" t="str">
        <f t="shared" si="191"/>
        <v>Alto</v>
      </c>
      <c r="BG382">
        <v>0</v>
      </c>
      <c r="BH382" t="str">
        <f t="shared" si="192"/>
        <v>No Toma ECA</v>
      </c>
      <c r="BI382">
        <v>1</v>
      </c>
      <c r="BJ382" t="str">
        <f t="shared" si="193"/>
        <v>Toma ARB</v>
      </c>
      <c r="BK382">
        <v>1</v>
      </c>
      <c r="BL382" t="str">
        <f t="shared" si="194"/>
        <v>Toma diureticos</v>
      </c>
      <c r="BM382">
        <v>1</v>
      </c>
      <c r="BN382" t="str">
        <f t="shared" si="195"/>
        <v>Toma estatinas</v>
      </c>
      <c r="BO382">
        <v>1</v>
      </c>
      <c r="BP382" t="str">
        <f t="shared" si="196"/>
        <v>Enfermedad renal</v>
      </c>
      <c r="BQ382">
        <v>1</v>
      </c>
      <c r="BR382" t="str">
        <f t="shared" si="197"/>
        <v>Enfermedad cardiovascular</v>
      </c>
    </row>
    <row r="383" spans="1:70" x14ac:dyDescent="0.25">
      <c r="A383" t="s">
        <v>383</v>
      </c>
      <c r="B383">
        <v>50</v>
      </c>
      <c r="C383" t="str">
        <f t="shared" si="168"/>
        <v>Adulto</v>
      </c>
      <c r="D383" t="s">
        <v>1</v>
      </c>
      <c r="E383">
        <v>21.7</v>
      </c>
      <c r="F383" t="str">
        <f t="shared" si="169"/>
        <v>Peso Normal</v>
      </c>
      <c r="G383">
        <v>0</v>
      </c>
      <c r="H383" t="str">
        <f t="shared" si="170"/>
        <v>No tiene herencia</v>
      </c>
      <c r="I383">
        <v>125</v>
      </c>
      <c r="J383">
        <v>85</v>
      </c>
      <c r="K383">
        <v>63</v>
      </c>
      <c r="L383" t="str">
        <f t="shared" si="171"/>
        <v>Normal</v>
      </c>
      <c r="M383">
        <v>50</v>
      </c>
      <c r="N383" t="str">
        <f t="shared" si="172"/>
        <v>Normal</v>
      </c>
      <c r="O383">
        <v>2</v>
      </c>
      <c r="P383" t="str">
        <f t="shared" si="173"/>
        <v>Ligera limitaciones</v>
      </c>
      <c r="Q383">
        <v>0</v>
      </c>
      <c r="R383" t="str">
        <f t="shared" si="174"/>
        <v>No tiene cetoacidosis</v>
      </c>
      <c r="S383">
        <v>0</v>
      </c>
      <c r="T383" t="str">
        <f t="shared" si="175"/>
        <v>No tiene Insuficiencia</v>
      </c>
      <c r="U383">
        <v>1</v>
      </c>
      <c r="V383" t="str">
        <f t="shared" si="176"/>
        <v>Hipertenso</v>
      </c>
      <c r="W383">
        <v>0.9</v>
      </c>
      <c r="X383" t="str">
        <f t="shared" si="165"/>
        <v>Normal</v>
      </c>
      <c r="Y383">
        <v>31</v>
      </c>
      <c r="Z383" t="str">
        <f t="shared" si="166"/>
        <v>Normal</v>
      </c>
      <c r="AA383">
        <v>68</v>
      </c>
      <c r="AB383" t="str">
        <f t="shared" si="177"/>
        <v>Funcion disminuida</v>
      </c>
      <c r="AC383">
        <v>23</v>
      </c>
      <c r="AD383" t="str">
        <f t="shared" si="178"/>
        <v>Normal</v>
      </c>
      <c r="AE383">
        <v>20</v>
      </c>
      <c r="AF383" t="str">
        <f t="shared" si="179"/>
        <v>Normal</v>
      </c>
      <c r="AG383">
        <v>2324</v>
      </c>
      <c r="AH383" t="str">
        <f t="shared" si="180"/>
        <v>Poliuria</v>
      </c>
      <c r="AI383">
        <v>0</v>
      </c>
      <c r="AJ383" t="str">
        <f t="shared" si="181"/>
        <v>No Diabetico</v>
      </c>
      <c r="AK383">
        <v>124</v>
      </c>
      <c r="AL383" t="str">
        <f t="shared" si="182"/>
        <v>Prediabetes</v>
      </c>
      <c r="AM383">
        <v>5.4</v>
      </c>
      <c r="AN383" t="str">
        <f t="shared" si="183"/>
        <v>Normal</v>
      </c>
      <c r="AO383">
        <v>171</v>
      </c>
      <c r="AP383" t="str">
        <f t="shared" si="184"/>
        <v>Normal</v>
      </c>
      <c r="AQ383">
        <v>116</v>
      </c>
      <c r="AR383" t="str">
        <f t="shared" si="185"/>
        <v>Casi normal</v>
      </c>
      <c r="AS383">
        <v>47</v>
      </c>
      <c r="AT383" t="str">
        <f t="shared" si="186"/>
        <v>Bajo</v>
      </c>
      <c r="AU383">
        <v>127</v>
      </c>
      <c r="AV383" t="str">
        <f t="shared" si="187"/>
        <v>Normal</v>
      </c>
      <c r="AW383">
        <v>135</v>
      </c>
      <c r="AX383" t="str">
        <f t="shared" si="188"/>
        <v>Normal</v>
      </c>
      <c r="AY383">
        <v>3.8</v>
      </c>
      <c r="AZ383" t="str">
        <f t="shared" si="189"/>
        <v>Normal</v>
      </c>
      <c r="BA383">
        <v>15.7</v>
      </c>
      <c r="BB383" t="str">
        <f t="shared" si="167"/>
        <v>Normal</v>
      </c>
      <c r="BC383">
        <v>10.1</v>
      </c>
      <c r="BD383" t="str">
        <f t="shared" si="190"/>
        <v>Normal</v>
      </c>
      <c r="BE383">
        <v>4.5</v>
      </c>
      <c r="BF383" t="str">
        <f t="shared" si="191"/>
        <v>Normal</v>
      </c>
      <c r="BG383">
        <v>0</v>
      </c>
      <c r="BH383" t="str">
        <f t="shared" si="192"/>
        <v>No Toma ECA</v>
      </c>
      <c r="BI383">
        <v>0</v>
      </c>
      <c r="BJ383" t="str">
        <f t="shared" si="193"/>
        <v>No toma ARB</v>
      </c>
      <c r="BK383">
        <v>0</v>
      </c>
      <c r="BL383" t="str">
        <f t="shared" si="194"/>
        <v>No toma diureticos</v>
      </c>
      <c r="BM383">
        <v>1</v>
      </c>
      <c r="BN383" t="str">
        <f t="shared" si="195"/>
        <v>Toma estatinas</v>
      </c>
      <c r="BO383">
        <v>0</v>
      </c>
      <c r="BP383" t="str">
        <f t="shared" si="196"/>
        <v>Sano</v>
      </c>
      <c r="BQ383">
        <v>0</v>
      </c>
      <c r="BR383" t="str">
        <f t="shared" si="197"/>
        <v>Sano</v>
      </c>
    </row>
    <row r="384" spans="1:70" x14ac:dyDescent="0.25">
      <c r="A384" t="s">
        <v>384</v>
      </c>
      <c r="B384">
        <v>32</v>
      </c>
      <c r="C384" t="str">
        <f t="shared" si="168"/>
        <v>Adulto</v>
      </c>
      <c r="D384" t="s">
        <v>1</v>
      </c>
      <c r="E384">
        <v>21.5</v>
      </c>
      <c r="F384" t="str">
        <f t="shared" si="169"/>
        <v>Peso Normal</v>
      </c>
      <c r="G384">
        <v>0</v>
      </c>
      <c r="H384" t="str">
        <f t="shared" si="170"/>
        <v>No tiene herencia</v>
      </c>
      <c r="I384">
        <v>112</v>
      </c>
      <c r="J384">
        <v>80</v>
      </c>
      <c r="K384">
        <v>62</v>
      </c>
      <c r="L384" t="str">
        <f t="shared" si="171"/>
        <v>Normal</v>
      </c>
      <c r="M384">
        <v>64</v>
      </c>
      <c r="N384" t="str">
        <f t="shared" si="172"/>
        <v>Normal</v>
      </c>
      <c r="O384">
        <v>1</v>
      </c>
      <c r="P384" t="str">
        <f t="shared" si="173"/>
        <v>Sin limitaciones</v>
      </c>
      <c r="Q384">
        <v>0</v>
      </c>
      <c r="R384" t="str">
        <f t="shared" si="174"/>
        <v>No tiene cetoacidosis</v>
      </c>
      <c r="S384">
        <v>0</v>
      </c>
      <c r="T384" t="str">
        <f t="shared" si="175"/>
        <v>No tiene Insuficiencia</v>
      </c>
      <c r="U384">
        <v>1</v>
      </c>
      <c r="V384" t="str">
        <f t="shared" si="176"/>
        <v>Hipertenso</v>
      </c>
      <c r="W384">
        <v>0.7</v>
      </c>
      <c r="X384" t="str">
        <f t="shared" si="165"/>
        <v>Normal</v>
      </c>
      <c r="Y384">
        <v>30</v>
      </c>
      <c r="Z384" t="str">
        <f t="shared" si="166"/>
        <v>Normal</v>
      </c>
      <c r="AA384">
        <v>112</v>
      </c>
      <c r="AB384" t="str">
        <f t="shared" si="177"/>
        <v>Normal</v>
      </c>
      <c r="AC384">
        <v>12</v>
      </c>
      <c r="AD384" t="str">
        <f t="shared" si="178"/>
        <v>Normal</v>
      </c>
      <c r="AE384">
        <v>9</v>
      </c>
      <c r="AF384" t="str">
        <f t="shared" si="179"/>
        <v>Normal</v>
      </c>
      <c r="AG384">
        <v>1867</v>
      </c>
      <c r="AH384" t="str">
        <f t="shared" si="180"/>
        <v>Poliuria</v>
      </c>
      <c r="AI384">
        <v>1</v>
      </c>
      <c r="AJ384" t="str">
        <f t="shared" si="181"/>
        <v>Diabetico</v>
      </c>
      <c r="AK384">
        <v>84</v>
      </c>
      <c r="AL384" t="str">
        <f t="shared" si="182"/>
        <v>Normal</v>
      </c>
      <c r="AM384">
        <v>5.0999999999999996</v>
      </c>
      <c r="AN384" t="str">
        <f t="shared" si="183"/>
        <v>Normal</v>
      </c>
      <c r="AO384">
        <v>218</v>
      </c>
      <c r="AP384" t="str">
        <f t="shared" si="184"/>
        <v>Alto</v>
      </c>
      <c r="AQ384">
        <v>128</v>
      </c>
      <c r="AR384" t="str">
        <f t="shared" si="185"/>
        <v>Casi normal</v>
      </c>
      <c r="AS384">
        <v>46</v>
      </c>
      <c r="AT384" t="str">
        <f t="shared" si="186"/>
        <v>Bajo</v>
      </c>
      <c r="AU384">
        <v>81</v>
      </c>
      <c r="AV384" t="str">
        <f t="shared" si="187"/>
        <v>Normal</v>
      </c>
      <c r="AW384">
        <v>145</v>
      </c>
      <c r="AX384" t="str">
        <f t="shared" si="188"/>
        <v>Normal</v>
      </c>
      <c r="AY384">
        <v>4.9000000000000004</v>
      </c>
      <c r="AZ384" t="str">
        <f t="shared" si="189"/>
        <v>Normal</v>
      </c>
      <c r="BA384">
        <v>12.9</v>
      </c>
      <c r="BB384" t="str">
        <f t="shared" si="167"/>
        <v>Baja</v>
      </c>
      <c r="BC384">
        <v>9.5</v>
      </c>
      <c r="BD384" t="str">
        <f t="shared" si="190"/>
        <v>Normal</v>
      </c>
      <c r="BE384">
        <v>4</v>
      </c>
      <c r="BF384" t="str">
        <f t="shared" si="191"/>
        <v>Normal</v>
      </c>
      <c r="BG384">
        <v>1</v>
      </c>
      <c r="BH384" t="str">
        <f t="shared" si="192"/>
        <v>Toma ECA</v>
      </c>
      <c r="BI384">
        <v>1</v>
      </c>
      <c r="BJ384" t="str">
        <f t="shared" si="193"/>
        <v>Toma ARB</v>
      </c>
      <c r="BK384">
        <v>0</v>
      </c>
      <c r="BL384" t="str">
        <f t="shared" si="194"/>
        <v>No toma diureticos</v>
      </c>
      <c r="BM384">
        <v>0</v>
      </c>
      <c r="BN384" t="str">
        <f t="shared" si="195"/>
        <v>No toma estatinas</v>
      </c>
      <c r="BO384">
        <v>0</v>
      </c>
      <c r="BP384" t="str">
        <f t="shared" si="196"/>
        <v>Sano</v>
      </c>
      <c r="BQ384">
        <v>1</v>
      </c>
      <c r="BR384" t="str">
        <f t="shared" si="197"/>
        <v>Enfermedad cardiovascular</v>
      </c>
    </row>
    <row r="385" spans="1:70" x14ac:dyDescent="0.25">
      <c r="A385" t="s">
        <v>385</v>
      </c>
      <c r="B385">
        <v>64</v>
      </c>
      <c r="C385" t="str">
        <f t="shared" si="168"/>
        <v>Adulto Mayor</v>
      </c>
      <c r="D385" t="s">
        <v>1</v>
      </c>
      <c r="E385">
        <v>26.3</v>
      </c>
      <c r="F385" t="str">
        <f t="shared" si="169"/>
        <v>Sobrepeso</v>
      </c>
      <c r="G385">
        <v>1</v>
      </c>
      <c r="H385" t="str">
        <f t="shared" si="170"/>
        <v>Tiene herencia</v>
      </c>
      <c r="I385">
        <v>177</v>
      </c>
      <c r="J385">
        <v>92</v>
      </c>
      <c r="K385">
        <v>79</v>
      </c>
      <c r="L385" t="str">
        <f t="shared" si="171"/>
        <v>Normal</v>
      </c>
      <c r="M385">
        <v>36</v>
      </c>
      <c r="N385" t="str">
        <f t="shared" si="172"/>
        <v>Reducida</v>
      </c>
      <c r="O385">
        <v>4</v>
      </c>
      <c r="P385" t="str">
        <f t="shared" si="173"/>
        <v>Incapacidad</v>
      </c>
      <c r="Q385">
        <v>0</v>
      </c>
      <c r="R385" t="str">
        <f t="shared" si="174"/>
        <v>No tiene cetoacidosis</v>
      </c>
      <c r="S385">
        <v>0</v>
      </c>
      <c r="T385" t="str">
        <f t="shared" si="175"/>
        <v>No tiene Insuficiencia</v>
      </c>
      <c r="U385">
        <v>1</v>
      </c>
      <c r="V385" t="str">
        <f t="shared" si="176"/>
        <v>Hipertenso</v>
      </c>
      <c r="W385">
        <v>2.1</v>
      </c>
      <c r="X385" t="str">
        <f t="shared" si="165"/>
        <v>Alto</v>
      </c>
      <c r="Y385">
        <v>105</v>
      </c>
      <c r="Z385" t="str">
        <f t="shared" si="166"/>
        <v>Riesgo</v>
      </c>
      <c r="AA385">
        <v>20</v>
      </c>
      <c r="AB385" t="str">
        <f t="shared" si="177"/>
        <v>Dismucion grave</v>
      </c>
      <c r="AC385">
        <v>821</v>
      </c>
      <c r="AD385" t="str">
        <f t="shared" si="178"/>
        <v>Proteinuria</v>
      </c>
      <c r="AE385">
        <v>656</v>
      </c>
      <c r="AF385" t="str">
        <f t="shared" si="179"/>
        <v>Macroalbuminuria</v>
      </c>
      <c r="AG385">
        <v>328</v>
      </c>
      <c r="AH385" t="str">
        <f t="shared" si="180"/>
        <v>Oliguria</v>
      </c>
      <c r="AI385">
        <v>1</v>
      </c>
      <c r="AJ385" t="str">
        <f t="shared" si="181"/>
        <v>Diabetico</v>
      </c>
      <c r="AK385">
        <v>181</v>
      </c>
      <c r="AL385" t="str">
        <f t="shared" si="182"/>
        <v>Diabetes</v>
      </c>
      <c r="AM385">
        <v>7.9</v>
      </c>
      <c r="AN385" t="str">
        <f t="shared" si="183"/>
        <v>Diabetes</v>
      </c>
      <c r="AO385">
        <v>212</v>
      </c>
      <c r="AP385" t="str">
        <f t="shared" si="184"/>
        <v>Alto</v>
      </c>
      <c r="AQ385">
        <v>173</v>
      </c>
      <c r="AR385" t="str">
        <f t="shared" si="185"/>
        <v>Alto</v>
      </c>
      <c r="AS385">
        <v>39</v>
      </c>
      <c r="AT385" t="str">
        <f t="shared" si="186"/>
        <v>Bajo</v>
      </c>
      <c r="AU385">
        <v>270</v>
      </c>
      <c r="AV385" t="str">
        <f t="shared" si="187"/>
        <v>Alto</v>
      </c>
      <c r="AW385">
        <v>130</v>
      </c>
      <c r="AX385" t="str">
        <f t="shared" si="188"/>
        <v>Bajo</v>
      </c>
      <c r="AY385">
        <v>5.0999999999999996</v>
      </c>
      <c r="AZ385" t="str">
        <f t="shared" si="189"/>
        <v>Alto</v>
      </c>
      <c r="BA385">
        <v>8.8000000000000007</v>
      </c>
      <c r="BB385" t="str">
        <f t="shared" si="167"/>
        <v>Baja</v>
      </c>
      <c r="BC385">
        <v>8.8000000000000007</v>
      </c>
      <c r="BD385" t="str">
        <f t="shared" si="190"/>
        <v>Normal</v>
      </c>
      <c r="BE385">
        <v>4.8</v>
      </c>
      <c r="BF385" t="str">
        <f t="shared" si="191"/>
        <v>Alto</v>
      </c>
      <c r="BG385">
        <v>1</v>
      </c>
      <c r="BH385" t="str">
        <f t="shared" si="192"/>
        <v>Toma ECA</v>
      </c>
      <c r="BI385">
        <v>0</v>
      </c>
      <c r="BJ385" t="str">
        <f t="shared" si="193"/>
        <v>No toma ARB</v>
      </c>
      <c r="BK385">
        <v>1</v>
      </c>
      <c r="BL385" t="str">
        <f t="shared" si="194"/>
        <v>Toma diureticos</v>
      </c>
      <c r="BM385">
        <v>1</v>
      </c>
      <c r="BN385" t="str">
        <f t="shared" si="195"/>
        <v>Toma estatinas</v>
      </c>
      <c r="BO385">
        <v>1</v>
      </c>
      <c r="BP385" t="str">
        <f t="shared" si="196"/>
        <v>Enfermedad renal</v>
      </c>
      <c r="BQ385">
        <v>1</v>
      </c>
      <c r="BR385" t="str">
        <f t="shared" si="197"/>
        <v>Enfermedad cardiovascular</v>
      </c>
    </row>
    <row r="386" spans="1:70" x14ac:dyDescent="0.25">
      <c r="A386" t="s">
        <v>386</v>
      </c>
      <c r="B386">
        <v>58</v>
      </c>
      <c r="C386" t="str">
        <f t="shared" si="168"/>
        <v>Adulto</v>
      </c>
      <c r="D386" t="s">
        <v>1</v>
      </c>
      <c r="E386">
        <v>28.1</v>
      </c>
      <c r="F386" t="str">
        <f t="shared" si="169"/>
        <v>Sobrepeso</v>
      </c>
      <c r="G386">
        <v>0</v>
      </c>
      <c r="H386" t="str">
        <f t="shared" si="170"/>
        <v>No tiene herencia</v>
      </c>
      <c r="I386">
        <v>110</v>
      </c>
      <c r="J386">
        <v>73</v>
      </c>
      <c r="K386">
        <v>73</v>
      </c>
      <c r="L386" t="str">
        <f t="shared" si="171"/>
        <v>Normal</v>
      </c>
      <c r="M386">
        <v>58</v>
      </c>
      <c r="N386" t="str">
        <f t="shared" si="172"/>
        <v>Normal</v>
      </c>
      <c r="O386">
        <v>1</v>
      </c>
      <c r="P386" t="str">
        <f t="shared" si="173"/>
        <v>Sin limitaciones</v>
      </c>
      <c r="Q386">
        <v>0</v>
      </c>
      <c r="R386" t="str">
        <f t="shared" si="174"/>
        <v>No tiene cetoacidosis</v>
      </c>
      <c r="S386">
        <v>0</v>
      </c>
      <c r="T386" t="str">
        <f t="shared" si="175"/>
        <v>No tiene Insuficiencia</v>
      </c>
      <c r="U386">
        <v>1</v>
      </c>
      <c r="V386" t="str">
        <f t="shared" si="176"/>
        <v>Hipertenso</v>
      </c>
      <c r="W386">
        <v>1</v>
      </c>
      <c r="X386" t="str">
        <f t="shared" ref="X386:X449" si="198">IF(AND(D386="M",W386&gt;=0.7,W386&lt;=1.2),"Normal",IF(AND(D386="M",W386&gt;=1.3),"Alto",IF(AND(D386="F",W386&gt;=0.5,W386&lt;=1),"Normal",IF(AND(D386="F",W386&gt;1),"Alto",IF(AND(D386="F",W386&lt;0.5), "Bajo",IF(AND(D386="M",W386&lt;0.7),"Bajo","error"))))))</f>
        <v>Normal</v>
      </c>
      <c r="Y386">
        <v>33</v>
      </c>
      <c r="Z386" t="str">
        <f t="shared" ref="Z386:Z449" si="199">IF(AND(D386="F",Y386&gt;=17,Y386&lt;=43),"Normal",IF(AND(D386="F",Y386&gt;43,Y386&lt;100),"Elevado",IF(AND(D386="M",Y386&gt;=18,Y386&lt;=55),"Normal",IF(AND(D386="M",Y386&gt;55,Y386&lt;100),"Elevado",IF(AND(D386="F",Y386&gt;=100),"Riesgo",IF(AND(D386="M",Y386&gt;=100),"Riesgo","Bajo"))))))</f>
        <v>Normal</v>
      </c>
      <c r="AA386">
        <v>95</v>
      </c>
      <c r="AB386" t="str">
        <f t="shared" si="177"/>
        <v>Normal</v>
      </c>
      <c r="AC386">
        <v>11</v>
      </c>
      <c r="AD386" t="str">
        <f t="shared" si="178"/>
        <v>Normal</v>
      </c>
      <c r="AE386">
        <v>9</v>
      </c>
      <c r="AF386" t="str">
        <f t="shared" si="179"/>
        <v>Normal</v>
      </c>
      <c r="AG386">
        <v>1374</v>
      </c>
      <c r="AH386" t="str">
        <f t="shared" si="180"/>
        <v>Poliuria</v>
      </c>
      <c r="AI386">
        <v>0</v>
      </c>
      <c r="AJ386" t="str">
        <f t="shared" si="181"/>
        <v>No Diabetico</v>
      </c>
      <c r="AK386">
        <v>97</v>
      </c>
      <c r="AL386" t="str">
        <f t="shared" si="182"/>
        <v>Normal</v>
      </c>
      <c r="AM386">
        <v>4.9000000000000004</v>
      </c>
      <c r="AN386" t="str">
        <f t="shared" si="183"/>
        <v>Normal</v>
      </c>
      <c r="AO386">
        <v>154</v>
      </c>
      <c r="AP386" t="str">
        <f t="shared" si="184"/>
        <v>Normal</v>
      </c>
      <c r="AQ386">
        <v>102</v>
      </c>
      <c r="AR386" t="str">
        <f t="shared" si="185"/>
        <v>Casi normal</v>
      </c>
      <c r="AS386">
        <v>62</v>
      </c>
      <c r="AT386" t="str">
        <f t="shared" si="186"/>
        <v>Normal</v>
      </c>
      <c r="AU386">
        <v>165</v>
      </c>
      <c r="AV386" t="str">
        <f t="shared" si="187"/>
        <v>Alto</v>
      </c>
      <c r="AW386">
        <v>144</v>
      </c>
      <c r="AX386" t="str">
        <f t="shared" si="188"/>
        <v>Normal</v>
      </c>
      <c r="AY386">
        <v>4.2</v>
      </c>
      <c r="AZ386" t="str">
        <f t="shared" si="189"/>
        <v>Normal</v>
      </c>
      <c r="BA386">
        <v>15.8</v>
      </c>
      <c r="BB386" t="str">
        <f t="shared" ref="BB386:BB449" si="200">IF(AND(D386="M",BA386&gt;=13.5,BA386&lt;=17.5),"Normal",IF(AND(D386="M",BA386&gt;17.5),"Alta",IF(AND(D386="F",BA386&gt;=12,BA386&lt;=15.5),"Normal",IF(AND(D386="F",BA386&gt;15.5),"Alta","Baja"))))</f>
        <v>Normal</v>
      </c>
      <c r="BC386">
        <v>8.6999999999999993</v>
      </c>
      <c r="BD386" t="str">
        <f t="shared" si="190"/>
        <v>Normal</v>
      </c>
      <c r="BE386">
        <v>4.4000000000000004</v>
      </c>
      <c r="BF386" t="str">
        <f t="shared" si="191"/>
        <v>Normal</v>
      </c>
      <c r="BG386">
        <v>1</v>
      </c>
      <c r="BH386" t="str">
        <f t="shared" si="192"/>
        <v>Toma ECA</v>
      </c>
      <c r="BI386">
        <v>1</v>
      </c>
      <c r="BJ386" t="str">
        <f t="shared" si="193"/>
        <v>Toma ARB</v>
      </c>
      <c r="BK386">
        <v>0</v>
      </c>
      <c r="BL386" t="str">
        <f t="shared" si="194"/>
        <v>No toma diureticos</v>
      </c>
      <c r="BM386">
        <v>1</v>
      </c>
      <c r="BN386" t="str">
        <f t="shared" si="195"/>
        <v>Toma estatinas</v>
      </c>
      <c r="BO386">
        <v>0</v>
      </c>
      <c r="BP386" t="str">
        <f t="shared" si="196"/>
        <v>Sano</v>
      </c>
      <c r="BQ386">
        <v>1</v>
      </c>
      <c r="BR386" t="str">
        <f t="shared" si="197"/>
        <v>Enfermedad cardiovascular</v>
      </c>
    </row>
    <row r="387" spans="1:70" x14ac:dyDescent="0.25">
      <c r="A387" t="s">
        <v>387</v>
      </c>
      <c r="B387">
        <v>78</v>
      </c>
      <c r="C387" t="str">
        <f t="shared" ref="C387:C450" si="201">IF(AND(B387&gt;=14,B387&lt;=26),"Joven",IF(AND(B387&gt;=27,B387&lt;=59),"Adulto",IF(B387&gt;=60,"Adulto Mayor","Niño")))</f>
        <v>Adulto Mayor</v>
      </c>
      <c r="D387" t="s">
        <v>6</v>
      </c>
      <c r="E387">
        <v>34.6</v>
      </c>
      <c r="F387" t="str">
        <f t="shared" ref="F387:F450" si="202">IF(E387&lt;18.5,"Bajo peso",IF(AND(E387&gt;=18.5,E387&lt;=24.9),"Peso Normal",IF(AND(E387&gt;=25,E387&lt;=29.9),"Sobrepeso",IF(AND(E387&gt;=30,E387&lt;=34.9),"Obesidad I",IF(AND(E387&gt;=35,E387&lt;=39.9),"Obesidad II","Obesidad III")))))</f>
        <v>Obesidad I</v>
      </c>
      <c r="G387">
        <v>1</v>
      </c>
      <c r="H387" t="str">
        <f t="shared" ref="H387:H450" si="203">IF(G387=1,"Tiene herencia","No tiene herencia")</f>
        <v>Tiene herencia</v>
      </c>
      <c r="I387">
        <v>144</v>
      </c>
      <c r="J387">
        <v>107</v>
      </c>
      <c r="K387">
        <v>95</v>
      </c>
      <c r="L387" t="str">
        <f t="shared" ref="L387:L450" si="204">IF(AND(K387&gt;=60,K387&lt;=100),"Normal",IF(K387&gt;100,"Taquicardia","Bradicardia"))</f>
        <v>Normal</v>
      </c>
      <c r="M387">
        <v>50</v>
      </c>
      <c r="N387" t="str">
        <f t="shared" ref="N387:N450" si="205">IF(M387&gt;=50,"Normal",IF(AND(M387&gt;=41,M387&lt;=49),"Intermedia","Reducida"))</f>
        <v>Normal</v>
      </c>
      <c r="O387">
        <v>4</v>
      </c>
      <c r="P387" t="str">
        <f t="shared" ref="P387:P450" si="206">IF(O387=1,"Sin limitaciones",IF(O387=2,"Ligera limitaciones",IF(O387=3,"Limitacion marcada","Incapacidad")))</f>
        <v>Incapacidad</v>
      </c>
      <c r="Q387">
        <v>1</v>
      </c>
      <c r="R387" t="str">
        <f t="shared" ref="R387:R450" si="207">IF(Q387=1,"Tiene cetoacidosis","No tiene cetoacidosis")</f>
        <v>Tiene cetoacidosis</v>
      </c>
      <c r="S387">
        <v>1</v>
      </c>
      <c r="T387" t="str">
        <f t="shared" ref="T387:T450" si="208">IF(S387=1,"Tiene Insuficiencia","No tiene Insuficiencia")</f>
        <v>Tiene Insuficiencia</v>
      </c>
      <c r="U387">
        <v>1</v>
      </c>
      <c r="V387" t="str">
        <f t="shared" ref="V387:V450" si="209">IF(U387=1,"Hipertenso","Normotenso")</f>
        <v>Hipertenso</v>
      </c>
      <c r="W387">
        <v>3.6</v>
      </c>
      <c r="X387" t="str">
        <f t="shared" si="198"/>
        <v>Alto</v>
      </c>
      <c r="Y387">
        <v>56</v>
      </c>
      <c r="Z387" t="str">
        <f t="shared" si="199"/>
        <v>Elevado</v>
      </c>
      <c r="AA387">
        <v>30</v>
      </c>
      <c r="AB387" t="str">
        <f t="shared" ref="AB387:AB450" si="210">IF(AA387&gt;90,"Normal",IF(AND(AA387&gt;=60,AA387&lt;=90),"Funcion disminuida",IF(AND(AA387&gt;=30,AA387&lt;=59),"Funcion disminuida moderada",IF(AND(AA387&gt;=15,AA387&lt;=29),"Dismucion grave",IF(AA387&lt;15,"Fallo renal","error")))))</f>
        <v>Funcion disminuida moderada</v>
      </c>
      <c r="AC387">
        <v>2185</v>
      </c>
      <c r="AD387" t="str">
        <f t="shared" ref="AD387:AD450" si="211">IF(AC387&lt;30,"Normal",IF(AND(AC387&lt;=30,AC387&lt;=300),"Microalbuminuria","Proteinuria"))</f>
        <v>Proteinuria</v>
      </c>
      <c r="AE387">
        <v>1748</v>
      </c>
      <c r="AF387" t="str">
        <f t="shared" ref="AF387:AF450" si="212">IF(AE387&lt;30,"Normal",IF(AND(AE387&gt;=30,AE387&lt;=300),"Microalbuminuria","Macroalbuminuria"))</f>
        <v>Macroalbuminuria</v>
      </c>
      <c r="AG387">
        <v>773</v>
      </c>
      <c r="AH387" t="str">
        <f t="shared" ref="AH387:AH450" si="213">IF(AND(AG387&gt;=0,AG387&lt;=49),"Anuria",IF(AND(AG387&gt;=50,AG387&lt;=499),"Oliguria",IF(AND(AG387&gt;=500,AG387&lt;=3500),"Poliuria")))</f>
        <v>Poliuria</v>
      </c>
      <c r="AI387">
        <v>1</v>
      </c>
      <c r="AJ387" t="str">
        <f t="shared" ref="AJ387:AJ450" si="214">IF(AI387=1,"Diabetico","No Diabetico")</f>
        <v>Diabetico</v>
      </c>
      <c r="AK387">
        <v>219</v>
      </c>
      <c r="AL387" t="str">
        <f t="shared" ref="AL387:AL450" si="215">IF(AK387&lt;100,"Normal",IF(AND(AK387&gt;=100,AK387&lt;=125),"Prediabetes","Diabetes"))</f>
        <v>Diabetes</v>
      </c>
      <c r="AM387">
        <v>8.9</v>
      </c>
      <c r="AN387" t="str">
        <f t="shared" ref="AN387:AN450" si="216">IF(AM387&lt;5.7,"Normal",IF(AND(AM387&gt;=5.7,AM387&lt;=6.4),"Prediabetes","Diabetes"))</f>
        <v>Diabetes</v>
      </c>
      <c r="AO387">
        <v>258</v>
      </c>
      <c r="AP387" t="str">
        <f t="shared" ref="AP387:AP450" si="217">IF(AO387&lt;200,"Normal",IF(AND(AO387&gt;=200,AO387&lt;=239),"Alto","Riesgo"))</f>
        <v>Riesgo</v>
      </c>
      <c r="AQ387">
        <v>144</v>
      </c>
      <c r="AR387" t="str">
        <f t="shared" ref="AR387:AR450" si="218">IF(AQ387&lt;100,"Normal",IF(AND(AQ387&gt;=100,AQ387&lt;=129),"Casi normal",IF(AND(AQ387&gt;=130,AQ387&lt;=159),"Limite alto",IF(AND(AQ387&gt;=160,AQ387&lt;=189),"Alto",IF(AQ387&gt;=190,"Muy alto")))))</f>
        <v>Limite alto</v>
      </c>
      <c r="AS387">
        <v>42</v>
      </c>
      <c r="AT387" t="str">
        <f t="shared" ref="AT387:AT450" si="219">IF(AS387&gt;=60,"Normal","Bajo")</f>
        <v>Bajo</v>
      </c>
      <c r="AU387">
        <v>190</v>
      </c>
      <c r="AV387" t="str">
        <f t="shared" ref="AV387:AV450" si="220">IF(AU387&lt;=150,"Normal","Alto")</f>
        <v>Alto</v>
      </c>
      <c r="AW387">
        <v>131</v>
      </c>
      <c r="AX387" t="str">
        <f t="shared" ref="AX387:AX450" si="221">IF(AND(AW387&gt;=135,AW387&lt;=145),"Normal",IF(AW387&gt;145,"Alto","Bajo"))</f>
        <v>Bajo</v>
      </c>
      <c r="AY387">
        <v>5.0999999999999996</v>
      </c>
      <c r="AZ387" t="str">
        <f t="shared" ref="AZ387:AZ450" si="222">IF(AND(AY387&gt;=3.5,AY387&lt;=5),"Normal",IF(AY387&gt;5,"Alto","Bajo"))</f>
        <v>Alto</v>
      </c>
      <c r="BA387">
        <v>7.2</v>
      </c>
      <c r="BB387" t="str">
        <f t="shared" si="200"/>
        <v>Baja</v>
      </c>
      <c r="BC387">
        <v>8.1</v>
      </c>
      <c r="BD387" t="str">
        <f t="shared" ref="BD387:BD450" si="223">IF(AND(BC387&gt;=8.5,BC387&lt;=10.5),"Normal",IF(BC387&gt;10.5,"Alto","Bajo"))</f>
        <v>Bajo</v>
      </c>
      <c r="BE387">
        <v>5.5</v>
      </c>
      <c r="BF387" t="str">
        <f t="shared" ref="BF387:BF450" si="224">IF(AND(BE387&gt;=2.5,BE387&lt;=4.5),"Normal",IF(BE387&gt;4.5,"Alto","Bajo"))</f>
        <v>Alto</v>
      </c>
      <c r="BG387">
        <v>1</v>
      </c>
      <c r="BH387" t="str">
        <f t="shared" ref="BH387:BH450" si="225">IF(BG387=1,"Toma ECA","No Toma ECA")</f>
        <v>Toma ECA</v>
      </c>
      <c r="BI387">
        <v>0</v>
      </c>
      <c r="BJ387" t="str">
        <f t="shared" ref="BJ387:BJ450" si="226">IF(BI387=1,"Toma ARB","No toma ARB")</f>
        <v>No toma ARB</v>
      </c>
      <c r="BK387">
        <v>1</v>
      </c>
      <c r="BL387" t="str">
        <f t="shared" ref="BL387:BL450" si="227">IF(BK387=1,"Toma diureticos","No toma diureticos")</f>
        <v>Toma diureticos</v>
      </c>
      <c r="BM387">
        <v>1</v>
      </c>
      <c r="BN387" t="str">
        <f t="shared" ref="BN387:BN450" si="228">IF(BM387=1,"Toma estatinas","No toma estatinas")</f>
        <v>Toma estatinas</v>
      </c>
      <c r="BO387">
        <v>1</v>
      </c>
      <c r="BP387" t="str">
        <f t="shared" ref="BP387:BP450" si="229">IF(BO387=1,"Enfermedad renal","Sano")</f>
        <v>Enfermedad renal</v>
      </c>
      <c r="BQ387">
        <v>0</v>
      </c>
      <c r="BR387" t="str">
        <f t="shared" ref="BR387:BR450" si="230">IF(BQ387=1,"Enfermedad cardiovascular","Sano")</f>
        <v>Sano</v>
      </c>
    </row>
    <row r="388" spans="1:70" x14ac:dyDescent="0.25">
      <c r="A388" t="s">
        <v>388</v>
      </c>
      <c r="B388">
        <v>70</v>
      </c>
      <c r="C388" t="str">
        <f t="shared" si="201"/>
        <v>Adulto Mayor</v>
      </c>
      <c r="D388" t="s">
        <v>1</v>
      </c>
      <c r="E388">
        <v>31.1</v>
      </c>
      <c r="F388" t="str">
        <f t="shared" si="202"/>
        <v>Obesidad I</v>
      </c>
      <c r="G388">
        <v>0</v>
      </c>
      <c r="H388" t="str">
        <f t="shared" si="203"/>
        <v>No tiene herencia</v>
      </c>
      <c r="I388">
        <v>182</v>
      </c>
      <c r="J388">
        <v>110</v>
      </c>
      <c r="K388">
        <v>87</v>
      </c>
      <c r="L388" t="str">
        <f t="shared" si="204"/>
        <v>Normal</v>
      </c>
      <c r="M388">
        <v>42</v>
      </c>
      <c r="N388" t="str">
        <f t="shared" si="205"/>
        <v>Intermedia</v>
      </c>
      <c r="O388">
        <v>3</v>
      </c>
      <c r="P388" t="str">
        <f t="shared" si="206"/>
        <v>Limitacion marcada</v>
      </c>
      <c r="Q388">
        <v>1</v>
      </c>
      <c r="R388" t="str">
        <f t="shared" si="207"/>
        <v>Tiene cetoacidosis</v>
      </c>
      <c r="S388">
        <v>1</v>
      </c>
      <c r="T388" t="str">
        <f t="shared" si="208"/>
        <v>Tiene Insuficiencia</v>
      </c>
      <c r="U388">
        <v>1</v>
      </c>
      <c r="V388" t="str">
        <f t="shared" si="209"/>
        <v>Hipertenso</v>
      </c>
      <c r="W388">
        <v>2.2000000000000002</v>
      </c>
      <c r="X388" t="str">
        <f t="shared" si="198"/>
        <v>Alto</v>
      </c>
      <c r="Y388">
        <v>112</v>
      </c>
      <c r="Z388" t="str">
        <f t="shared" si="199"/>
        <v>Riesgo</v>
      </c>
      <c r="AA388">
        <v>31</v>
      </c>
      <c r="AB388" t="str">
        <f t="shared" si="210"/>
        <v>Funcion disminuida moderada</v>
      </c>
      <c r="AC388">
        <v>707</v>
      </c>
      <c r="AD388" t="str">
        <f t="shared" si="211"/>
        <v>Proteinuria</v>
      </c>
      <c r="AE388">
        <v>565</v>
      </c>
      <c r="AF388" t="str">
        <f t="shared" si="212"/>
        <v>Macroalbuminuria</v>
      </c>
      <c r="AG388">
        <v>851</v>
      </c>
      <c r="AH388" t="str">
        <f t="shared" si="213"/>
        <v>Poliuria</v>
      </c>
      <c r="AI388">
        <v>1</v>
      </c>
      <c r="AJ388" t="str">
        <f t="shared" si="214"/>
        <v>Diabetico</v>
      </c>
      <c r="AK388">
        <v>159</v>
      </c>
      <c r="AL388" t="str">
        <f t="shared" si="215"/>
        <v>Diabetes</v>
      </c>
      <c r="AM388">
        <v>7.7</v>
      </c>
      <c r="AN388" t="str">
        <f t="shared" si="216"/>
        <v>Diabetes</v>
      </c>
      <c r="AO388">
        <v>217</v>
      </c>
      <c r="AP388" t="str">
        <f t="shared" si="217"/>
        <v>Alto</v>
      </c>
      <c r="AQ388">
        <v>210</v>
      </c>
      <c r="AR388" t="str">
        <f t="shared" si="218"/>
        <v>Muy alto</v>
      </c>
      <c r="AS388">
        <v>30</v>
      </c>
      <c r="AT388" t="str">
        <f t="shared" si="219"/>
        <v>Bajo</v>
      </c>
      <c r="AU388">
        <v>416</v>
      </c>
      <c r="AV388" t="str">
        <f t="shared" si="220"/>
        <v>Alto</v>
      </c>
      <c r="AW388">
        <v>131</v>
      </c>
      <c r="AX388" t="str">
        <f t="shared" si="221"/>
        <v>Bajo</v>
      </c>
      <c r="AY388">
        <v>5.8</v>
      </c>
      <c r="AZ388" t="str">
        <f t="shared" si="222"/>
        <v>Alto</v>
      </c>
      <c r="BA388">
        <v>9</v>
      </c>
      <c r="BB388" t="str">
        <f t="shared" si="200"/>
        <v>Baja</v>
      </c>
      <c r="BC388">
        <v>8</v>
      </c>
      <c r="BD388" t="str">
        <f t="shared" si="223"/>
        <v>Bajo</v>
      </c>
      <c r="BE388">
        <v>5.2</v>
      </c>
      <c r="BF388" t="str">
        <f t="shared" si="224"/>
        <v>Alto</v>
      </c>
      <c r="BG388">
        <v>1</v>
      </c>
      <c r="BH388" t="str">
        <f t="shared" si="225"/>
        <v>Toma ECA</v>
      </c>
      <c r="BI388">
        <v>1</v>
      </c>
      <c r="BJ388" t="str">
        <f t="shared" si="226"/>
        <v>Toma ARB</v>
      </c>
      <c r="BK388">
        <v>1</v>
      </c>
      <c r="BL388" t="str">
        <f t="shared" si="227"/>
        <v>Toma diureticos</v>
      </c>
      <c r="BM388">
        <v>0</v>
      </c>
      <c r="BN388" t="str">
        <f t="shared" si="228"/>
        <v>No toma estatinas</v>
      </c>
      <c r="BO388">
        <v>1</v>
      </c>
      <c r="BP388" t="str">
        <f t="shared" si="229"/>
        <v>Enfermedad renal</v>
      </c>
      <c r="BQ388">
        <v>0</v>
      </c>
      <c r="BR388" t="str">
        <f t="shared" si="230"/>
        <v>Sano</v>
      </c>
    </row>
    <row r="389" spans="1:70" x14ac:dyDescent="0.25">
      <c r="A389" t="s">
        <v>389</v>
      </c>
      <c r="B389">
        <v>83</v>
      </c>
      <c r="C389" t="str">
        <f t="shared" si="201"/>
        <v>Adulto Mayor</v>
      </c>
      <c r="D389" t="s">
        <v>1</v>
      </c>
      <c r="E389">
        <v>32.4</v>
      </c>
      <c r="F389" t="str">
        <f t="shared" si="202"/>
        <v>Obesidad I</v>
      </c>
      <c r="G389">
        <v>1</v>
      </c>
      <c r="H389" t="str">
        <f t="shared" si="203"/>
        <v>Tiene herencia</v>
      </c>
      <c r="I389">
        <v>154</v>
      </c>
      <c r="J389">
        <v>107</v>
      </c>
      <c r="K389">
        <v>78</v>
      </c>
      <c r="L389" t="str">
        <f t="shared" si="204"/>
        <v>Normal</v>
      </c>
      <c r="M389">
        <v>43</v>
      </c>
      <c r="N389" t="str">
        <f t="shared" si="205"/>
        <v>Intermedia</v>
      </c>
      <c r="O389">
        <v>3</v>
      </c>
      <c r="P389" t="str">
        <f t="shared" si="206"/>
        <v>Limitacion marcada</v>
      </c>
      <c r="Q389">
        <v>0</v>
      </c>
      <c r="R389" t="str">
        <f t="shared" si="207"/>
        <v>No tiene cetoacidosis</v>
      </c>
      <c r="S389">
        <v>1</v>
      </c>
      <c r="T389" t="str">
        <f t="shared" si="208"/>
        <v>Tiene Insuficiencia</v>
      </c>
      <c r="U389">
        <v>1</v>
      </c>
      <c r="V389" t="str">
        <f t="shared" si="209"/>
        <v>Hipertenso</v>
      </c>
      <c r="W389">
        <v>4.5</v>
      </c>
      <c r="X389" t="str">
        <f t="shared" si="198"/>
        <v>Alto</v>
      </c>
      <c r="Y389">
        <v>89</v>
      </c>
      <c r="Z389" t="str">
        <f t="shared" si="199"/>
        <v>Elevado</v>
      </c>
      <c r="AA389">
        <v>33</v>
      </c>
      <c r="AB389" t="str">
        <f t="shared" si="210"/>
        <v>Funcion disminuida moderada</v>
      </c>
      <c r="AC389">
        <v>2080</v>
      </c>
      <c r="AD389" t="str">
        <f t="shared" si="211"/>
        <v>Proteinuria</v>
      </c>
      <c r="AE389">
        <v>1456</v>
      </c>
      <c r="AF389" t="str">
        <f t="shared" si="212"/>
        <v>Macroalbuminuria</v>
      </c>
      <c r="AG389">
        <v>674</v>
      </c>
      <c r="AH389" t="str">
        <f t="shared" si="213"/>
        <v>Poliuria</v>
      </c>
      <c r="AI389">
        <v>1</v>
      </c>
      <c r="AJ389" t="str">
        <f t="shared" si="214"/>
        <v>Diabetico</v>
      </c>
      <c r="AK389">
        <v>153</v>
      </c>
      <c r="AL389" t="str">
        <f t="shared" si="215"/>
        <v>Diabetes</v>
      </c>
      <c r="AM389">
        <v>10.4</v>
      </c>
      <c r="AN389" t="str">
        <f t="shared" si="216"/>
        <v>Diabetes</v>
      </c>
      <c r="AO389">
        <v>261</v>
      </c>
      <c r="AP389" t="str">
        <f t="shared" si="217"/>
        <v>Riesgo</v>
      </c>
      <c r="AQ389">
        <v>191</v>
      </c>
      <c r="AR389" t="str">
        <f t="shared" si="218"/>
        <v>Muy alto</v>
      </c>
      <c r="AS389">
        <v>30</v>
      </c>
      <c r="AT389" t="str">
        <f t="shared" si="219"/>
        <v>Bajo</v>
      </c>
      <c r="AU389">
        <v>300</v>
      </c>
      <c r="AV389" t="str">
        <f t="shared" si="220"/>
        <v>Alto</v>
      </c>
      <c r="AW389">
        <v>132</v>
      </c>
      <c r="AX389" t="str">
        <f t="shared" si="221"/>
        <v>Bajo</v>
      </c>
      <c r="AY389">
        <v>5.4</v>
      </c>
      <c r="AZ389" t="str">
        <f t="shared" si="222"/>
        <v>Alto</v>
      </c>
      <c r="BA389">
        <v>8.8000000000000007</v>
      </c>
      <c r="BB389" t="str">
        <f t="shared" si="200"/>
        <v>Baja</v>
      </c>
      <c r="BC389">
        <v>7.6</v>
      </c>
      <c r="BD389" t="str">
        <f t="shared" si="223"/>
        <v>Bajo</v>
      </c>
      <c r="BE389">
        <v>5.7</v>
      </c>
      <c r="BF389" t="str">
        <f t="shared" si="224"/>
        <v>Alto</v>
      </c>
      <c r="BG389">
        <v>1</v>
      </c>
      <c r="BH389" t="str">
        <f t="shared" si="225"/>
        <v>Toma ECA</v>
      </c>
      <c r="BI389">
        <v>0</v>
      </c>
      <c r="BJ389" t="str">
        <f t="shared" si="226"/>
        <v>No toma ARB</v>
      </c>
      <c r="BK389">
        <v>0</v>
      </c>
      <c r="BL389" t="str">
        <f t="shared" si="227"/>
        <v>No toma diureticos</v>
      </c>
      <c r="BM389">
        <v>0</v>
      </c>
      <c r="BN389" t="str">
        <f t="shared" si="228"/>
        <v>No toma estatinas</v>
      </c>
      <c r="BO389">
        <v>1</v>
      </c>
      <c r="BP389" t="str">
        <f t="shared" si="229"/>
        <v>Enfermedad renal</v>
      </c>
      <c r="BQ389">
        <v>0</v>
      </c>
      <c r="BR389" t="str">
        <f t="shared" si="230"/>
        <v>Sano</v>
      </c>
    </row>
    <row r="390" spans="1:70" x14ac:dyDescent="0.25">
      <c r="A390" t="s">
        <v>390</v>
      </c>
      <c r="B390">
        <v>51</v>
      </c>
      <c r="C390" t="str">
        <f t="shared" si="201"/>
        <v>Adulto</v>
      </c>
      <c r="D390" t="s">
        <v>6</v>
      </c>
      <c r="E390">
        <v>20.8</v>
      </c>
      <c r="F390" t="str">
        <f t="shared" si="202"/>
        <v>Peso Normal</v>
      </c>
      <c r="G390">
        <v>0</v>
      </c>
      <c r="H390" t="str">
        <f t="shared" si="203"/>
        <v>No tiene herencia</v>
      </c>
      <c r="I390">
        <v>118</v>
      </c>
      <c r="J390">
        <v>69</v>
      </c>
      <c r="K390">
        <v>61</v>
      </c>
      <c r="L390" t="str">
        <f t="shared" si="204"/>
        <v>Normal</v>
      </c>
      <c r="M390">
        <v>64</v>
      </c>
      <c r="N390" t="str">
        <f t="shared" si="205"/>
        <v>Normal</v>
      </c>
      <c r="O390">
        <v>2</v>
      </c>
      <c r="P390" t="str">
        <f t="shared" si="206"/>
        <v>Ligera limitaciones</v>
      </c>
      <c r="Q390">
        <v>0</v>
      </c>
      <c r="R390" t="str">
        <f t="shared" si="207"/>
        <v>No tiene cetoacidosis</v>
      </c>
      <c r="S390">
        <v>0</v>
      </c>
      <c r="T390" t="str">
        <f t="shared" si="208"/>
        <v>No tiene Insuficiencia</v>
      </c>
      <c r="U390">
        <v>0</v>
      </c>
      <c r="V390" t="str">
        <f t="shared" si="209"/>
        <v>Normotenso</v>
      </c>
      <c r="W390">
        <v>1.1000000000000001</v>
      </c>
      <c r="X390" t="str">
        <f t="shared" si="198"/>
        <v>Alto</v>
      </c>
      <c r="Y390">
        <v>24</v>
      </c>
      <c r="Z390" t="str">
        <f t="shared" si="199"/>
        <v>Normal</v>
      </c>
      <c r="AA390">
        <v>62</v>
      </c>
      <c r="AB390" t="str">
        <f t="shared" si="210"/>
        <v>Funcion disminuida</v>
      </c>
      <c r="AC390">
        <v>9</v>
      </c>
      <c r="AD390" t="str">
        <f t="shared" si="211"/>
        <v>Normal</v>
      </c>
      <c r="AE390">
        <v>8</v>
      </c>
      <c r="AF390" t="str">
        <f t="shared" si="212"/>
        <v>Normal</v>
      </c>
      <c r="AG390">
        <v>2282</v>
      </c>
      <c r="AH390" t="str">
        <f t="shared" si="213"/>
        <v>Poliuria</v>
      </c>
      <c r="AI390">
        <v>0</v>
      </c>
      <c r="AJ390" t="str">
        <f t="shared" si="214"/>
        <v>No Diabetico</v>
      </c>
      <c r="AK390">
        <v>98</v>
      </c>
      <c r="AL390" t="str">
        <f t="shared" si="215"/>
        <v>Normal</v>
      </c>
      <c r="AM390">
        <v>6.1</v>
      </c>
      <c r="AN390" t="str">
        <f t="shared" si="216"/>
        <v>Prediabetes</v>
      </c>
      <c r="AO390">
        <v>184</v>
      </c>
      <c r="AP390" t="str">
        <f t="shared" si="217"/>
        <v>Normal</v>
      </c>
      <c r="AQ390">
        <v>103</v>
      </c>
      <c r="AR390" t="str">
        <f t="shared" si="218"/>
        <v>Casi normal</v>
      </c>
      <c r="AS390">
        <v>63</v>
      </c>
      <c r="AT390" t="str">
        <f t="shared" si="219"/>
        <v>Normal</v>
      </c>
      <c r="AU390">
        <v>96</v>
      </c>
      <c r="AV390" t="str">
        <f t="shared" si="220"/>
        <v>Normal</v>
      </c>
      <c r="AW390">
        <v>142</v>
      </c>
      <c r="AX390" t="str">
        <f t="shared" si="221"/>
        <v>Normal</v>
      </c>
      <c r="AY390">
        <v>4</v>
      </c>
      <c r="AZ390" t="str">
        <f t="shared" si="222"/>
        <v>Normal</v>
      </c>
      <c r="BA390">
        <v>12.5</v>
      </c>
      <c r="BB390" t="str">
        <f t="shared" si="200"/>
        <v>Normal</v>
      </c>
      <c r="BC390">
        <v>9.3000000000000007</v>
      </c>
      <c r="BD390" t="str">
        <f t="shared" si="223"/>
        <v>Normal</v>
      </c>
      <c r="BE390">
        <v>3.8</v>
      </c>
      <c r="BF390" t="str">
        <f t="shared" si="224"/>
        <v>Normal</v>
      </c>
      <c r="BG390">
        <v>1</v>
      </c>
      <c r="BH390" t="str">
        <f t="shared" si="225"/>
        <v>Toma ECA</v>
      </c>
      <c r="BI390">
        <v>0</v>
      </c>
      <c r="BJ390" t="str">
        <f t="shared" si="226"/>
        <v>No toma ARB</v>
      </c>
      <c r="BK390">
        <v>0</v>
      </c>
      <c r="BL390" t="str">
        <f t="shared" si="227"/>
        <v>No toma diureticos</v>
      </c>
      <c r="BM390">
        <v>0</v>
      </c>
      <c r="BN390" t="str">
        <f t="shared" si="228"/>
        <v>No toma estatinas</v>
      </c>
      <c r="BO390">
        <v>0</v>
      </c>
      <c r="BP390" t="str">
        <f t="shared" si="229"/>
        <v>Sano</v>
      </c>
      <c r="BQ390">
        <v>1</v>
      </c>
      <c r="BR390" t="str">
        <f t="shared" si="230"/>
        <v>Enfermedad cardiovascular</v>
      </c>
    </row>
    <row r="391" spans="1:70" x14ac:dyDescent="0.25">
      <c r="A391" t="s">
        <v>391</v>
      </c>
      <c r="B391">
        <v>66</v>
      </c>
      <c r="C391" t="str">
        <f t="shared" si="201"/>
        <v>Adulto Mayor</v>
      </c>
      <c r="D391" t="s">
        <v>6</v>
      </c>
      <c r="E391">
        <v>21.4</v>
      </c>
      <c r="F391" t="str">
        <f t="shared" si="202"/>
        <v>Peso Normal</v>
      </c>
      <c r="G391">
        <v>0</v>
      </c>
      <c r="H391" t="str">
        <f t="shared" si="203"/>
        <v>No tiene herencia</v>
      </c>
      <c r="I391">
        <v>109</v>
      </c>
      <c r="J391">
        <v>79</v>
      </c>
      <c r="K391">
        <v>80</v>
      </c>
      <c r="L391" t="str">
        <f t="shared" si="204"/>
        <v>Normal</v>
      </c>
      <c r="M391">
        <v>64</v>
      </c>
      <c r="N391" t="str">
        <f t="shared" si="205"/>
        <v>Normal</v>
      </c>
      <c r="O391">
        <v>2</v>
      </c>
      <c r="P391" t="str">
        <f t="shared" si="206"/>
        <v>Ligera limitaciones</v>
      </c>
      <c r="Q391">
        <v>0</v>
      </c>
      <c r="R391" t="str">
        <f t="shared" si="207"/>
        <v>No tiene cetoacidosis</v>
      </c>
      <c r="S391">
        <v>0</v>
      </c>
      <c r="T391" t="str">
        <f t="shared" si="208"/>
        <v>No tiene Insuficiencia</v>
      </c>
      <c r="U391">
        <v>0</v>
      </c>
      <c r="V391" t="str">
        <f t="shared" si="209"/>
        <v>Normotenso</v>
      </c>
      <c r="W391">
        <v>0.7</v>
      </c>
      <c r="X391" t="str">
        <f t="shared" si="198"/>
        <v>Normal</v>
      </c>
      <c r="Y391">
        <v>40</v>
      </c>
      <c r="Z391" t="str">
        <f t="shared" si="199"/>
        <v>Normal</v>
      </c>
      <c r="AA391">
        <v>62</v>
      </c>
      <c r="AB391" t="str">
        <f t="shared" si="210"/>
        <v>Funcion disminuida</v>
      </c>
      <c r="AC391">
        <v>6</v>
      </c>
      <c r="AD391" t="str">
        <f t="shared" si="211"/>
        <v>Normal</v>
      </c>
      <c r="AE391">
        <v>4</v>
      </c>
      <c r="AF391" t="str">
        <f t="shared" si="212"/>
        <v>Normal</v>
      </c>
      <c r="AG391">
        <v>2044</v>
      </c>
      <c r="AH391" t="str">
        <f t="shared" si="213"/>
        <v>Poliuria</v>
      </c>
      <c r="AI391">
        <v>1</v>
      </c>
      <c r="AJ391" t="str">
        <f t="shared" si="214"/>
        <v>Diabetico</v>
      </c>
      <c r="AK391">
        <v>82</v>
      </c>
      <c r="AL391" t="str">
        <f t="shared" si="215"/>
        <v>Normal</v>
      </c>
      <c r="AM391">
        <v>4.9000000000000004</v>
      </c>
      <c r="AN391" t="str">
        <f t="shared" si="216"/>
        <v>Normal</v>
      </c>
      <c r="AO391">
        <v>191</v>
      </c>
      <c r="AP391" t="str">
        <f t="shared" si="217"/>
        <v>Normal</v>
      </c>
      <c r="AQ391">
        <v>124</v>
      </c>
      <c r="AR391" t="str">
        <f t="shared" si="218"/>
        <v>Casi normal</v>
      </c>
      <c r="AS391">
        <v>51</v>
      </c>
      <c r="AT391" t="str">
        <f t="shared" si="219"/>
        <v>Bajo</v>
      </c>
      <c r="AU391">
        <v>170</v>
      </c>
      <c r="AV391" t="str">
        <f t="shared" si="220"/>
        <v>Alto</v>
      </c>
      <c r="AW391">
        <v>135</v>
      </c>
      <c r="AX391" t="str">
        <f t="shared" si="221"/>
        <v>Normal</v>
      </c>
      <c r="AY391">
        <v>4.5999999999999996</v>
      </c>
      <c r="AZ391" t="str">
        <f t="shared" si="222"/>
        <v>Normal</v>
      </c>
      <c r="BA391">
        <v>15.1</v>
      </c>
      <c r="BB391" t="str">
        <f t="shared" si="200"/>
        <v>Normal</v>
      </c>
      <c r="BC391">
        <v>9.4</v>
      </c>
      <c r="BD391" t="str">
        <f t="shared" si="223"/>
        <v>Normal</v>
      </c>
      <c r="BE391">
        <v>3.9</v>
      </c>
      <c r="BF391" t="str">
        <f t="shared" si="224"/>
        <v>Normal</v>
      </c>
      <c r="BG391">
        <v>0</v>
      </c>
      <c r="BH391" t="str">
        <f t="shared" si="225"/>
        <v>No Toma ECA</v>
      </c>
      <c r="BI391">
        <v>0</v>
      </c>
      <c r="BJ391" t="str">
        <f t="shared" si="226"/>
        <v>No toma ARB</v>
      </c>
      <c r="BK391">
        <v>0</v>
      </c>
      <c r="BL391" t="str">
        <f t="shared" si="227"/>
        <v>No toma diureticos</v>
      </c>
      <c r="BM391">
        <v>1</v>
      </c>
      <c r="BN391" t="str">
        <f t="shared" si="228"/>
        <v>Toma estatinas</v>
      </c>
      <c r="BO391">
        <v>0</v>
      </c>
      <c r="BP391" t="str">
        <f t="shared" si="229"/>
        <v>Sano</v>
      </c>
      <c r="BQ391">
        <v>0</v>
      </c>
      <c r="BR391" t="str">
        <f t="shared" si="230"/>
        <v>Sano</v>
      </c>
    </row>
    <row r="392" spans="1:70" x14ac:dyDescent="0.25">
      <c r="A392" t="s">
        <v>392</v>
      </c>
      <c r="B392">
        <v>31</v>
      </c>
      <c r="C392" t="str">
        <f t="shared" si="201"/>
        <v>Adulto</v>
      </c>
      <c r="D392" t="s">
        <v>1</v>
      </c>
      <c r="E392">
        <v>29.4</v>
      </c>
      <c r="F392" t="str">
        <f t="shared" si="202"/>
        <v>Sobrepeso</v>
      </c>
      <c r="G392">
        <v>0</v>
      </c>
      <c r="H392" t="str">
        <f t="shared" si="203"/>
        <v>No tiene herencia</v>
      </c>
      <c r="I392">
        <v>106</v>
      </c>
      <c r="J392">
        <v>84</v>
      </c>
      <c r="K392">
        <v>77</v>
      </c>
      <c r="L392" t="str">
        <f t="shared" si="204"/>
        <v>Normal</v>
      </c>
      <c r="M392">
        <v>62</v>
      </c>
      <c r="N392" t="str">
        <f t="shared" si="205"/>
        <v>Normal</v>
      </c>
      <c r="O392">
        <v>1</v>
      </c>
      <c r="P392" t="str">
        <f t="shared" si="206"/>
        <v>Sin limitaciones</v>
      </c>
      <c r="Q392">
        <v>0</v>
      </c>
      <c r="R392" t="str">
        <f t="shared" si="207"/>
        <v>No tiene cetoacidosis</v>
      </c>
      <c r="S392">
        <v>0</v>
      </c>
      <c r="T392" t="str">
        <f t="shared" si="208"/>
        <v>No tiene Insuficiencia</v>
      </c>
      <c r="U392">
        <v>1</v>
      </c>
      <c r="V392" t="str">
        <f t="shared" si="209"/>
        <v>Hipertenso</v>
      </c>
      <c r="W392">
        <v>0.8</v>
      </c>
      <c r="X392" t="str">
        <f t="shared" si="198"/>
        <v>Normal</v>
      </c>
      <c r="Y392">
        <v>34</v>
      </c>
      <c r="Z392" t="str">
        <f t="shared" si="199"/>
        <v>Normal</v>
      </c>
      <c r="AA392">
        <v>119</v>
      </c>
      <c r="AB392" t="str">
        <f t="shared" si="210"/>
        <v>Normal</v>
      </c>
      <c r="AC392">
        <v>17</v>
      </c>
      <c r="AD392" t="str">
        <f t="shared" si="211"/>
        <v>Normal</v>
      </c>
      <c r="AE392">
        <v>13</v>
      </c>
      <c r="AF392" t="str">
        <f t="shared" si="212"/>
        <v>Normal</v>
      </c>
      <c r="AG392">
        <v>2026</v>
      </c>
      <c r="AH392" t="str">
        <f t="shared" si="213"/>
        <v>Poliuria</v>
      </c>
      <c r="AI392">
        <v>0</v>
      </c>
      <c r="AJ392" t="str">
        <f t="shared" si="214"/>
        <v>No Diabetico</v>
      </c>
      <c r="AK392">
        <v>111</v>
      </c>
      <c r="AL392" t="str">
        <f t="shared" si="215"/>
        <v>Prediabetes</v>
      </c>
      <c r="AM392">
        <v>5.3</v>
      </c>
      <c r="AN392" t="str">
        <f t="shared" si="216"/>
        <v>Normal</v>
      </c>
      <c r="AO392">
        <v>152</v>
      </c>
      <c r="AP392" t="str">
        <f t="shared" si="217"/>
        <v>Normal</v>
      </c>
      <c r="AQ392">
        <v>80</v>
      </c>
      <c r="AR392" t="str">
        <f t="shared" si="218"/>
        <v>Normal</v>
      </c>
      <c r="AS392">
        <v>65</v>
      </c>
      <c r="AT392" t="str">
        <f t="shared" si="219"/>
        <v>Normal</v>
      </c>
      <c r="AU392">
        <v>103</v>
      </c>
      <c r="AV392" t="str">
        <f t="shared" si="220"/>
        <v>Normal</v>
      </c>
      <c r="AW392">
        <v>135</v>
      </c>
      <c r="AX392" t="str">
        <f t="shared" si="221"/>
        <v>Normal</v>
      </c>
      <c r="AY392">
        <v>3.7</v>
      </c>
      <c r="AZ392" t="str">
        <f t="shared" si="222"/>
        <v>Normal</v>
      </c>
      <c r="BA392">
        <v>14.6</v>
      </c>
      <c r="BB392" t="str">
        <f t="shared" si="200"/>
        <v>Normal</v>
      </c>
      <c r="BC392">
        <v>9.1</v>
      </c>
      <c r="BD392" t="str">
        <f t="shared" si="223"/>
        <v>Normal</v>
      </c>
      <c r="BE392">
        <v>4</v>
      </c>
      <c r="BF392" t="str">
        <f t="shared" si="224"/>
        <v>Normal</v>
      </c>
      <c r="BG392">
        <v>1</v>
      </c>
      <c r="BH392" t="str">
        <f t="shared" si="225"/>
        <v>Toma ECA</v>
      </c>
      <c r="BI392">
        <v>0</v>
      </c>
      <c r="BJ392" t="str">
        <f t="shared" si="226"/>
        <v>No toma ARB</v>
      </c>
      <c r="BK392">
        <v>1</v>
      </c>
      <c r="BL392" t="str">
        <f t="shared" si="227"/>
        <v>Toma diureticos</v>
      </c>
      <c r="BM392">
        <v>1</v>
      </c>
      <c r="BN392" t="str">
        <f t="shared" si="228"/>
        <v>Toma estatinas</v>
      </c>
      <c r="BO392">
        <v>0</v>
      </c>
      <c r="BP392" t="str">
        <f t="shared" si="229"/>
        <v>Sano</v>
      </c>
      <c r="BQ392">
        <v>1</v>
      </c>
      <c r="BR392" t="str">
        <f t="shared" si="230"/>
        <v>Enfermedad cardiovascular</v>
      </c>
    </row>
    <row r="393" spans="1:70" x14ac:dyDescent="0.25">
      <c r="A393" t="s">
        <v>393</v>
      </c>
      <c r="B393">
        <v>50</v>
      </c>
      <c r="C393" t="str">
        <f t="shared" si="201"/>
        <v>Adulto</v>
      </c>
      <c r="D393" t="s">
        <v>1</v>
      </c>
      <c r="E393">
        <v>37.1</v>
      </c>
      <c r="F393" t="str">
        <f t="shared" si="202"/>
        <v>Obesidad II</v>
      </c>
      <c r="G393">
        <v>1</v>
      </c>
      <c r="H393" t="str">
        <f t="shared" si="203"/>
        <v>Tiene herencia</v>
      </c>
      <c r="I393">
        <v>150</v>
      </c>
      <c r="J393">
        <v>103</v>
      </c>
      <c r="K393">
        <v>96</v>
      </c>
      <c r="L393" t="str">
        <f t="shared" si="204"/>
        <v>Normal</v>
      </c>
      <c r="M393">
        <v>40</v>
      </c>
      <c r="N393" t="str">
        <f t="shared" si="205"/>
        <v>Reducida</v>
      </c>
      <c r="O393">
        <v>3</v>
      </c>
      <c r="P393" t="str">
        <f t="shared" si="206"/>
        <v>Limitacion marcada</v>
      </c>
      <c r="Q393">
        <v>1</v>
      </c>
      <c r="R393" t="str">
        <f t="shared" si="207"/>
        <v>Tiene cetoacidosis</v>
      </c>
      <c r="S393">
        <v>0</v>
      </c>
      <c r="T393" t="str">
        <f t="shared" si="208"/>
        <v>No tiene Insuficiencia</v>
      </c>
      <c r="U393">
        <v>1</v>
      </c>
      <c r="V393" t="str">
        <f t="shared" si="209"/>
        <v>Hipertenso</v>
      </c>
      <c r="W393">
        <v>4.5</v>
      </c>
      <c r="X393" t="str">
        <f t="shared" si="198"/>
        <v>Alto</v>
      </c>
      <c r="Y393">
        <v>68</v>
      </c>
      <c r="Z393" t="str">
        <f t="shared" si="199"/>
        <v>Elevado</v>
      </c>
      <c r="AA393">
        <v>55</v>
      </c>
      <c r="AB393" t="str">
        <f t="shared" si="210"/>
        <v>Funcion disminuida moderada</v>
      </c>
      <c r="AC393">
        <v>1853</v>
      </c>
      <c r="AD393" t="str">
        <f t="shared" si="211"/>
        <v>Proteinuria</v>
      </c>
      <c r="AE393">
        <v>1667</v>
      </c>
      <c r="AF393" t="str">
        <f t="shared" si="212"/>
        <v>Macroalbuminuria</v>
      </c>
      <c r="AG393">
        <v>897</v>
      </c>
      <c r="AH393" t="str">
        <f t="shared" si="213"/>
        <v>Poliuria</v>
      </c>
      <c r="AI393">
        <v>1</v>
      </c>
      <c r="AJ393" t="str">
        <f t="shared" si="214"/>
        <v>Diabetico</v>
      </c>
      <c r="AK393">
        <v>177</v>
      </c>
      <c r="AL393" t="str">
        <f t="shared" si="215"/>
        <v>Diabetes</v>
      </c>
      <c r="AM393">
        <v>8.8000000000000007</v>
      </c>
      <c r="AN393" t="str">
        <f t="shared" si="216"/>
        <v>Diabetes</v>
      </c>
      <c r="AO393">
        <v>300</v>
      </c>
      <c r="AP393" t="str">
        <f t="shared" si="217"/>
        <v>Riesgo</v>
      </c>
      <c r="AQ393">
        <v>135</v>
      </c>
      <c r="AR393" t="str">
        <f t="shared" si="218"/>
        <v>Limite alto</v>
      </c>
      <c r="AS393">
        <v>45</v>
      </c>
      <c r="AT393" t="str">
        <f t="shared" si="219"/>
        <v>Bajo</v>
      </c>
      <c r="AU393">
        <v>215</v>
      </c>
      <c r="AV393" t="str">
        <f t="shared" si="220"/>
        <v>Alto</v>
      </c>
      <c r="AW393">
        <v>131</v>
      </c>
      <c r="AX393" t="str">
        <f t="shared" si="221"/>
        <v>Bajo</v>
      </c>
      <c r="AY393">
        <v>5.3</v>
      </c>
      <c r="AZ393" t="str">
        <f t="shared" si="222"/>
        <v>Alto</v>
      </c>
      <c r="BA393">
        <v>9.9</v>
      </c>
      <c r="BB393" t="str">
        <f t="shared" si="200"/>
        <v>Baja</v>
      </c>
      <c r="BC393">
        <v>8.6999999999999993</v>
      </c>
      <c r="BD393" t="str">
        <f t="shared" si="223"/>
        <v>Normal</v>
      </c>
      <c r="BE393">
        <v>5.9</v>
      </c>
      <c r="BF393" t="str">
        <f t="shared" si="224"/>
        <v>Alto</v>
      </c>
      <c r="BG393">
        <v>1</v>
      </c>
      <c r="BH393" t="str">
        <f t="shared" si="225"/>
        <v>Toma ECA</v>
      </c>
      <c r="BI393">
        <v>1</v>
      </c>
      <c r="BJ393" t="str">
        <f t="shared" si="226"/>
        <v>Toma ARB</v>
      </c>
      <c r="BK393">
        <v>1</v>
      </c>
      <c r="BL393" t="str">
        <f t="shared" si="227"/>
        <v>Toma diureticos</v>
      </c>
      <c r="BM393">
        <v>1</v>
      </c>
      <c r="BN393" t="str">
        <f t="shared" si="228"/>
        <v>Toma estatinas</v>
      </c>
      <c r="BO393">
        <v>1</v>
      </c>
      <c r="BP393" t="str">
        <f t="shared" si="229"/>
        <v>Enfermedad renal</v>
      </c>
      <c r="BQ393">
        <v>1</v>
      </c>
      <c r="BR393" t="str">
        <f t="shared" si="230"/>
        <v>Enfermedad cardiovascular</v>
      </c>
    </row>
    <row r="394" spans="1:70" x14ac:dyDescent="0.25">
      <c r="A394" t="s">
        <v>394</v>
      </c>
      <c r="B394">
        <v>53</v>
      </c>
      <c r="C394" t="str">
        <f t="shared" si="201"/>
        <v>Adulto</v>
      </c>
      <c r="D394" t="s">
        <v>6</v>
      </c>
      <c r="E394">
        <v>24.7</v>
      </c>
      <c r="F394" t="str">
        <f t="shared" si="202"/>
        <v>Peso Normal</v>
      </c>
      <c r="G394">
        <v>0</v>
      </c>
      <c r="H394" t="str">
        <f t="shared" si="203"/>
        <v>No tiene herencia</v>
      </c>
      <c r="I394">
        <v>115</v>
      </c>
      <c r="J394">
        <v>68</v>
      </c>
      <c r="K394">
        <v>71</v>
      </c>
      <c r="L394" t="str">
        <f t="shared" si="204"/>
        <v>Normal</v>
      </c>
      <c r="M394">
        <v>60</v>
      </c>
      <c r="N394" t="str">
        <f t="shared" si="205"/>
        <v>Normal</v>
      </c>
      <c r="O394">
        <v>1</v>
      </c>
      <c r="P394" t="str">
        <f t="shared" si="206"/>
        <v>Sin limitaciones</v>
      </c>
      <c r="Q394">
        <v>0</v>
      </c>
      <c r="R394" t="str">
        <f t="shared" si="207"/>
        <v>No tiene cetoacidosis</v>
      </c>
      <c r="S394">
        <v>0</v>
      </c>
      <c r="T394" t="str">
        <f t="shared" si="208"/>
        <v>No tiene Insuficiencia</v>
      </c>
      <c r="U394">
        <v>0</v>
      </c>
      <c r="V394" t="str">
        <f t="shared" si="209"/>
        <v>Normotenso</v>
      </c>
      <c r="W394">
        <v>0.9</v>
      </c>
      <c r="X394" t="str">
        <f t="shared" si="198"/>
        <v>Normal</v>
      </c>
      <c r="Y394">
        <v>19</v>
      </c>
      <c r="Z394" t="str">
        <f t="shared" si="199"/>
        <v>Normal</v>
      </c>
      <c r="AA394">
        <v>65</v>
      </c>
      <c r="AB394" t="str">
        <f t="shared" si="210"/>
        <v>Funcion disminuida</v>
      </c>
      <c r="AC394">
        <v>23</v>
      </c>
      <c r="AD394" t="str">
        <f t="shared" si="211"/>
        <v>Normal</v>
      </c>
      <c r="AE394">
        <v>18</v>
      </c>
      <c r="AF394" t="str">
        <f t="shared" si="212"/>
        <v>Normal</v>
      </c>
      <c r="AG394">
        <v>1214</v>
      </c>
      <c r="AH394" t="str">
        <f t="shared" si="213"/>
        <v>Poliuria</v>
      </c>
      <c r="AI394">
        <v>0</v>
      </c>
      <c r="AJ394" t="str">
        <f t="shared" si="214"/>
        <v>No Diabetico</v>
      </c>
      <c r="AK394">
        <v>82</v>
      </c>
      <c r="AL394" t="str">
        <f t="shared" si="215"/>
        <v>Normal</v>
      </c>
      <c r="AM394">
        <v>5.8</v>
      </c>
      <c r="AN394" t="str">
        <f t="shared" si="216"/>
        <v>Prediabetes</v>
      </c>
      <c r="AO394">
        <v>187</v>
      </c>
      <c r="AP394" t="str">
        <f t="shared" si="217"/>
        <v>Normal</v>
      </c>
      <c r="AQ394">
        <v>83</v>
      </c>
      <c r="AR394" t="str">
        <f t="shared" si="218"/>
        <v>Normal</v>
      </c>
      <c r="AS394">
        <v>51</v>
      </c>
      <c r="AT394" t="str">
        <f t="shared" si="219"/>
        <v>Bajo</v>
      </c>
      <c r="AU394">
        <v>123</v>
      </c>
      <c r="AV394" t="str">
        <f t="shared" si="220"/>
        <v>Normal</v>
      </c>
      <c r="AW394">
        <v>143</v>
      </c>
      <c r="AX394" t="str">
        <f t="shared" si="221"/>
        <v>Normal</v>
      </c>
      <c r="AY394">
        <v>4.7</v>
      </c>
      <c r="AZ394" t="str">
        <f t="shared" si="222"/>
        <v>Normal</v>
      </c>
      <c r="BA394">
        <v>14.6</v>
      </c>
      <c r="BB394" t="str">
        <f t="shared" si="200"/>
        <v>Normal</v>
      </c>
      <c r="BC394">
        <v>9.1999999999999993</v>
      </c>
      <c r="BD394" t="str">
        <f t="shared" si="223"/>
        <v>Normal</v>
      </c>
      <c r="BE394">
        <v>3.8</v>
      </c>
      <c r="BF394" t="str">
        <f t="shared" si="224"/>
        <v>Normal</v>
      </c>
      <c r="BG394">
        <v>0</v>
      </c>
      <c r="BH394" t="str">
        <f t="shared" si="225"/>
        <v>No Toma ECA</v>
      </c>
      <c r="BI394">
        <v>0</v>
      </c>
      <c r="BJ394" t="str">
        <f t="shared" si="226"/>
        <v>No toma ARB</v>
      </c>
      <c r="BK394">
        <v>0</v>
      </c>
      <c r="BL394" t="str">
        <f t="shared" si="227"/>
        <v>No toma diureticos</v>
      </c>
      <c r="BM394">
        <v>0</v>
      </c>
      <c r="BN394" t="str">
        <f t="shared" si="228"/>
        <v>No toma estatinas</v>
      </c>
      <c r="BO394">
        <v>0</v>
      </c>
      <c r="BP394" t="str">
        <f t="shared" si="229"/>
        <v>Sano</v>
      </c>
      <c r="BQ394">
        <v>1</v>
      </c>
      <c r="BR394" t="str">
        <f t="shared" si="230"/>
        <v>Enfermedad cardiovascular</v>
      </c>
    </row>
    <row r="395" spans="1:70" x14ac:dyDescent="0.25">
      <c r="A395" t="s">
        <v>395</v>
      </c>
      <c r="B395">
        <v>53</v>
      </c>
      <c r="C395" t="str">
        <f t="shared" si="201"/>
        <v>Adulto</v>
      </c>
      <c r="D395" t="s">
        <v>6</v>
      </c>
      <c r="E395">
        <v>30.1</v>
      </c>
      <c r="F395" t="str">
        <f t="shared" si="202"/>
        <v>Obesidad I</v>
      </c>
      <c r="G395">
        <v>1</v>
      </c>
      <c r="H395" t="str">
        <f t="shared" si="203"/>
        <v>Tiene herencia</v>
      </c>
      <c r="I395">
        <v>142</v>
      </c>
      <c r="J395">
        <v>93</v>
      </c>
      <c r="K395">
        <v>80</v>
      </c>
      <c r="L395" t="str">
        <f t="shared" si="204"/>
        <v>Normal</v>
      </c>
      <c r="M395">
        <v>36</v>
      </c>
      <c r="N395" t="str">
        <f t="shared" si="205"/>
        <v>Reducida</v>
      </c>
      <c r="O395">
        <v>4</v>
      </c>
      <c r="P395" t="str">
        <f t="shared" si="206"/>
        <v>Incapacidad</v>
      </c>
      <c r="Q395">
        <v>1</v>
      </c>
      <c r="R395" t="str">
        <f t="shared" si="207"/>
        <v>Tiene cetoacidosis</v>
      </c>
      <c r="S395">
        <v>1</v>
      </c>
      <c r="T395" t="str">
        <f t="shared" si="208"/>
        <v>Tiene Insuficiencia</v>
      </c>
      <c r="U395">
        <v>1</v>
      </c>
      <c r="V395" t="str">
        <f t="shared" si="209"/>
        <v>Hipertenso</v>
      </c>
      <c r="W395">
        <v>5</v>
      </c>
      <c r="X395" t="str">
        <f t="shared" si="198"/>
        <v>Alto</v>
      </c>
      <c r="Y395">
        <v>60</v>
      </c>
      <c r="Z395" t="str">
        <f t="shared" si="199"/>
        <v>Elevado</v>
      </c>
      <c r="AA395">
        <v>18</v>
      </c>
      <c r="AB395" t="str">
        <f t="shared" si="210"/>
        <v>Dismucion grave</v>
      </c>
      <c r="AC395">
        <v>1524</v>
      </c>
      <c r="AD395" t="str">
        <f t="shared" si="211"/>
        <v>Proteinuria</v>
      </c>
      <c r="AE395">
        <v>1066</v>
      </c>
      <c r="AF395" t="str">
        <f t="shared" si="212"/>
        <v>Macroalbuminuria</v>
      </c>
      <c r="AG395">
        <v>358</v>
      </c>
      <c r="AH395" t="str">
        <f t="shared" si="213"/>
        <v>Oliguria</v>
      </c>
      <c r="AI395">
        <v>0</v>
      </c>
      <c r="AJ395" t="str">
        <f t="shared" si="214"/>
        <v>No Diabetico</v>
      </c>
      <c r="AK395">
        <v>160</v>
      </c>
      <c r="AL395" t="str">
        <f t="shared" si="215"/>
        <v>Diabetes</v>
      </c>
      <c r="AM395">
        <v>9.9</v>
      </c>
      <c r="AN395" t="str">
        <f t="shared" si="216"/>
        <v>Diabetes</v>
      </c>
      <c r="AO395">
        <v>274</v>
      </c>
      <c r="AP395" t="str">
        <f t="shared" si="217"/>
        <v>Riesgo</v>
      </c>
      <c r="AQ395">
        <v>140</v>
      </c>
      <c r="AR395" t="str">
        <f t="shared" si="218"/>
        <v>Limite alto</v>
      </c>
      <c r="AS395">
        <v>32</v>
      </c>
      <c r="AT395" t="str">
        <f t="shared" si="219"/>
        <v>Bajo</v>
      </c>
      <c r="AU395">
        <v>362</v>
      </c>
      <c r="AV395" t="str">
        <f t="shared" si="220"/>
        <v>Alto</v>
      </c>
      <c r="AW395">
        <v>140</v>
      </c>
      <c r="AX395" t="str">
        <f t="shared" si="221"/>
        <v>Normal</v>
      </c>
      <c r="AY395">
        <v>6.5</v>
      </c>
      <c r="AZ395" t="str">
        <f t="shared" si="222"/>
        <v>Alto</v>
      </c>
      <c r="BA395">
        <v>10.9</v>
      </c>
      <c r="BB395" t="str">
        <f t="shared" si="200"/>
        <v>Baja</v>
      </c>
      <c r="BC395">
        <v>7.8</v>
      </c>
      <c r="BD395" t="str">
        <f t="shared" si="223"/>
        <v>Bajo</v>
      </c>
      <c r="BE395">
        <v>6.8</v>
      </c>
      <c r="BF395" t="str">
        <f t="shared" si="224"/>
        <v>Alto</v>
      </c>
      <c r="BG395">
        <v>0</v>
      </c>
      <c r="BH395" t="str">
        <f t="shared" si="225"/>
        <v>No Toma ECA</v>
      </c>
      <c r="BI395">
        <v>1</v>
      </c>
      <c r="BJ395" t="str">
        <f t="shared" si="226"/>
        <v>Toma ARB</v>
      </c>
      <c r="BK395">
        <v>1</v>
      </c>
      <c r="BL395" t="str">
        <f t="shared" si="227"/>
        <v>Toma diureticos</v>
      </c>
      <c r="BM395">
        <v>1</v>
      </c>
      <c r="BN395" t="str">
        <f t="shared" si="228"/>
        <v>Toma estatinas</v>
      </c>
      <c r="BO395">
        <v>1</v>
      </c>
      <c r="BP395" t="str">
        <f t="shared" si="229"/>
        <v>Enfermedad renal</v>
      </c>
      <c r="BQ395">
        <v>0</v>
      </c>
      <c r="BR395" t="str">
        <f t="shared" si="230"/>
        <v>Sano</v>
      </c>
    </row>
    <row r="396" spans="1:70" x14ac:dyDescent="0.25">
      <c r="A396" t="s">
        <v>396</v>
      </c>
      <c r="B396">
        <v>48</v>
      </c>
      <c r="C396" t="str">
        <f t="shared" si="201"/>
        <v>Adulto</v>
      </c>
      <c r="D396" t="s">
        <v>6</v>
      </c>
      <c r="E396">
        <v>24.4</v>
      </c>
      <c r="F396" t="str">
        <f t="shared" si="202"/>
        <v>Peso Normal</v>
      </c>
      <c r="G396">
        <v>0</v>
      </c>
      <c r="H396" t="str">
        <f t="shared" si="203"/>
        <v>No tiene herencia</v>
      </c>
      <c r="I396">
        <v>113</v>
      </c>
      <c r="J396">
        <v>71</v>
      </c>
      <c r="K396">
        <v>87</v>
      </c>
      <c r="L396" t="str">
        <f t="shared" si="204"/>
        <v>Normal</v>
      </c>
      <c r="M396">
        <v>70</v>
      </c>
      <c r="N396" t="str">
        <f t="shared" si="205"/>
        <v>Normal</v>
      </c>
      <c r="O396">
        <v>2</v>
      </c>
      <c r="P396" t="str">
        <f t="shared" si="206"/>
        <v>Ligera limitaciones</v>
      </c>
      <c r="Q396">
        <v>0</v>
      </c>
      <c r="R396" t="str">
        <f t="shared" si="207"/>
        <v>No tiene cetoacidosis</v>
      </c>
      <c r="S396">
        <v>0</v>
      </c>
      <c r="T396" t="str">
        <f t="shared" si="208"/>
        <v>No tiene Insuficiencia</v>
      </c>
      <c r="U396">
        <v>0</v>
      </c>
      <c r="V396" t="str">
        <f t="shared" si="209"/>
        <v>Normotenso</v>
      </c>
      <c r="W396">
        <v>0.7</v>
      </c>
      <c r="X396" t="str">
        <f t="shared" si="198"/>
        <v>Normal</v>
      </c>
      <c r="Y396">
        <v>19</v>
      </c>
      <c r="Z396" t="str">
        <f t="shared" si="199"/>
        <v>Normal</v>
      </c>
      <c r="AA396">
        <v>103</v>
      </c>
      <c r="AB396" t="str">
        <f t="shared" si="210"/>
        <v>Normal</v>
      </c>
      <c r="AC396">
        <v>13</v>
      </c>
      <c r="AD396" t="str">
        <f t="shared" si="211"/>
        <v>Normal</v>
      </c>
      <c r="AE396">
        <v>10</v>
      </c>
      <c r="AF396" t="str">
        <f t="shared" si="212"/>
        <v>Normal</v>
      </c>
      <c r="AG396">
        <v>1825</v>
      </c>
      <c r="AH396" t="str">
        <f t="shared" si="213"/>
        <v>Poliuria</v>
      </c>
      <c r="AI396">
        <v>0</v>
      </c>
      <c r="AJ396" t="str">
        <f t="shared" si="214"/>
        <v>No Diabetico</v>
      </c>
      <c r="AK396">
        <v>107</v>
      </c>
      <c r="AL396" t="str">
        <f t="shared" si="215"/>
        <v>Prediabetes</v>
      </c>
      <c r="AM396">
        <v>5</v>
      </c>
      <c r="AN396" t="str">
        <f t="shared" si="216"/>
        <v>Normal</v>
      </c>
      <c r="AO396">
        <v>185</v>
      </c>
      <c r="AP396" t="str">
        <f t="shared" si="217"/>
        <v>Normal</v>
      </c>
      <c r="AQ396">
        <v>106</v>
      </c>
      <c r="AR396" t="str">
        <f t="shared" si="218"/>
        <v>Casi normal</v>
      </c>
      <c r="AS396">
        <v>47</v>
      </c>
      <c r="AT396" t="str">
        <f t="shared" si="219"/>
        <v>Bajo</v>
      </c>
      <c r="AU396">
        <v>111</v>
      </c>
      <c r="AV396" t="str">
        <f t="shared" si="220"/>
        <v>Normal</v>
      </c>
      <c r="AW396">
        <v>135</v>
      </c>
      <c r="AX396" t="str">
        <f t="shared" si="221"/>
        <v>Normal</v>
      </c>
      <c r="AY396">
        <v>3.5</v>
      </c>
      <c r="AZ396" t="str">
        <f t="shared" si="222"/>
        <v>Normal</v>
      </c>
      <c r="BA396">
        <v>13</v>
      </c>
      <c r="BB396" t="str">
        <f t="shared" si="200"/>
        <v>Normal</v>
      </c>
      <c r="BC396">
        <v>9.5</v>
      </c>
      <c r="BD396" t="str">
        <f t="shared" si="223"/>
        <v>Normal</v>
      </c>
      <c r="BE396">
        <v>2.5</v>
      </c>
      <c r="BF396" t="str">
        <f t="shared" si="224"/>
        <v>Normal</v>
      </c>
      <c r="BG396">
        <v>0</v>
      </c>
      <c r="BH396" t="str">
        <f t="shared" si="225"/>
        <v>No Toma ECA</v>
      </c>
      <c r="BI396">
        <v>0</v>
      </c>
      <c r="BJ396" t="str">
        <f t="shared" si="226"/>
        <v>No toma ARB</v>
      </c>
      <c r="BK396">
        <v>0</v>
      </c>
      <c r="BL396" t="str">
        <f t="shared" si="227"/>
        <v>No toma diureticos</v>
      </c>
      <c r="BM396">
        <v>1</v>
      </c>
      <c r="BN396" t="str">
        <f t="shared" si="228"/>
        <v>Toma estatinas</v>
      </c>
      <c r="BO396">
        <v>0</v>
      </c>
      <c r="BP396" t="str">
        <f t="shared" si="229"/>
        <v>Sano</v>
      </c>
      <c r="BQ396">
        <v>1</v>
      </c>
      <c r="BR396" t="str">
        <f t="shared" si="230"/>
        <v>Enfermedad cardiovascular</v>
      </c>
    </row>
    <row r="397" spans="1:70" x14ac:dyDescent="0.25">
      <c r="A397" t="s">
        <v>397</v>
      </c>
      <c r="B397">
        <v>50</v>
      </c>
      <c r="C397" t="str">
        <f t="shared" si="201"/>
        <v>Adulto</v>
      </c>
      <c r="D397" t="s">
        <v>1</v>
      </c>
      <c r="E397">
        <v>39</v>
      </c>
      <c r="F397" t="str">
        <f t="shared" si="202"/>
        <v>Obesidad II</v>
      </c>
      <c r="G397">
        <v>1</v>
      </c>
      <c r="H397" t="str">
        <f t="shared" si="203"/>
        <v>Tiene herencia</v>
      </c>
      <c r="I397">
        <v>174</v>
      </c>
      <c r="J397">
        <v>93</v>
      </c>
      <c r="K397">
        <v>75</v>
      </c>
      <c r="L397" t="str">
        <f t="shared" si="204"/>
        <v>Normal</v>
      </c>
      <c r="M397">
        <v>38</v>
      </c>
      <c r="N397" t="str">
        <f t="shared" si="205"/>
        <v>Reducida</v>
      </c>
      <c r="O397">
        <v>2</v>
      </c>
      <c r="P397" t="str">
        <f t="shared" si="206"/>
        <v>Ligera limitaciones</v>
      </c>
      <c r="Q397">
        <v>1</v>
      </c>
      <c r="R397" t="str">
        <f t="shared" si="207"/>
        <v>Tiene cetoacidosis</v>
      </c>
      <c r="S397">
        <v>1</v>
      </c>
      <c r="T397" t="str">
        <f t="shared" si="208"/>
        <v>Tiene Insuficiencia</v>
      </c>
      <c r="U397">
        <v>1</v>
      </c>
      <c r="V397" t="str">
        <f t="shared" si="209"/>
        <v>Hipertenso</v>
      </c>
      <c r="W397">
        <v>2</v>
      </c>
      <c r="X397" t="str">
        <f t="shared" si="198"/>
        <v>Alto</v>
      </c>
      <c r="Y397">
        <v>112</v>
      </c>
      <c r="Z397" t="str">
        <f t="shared" si="199"/>
        <v>Riesgo</v>
      </c>
      <c r="AA397">
        <v>34</v>
      </c>
      <c r="AB397" t="str">
        <f t="shared" si="210"/>
        <v>Funcion disminuida moderada</v>
      </c>
      <c r="AC397">
        <v>1314</v>
      </c>
      <c r="AD397" t="str">
        <f t="shared" si="211"/>
        <v>Proteinuria</v>
      </c>
      <c r="AE397">
        <v>1051</v>
      </c>
      <c r="AF397" t="str">
        <f t="shared" si="212"/>
        <v>Macroalbuminuria</v>
      </c>
      <c r="AG397">
        <v>533</v>
      </c>
      <c r="AH397" t="str">
        <f t="shared" si="213"/>
        <v>Poliuria</v>
      </c>
      <c r="AI397">
        <v>1</v>
      </c>
      <c r="AJ397" t="str">
        <f t="shared" si="214"/>
        <v>Diabetico</v>
      </c>
      <c r="AK397">
        <v>162</v>
      </c>
      <c r="AL397" t="str">
        <f t="shared" si="215"/>
        <v>Diabetes</v>
      </c>
      <c r="AM397">
        <v>7.9</v>
      </c>
      <c r="AN397" t="str">
        <f t="shared" si="216"/>
        <v>Diabetes</v>
      </c>
      <c r="AO397">
        <v>319</v>
      </c>
      <c r="AP397" t="str">
        <f t="shared" si="217"/>
        <v>Riesgo</v>
      </c>
      <c r="AQ397">
        <v>143</v>
      </c>
      <c r="AR397" t="str">
        <f t="shared" si="218"/>
        <v>Limite alto</v>
      </c>
      <c r="AS397">
        <v>42</v>
      </c>
      <c r="AT397" t="str">
        <f t="shared" si="219"/>
        <v>Bajo</v>
      </c>
      <c r="AU397">
        <v>251</v>
      </c>
      <c r="AV397" t="str">
        <f t="shared" si="220"/>
        <v>Alto</v>
      </c>
      <c r="AW397">
        <v>140</v>
      </c>
      <c r="AX397" t="str">
        <f t="shared" si="221"/>
        <v>Normal</v>
      </c>
      <c r="AY397">
        <v>6.6</v>
      </c>
      <c r="AZ397" t="str">
        <f t="shared" si="222"/>
        <v>Alto</v>
      </c>
      <c r="BA397">
        <v>10.8</v>
      </c>
      <c r="BB397" t="str">
        <f t="shared" si="200"/>
        <v>Baja</v>
      </c>
      <c r="BC397">
        <v>8.5</v>
      </c>
      <c r="BD397" t="str">
        <f t="shared" si="223"/>
        <v>Normal</v>
      </c>
      <c r="BE397">
        <v>6.3</v>
      </c>
      <c r="BF397" t="str">
        <f t="shared" si="224"/>
        <v>Alto</v>
      </c>
      <c r="BG397">
        <v>0</v>
      </c>
      <c r="BH397" t="str">
        <f t="shared" si="225"/>
        <v>No Toma ECA</v>
      </c>
      <c r="BI397">
        <v>1</v>
      </c>
      <c r="BJ397" t="str">
        <f t="shared" si="226"/>
        <v>Toma ARB</v>
      </c>
      <c r="BK397">
        <v>1</v>
      </c>
      <c r="BL397" t="str">
        <f t="shared" si="227"/>
        <v>Toma diureticos</v>
      </c>
      <c r="BM397">
        <v>0</v>
      </c>
      <c r="BN397" t="str">
        <f t="shared" si="228"/>
        <v>No toma estatinas</v>
      </c>
      <c r="BO397">
        <v>1</v>
      </c>
      <c r="BP397" t="str">
        <f t="shared" si="229"/>
        <v>Enfermedad renal</v>
      </c>
      <c r="BQ397">
        <v>1</v>
      </c>
      <c r="BR397" t="str">
        <f t="shared" si="230"/>
        <v>Enfermedad cardiovascular</v>
      </c>
    </row>
    <row r="398" spans="1:70" x14ac:dyDescent="0.25">
      <c r="A398" t="s">
        <v>398</v>
      </c>
      <c r="B398">
        <v>59</v>
      </c>
      <c r="C398" t="str">
        <f t="shared" si="201"/>
        <v>Adulto</v>
      </c>
      <c r="D398" t="s">
        <v>6</v>
      </c>
      <c r="E398">
        <v>37.9</v>
      </c>
      <c r="F398" t="str">
        <f t="shared" si="202"/>
        <v>Obesidad II</v>
      </c>
      <c r="G398">
        <v>1</v>
      </c>
      <c r="H398" t="str">
        <f t="shared" si="203"/>
        <v>Tiene herencia</v>
      </c>
      <c r="I398">
        <v>186</v>
      </c>
      <c r="J398">
        <v>108</v>
      </c>
      <c r="K398">
        <v>103</v>
      </c>
      <c r="L398" t="str">
        <f t="shared" si="204"/>
        <v>Taquicardia</v>
      </c>
      <c r="M398">
        <v>44</v>
      </c>
      <c r="N398" t="str">
        <f t="shared" si="205"/>
        <v>Intermedia</v>
      </c>
      <c r="O398">
        <v>4</v>
      </c>
      <c r="P398" t="str">
        <f t="shared" si="206"/>
        <v>Incapacidad</v>
      </c>
      <c r="Q398">
        <v>1</v>
      </c>
      <c r="R398" t="str">
        <f t="shared" si="207"/>
        <v>Tiene cetoacidosis</v>
      </c>
      <c r="S398">
        <v>1</v>
      </c>
      <c r="T398" t="str">
        <f t="shared" si="208"/>
        <v>Tiene Insuficiencia</v>
      </c>
      <c r="U398">
        <v>1</v>
      </c>
      <c r="V398" t="str">
        <f t="shared" si="209"/>
        <v>Hipertenso</v>
      </c>
      <c r="W398">
        <v>3.4</v>
      </c>
      <c r="X398" t="str">
        <f t="shared" si="198"/>
        <v>Alto</v>
      </c>
      <c r="Y398">
        <v>60</v>
      </c>
      <c r="Z398" t="str">
        <f t="shared" si="199"/>
        <v>Elevado</v>
      </c>
      <c r="AA398">
        <v>10</v>
      </c>
      <c r="AB398" t="str">
        <f t="shared" si="210"/>
        <v>Fallo renal</v>
      </c>
      <c r="AC398">
        <v>1379</v>
      </c>
      <c r="AD398" t="str">
        <f t="shared" si="211"/>
        <v>Proteinuria</v>
      </c>
      <c r="AE398">
        <v>1241</v>
      </c>
      <c r="AF398" t="str">
        <f t="shared" si="212"/>
        <v>Macroalbuminuria</v>
      </c>
      <c r="AG398">
        <v>890</v>
      </c>
      <c r="AH398" t="str">
        <f t="shared" si="213"/>
        <v>Poliuria</v>
      </c>
      <c r="AI398">
        <v>1</v>
      </c>
      <c r="AJ398" t="str">
        <f t="shared" si="214"/>
        <v>Diabetico</v>
      </c>
      <c r="AK398">
        <v>124</v>
      </c>
      <c r="AL398" t="str">
        <f t="shared" si="215"/>
        <v>Prediabetes</v>
      </c>
      <c r="AM398">
        <v>11</v>
      </c>
      <c r="AN398" t="str">
        <f t="shared" si="216"/>
        <v>Diabetes</v>
      </c>
      <c r="AO398">
        <v>316</v>
      </c>
      <c r="AP398" t="str">
        <f t="shared" si="217"/>
        <v>Riesgo</v>
      </c>
      <c r="AQ398">
        <v>142</v>
      </c>
      <c r="AR398" t="str">
        <f t="shared" si="218"/>
        <v>Limite alto</v>
      </c>
      <c r="AS398">
        <v>25</v>
      </c>
      <c r="AT398" t="str">
        <f t="shared" si="219"/>
        <v>Bajo</v>
      </c>
      <c r="AU398">
        <v>265</v>
      </c>
      <c r="AV398" t="str">
        <f t="shared" si="220"/>
        <v>Alto</v>
      </c>
      <c r="AW398">
        <v>140</v>
      </c>
      <c r="AX398" t="str">
        <f t="shared" si="221"/>
        <v>Normal</v>
      </c>
      <c r="AY398">
        <v>6.6</v>
      </c>
      <c r="AZ398" t="str">
        <f t="shared" si="222"/>
        <v>Alto</v>
      </c>
      <c r="BA398">
        <v>10.4</v>
      </c>
      <c r="BB398" t="str">
        <f t="shared" si="200"/>
        <v>Baja</v>
      </c>
      <c r="BC398">
        <v>9</v>
      </c>
      <c r="BD398" t="str">
        <f t="shared" si="223"/>
        <v>Normal</v>
      </c>
      <c r="BE398">
        <v>5.4</v>
      </c>
      <c r="BF398" t="str">
        <f t="shared" si="224"/>
        <v>Alto</v>
      </c>
      <c r="BG398">
        <v>1</v>
      </c>
      <c r="BH398" t="str">
        <f t="shared" si="225"/>
        <v>Toma ECA</v>
      </c>
      <c r="BI398">
        <v>0</v>
      </c>
      <c r="BJ398" t="str">
        <f t="shared" si="226"/>
        <v>No toma ARB</v>
      </c>
      <c r="BK398">
        <v>1</v>
      </c>
      <c r="BL398" t="str">
        <f t="shared" si="227"/>
        <v>Toma diureticos</v>
      </c>
      <c r="BM398">
        <v>1</v>
      </c>
      <c r="BN398" t="str">
        <f t="shared" si="228"/>
        <v>Toma estatinas</v>
      </c>
      <c r="BO398">
        <v>1</v>
      </c>
      <c r="BP398" t="str">
        <f t="shared" si="229"/>
        <v>Enfermedad renal</v>
      </c>
      <c r="BQ398">
        <v>0</v>
      </c>
      <c r="BR398" t="str">
        <f t="shared" si="230"/>
        <v>Sano</v>
      </c>
    </row>
    <row r="399" spans="1:70" x14ac:dyDescent="0.25">
      <c r="A399" t="s">
        <v>399</v>
      </c>
      <c r="B399">
        <v>57</v>
      </c>
      <c r="C399" t="str">
        <f t="shared" si="201"/>
        <v>Adulto</v>
      </c>
      <c r="D399" t="s">
        <v>6</v>
      </c>
      <c r="E399">
        <v>25.8</v>
      </c>
      <c r="F399" t="str">
        <f t="shared" si="202"/>
        <v>Sobrepeso</v>
      </c>
      <c r="G399">
        <v>0</v>
      </c>
      <c r="H399" t="str">
        <f t="shared" si="203"/>
        <v>No tiene herencia</v>
      </c>
      <c r="I399">
        <v>111</v>
      </c>
      <c r="J399">
        <v>71</v>
      </c>
      <c r="K399">
        <v>73</v>
      </c>
      <c r="L399" t="str">
        <f t="shared" si="204"/>
        <v>Normal</v>
      </c>
      <c r="M399">
        <v>64</v>
      </c>
      <c r="N399" t="str">
        <f t="shared" si="205"/>
        <v>Normal</v>
      </c>
      <c r="O399">
        <v>1</v>
      </c>
      <c r="P399" t="str">
        <f t="shared" si="206"/>
        <v>Sin limitaciones</v>
      </c>
      <c r="Q399">
        <v>0</v>
      </c>
      <c r="R399" t="str">
        <f t="shared" si="207"/>
        <v>No tiene cetoacidosis</v>
      </c>
      <c r="S399">
        <v>0</v>
      </c>
      <c r="T399" t="str">
        <f t="shared" si="208"/>
        <v>No tiene Insuficiencia</v>
      </c>
      <c r="U399">
        <v>1</v>
      </c>
      <c r="V399" t="str">
        <f t="shared" si="209"/>
        <v>Hipertenso</v>
      </c>
      <c r="W399">
        <v>1.1000000000000001</v>
      </c>
      <c r="X399" t="str">
        <f t="shared" si="198"/>
        <v>Alto</v>
      </c>
      <c r="Y399">
        <v>16</v>
      </c>
      <c r="Z399" t="str">
        <f t="shared" si="199"/>
        <v>Bajo</v>
      </c>
      <c r="AA399">
        <v>67</v>
      </c>
      <c r="AB399" t="str">
        <f t="shared" si="210"/>
        <v>Funcion disminuida</v>
      </c>
      <c r="AC399">
        <v>17</v>
      </c>
      <c r="AD399" t="str">
        <f t="shared" si="211"/>
        <v>Normal</v>
      </c>
      <c r="AE399">
        <v>13</v>
      </c>
      <c r="AF399" t="str">
        <f t="shared" si="212"/>
        <v>Normal</v>
      </c>
      <c r="AG399">
        <v>1965</v>
      </c>
      <c r="AH399" t="str">
        <f t="shared" si="213"/>
        <v>Poliuria</v>
      </c>
      <c r="AI399">
        <v>0</v>
      </c>
      <c r="AJ399" t="str">
        <f t="shared" si="214"/>
        <v>No Diabetico</v>
      </c>
      <c r="AK399">
        <v>112</v>
      </c>
      <c r="AL399" t="str">
        <f t="shared" si="215"/>
        <v>Prediabetes</v>
      </c>
      <c r="AM399">
        <v>5.7</v>
      </c>
      <c r="AN399" t="str">
        <f t="shared" si="216"/>
        <v>Prediabetes</v>
      </c>
      <c r="AO399">
        <v>155</v>
      </c>
      <c r="AP399" t="str">
        <f t="shared" si="217"/>
        <v>Normal</v>
      </c>
      <c r="AQ399">
        <v>105</v>
      </c>
      <c r="AR399" t="str">
        <f t="shared" si="218"/>
        <v>Casi normal</v>
      </c>
      <c r="AS399">
        <v>69</v>
      </c>
      <c r="AT399" t="str">
        <f t="shared" si="219"/>
        <v>Normal</v>
      </c>
      <c r="AU399">
        <v>116</v>
      </c>
      <c r="AV399" t="str">
        <f t="shared" si="220"/>
        <v>Normal</v>
      </c>
      <c r="AW399">
        <v>139</v>
      </c>
      <c r="AX399" t="str">
        <f t="shared" si="221"/>
        <v>Normal</v>
      </c>
      <c r="AY399">
        <v>3.8</v>
      </c>
      <c r="AZ399" t="str">
        <f t="shared" si="222"/>
        <v>Normal</v>
      </c>
      <c r="BA399">
        <v>15.6</v>
      </c>
      <c r="BB399" t="str">
        <f t="shared" si="200"/>
        <v>Alta</v>
      </c>
      <c r="BC399">
        <v>8.8000000000000007</v>
      </c>
      <c r="BD399" t="str">
        <f t="shared" si="223"/>
        <v>Normal</v>
      </c>
      <c r="BE399">
        <v>3.1</v>
      </c>
      <c r="BF399" t="str">
        <f t="shared" si="224"/>
        <v>Normal</v>
      </c>
      <c r="BG399">
        <v>1</v>
      </c>
      <c r="BH399" t="str">
        <f t="shared" si="225"/>
        <v>Toma ECA</v>
      </c>
      <c r="BI399">
        <v>0</v>
      </c>
      <c r="BJ399" t="str">
        <f t="shared" si="226"/>
        <v>No toma ARB</v>
      </c>
      <c r="BK399">
        <v>1</v>
      </c>
      <c r="BL399" t="str">
        <f t="shared" si="227"/>
        <v>Toma diureticos</v>
      </c>
      <c r="BM399">
        <v>1</v>
      </c>
      <c r="BN399" t="str">
        <f t="shared" si="228"/>
        <v>Toma estatinas</v>
      </c>
      <c r="BO399">
        <v>0</v>
      </c>
      <c r="BP399" t="str">
        <f t="shared" si="229"/>
        <v>Sano</v>
      </c>
      <c r="BQ399">
        <v>0</v>
      </c>
      <c r="BR399" t="str">
        <f t="shared" si="230"/>
        <v>Sano</v>
      </c>
    </row>
    <row r="400" spans="1:70" x14ac:dyDescent="0.25">
      <c r="A400" t="s">
        <v>400</v>
      </c>
      <c r="B400">
        <v>51</v>
      </c>
      <c r="C400" t="str">
        <f t="shared" si="201"/>
        <v>Adulto</v>
      </c>
      <c r="D400" t="s">
        <v>1</v>
      </c>
      <c r="E400">
        <v>28.9</v>
      </c>
      <c r="F400" t="str">
        <f t="shared" si="202"/>
        <v>Sobrepeso</v>
      </c>
      <c r="G400">
        <v>0</v>
      </c>
      <c r="H400" t="str">
        <f t="shared" si="203"/>
        <v>No tiene herencia</v>
      </c>
      <c r="I400">
        <v>167</v>
      </c>
      <c r="J400">
        <v>100</v>
      </c>
      <c r="K400">
        <v>75</v>
      </c>
      <c r="L400" t="str">
        <f t="shared" si="204"/>
        <v>Normal</v>
      </c>
      <c r="M400">
        <v>48</v>
      </c>
      <c r="N400" t="str">
        <f t="shared" si="205"/>
        <v>Intermedia</v>
      </c>
      <c r="O400">
        <v>3</v>
      </c>
      <c r="P400" t="str">
        <f t="shared" si="206"/>
        <v>Limitacion marcada</v>
      </c>
      <c r="Q400">
        <v>1</v>
      </c>
      <c r="R400" t="str">
        <f t="shared" si="207"/>
        <v>Tiene cetoacidosis</v>
      </c>
      <c r="S400">
        <v>0</v>
      </c>
      <c r="T400" t="str">
        <f t="shared" si="208"/>
        <v>No tiene Insuficiencia</v>
      </c>
      <c r="U400">
        <v>1</v>
      </c>
      <c r="V400" t="str">
        <f t="shared" si="209"/>
        <v>Hipertenso</v>
      </c>
      <c r="W400">
        <v>4.4000000000000004</v>
      </c>
      <c r="X400" t="str">
        <f t="shared" si="198"/>
        <v>Alto</v>
      </c>
      <c r="Y400">
        <v>113</v>
      </c>
      <c r="Z400" t="str">
        <f t="shared" si="199"/>
        <v>Riesgo</v>
      </c>
      <c r="AA400">
        <v>57</v>
      </c>
      <c r="AB400" t="str">
        <f t="shared" si="210"/>
        <v>Funcion disminuida moderada</v>
      </c>
      <c r="AC400">
        <v>891</v>
      </c>
      <c r="AD400" t="str">
        <f t="shared" si="211"/>
        <v>Proteinuria</v>
      </c>
      <c r="AE400">
        <v>801</v>
      </c>
      <c r="AF400" t="str">
        <f t="shared" si="212"/>
        <v>Macroalbuminuria</v>
      </c>
      <c r="AG400">
        <v>440</v>
      </c>
      <c r="AH400" t="str">
        <f t="shared" si="213"/>
        <v>Oliguria</v>
      </c>
      <c r="AI400">
        <v>0</v>
      </c>
      <c r="AJ400" t="str">
        <f t="shared" si="214"/>
        <v>No Diabetico</v>
      </c>
      <c r="AK400">
        <v>182</v>
      </c>
      <c r="AL400" t="str">
        <f t="shared" si="215"/>
        <v>Diabetes</v>
      </c>
      <c r="AM400">
        <v>9.1</v>
      </c>
      <c r="AN400" t="str">
        <f t="shared" si="216"/>
        <v>Diabetes</v>
      </c>
      <c r="AO400">
        <v>247</v>
      </c>
      <c r="AP400" t="str">
        <f t="shared" si="217"/>
        <v>Riesgo</v>
      </c>
      <c r="AQ400">
        <v>190</v>
      </c>
      <c r="AR400" t="str">
        <f t="shared" si="218"/>
        <v>Muy alto</v>
      </c>
      <c r="AS400">
        <v>36</v>
      </c>
      <c r="AT400" t="str">
        <f t="shared" si="219"/>
        <v>Bajo</v>
      </c>
      <c r="AU400">
        <v>259</v>
      </c>
      <c r="AV400" t="str">
        <f t="shared" si="220"/>
        <v>Alto</v>
      </c>
      <c r="AW400">
        <v>128</v>
      </c>
      <c r="AX400" t="str">
        <f t="shared" si="221"/>
        <v>Bajo</v>
      </c>
      <c r="AY400">
        <v>5.2</v>
      </c>
      <c r="AZ400" t="str">
        <f t="shared" si="222"/>
        <v>Alto</v>
      </c>
      <c r="BA400">
        <v>9.9</v>
      </c>
      <c r="BB400" t="str">
        <f t="shared" si="200"/>
        <v>Baja</v>
      </c>
      <c r="BC400">
        <v>8.5</v>
      </c>
      <c r="BD400" t="str">
        <f t="shared" si="223"/>
        <v>Normal</v>
      </c>
      <c r="BE400">
        <v>7</v>
      </c>
      <c r="BF400" t="str">
        <f t="shared" si="224"/>
        <v>Alto</v>
      </c>
      <c r="BG400">
        <v>1</v>
      </c>
      <c r="BH400" t="str">
        <f t="shared" si="225"/>
        <v>Toma ECA</v>
      </c>
      <c r="BI400">
        <v>0</v>
      </c>
      <c r="BJ400" t="str">
        <f t="shared" si="226"/>
        <v>No toma ARB</v>
      </c>
      <c r="BK400">
        <v>1</v>
      </c>
      <c r="BL400" t="str">
        <f t="shared" si="227"/>
        <v>Toma diureticos</v>
      </c>
      <c r="BM400">
        <v>0</v>
      </c>
      <c r="BN400" t="str">
        <f t="shared" si="228"/>
        <v>No toma estatinas</v>
      </c>
      <c r="BO400">
        <v>1</v>
      </c>
      <c r="BP400" t="str">
        <f t="shared" si="229"/>
        <v>Enfermedad renal</v>
      </c>
      <c r="BQ400">
        <v>1</v>
      </c>
      <c r="BR400" t="str">
        <f t="shared" si="230"/>
        <v>Enfermedad cardiovascular</v>
      </c>
    </row>
    <row r="401" spans="1:70" x14ac:dyDescent="0.25">
      <c r="A401" t="s">
        <v>401</v>
      </c>
      <c r="B401">
        <v>61</v>
      </c>
      <c r="C401" t="str">
        <f t="shared" si="201"/>
        <v>Adulto Mayor</v>
      </c>
      <c r="D401" t="s">
        <v>6</v>
      </c>
      <c r="E401">
        <v>33.4</v>
      </c>
      <c r="F401" t="str">
        <f t="shared" si="202"/>
        <v>Obesidad I</v>
      </c>
      <c r="G401">
        <v>1</v>
      </c>
      <c r="H401" t="str">
        <f t="shared" si="203"/>
        <v>Tiene herencia</v>
      </c>
      <c r="I401">
        <v>177</v>
      </c>
      <c r="J401">
        <v>92</v>
      </c>
      <c r="K401">
        <v>100</v>
      </c>
      <c r="L401" t="str">
        <f t="shared" si="204"/>
        <v>Normal</v>
      </c>
      <c r="M401">
        <v>49</v>
      </c>
      <c r="N401" t="str">
        <f t="shared" si="205"/>
        <v>Intermedia</v>
      </c>
      <c r="O401">
        <v>3</v>
      </c>
      <c r="P401" t="str">
        <f t="shared" si="206"/>
        <v>Limitacion marcada</v>
      </c>
      <c r="Q401">
        <v>1</v>
      </c>
      <c r="R401" t="str">
        <f t="shared" si="207"/>
        <v>Tiene cetoacidosis</v>
      </c>
      <c r="S401">
        <v>1</v>
      </c>
      <c r="T401" t="str">
        <f t="shared" si="208"/>
        <v>Tiene Insuficiencia</v>
      </c>
      <c r="U401">
        <v>1</v>
      </c>
      <c r="V401" t="str">
        <f t="shared" si="209"/>
        <v>Hipertenso</v>
      </c>
      <c r="W401">
        <v>3.6</v>
      </c>
      <c r="X401" t="str">
        <f t="shared" si="198"/>
        <v>Alto</v>
      </c>
      <c r="Y401">
        <v>100</v>
      </c>
      <c r="Z401" t="str">
        <f t="shared" si="199"/>
        <v>Riesgo</v>
      </c>
      <c r="AA401">
        <v>32</v>
      </c>
      <c r="AB401" t="str">
        <f t="shared" si="210"/>
        <v>Funcion disminuida moderada</v>
      </c>
      <c r="AC401">
        <v>2811</v>
      </c>
      <c r="AD401" t="str">
        <f t="shared" si="211"/>
        <v>Proteinuria</v>
      </c>
      <c r="AE401">
        <v>2248</v>
      </c>
      <c r="AF401" t="str">
        <f t="shared" si="212"/>
        <v>Macroalbuminuria</v>
      </c>
      <c r="AG401">
        <v>755</v>
      </c>
      <c r="AH401" t="str">
        <f t="shared" si="213"/>
        <v>Poliuria</v>
      </c>
      <c r="AI401">
        <v>1</v>
      </c>
      <c r="AJ401" t="str">
        <f t="shared" si="214"/>
        <v>Diabetico</v>
      </c>
      <c r="AK401">
        <v>177</v>
      </c>
      <c r="AL401" t="str">
        <f t="shared" si="215"/>
        <v>Diabetes</v>
      </c>
      <c r="AM401">
        <v>10.7</v>
      </c>
      <c r="AN401" t="str">
        <f t="shared" si="216"/>
        <v>Diabetes</v>
      </c>
      <c r="AO401">
        <v>221</v>
      </c>
      <c r="AP401" t="str">
        <f t="shared" si="217"/>
        <v>Alto</v>
      </c>
      <c r="AQ401">
        <v>146</v>
      </c>
      <c r="AR401" t="str">
        <f t="shared" si="218"/>
        <v>Limite alto</v>
      </c>
      <c r="AS401">
        <v>39</v>
      </c>
      <c r="AT401" t="str">
        <f t="shared" si="219"/>
        <v>Bajo</v>
      </c>
      <c r="AU401">
        <v>339</v>
      </c>
      <c r="AV401" t="str">
        <f t="shared" si="220"/>
        <v>Alto</v>
      </c>
      <c r="AW401">
        <v>137</v>
      </c>
      <c r="AX401" t="str">
        <f t="shared" si="221"/>
        <v>Normal</v>
      </c>
      <c r="AY401">
        <v>6.7</v>
      </c>
      <c r="AZ401" t="str">
        <f t="shared" si="222"/>
        <v>Alto</v>
      </c>
      <c r="BA401">
        <v>9.4</v>
      </c>
      <c r="BB401" t="str">
        <f t="shared" si="200"/>
        <v>Baja</v>
      </c>
      <c r="BC401">
        <v>8.4</v>
      </c>
      <c r="BD401" t="str">
        <f t="shared" si="223"/>
        <v>Bajo</v>
      </c>
      <c r="BE401">
        <v>6.1</v>
      </c>
      <c r="BF401" t="str">
        <f t="shared" si="224"/>
        <v>Alto</v>
      </c>
      <c r="BG401">
        <v>0</v>
      </c>
      <c r="BH401" t="str">
        <f t="shared" si="225"/>
        <v>No Toma ECA</v>
      </c>
      <c r="BI401">
        <v>1</v>
      </c>
      <c r="BJ401" t="str">
        <f t="shared" si="226"/>
        <v>Toma ARB</v>
      </c>
      <c r="BK401">
        <v>1</v>
      </c>
      <c r="BL401" t="str">
        <f t="shared" si="227"/>
        <v>Toma diureticos</v>
      </c>
      <c r="BM401">
        <v>0</v>
      </c>
      <c r="BN401" t="str">
        <f t="shared" si="228"/>
        <v>No toma estatinas</v>
      </c>
      <c r="BO401">
        <v>1</v>
      </c>
      <c r="BP401" t="str">
        <f t="shared" si="229"/>
        <v>Enfermedad renal</v>
      </c>
      <c r="BQ401">
        <v>0</v>
      </c>
      <c r="BR401" t="str">
        <f t="shared" si="230"/>
        <v>Sano</v>
      </c>
    </row>
    <row r="402" spans="1:70" x14ac:dyDescent="0.25">
      <c r="A402" t="s">
        <v>402</v>
      </c>
      <c r="B402">
        <v>60</v>
      </c>
      <c r="C402" t="str">
        <f t="shared" si="201"/>
        <v>Adulto Mayor</v>
      </c>
      <c r="D402" t="s">
        <v>1</v>
      </c>
      <c r="E402">
        <v>21.7</v>
      </c>
      <c r="F402" t="str">
        <f t="shared" si="202"/>
        <v>Peso Normal</v>
      </c>
      <c r="G402">
        <v>0</v>
      </c>
      <c r="H402" t="str">
        <f t="shared" si="203"/>
        <v>No tiene herencia</v>
      </c>
      <c r="I402">
        <v>117</v>
      </c>
      <c r="J402">
        <v>79</v>
      </c>
      <c r="K402">
        <v>85</v>
      </c>
      <c r="L402" t="str">
        <f t="shared" si="204"/>
        <v>Normal</v>
      </c>
      <c r="M402">
        <v>62</v>
      </c>
      <c r="N402" t="str">
        <f t="shared" si="205"/>
        <v>Normal</v>
      </c>
      <c r="O402">
        <v>2</v>
      </c>
      <c r="P402" t="str">
        <f t="shared" si="206"/>
        <v>Ligera limitaciones</v>
      </c>
      <c r="Q402">
        <v>0</v>
      </c>
      <c r="R402" t="str">
        <f t="shared" si="207"/>
        <v>No tiene cetoacidosis</v>
      </c>
      <c r="S402">
        <v>0</v>
      </c>
      <c r="T402" t="str">
        <f t="shared" si="208"/>
        <v>No tiene Insuficiencia</v>
      </c>
      <c r="U402">
        <v>0</v>
      </c>
      <c r="V402" t="str">
        <f t="shared" si="209"/>
        <v>Normotenso</v>
      </c>
      <c r="W402">
        <v>1.1000000000000001</v>
      </c>
      <c r="X402" t="str">
        <f t="shared" si="198"/>
        <v>Normal</v>
      </c>
      <c r="Y402">
        <v>28</v>
      </c>
      <c r="Z402" t="str">
        <f t="shared" si="199"/>
        <v>Normal</v>
      </c>
      <c r="AA402">
        <v>76</v>
      </c>
      <c r="AB402" t="str">
        <f t="shared" si="210"/>
        <v>Funcion disminuida</v>
      </c>
      <c r="AC402">
        <v>16</v>
      </c>
      <c r="AD402" t="str">
        <f t="shared" si="211"/>
        <v>Normal</v>
      </c>
      <c r="AE402">
        <v>12</v>
      </c>
      <c r="AF402" t="str">
        <f t="shared" si="212"/>
        <v>Normal</v>
      </c>
      <c r="AG402">
        <v>2303</v>
      </c>
      <c r="AH402" t="str">
        <f t="shared" si="213"/>
        <v>Poliuria</v>
      </c>
      <c r="AI402">
        <v>1</v>
      </c>
      <c r="AJ402" t="str">
        <f t="shared" si="214"/>
        <v>Diabetico</v>
      </c>
      <c r="AK402">
        <v>83</v>
      </c>
      <c r="AL402" t="str">
        <f t="shared" si="215"/>
        <v>Normal</v>
      </c>
      <c r="AM402">
        <v>5.2</v>
      </c>
      <c r="AN402" t="str">
        <f t="shared" si="216"/>
        <v>Normal</v>
      </c>
      <c r="AO402">
        <v>177</v>
      </c>
      <c r="AP402" t="str">
        <f t="shared" si="217"/>
        <v>Normal</v>
      </c>
      <c r="AQ402">
        <v>129</v>
      </c>
      <c r="AR402" t="str">
        <f t="shared" si="218"/>
        <v>Casi normal</v>
      </c>
      <c r="AS402">
        <v>41</v>
      </c>
      <c r="AT402" t="str">
        <f t="shared" si="219"/>
        <v>Bajo</v>
      </c>
      <c r="AU402">
        <v>105</v>
      </c>
      <c r="AV402" t="str">
        <f t="shared" si="220"/>
        <v>Normal</v>
      </c>
      <c r="AW402">
        <v>137</v>
      </c>
      <c r="AX402" t="str">
        <f t="shared" si="221"/>
        <v>Normal</v>
      </c>
      <c r="AY402">
        <v>4.0999999999999996</v>
      </c>
      <c r="AZ402" t="str">
        <f t="shared" si="222"/>
        <v>Normal</v>
      </c>
      <c r="BA402">
        <v>13</v>
      </c>
      <c r="BB402" t="str">
        <f t="shared" si="200"/>
        <v>Baja</v>
      </c>
      <c r="BC402">
        <v>8.8000000000000007</v>
      </c>
      <c r="BD402" t="str">
        <f t="shared" si="223"/>
        <v>Normal</v>
      </c>
      <c r="BE402">
        <v>3.2</v>
      </c>
      <c r="BF402" t="str">
        <f t="shared" si="224"/>
        <v>Normal</v>
      </c>
      <c r="BG402">
        <v>1</v>
      </c>
      <c r="BH402" t="str">
        <f t="shared" si="225"/>
        <v>Toma ECA</v>
      </c>
      <c r="BI402">
        <v>1</v>
      </c>
      <c r="BJ402" t="str">
        <f t="shared" si="226"/>
        <v>Toma ARB</v>
      </c>
      <c r="BK402">
        <v>0</v>
      </c>
      <c r="BL402" t="str">
        <f t="shared" si="227"/>
        <v>No toma diureticos</v>
      </c>
      <c r="BM402">
        <v>0</v>
      </c>
      <c r="BN402" t="str">
        <f t="shared" si="228"/>
        <v>No toma estatinas</v>
      </c>
      <c r="BO402">
        <v>0</v>
      </c>
      <c r="BP402" t="str">
        <f t="shared" si="229"/>
        <v>Sano</v>
      </c>
      <c r="BQ402">
        <v>0</v>
      </c>
      <c r="BR402" t="str">
        <f t="shared" si="230"/>
        <v>Sano</v>
      </c>
    </row>
    <row r="403" spans="1:70" x14ac:dyDescent="0.25">
      <c r="A403" t="s">
        <v>403</v>
      </c>
      <c r="B403">
        <v>48</v>
      </c>
      <c r="C403" t="str">
        <f t="shared" si="201"/>
        <v>Adulto</v>
      </c>
      <c r="D403" t="s">
        <v>1</v>
      </c>
      <c r="E403">
        <v>25.1</v>
      </c>
      <c r="F403" t="str">
        <f t="shared" si="202"/>
        <v>Sobrepeso</v>
      </c>
      <c r="G403">
        <v>0</v>
      </c>
      <c r="H403" t="str">
        <f t="shared" si="203"/>
        <v>No tiene herencia</v>
      </c>
      <c r="I403">
        <v>105</v>
      </c>
      <c r="J403">
        <v>74</v>
      </c>
      <c r="K403">
        <v>61</v>
      </c>
      <c r="L403" t="str">
        <f t="shared" si="204"/>
        <v>Normal</v>
      </c>
      <c r="M403">
        <v>55</v>
      </c>
      <c r="N403" t="str">
        <f t="shared" si="205"/>
        <v>Normal</v>
      </c>
      <c r="O403">
        <v>2</v>
      </c>
      <c r="P403" t="str">
        <f t="shared" si="206"/>
        <v>Ligera limitaciones</v>
      </c>
      <c r="Q403">
        <v>0</v>
      </c>
      <c r="R403" t="str">
        <f t="shared" si="207"/>
        <v>No tiene cetoacidosis</v>
      </c>
      <c r="S403">
        <v>0</v>
      </c>
      <c r="T403" t="str">
        <f t="shared" si="208"/>
        <v>No tiene Insuficiencia</v>
      </c>
      <c r="U403">
        <v>1</v>
      </c>
      <c r="V403" t="str">
        <f t="shared" si="209"/>
        <v>Hipertenso</v>
      </c>
      <c r="W403">
        <v>1</v>
      </c>
      <c r="X403" t="str">
        <f t="shared" si="198"/>
        <v>Normal</v>
      </c>
      <c r="Y403">
        <v>32</v>
      </c>
      <c r="Z403" t="str">
        <f t="shared" si="199"/>
        <v>Normal</v>
      </c>
      <c r="AA403">
        <v>98</v>
      </c>
      <c r="AB403" t="str">
        <f t="shared" si="210"/>
        <v>Normal</v>
      </c>
      <c r="AC403">
        <v>6</v>
      </c>
      <c r="AD403" t="str">
        <f t="shared" si="211"/>
        <v>Normal</v>
      </c>
      <c r="AE403">
        <v>4</v>
      </c>
      <c r="AF403" t="str">
        <f t="shared" si="212"/>
        <v>Normal</v>
      </c>
      <c r="AG403">
        <v>1316</v>
      </c>
      <c r="AH403" t="str">
        <f t="shared" si="213"/>
        <v>Poliuria</v>
      </c>
      <c r="AI403">
        <v>0</v>
      </c>
      <c r="AJ403" t="str">
        <f t="shared" si="214"/>
        <v>No Diabetico</v>
      </c>
      <c r="AK403">
        <v>90</v>
      </c>
      <c r="AL403" t="str">
        <f t="shared" si="215"/>
        <v>Normal</v>
      </c>
      <c r="AM403">
        <v>5.7</v>
      </c>
      <c r="AN403" t="str">
        <f t="shared" si="216"/>
        <v>Prediabetes</v>
      </c>
      <c r="AO403">
        <v>208</v>
      </c>
      <c r="AP403" t="str">
        <f t="shared" si="217"/>
        <v>Alto</v>
      </c>
      <c r="AQ403">
        <v>81</v>
      </c>
      <c r="AR403" t="str">
        <f t="shared" si="218"/>
        <v>Normal</v>
      </c>
      <c r="AS403">
        <v>54</v>
      </c>
      <c r="AT403" t="str">
        <f t="shared" si="219"/>
        <v>Bajo</v>
      </c>
      <c r="AU403">
        <v>116</v>
      </c>
      <c r="AV403" t="str">
        <f t="shared" si="220"/>
        <v>Normal</v>
      </c>
      <c r="AW403">
        <v>141</v>
      </c>
      <c r="AX403" t="str">
        <f t="shared" si="221"/>
        <v>Normal</v>
      </c>
      <c r="AY403">
        <v>3.8</v>
      </c>
      <c r="AZ403" t="str">
        <f t="shared" si="222"/>
        <v>Normal</v>
      </c>
      <c r="BA403">
        <v>13.9</v>
      </c>
      <c r="BB403" t="str">
        <f t="shared" si="200"/>
        <v>Normal</v>
      </c>
      <c r="BC403">
        <v>10.199999999999999</v>
      </c>
      <c r="BD403" t="str">
        <f t="shared" si="223"/>
        <v>Normal</v>
      </c>
      <c r="BE403">
        <v>4.4000000000000004</v>
      </c>
      <c r="BF403" t="str">
        <f t="shared" si="224"/>
        <v>Normal</v>
      </c>
      <c r="BG403">
        <v>0</v>
      </c>
      <c r="BH403" t="str">
        <f t="shared" si="225"/>
        <v>No Toma ECA</v>
      </c>
      <c r="BI403">
        <v>0</v>
      </c>
      <c r="BJ403" t="str">
        <f t="shared" si="226"/>
        <v>No toma ARB</v>
      </c>
      <c r="BK403">
        <v>1</v>
      </c>
      <c r="BL403" t="str">
        <f t="shared" si="227"/>
        <v>Toma diureticos</v>
      </c>
      <c r="BM403">
        <v>1</v>
      </c>
      <c r="BN403" t="str">
        <f t="shared" si="228"/>
        <v>Toma estatinas</v>
      </c>
      <c r="BO403">
        <v>0</v>
      </c>
      <c r="BP403" t="str">
        <f t="shared" si="229"/>
        <v>Sano</v>
      </c>
      <c r="BQ403">
        <v>0</v>
      </c>
      <c r="BR403" t="str">
        <f t="shared" si="230"/>
        <v>Sano</v>
      </c>
    </row>
    <row r="404" spans="1:70" x14ac:dyDescent="0.25">
      <c r="A404" t="s">
        <v>404</v>
      </c>
      <c r="B404">
        <v>66</v>
      </c>
      <c r="C404" t="str">
        <f t="shared" si="201"/>
        <v>Adulto Mayor</v>
      </c>
      <c r="D404" t="s">
        <v>6</v>
      </c>
      <c r="E404">
        <v>38.1</v>
      </c>
      <c r="F404" t="str">
        <f t="shared" si="202"/>
        <v>Obesidad II</v>
      </c>
      <c r="G404">
        <v>0</v>
      </c>
      <c r="H404" t="str">
        <f t="shared" si="203"/>
        <v>No tiene herencia</v>
      </c>
      <c r="I404">
        <v>186</v>
      </c>
      <c r="J404">
        <v>103</v>
      </c>
      <c r="K404">
        <v>89</v>
      </c>
      <c r="L404" t="str">
        <f t="shared" si="204"/>
        <v>Normal</v>
      </c>
      <c r="M404">
        <v>38</v>
      </c>
      <c r="N404" t="str">
        <f t="shared" si="205"/>
        <v>Reducida</v>
      </c>
      <c r="O404">
        <v>4</v>
      </c>
      <c r="P404" t="str">
        <f t="shared" si="206"/>
        <v>Incapacidad</v>
      </c>
      <c r="Q404">
        <v>0</v>
      </c>
      <c r="R404" t="str">
        <f t="shared" si="207"/>
        <v>No tiene cetoacidosis</v>
      </c>
      <c r="S404">
        <v>0</v>
      </c>
      <c r="T404" t="str">
        <f t="shared" si="208"/>
        <v>No tiene Insuficiencia</v>
      </c>
      <c r="U404">
        <v>1</v>
      </c>
      <c r="V404" t="str">
        <f t="shared" si="209"/>
        <v>Hipertenso</v>
      </c>
      <c r="W404">
        <v>2.7</v>
      </c>
      <c r="X404" t="str">
        <f t="shared" si="198"/>
        <v>Alto</v>
      </c>
      <c r="Y404">
        <v>86</v>
      </c>
      <c r="Z404" t="str">
        <f t="shared" si="199"/>
        <v>Elevado</v>
      </c>
      <c r="AA404">
        <v>56</v>
      </c>
      <c r="AB404" t="str">
        <f t="shared" si="210"/>
        <v>Funcion disminuida moderada</v>
      </c>
      <c r="AC404">
        <v>328</v>
      </c>
      <c r="AD404" t="str">
        <f t="shared" si="211"/>
        <v>Proteinuria</v>
      </c>
      <c r="AE404">
        <v>295</v>
      </c>
      <c r="AF404" t="str">
        <f t="shared" si="212"/>
        <v>Microalbuminuria</v>
      </c>
      <c r="AG404">
        <v>313</v>
      </c>
      <c r="AH404" t="str">
        <f t="shared" si="213"/>
        <v>Oliguria</v>
      </c>
      <c r="AI404">
        <v>1</v>
      </c>
      <c r="AJ404" t="str">
        <f t="shared" si="214"/>
        <v>Diabetico</v>
      </c>
      <c r="AK404">
        <v>176</v>
      </c>
      <c r="AL404" t="str">
        <f t="shared" si="215"/>
        <v>Diabetes</v>
      </c>
      <c r="AM404">
        <v>8.5</v>
      </c>
      <c r="AN404" t="str">
        <f t="shared" si="216"/>
        <v>Diabetes</v>
      </c>
      <c r="AO404">
        <v>303</v>
      </c>
      <c r="AP404" t="str">
        <f t="shared" si="217"/>
        <v>Riesgo</v>
      </c>
      <c r="AQ404">
        <v>168</v>
      </c>
      <c r="AR404" t="str">
        <f t="shared" si="218"/>
        <v>Alto</v>
      </c>
      <c r="AS404">
        <v>28</v>
      </c>
      <c r="AT404" t="str">
        <f t="shared" si="219"/>
        <v>Bajo</v>
      </c>
      <c r="AU404">
        <v>216</v>
      </c>
      <c r="AV404" t="str">
        <f t="shared" si="220"/>
        <v>Alto</v>
      </c>
      <c r="AW404">
        <v>140</v>
      </c>
      <c r="AX404" t="str">
        <f t="shared" si="221"/>
        <v>Normal</v>
      </c>
      <c r="AY404">
        <v>6.2</v>
      </c>
      <c r="AZ404" t="str">
        <f t="shared" si="222"/>
        <v>Alto</v>
      </c>
      <c r="BA404">
        <v>8.9</v>
      </c>
      <c r="BB404" t="str">
        <f t="shared" si="200"/>
        <v>Baja</v>
      </c>
      <c r="BC404">
        <v>8.8000000000000007</v>
      </c>
      <c r="BD404" t="str">
        <f t="shared" si="223"/>
        <v>Normal</v>
      </c>
      <c r="BE404">
        <v>4.5999999999999996</v>
      </c>
      <c r="BF404" t="str">
        <f t="shared" si="224"/>
        <v>Alto</v>
      </c>
      <c r="BG404">
        <v>1</v>
      </c>
      <c r="BH404" t="str">
        <f t="shared" si="225"/>
        <v>Toma ECA</v>
      </c>
      <c r="BI404">
        <v>0</v>
      </c>
      <c r="BJ404" t="str">
        <f t="shared" si="226"/>
        <v>No toma ARB</v>
      </c>
      <c r="BK404">
        <v>1</v>
      </c>
      <c r="BL404" t="str">
        <f t="shared" si="227"/>
        <v>Toma diureticos</v>
      </c>
      <c r="BM404">
        <v>0</v>
      </c>
      <c r="BN404" t="str">
        <f t="shared" si="228"/>
        <v>No toma estatinas</v>
      </c>
      <c r="BO404">
        <v>1</v>
      </c>
      <c r="BP404" t="str">
        <f t="shared" si="229"/>
        <v>Enfermedad renal</v>
      </c>
      <c r="BQ404">
        <v>0</v>
      </c>
      <c r="BR404" t="str">
        <f t="shared" si="230"/>
        <v>Sano</v>
      </c>
    </row>
    <row r="405" spans="1:70" x14ac:dyDescent="0.25">
      <c r="A405" t="s">
        <v>405</v>
      </c>
      <c r="B405">
        <v>66</v>
      </c>
      <c r="C405" t="str">
        <f t="shared" si="201"/>
        <v>Adulto Mayor</v>
      </c>
      <c r="D405" t="s">
        <v>6</v>
      </c>
      <c r="E405">
        <v>38.9</v>
      </c>
      <c r="F405" t="str">
        <f t="shared" si="202"/>
        <v>Obesidad II</v>
      </c>
      <c r="G405">
        <v>0</v>
      </c>
      <c r="H405" t="str">
        <f t="shared" si="203"/>
        <v>No tiene herencia</v>
      </c>
      <c r="I405">
        <v>150</v>
      </c>
      <c r="J405">
        <v>100</v>
      </c>
      <c r="K405">
        <v>98</v>
      </c>
      <c r="L405" t="str">
        <f t="shared" si="204"/>
        <v>Normal</v>
      </c>
      <c r="M405">
        <v>46</v>
      </c>
      <c r="N405" t="str">
        <f t="shared" si="205"/>
        <v>Intermedia</v>
      </c>
      <c r="O405">
        <v>3</v>
      </c>
      <c r="P405" t="str">
        <f t="shared" si="206"/>
        <v>Limitacion marcada</v>
      </c>
      <c r="Q405">
        <v>0</v>
      </c>
      <c r="R405" t="str">
        <f t="shared" si="207"/>
        <v>No tiene cetoacidosis</v>
      </c>
      <c r="S405">
        <v>0</v>
      </c>
      <c r="T405" t="str">
        <f t="shared" si="208"/>
        <v>No tiene Insuficiencia</v>
      </c>
      <c r="U405">
        <v>1</v>
      </c>
      <c r="V405" t="str">
        <f t="shared" si="209"/>
        <v>Hipertenso</v>
      </c>
      <c r="W405">
        <v>4.9000000000000004</v>
      </c>
      <c r="X405" t="str">
        <f t="shared" si="198"/>
        <v>Alto</v>
      </c>
      <c r="Y405">
        <v>54</v>
      </c>
      <c r="Z405" t="str">
        <f t="shared" si="199"/>
        <v>Elevado</v>
      </c>
      <c r="AA405">
        <v>35</v>
      </c>
      <c r="AB405" t="str">
        <f t="shared" si="210"/>
        <v>Funcion disminuida moderada</v>
      </c>
      <c r="AC405">
        <v>1286</v>
      </c>
      <c r="AD405" t="str">
        <f t="shared" si="211"/>
        <v>Proteinuria</v>
      </c>
      <c r="AE405">
        <v>1028</v>
      </c>
      <c r="AF405" t="str">
        <f t="shared" si="212"/>
        <v>Macroalbuminuria</v>
      </c>
      <c r="AG405">
        <v>307</v>
      </c>
      <c r="AH405" t="str">
        <f t="shared" si="213"/>
        <v>Oliguria</v>
      </c>
      <c r="AI405">
        <v>0</v>
      </c>
      <c r="AJ405" t="str">
        <f t="shared" si="214"/>
        <v>No Diabetico</v>
      </c>
      <c r="AK405">
        <v>153</v>
      </c>
      <c r="AL405" t="str">
        <f t="shared" si="215"/>
        <v>Diabetes</v>
      </c>
      <c r="AM405">
        <v>6.9</v>
      </c>
      <c r="AN405" t="str">
        <f t="shared" si="216"/>
        <v>Diabetes</v>
      </c>
      <c r="AO405">
        <v>215</v>
      </c>
      <c r="AP405" t="str">
        <f t="shared" si="217"/>
        <v>Alto</v>
      </c>
      <c r="AQ405">
        <v>142</v>
      </c>
      <c r="AR405" t="str">
        <f t="shared" si="218"/>
        <v>Limite alto</v>
      </c>
      <c r="AS405">
        <v>36</v>
      </c>
      <c r="AT405" t="str">
        <f t="shared" si="219"/>
        <v>Bajo</v>
      </c>
      <c r="AU405">
        <v>398</v>
      </c>
      <c r="AV405" t="str">
        <f t="shared" si="220"/>
        <v>Alto</v>
      </c>
      <c r="AW405">
        <v>139</v>
      </c>
      <c r="AX405" t="str">
        <f t="shared" si="221"/>
        <v>Normal</v>
      </c>
      <c r="AY405">
        <v>6.3</v>
      </c>
      <c r="AZ405" t="str">
        <f t="shared" si="222"/>
        <v>Alto</v>
      </c>
      <c r="BA405">
        <v>7</v>
      </c>
      <c r="BB405" t="str">
        <f t="shared" si="200"/>
        <v>Baja</v>
      </c>
      <c r="BC405">
        <v>9</v>
      </c>
      <c r="BD405" t="str">
        <f t="shared" si="223"/>
        <v>Normal</v>
      </c>
      <c r="BE405">
        <v>7.1</v>
      </c>
      <c r="BF405" t="str">
        <f t="shared" si="224"/>
        <v>Alto</v>
      </c>
      <c r="BG405">
        <v>1</v>
      </c>
      <c r="BH405" t="str">
        <f t="shared" si="225"/>
        <v>Toma ECA</v>
      </c>
      <c r="BI405">
        <v>1</v>
      </c>
      <c r="BJ405" t="str">
        <f t="shared" si="226"/>
        <v>Toma ARB</v>
      </c>
      <c r="BK405">
        <v>1</v>
      </c>
      <c r="BL405" t="str">
        <f t="shared" si="227"/>
        <v>Toma diureticos</v>
      </c>
      <c r="BM405">
        <v>1</v>
      </c>
      <c r="BN405" t="str">
        <f t="shared" si="228"/>
        <v>Toma estatinas</v>
      </c>
      <c r="BO405">
        <v>1</v>
      </c>
      <c r="BP405" t="str">
        <f t="shared" si="229"/>
        <v>Enfermedad renal</v>
      </c>
      <c r="BQ405">
        <v>1</v>
      </c>
      <c r="BR405" t="str">
        <f t="shared" si="230"/>
        <v>Enfermedad cardiovascular</v>
      </c>
    </row>
    <row r="406" spans="1:70" x14ac:dyDescent="0.25">
      <c r="A406" t="s">
        <v>406</v>
      </c>
      <c r="B406">
        <v>54</v>
      </c>
      <c r="C406" t="str">
        <f t="shared" si="201"/>
        <v>Adulto</v>
      </c>
      <c r="D406" t="s">
        <v>1</v>
      </c>
      <c r="E406">
        <v>29.4</v>
      </c>
      <c r="F406" t="str">
        <f t="shared" si="202"/>
        <v>Sobrepeso</v>
      </c>
      <c r="G406">
        <v>1</v>
      </c>
      <c r="H406" t="str">
        <f t="shared" si="203"/>
        <v>Tiene herencia</v>
      </c>
      <c r="I406">
        <v>147</v>
      </c>
      <c r="J406">
        <v>95</v>
      </c>
      <c r="K406">
        <v>103</v>
      </c>
      <c r="L406" t="str">
        <f t="shared" si="204"/>
        <v>Taquicardia</v>
      </c>
      <c r="M406">
        <v>41</v>
      </c>
      <c r="N406" t="str">
        <f t="shared" si="205"/>
        <v>Intermedia</v>
      </c>
      <c r="O406">
        <v>2</v>
      </c>
      <c r="P406" t="str">
        <f t="shared" si="206"/>
        <v>Ligera limitaciones</v>
      </c>
      <c r="Q406">
        <v>0</v>
      </c>
      <c r="R406" t="str">
        <f t="shared" si="207"/>
        <v>No tiene cetoacidosis</v>
      </c>
      <c r="S406">
        <v>1</v>
      </c>
      <c r="T406" t="str">
        <f t="shared" si="208"/>
        <v>Tiene Insuficiencia</v>
      </c>
      <c r="U406">
        <v>1</v>
      </c>
      <c r="V406" t="str">
        <f t="shared" si="209"/>
        <v>Hipertenso</v>
      </c>
      <c r="W406">
        <v>3.5</v>
      </c>
      <c r="X406" t="str">
        <f t="shared" si="198"/>
        <v>Alto</v>
      </c>
      <c r="Y406">
        <v>116</v>
      </c>
      <c r="Z406" t="str">
        <f t="shared" si="199"/>
        <v>Riesgo</v>
      </c>
      <c r="AA406">
        <v>52</v>
      </c>
      <c r="AB406" t="str">
        <f t="shared" si="210"/>
        <v>Funcion disminuida moderada</v>
      </c>
      <c r="AC406">
        <v>601</v>
      </c>
      <c r="AD406" t="str">
        <f t="shared" si="211"/>
        <v>Proteinuria</v>
      </c>
      <c r="AE406">
        <v>480</v>
      </c>
      <c r="AF406" t="str">
        <f t="shared" si="212"/>
        <v>Macroalbuminuria</v>
      </c>
      <c r="AG406">
        <v>499</v>
      </c>
      <c r="AH406" t="str">
        <f t="shared" si="213"/>
        <v>Oliguria</v>
      </c>
      <c r="AI406">
        <v>0</v>
      </c>
      <c r="AJ406" t="str">
        <f t="shared" si="214"/>
        <v>No Diabetico</v>
      </c>
      <c r="AK406">
        <v>211</v>
      </c>
      <c r="AL406" t="str">
        <f t="shared" si="215"/>
        <v>Diabetes</v>
      </c>
      <c r="AM406">
        <v>9.5</v>
      </c>
      <c r="AN406" t="str">
        <f t="shared" si="216"/>
        <v>Diabetes</v>
      </c>
      <c r="AO406">
        <v>320</v>
      </c>
      <c r="AP406" t="str">
        <f t="shared" si="217"/>
        <v>Riesgo</v>
      </c>
      <c r="AQ406">
        <v>209</v>
      </c>
      <c r="AR406" t="str">
        <f t="shared" si="218"/>
        <v>Muy alto</v>
      </c>
      <c r="AS406">
        <v>37</v>
      </c>
      <c r="AT406" t="str">
        <f t="shared" si="219"/>
        <v>Bajo</v>
      </c>
      <c r="AU406">
        <v>358</v>
      </c>
      <c r="AV406" t="str">
        <f t="shared" si="220"/>
        <v>Alto</v>
      </c>
      <c r="AW406">
        <v>129</v>
      </c>
      <c r="AX406" t="str">
        <f t="shared" si="221"/>
        <v>Bajo</v>
      </c>
      <c r="AY406">
        <v>5.9</v>
      </c>
      <c r="AZ406" t="str">
        <f t="shared" si="222"/>
        <v>Alto</v>
      </c>
      <c r="BA406">
        <v>9</v>
      </c>
      <c r="BB406" t="str">
        <f t="shared" si="200"/>
        <v>Baja</v>
      </c>
      <c r="BC406">
        <v>7.7</v>
      </c>
      <c r="BD406" t="str">
        <f t="shared" si="223"/>
        <v>Bajo</v>
      </c>
      <c r="BE406">
        <v>5.5</v>
      </c>
      <c r="BF406" t="str">
        <f t="shared" si="224"/>
        <v>Alto</v>
      </c>
      <c r="BG406">
        <v>1</v>
      </c>
      <c r="BH406" t="str">
        <f t="shared" si="225"/>
        <v>Toma ECA</v>
      </c>
      <c r="BI406">
        <v>1</v>
      </c>
      <c r="BJ406" t="str">
        <f t="shared" si="226"/>
        <v>Toma ARB</v>
      </c>
      <c r="BK406">
        <v>1</v>
      </c>
      <c r="BL406" t="str">
        <f t="shared" si="227"/>
        <v>Toma diureticos</v>
      </c>
      <c r="BM406">
        <v>1</v>
      </c>
      <c r="BN406" t="str">
        <f t="shared" si="228"/>
        <v>Toma estatinas</v>
      </c>
      <c r="BO406">
        <v>1</v>
      </c>
      <c r="BP406" t="str">
        <f t="shared" si="229"/>
        <v>Enfermedad renal</v>
      </c>
      <c r="BQ406">
        <v>0</v>
      </c>
      <c r="BR406" t="str">
        <f t="shared" si="230"/>
        <v>Sano</v>
      </c>
    </row>
    <row r="407" spans="1:70" x14ac:dyDescent="0.25">
      <c r="A407" t="s">
        <v>407</v>
      </c>
      <c r="B407">
        <v>34</v>
      </c>
      <c r="C407" t="str">
        <f t="shared" si="201"/>
        <v>Adulto</v>
      </c>
      <c r="D407" t="s">
        <v>1</v>
      </c>
      <c r="E407">
        <v>21.1</v>
      </c>
      <c r="F407" t="str">
        <f t="shared" si="202"/>
        <v>Peso Normal</v>
      </c>
      <c r="G407">
        <v>1</v>
      </c>
      <c r="H407" t="str">
        <f t="shared" si="203"/>
        <v>Tiene herencia</v>
      </c>
      <c r="I407">
        <v>107</v>
      </c>
      <c r="J407">
        <v>79</v>
      </c>
      <c r="K407">
        <v>72</v>
      </c>
      <c r="L407" t="str">
        <f t="shared" si="204"/>
        <v>Normal</v>
      </c>
      <c r="M407">
        <v>62</v>
      </c>
      <c r="N407" t="str">
        <f t="shared" si="205"/>
        <v>Normal</v>
      </c>
      <c r="O407">
        <v>2</v>
      </c>
      <c r="P407" t="str">
        <f t="shared" si="206"/>
        <v>Ligera limitaciones</v>
      </c>
      <c r="Q407">
        <v>0</v>
      </c>
      <c r="R407" t="str">
        <f t="shared" si="207"/>
        <v>No tiene cetoacidosis</v>
      </c>
      <c r="S407">
        <v>0</v>
      </c>
      <c r="T407" t="str">
        <f t="shared" si="208"/>
        <v>No tiene Insuficiencia</v>
      </c>
      <c r="U407">
        <v>1</v>
      </c>
      <c r="V407" t="str">
        <f t="shared" si="209"/>
        <v>Hipertenso</v>
      </c>
      <c r="W407">
        <v>1.1000000000000001</v>
      </c>
      <c r="X407" t="str">
        <f t="shared" si="198"/>
        <v>Normal</v>
      </c>
      <c r="Y407">
        <v>34</v>
      </c>
      <c r="Z407" t="str">
        <f t="shared" si="199"/>
        <v>Normal</v>
      </c>
      <c r="AA407">
        <v>61</v>
      </c>
      <c r="AB407" t="str">
        <f t="shared" si="210"/>
        <v>Funcion disminuida</v>
      </c>
      <c r="AC407">
        <v>7</v>
      </c>
      <c r="AD407" t="str">
        <f t="shared" si="211"/>
        <v>Normal</v>
      </c>
      <c r="AE407">
        <v>6</v>
      </c>
      <c r="AF407" t="str">
        <f t="shared" si="212"/>
        <v>Normal</v>
      </c>
      <c r="AG407">
        <v>1814</v>
      </c>
      <c r="AH407" t="str">
        <f t="shared" si="213"/>
        <v>Poliuria</v>
      </c>
      <c r="AI407">
        <v>0</v>
      </c>
      <c r="AJ407" t="str">
        <f t="shared" si="214"/>
        <v>No Diabetico</v>
      </c>
      <c r="AK407">
        <v>116</v>
      </c>
      <c r="AL407" t="str">
        <f t="shared" si="215"/>
        <v>Prediabetes</v>
      </c>
      <c r="AM407">
        <v>5.0999999999999996</v>
      </c>
      <c r="AN407" t="str">
        <f t="shared" si="216"/>
        <v>Normal</v>
      </c>
      <c r="AO407">
        <v>155</v>
      </c>
      <c r="AP407" t="str">
        <f t="shared" si="217"/>
        <v>Normal</v>
      </c>
      <c r="AQ407">
        <v>93</v>
      </c>
      <c r="AR407" t="str">
        <f t="shared" si="218"/>
        <v>Normal</v>
      </c>
      <c r="AS407">
        <v>43</v>
      </c>
      <c r="AT407" t="str">
        <f t="shared" si="219"/>
        <v>Bajo</v>
      </c>
      <c r="AU407">
        <v>165</v>
      </c>
      <c r="AV407" t="str">
        <f t="shared" si="220"/>
        <v>Alto</v>
      </c>
      <c r="AW407">
        <v>137</v>
      </c>
      <c r="AX407" t="str">
        <f t="shared" si="221"/>
        <v>Normal</v>
      </c>
      <c r="AY407">
        <v>3.9</v>
      </c>
      <c r="AZ407" t="str">
        <f t="shared" si="222"/>
        <v>Normal</v>
      </c>
      <c r="BA407">
        <v>12.8</v>
      </c>
      <c r="BB407" t="str">
        <f t="shared" si="200"/>
        <v>Baja</v>
      </c>
      <c r="BC407">
        <v>9.4</v>
      </c>
      <c r="BD407" t="str">
        <f t="shared" si="223"/>
        <v>Normal</v>
      </c>
      <c r="BE407">
        <v>2.6</v>
      </c>
      <c r="BF407" t="str">
        <f t="shared" si="224"/>
        <v>Normal</v>
      </c>
      <c r="BG407">
        <v>0</v>
      </c>
      <c r="BH407" t="str">
        <f t="shared" si="225"/>
        <v>No Toma ECA</v>
      </c>
      <c r="BI407">
        <v>1</v>
      </c>
      <c r="BJ407" t="str">
        <f t="shared" si="226"/>
        <v>Toma ARB</v>
      </c>
      <c r="BK407">
        <v>0</v>
      </c>
      <c r="BL407" t="str">
        <f t="shared" si="227"/>
        <v>No toma diureticos</v>
      </c>
      <c r="BM407">
        <v>1</v>
      </c>
      <c r="BN407" t="str">
        <f t="shared" si="228"/>
        <v>Toma estatinas</v>
      </c>
      <c r="BO407">
        <v>0</v>
      </c>
      <c r="BP407" t="str">
        <f t="shared" si="229"/>
        <v>Sano</v>
      </c>
      <c r="BQ407">
        <v>0</v>
      </c>
      <c r="BR407" t="str">
        <f t="shared" si="230"/>
        <v>Sano</v>
      </c>
    </row>
    <row r="408" spans="1:70" x14ac:dyDescent="0.25">
      <c r="A408" t="s">
        <v>408</v>
      </c>
      <c r="B408">
        <v>44</v>
      </c>
      <c r="C408" t="str">
        <f t="shared" si="201"/>
        <v>Adulto</v>
      </c>
      <c r="D408" t="s">
        <v>6</v>
      </c>
      <c r="E408">
        <v>26.6</v>
      </c>
      <c r="F408" t="str">
        <f t="shared" si="202"/>
        <v>Sobrepeso</v>
      </c>
      <c r="G408">
        <v>1</v>
      </c>
      <c r="H408" t="str">
        <f t="shared" si="203"/>
        <v>Tiene herencia</v>
      </c>
      <c r="I408">
        <v>113</v>
      </c>
      <c r="J408">
        <v>70</v>
      </c>
      <c r="K408">
        <v>73</v>
      </c>
      <c r="L408" t="str">
        <f t="shared" si="204"/>
        <v>Normal</v>
      </c>
      <c r="M408">
        <v>66</v>
      </c>
      <c r="N408" t="str">
        <f t="shared" si="205"/>
        <v>Normal</v>
      </c>
      <c r="O408">
        <v>2</v>
      </c>
      <c r="P408" t="str">
        <f t="shared" si="206"/>
        <v>Ligera limitaciones</v>
      </c>
      <c r="Q408">
        <v>0</v>
      </c>
      <c r="R408" t="str">
        <f t="shared" si="207"/>
        <v>No tiene cetoacidosis</v>
      </c>
      <c r="S408">
        <v>0</v>
      </c>
      <c r="T408" t="str">
        <f t="shared" si="208"/>
        <v>No tiene Insuficiencia</v>
      </c>
      <c r="U408">
        <v>1</v>
      </c>
      <c r="V408" t="str">
        <f t="shared" si="209"/>
        <v>Hipertenso</v>
      </c>
      <c r="W408">
        <v>1.1000000000000001</v>
      </c>
      <c r="X408" t="str">
        <f t="shared" si="198"/>
        <v>Alto</v>
      </c>
      <c r="Y408">
        <v>31</v>
      </c>
      <c r="Z408" t="str">
        <f t="shared" si="199"/>
        <v>Normal</v>
      </c>
      <c r="AA408">
        <v>75</v>
      </c>
      <c r="AB408" t="str">
        <f t="shared" si="210"/>
        <v>Funcion disminuida</v>
      </c>
      <c r="AC408">
        <v>12</v>
      </c>
      <c r="AD408" t="str">
        <f t="shared" si="211"/>
        <v>Normal</v>
      </c>
      <c r="AE408">
        <v>8</v>
      </c>
      <c r="AF408" t="str">
        <f t="shared" si="212"/>
        <v>Normal</v>
      </c>
      <c r="AG408">
        <v>2062</v>
      </c>
      <c r="AH408" t="str">
        <f t="shared" si="213"/>
        <v>Poliuria</v>
      </c>
      <c r="AI408">
        <v>0</v>
      </c>
      <c r="AJ408" t="str">
        <f t="shared" si="214"/>
        <v>No Diabetico</v>
      </c>
      <c r="AK408">
        <v>106</v>
      </c>
      <c r="AL408" t="str">
        <f t="shared" si="215"/>
        <v>Prediabetes</v>
      </c>
      <c r="AM408">
        <v>6.1</v>
      </c>
      <c r="AN408" t="str">
        <f t="shared" si="216"/>
        <v>Prediabetes</v>
      </c>
      <c r="AO408">
        <v>212</v>
      </c>
      <c r="AP408" t="str">
        <f t="shared" si="217"/>
        <v>Alto</v>
      </c>
      <c r="AQ408">
        <v>89</v>
      </c>
      <c r="AR408" t="str">
        <f t="shared" si="218"/>
        <v>Normal</v>
      </c>
      <c r="AS408">
        <v>70</v>
      </c>
      <c r="AT408" t="str">
        <f t="shared" si="219"/>
        <v>Normal</v>
      </c>
      <c r="AU408">
        <v>96</v>
      </c>
      <c r="AV408" t="str">
        <f t="shared" si="220"/>
        <v>Normal</v>
      </c>
      <c r="AW408">
        <v>135</v>
      </c>
      <c r="AX408" t="str">
        <f t="shared" si="221"/>
        <v>Normal</v>
      </c>
      <c r="AY408">
        <v>3.9</v>
      </c>
      <c r="AZ408" t="str">
        <f t="shared" si="222"/>
        <v>Normal</v>
      </c>
      <c r="BA408">
        <v>12.7</v>
      </c>
      <c r="BB408" t="str">
        <f t="shared" si="200"/>
        <v>Normal</v>
      </c>
      <c r="BC408">
        <v>10.4</v>
      </c>
      <c r="BD408" t="str">
        <f t="shared" si="223"/>
        <v>Normal</v>
      </c>
      <c r="BE408">
        <v>3.7</v>
      </c>
      <c r="BF408" t="str">
        <f t="shared" si="224"/>
        <v>Normal</v>
      </c>
      <c r="BG408">
        <v>0</v>
      </c>
      <c r="BH408" t="str">
        <f t="shared" si="225"/>
        <v>No Toma ECA</v>
      </c>
      <c r="BI408">
        <v>0</v>
      </c>
      <c r="BJ408" t="str">
        <f t="shared" si="226"/>
        <v>No toma ARB</v>
      </c>
      <c r="BK408">
        <v>0</v>
      </c>
      <c r="BL408" t="str">
        <f t="shared" si="227"/>
        <v>No toma diureticos</v>
      </c>
      <c r="BM408">
        <v>1</v>
      </c>
      <c r="BN408" t="str">
        <f t="shared" si="228"/>
        <v>Toma estatinas</v>
      </c>
      <c r="BO408">
        <v>0</v>
      </c>
      <c r="BP408" t="str">
        <f t="shared" si="229"/>
        <v>Sano</v>
      </c>
      <c r="BQ408">
        <v>1</v>
      </c>
      <c r="BR408" t="str">
        <f t="shared" si="230"/>
        <v>Enfermedad cardiovascular</v>
      </c>
    </row>
    <row r="409" spans="1:70" x14ac:dyDescent="0.25">
      <c r="A409" t="s">
        <v>409</v>
      </c>
      <c r="B409">
        <v>71</v>
      </c>
      <c r="C409" t="str">
        <f t="shared" si="201"/>
        <v>Adulto Mayor</v>
      </c>
      <c r="D409" t="s">
        <v>1</v>
      </c>
      <c r="E409">
        <v>30.1</v>
      </c>
      <c r="F409" t="str">
        <f t="shared" si="202"/>
        <v>Obesidad I</v>
      </c>
      <c r="G409">
        <v>0</v>
      </c>
      <c r="H409" t="str">
        <f t="shared" si="203"/>
        <v>No tiene herencia</v>
      </c>
      <c r="I409">
        <v>174</v>
      </c>
      <c r="J409">
        <v>92</v>
      </c>
      <c r="K409">
        <v>76</v>
      </c>
      <c r="L409" t="str">
        <f t="shared" si="204"/>
        <v>Normal</v>
      </c>
      <c r="M409">
        <v>25</v>
      </c>
      <c r="N409" t="str">
        <f t="shared" si="205"/>
        <v>Reducida</v>
      </c>
      <c r="O409">
        <v>3</v>
      </c>
      <c r="P409" t="str">
        <f t="shared" si="206"/>
        <v>Limitacion marcada</v>
      </c>
      <c r="Q409">
        <v>0</v>
      </c>
      <c r="R409" t="str">
        <f t="shared" si="207"/>
        <v>No tiene cetoacidosis</v>
      </c>
      <c r="S409">
        <v>0</v>
      </c>
      <c r="T409" t="str">
        <f t="shared" si="208"/>
        <v>No tiene Insuficiencia</v>
      </c>
      <c r="U409">
        <v>1</v>
      </c>
      <c r="V409" t="str">
        <f t="shared" si="209"/>
        <v>Hipertenso</v>
      </c>
      <c r="W409">
        <v>1.7</v>
      </c>
      <c r="X409" t="str">
        <f t="shared" si="198"/>
        <v>Alto</v>
      </c>
      <c r="Y409">
        <v>59</v>
      </c>
      <c r="Z409" t="str">
        <f t="shared" si="199"/>
        <v>Elevado</v>
      </c>
      <c r="AA409">
        <v>23</v>
      </c>
      <c r="AB409" t="str">
        <f t="shared" si="210"/>
        <v>Dismucion grave</v>
      </c>
      <c r="AC409">
        <v>1645</v>
      </c>
      <c r="AD409" t="str">
        <f t="shared" si="211"/>
        <v>Proteinuria</v>
      </c>
      <c r="AE409">
        <v>1151</v>
      </c>
      <c r="AF409" t="str">
        <f t="shared" si="212"/>
        <v>Macroalbuminuria</v>
      </c>
      <c r="AG409">
        <v>540</v>
      </c>
      <c r="AH409" t="str">
        <f t="shared" si="213"/>
        <v>Poliuria</v>
      </c>
      <c r="AI409">
        <v>1</v>
      </c>
      <c r="AJ409" t="str">
        <f t="shared" si="214"/>
        <v>Diabetico</v>
      </c>
      <c r="AK409">
        <v>178</v>
      </c>
      <c r="AL409" t="str">
        <f t="shared" si="215"/>
        <v>Diabetes</v>
      </c>
      <c r="AM409">
        <v>7.2</v>
      </c>
      <c r="AN409" t="str">
        <f t="shared" si="216"/>
        <v>Diabetes</v>
      </c>
      <c r="AO409">
        <v>239</v>
      </c>
      <c r="AP409" t="str">
        <f t="shared" si="217"/>
        <v>Alto</v>
      </c>
      <c r="AQ409">
        <v>156</v>
      </c>
      <c r="AR409" t="str">
        <f t="shared" si="218"/>
        <v>Limite alto</v>
      </c>
      <c r="AS409">
        <v>26</v>
      </c>
      <c r="AT409" t="str">
        <f t="shared" si="219"/>
        <v>Bajo</v>
      </c>
      <c r="AU409">
        <v>418</v>
      </c>
      <c r="AV409" t="str">
        <f t="shared" si="220"/>
        <v>Alto</v>
      </c>
      <c r="AW409">
        <v>137</v>
      </c>
      <c r="AX409" t="str">
        <f t="shared" si="221"/>
        <v>Normal</v>
      </c>
      <c r="AY409">
        <v>5.3</v>
      </c>
      <c r="AZ409" t="str">
        <f t="shared" si="222"/>
        <v>Alto</v>
      </c>
      <c r="BA409">
        <v>10.3</v>
      </c>
      <c r="BB409" t="str">
        <f t="shared" si="200"/>
        <v>Baja</v>
      </c>
      <c r="BC409">
        <v>7.5</v>
      </c>
      <c r="BD409" t="str">
        <f t="shared" si="223"/>
        <v>Bajo</v>
      </c>
      <c r="BE409">
        <v>6.4</v>
      </c>
      <c r="BF409" t="str">
        <f t="shared" si="224"/>
        <v>Alto</v>
      </c>
      <c r="BG409">
        <v>0</v>
      </c>
      <c r="BH409" t="str">
        <f t="shared" si="225"/>
        <v>No Toma ECA</v>
      </c>
      <c r="BI409">
        <v>1</v>
      </c>
      <c r="BJ409" t="str">
        <f t="shared" si="226"/>
        <v>Toma ARB</v>
      </c>
      <c r="BK409">
        <v>1</v>
      </c>
      <c r="BL409" t="str">
        <f t="shared" si="227"/>
        <v>Toma diureticos</v>
      </c>
      <c r="BM409">
        <v>0</v>
      </c>
      <c r="BN409" t="str">
        <f t="shared" si="228"/>
        <v>No toma estatinas</v>
      </c>
      <c r="BO409">
        <v>1</v>
      </c>
      <c r="BP409" t="str">
        <f t="shared" si="229"/>
        <v>Enfermedad renal</v>
      </c>
      <c r="BQ409">
        <v>1</v>
      </c>
      <c r="BR409" t="str">
        <f t="shared" si="230"/>
        <v>Enfermedad cardiovascular</v>
      </c>
    </row>
    <row r="410" spans="1:70" x14ac:dyDescent="0.25">
      <c r="A410" t="s">
        <v>410</v>
      </c>
      <c r="B410">
        <v>85</v>
      </c>
      <c r="C410" t="str">
        <f t="shared" si="201"/>
        <v>Adulto Mayor</v>
      </c>
      <c r="D410" t="s">
        <v>6</v>
      </c>
      <c r="E410">
        <v>32.299999999999997</v>
      </c>
      <c r="F410" t="str">
        <f t="shared" si="202"/>
        <v>Obesidad I</v>
      </c>
      <c r="G410">
        <v>1</v>
      </c>
      <c r="H410" t="str">
        <f t="shared" si="203"/>
        <v>Tiene herencia</v>
      </c>
      <c r="I410">
        <v>163</v>
      </c>
      <c r="J410">
        <v>109</v>
      </c>
      <c r="K410">
        <v>88</v>
      </c>
      <c r="L410" t="str">
        <f t="shared" si="204"/>
        <v>Normal</v>
      </c>
      <c r="M410">
        <v>48</v>
      </c>
      <c r="N410" t="str">
        <f t="shared" si="205"/>
        <v>Intermedia</v>
      </c>
      <c r="O410">
        <v>4</v>
      </c>
      <c r="P410" t="str">
        <f t="shared" si="206"/>
        <v>Incapacidad</v>
      </c>
      <c r="Q410">
        <v>1</v>
      </c>
      <c r="R410" t="str">
        <f t="shared" si="207"/>
        <v>Tiene cetoacidosis</v>
      </c>
      <c r="S410">
        <v>0</v>
      </c>
      <c r="T410" t="str">
        <f t="shared" si="208"/>
        <v>No tiene Insuficiencia</v>
      </c>
      <c r="U410">
        <v>1</v>
      </c>
      <c r="V410" t="str">
        <f t="shared" si="209"/>
        <v>Hipertenso</v>
      </c>
      <c r="W410">
        <v>1.7</v>
      </c>
      <c r="X410" t="str">
        <f t="shared" si="198"/>
        <v>Alto</v>
      </c>
      <c r="Y410">
        <v>98</v>
      </c>
      <c r="Z410" t="str">
        <f t="shared" si="199"/>
        <v>Elevado</v>
      </c>
      <c r="AA410">
        <v>17</v>
      </c>
      <c r="AB410" t="str">
        <f t="shared" si="210"/>
        <v>Dismucion grave</v>
      </c>
      <c r="AC410">
        <v>1506</v>
      </c>
      <c r="AD410" t="str">
        <f t="shared" si="211"/>
        <v>Proteinuria</v>
      </c>
      <c r="AE410">
        <v>1204</v>
      </c>
      <c r="AF410" t="str">
        <f t="shared" si="212"/>
        <v>Macroalbuminuria</v>
      </c>
      <c r="AG410">
        <v>471</v>
      </c>
      <c r="AH410" t="str">
        <f t="shared" si="213"/>
        <v>Oliguria</v>
      </c>
      <c r="AI410">
        <v>1</v>
      </c>
      <c r="AJ410" t="str">
        <f t="shared" si="214"/>
        <v>Diabetico</v>
      </c>
      <c r="AK410">
        <v>151</v>
      </c>
      <c r="AL410" t="str">
        <f t="shared" si="215"/>
        <v>Diabetes</v>
      </c>
      <c r="AM410">
        <v>10.1</v>
      </c>
      <c r="AN410" t="str">
        <f t="shared" si="216"/>
        <v>Diabetes</v>
      </c>
      <c r="AO410">
        <v>226</v>
      </c>
      <c r="AP410" t="str">
        <f t="shared" si="217"/>
        <v>Alto</v>
      </c>
      <c r="AQ410">
        <v>154</v>
      </c>
      <c r="AR410" t="str">
        <f t="shared" si="218"/>
        <v>Limite alto</v>
      </c>
      <c r="AS410">
        <v>44</v>
      </c>
      <c r="AT410" t="str">
        <f t="shared" si="219"/>
        <v>Bajo</v>
      </c>
      <c r="AU410">
        <v>375</v>
      </c>
      <c r="AV410" t="str">
        <f t="shared" si="220"/>
        <v>Alto</v>
      </c>
      <c r="AW410">
        <v>129</v>
      </c>
      <c r="AX410" t="str">
        <f t="shared" si="221"/>
        <v>Bajo</v>
      </c>
      <c r="AY410">
        <v>6.8</v>
      </c>
      <c r="AZ410" t="str">
        <f t="shared" si="222"/>
        <v>Alto</v>
      </c>
      <c r="BA410">
        <v>8</v>
      </c>
      <c r="BB410" t="str">
        <f t="shared" si="200"/>
        <v>Baja</v>
      </c>
      <c r="BC410">
        <v>7.9</v>
      </c>
      <c r="BD410" t="str">
        <f t="shared" si="223"/>
        <v>Bajo</v>
      </c>
      <c r="BE410">
        <v>4.7</v>
      </c>
      <c r="BF410" t="str">
        <f t="shared" si="224"/>
        <v>Alto</v>
      </c>
      <c r="BG410">
        <v>1</v>
      </c>
      <c r="BH410" t="str">
        <f t="shared" si="225"/>
        <v>Toma ECA</v>
      </c>
      <c r="BI410">
        <v>1</v>
      </c>
      <c r="BJ410" t="str">
        <f t="shared" si="226"/>
        <v>Toma ARB</v>
      </c>
      <c r="BK410">
        <v>1</v>
      </c>
      <c r="BL410" t="str">
        <f t="shared" si="227"/>
        <v>Toma diureticos</v>
      </c>
      <c r="BM410">
        <v>0</v>
      </c>
      <c r="BN410" t="str">
        <f t="shared" si="228"/>
        <v>No toma estatinas</v>
      </c>
      <c r="BO410">
        <v>1</v>
      </c>
      <c r="BP410" t="str">
        <f t="shared" si="229"/>
        <v>Enfermedad renal</v>
      </c>
      <c r="BQ410">
        <v>0</v>
      </c>
      <c r="BR410" t="str">
        <f t="shared" si="230"/>
        <v>Sano</v>
      </c>
    </row>
    <row r="411" spans="1:70" x14ac:dyDescent="0.25">
      <c r="A411" t="s">
        <v>411</v>
      </c>
      <c r="B411">
        <v>64</v>
      </c>
      <c r="C411" t="str">
        <f t="shared" si="201"/>
        <v>Adulto Mayor</v>
      </c>
      <c r="D411" t="s">
        <v>6</v>
      </c>
      <c r="E411">
        <v>24.6</v>
      </c>
      <c r="F411" t="str">
        <f t="shared" si="202"/>
        <v>Peso Normal</v>
      </c>
      <c r="G411">
        <v>1</v>
      </c>
      <c r="H411" t="str">
        <f t="shared" si="203"/>
        <v>Tiene herencia</v>
      </c>
      <c r="I411">
        <v>111</v>
      </c>
      <c r="J411">
        <v>83</v>
      </c>
      <c r="K411">
        <v>75</v>
      </c>
      <c r="L411" t="str">
        <f t="shared" si="204"/>
        <v>Normal</v>
      </c>
      <c r="M411">
        <v>66</v>
      </c>
      <c r="N411" t="str">
        <f t="shared" si="205"/>
        <v>Normal</v>
      </c>
      <c r="O411">
        <v>2</v>
      </c>
      <c r="P411" t="str">
        <f t="shared" si="206"/>
        <v>Ligera limitaciones</v>
      </c>
      <c r="Q411">
        <v>0</v>
      </c>
      <c r="R411" t="str">
        <f t="shared" si="207"/>
        <v>No tiene cetoacidosis</v>
      </c>
      <c r="S411">
        <v>0</v>
      </c>
      <c r="T411" t="str">
        <f t="shared" si="208"/>
        <v>No tiene Insuficiencia</v>
      </c>
      <c r="U411">
        <v>0</v>
      </c>
      <c r="V411" t="str">
        <f t="shared" si="209"/>
        <v>Normotenso</v>
      </c>
      <c r="W411">
        <v>0.8</v>
      </c>
      <c r="X411" t="str">
        <f t="shared" si="198"/>
        <v>Normal</v>
      </c>
      <c r="Y411">
        <v>22</v>
      </c>
      <c r="Z411" t="str">
        <f t="shared" si="199"/>
        <v>Normal</v>
      </c>
      <c r="AA411">
        <v>81</v>
      </c>
      <c r="AB411" t="str">
        <f t="shared" si="210"/>
        <v>Funcion disminuida</v>
      </c>
      <c r="AC411">
        <v>29</v>
      </c>
      <c r="AD411" t="str">
        <f t="shared" si="211"/>
        <v>Normal</v>
      </c>
      <c r="AE411">
        <v>20</v>
      </c>
      <c r="AF411" t="str">
        <f t="shared" si="212"/>
        <v>Normal</v>
      </c>
      <c r="AG411">
        <v>1449</v>
      </c>
      <c r="AH411" t="str">
        <f t="shared" si="213"/>
        <v>Poliuria</v>
      </c>
      <c r="AI411">
        <v>0</v>
      </c>
      <c r="AJ411" t="str">
        <f t="shared" si="214"/>
        <v>No Diabetico</v>
      </c>
      <c r="AK411">
        <v>88</v>
      </c>
      <c r="AL411" t="str">
        <f t="shared" si="215"/>
        <v>Normal</v>
      </c>
      <c r="AM411">
        <v>5.6</v>
      </c>
      <c r="AN411" t="str">
        <f t="shared" si="216"/>
        <v>Normal</v>
      </c>
      <c r="AO411">
        <v>200</v>
      </c>
      <c r="AP411" t="str">
        <f t="shared" si="217"/>
        <v>Alto</v>
      </c>
      <c r="AQ411">
        <v>94</v>
      </c>
      <c r="AR411" t="str">
        <f t="shared" si="218"/>
        <v>Normal</v>
      </c>
      <c r="AS411">
        <v>57</v>
      </c>
      <c r="AT411" t="str">
        <f t="shared" si="219"/>
        <v>Bajo</v>
      </c>
      <c r="AU411">
        <v>150</v>
      </c>
      <c r="AV411" t="str">
        <f t="shared" si="220"/>
        <v>Normal</v>
      </c>
      <c r="AW411">
        <v>144</v>
      </c>
      <c r="AX411" t="str">
        <f t="shared" si="221"/>
        <v>Normal</v>
      </c>
      <c r="AY411">
        <v>4.2</v>
      </c>
      <c r="AZ411" t="str">
        <f t="shared" si="222"/>
        <v>Normal</v>
      </c>
      <c r="BA411">
        <v>13.8</v>
      </c>
      <c r="BB411" t="str">
        <f t="shared" si="200"/>
        <v>Normal</v>
      </c>
      <c r="BC411">
        <v>9.4</v>
      </c>
      <c r="BD411" t="str">
        <f t="shared" si="223"/>
        <v>Normal</v>
      </c>
      <c r="BE411">
        <v>3.3</v>
      </c>
      <c r="BF411" t="str">
        <f t="shared" si="224"/>
        <v>Normal</v>
      </c>
      <c r="BG411">
        <v>1</v>
      </c>
      <c r="BH411" t="str">
        <f t="shared" si="225"/>
        <v>Toma ECA</v>
      </c>
      <c r="BI411">
        <v>1</v>
      </c>
      <c r="BJ411" t="str">
        <f t="shared" si="226"/>
        <v>Toma ARB</v>
      </c>
      <c r="BK411">
        <v>0</v>
      </c>
      <c r="BL411" t="str">
        <f t="shared" si="227"/>
        <v>No toma diureticos</v>
      </c>
      <c r="BM411">
        <v>0</v>
      </c>
      <c r="BN411" t="str">
        <f t="shared" si="228"/>
        <v>No toma estatinas</v>
      </c>
      <c r="BO411">
        <v>0</v>
      </c>
      <c r="BP411" t="str">
        <f t="shared" si="229"/>
        <v>Sano</v>
      </c>
      <c r="BQ411">
        <v>0</v>
      </c>
      <c r="BR411" t="str">
        <f t="shared" si="230"/>
        <v>Sano</v>
      </c>
    </row>
    <row r="412" spans="1:70" x14ac:dyDescent="0.25">
      <c r="A412" t="s">
        <v>412</v>
      </c>
      <c r="B412">
        <v>53</v>
      </c>
      <c r="C412" t="str">
        <f t="shared" si="201"/>
        <v>Adulto</v>
      </c>
      <c r="D412" t="s">
        <v>6</v>
      </c>
      <c r="E412">
        <v>27.2</v>
      </c>
      <c r="F412" t="str">
        <f t="shared" si="202"/>
        <v>Sobrepeso</v>
      </c>
      <c r="G412">
        <v>0</v>
      </c>
      <c r="H412" t="str">
        <f t="shared" si="203"/>
        <v>No tiene herencia</v>
      </c>
      <c r="I412">
        <v>170</v>
      </c>
      <c r="J412">
        <v>98</v>
      </c>
      <c r="K412">
        <v>87</v>
      </c>
      <c r="L412" t="str">
        <f t="shared" si="204"/>
        <v>Normal</v>
      </c>
      <c r="M412">
        <v>42</v>
      </c>
      <c r="N412" t="str">
        <f t="shared" si="205"/>
        <v>Intermedia</v>
      </c>
      <c r="O412">
        <v>2</v>
      </c>
      <c r="P412" t="str">
        <f t="shared" si="206"/>
        <v>Ligera limitaciones</v>
      </c>
      <c r="Q412">
        <v>1</v>
      </c>
      <c r="R412" t="str">
        <f t="shared" si="207"/>
        <v>Tiene cetoacidosis</v>
      </c>
      <c r="S412">
        <v>0</v>
      </c>
      <c r="T412" t="str">
        <f t="shared" si="208"/>
        <v>No tiene Insuficiencia</v>
      </c>
      <c r="U412">
        <v>1</v>
      </c>
      <c r="V412" t="str">
        <f t="shared" si="209"/>
        <v>Hipertenso</v>
      </c>
      <c r="W412">
        <v>1.7</v>
      </c>
      <c r="X412" t="str">
        <f t="shared" si="198"/>
        <v>Alto</v>
      </c>
      <c r="Y412">
        <v>52</v>
      </c>
      <c r="Z412" t="str">
        <f t="shared" si="199"/>
        <v>Elevado</v>
      </c>
      <c r="AA412">
        <v>57</v>
      </c>
      <c r="AB412" t="str">
        <f t="shared" si="210"/>
        <v>Funcion disminuida moderada</v>
      </c>
      <c r="AC412">
        <v>2176</v>
      </c>
      <c r="AD412" t="str">
        <f t="shared" si="211"/>
        <v>Proteinuria</v>
      </c>
      <c r="AE412">
        <v>1740</v>
      </c>
      <c r="AF412" t="str">
        <f t="shared" si="212"/>
        <v>Macroalbuminuria</v>
      </c>
      <c r="AG412">
        <v>854</v>
      </c>
      <c r="AH412" t="str">
        <f t="shared" si="213"/>
        <v>Poliuria</v>
      </c>
      <c r="AI412">
        <v>1</v>
      </c>
      <c r="AJ412" t="str">
        <f t="shared" si="214"/>
        <v>Diabetico</v>
      </c>
      <c r="AK412">
        <v>204</v>
      </c>
      <c r="AL412" t="str">
        <f t="shared" si="215"/>
        <v>Diabetes</v>
      </c>
      <c r="AM412">
        <v>9.6</v>
      </c>
      <c r="AN412" t="str">
        <f t="shared" si="216"/>
        <v>Diabetes</v>
      </c>
      <c r="AO412">
        <v>222</v>
      </c>
      <c r="AP412" t="str">
        <f t="shared" si="217"/>
        <v>Alto</v>
      </c>
      <c r="AQ412">
        <v>179</v>
      </c>
      <c r="AR412" t="str">
        <f t="shared" si="218"/>
        <v>Alto</v>
      </c>
      <c r="AS412">
        <v>43</v>
      </c>
      <c r="AT412" t="str">
        <f t="shared" si="219"/>
        <v>Bajo</v>
      </c>
      <c r="AU412">
        <v>278</v>
      </c>
      <c r="AV412" t="str">
        <f t="shared" si="220"/>
        <v>Alto</v>
      </c>
      <c r="AW412">
        <v>132</v>
      </c>
      <c r="AX412" t="str">
        <f t="shared" si="221"/>
        <v>Bajo</v>
      </c>
      <c r="AY412">
        <v>5.6</v>
      </c>
      <c r="AZ412" t="str">
        <f t="shared" si="222"/>
        <v>Alto</v>
      </c>
      <c r="BA412">
        <v>8.3000000000000007</v>
      </c>
      <c r="BB412" t="str">
        <f t="shared" si="200"/>
        <v>Baja</v>
      </c>
      <c r="BC412">
        <v>7.7</v>
      </c>
      <c r="BD412" t="str">
        <f t="shared" si="223"/>
        <v>Bajo</v>
      </c>
      <c r="BE412">
        <v>5.0999999999999996</v>
      </c>
      <c r="BF412" t="str">
        <f t="shared" si="224"/>
        <v>Alto</v>
      </c>
      <c r="BG412">
        <v>0</v>
      </c>
      <c r="BH412" t="str">
        <f t="shared" si="225"/>
        <v>No Toma ECA</v>
      </c>
      <c r="BI412">
        <v>1</v>
      </c>
      <c r="BJ412" t="str">
        <f t="shared" si="226"/>
        <v>Toma ARB</v>
      </c>
      <c r="BK412">
        <v>0</v>
      </c>
      <c r="BL412" t="str">
        <f t="shared" si="227"/>
        <v>No toma diureticos</v>
      </c>
      <c r="BM412">
        <v>0</v>
      </c>
      <c r="BN412" t="str">
        <f t="shared" si="228"/>
        <v>No toma estatinas</v>
      </c>
      <c r="BO412">
        <v>1</v>
      </c>
      <c r="BP412" t="str">
        <f t="shared" si="229"/>
        <v>Enfermedad renal</v>
      </c>
      <c r="BQ412">
        <v>1</v>
      </c>
      <c r="BR412" t="str">
        <f t="shared" si="230"/>
        <v>Enfermedad cardiovascular</v>
      </c>
    </row>
    <row r="413" spans="1:70" x14ac:dyDescent="0.25">
      <c r="A413" t="s">
        <v>413</v>
      </c>
      <c r="B413">
        <v>70</v>
      </c>
      <c r="C413" t="str">
        <f t="shared" si="201"/>
        <v>Adulto Mayor</v>
      </c>
      <c r="D413" t="s">
        <v>6</v>
      </c>
      <c r="E413">
        <v>32.6</v>
      </c>
      <c r="F413" t="str">
        <f t="shared" si="202"/>
        <v>Obesidad I</v>
      </c>
      <c r="G413">
        <v>1</v>
      </c>
      <c r="H413" t="str">
        <f t="shared" si="203"/>
        <v>Tiene herencia</v>
      </c>
      <c r="I413">
        <v>186</v>
      </c>
      <c r="J413">
        <v>97</v>
      </c>
      <c r="K413">
        <v>81</v>
      </c>
      <c r="L413" t="str">
        <f t="shared" si="204"/>
        <v>Normal</v>
      </c>
      <c r="M413">
        <v>26</v>
      </c>
      <c r="N413" t="str">
        <f t="shared" si="205"/>
        <v>Reducida</v>
      </c>
      <c r="O413">
        <v>3</v>
      </c>
      <c r="P413" t="str">
        <f t="shared" si="206"/>
        <v>Limitacion marcada</v>
      </c>
      <c r="Q413">
        <v>0</v>
      </c>
      <c r="R413" t="str">
        <f t="shared" si="207"/>
        <v>No tiene cetoacidosis</v>
      </c>
      <c r="S413">
        <v>1</v>
      </c>
      <c r="T413" t="str">
        <f t="shared" si="208"/>
        <v>Tiene Insuficiencia</v>
      </c>
      <c r="U413">
        <v>1</v>
      </c>
      <c r="V413" t="str">
        <f t="shared" si="209"/>
        <v>Hipertenso</v>
      </c>
      <c r="W413">
        <v>4.3</v>
      </c>
      <c r="X413" t="str">
        <f t="shared" si="198"/>
        <v>Alto</v>
      </c>
      <c r="Y413">
        <v>82</v>
      </c>
      <c r="Z413" t="str">
        <f t="shared" si="199"/>
        <v>Elevado</v>
      </c>
      <c r="AA413">
        <v>46</v>
      </c>
      <c r="AB413" t="str">
        <f t="shared" si="210"/>
        <v>Funcion disminuida moderada</v>
      </c>
      <c r="AC413">
        <v>2175</v>
      </c>
      <c r="AD413" t="str">
        <f t="shared" si="211"/>
        <v>Proteinuria</v>
      </c>
      <c r="AE413">
        <v>1740</v>
      </c>
      <c r="AF413" t="str">
        <f t="shared" si="212"/>
        <v>Macroalbuminuria</v>
      </c>
      <c r="AG413">
        <v>460</v>
      </c>
      <c r="AH413" t="str">
        <f t="shared" si="213"/>
        <v>Oliguria</v>
      </c>
      <c r="AI413">
        <v>0</v>
      </c>
      <c r="AJ413" t="str">
        <f t="shared" si="214"/>
        <v>No Diabetico</v>
      </c>
      <c r="AK413">
        <v>142</v>
      </c>
      <c r="AL413" t="str">
        <f t="shared" si="215"/>
        <v>Diabetes</v>
      </c>
      <c r="AM413">
        <v>8</v>
      </c>
      <c r="AN413" t="str">
        <f t="shared" si="216"/>
        <v>Diabetes</v>
      </c>
      <c r="AO413">
        <v>300</v>
      </c>
      <c r="AP413" t="str">
        <f t="shared" si="217"/>
        <v>Riesgo</v>
      </c>
      <c r="AQ413">
        <v>174</v>
      </c>
      <c r="AR413" t="str">
        <f t="shared" si="218"/>
        <v>Alto</v>
      </c>
      <c r="AS413">
        <v>32</v>
      </c>
      <c r="AT413" t="str">
        <f t="shared" si="219"/>
        <v>Bajo</v>
      </c>
      <c r="AU413">
        <v>181</v>
      </c>
      <c r="AV413" t="str">
        <f t="shared" si="220"/>
        <v>Alto</v>
      </c>
      <c r="AW413">
        <v>133</v>
      </c>
      <c r="AX413" t="str">
        <f t="shared" si="221"/>
        <v>Bajo</v>
      </c>
      <c r="AY413">
        <v>6.3</v>
      </c>
      <c r="AZ413" t="str">
        <f t="shared" si="222"/>
        <v>Alto</v>
      </c>
      <c r="BA413">
        <v>9.4</v>
      </c>
      <c r="BB413" t="str">
        <f t="shared" si="200"/>
        <v>Baja</v>
      </c>
      <c r="BC413">
        <v>8.1</v>
      </c>
      <c r="BD413" t="str">
        <f t="shared" si="223"/>
        <v>Bajo</v>
      </c>
      <c r="BE413">
        <v>5.6</v>
      </c>
      <c r="BF413" t="str">
        <f t="shared" si="224"/>
        <v>Alto</v>
      </c>
      <c r="BG413">
        <v>1</v>
      </c>
      <c r="BH413" t="str">
        <f t="shared" si="225"/>
        <v>Toma ECA</v>
      </c>
      <c r="BI413">
        <v>0</v>
      </c>
      <c r="BJ413" t="str">
        <f t="shared" si="226"/>
        <v>No toma ARB</v>
      </c>
      <c r="BK413">
        <v>0</v>
      </c>
      <c r="BL413" t="str">
        <f t="shared" si="227"/>
        <v>No toma diureticos</v>
      </c>
      <c r="BM413">
        <v>0</v>
      </c>
      <c r="BN413" t="str">
        <f t="shared" si="228"/>
        <v>No toma estatinas</v>
      </c>
      <c r="BO413">
        <v>1</v>
      </c>
      <c r="BP413" t="str">
        <f t="shared" si="229"/>
        <v>Enfermedad renal</v>
      </c>
      <c r="BQ413">
        <v>0</v>
      </c>
      <c r="BR413" t="str">
        <f t="shared" si="230"/>
        <v>Sano</v>
      </c>
    </row>
    <row r="414" spans="1:70" x14ac:dyDescent="0.25">
      <c r="A414" t="s">
        <v>414</v>
      </c>
      <c r="B414">
        <v>35</v>
      </c>
      <c r="C414" t="str">
        <f t="shared" si="201"/>
        <v>Adulto</v>
      </c>
      <c r="D414" t="s">
        <v>1</v>
      </c>
      <c r="E414">
        <v>29.6</v>
      </c>
      <c r="F414" t="str">
        <f t="shared" si="202"/>
        <v>Sobrepeso</v>
      </c>
      <c r="G414">
        <v>1</v>
      </c>
      <c r="H414" t="str">
        <f t="shared" si="203"/>
        <v>Tiene herencia</v>
      </c>
      <c r="I414">
        <v>117</v>
      </c>
      <c r="J414">
        <v>65</v>
      </c>
      <c r="K414">
        <v>84</v>
      </c>
      <c r="L414" t="str">
        <f t="shared" si="204"/>
        <v>Normal</v>
      </c>
      <c r="M414">
        <v>56</v>
      </c>
      <c r="N414" t="str">
        <f t="shared" si="205"/>
        <v>Normal</v>
      </c>
      <c r="O414">
        <v>2</v>
      </c>
      <c r="P414" t="str">
        <f t="shared" si="206"/>
        <v>Ligera limitaciones</v>
      </c>
      <c r="Q414">
        <v>0</v>
      </c>
      <c r="R414" t="str">
        <f t="shared" si="207"/>
        <v>No tiene cetoacidosis</v>
      </c>
      <c r="S414">
        <v>0</v>
      </c>
      <c r="T414" t="str">
        <f t="shared" si="208"/>
        <v>No tiene Insuficiencia</v>
      </c>
      <c r="U414">
        <v>1</v>
      </c>
      <c r="V414" t="str">
        <f t="shared" si="209"/>
        <v>Hipertenso</v>
      </c>
      <c r="W414">
        <v>0.7</v>
      </c>
      <c r="X414" t="str">
        <f t="shared" si="198"/>
        <v>Normal</v>
      </c>
      <c r="Y414">
        <v>26</v>
      </c>
      <c r="Z414" t="str">
        <f t="shared" si="199"/>
        <v>Normal</v>
      </c>
      <c r="AA414">
        <v>102</v>
      </c>
      <c r="AB414" t="str">
        <f t="shared" si="210"/>
        <v>Normal</v>
      </c>
      <c r="AC414">
        <v>8</v>
      </c>
      <c r="AD414" t="str">
        <f t="shared" si="211"/>
        <v>Normal</v>
      </c>
      <c r="AE414">
        <v>6</v>
      </c>
      <c r="AF414" t="str">
        <f t="shared" si="212"/>
        <v>Normal</v>
      </c>
      <c r="AG414">
        <v>1658</v>
      </c>
      <c r="AH414" t="str">
        <f t="shared" si="213"/>
        <v>Poliuria</v>
      </c>
      <c r="AI414">
        <v>1</v>
      </c>
      <c r="AJ414" t="str">
        <f t="shared" si="214"/>
        <v>Diabetico</v>
      </c>
      <c r="AK414">
        <v>88</v>
      </c>
      <c r="AL414" t="str">
        <f t="shared" si="215"/>
        <v>Normal</v>
      </c>
      <c r="AM414">
        <v>5.0999999999999996</v>
      </c>
      <c r="AN414" t="str">
        <f t="shared" si="216"/>
        <v>Normal</v>
      </c>
      <c r="AO414">
        <v>186</v>
      </c>
      <c r="AP414" t="str">
        <f t="shared" si="217"/>
        <v>Normal</v>
      </c>
      <c r="AQ414">
        <v>106</v>
      </c>
      <c r="AR414" t="str">
        <f t="shared" si="218"/>
        <v>Casi normal</v>
      </c>
      <c r="AS414">
        <v>52</v>
      </c>
      <c r="AT414" t="str">
        <f t="shared" si="219"/>
        <v>Bajo</v>
      </c>
      <c r="AU414">
        <v>120</v>
      </c>
      <c r="AV414" t="str">
        <f t="shared" si="220"/>
        <v>Normal</v>
      </c>
      <c r="AW414">
        <v>136</v>
      </c>
      <c r="AX414" t="str">
        <f t="shared" si="221"/>
        <v>Normal</v>
      </c>
      <c r="AY414">
        <v>4.5</v>
      </c>
      <c r="AZ414" t="str">
        <f t="shared" si="222"/>
        <v>Normal</v>
      </c>
      <c r="BA414">
        <v>13</v>
      </c>
      <c r="BB414" t="str">
        <f t="shared" si="200"/>
        <v>Baja</v>
      </c>
      <c r="BC414">
        <v>8.6</v>
      </c>
      <c r="BD414" t="str">
        <f t="shared" si="223"/>
        <v>Normal</v>
      </c>
      <c r="BE414">
        <v>3.3</v>
      </c>
      <c r="BF414" t="str">
        <f t="shared" si="224"/>
        <v>Normal</v>
      </c>
      <c r="BG414">
        <v>1</v>
      </c>
      <c r="BH414" t="str">
        <f t="shared" si="225"/>
        <v>Toma ECA</v>
      </c>
      <c r="BI414">
        <v>0</v>
      </c>
      <c r="BJ414" t="str">
        <f t="shared" si="226"/>
        <v>No toma ARB</v>
      </c>
      <c r="BK414">
        <v>0</v>
      </c>
      <c r="BL414" t="str">
        <f t="shared" si="227"/>
        <v>No toma diureticos</v>
      </c>
      <c r="BM414">
        <v>0</v>
      </c>
      <c r="BN414" t="str">
        <f t="shared" si="228"/>
        <v>No toma estatinas</v>
      </c>
      <c r="BO414">
        <v>0</v>
      </c>
      <c r="BP414" t="str">
        <f t="shared" si="229"/>
        <v>Sano</v>
      </c>
      <c r="BQ414">
        <v>0</v>
      </c>
      <c r="BR414" t="str">
        <f t="shared" si="230"/>
        <v>Sano</v>
      </c>
    </row>
    <row r="415" spans="1:70" x14ac:dyDescent="0.25">
      <c r="A415" t="s">
        <v>415</v>
      </c>
      <c r="B415">
        <v>71</v>
      </c>
      <c r="C415" t="str">
        <f t="shared" si="201"/>
        <v>Adulto Mayor</v>
      </c>
      <c r="D415" t="s">
        <v>1</v>
      </c>
      <c r="E415">
        <v>27.8</v>
      </c>
      <c r="F415" t="str">
        <f t="shared" si="202"/>
        <v>Sobrepeso</v>
      </c>
      <c r="G415">
        <v>0</v>
      </c>
      <c r="H415" t="str">
        <f t="shared" si="203"/>
        <v>No tiene herencia</v>
      </c>
      <c r="I415">
        <v>156</v>
      </c>
      <c r="J415">
        <v>93</v>
      </c>
      <c r="K415">
        <v>87</v>
      </c>
      <c r="L415" t="str">
        <f t="shared" si="204"/>
        <v>Normal</v>
      </c>
      <c r="M415">
        <v>31</v>
      </c>
      <c r="N415" t="str">
        <f t="shared" si="205"/>
        <v>Reducida</v>
      </c>
      <c r="O415">
        <v>2</v>
      </c>
      <c r="P415" t="str">
        <f t="shared" si="206"/>
        <v>Ligera limitaciones</v>
      </c>
      <c r="Q415">
        <v>0</v>
      </c>
      <c r="R415" t="str">
        <f t="shared" si="207"/>
        <v>No tiene cetoacidosis</v>
      </c>
      <c r="S415">
        <v>0</v>
      </c>
      <c r="T415" t="str">
        <f t="shared" si="208"/>
        <v>No tiene Insuficiencia</v>
      </c>
      <c r="U415">
        <v>1</v>
      </c>
      <c r="V415" t="str">
        <f t="shared" si="209"/>
        <v>Hipertenso</v>
      </c>
      <c r="W415">
        <v>4.7</v>
      </c>
      <c r="X415" t="str">
        <f t="shared" si="198"/>
        <v>Alto</v>
      </c>
      <c r="Y415">
        <v>64</v>
      </c>
      <c r="Z415" t="str">
        <f t="shared" si="199"/>
        <v>Elevado</v>
      </c>
      <c r="AA415">
        <v>44</v>
      </c>
      <c r="AB415" t="str">
        <f t="shared" si="210"/>
        <v>Funcion disminuida moderada</v>
      </c>
      <c r="AC415">
        <v>1002</v>
      </c>
      <c r="AD415" t="str">
        <f t="shared" si="211"/>
        <v>Proteinuria</v>
      </c>
      <c r="AE415">
        <v>701</v>
      </c>
      <c r="AF415" t="str">
        <f t="shared" si="212"/>
        <v>Macroalbuminuria</v>
      </c>
      <c r="AG415">
        <v>404</v>
      </c>
      <c r="AH415" t="str">
        <f t="shared" si="213"/>
        <v>Oliguria</v>
      </c>
      <c r="AI415">
        <v>1</v>
      </c>
      <c r="AJ415" t="str">
        <f t="shared" si="214"/>
        <v>Diabetico</v>
      </c>
      <c r="AK415">
        <v>213</v>
      </c>
      <c r="AL415" t="str">
        <f t="shared" si="215"/>
        <v>Diabetes</v>
      </c>
      <c r="AM415">
        <v>8.4</v>
      </c>
      <c r="AN415" t="str">
        <f t="shared" si="216"/>
        <v>Diabetes</v>
      </c>
      <c r="AO415">
        <v>241</v>
      </c>
      <c r="AP415" t="str">
        <f t="shared" si="217"/>
        <v>Riesgo</v>
      </c>
      <c r="AQ415">
        <v>212</v>
      </c>
      <c r="AR415" t="str">
        <f t="shared" si="218"/>
        <v>Muy alto</v>
      </c>
      <c r="AS415">
        <v>29</v>
      </c>
      <c r="AT415" t="str">
        <f t="shared" si="219"/>
        <v>Bajo</v>
      </c>
      <c r="AU415">
        <v>312</v>
      </c>
      <c r="AV415" t="str">
        <f t="shared" si="220"/>
        <v>Alto</v>
      </c>
      <c r="AW415">
        <v>133</v>
      </c>
      <c r="AX415" t="str">
        <f t="shared" si="221"/>
        <v>Bajo</v>
      </c>
      <c r="AY415">
        <v>6.8</v>
      </c>
      <c r="AZ415" t="str">
        <f t="shared" si="222"/>
        <v>Alto</v>
      </c>
      <c r="BA415">
        <v>8.9</v>
      </c>
      <c r="BB415" t="str">
        <f t="shared" si="200"/>
        <v>Baja</v>
      </c>
      <c r="BC415">
        <v>8.4</v>
      </c>
      <c r="BD415" t="str">
        <f t="shared" si="223"/>
        <v>Bajo</v>
      </c>
      <c r="BE415">
        <v>7</v>
      </c>
      <c r="BF415" t="str">
        <f t="shared" si="224"/>
        <v>Alto</v>
      </c>
      <c r="BG415">
        <v>1</v>
      </c>
      <c r="BH415" t="str">
        <f t="shared" si="225"/>
        <v>Toma ECA</v>
      </c>
      <c r="BI415">
        <v>1</v>
      </c>
      <c r="BJ415" t="str">
        <f t="shared" si="226"/>
        <v>Toma ARB</v>
      </c>
      <c r="BK415">
        <v>1</v>
      </c>
      <c r="BL415" t="str">
        <f t="shared" si="227"/>
        <v>Toma diureticos</v>
      </c>
      <c r="BM415">
        <v>1</v>
      </c>
      <c r="BN415" t="str">
        <f t="shared" si="228"/>
        <v>Toma estatinas</v>
      </c>
      <c r="BO415">
        <v>1</v>
      </c>
      <c r="BP415" t="str">
        <f t="shared" si="229"/>
        <v>Enfermedad renal</v>
      </c>
      <c r="BQ415">
        <v>1</v>
      </c>
      <c r="BR415" t="str">
        <f t="shared" si="230"/>
        <v>Enfermedad cardiovascular</v>
      </c>
    </row>
    <row r="416" spans="1:70" x14ac:dyDescent="0.25">
      <c r="A416" t="s">
        <v>416</v>
      </c>
      <c r="B416">
        <v>46</v>
      </c>
      <c r="C416" t="str">
        <f t="shared" si="201"/>
        <v>Adulto</v>
      </c>
      <c r="D416" t="s">
        <v>1</v>
      </c>
      <c r="E416">
        <v>27</v>
      </c>
      <c r="F416" t="str">
        <f t="shared" si="202"/>
        <v>Sobrepeso</v>
      </c>
      <c r="G416">
        <v>0</v>
      </c>
      <c r="H416" t="str">
        <f t="shared" si="203"/>
        <v>No tiene herencia</v>
      </c>
      <c r="I416">
        <v>132</v>
      </c>
      <c r="J416">
        <v>72</v>
      </c>
      <c r="K416">
        <v>64</v>
      </c>
      <c r="L416" t="str">
        <f t="shared" si="204"/>
        <v>Normal</v>
      </c>
      <c r="M416">
        <v>55</v>
      </c>
      <c r="N416" t="str">
        <f t="shared" si="205"/>
        <v>Normal</v>
      </c>
      <c r="O416">
        <v>1</v>
      </c>
      <c r="P416" t="str">
        <f t="shared" si="206"/>
        <v>Sin limitaciones</v>
      </c>
      <c r="Q416">
        <v>0</v>
      </c>
      <c r="R416" t="str">
        <f t="shared" si="207"/>
        <v>No tiene cetoacidosis</v>
      </c>
      <c r="S416">
        <v>0</v>
      </c>
      <c r="T416" t="str">
        <f t="shared" si="208"/>
        <v>No tiene Insuficiencia</v>
      </c>
      <c r="U416">
        <v>1</v>
      </c>
      <c r="V416" t="str">
        <f t="shared" si="209"/>
        <v>Hipertenso</v>
      </c>
      <c r="W416">
        <v>1</v>
      </c>
      <c r="X416" t="str">
        <f t="shared" si="198"/>
        <v>Normal</v>
      </c>
      <c r="Y416">
        <v>36</v>
      </c>
      <c r="Z416" t="str">
        <f t="shared" si="199"/>
        <v>Normal</v>
      </c>
      <c r="AA416">
        <v>82</v>
      </c>
      <c r="AB416" t="str">
        <f t="shared" si="210"/>
        <v>Funcion disminuida</v>
      </c>
      <c r="AC416">
        <v>15</v>
      </c>
      <c r="AD416" t="str">
        <f t="shared" si="211"/>
        <v>Normal</v>
      </c>
      <c r="AE416">
        <v>10</v>
      </c>
      <c r="AF416" t="str">
        <f t="shared" si="212"/>
        <v>Normal</v>
      </c>
      <c r="AG416">
        <v>2438</v>
      </c>
      <c r="AH416" t="str">
        <f t="shared" si="213"/>
        <v>Poliuria</v>
      </c>
      <c r="AI416">
        <v>0</v>
      </c>
      <c r="AJ416" t="str">
        <f t="shared" si="214"/>
        <v>No Diabetico</v>
      </c>
      <c r="AK416">
        <v>91</v>
      </c>
      <c r="AL416" t="str">
        <f t="shared" si="215"/>
        <v>Normal</v>
      </c>
      <c r="AM416">
        <v>5.4</v>
      </c>
      <c r="AN416" t="str">
        <f t="shared" si="216"/>
        <v>Normal</v>
      </c>
      <c r="AO416">
        <v>202</v>
      </c>
      <c r="AP416" t="str">
        <f t="shared" si="217"/>
        <v>Alto</v>
      </c>
      <c r="AQ416">
        <v>114</v>
      </c>
      <c r="AR416" t="str">
        <f t="shared" si="218"/>
        <v>Casi normal</v>
      </c>
      <c r="AS416">
        <v>62</v>
      </c>
      <c r="AT416" t="str">
        <f t="shared" si="219"/>
        <v>Normal</v>
      </c>
      <c r="AU416">
        <v>115</v>
      </c>
      <c r="AV416" t="str">
        <f t="shared" si="220"/>
        <v>Normal</v>
      </c>
      <c r="AW416">
        <v>135</v>
      </c>
      <c r="AX416" t="str">
        <f t="shared" si="221"/>
        <v>Normal</v>
      </c>
      <c r="AY416">
        <v>4</v>
      </c>
      <c r="AZ416" t="str">
        <f t="shared" si="222"/>
        <v>Normal</v>
      </c>
      <c r="BA416">
        <v>12.2</v>
      </c>
      <c r="BB416" t="str">
        <f t="shared" si="200"/>
        <v>Baja</v>
      </c>
      <c r="BC416">
        <v>10.199999999999999</v>
      </c>
      <c r="BD416" t="str">
        <f t="shared" si="223"/>
        <v>Normal</v>
      </c>
      <c r="BE416">
        <v>4.3</v>
      </c>
      <c r="BF416" t="str">
        <f t="shared" si="224"/>
        <v>Normal</v>
      </c>
      <c r="BG416">
        <v>1</v>
      </c>
      <c r="BH416" t="str">
        <f t="shared" si="225"/>
        <v>Toma ECA</v>
      </c>
      <c r="BI416">
        <v>0</v>
      </c>
      <c r="BJ416" t="str">
        <f t="shared" si="226"/>
        <v>No toma ARB</v>
      </c>
      <c r="BK416">
        <v>1</v>
      </c>
      <c r="BL416" t="str">
        <f t="shared" si="227"/>
        <v>Toma diureticos</v>
      </c>
      <c r="BM416">
        <v>1</v>
      </c>
      <c r="BN416" t="str">
        <f t="shared" si="228"/>
        <v>Toma estatinas</v>
      </c>
      <c r="BO416">
        <v>0</v>
      </c>
      <c r="BP416" t="str">
        <f t="shared" si="229"/>
        <v>Sano</v>
      </c>
      <c r="BQ416">
        <v>0</v>
      </c>
      <c r="BR416" t="str">
        <f t="shared" si="230"/>
        <v>Sano</v>
      </c>
    </row>
    <row r="417" spans="1:70" x14ac:dyDescent="0.25">
      <c r="A417" t="s">
        <v>417</v>
      </c>
      <c r="B417">
        <v>51</v>
      </c>
      <c r="C417" t="str">
        <f t="shared" si="201"/>
        <v>Adulto</v>
      </c>
      <c r="D417" t="s">
        <v>6</v>
      </c>
      <c r="E417">
        <v>35.700000000000003</v>
      </c>
      <c r="F417" t="str">
        <f t="shared" si="202"/>
        <v>Obesidad II</v>
      </c>
      <c r="G417">
        <v>1</v>
      </c>
      <c r="H417" t="str">
        <f t="shared" si="203"/>
        <v>Tiene herencia</v>
      </c>
      <c r="I417">
        <v>190</v>
      </c>
      <c r="J417">
        <v>101</v>
      </c>
      <c r="K417">
        <v>105</v>
      </c>
      <c r="L417" t="str">
        <f t="shared" si="204"/>
        <v>Taquicardia</v>
      </c>
      <c r="M417">
        <v>37</v>
      </c>
      <c r="N417" t="str">
        <f t="shared" si="205"/>
        <v>Reducida</v>
      </c>
      <c r="O417">
        <v>3</v>
      </c>
      <c r="P417" t="str">
        <f t="shared" si="206"/>
        <v>Limitacion marcada</v>
      </c>
      <c r="Q417">
        <v>1</v>
      </c>
      <c r="R417" t="str">
        <f t="shared" si="207"/>
        <v>Tiene cetoacidosis</v>
      </c>
      <c r="S417">
        <v>1</v>
      </c>
      <c r="T417" t="str">
        <f t="shared" si="208"/>
        <v>Tiene Insuficiencia</v>
      </c>
      <c r="U417">
        <v>1</v>
      </c>
      <c r="V417" t="str">
        <f t="shared" si="209"/>
        <v>Hipertenso</v>
      </c>
      <c r="W417">
        <v>2.6</v>
      </c>
      <c r="X417" t="str">
        <f t="shared" si="198"/>
        <v>Alto</v>
      </c>
      <c r="Y417">
        <v>92</v>
      </c>
      <c r="Z417" t="str">
        <f t="shared" si="199"/>
        <v>Elevado</v>
      </c>
      <c r="AA417">
        <v>58</v>
      </c>
      <c r="AB417" t="str">
        <f t="shared" si="210"/>
        <v>Funcion disminuida moderada</v>
      </c>
      <c r="AC417">
        <v>2787</v>
      </c>
      <c r="AD417" t="str">
        <f t="shared" si="211"/>
        <v>Proteinuria</v>
      </c>
      <c r="AE417">
        <v>2229</v>
      </c>
      <c r="AF417" t="str">
        <f t="shared" si="212"/>
        <v>Macroalbuminuria</v>
      </c>
      <c r="AG417">
        <v>851</v>
      </c>
      <c r="AH417" t="str">
        <f t="shared" si="213"/>
        <v>Poliuria</v>
      </c>
      <c r="AI417">
        <v>1</v>
      </c>
      <c r="AJ417" t="str">
        <f t="shared" si="214"/>
        <v>Diabetico</v>
      </c>
      <c r="AK417">
        <v>191</v>
      </c>
      <c r="AL417" t="str">
        <f t="shared" si="215"/>
        <v>Diabetes</v>
      </c>
      <c r="AM417">
        <v>7.7</v>
      </c>
      <c r="AN417" t="str">
        <f t="shared" si="216"/>
        <v>Diabetes</v>
      </c>
      <c r="AO417">
        <v>232</v>
      </c>
      <c r="AP417" t="str">
        <f t="shared" si="217"/>
        <v>Alto</v>
      </c>
      <c r="AQ417">
        <v>152</v>
      </c>
      <c r="AR417" t="str">
        <f t="shared" si="218"/>
        <v>Limite alto</v>
      </c>
      <c r="AS417">
        <v>37</v>
      </c>
      <c r="AT417" t="str">
        <f t="shared" si="219"/>
        <v>Bajo</v>
      </c>
      <c r="AU417">
        <v>233</v>
      </c>
      <c r="AV417" t="str">
        <f t="shared" si="220"/>
        <v>Alto</v>
      </c>
      <c r="AW417">
        <v>129</v>
      </c>
      <c r="AX417" t="str">
        <f t="shared" si="221"/>
        <v>Bajo</v>
      </c>
      <c r="AY417">
        <v>5.5</v>
      </c>
      <c r="AZ417" t="str">
        <f t="shared" si="222"/>
        <v>Alto</v>
      </c>
      <c r="BA417">
        <v>10.8</v>
      </c>
      <c r="BB417" t="str">
        <f t="shared" si="200"/>
        <v>Baja</v>
      </c>
      <c r="BC417">
        <v>7.5</v>
      </c>
      <c r="BD417" t="str">
        <f t="shared" si="223"/>
        <v>Bajo</v>
      </c>
      <c r="BE417">
        <v>5.0999999999999996</v>
      </c>
      <c r="BF417" t="str">
        <f t="shared" si="224"/>
        <v>Alto</v>
      </c>
      <c r="BG417">
        <v>0</v>
      </c>
      <c r="BH417" t="str">
        <f t="shared" si="225"/>
        <v>No Toma ECA</v>
      </c>
      <c r="BI417">
        <v>1</v>
      </c>
      <c r="BJ417" t="str">
        <f t="shared" si="226"/>
        <v>Toma ARB</v>
      </c>
      <c r="BK417">
        <v>1</v>
      </c>
      <c r="BL417" t="str">
        <f t="shared" si="227"/>
        <v>Toma diureticos</v>
      </c>
      <c r="BM417">
        <v>1</v>
      </c>
      <c r="BN417" t="str">
        <f t="shared" si="228"/>
        <v>Toma estatinas</v>
      </c>
      <c r="BO417">
        <v>1</v>
      </c>
      <c r="BP417" t="str">
        <f t="shared" si="229"/>
        <v>Enfermedad renal</v>
      </c>
      <c r="BQ417">
        <v>1</v>
      </c>
      <c r="BR417" t="str">
        <f t="shared" si="230"/>
        <v>Enfermedad cardiovascular</v>
      </c>
    </row>
    <row r="418" spans="1:70" x14ac:dyDescent="0.25">
      <c r="A418" t="s">
        <v>418</v>
      </c>
      <c r="B418">
        <v>64</v>
      </c>
      <c r="C418" t="str">
        <f t="shared" si="201"/>
        <v>Adulto Mayor</v>
      </c>
      <c r="D418" t="s">
        <v>6</v>
      </c>
      <c r="E418">
        <v>33.299999999999997</v>
      </c>
      <c r="F418" t="str">
        <f t="shared" si="202"/>
        <v>Obesidad I</v>
      </c>
      <c r="G418">
        <v>1</v>
      </c>
      <c r="H418" t="str">
        <f t="shared" si="203"/>
        <v>Tiene herencia</v>
      </c>
      <c r="I418">
        <v>152</v>
      </c>
      <c r="J418">
        <v>91</v>
      </c>
      <c r="K418">
        <v>93</v>
      </c>
      <c r="L418" t="str">
        <f t="shared" si="204"/>
        <v>Normal</v>
      </c>
      <c r="M418">
        <v>39</v>
      </c>
      <c r="N418" t="str">
        <f t="shared" si="205"/>
        <v>Reducida</v>
      </c>
      <c r="O418">
        <v>4</v>
      </c>
      <c r="P418" t="str">
        <f t="shared" si="206"/>
        <v>Incapacidad</v>
      </c>
      <c r="Q418">
        <v>0</v>
      </c>
      <c r="R418" t="str">
        <f t="shared" si="207"/>
        <v>No tiene cetoacidosis</v>
      </c>
      <c r="S418">
        <v>1</v>
      </c>
      <c r="T418" t="str">
        <f t="shared" si="208"/>
        <v>Tiene Insuficiencia</v>
      </c>
      <c r="U418">
        <v>1</v>
      </c>
      <c r="V418" t="str">
        <f t="shared" si="209"/>
        <v>Hipertenso</v>
      </c>
      <c r="W418">
        <v>5</v>
      </c>
      <c r="X418" t="str">
        <f t="shared" si="198"/>
        <v>Alto</v>
      </c>
      <c r="Y418">
        <v>120</v>
      </c>
      <c r="Z418" t="str">
        <f t="shared" si="199"/>
        <v>Riesgo</v>
      </c>
      <c r="AA418">
        <v>29</v>
      </c>
      <c r="AB418" t="str">
        <f t="shared" si="210"/>
        <v>Dismucion grave</v>
      </c>
      <c r="AC418">
        <v>1609</v>
      </c>
      <c r="AD418" t="str">
        <f t="shared" si="211"/>
        <v>Proteinuria</v>
      </c>
      <c r="AE418">
        <v>1287</v>
      </c>
      <c r="AF418" t="str">
        <f t="shared" si="212"/>
        <v>Macroalbuminuria</v>
      </c>
      <c r="AG418">
        <v>613</v>
      </c>
      <c r="AH418" t="str">
        <f t="shared" si="213"/>
        <v>Poliuria</v>
      </c>
      <c r="AI418">
        <v>1</v>
      </c>
      <c r="AJ418" t="str">
        <f t="shared" si="214"/>
        <v>Diabetico</v>
      </c>
      <c r="AK418">
        <v>176</v>
      </c>
      <c r="AL418" t="str">
        <f t="shared" si="215"/>
        <v>Diabetes</v>
      </c>
      <c r="AM418">
        <v>9.8000000000000007</v>
      </c>
      <c r="AN418" t="str">
        <f t="shared" si="216"/>
        <v>Diabetes</v>
      </c>
      <c r="AO418">
        <v>263</v>
      </c>
      <c r="AP418" t="str">
        <f t="shared" si="217"/>
        <v>Riesgo</v>
      </c>
      <c r="AQ418">
        <v>145</v>
      </c>
      <c r="AR418" t="str">
        <f t="shared" si="218"/>
        <v>Limite alto</v>
      </c>
      <c r="AS418">
        <v>38</v>
      </c>
      <c r="AT418" t="str">
        <f t="shared" si="219"/>
        <v>Bajo</v>
      </c>
      <c r="AU418">
        <v>251</v>
      </c>
      <c r="AV418" t="str">
        <f t="shared" si="220"/>
        <v>Alto</v>
      </c>
      <c r="AW418">
        <v>138</v>
      </c>
      <c r="AX418" t="str">
        <f t="shared" si="221"/>
        <v>Normal</v>
      </c>
      <c r="AY418">
        <v>6</v>
      </c>
      <c r="AZ418" t="str">
        <f t="shared" si="222"/>
        <v>Alto</v>
      </c>
      <c r="BA418">
        <v>9.1</v>
      </c>
      <c r="BB418" t="str">
        <f t="shared" si="200"/>
        <v>Baja</v>
      </c>
      <c r="BC418">
        <v>7.8</v>
      </c>
      <c r="BD418" t="str">
        <f t="shared" si="223"/>
        <v>Bajo</v>
      </c>
      <c r="BE418">
        <v>5.4</v>
      </c>
      <c r="BF418" t="str">
        <f t="shared" si="224"/>
        <v>Alto</v>
      </c>
      <c r="BG418">
        <v>1</v>
      </c>
      <c r="BH418" t="str">
        <f t="shared" si="225"/>
        <v>Toma ECA</v>
      </c>
      <c r="BI418">
        <v>1</v>
      </c>
      <c r="BJ418" t="str">
        <f t="shared" si="226"/>
        <v>Toma ARB</v>
      </c>
      <c r="BK418">
        <v>1</v>
      </c>
      <c r="BL418" t="str">
        <f t="shared" si="227"/>
        <v>Toma diureticos</v>
      </c>
      <c r="BM418">
        <v>1</v>
      </c>
      <c r="BN418" t="str">
        <f t="shared" si="228"/>
        <v>Toma estatinas</v>
      </c>
      <c r="BO418">
        <v>1</v>
      </c>
      <c r="BP418" t="str">
        <f t="shared" si="229"/>
        <v>Enfermedad renal</v>
      </c>
      <c r="BQ418">
        <v>0</v>
      </c>
      <c r="BR418" t="str">
        <f t="shared" si="230"/>
        <v>Sano</v>
      </c>
    </row>
    <row r="419" spans="1:70" x14ac:dyDescent="0.25">
      <c r="A419" t="s">
        <v>419</v>
      </c>
      <c r="B419">
        <v>67</v>
      </c>
      <c r="C419" t="str">
        <f t="shared" si="201"/>
        <v>Adulto Mayor</v>
      </c>
      <c r="D419" t="s">
        <v>6</v>
      </c>
      <c r="E419">
        <v>25.8</v>
      </c>
      <c r="F419" t="str">
        <f t="shared" si="202"/>
        <v>Sobrepeso</v>
      </c>
      <c r="G419">
        <v>0</v>
      </c>
      <c r="H419" t="str">
        <f t="shared" si="203"/>
        <v>No tiene herencia</v>
      </c>
      <c r="I419">
        <v>103</v>
      </c>
      <c r="J419">
        <v>71</v>
      </c>
      <c r="K419">
        <v>89</v>
      </c>
      <c r="L419" t="str">
        <f t="shared" si="204"/>
        <v>Normal</v>
      </c>
      <c r="M419">
        <v>68</v>
      </c>
      <c r="N419" t="str">
        <f t="shared" si="205"/>
        <v>Normal</v>
      </c>
      <c r="O419">
        <v>1</v>
      </c>
      <c r="P419" t="str">
        <f t="shared" si="206"/>
        <v>Sin limitaciones</v>
      </c>
      <c r="Q419">
        <v>0</v>
      </c>
      <c r="R419" t="str">
        <f t="shared" si="207"/>
        <v>No tiene cetoacidosis</v>
      </c>
      <c r="S419">
        <v>0</v>
      </c>
      <c r="T419" t="str">
        <f t="shared" si="208"/>
        <v>No tiene Insuficiencia</v>
      </c>
      <c r="U419">
        <v>0</v>
      </c>
      <c r="V419" t="str">
        <f t="shared" si="209"/>
        <v>Normotenso</v>
      </c>
      <c r="W419">
        <v>1.1000000000000001</v>
      </c>
      <c r="X419" t="str">
        <f t="shared" si="198"/>
        <v>Alto</v>
      </c>
      <c r="Y419">
        <v>15</v>
      </c>
      <c r="Z419" t="str">
        <f t="shared" si="199"/>
        <v>Bajo</v>
      </c>
      <c r="AA419">
        <v>73</v>
      </c>
      <c r="AB419" t="str">
        <f t="shared" si="210"/>
        <v>Funcion disminuida</v>
      </c>
      <c r="AC419">
        <v>10</v>
      </c>
      <c r="AD419" t="str">
        <f t="shared" si="211"/>
        <v>Normal</v>
      </c>
      <c r="AE419">
        <v>9</v>
      </c>
      <c r="AF419" t="str">
        <f t="shared" si="212"/>
        <v>Normal</v>
      </c>
      <c r="AG419">
        <v>2417</v>
      </c>
      <c r="AH419" t="str">
        <f t="shared" si="213"/>
        <v>Poliuria</v>
      </c>
      <c r="AI419">
        <v>0</v>
      </c>
      <c r="AJ419" t="str">
        <f t="shared" si="214"/>
        <v>No Diabetico</v>
      </c>
      <c r="AK419">
        <v>115</v>
      </c>
      <c r="AL419" t="str">
        <f t="shared" si="215"/>
        <v>Prediabetes</v>
      </c>
      <c r="AM419">
        <v>5.8</v>
      </c>
      <c r="AN419" t="str">
        <f t="shared" si="216"/>
        <v>Prediabetes</v>
      </c>
      <c r="AO419">
        <v>170</v>
      </c>
      <c r="AP419" t="str">
        <f t="shared" si="217"/>
        <v>Normal</v>
      </c>
      <c r="AQ419">
        <v>107</v>
      </c>
      <c r="AR419" t="str">
        <f t="shared" si="218"/>
        <v>Casi normal</v>
      </c>
      <c r="AS419">
        <v>70</v>
      </c>
      <c r="AT419" t="str">
        <f t="shared" si="219"/>
        <v>Normal</v>
      </c>
      <c r="AU419">
        <v>85</v>
      </c>
      <c r="AV419" t="str">
        <f t="shared" si="220"/>
        <v>Normal</v>
      </c>
      <c r="AW419">
        <v>143</v>
      </c>
      <c r="AX419" t="str">
        <f t="shared" si="221"/>
        <v>Normal</v>
      </c>
      <c r="AY419">
        <v>3.8</v>
      </c>
      <c r="AZ419" t="str">
        <f t="shared" si="222"/>
        <v>Normal</v>
      </c>
      <c r="BA419">
        <v>12.5</v>
      </c>
      <c r="BB419" t="str">
        <f t="shared" si="200"/>
        <v>Normal</v>
      </c>
      <c r="BC419">
        <v>9.6999999999999993</v>
      </c>
      <c r="BD419" t="str">
        <f t="shared" si="223"/>
        <v>Normal</v>
      </c>
      <c r="BE419">
        <v>3.8</v>
      </c>
      <c r="BF419" t="str">
        <f t="shared" si="224"/>
        <v>Normal</v>
      </c>
      <c r="BG419">
        <v>1</v>
      </c>
      <c r="BH419" t="str">
        <f t="shared" si="225"/>
        <v>Toma ECA</v>
      </c>
      <c r="BI419">
        <v>0</v>
      </c>
      <c r="BJ419" t="str">
        <f t="shared" si="226"/>
        <v>No toma ARB</v>
      </c>
      <c r="BK419">
        <v>0</v>
      </c>
      <c r="BL419" t="str">
        <f t="shared" si="227"/>
        <v>No toma diureticos</v>
      </c>
      <c r="BM419">
        <v>0</v>
      </c>
      <c r="BN419" t="str">
        <f t="shared" si="228"/>
        <v>No toma estatinas</v>
      </c>
      <c r="BO419">
        <v>0</v>
      </c>
      <c r="BP419" t="str">
        <f t="shared" si="229"/>
        <v>Sano</v>
      </c>
      <c r="BQ419">
        <v>0</v>
      </c>
      <c r="BR419" t="str">
        <f t="shared" si="230"/>
        <v>Sano</v>
      </c>
    </row>
    <row r="420" spans="1:70" x14ac:dyDescent="0.25">
      <c r="A420" t="s">
        <v>420</v>
      </c>
      <c r="B420">
        <v>66</v>
      </c>
      <c r="C420" t="str">
        <f t="shared" si="201"/>
        <v>Adulto Mayor</v>
      </c>
      <c r="D420" t="s">
        <v>6</v>
      </c>
      <c r="E420">
        <v>37.799999999999997</v>
      </c>
      <c r="F420" t="str">
        <f t="shared" si="202"/>
        <v>Obesidad II</v>
      </c>
      <c r="G420">
        <v>1</v>
      </c>
      <c r="H420" t="str">
        <f t="shared" si="203"/>
        <v>Tiene herencia</v>
      </c>
      <c r="I420">
        <v>161</v>
      </c>
      <c r="J420">
        <v>98</v>
      </c>
      <c r="K420">
        <v>85</v>
      </c>
      <c r="L420" t="str">
        <f t="shared" si="204"/>
        <v>Normal</v>
      </c>
      <c r="M420">
        <v>45</v>
      </c>
      <c r="N420" t="str">
        <f t="shared" si="205"/>
        <v>Intermedia</v>
      </c>
      <c r="O420">
        <v>4</v>
      </c>
      <c r="P420" t="str">
        <f t="shared" si="206"/>
        <v>Incapacidad</v>
      </c>
      <c r="Q420">
        <v>0</v>
      </c>
      <c r="R420" t="str">
        <f t="shared" si="207"/>
        <v>No tiene cetoacidosis</v>
      </c>
      <c r="S420">
        <v>1</v>
      </c>
      <c r="T420" t="str">
        <f t="shared" si="208"/>
        <v>Tiene Insuficiencia</v>
      </c>
      <c r="U420">
        <v>1</v>
      </c>
      <c r="V420" t="str">
        <f t="shared" si="209"/>
        <v>Hipertenso</v>
      </c>
      <c r="W420">
        <v>2</v>
      </c>
      <c r="X420" t="str">
        <f t="shared" si="198"/>
        <v>Alto</v>
      </c>
      <c r="Y420">
        <v>104</v>
      </c>
      <c r="Z420" t="str">
        <f t="shared" si="199"/>
        <v>Riesgo</v>
      </c>
      <c r="AA420">
        <v>53</v>
      </c>
      <c r="AB420" t="str">
        <f t="shared" si="210"/>
        <v>Funcion disminuida moderada</v>
      </c>
      <c r="AC420">
        <v>304</v>
      </c>
      <c r="AD420" t="str">
        <f t="shared" si="211"/>
        <v>Proteinuria</v>
      </c>
      <c r="AE420">
        <v>243</v>
      </c>
      <c r="AF420" t="str">
        <f t="shared" si="212"/>
        <v>Microalbuminuria</v>
      </c>
      <c r="AG420">
        <v>530</v>
      </c>
      <c r="AH420" t="str">
        <f t="shared" si="213"/>
        <v>Poliuria</v>
      </c>
      <c r="AI420">
        <v>1</v>
      </c>
      <c r="AJ420" t="str">
        <f t="shared" si="214"/>
        <v>Diabetico</v>
      </c>
      <c r="AK420">
        <v>140</v>
      </c>
      <c r="AL420" t="str">
        <f t="shared" si="215"/>
        <v>Diabetes</v>
      </c>
      <c r="AM420">
        <v>9.1</v>
      </c>
      <c r="AN420" t="str">
        <f t="shared" si="216"/>
        <v>Diabetes</v>
      </c>
      <c r="AO420">
        <v>315</v>
      </c>
      <c r="AP420" t="str">
        <f t="shared" si="217"/>
        <v>Riesgo</v>
      </c>
      <c r="AQ420">
        <v>203</v>
      </c>
      <c r="AR420" t="str">
        <f t="shared" si="218"/>
        <v>Muy alto</v>
      </c>
      <c r="AS420">
        <v>43</v>
      </c>
      <c r="AT420" t="str">
        <f t="shared" si="219"/>
        <v>Bajo</v>
      </c>
      <c r="AU420">
        <v>348</v>
      </c>
      <c r="AV420" t="str">
        <f t="shared" si="220"/>
        <v>Alto</v>
      </c>
      <c r="AW420">
        <v>133</v>
      </c>
      <c r="AX420" t="str">
        <f t="shared" si="221"/>
        <v>Bajo</v>
      </c>
      <c r="AY420">
        <v>6.3</v>
      </c>
      <c r="AZ420" t="str">
        <f t="shared" si="222"/>
        <v>Alto</v>
      </c>
      <c r="BA420">
        <v>9</v>
      </c>
      <c r="BB420" t="str">
        <f t="shared" si="200"/>
        <v>Baja</v>
      </c>
      <c r="BC420">
        <v>8.1999999999999993</v>
      </c>
      <c r="BD420" t="str">
        <f t="shared" si="223"/>
        <v>Bajo</v>
      </c>
      <c r="BE420">
        <v>5</v>
      </c>
      <c r="BF420" t="str">
        <f t="shared" si="224"/>
        <v>Alto</v>
      </c>
      <c r="BG420">
        <v>1</v>
      </c>
      <c r="BH420" t="str">
        <f t="shared" si="225"/>
        <v>Toma ECA</v>
      </c>
      <c r="BI420">
        <v>1</v>
      </c>
      <c r="BJ420" t="str">
        <f t="shared" si="226"/>
        <v>Toma ARB</v>
      </c>
      <c r="BK420">
        <v>0</v>
      </c>
      <c r="BL420" t="str">
        <f t="shared" si="227"/>
        <v>No toma diureticos</v>
      </c>
      <c r="BM420">
        <v>0</v>
      </c>
      <c r="BN420" t="str">
        <f t="shared" si="228"/>
        <v>No toma estatinas</v>
      </c>
      <c r="BO420">
        <v>1</v>
      </c>
      <c r="BP420" t="str">
        <f t="shared" si="229"/>
        <v>Enfermedad renal</v>
      </c>
      <c r="BQ420">
        <v>1</v>
      </c>
      <c r="BR420" t="str">
        <f t="shared" si="230"/>
        <v>Enfermedad cardiovascular</v>
      </c>
    </row>
    <row r="421" spans="1:70" x14ac:dyDescent="0.25">
      <c r="A421" t="s">
        <v>421</v>
      </c>
      <c r="B421">
        <v>40</v>
      </c>
      <c r="C421" t="str">
        <f t="shared" si="201"/>
        <v>Adulto</v>
      </c>
      <c r="D421" t="s">
        <v>6</v>
      </c>
      <c r="E421">
        <v>19.8</v>
      </c>
      <c r="F421" t="str">
        <f t="shared" si="202"/>
        <v>Peso Normal</v>
      </c>
      <c r="G421">
        <v>1</v>
      </c>
      <c r="H421" t="str">
        <f t="shared" si="203"/>
        <v>Tiene herencia</v>
      </c>
      <c r="I421">
        <v>121</v>
      </c>
      <c r="J421">
        <v>75</v>
      </c>
      <c r="K421">
        <v>77</v>
      </c>
      <c r="L421" t="str">
        <f t="shared" si="204"/>
        <v>Normal</v>
      </c>
      <c r="M421">
        <v>57</v>
      </c>
      <c r="N421" t="str">
        <f t="shared" si="205"/>
        <v>Normal</v>
      </c>
      <c r="O421">
        <v>1</v>
      </c>
      <c r="P421" t="str">
        <f t="shared" si="206"/>
        <v>Sin limitaciones</v>
      </c>
      <c r="Q421">
        <v>0</v>
      </c>
      <c r="R421" t="str">
        <f t="shared" si="207"/>
        <v>No tiene cetoacidosis</v>
      </c>
      <c r="S421">
        <v>0</v>
      </c>
      <c r="T421" t="str">
        <f t="shared" si="208"/>
        <v>No tiene Insuficiencia</v>
      </c>
      <c r="U421">
        <v>0</v>
      </c>
      <c r="V421" t="str">
        <f t="shared" si="209"/>
        <v>Normotenso</v>
      </c>
      <c r="W421">
        <v>1.1000000000000001</v>
      </c>
      <c r="X421" t="str">
        <f t="shared" si="198"/>
        <v>Alto</v>
      </c>
      <c r="Y421">
        <v>34</v>
      </c>
      <c r="Z421" t="str">
        <f t="shared" si="199"/>
        <v>Normal</v>
      </c>
      <c r="AA421">
        <v>72</v>
      </c>
      <c r="AB421" t="str">
        <f t="shared" si="210"/>
        <v>Funcion disminuida</v>
      </c>
      <c r="AC421">
        <v>17</v>
      </c>
      <c r="AD421" t="str">
        <f t="shared" si="211"/>
        <v>Normal</v>
      </c>
      <c r="AE421">
        <v>13</v>
      </c>
      <c r="AF421" t="str">
        <f t="shared" si="212"/>
        <v>Normal</v>
      </c>
      <c r="AG421">
        <v>2216</v>
      </c>
      <c r="AH421" t="str">
        <f t="shared" si="213"/>
        <v>Poliuria</v>
      </c>
      <c r="AI421">
        <v>0</v>
      </c>
      <c r="AJ421" t="str">
        <f t="shared" si="214"/>
        <v>No Diabetico</v>
      </c>
      <c r="AK421">
        <v>81</v>
      </c>
      <c r="AL421" t="str">
        <f t="shared" si="215"/>
        <v>Normal</v>
      </c>
      <c r="AM421">
        <v>5.4</v>
      </c>
      <c r="AN421" t="str">
        <f t="shared" si="216"/>
        <v>Normal</v>
      </c>
      <c r="AO421">
        <v>172</v>
      </c>
      <c r="AP421" t="str">
        <f t="shared" si="217"/>
        <v>Normal</v>
      </c>
      <c r="AQ421">
        <v>94</v>
      </c>
      <c r="AR421" t="str">
        <f t="shared" si="218"/>
        <v>Normal</v>
      </c>
      <c r="AS421">
        <v>43</v>
      </c>
      <c r="AT421" t="str">
        <f t="shared" si="219"/>
        <v>Bajo</v>
      </c>
      <c r="AU421">
        <v>170</v>
      </c>
      <c r="AV421" t="str">
        <f t="shared" si="220"/>
        <v>Alto</v>
      </c>
      <c r="AW421">
        <v>140</v>
      </c>
      <c r="AX421" t="str">
        <f t="shared" si="221"/>
        <v>Normal</v>
      </c>
      <c r="AY421">
        <v>3.8</v>
      </c>
      <c r="AZ421" t="str">
        <f t="shared" si="222"/>
        <v>Normal</v>
      </c>
      <c r="BA421">
        <v>13.8</v>
      </c>
      <c r="BB421" t="str">
        <f t="shared" si="200"/>
        <v>Normal</v>
      </c>
      <c r="BC421">
        <v>9.6999999999999993</v>
      </c>
      <c r="BD421" t="str">
        <f t="shared" si="223"/>
        <v>Normal</v>
      </c>
      <c r="BE421">
        <v>3.2</v>
      </c>
      <c r="BF421" t="str">
        <f t="shared" si="224"/>
        <v>Normal</v>
      </c>
      <c r="BG421">
        <v>0</v>
      </c>
      <c r="BH421" t="str">
        <f t="shared" si="225"/>
        <v>No Toma ECA</v>
      </c>
      <c r="BI421">
        <v>1</v>
      </c>
      <c r="BJ421" t="str">
        <f t="shared" si="226"/>
        <v>Toma ARB</v>
      </c>
      <c r="BK421">
        <v>0</v>
      </c>
      <c r="BL421" t="str">
        <f t="shared" si="227"/>
        <v>No toma diureticos</v>
      </c>
      <c r="BM421">
        <v>0</v>
      </c>
      <c r="BN421" t="str">
        <f t="shared" si="228"/>
        <v>No toma estatinas</v>
      </c>
      <c r="BO421">
        <v>0</v>
      </c>
      <c r="BP421" t="str">
        <f t="shared" si="229"/>
        <v>Sano</v>
      </c>
      <c r="BQ421">
        <v>1</v>
      </c>
      <c r="BR421" t="str">
        <f t="shared" si="230"/>
        <v>Enfermedad cardiovascular</v>
      </c>
    </row>
    <row r="422" spans="1:70" x14ac:dyDescent="0.25">
      <c r="A422" t="s">
        <v>422</v>
      </c>
      <c r="B422">
        <v>53</v>
      </c>
      <c r="C422" t="str">
        <f t="shared" si="201"/>
        <v>Adulto</v>
      </c>
      <c r="D422" t="s">
        <v>1</v>
      </c>
      <c r="E422">
        <v>37.6</v>
      </c>
      <c r="F422" t="str">
        <f t="shared" si="202"/>
        <v>Obesidad II</v>
      </c>
      <c r="G422">
        <v>0</v>
      </c>
      <c r="H422" t="str">
        <f t="shared" si="203"/>
        <v>No tiene herencia</v>
      </c>
      <c r="I422">
        <v>155</v>
      </c>
      <c r="J422">
        <v>103</v>
      </c>
      <c r="K422">
        <v>85</v>
      </c>
      <c r="L422" t="str">
        <f t="shared" si="204"/>
        <v>Normal</v>
      </c>
      <c r="M422">
        <v>26</v>
      </c>
      <c r="N422" t="str">
        <f t="shared" si="205"/>
        <v>Reducida</v>
      </c>
      <c r="O422">
        <v>3</v>
      </c>
      <c r="P422" t="str">
        <f t="shared" si="206"/>
        <v>Limitacion marcada</v>
      </c>
      <c r="Q422">
        <v>1</v>
      </c>
      <c r="R422" t="str">
        <f t="shared" si="207"/>
        <v>Tiene cetoacidosis</v>
      </c>
      <c r="S422">
        <v>1</v>
      </c>
      <c r="T422" t="str">
        <f t="shared" si="208"/>
        <v>Tiene Insuficiencia</v>
      </c>
      <c r="U422">
        <v>1</v>
      </c>
      <c r="V422" t="str">
        <f t="shared" si="209"/>
        <v>Hipertenso</v>
      </c>
      <c r="W422">
        <v>2.6</v>
      </c>
      <c r="X422" t="str">
        <f t="shared" si="198"/>
        <v>Alto</v>
      </c>
      <c r="Y422">
        <v>83</v>
      </c>
      <c r="Z422" t="str">
        <f t="shared" si="199"/>
        <v>Elevado</v>
      </c>
      <c r="AA422">
        <v>35</v>
      </c>
      <c r="AB422" t="str">
        <f t="shared" si="210"/>
        <v>Funcion disminuida moderada</v>
      </c>
      <c r="AC422">
        <v>1238</v>
      </c>
      <c r="AD422" t="str">
        <f t="shared" si="211"/>
        <v>Proteinuria</v>
      </c>
      <c r="AE422">
        <v>990</v>
      </c>
      <c r="AF422" t="str">
        <f t="shared" si="212"/>
        <v>Macroalbuminuria</v>
      </c>
      <c r="AG422">
        <v>529</v>
      </c>
      <c r="AH422" t="str">
        <f t="shared" si="213"/>
        <v>Poliuria</v>
      </c>
      <c r="AI422">
        <v>1</v>
      </c>
      <c r="AJ422" t="str">
        <f t="shared" si="214"/>
        <v>Diabetico</v>
      </c>
      <c r="AK422">
        <v>217</v>
      </c>
      <c r="AL422" t="str">
        <f t="shared" si="215"/>
        <v>Diabetes</v>
      </c>
      <c r="AM422">
        <v>7.4</v>
      </c>
      <c r="AN422" t="str">
        <f t="shared" si="216"/>
        <v>Diabetes</v>
      </c>
      <c r="AO422">
        <v>293</v>
      </c>
      <c r="AP422" t="str">
        <f t="shared" si="217"/>
        <v>Riesgo</v>
      </c>
      <c r="AQ422">
        <v>156</v>
      </c>
      <c r="AR422" t="str">
        <f t="shared" si="218"/>
        <v>Limite alto</v>
      </c>
      <c r="AS422">
        <v>31</v>
      </c>
      <c r="AT422" t="str">
        <f t="shared" si="219"/>
        <v>Bajo</v>
      </c>
      <c r="AU422">
        <v>299</v>
      </c>
      <c r="AV422" t="str">
        <f t="shared" si="220"/>
        <v>Alto</v>
      </c>
      <c r="AW422">
        <v>138</v>
      </c>
      <c r="AX422" t="str">
        <f t="shared" si="221"/>
        <v>Normal</v>
      </c>
      <c r="AY422">
        <v>6</v>
      </c>
      <c r="AZ422" t="str">
        <f t="shared" si="222"/>
        <v>Alto</v>
      </c>
      <c r="BA422">
        <v>11</v>
      </c>
      <c r="BB422" t="str">
        <f t="shared" si="200"/>
        <v>Baja</v>
      </c>
      <c r="BC422">
        <v>8.6</v>
      </c>
      <c r="BD422" t="str">
        <f t="shared" si="223"/>
        <v>Normal</v>
      </c>
      <c r="BE422">
        <v>7.4</v>
      </c>
      <c r="BF422" t="str">
        <f t="shared" si="224"/>
        <v>Alto</v>
      </c>
      <c r="BG422">
        <v>1</v>
      </c>
      <c r="BH422" t="str">
        <f t="shared" si="225"/>
        <v>Toma ECA</v>
      </c>
      <c r="BI422">
        <v>0</v>
      </c>
      <c r="BJ422" t="str">
        <f t="shared" si="226"/>
        <v>No toma ARB</v>
      </c>
      <c r="BK422">
        <v>1</v>
      </c>
      <c r="BL422" t="str">
        <f t="shared" si="227"/>
        <v>Toma diureticos</v>
      </c>
      <c r="BM422">
        <v>1</v>
      </c>
      <c r="BN422" t="str">
        <f t="shared" si="228"/>
        <v>Toma estatinas</v>
      </c>
      <c r="BO422">
        <v>1</v>
      </c>
      <c r="BP422" t="str">
        <f t="shared" si="229"/>
        <v>Enfermedad renal</v>
      </c>
      <c r="BQ422">
        <v>0</v>
      </c>
      <c r="BR422" t="str">
        <f t="shared" si="230"/>
        <v>Sano</v>
      </c>
    </row>
    <row r="423" spans="1:70" x14ac:dyDescent="0.25">
      <c r="A423" t="s">
        <v>423</v>
      </c>
      <c r="B423">
        <v>83</v>
      </c>
      <c r="C423" t="str">
        <f t="shared" si="201"/>
        <v>Adulto Mayor</v>
      </c>
      <c r="D423" t="s">
        <v>1</v>
      </c>
      <c r="E423">
        <v>29</v>
      </c>
      <c r="F423" t="str">
        <f t="shared" si="202"/>
        <v>Sobrepeso</v>
      </c>
      <c r="G423">
        <v>1</v>
      </c>
      <c r="H423" t="str">
        <f t="shared" si="203"/>
        <v>Tiene herencia</v>
      </c>
      <c r="I423">
        <v>177</v>
      </c>
      <c r="J423">
        <v>98</v>
      </c>
      <c r="K423">
        <v>87</v>
      </c>
      <c r="L423" t="str">
        <f t="shared" si="204"/>
        <v>Normal</v>
      </c>
      <c r="M423">
        <v>33</v>
      </c>
      <c r="N423" t="str">
        <f t="shared" si="205"/>
        <v>Reducida</v>
      </c>
      <c r="O423">
        <v>4</v>
      </c>
      <c r="P423" t="str">
        <f t="shared" si="206"/>
        <v>Incapacidad</v>
      </c>
      <c r="Q423">
        <v>0</v>
      </c>
      <c r="R423" t="str">
        <f t="shared" si="207"/>
        <v>No tiene cetoacidosis</v>
      </c>
      <c r="S423">
        <v>0</v>
      </c>
      <c r="T423" t="str">
        <f t="shared" si="208"/>
        <v>No tiene Insuficiencia</v>
      </c>
      <c r="U423">
        <v>1</v>
      </c>
      <c r="V423" t="str">
        <f t="shared" si="209"/>
        <v>Hipertenso</v>
      </c>
      <c r="W423">
        <v>3.4</v>
      </c>
      <c r="X423" t="str">
        <f t="shared" si="198"/>
        <v>Alto</v>
      </c>
      <c r="Y423">
        <v>117</v>
      </c>
      <c r="Z423" t="str">
        <f t="shared" si="199"/>
        <v>Riesgo</v>
      </c>
      <c r="AA423">
        <v>17</v>
      </c>
      <c r="AB423" t="str">
        <f t="shared" si="210"/>
        <v>Dismucion grave</v>
      </c>
      <c r="AC423">
        <v>2515</v>
      </c>
      <c r="AD423" t="str">
        <f t="shared" si="211"/>
        <v>Proteinuria</v>
      </c>
      <c r="AE423">
        <v>2012</v>
      </c>
      <c r="AF423" t="str">
        <f t="shared" si="212"/>
        <v>Macroalbuminuria</v>
      </c>
      <c r="AG423">
        <v>865</v>
      </c>
      <c r="AH423" t="str">
        <f t="shared" si="213"/>
        <v>Poliuria</v>
      </c>
      <c r="AI423">
        <v>0</v>
      </c>
      <c r="AJ423" t="str">
        <f t="shared" si="214"/>
        <v>No Diabetico</v>
      </c>
      <c r="AK423">
        <v>152</v>
      </c>
      <c r="AL423" t="str">
        <f t="shared" si="215"/>
        <v>Diabetes</v>
      </c>
      <c r="AM423">
        <v>7.2</v>
      </c>
      <c r="AN423" t="str">
        <f t="shared" si="216"/>
        <v>Diabetes</v>
      </c>
      <c r="AO423">
        <v>218</v>
      </c>
      <c r="AP423" t="str">
        <f t="shared" si="217"/>
        <v>Alto</v>
      </c>
      <c r="AQ423">
        <v>163</v>
      </c>
      <c r="AR423" t="str">
        <f t="shared" si="218"/>
        <v>Alto</v>
      </c>
      <c r="AS423">
        <v>38</v>
      </c>
      <c r="AT423" t="str">
        <f t="shared" si="219"/>
        <v>Bajo</v>
      </c>
      <c r="AU423">
        <v>229</v>
      </c>
      <c r="AV423" t="str">
        <f t="shared" si="220"/>
        <v>Alto</v>
      </c>
      <c r="AW423">
        <v>138</v>
      </c>
      <c r="AX423" t="str">
        <f t="shared" si="221"/>
        <v>Normal</v>
      </c>
      <c r="AY423">
        <v>6.7</v>
      </c>
      <c r="AZ423" t="str">
        <f t="shared" si="222"/>
        <v>Alto</v>
      </c>
      <c r="BA423">
        <v>10.199999999999999</v>
      </c>
      <c r="BB423" t="str">
        <f t="shared" si="200"/>
        <v>Baja</v>
      </c>
      <c r="BC423">
        <v>7.7</v>
      </c>
      <c r="BD423" t="str">
        <f t="shared" si="223"/>
        <v>Bajo</v>
      </c>
      <c r="BE423">
        <v>6.6</v>
      </c>
      <c r="BF423" t="str">
        <f t="shared" si="224"/>
        <v>Alto</v>
      </c>
      <c r="BG423">
        <v>0</v>
      </c>
      <c r="BH423" t="str">
        <f t="shared" si="225"/>
        <v>No Toma ECA</v>
      </c>
      <c r="BI423">
        <v>1</v>
      </c>
      <c r="BJ423" t="str">
        <f t="shared" si="226"/>
        <v>Toma ARB</v>
      </c>
      <c r="BK423">
        <v>1</v>
      </c>
      <c r="BL423" t="str">
        <f t="shared" si="227"/>
        <v>Toma diureticos</v>
      </c>
      <c r="BM423">
        <v>1</v>
      </c>
      <c r="BN423" t="str">
        <f t="shared" si="228"/>
        <v>Toma estatinas</v>
      </c>
      <c r="BO423">
        <v>1</v>
      </c>
      <c r="BP423" t="str">
        <f t="shared" si="229"/>
        <v>Enfermedad renal</v>
      </c>
      <c r="BQ423">
        <v>1</v>
      </c>
      <c r="BR423" t="str">
        <f t="shared" si="230"/>
        <v>Enfermedad cardiovascular</v>
      </c>
    </row>
    <row r="424" spans="1:70" x14ac:dyDescent="0.25">
      <c r="A424" t="s">
        <v>424</v>
      </c>
      <c r="B424">
        <v>76</v>
      </c>
      <c r="C424" t="str">
        <f t="shared" si="201"/>
        <v>Adulto Mayor</v>
      </c>
      <c r="D424" t="s">
        <v>1</v>
      </c>
      <c r="E424">
        <v>39.4</v>
      </c>
      <c r="F424" t="str">
        <f t="shared" si="202"/>
        <v>Obesidad II</v>
      </c>
      <c r="G424">
        <v>1</v>
      </c>
      <c r="H424" t="str">
        <f t="shared" si="203"/>
        <v>Tiene herencia</v>
      </c>
      <c r="I424">
        <v>172</v>
      </c>
      <c r="J424">
        <v>108</v>
      </c>
      <c r="K424">
        <v>81</v>
      </c>
      <c r="L424" t="str">
        <f t="shared" si="204"/>
        <v>Normal</v>
      </c>
      <c r="M424">
        <v>47</v>
      </c>
      <c r="N424" t="str">
        <f t="shared" si="205"/>
        <v>Intermedia</v>
      </c>
      <c r="O424">
        <v>4</v>
      </c>
      <c r="P424" t="str">
        <f t="shared" si="206"/>
        <v>Incapacidad</v>
      </c>
      <c r="Q424">
        <v>0</v>
      </c>
      <c r="R424" t="str">
        <f t="shared" si="207"/>
        <v>No tiene cetoacidosis</v>
      </c>
      <c r="S424">
        <v>1</v>
      </c>
      <c r="T424" t="str">
        <f t="shared" si="208"/>
        <v>Tiene Insuficiencia</v>
      </c>
      <c r="U424">
        <v>1</v>
      </c>
      <c r="V424" t="str">
        <f t="shared" si="209"/>
        <v>Hipertenso</v>
      </c>
      <c r="W424">
        <v>3.7</v>
      </c>
      <c r="X424" t="str">
        <f t="shared" si="198"/>
        <v>Alto</v>
      </c>
      <c r="Y424">
        <v>102</v>
      </c>
      <c r="Z424" t="str">
        <f t="shared" si="199"/>
        <v>Riesgo</v>
      </c>
      <c r="AA424">
        <v>17</v>
      </c>
      <c r="AB424" t="str">
        <f t="shared" si="210"/>
        <v>Dismucion grave</v>
      </c>
      <c r="AC424">
        <v>2551</v>
      </c>
      <c r="AD424" t="str">
        <f t="shared" si="211"/>
        <v>Proteinuria</v>
      </c>
      <c r="AE424">
        <v>2040</v>
      </c>
      <c r="AF424" t="str">
        <f t="shared" si="212"/>
        <v>Macroalbuminuria</v>
      </c>
      <c r="AG424">
        <v>853</v>
      </c>
      <c r="AH424" t="str">
        <f t="shared" si="213"/>
        <v>Poliuria</v>
      </c>
      <c r="AI424">
        <v>1</v>
      </c>
      <c r="AJ424" t="str">
        <f t="shared" si="214"/>
        <v>Diabetico</v>
      </c>
      <c r="AK424">
        <v>161</v>
      </c>
      <c r="AL424" t="str">
        <f t="shared" si="215"/>
        <v>Diabetes</v>
      </c>
      <c r="AM424">
        <v>6.9</v>
      </c>
      <c r="AN424" t="str">
        <f t="shared" si="216"/>
        <v>Diabetes</v>
      </c>
      <c r="AO424">
        <v>312</v>
      </c>
      <c r="AP424" t="str">
        <f t="shared" si="217"/>
        <v>Riesgo</v>
      </c>
      <c r="AQ424">
        <v>213</v>
      </c>
      <c r="AR424" t="str">
        <f t="shared" si="218"/>
        <v>Muy alto</v>
      </c>
      <c r="AS424">
        <v>40</v>
      </c>
      <c r="AT424" t="str">
        <f t="shared" si="219"/>
        <v>Bajo</v>
      </c>
      <c r="AU424">
        <v>182</v>
      </c>
      <c r="AV424" t="str">
        <f t="shared" si="220"/>
        <v>Alto</v>
      </c>
      <c r="AW424">
        <v>138</v>
      </c>
      <c r="AX424" t="str">
        <f t="shared" si="221"/>
        <v>Normal</v>
      </c>
      <c r="AY424">
        <v>5.6</v>
      </c>
      <c r="AZ424" t="str">
        <f t="shared" si="222"/>
        <v>Alto</v>
      </c>
      <c r="BA424">
        <v>9</v>
      </c>
      <c r="BB424" t="str">
        <f t="shared" si="200"/>
        <v>Baja</v>
      </c>
      <c r="BC424">
        <v>8.6</v>
      </c>
      <c r="BD424" t="str">
        <f t="shared" si="223"/>
        <v>Normal</v>
      </c>
      <c r="BE424">
        <v>5.9</v>
      </c>
      <c r="BF424" t="str">
        <f t="shared" si="224"/>
        <v>Alto</v>
      </c>
      <c r="BG424">
        <v>0</v>
      </c>
      <c r="BH424" t="str">
        <f t="shared" si="225"/>
        <v>No Toma ECA</v>
      </c>
      <c r="BI424">
        <v>0</v>
      </c>
      <c r="BJ424" t="str">
        <f t="shared" si="226"/>
        <v>No toma ARB</v>
      </c>
      <c r="BK424">
        <v>1</v>
      </c>
      <c r="BL424" t="str">
        <f t="shared" si="227"/>
        <v>Toma diureticos</v>
      </c>
      <c r="BM424">
        <v>1</v>
      </c>
      <c r="BN424" t="str">
        <f t="shared" si="228"/>
        <v>Toma estatinas</v>
      </c>
      <c r="BO424">
        <v>1</v>
      </c>
      <c r="BP424" t="str">
        <f t="shared" si="229"/>
        <v>Enfermedad renal</v>
      </c>
      <c r="BQ424">
        <v>0</v>
      </c>
      <c r="BR424" t="str">
        <f t="shared" si="230"/>
        <v>Sano</v>
      </c>
    </row>
    <row r="425" spans="1:70" x14ac:dyDescent="0.25">
      <c r="A425" t="s">
        <v>425</v>
      </c>
      <c r="B425">
        <v>72</v>
      </c>
      <c r="C425" t="str">
        <f t="shared" si="201"/>
        <v>Adulto Mayor</v>
      </c>
      <c r="D425" t="s">
        <v>6</v>
      </c>
      <c r="E425">
        <v>25.9</v>
      </c>
      <c r="F425" t="str">
        <f t="shared" si="202"/>
        <v>Sobrepeso</v>
      </c>
      <c r="G425">
        <v>1</v>
      </c>
      <c r="H425" t="str">
        <f t="shared" si="203"/>
        <v>Tiene herencia</v>
      </c>
      <c r="I425">
        <v>160</v>
      </c>
      <c r="J425">
        <v>98</v>
      </c>
      <c r="K425">
        <v>88</v>
      </c>
      <c r="L425" t="str">
        <f t="shared" si="204"/>
        <v>Normal</v>
      </c>
      <c r="M425">
        <v>47</v>
      </c>
      <c r="N425" t="str">
        <f t="shared" si="205"/>
        <v>Intermedia</v>
      </c>
      <c r="O425">
        <v>2</v>
      </c>
      <c r="P425" t="str">
        <f t="shared" si="206"/>
        <v>Ligera limitaciones</v>
      </c>
      <c r="Q425">
        <v>1</v>
      </c>
      <c r="R425" t="str">
        <f t="shared" si="207"/>
        <v>Tiene cetoacidosis</v>
      </c>
      <c r="S425">
        <v>0</v>
      </c>
      <c r="T425" t="str">
        <f t="shared" si="208"/>
        <v>No tiene Insuficiencia</v>
      </c>
      <c r="U425">
        <v>1</v>
      </c>
      <c r="V425" t="str">
        <f t="shared" si="209"/>
        <v>Hipertenso</v>
      </c>
      <c r="W425">
        <v>2.5</v>
      </c>
      <c r="X425" t="str">
        <f t="shared" si="198"/>
        <v>Alto</v>
      </c>
      <c r="Y425">
        <v>99</v>
      </c>
      <c r="Z425" t="str">
        <f t="shared" si="199"/>
        <v>Elevado</v>
      </c>
      <c r="AA425">
        <v>34</v>
      </c>
      <c r="AB425" t="str">
        <f t="shared" si="210"/>
        <v>Funcion disminuida moderada</v>
      </c>
      <c r="AC425">
        <v>1861</v>
      </c>
      <c r="AD425" t="str">
        <f t="shared" si="211"/>
        <v>Proteinuria</v>
      </c>
      <c r="AE425">
        <v>1488</v>
      </c>
      <c r="AF425" t="str">
        <f t="shared" si="212"/>
        <v>Macroalbuminuria</v>
      </c>
      <c r="AG425">
        <v>476</v>
      </c>
      <c r="AH425" t="str">
        <f t="shared" si="213"/>
        <v>Oliguria</v>
      </c>
      <c r="AI425">
        <v>1</v>
      </c>
      <c r="AJ425" t="str">
        <f t="shared" si="214"/>
        <v>Diabetico</v>
      </c>
      <c r="AK425">
        <v>198</v>
      </c>
      <c r="AL425" t="str">
        <f t="shared" si="215"/>
        <v>Diabetes</v>
      </c>
      <c r="AM425">
        <v>9.5</v>
      </c>
      <c r="AN425" t="str">
        <f t="shared" si="216"/>
        <v>Diabetes</v>
      </c>
      <c r="AO425">
        <v>264</v>
      </c>
      <c r="AP425" t="str">
        <f t="shared" si="217"/>
        <v>Riesgo</v>
      </c>
      <c r="AQ425">
        <v>198</v>
      </c>
      <c r="AR425" t="str">
        <f t="shared" si="218"/>
        <v>Muy alto</v>
      </c>
      <c r="AS425">
        <v>33</v>
      </c>
      <c r="AT425" t="str">
        <f t="shared" si="219"/>
        <v>Bajo</v>
      </c>
      <c r="AU425">
        <v>415</v>
      </c>
      <c r="AV425" t="str">
        <f t="shared" si="220"/>
        <v>Alto</v>
      </c>
      <c r="AW425">
        <v>130</v>
      </c>
      <c r="AX425" t="str">
        <f t="shared" si="221"/>
        <v>Bajo</v>
      </c>
      <c r="AY425">
        <v>6.5</v>
      </c>
      <c r="AZ425" t="str">
        <f t="shared" si="222"/>
        <v>Alto</v>
      </c>
      <c r="BA425">
        <v>9.8000000000000007</v>
      </c>
      <c r="BB425" t="str">
        <f t="shared" si="200"/>
        <v>Baja</v>
      </c>
      <c r="BC425">
        <v>8.3000000000000007</v>
      </c>
      <c r="BD425" t="str">
        <f t="shared" si="223"/>
        <v>Bajo</v>
      </c>
      <c r="BE425">
        <v>6.5</v>
      </c>
      <c r="BF425" t="str">
        <f t="shared" si="224"/>
        <v>Alto</v>
      </c>
      <c r="BG425">
        <v>1</v>
      </c>
      <c r="BH425" t="str">
        <f t="shared" si="225"/>
        <v>Toma ECA</v>
      </c>
      <c r="BI425">
        <v>1</v>
      </c>
      <c r="BJ425" t="str">
        <f t="shared" si="226"/>
        <v>Toma ARB</v>
      </c>
      <c r="BK425">
        <v>0</v>
      </c>
      <c r="BL425" t="str">
        <f t="shared" si="227"/>
        <v>No toma diureticos</v>
      </c>
      <c r="BM425">
        <v>1</v>
      </c>
      <c r="BN425" t="str">
        <f t="shared" si="228"/>
        <v>Toma estatinas</v>
      </c>
      <c r="BO425">
        <v>1</v>
      </c>
      <c r="BP425" t="str">
        <f t="shared" si="229"/>
        <v>Enfermedad renal</v>
      </c>
      <c r="BQ425">
        <v>0</v>
      </c>
      <c r="BR425" t="str">
        <f t="shared" si="230"/>
        <v>Sano</v>
      </c>
    </row>
    <row r="426" spans="1:70" x14ac:dyDescent="0.25">
      <c r="A426" t="s">
        <v>426</v>
      </c>
      <c r="B426">
        <v>67</v>
      </c>
      <c r="C426" t="str">
        <f t="shared" si="201"/>
        <v>Adulto Mayor</v>
      </c>
      <c r="D426" t="s">
        <v>6</v>
      </c>
      <c r="E426">
        <v>38</v>
      </c>
      <c r="F426" t="str">
        <f t="shared" si="202"/>
        <v>Obesidad II</v>
      </c>
      <c r="G426">
        <v>1</v>
      </c>
      <c r="H426" t="str">
        <f t="shared" si="203"/>
        <v>Tiene herencia</v>
      </c>
      <c r="I426">
        <v>166</v>
      </c>
      <c r="J426">
        <v>110</v>
      </c>
      <c r="K426">
        <v>104</v>
      </c>
      <c r="L426" t="str">
        <f t="shared" si="204"/>
        <v>Taquicardia</v>
      </c>
      <c r="M426">
        <v>45</v>
      </c>
      <c r="N426" t="str">
        <f t="shared" si="205"/>
        <v>Intermedia</v>
      </c>
      <c r="O426">
        <v>3</v>
      </c>
      <c r="P426" t="str">
        <f t="shared" si="206"/>
        <v>Limitacion marcada</v>
      </c>
      <c r="Q426">
        <v>0</v>
      </c>
      <c r="R426" t="str">
        <f t="shared" si="207"/>
        <v>No tiene cetoacidosis</v>
      </c>
      <c r="S426">
        <v>1</v>
      </c>
      <c r="T426" t="str">
        <f t="shared" si="208"/>
        <v>Tiene Insuficiencia</v>
      </c>
      <c r="U426">
        <v>1</v>
      </c>
      <c r="V426" t="str">
        <f t="shared" si="209"/>
        <v>Hipertenso</v>
      </c>
      <c r="W426">
        <v>4.2</v>
      </c>
      <c r="X426" t="str">
        <f t="shared" si="198"/>
        <v>Alto</v>
      </c>
      <c r="Y426">
        <v>59</v>
      </c>
      <c r="Z426" t="str">
        <f t="shared" si="199"/>
        <v>Elevado</v>
      </c>
      <c r="AA426">
        <v>27</v>
      </c>
      <c r="AB426" t="str">
        <f t="shared" si="210"/>
        <v>Dismucion grave</v>
      </c>
      <c r="AC426">
        <v>479</v>
      </c>
      <c r="AD426" t="str">
        <f t="shared" si="211"/>
        <v>Proteinuria</v>
      </c>
      <c r="AE426">
        <v>431</v>
      </c>
      <c r="AF426" t="str">
        <f t="shared" si="212"/>
        <v>Macroalbuminuria</v>
      </c>
      <c r="AG426">
        <v>411</v>
      </c>
      <c r="AH426" t="str">
        <f t="shared" si="213"/>
        <v>Oliguria</v>
      </c>
      <c r="AI426">
        <v>1</v>
      </c>
      <c r="AJ426" t="str">
        <f t="shared" si="214"/>
        <v>Diabetico</v>
      </c>
      <c r="AK426">
        <v>136</v>
      </c>
      <c r="AL426" t="str">
        <f t="shared" si="215"/>
        <v>Diabetes</v>
      </c>
      <c r="AM426">
        <v>6.8</v>
      </c>
      <c r="AN426" t="str">
        <f t="shared" si="216"/>
        <v>Diabetes</v>
      </c>
      <c r="AO426">
        <v>217</v>
      </c>
      <c r="AP426" t="str">
        <f t="shared" si="217"/>
        <v>Alto</v>
      </c>
      <c r="AQ426">
        <v>186</v>
      </c>
      <c r="AR426" t="str">
        <f t="shared" si="218"/>
        <v>Alto</v>
      </c>
      <c r="AS426">
        <v>29</v>
      </c>
      <c r="AT426" t="str">
        <f t="shared" si="219"/>
        <v>Bajo</v>
      </c>
      <c r="AU426">
        <v>345</v>
      </c>
      <c r="AV426" t="str">
        <f t="shared" si="220"/>
        <v>Alto</v>
      </c>
      <c r="AW426">
        <v>136</v>
      </c>
      <c r="AX426" t="str">
        <f t="shared" si="221"/>
        <v>Normal</v>
      </c>
      <c r="AY426">
        <v>6.2</v>
      </c>
      <c r="AZ426" t="str">
        <f t="shared" si="222"/>
        <v>Alto</v>
      </c>
      <c r="BA426">
        <v>10</v>
      </c>
      <c r="BB426" t="str">
        <f t="shared" si="200"/>
        <v>Baja</v>
      </c>
      <c r="BC426">
        <v>8.6999999999999993</v>
      </c>
      <c r="BD426" t="str">
        <f t="shared" si="223"/>
        <v>Normal</v>
      </c>
      <c r="BE426">
        <v>7.2</v>
      </c>
      <c r="BF426" t="str">
        <f t="shared" si="224"/>
        <v>Alto</v>
      </c>
      <c r="BG426">
        <v>0</v>
      </c>
      <c r="BH426" t="str">
        <f t="shared" si="225"/>
        <v>No Toma ECA</v>
      </c>
      <c r="BI426">
        <v>0</v>
      </c>
      <c r="BJ426" t="str">
        <f t="shared" si="226"/>
        <v>No toma ARB</v>
      </c>
      <c r="BK426">
        <v>0</v>
      </c>
      <c r="BL426" t="str">
        <f t="shared" si="227"/>
        <v>No toma diureticos</v>
      </c>
      <c r="BM426">
        <v>1</v>
      </c>
      <c r="BN426" t="str">
        <f t="shared" si="228"/>
        <v>Toma estatinas</v>
      </c>
      <c r="BO426">
        <v>1</v>
      </c>
      <c r="BP426" t="str">
        <f t="shared" si="229"/>
        <v>Enfermedad renal</v>
      </c>
      <c r="BQ426">
        <v>1</v>
      </c>
      <c r="BR426" t="str">
        <f t="shared" si="230"/>
        <v>Enfermedad cardiovascular</v>
      </c>
    </row>
    <row r="427" spans="1:70" x14ac:dyDescent="0.25">
      <c r="A427" t="s">
        <v>427</v>
      </c>
      <c r="B427">
        <v>48</v>
      </c>
      <c r="C427" t="str">
        <f t="shared" si="201"/>
        <v>Adulto</v>
      </c>
      <c r="D427" t="s">
        <v>6</v>
      </c>
      <c r="E427">
        <v>19.899999999999999</v>
      </c>
      <c r="F427" t="str">
        <f t="shared" si="202"/>
        <v>Peso Normal</v>
      </c>
      <c r="G427">
        <v>1</v>
      </c>
      <c r="H427" t="str">
        <f t="shared" si="203"/>
        <v>Tiene herencia</v>
      </c>
      <c r="I427">
        <v>118</v>
      </c>
      <c r="J427">
        <v>71</v>
      </c>
      <c r="K427">
        <v>63</v>
      </c>
      <c r="L427" t="str">
        <f t="shared" si="204"/>
        <v>Normal</v>
      </c>
      <c r="M427">
        <v>61</v>
      </c>
      <c r="N427" t="str">
        <f t="shared" si="205"/>
        <v>Normal</v>
      </c>
      <c r="O427">
        <v>1</v>
      </c>
      <c r="P427" t="str">
        <f t="shared" si="206"/>
        <v>Sin limitaciones</v>
      </c>
      <c r="Q427">
        <v>0</v>
      </c>
      <c r="R427" t="str">
        <f t="shared" si="207"/>
        <v>No tiene cetoacidosis</v>
      </c>
      <c r="S427">
        <v>0</v>
      </c>
      <c r="T427" t="str">
        <f t="shared" si="208"/>
        <v>No tiene Insuficiencia</v>
      </c>
      <c r="U427">
        <v>0</v>
      </c>
      <c r="V427" t="str">
        <f t="shared" si="209"/>
        <v>Normotenso</v>
      </c>
      <c r="W427">
        <v>1</v>
      </c>
      <c r="X427" t="str">
        <f t="shared" si="198"/>
        <v>Normal</v>
      </c>
      <c r="Y427">
        <v>15</v>
      </c>
      <c r="Z427" t="str">
        <f t="shared" si="199"/>
        <v>Bajo</v>
      </c>
      <c r="AA427">
        <v>87</v>
      </c>
      <c r="AB427" t="str">
        <f t="shared" si="210"/>
        <v>Funcion disminuida</v>
      </c>
      <c r="AC427">
        <v>22</v>
      </c>
      <c r="AD427" t="str">
        <f t="shared" si="211"/>
        <v>Normal</v>
      </c>
      <c r="AE427">
        <v>15</v>
      </c>
      <c r="AF427" t="str">
        <f t="shared" si="212"/>
        <v>Normal</v>
      </c>
      <c r="AG427">
        <v>2171</v>
      </c>
      <c r="AH427" t="str">
        <f t="shared" si="213"/>
        <v>Poliuria</v>
      </c>
      <c r="AI427">
        <v>1</v>
      </c>
      <c r="AJ427" t="str">
        <f t="shared" si="214"/>
        <v>Diabetico</v>
      </c>
      <c r="AK427">
        <v>110</v>
      </c>
      <c r="AL427" t="str">
        <f t="shared" si="215"/>
        <v>Prediabetes</v>
      </c>
      <c r="AM427">
        <v>5.2</v>
      </c>
      <c r="AN427" t="str">
        <f t="shared" si="216"/>
        <v>Normal</v>
      </c>
      <c r="AO427">
        <v>194</v>
      </c>
      <c r="AP427" t="str">
        <f t="shared" si="217"/>
        <v>Normal</v>
      </c>
      <c r="AQ427">
        <v>120</v>
      </c>
      <c r="AR427" t="str">
        <f t="shared" si="218"/>
        <v>Casi normal</v>
      </c>
      <c r="AS427">
        <v>48</v>
      </c>
      <c r="AT427" t="str">
        <f t="shared" si="219"/>
        <v>Bajo</v>
      </c>
      <c r="AU427">
        <v>88</v>
      </c>
      <c r="AV427" t="str">
        <f t="shared" si="220"/>
        <v>Normal</v>
      </c>
      <c r="AW427">
        <v>140</v>
      </c>
      <c r="AX427" t="str">
        <f t="shared" si="221"/>
        <v>Normal</v>
      </c>
      <c r="AY427">
        <v>4.4000000000000004</v>
      </c>
      <c r="AZ427" t="str">
        <f t="shared" si="222"/>
        <v>Normal</v>
      </c>
      <c r="BA427">
        <v>14.5</v>
      </c>
      <c r="BB427" t="str">
        <f t="shared" si="200"/>
        <v>Normal</v>
      </c>
      <c r="BC427">
        <v>10.199999999999999</v>
      </c>
      <c r="BD427" t="str">
        <f t="shared" si="223"/>
        <v>Normal</v>
      </c>
      <c r="BE427">
        <v>3.1</v>
      </c>
      <c r="BF427" t="str">
        <f t="shared" si="224"/>
        <v>Normal</v>
      </c>
      <c r="BG427">
        <v>1</v>
      </c>
      <c r="BH427" t="str">
        <f t="shared" si="225"/>
        <v>Toma ECA</v>
      </c>
      <c r="BI427">
        <v>1</v>
      </c>
      <c r="BJ427" t="str">
        <f t="shared" si="226"/>
        <v>Toma ARB</v>
      </c>
      <c r="BK427">
        <v>0</v>
      </c>
      <c r="BL427" t="str">
        <f t="shared" si="227"/>
        <v>No toma diureticos</v>
      </c>
      <c r="BM427">
        <v>1</v>
      </c>
      <c r="BN427" t="str">
        <f t="shared" si="228"/>
        <v>Toma estatinas</v>
      </c>
      <c r="BO427">
        <v>0</v>
      </c>
      <c r="BP427" t="str">
        <f t="shared" si="229"/>
        <v>Sano</v>
      </c>
      <c r="BQ427">
        <v>0</v>
      </c>
      <c r="BR427" t="str">
        <f t="shared" si="230"/>
        <v>Sano</v>
      </c>
    </row>
    <row r="428" spans="1:70" x14ac:dyDescent="0.25">
      <c r="A428" t="s">
        <v>428</v>
      </c>
      <c r="B428">
        <v>77</v>
      </c>
      <c r="C428" t="str">
        <f t="shared" si="201"/>
        <v>Adulto Mayor</v>
      </c>
      <c r="D428" t="s">
        <v>6</v>
      </c>
      <c r="E428">
        <v>38.5</v>
      </c>
      <c r="F428" t="str">
        <f t="shared" si="202"/>
        <v>Obesidad II</v>
      </c>
      <c r="G428">
        <v>1</v>
      </c>
      <c r="H428" t="str">
        <f t="shared" si="203"/>
        <v>Tiene herencia</v>
      </c>
      <c r="I428">
        <v>170</v>
      </c>
      <c r="J428">
        <v>90</v>
      </c>
      <c r="K428">
        <v>86</v>
      </c>
      <c r="L428" t="str">
        <f t="shared" si="204"/>
        <v>Normal</v>
      </c>
      <c r="M428">
        <v>31</v>
      </c>
      <c r="N428" t="str">
        <f t="shared" si="205"/>
        <v>Reducida</v>
      </c>
      <c r="O428">
        <v>2</v>
      </c>
      <c r="P428" t="str">
        <f t="shared" si="206"/>
        <v>Ligera limitaciones</v>
      </c>
      <c r="Q428">
        <v>1</v>
      </c>
      <c r="R428" t="str">
        <f t="shared" si="207"/>
        <v>Tiene cetoacidosis</v>
      </c>
      <c r="S428">
        <v>0</v>
      </c>
      <c r="T428" t="str">
        <f t="shared" si="208"/>
        <v>No tiene Insuficiencia</v>
      </c>
      <c r="U428">
        <v>1</v>
      </c>
      <c r="V428" t="str">
        <f t="shared" si="209"/>
        <v>Hipertenso</v>
      </c>
      <c r="W428">
        <v>3.9</v>
      </c>
      <c r="X428" t="str">
        <f t="shared" si="198"/>
        <v>Alto</v>
      </c>
      <c r="Y428">
        <v>81</v>
      </c>
      <c r="Z428" t="str">
        <f t="shared" si="199"/>
        <v>Elevado</v>
      </c>
      <c r="AA428">
        <v>51</v>
      </c>
      <c r="AB428" t="str">
        <f t="shared" si="210"/>
        <v>Funcion disminuida moderada</v>
      </c>
      <c r="AC428">
        <v>1111</v>
      </c>
      <c r="AD428" t="str">
        <f t="shared" si="211"/>
        <v>Proteinuria</v>
      </c>
      <c r="AE428">
        <v>888</v>
      </c>
      <c r="AF428" t="str">
        <f t="shared" si="212"/>
        <v>Macroalbuminuria</v>
      </c>
      <c r="AG428">
        <v>764</v>
      </c>
      <c r="AH428" t="str">
        <f t="shared" si="213"/>
        <v>Poliuria</v>
      </c>
      <c r="AI428">
        <v>0</v>
      </c>
      <c r="AJ428" t="str">
        <f t="shared" si="214"/>
        <v>No Diabetico</v>
      </c>
      <c r="AK428">
        <v>213</v>
      </c>
      <c r="AL428" t="str">
        <f t="shared" si="215"/>
        <v>Diabetes</v>
      </c>
      <c r="AM428">
        <v>10.1</v>
      </c>
      <c r="AN428" t="str">
        <f t="shared" si="216"/>
        <v>Diabetes</v>
      </c>
      <c r="AO428">
        <v>250</v>
      </c>
      <c r="AP428" t="str">
        <f t="shared" si="217"/>
        <v>Riesgo</v>
      </c>
      <c r="AQ428">
        <v>164</v>
      </c>
      <c r="AR428" t="str">
        <f t="shared" si="218"/>
        <v>Alto</v>
      </c>
      <c r="AS428">
        <v>33</v>
      </c>
      <c r="AT428" t="str">
        <f t="shared" si="219"/>
        <v>Bajo</v>
      </c>
      <c r="AU428">
        <v>192</v>
      </c>
      <c r="AV428" t="str">
        <f t="shared" si="220"/>
        <v>Alto</v>
      </c>
      <c r="AW428">
        <v>135</v>
      </c>
      <c r="AX428" t="str">
        <f t="shared" si="221"/>
        <v>Normal</v>
      </c>
      <c r="AY428">
        <v>5.7</v>
      </c>
      <c r="AZ428" t="str">
        <f t="shared" si="222"/>
        <v>Alto</v>
      </c>
      <c r="BA428">
        <v>7.7</v>
      </c>
      <c r="BB428" t="str">
        <f t="shared" si="200"/>
        <v>Baja</v>
      </c>
      <c r="BC428">
        <v>8.5</v>
      </c>
      <c r="BD428" t="str">
        <f t="shared" si="223"/>
        <v>Normal</v>
      </c>
      <c r="BE428">
        <v>4.7</v>
      </c>
      <c r="BF428" t="str">
        <f t="shared" si="224"/>
        <v>Alto</v>
      </c>
      <c r="BG428">
        <v>1</v>
      </c>
      <c r="BH428" t="str">
        <f t="shared" si="225"/>
        <v>Toma ECA</v>
      </c>
      <c r="BI428">
        <v>1</v>
      </c>
      <c r="BJ428" t="str">
        <f t="shared" si="226"/>
        <v>Toma ARB</v>
      </c>
      <c r="BK428">
        <v>1</v>
      </c>
      <c r="BL428" t="str">
        <f t="shared" si="227"/>
        <v>Toma diureticos</v>
      </c>
      <c r="BM428">
        <v>1</v>
      </c>
      <c r="BN428" t="str">
        <f t="shared" si="228"/>
        <v>Toma estatinas</v>
      </c>
      <c r="BO428">
        <v>1</v>
      </c>
      <c r="BP428" t="str">
        <f t="shared" si="229"/>
        <v>Enfermedad renal</v>
      </c>
      <c r="BQ428">
        <v>0</v>
      </c>
      <c r="BR428" t="str">
        <f t="shared" si="230"/>
        <v>Sano</v>
      </c>
    </row>
    <row r="429" spans="1:70" x14ac:dyDescent="0.25">
      <c r="A429" t="s">
        <v>429</v>
      </c>
      <c r="B429">
        <v>62</v>
      </c>
      <c r="C429" t="str">
        <f t="shared" si="201"/>
        <v>Adulto Mayor</v>
      </c>
      <c r="D429" t="s">
        <v>1</v>
      </c>
      <c r="E429">
        <v>29.9</v>
      </c>
      <c r="F429" t="str">
        <f t="shared" si="202"/>
        <v>Sobrepeso</v>
      </c>
      <c r="G429">
        <v>1</v>
      </c>
      <c r="H429" t="str">
        <f t="shared" si="203"/>
        <v>Tiene herencia</v>
      </c>
      <c r="I429">
        <v>170</v>
      </c>
      <c r="J429">
        <v>103</v>
      </c>
      <c r="K429">
        <v>96</v>
      </c>
      <c r="L429" t="str">
        <f t="shared" si="204"/>
        <v>Normal</v>
      </c>
      <c r="M429">
        <v>39</v>
      </c>
      <c r="N429" t="str">
        <f t="shared" si="205"/>
        <v>Reducida</v>
      </c>
      <c r="O429">
        <v>3</v>
      </c>
      <c r="P429" t="str">
        <f t="shared" si="206"/>
        <v>Limitacion marcada</v>
      </c>
      <c r="Q429">
        <v>1</v>
      </c>
      <c r="R429" t="str">
        <f t="shared" si="207"/>
        <v>Tiene cetoacidosis</v>
      </c>
      <c r="S429">
        <v>0</v>
      </c>
      <c r="T429" t="str">
        <f t="shared" si="208"/>
        <v>No tiene Insuficiencia</v>
      </c>
      <c r="U429">
        <v>1</v>
      </c>
      <c r="V429" t="str">
        <f t="shared" si="209"/>
        <v>Hipertenso</v>
      </c>
      <c r="W429">
        <v>3.4</v>
      </c>
      <c r="X429" t="str">
        <f t="shared" si="198"/>
        <v>Alto</v>
      </c>
      <c r="Y429">
        <v>107</v>
      </c>
      <c r="Z429" t="str">
        <f t="shared" si="199"/>
        <v>Riesgo</v>
      </c>
      <c r="AA429">
        <v>28</v>
      </c>
      <c r="AB429" t="str">
        <f t="shared" si="210"/>
        <v>Dismucion grave</v>
      </c>
      <c r="AC429">
        <v>1670</v>
      </c>
      <c r="AD429" t="str">
        <f t="shared" si="211"/>
        <v>Proteinuria</v>
      </c>
      <c r="AE429">
        <v>1336</v>
      </c>
      <c r="AF429" t="str">
        <f t="shared" si="212"/>
        <v>Macroalbuminuria</v>
      </c>
      <c r="AG429">
        <v>336</v>
      </c>
      <c r="AH429" t="str">
        <f t="shared" si="213"/>
        <v>Oliguria</v>
      </c>
      <c r="AI429">
        <v>1</v>
      </c>
      <c r="AJ429" t="str">
        <f t="shared" si="214"/>
        <v>Diabetico</v>
      </c>
      <c r="AK429">
        <v>207</v>
      </c>
      <c r="AL429" t="str">
        <f t="shared" si="215"/>
        <v>Diabetes</v>
      </c>
      <c r="AM429">
        <v>7.7</v>
      </c>
      <c r="AN429" t="str">
        <f t="shared" si="216"/>
        <v>Diabetes</v>
      </c>
      <c r="AO429">
        <v>315</v>
      </c>
      <c r="AP429" t="str">
        <f t="shared" si="217"/>
        <v>Riesgo</v>
      </c>
      <c r="AQ429">
        <v>193</v>
      </c>
      <c r="AR429" t="str">
        <f t="shared" si="218"/>
        <v>Muy alto</v>
      </c>
      <c r="AS429">
        <v>42</v>
      </c>
      <c r="AT429" t="str">
        <f t="shared" si="219"/>
        <v>Bajo</v>
      </c>
      <c r="AU429">
        <v>375</v>
      </c>
      <c r="AV429" t="str">
        <f t="shared" si="220"/>
        <v>Alto</v>
      </c>
      <c r="AW429">
        <v>138</v>
      </c>
      <c r="AX429" t="str">
        <f t="shared" si="221"/>
        <v>Normal</v>
      </c>
      <c r="AY429">
        <v>5.6</v>
      </c>
      <c r="AZ429" t="str">
        <f t="shared" si="222"/>
        <v>Alto</v>
      </c>
      <c r="BA429">
        <v>9.5</v>
      </c>
      <c r="BB429" t="str">
        <f t="shared" si="200"/>
        <v>Baja</v>
      </c>
      <c r="BC429">
        <v>8.9</v>
      </c>
      <c r="BD429" t="str">
        <f t="shared" si="223"/>
        <v>Normal</v>
      </c>
      <c r="BE429">
        <v>7.4</v>
      </c>
      <c r="BF429" t="str">
        <f t="shared" si="224"/>
        <v>Alto</v>
      </c>
      <c r="BG429">
        <v>1</v>
      </c>
      <c r="BH429" t="str">
        <f t="shared" si="225"/>
        <v>Toma ECA</v>
      </c>
      <c r="BI429">
        <v>0</v>
      </c>
      <c r="BJ429" t="str">
        <f t="shared" si="226"/>
        <v>No toma ARB</v>
      </c>
      <c r="BK429">
        <v>1</v>
      </c>
      <c r="BL429" t="str">
        <f t="shared" si="227"/>
        <v>Toma diureticos</v>
      </c>
      <c r="BM429">
        <v>1</v>
      </c>
      <c r="BN429" t="str">
        <f t="shared" si="228"/>
        <v>Toma estatinas</v>
      </c>
      <c r="BO429">
        <v>1</v>
      </c>
      <c r="BP429" t="str">
        <f t="shared" si="229"/>
        <v>Enfermedad renal</v>
      </c>
      <c r="BQ429">
        <v>0</v>
      </c>
      <c r="BR429" t="str">
        <f t="shared" si="230"/>
        <v>Sano</v>
      </c>
    </row>
    <row r="430" spans="1:70" x14ac:dyDescent="0.25">
      <c r="A430" t="s">
        <v>430</v>
      </c>
      <c r="B430">
        <v>61</v>
      </c>
      <c r="C430" t="str">
        <f t="shared" si="201"/>
        <v>Adulto Mayor</v>
      </c>
      <c r="D430" t="s">
        <v>1</v>
      </c>
      <c r="E430">
        <v>32.9</v>
      </c>
      <c r="F430" t="str">
        <f t="shared" si="202"/>
        <v>Obesidad I</v>
      </c>
      <c r="G430">
        <v>1</v>
      </c>
      <c r="H430" t="str">
        <f t="shared" si="203"/>
        <v>Tiene herencia</v>
      </c>
      <c r="I430">
        <v>154</v>
      </c>
      <c r="J430">
        <v>94</v>
      </c>
      <c r="K430">
        <v>90</v>
      </c>
      <c r="L430" t="str">
        <f t="shared" si="204"/>
        <v>Normal</v>
      </c>
      <c r="M430">
        <v>29</v>
      </c>
      <c r="N430" t="str">
        <f t="shared" si="205"/>
        <v>Reducida</v>
      </c>
      <c r="O430">
        <v>3</v>
      </c>
      <c r="P430" t="str">
        <f t="shared" si="206"/>
        <v>Limitacion marcada</v>
      </c>
      <c r="Q430">
        <v>1</v>
      </c>
      <c r="R430" t="str">
        <f t="shared" si="207"/>
        <v>Tiene cetoacidosis</v>
      </c>
      <c r="S430">
        <v>1</v>
      </c>
      <c r="T430" t="str">
        <f t="shared" si="208"/>
        <v>Tiene Insuficiencia</v>
      </c>
      <c r="U430">
        <v>1</v>
      </c>
      <c r="V430" t="str">
        <f t="shared" si="209"/>
        <v>Hipertenso</v>
      </c>
      <c r="W430">
        <v>4.9000000000000004</v>
      </c>
      <c r="X430" t="str">
        <f t="shared" si="198"/>
        <v>Alto</v>
      </c>
      <c r="Y430">
        <v>98</v>
      </c>
      <c r="Z430" t="str">
        <f t="shared" si="199"/>
        <v>Elevado</v>
      </c>
      <c r="AA430">
        <v>36</v>
      </c>
      <c r="AB430" t="str">
        <f t="shared" si="210"/>
        <v>Funcion disminuida moderada</v>
      </c>
      <c r="AC430">
        <v>1610</v>
      </c>
      <c r="AD430" t="str">
        <f t="shared" si="211"/>
        <v>Proteinuria</v>
      </c>
      <c r="AE430">
        <v>1449</v>
      </c>
      <c r="AF430" t="str">
        <f t="shared" si="212"/>
        <v>Macroalbuminuria</v>
      </c>
      <c r="AG430">
        <v>468</v>
      </c>
      <c r="AH430" t="str">
        <f t="shared" si="213"/>
        <v>Oliguria</v>
      </c>
      <c r="AI430">
        <v>0</v>
      </c>
      <c r="AJ430" t="str">
        <f t="shared" si="214"/>
        <v>No Diabetico</v>
      </c>
      <c r="AK430">
        <v>184</v>
      </c>
      <c r="AL430" t="str">
        <f t="shared" si="215"/>
        <v>Diabetes</v>
      </c>
      <c r="AM430">
        <v>8.6</v>
      </c>
      <c r="AN430" t="str">
        <f t="shared" si="216"/>
        <v>Diabetes</v>
      </c>
      <c r="AO430">
        <v>200</v>
      </c>
      <c r="AP430" t="str">
        <f t="shared" si="217"/>
        <v>Alto</v>
      </c>
      <c r="AQ430">
        <v>201</v>
      </c>
      <c r="AR430" t="str">
        <f t="shared" si="218"/>
        <v>Muy alto</v>
      </c>
      <c r="AS430">
        <v>40</v>
      </c>
      <c r="AT430" t="str">
        <f t="shared" si="219"/>
        <v>Bajo</v>
      </c>
      <c r="AU430">
        <v>207</v>
      </c>
      <c r="AV430" t="str">
        <f t="shared" si="220"/>
        <v>Alto</v>
      </c>
      <c r="AW430">
        <v>130</v>
      </c>
      <c r="AX430" t="str">
        <f t="shared" si="221"/>
        <v>Bajo</v>
      </c>
      <c r="AY430">
        <v>5.0999999999999996</v>
      </c>
      <c r="AZ430" t="str">
        <f t="shared" si="222"/>
        <v>Alto</v>
      </c>
      <c r="BA430">
        <v>10.6</v>
      </c>
      <c r="BB430" t="str">
        <f t="shared" si="200"/>
        <v>Baja</v>
      </c>
      <c r="BC430">
        <v>8.8000000000000007</v>
      </c>
      <c r="BD430" t="str">
        <f t="shared" si="223"/>
        <v>Normal</v>
      </c>
      <c r="BE430">
        <v>7.5</v>
      </c>
      <c r="BF430" t="str">
        <f t="shared" si="224"/>
        <v>Alto</v>
      </c>
      <c r="BG430">
        <v>1</v>
      </c>
      <c r="BH430" t="str">
        <f t="shared" si="225"/>
        <v>Toma ECA</v>
      </c>
      <c r="BI430">
        <v>0</v>
      </c>
      <c r="BJ430" t="str">
        <f t="shared" si="226"/>
        <v>No toma ARB</v>
      </c>
      <c r="BK430">
        <v>1</v>
      </c>
      <c r="BL430" t="str">
        <f t="shared" si="227"/>
        <v>Toma diureticos</v>
      </c>
      <c r="BM430">
        <v>0</v>
      </c>
      <c r="BN430" t="str">
        <f t="shared" si="228"/>
        <v>No toma estatinas</v>
      </c>
      <c r="BO430">
        <v>1</v>
      </c>
      <c r="BP430" t="str">
        <f t="shared" si="229"/>
        <v>Enfermedad renal</v>
      </c>
      <c r="BQ430">
        <v>1</v>
      </c>
      <c r="BR430" t="str">
        <f t="shared" si="230"/>
        <v>Enfermedad cardiovascular</v>
      </c>
    </row>
    <row r="431" spans="1:70" x14ac:dyDescent="0.25">
      <c r="A431" t="s">
        <v>431</v>
      </c>
      <c r="B431">
        <v>36</v>
      </c>
      <c r="C431" t="str">
        <f t="shared" si="201"/>
        <v>Adulto</v>
      </c>
      <c r="D431" t="s">
        <v>6</v>
      </c>
      <c r="E431">
        <v>24</v>
      </c>
      <c r="F431" t="str">
        <f t="shared" si="202"/>
        <v>Peso Normal</v>
      </c>
      <c r="G431">
        <v>1</v>
      </c>
      <c r="H431" t="str">
        <f t="shared" si="203"/>
        <v>Tiene herencia</v>
      </c>
      <c r="I431">
        <v>114</v>
      </c>
      <c r="J431">
        <v>74</v>
      </c>
      <c r="K431">
        <v>83</v>
      </c>
      <c r="L431" t="str">
        <f t="shared" si="204"/>
        <v>Normal</v>
      </c>
      <c r="M431">
        <v>63</v>
      </c>
      <c r="N431" t="str">
        <f t="shared" si="205"/>
        <v>Normal</v>
      </c>
      <c r="O431">
        <v>2</v>
      </c>
      <c r="P431" t="str">
        <f t="shared" si="206"/>
        <v>Ligera limitaciones</v>
      </c>
      <c r="Q431">
        <v>0</v>
      </c>
      <c r="R431" t="str">
        <f t="shared" si="207"/>
        <v>No tiene cetoacidosis</v>
      </c>
      <c r="S431">
        <v>0</v>
      </c>
      <c r="T431" t="str">
        <f t="shared" si="208"/>
        <v>No tiene Insuficiencia</v>
      </c>
      <c r="U431">
        <v>1</v>
      </c>
      <c r="V431" t="str">
        <f t="shared" si="209"/>
        <v>Hipertenso</v>
      </c>
      <c r="W431">
        <v>0.6</v>
      </c>
      <c r="X431" t="str">
        <f t="shared" si="198"/>
        <v>Normal</v>
      </c>
      <c r="Y431">
        <v>35</v>
      </c>
      <c r="Z431" t="str">
        <f t="shared" si="199"/>
        <v>Normal</v>
      </c>
      <c r="AA431">
        <v>73</v>
      </c>
      <c r="AB431" t="str">
        <f t="shared" si="210"/>
        <v>Funcion disminuida</v>
      </c>
      <c r="AC431">
        <v>6</v>
      </c>
      <c r="AD431" t="str">
        <f t="shared" si="211"/>
        <v>Normal</v>
      </c>
      <c r="AE431">
        <v>4</v>
      </c>
      <c r="AF431" t="str">
        <f t="shared" si="212"/>
        <v>Normal</v>
      </c>
      <c r="AG431">
        <v>1716</v>
      </c>
      <c r="AH431" t="str">
        <f t="shared" si="213"/>
        <v>Poliuria</v>
      </c>
      <c r="AI431">
        <v>1</v>
      </c>
      <c r="AJ431" t="str">
        <f t="shared" si="214"/>
        <v>Diabetico</v>
      </c>
      <c r="AK431">
        <v>89</v>
      </c>
      <c r="AL431" t="str">
        <f t="shared" si="215"/>
        <v>Normal</v>
      </c>
      <c r="AM431">
        <v>5.2</v>
      </c>
      <c r="AN431" t="str">
        <f t="shared" si="216"/>
        <v>Normal</v>
      </c>
      <c r="AO431">
        <v>158</v>
      </c>
      <c r="AP431" t="str">
        <f t="shared" si="217"/>
        <v>Normal</v>
      </c>
      <c r="AQ431">
        <v>101</v>
      </c>
      <c r="AR431" t="str">
        <f t="shared" si="218"/>
        <v>Casi normal</v>
      </c>
      <c r="AS431">
        <v>62</v>
      </c>
      <c r="AT431" t="str">
        <f t="shared" si="219"/>
        <v>Normal</v>
      </c>
      <c r="AU431">
        <v>150</v>
      </c>
      <c r="AV431" t="str">
        <f t="shared" si="220"/>
        <v>Normal</v>
      </c>
      <c r="AW431">
        <v>143</v>
      </c>
      <c r="AX431" t="str">
        <f t="shared" si="221"/>
        <v>Normal</v>
      </c>
      <c r="AY431">
        <v>3.8</v>
      </c>
      <c r="AZ431" t="str">
        <f t="shared" si="222"/>
        <v>Normal</v>
      </c>
      <c r="BA431">
        <v>12.8</v>
      </c>
      <c r="BB431" t="str">
        <f t="shared" si="200"/>
        <v>Normal</v>
      </c>
      <c r="BC431">
        <v>8.9</v>
      </c>
      <c r="BD431" t="str">
        <f t="shared" si="223"/>
        <v>Normal</v>
      </c>
      <c r="BE431">
        <v>2.5</v>
      </c>
      <c r="BF431" t="str">
        <f t="shared" si="224"/>
        <v>Normal</v>
      </c>
      <c r="BG431">
        <v>0</v>
      </c>
      <c r="BH431" t="str">
        <f t="shared" si="225"/>
        <v>No Toma ECA</v>
      </c>
      <c r="BI431">
        <v>1</v>
      </c>
      <c r="BJ431" t="str">
        <f t="shared" si="226"/>
        <v>Toma ARB</v>
      </c>
      <c r="BK431">
        <v>1</v>
      </c>
      <c r="BL431" t="str">
        <f t="shared" si="227"/>
        <v>Toma diureticos</v>
      </c>
      <c r="BM431">
        <v>0</v>
      </c>
      <c r="BN431" t="str">
        <f t="shared" si="228"/>
        <v>No toma estatinas</v>
      </c>
      <c r="BO431">
        <v>0</v>
      </c>
      <c r="BP431" t="str">
        <f t="shared" si="229"/>
        <v>Sano</v>
      </c>
      <c r="BQ431">
        <v>1</v>
      </c>
      <c r="BR431" t="str">
        <f t="shared" si="230"/>
        <v>Enfermedad cardiovascular</v>
      </c>
    </row>
    <row r="432" spans="1:70" x14ac:dyDescent="0.25">
      <c r="A432" t="s">
        <v>432</v>
      </c>
      <c r="B432">
        <v>56</v>
      </c>
      <c r="C432" t="str">
        <f t="shared" si="201"/>
        <v>Adulto</v>
      </c>
      <c r="D432" t="s">
        <v>1</v>
      </c>
      <c r="E432">
        <v>34</v>
      </c>
      <c r="F432" t="str">
        <f t="shared" si="202"/>
        <v>Obesidad I</v>
      </c>
      <c r="G432">
        <v>1</v>
      </c>
      <c r="H432" t="str">
        <f t="shared" si="203"/>
        <v>Tiene herencia</v>
      </c>
      <c r="I432">
        <v>152</v>
      </c>
      <c r="J432">
        <v>96</v>
      </c>
      <c r="K432">
        <v>82</v>
      </c>
      <c r="L432" t="str">
        <f t="shared" si="204"/>
        <v>Normal</v>
      </c>
      <c r="M432">
        <v>46</v>
      </c>
      <c r="N432" t="str">
        <f t="shared" si="205"/>
        <v>Intermedia</v>
      </c>
      <c r="O432">
        <v>2</v>
      </c>
      <c r="P432" t="str">
        <f t="shared" si="206"/>
        <v>Ligera limitaciones</v>
      </c>
      <c r="Q432">
        <v>0</v>
      </c>
      <c r="R432" t="str">
        <f t="shared" si="207"/>
        <v>No tiene cetoacidosis</v>
      </c>
      <c r="S432">
        <v>1</v>
      </c>
      <c r="T432" t="str">
        <f t="shared" si="208"/>
        <v>Tiene Insuficiencia</v>
      </c>
      <c r="U432">
        <v>1</v>
      </c>
      <c r="V432" t="str">
        <f t="shared" si="209"/>
        <v>Hipertenso</v>
      </c>
      <c r="W432">
        <v>2.6</v>
      </c>
      <c r="X432" t="str">
        <f t="shared" si="198"/>
        <v>Alto</v>
      </c>
      <c r="Y432">
        <v>106</v>
      </c>
      <c r="Z432" t="str">
        <f t="shared" si="199"/>
        <v>Riesgo</v>
      </c>
      <c r="AA432">
        <v>17</v>
      </c>
      <c r="AB432" t="str">
        <f t="shared" si="210"/>
        <v>Dismucion grave</v>
      </c>
      <c r="AC432">
        <v>2972</v>
      </c>
      <c r="AD432" t="str">
        <f t="shared" si="211"/>
        <v>Proteinuria</v>
      </c>
      <c r="AE432">
        <v>2674</v>
      </c>
      <c r="AF432" t="str">
        <f t="shared" si="212"/>
        <v>Macroalbuminuria</v>
      </c>
      <c r="AG432">
        <v>728</v>
      </c>
      <c r="AH432" t="str">
        <f t="shared" si="213"/>
        <v>Poliuria</v>
      </c>
      <c r="AI432">
        <v>1</v>
      </c>
      <c r="AJ432" t="str">
        <f t="shared" si="214"/>
        <v>Diabetico</v>
      </c>
      <c r="AK432">
        <v>179</v>
      </c>
      <c r="AL432" t="str">
        <f t="shared" si="215"/>
        <v>Diabetes</v>
      </c>
      <c r="AM432">
        <v>7.1</v>
      </c>
      <c r="AN432" t="str">
        <f t="shared" si="216"/>
        <v>Diabetes</v>
      </c>
      <c r="AO432">
        <v>265</v>
      </c>
      <c r="AP432" t="str">
        <f t="shared" si="217"/>
        <v>Riesgo</v>
      </c>
      <c r="AQ432">
        <v>220</v>
      </c>
      <c r="AR432" t="str">
        <f t="shared" si="218"/>
        <v>Muy alto</v>
      </c>
      <c r="AS432">
        <v>38</v>
      </c>
      <c r="AT432" t="str">
        <f t="shared" si="219"/>
        <v>Bajo</v>
      </c>
      <c r="AU432">
        <v>282</v>
      </c>
      <c r="AV432" t="str">
        <f t="shared" si="220"/>
        <v>Alto</v>
      </c>
      <c r="AW432">
        <v>129</v>
      </c>
      <c r="AX432" t="str">
        <f t="shared" si="221"/>
        <v>Bajo</v>
      </c>
      <c r="AY432">
        <v>6.6</v>
      </c>
      <c r="AZ432" t="str">
        <f t="shared" si="222"/>
        <v>Alto</v>
      </c>
      <c r="BA432">
        <v>10.9</v>
      </c>
      <c r="BB432" t="str">
        <f t="shared" si="200"/>
        <v>Baja</v>
      </c>
      <c r="BC432">
        <v>8.1999999999999993</v>
      </c>
      <c r="BD432" t="str">
        <f t="shared" si="223"/>
        <v>Bajo</v>
      </c>
      <c r="BE432">
        <v>6.7</v>
      </c>
      <c r="BF432" t="str">
        <f t="shared" si="224"/>
        <v>Alto</v>
      </c>
      <c r="BG432">
        <v>1</v>
      </c>
      <c r="BH432" t="str">
        <f t="shared" si="225"/>
        <v>Toma ECA</v>
      </c>
      <c r="BI432">
        <v>1</v>
      </c>
      <c r="BJ432" t="str">
        <f t="shared" si="226"/>
        <v>Toma ARB</v>
      </c>
      <c r="BK432">
        <v>1</v>
      </c>
      <c r="BL432" t="str">
        <f t="shared" si="227"/>
        <v>Toma diureticos</v>
      </c>
      <c r="BM432">
        <v>1</v>
      </c>
      <c r="BN432" t="str">
        <f t="shared" si="228"/>
        <v>Toma estatinas</v>
      </c>
      <c r="BO432">
        <v>1</v>
      </c>
      <c r="BP432" t="str">
        <f t="shared" si="229"/>
        <v>Enfermedad renal</v>
      </c>
      <c r="BQ432">
        <v>1</v>
      </c>
      <c r="BR432" t="str">
        <f t="shared" si="230"/>
        <v>Enfermedad cardiovascular</v>
      </c>
    </row>
    <row r="433" spans="1:70" x14ac:dyDescent="0.25">
      <c r="A433" t="s">
        <v>433</v>
      </c>
      <c r="B433">
        <v>46</v>
      </c>
      <c r="C433" t="str">
        <f t="shared" si="201"/>
        <v>Adulto</v>
      </c>
      <c r="D433" t="s">
        <v>1</v>
      </c>
      <c r="E433">
        <v>29.8</v>
      </c>
      <c r="F433" t="str">
        <f t="shared" si="202"/>
        <v>Sobrepeso</v>
      </c>
      <c r="G433">
        <v>0</v>
      </c>
      <c r="H433" t="str">
        <f t="shared" si="203"/>
        <v>No tiene herencia</v>
      </c>
      <c r="I433">
        <v>118</v>
      </c>
      <c r="J433">
        <v>71</v>
      </c>
      <c r="K433">
        <v>73</v>
      </c>
      <c r="L433" t="str">
        <f t="shared" si="204"/>
        <v>Normal</v>
      </c>
      <c r="M433">
        <v>51</v>
      </c>
      <c r="N433" t="str">
        <f t="shared" si="205"/>
        <v>Normal</v>
      </c>
      <c r="O433">
        <v>1</v>
      </c>
      <c r="P433" t="str">
        <f t="shared" si="206"/>
        <v>Sin limitaciones</v>
      </c>
      <c r="Q433">
        <v>0</v>
      </c>
      <c r="R433" t="str">
        <f t="shared" si="207"/>
        <v>No tiene cetoacidosis</v>
      </c>
      <c r="S433">
        <v>0</v>
      </c>
      <c r="T433" t="str">
        <f t="shared" si="208"/>
        <v>No tiene Insuficiencia</v>
      </c>
      <c r="U433">
        <v>0</v>
      </c>
      <c r="V433" t="str">
        <f t="shared" si="209"/>
        <v>Normotenso</v>
      </c>
      <c r="W433">
        <v>0.7</v>
      </c>
      <c r="X433" t="str">
        <f t="shared" si="198"/>
        <v>Normal</v>
      </c>
      <c r="Y433">
        <v>32</v>
      </c>
      <c r="Z433" t="str">
        <f t="shared" si="199"/>
        <v>Normal</v>
      </c>
      <c r="AA433">
        <v>106</v>
      </c>
      <c r="AB433" t="str">
        <f t="shared" si="210"/>
        <v>Normal</v>
      </c>
      <c r="AC433">
        <v>11</v>
      </c>
      <c r="AD433" t="str">
        <f t="shared" si="211"/>
        <v>Normal</v>
      </c>
      <c r="AE433">
        <v>8</v>
      </c>
      <c r="AF433" t="str">
        <f t="shared" si="212"/>
        <v>Normal</v>
      </c>
      <c r="AG433">
        <v>1858</v>
      </c>
      <c r="AH433" t="str">
        <f t="shared" si="213"/>
        <v>Poliuria</v>
      </c>
      <c r="AI433">
        <v>0</v>
      </c>
      <c r="AJ433" t="str">
        <f t="shared" si="214"/>
        <v>No Diabetico</v>
      </c>
      <c r="AK433">
        <v>104</v>
      </c>
      <c r="AL433" t="str">
        <f t="shared" si="215"/>
        <v>Prediabetes</v>
      </c>
      <c r="AM433">
        <v>6.4</v>
      </c>
      <c r="AN433" t="str">
        <f t="shared" si="216"/>
        <v>Prediabetes</v>
      </c>
      <c r="AO433">
        <v>163</v>
      </c>
      <c r="AP433" t="str">
        <f t="shared" si="217"/>
        <v>Normal</v>
      </c>
      <c r="AQ433">
        <v>93</v>
      </c>
      <c r="AR433" t="str">
        <f t="shared" si="218"/>
        <v>Normal</v>
      </c>
      <c r="AS433">
        <v>64</v>
      </c>
      <c r="AT433" t="str">
        <f t="shared" si="219"/>
        <v>Normal</v>
      </c>
      <c r="AU433">
        <v>83</v>
      </c>
      <c r="AV433" t="str">
        <f t="shared" si="220"/>
        <v>Normal</v>
      </c>
      <c r="AW433">
        <v>136</v>
      </c>
      <c r="AX433" t="str">
        <f t="shared" si="221"/>
        <v>Normal</v>
      </c>
      <c r="AY433">
        <v>4.5</v>
      </c>
      <c r="AZ433" t="str">
        <f t="shared" si="222"/>
        <v>Normal</v>
      </c>
      <c r="BA433">
        <v>12.9</v>
      </c>
      <c r="BB433" t="str">
        <f t="shared" si="200"/>
        <v>Baja</v>
      </c>
      <c r="BC433">
        <v>9.5</v>
      </c>
      <c r="BD433" t="str">
        <f t="shared" si="223"/>
        <v>Normal</v>
      </c>
      <c r="BE433">
        <v>4.3</v>
      </c>
      <c r="BF433" t="str">
        <f t="shared" si="224"/>
        <v>Normal</v>
      </c>
      <c r="BG433">
        <v>0</v>
      </c>
      <c r="BH433" t="str">
        <f t="shared" si="225"/>
        <v>No Toma ECA</v>
      </c>
      <c r="BI433">
        <v>1</v>
      </c>
      <c r="BJ433" t="str">
        <f t="shared" si="226"/>
        <v>Toma ARB</v>
      </c>
      <c r="BK433">
        <v>0</v>
      </c>
      <c r="BL433" t="str">
        <f t="shared" si="227"/>
        <v>No toma diureticos</v>
      </c>
      <c r="BM433">
        <v>0</v>
      </c>
      <c r="BN433" t="str">
        <f t="shared" si="228"/>
        <v>No toma estatinas</v>
      </c>
      <c r="BO433">
        <v>0</v>
      </c>
      <c r="BP433" t="str">
        <f t="shared" si="229"/>
        <v>Sano</v>
      </c>
      <c r="BQ433">
        <v>0</v>
      </c>
      <c r="BR433" t="str">
        <f t="shared" si="230"/>
        <v>Sano</v>
      </c>
    </row>
    <row r="434" spans="1:70" x14ac:dyDescent="0.25">
      <c r="A434" t="s">
        <v>434</v>
      </c>
      <c r="B434">
        <v>50</v>
      </c>
      <c r="C434" t="str">
        <f t="shared" si="201"/>
        <v>Adulto</v>
      </c>
      <c r="D434" t="s">
        <v>1</v>
      </c>
      <c r="E434">
        <v>27.7</v>
      </c>
      <c r="F434" t="str">
        <f t="shared" si="202"/>
        <v>Sobrepeso</v>
      </c>
      <c r="G434">
        <v>0</v>
      </c>
      <c r="H434" t="str">
        <f t="shared" si="203"/>
        <v>No tiene herencia</v>
      </c>
      <c r="I434">
        <v>155</v>
      </c>
      <c r="J434">
        <v>94</v>
      </c>
      <c r="K434">
        <v>76</v>
      </c>
      <c r="L434" t="str">
        <f t="shared" si="204"/>
        <v>Normal</v>
      </c>
      <c r="M434">
        <v>47</v>
      </c>
      <c r="N434" t="str">
        <f t="shared" si="205"/>
        <v>Intermedia</v>
      </c>
      <c r="O434">
        <v>4</v>
      </c>
      <c r="P434" t="str">
        <f t="shared" si="206"/>
        <v>Incapacidad</v>
      </c>
      <c r="Q434">
        <v>1</v>
      </c>
      <c r="R434" t="str">
        <f t="shared" si="207"/>
        <v>Tiene cetoacidosis</v>
      </c>
      <c r="S434">
        <v>0</v>
      </c>
      <c r="T434" t="str">
        <f t="shared" si="208"/>
        <v>No tiene Insuficiencia</v>
      </c>
      <c r="U434">
        <v>1</v>
      </c>
      <c r="V434" t="str">
        <f t="shared" si="209"/>
        <v>Hipertenso</v>
      </c>
      <c r="W434">
        <v>4.5</v>
      </c>
      <c r="X434" t="str">
        <f t="shared" si="198"/>
        <v>Alto</v>
      </c>
      <c r="Y434">
        <v>57</v>
      </c>
      <c r="Z434" t="str">
        <f t="shared" si="199"/>
        <v>Elevado</v>
      </c>
      <c r="AA434">
        <v>33</v>
      </c>
      <c r="AB434" t="str">
        <f t="shared" si="210"/>
        <v>Funcion disminuida moderada</v>
      </c>
      <c r="AC434">
        <v>2911</v>
      </c>
      <c r="AD434" t="str">
        <f t="shared" si="211"/>
        <v>Proteinuria</v>
      </c>
      <c r="AE434">
        <v>2037</v>
      </c>
      <c r="AF434" t="str">
        <f t="shared" si="212"/>
        <v>Macroalbuminuria</v>
      </c>
      <c r="AG434">
        <v>828</v>
      </c>
      <c r="AH434" t="str">
        <f t="shared" si="213"/>
        <v>Poliuria</v>
      </c>
      <c r="AI434">
        <v>1</v>
      </c>
      <c r="AJ434" t="str">
        <f t="shared" si="214"/>
        <v>Diabetico</v>
      </c>
      <c r="AK434">
        <v>210</v>
      </c>
      <c r="AL434" t="str">
        <f t="shared" si="215"/>
        <v>Diabetes</v>
      </c>
      <c r="AM434">
        <v>10.1</v>
      </c>
      <c r="AN434" t="str">
        <f t="shared" si="216"/>
        <v>Diabetes</v>
      </c>
      <c r="AO434">
        <v>305</v>
      </c>
      <c r="AP434" t="str">
        <f t="shared" si="217"/>
        <v>Riesgo</v>
      </c>
      <c r="AQ434">
        <v>137</v>
      </c>
      <c r="AR434" t="str">
        <f t="shared" si="218"/>
        <v>Limite alto</v>
      </c>
      <c r="AS434">
        <v>32</v>
      </c>
      <c r="AT434" t="str">
        <f t="shared" si="219"/>
        <v>Bajo</v>
      </c>
      <c r="AU434">
        <v>377</v>
      </c>
      <c r="AV434" t="str">
        <f t="shared" si="220"/>
        <v>Alto</v>
      </c>
      <c r="AW434">
        <v>136</v>
      </c>
      <c r="AX434" t="str">
        <f t="shared" si="221"/>
        <v>Normal</v>
      </c>
      <c r="AY434">
        <v>6.7</v>
      </c>
      <c r="AZ434" t="str">
        <f t="shared" si="222"/>
        <v>Alto</v>
      </c>
      <c r="BA434">
        <v>7.7</v>
      </c>
      <c r="BB434" t="str">
        <f t="shared" si="200"/>
        <v>Baja</v>
      </c>
      <c r="BC434">
        <v>8.3000000000000007</v>
      </c>
      <c r="BD434" t="str">
        <f t="shared" si="223"/>
        <v>Bajo</v>
      </c>
      <c r="BE434">
        <v>5.3</v>
      </c>
      <c r="BF434" t="str">
        <f t="shared" si="224"/>
        <v>Alto</v>
      </c>
      <c r="BG434">
        <v>1</v>
      </c>
      <c r="BH434" t="str">
        <f t="shared" si="225"/>
        <v>Toma ECA</v>
      </c>
      <c r="BI434">
        <v>1</v>
      </c>
      <c r="BJ434" t="str">
        <f t="shared" si="226"/>
        <v>Toma ARB</v>
      </c>
      <c r="BK434">
        <v>1</v>
      </c>
      <c r="BL434" t="str">
        <f t="shared" si="227"/>
        <v>Toma diureticos</v>
      </c>
      <c r="BM434">
        <v>1</v>
      </c>
      <c r="BN434" t="str">
        <f t="shared" si="228"/>
        <v>Toma estatinas</v>
      </c>
      <c r="BO434">
        <v>1</v>
      </c>
      <c r="BP434" t="str">
        <f t="shared" si="229"/>
        <v>Enfermedad renal</v>
      </c>
      <c r="BQ434">
        <v>0</v>
      </c>
      <c r="BR434" t="str">
        <f t="shared" si="230"/>
        <v>Sano</v>
      </c>
    </row>
    <row r="435" spans="1:70" x14ac:dyDescent="0.25">
      <c r="A435" t="s">
        <v>435</v>
      </c>
      <c r="B435">
        <v>65</v>
      </c>
      <c r="C435" t="str">
        <f t="shared" si="201"/>
        <v>Adulto Mayor</v>
      </c>
      <c r="D435" t="s">
        <v>6</v>
      </c>
      <c r="E435">
        <v>27.3</v>
      </c>
      <c r="F435" t="str">
        <f t="shared" si="202"/>
        <v>Sobrepeso</v>
      </c>
      <c r="G435">
        <v>1</v>
      </c>
      <c r="H435" t="str">
        <f t="shared" si="203"/>
        <v>Tiene herencia</v>
      </c>
      <c r="I435">
        <v>185</v>
      </c>
      <c r="J435">
        <v>108</v>
      </c>
      <c r="K435">
        <v>95</v>
      </c>
      <c r="L435" t="str">
        <f t="shared" si="204"/>
        <v>Normal</v>
      </c>
      <c r="M435">
        <v>45</v>
      </c>
      <c r="N435" t="str">
        <f t="shared" si="205"/>
        <v>Intermedia</v>
      </c>
      <c r="O435">
        <v>2</v>
      </c>
      <c r="P435" t="str">
        <f t="shared" si="206"/>
        <v>Ligera limitaciones</v>
      </c>
      <c r="Q435">
        <v>1</v>
      </c>
      <c r="R435" t="str">
        <f t="shared" si="207"/>
        <v>Tiene cetoacidosis</v>
      </c>
      <c r="S435">
        <v>1</v>
      </c>
      <c r="T435" t="str">
        <f t="shared" si="208"/>
        <v>Tiene Insuficiencia</v>
      </c>
      <c r="U435">
        <v>1</v>
      </c>
      <c r="V435" t="str">
        <f t="shared" si="209"/>
        <v>Hipertenso</v>
      </c>
      <c r="W435">
        <v>4.8</v>
      </c>
      <c r="X435" t="str">
        <f t="shared" si="198"/>
        <v>Alto</v>
      </c>
      <c r="Y435">
        <v>108</v>
      </c>
      <c r="Z435" t="str">
        <f t="shared" si="199"/>
        <v>Riesgo</v>
      </c>
      <c r="AA435">
        <v>54</v>
      </c>
      <c r="AB435" t="str">
        <f t="shared" si="210"/>
        <v>Funcion disminuida moderada</v>
      </c>
      <c r="AC435">
        <v>1703</v>
      </c>
      <c r="AD435" t="str">
        <f t="shared" si="211"/>
        <v>Proteinuria</v>
      </c>
      <c r="AE435">
        <v>1362</v>
      </c>
      <c r="AF435" t="str">
        <f t="shared" si="212"/>
        <v>Macroalbuminuria</v>
      </c>
      <c r="AG435">
        <v>380</v>
      </c>
      <c r="AH435" t="str">
        <f t="shared" si="213"/>
        <v>Oliguria</v>
      </c>
      <c r="AI435">
        <v>1</v>
      </c>
      <c r="AJ435" t="str">
        <f t="shared" si="214"/>
        <v>Diabetico</v>
      </c>
      <c r="AK435">
        <v>189</v>
      </c>
      <c r="AL435" t="str">
        <f t="shared" si="215"/>
        <v>Diabetes</v>
      </c>
      <c r="AM435">
        <v>8.8000000000000007</v>
      </c>
      <c r="AN435" t="str">
        <f t="shared" si="216"/>
        <v>Diabetes</v>
      </c>
      <c r="AO435">
        <v>258</v>
      </c>
      <c r="AP435" t="str">
        <f t="shared" si="217"/>
        <v>Riesgo</v>
      </c>
      <c r="AQ435">
        <v>134</v>
      </c>
      <c r="AR435" t="str">
        <f t="shared" si="218"/>
        <v>Limite alto</v>
      </c>
      <c r="AS435">
        <v>29</v>
      </c>
      <c r="AT435" t="str">
        <f t="shared" si="219"/>
        <v>Bajo</v>
      </c>
      <c r="AU435">
        <v>383</v>
      </c>
      <c r="AV435" t="str">
        <f t="shared" si="220"/>
        <v>Alto</v>
      </c>
      <c r="AW435">
        <v>127</v>
      </c>
      <c r="AX435" t="str">
        <f t="shared" si="221"/>
        <v>Bajo</v>
      </c>
      <c r="AY435">
        <v>5.4</v>
      </c>
      <c r="AZ435" t="str">
        <f t="shared" si="222"/>
        <v>Alto</v>
      </c>
      <c r="BA435">
        <v>7</v>
      </c>
      <c r="BB435" t="str">
        <f t="shared" si="200"/>
        <v>Baja</v>
      </c>
      <c r="BC435">
        <v>8</v>
      </c>
      <c r="BD435" t="str">
        <f t="shared" si="223"/>
        <v>Bajo</v>
      </c>
      <c r="BE435">
        <v>6.7</v>
      </c>
      <c r="BF435" t="str">
        <f t="shared" si="224"/>
        <v>Alto</v>
      </c>
      <c r="BG435">
        <v>1</v>
      </c>
      <c r="BH435" t="str">
        <f t="shared" si="225"/>
        <v>Toma ECA</v>
      </c>
      <c r="BI435">
        <v>1</v>
      </c>
      <c r="BJ435" t="str">
        <f t="shared" si="226"/>
        <v>Toma ARB</v>
      </c>
      <c r="BK435">
        <v>1</v>
      </c>
      <c r="BL435" t="str">
        <f t="shared" si="227"/>
        <v>Toma diureticos</v>
      </c>
      <c r="BM435">
        <v>1</v>
      </c>
      <c r="BN435" t="str">
        <f t="shared" si="228"/>
        <v>Toma estatinas</v>
      </c>
      <c r="BO435">
        <v>1</v>
      </c>
      <c r="BP435" t="str">
        <f t="shared" si="229"/>
        <v>Enfermedad renal</v>
      </c>
      <c r="BQ435">
        <v>0</v>
      </c>
      <c r="BR435" t="str">
        <f t="shared" si="230"/>
        <v>Sano</v>
      </c>
    </row>
    <row r="436" spans="1:70" x14ac:dyDescent="0.25">
      <c r="A436" t="s">
        <v>436</v>
      </c>
      <c r="B436">
        <v>58</v>
      </c>
      <c r="C436" t="str">
        <f t="shared" si="201"/>
        <v>Adulto</v>
      </c>
      <c r="D436" t="s">
        <v>1</v>
      </c>
      <c r="E436">
        <v>29</v>
      </c>
      <c r="F436" t="str">
        <f t="shared" si="202"/>
        <v>Sobrepeso</v>
      </c>
      <c r="G436">
        <v>1</v>
      </c>
      <c r="H436" t="str">
        <f t="shared" si="203"/>
        <v>Tiene herencia</v>
      </c>
      <c r="I436">
        <v>124</v>
      </c>
      <c r="J436">
        <v>74</v>
      </c>
      <c r="K436">
        <v>85</v>
      </c>
      <c r="L436" t="str">
        <f t="shared" si="204"/>
        <v>Normal</v>
      </c>
      <c r="M436">
        <v>63</v>
      </c>
      <c r="N436" t="str">
        <f t="shared" si="205"/>
        <v>Normal</v>
      </c>
      <c r="O436">
        <v>1</v>
      </c>
      <c r="P436" t="str">
        <f t="shared" si="206"/>
        <v>Sin limitaciones</v>
      </c>
      <c r="Q436">
        <v>0</v>
      </c>
      <c r="R436" t="str">
        <f t="shared" si="207"/>
        <v>No tiene cetoacidosis</v>
      </c>
      <c r="S436">
        <v>0</v>
      </c>
      <c r="T436" t="str">
        <f t="shared" si="208"/>
        <v>No tiene Insuficiencia</v>
      </c>
      <c r="U436">
        <v>1</v>
      </c>
      <c r="V436" t="str">
        <f t="shared" si="209"/>
        <v>Hipertenso</v>
      </c>
      <c r="W436">
        <v>1.1000000000000001</v>
      </c>
      <c r="X436" t="str">
        <f t="shared" si="198"/>
        <v>Normal</v>
      </c>
      <c r="Y436">
        <v>24</v>
      </c>
      <c r="Z436" t="str">
        <f t="shared" si="199"/>
        <v>Normal</v>
      </c>
      <c r="AA436">
        <v>81</v>
      </c>
      <c r="AB436" t="str">
        <f t="shared" si="210"/>
        <v>Funcion disminuida</v>
      </c>
      <c r="AC436">
        <v>13</v>
      </c>
      <c r="AD436" t="str">
        <f t="shared" si="211"/>
        <v>Normal</v>
      </c>
      <c r="AE436">
        <v>11</v>
      </c>
      <c r="AF436" t="str">
        <f t="shared" si="212"/>
        <v>Normal</v>
      </c>
      <c r="AG436">
        <v>1575</v>
      </c>
      <c r="AH436" t="str">
        <f t="shared" si="213"/>
        <v>Poliuria</v>
      </c>
      <c r="AI436">
        <v>1</v>
      </c>
      <c r="AJ436" t="str">
        <f t="shared" si="214"/>
        <v>Diabetico</v>
      </c>
      <c r="AK436">
        <v>80</v>
      </c>
      <c r="AL436" t="str">
        <f t="shared" si="215"/>
        <v>Normal</v>
      </c>
      <c r="AM436">
        <v>5.0999999999999996</v>
      </c>
      <c r="AN436" t="str">
        <f t="shared" si="216"/>
        <v>Normal</v>
      </c>
      <c r="AO436">
        <v>214</v>
      </c>
      <c r="AP436" t="str">
        <f t="shared" si="217"/>
        <v>Alto</v>
      </c>
      <c r="AQ436">
        <v>118</v>
      </c>
      <c r="AR436" t="str">
        <f t="shared" si="218"/>
        <v>Casi normal</v>
      </c>
      <c r="AS436">
        <v>67</v>
      </c>
      <c r="AT436" t="str">
        <f t="shared" si="219"/>
        <v>Normal</v>
      </c>
      <c r="AU436">
        <v>125</v>
      </c>
      <c r="AV436" t="str">
        <f t="shared" si="220"/>
        <v>Normal</v>
      </c>
      <c r="AW436">
        <v>139</v>
      </c>
      <c r="AX436" t="str">
        <f t="shared" si="221"/>
        <v>Normal</v>
      </c>
      <c r="AY436">
        <v>3.6</v>
      </c>
      <c r="AZ436" t="str">
        <f t="shared" si="222"/>
        <v>Normal</v>
      </c>
      <c r="BA436">
        <v>13.4</v>
      </c>
      <c r="BB436" t="str">
        <f t="shared" si="200"/>
        <v>Baja</v>
      </c>
      <c r="BC436">
        <v>10.199999999999999</v>
      </c>
      <c r="BD436" t="str">
        <f t="shared" si="223"/>
        <v>Normal</v>
      </c>
      <c r="BE436">
        <v>2.6</v>
      </c>
      <c r="BF436" t="str">
        <f t="shared" si="224"/>
        <v>Normal</v>
      </c>
      <c r="BG436">
        <v>1</v>
      </c>
      <c r="BH436" t="str">
        <f t="shared" si="225"/>
        <v>Toma ECA</v>
      </c>
      <c r="BI436">
        <v>0</v>
      </c>
      <c r="BJ436" t="str">
        <f t="shared" si="226"/>
        <v>No toma ARB</v>
      </c>
      <c r="BK436">
        <v>1</v>
      </c>
      <c r="BL436" t="str">
        <f t="shared" si="227"/>
        <v>Toma diureticos</v>
      </c>
      <c r="BM436">
        <v>0</v>
      </c>
      <c r="BN436" t="str">
        <f t="shared" si="228"/>
        <v>No toma estatinas</v>
      </c>
      <c r="BO436">
        <v>0</v>
      </c>
      <c r="BP436" t="str">
        <f t="shared" si="229"/>
        <v>Sano</v>
      </c>
      <c r="BQ436">
        <v>1</v>
      </c>
      <c r="BR436" t="str">
        <f t="shared" si="230"/>
        <v>Enfermedad cardiovascular</v>
      </c>
    </row>
    <row r="437" spans="1:70" x14ac:dyDescent="0.25">
      <c r="A437" t="s">
        <v>437</v>
      </c>
      <c r="B437">
        <v>61</v>
      </c>
      <c r="C437" t="str">
        <f t="shared" si="201"/>
        <v>Adulto Mayor</v>
      </c>
      <c r="D437" t="s">
        <v>1</v>
      </c>
      <c r="E437">
        <v>27.5</v>
      </c>
      <c r="F437" t="str">
        <f t="shared" si="202"/>
        <v>Sobrepeso</v>
      </c>
      <c r="G437">
        <v>1</v>
      </c>
      <c r="H437" t="str">
        <f t="shared" si="203"/>
        <v>Tiene herencia</v>
      </c>
      <c r="I437">
        <v>141</v>
      </c>
      <c r="J437">
        <v>109</v>
      </c>
      <c r="K437">
        <v>79</v>
      </c>
      <c r="L437" t="str">
        <f t="shared" si="204"/>
        <v>Normal</v>
      </c>
      <c r="M437">
        <v>35</v>
      </c>
      <c r="N437" t="str">
        <f t="shared" si="205"/>
        <v>Reducida</v>
      </c>
      <c r="O437">
        <v>3</v>
      </c>
      <c r="P437" t="str">
        <f t="shared" si="206"/>
        <v>Limitacion marcada</v>
      </c>
      <c r="Q437">
        <v>0</v>
      </c>
      <c r="R437" t="str">
        <f t="shared" si="207"/>
        <v>No tiene cetoacidosis</v>
      </c>
      <c r="S437">
        <v>0</v>
      </c>
      <c r="T437" t="str">
        <f t="shared" si="208"/>
        <v>No tiene Insuficiencia</v>
      </c>
      <c r="U437">
        <v>1</v>
      </c>
      <c r="V437" t="str">
        <f t="shared" si="209"/>
        <v>Hipertenso</v>
      </c>
      <c r="W437">
        <v>2.5</v>
      </c>
      <c r="X437" t="str">
        <f t="shared" si="198"/>
        <v>Alto</v>
      </c>
      <c r="Y437">
        <v>81</v>
      </c>
      <c r="Z437" t="str">
        <f t="shared" si="199"/>
        <v>Elevado</v>
      </c>
      <c r="AA437">
        <v>31</v>
      </c>
      <c r="AB437" t="str">
        <f t="shared" si="210"/>
        <v>Funcion disminuida moderada</v>
      </c>
      <c r="AC437">
        <v>907</v>
      </c>
      <c r="AD437" t="str">
        <f t="shared" si="211"/>
        <v>Proteinuria</v>
      </c>
      <c r="AE437">
        <v>634</v>
      </c>
      <c r="AF437" t="str">
        <f t="shared" si="212"/>
        <v>Macroalbuminuria</v>
      </c>
      <c r="AG437">
        <v>782</v>
      </c>
      <c r="AH437" t="str">
        <f t="shared" si="213"/>
        <v>Poliuria</v>
      </c>
      <c r="AI437">
        <v>1</v>
      </c>
      <c r="AJ437" t="str">
        <f t="shared" si="214"/>
        <v>Diabetico</v>
      </c>
      <c r="AK437">
        <v>191</v>
      </c>
      <c r="AL437" t="str">
        <f t="shared" si="215"/>
        <v>Diabetes</v>
      </c>
      <c r="AM437">
        <v>9.8000000000000007</v>
      </c>
      <c r="AN437" t="str">
        <f t="shared" si="216"/>
        <v>Diabetes</v>
      </c>
      <c r="AO437">
        <v>305</v>
      </c>
      <c r="AP437" t="str">
        <f t="shared" si="217"/>
        <v>Riesgo</v>
      </c>
      <c r="AQ437">
        <v>133</v>
      </c>
      <c r="AR437" t="str">
        <f t="shared" si="218"/>
        <v>Limite alto</v>
      </c>
      <c r="AS437">
        <v>42</v>
      </c>
      <c r="AT437" t="str">
        <f t="shared" si="219"/>
        <v>Bajo</v>
      </c>
      <c r="AU437">
        <v>199</v>
      </c>
      <c r="AV437" t="str">
        <f t="shared" si="220"/>
        <v>Alto</v>
      </c>
      <c r="AW437">
        <v>134</v>
      </c>
      <c r="AX437" t="str">
        <f t="shared" si="221"/>
        <v>Bajo</v>
      </c>
      <c r="AY437">
        <v>6.6</v>
      </c>
      <c r="AZ437" t="str">
        <f t="shared" si="222"/>
        <v>Alto</v>
      </c>
      <c r="BA437">
        <v>9.6</v>
      </c>
      <c r="BB437" t="str">
        <f t="shared" si="200"/>
        <v>Baja</v>
      </c>
      <c r="BC437">
        <v>8.3000000000000007</v>
      </c>
      <c r="BD437" t="str">
        <f t="shared" si="223"/>
        <v>Bajo</v>
      </c>
      <c r="BE437">
        <v>5.5</v>
      </c>
      <c r="BF437" t="str">
        <f t="shared" si="224"/>
        <v>Alto</v>
      </c>
      <c r="BG437">
        <v>1</v>
      </c>
      <c r="BH437" t="str">
        <f t="shared" si="225"/>
        <v>Toma ECA</v>
      </c>
      <c r="BI437">
        <v>0</v>
      </c>
      <c r="BJ437" t="str">
        <f t="shared" si="226"/>
        <v>No toma ARB</v>
      </c>
      <c r="BK437">
        <v>1</v>
      </c>
      <c r="BL437" t="str">
        <f t="shared" si="227"/>
        <v>Toma diureticos</v>
      </c>
      <c r="BM437">
        <v>1</v>
      </c>
      <c r="BN437" t="str">
        <f t="shared" si="228"/>
        <v>Toma estatinas</v>
      </c>
      <c r="BO437">
        <v>1</v>
      </c>
      <c r="BP437" t="str">
        <f t="shared" si="229"/>
        <v>Enfermedad renal</v>
      </c>
      <c r="BQ437">
        <v>0</v>
      </c>
      <c r="BR437" t="str">
        <f t="shared" si="230"/>
        <v>Sano</v>
      </c>
    </row>
    <row r="438" spans="1:70" x14ac:dyDescent="0.25">
      <c r="A438" t="s">
        <v>438</v>
      </c>
      <c r="B438">
        <v>50</v>
      </c>
      <c r="C438" t="str">
        <f t="shared" si="201"/>
        <v>Adulto</v>
      </c>
      <c r="D438" t="s">
        <v>1</v>
      </c>
      <c r="E438">
        <v>18.7</v>
      </c>
      <c r="F438" t="str">
        <f t="shared" si="202"/>
        <v>Peso Normal</v>
      </c>
      <c r="G438">
        <v>0</v>
      </c>
      <c r="H438" t="str">
        <f t="shared" si="203"/>
        <v>No tiene herencia</v>
      </c>
      <c r="I438">
        <v>115</v>
      </c>
      <c r="J438">
        <v>78</v>
      </c>
      <c r="K438">
        <v>68</v>
      </c>
      <c r="L438" t="str">
        <f t="shared" si="204"/>
        <v>Normal</v>
      </c>
      <c r="M438">
        <v>64</v>
      </c>
      <c r="N438" t="str">
        <f t="shared" si="205"/>
        <v>Normal</v>
      </c>
      <c r="O438">
        <v>1</v>
      </c>
      <c r="P438" t="str">
        <f t="shared" si="206"/>
        <v>Sin limitaciones</v>
      </c>
      <c r="Q438">
        <v>0</v>
      </c>
      <c r="R438" t="str">
        <f t="shared" si="207"/>
        <v>No tiene cetoacidosis</v>
      </c>
      <c r="S438">
        <v>0</v>
      </c>
      <c r="T438" t="str">
        <f t="shared" si="208"/>
        <v>No tiene Insuficiencia</v>
      </c>
      <c r="U438">
        <v>1</v>
      </c>
      <c r="V438" t="str">
        <f t="shared" si="209"/>
        <v>Hipertenso</v>
      </c>
      <c r="W438">
        <v>0.8</v>
      </c>
      <c r="X438" t="str">
        <f t="shared" si="198"/>
        <v>Normal</v>
      </c>
      <c r="Y438">
        <v>29</v>
      </c>
      <c r="Z438" t="str">
        <f t="shared" si="199"/>
        <v>Normal</v>
      </c>
      <c r="AA438">
        <v>111</v>
      </c>
      <c r="AB438" t="str">
        <f t="shared" si="210"/>
        <v>Normal</v>
      </c>
      <c r="AC438">
        <v>12</v>
      </c>
      <c r="AD438" t="str">
        <f t="shared" si="211"/>
        <v>Normal</v>
      </c>
      <c r="AE438">
        <v>9</v>
      </c>
      <c r="AF438" t="str">
        <f t="shared" si="212"/>
        <v>Normal</v>
      </c>
      <c r="AG438">
        <v>1359</v>
      </c>
      <c r="AH438" t="str">
        <f t="shared" si="213"/>
        <v>Poliuria</v>
      </c>
      <c r="AI438">
        <v>0</v>
      </c>
      <c r="AJ438" t="str">
        <f t="shared" si="214"/>
        <v>No Diabetico</v>
      </c>
      <c r="AK438">
        <v>84</v>
      </c>
      <c r="AL438" t="str">
        <f t="shared" si="215"/>
        <v>Normal</v>
      </c>
      <c r="AM438">
        <v>5</v>
      </c>
      <c r="AN438" t="str">
        <f t="shared" si="216"/>
        <v>Normal</v>
      </c>
      <c r="AO438">
        <v>169</v>
      </c>
      <c r="AP438" t="str">
        <f t="shared" si="217"/>
        <v>Normal</v>
      </c>
      <c r="AQ438">
        <v>95</v>
      </c>
      <c r="AR438" t="str">
        <f t="shared" si="218"/>
        <v>Normal</v>
      </c>
      <c r="AS438">
        <v>46</v>
      </c>
      <c r="AT438" t="str">
        <f t="shared" si="219"/>
        <v>Bajo</v>
      </c>
      <c r="AU438">
        <v>86</v>
      </c>
      <c r="AV438" t="str">
        <f t="shared" si="220"/>
        <v>Normal</v>
      </c>
      <c r="AW438">
        <v>136</v>
      </c>
      <c r="AX438" t="str">
        <f t="shared" si="221"/>
        <v>Normal</v>
      </c>
      <c r="AY438">
        <v>4.5</v>
      </c>
      <c r="AZ438" t="str">
        <f t="shared" si="222"/>
        <v>Normal</v>
      </c>
      <c r="BA438">
        <v>15.9</v>
      </c>
      <c r="BB438" t="str">
        <f t="shared" si="200"/>
        <v>Normal</v>
      </c>
      <c r="BC438">
        <v>9.9</v>
      </c>
      <c r="BD438" t="str">
        <f t="shared" si="223"/>
        <v>Normal</v>
      </c>
      <c r="BE438">
        <v>3.5</v>
      </c>
      <c r="BF438" t="str">
        <f t="shared" si="224"/>
        <v>Normal</v>
      </c>
      <c r="BG438">
        <v>1</v>
      </c>
      <c r="BH438" t="str">
        <f t="shared" si="225"/>
        <v>Toma ECA</v>
      </c>
      <c r="BI438">
        <v>0</v>
      </c>
      <c r="BJ438" t="str">
        <f t="shared" si="226"/>
        <v>No toma ARB</v>
      </c>
      <c r="BK438">
        <v>1</v>
      </c>
      <c r="BL438" t="str">
        <f t="shared" si="227"/>
        <v>Toma diureticos</v>
      </c>
      <c r="BM438">
        <v>1</v>
      </c>
      <c r="BN438" t="str">
        <f t="shared" si="228"/>
        <v>Toma estatinas</v>
      </c>
      <c r="BO438">
        <v>0</v>
      </c>
      <c r="BP438" t="str">
        <f t="shared" si="229"/>
        <v>Sano</v>
      </c>
      <c r="BQ438">
        <v>1</v>
      </c>
      <c r="BR438" t="str">
        <f t="shared" si="230"/>
        <v>Enfermedad cardiovascular</v>
      </c>
    </row>
    <row r="439" spans="1:70" x14ac:dyDescent="0.25">
      <c r="A439" t="s">
        <v>439</v>
      </c>
      <c r="B439">
        <v>58</v>
      </c>
      <c r="C439" t="str">
        <f t="shared" si="201"/>
        <v>Adulto</v>
      </c>
      <c r="D439" t="s">
        <v>6</v>
      </c>
      <c r="E439">
        <v>24.7</v>
      </c>
      <c r="F439" t="str">
        <f t="shared" si="202"/>
        <v>Peso Normal</v>
      </c>
      <c r="G439">
        <v>0</v>
      </c>
      <c r="H439" t="str">
        <f t="shared" si="203"/>
        <v>No tiene herencia</v>
      </c>
      <c r="I439">
        <v>131</v>
      </c>
      <c r="J439">
        <v>68</v>
      </c>
      <c r="K439">
        <v>74</v>
      </c>
      <c r="L439" t="str">
        <f t="shared" si="204"/>
        <v>Normal</v>
      </c>
      <c r="M439">
        <v>68</v>
      </c>
      <c r="N439" t="str">
        <f t="shared" si="205"/>
        <v>Normal</v>
      </c>
      <c r="O439">
        <v>2</v>
      </c>
      <c r="P439" t="str">
        <f t="shared" si="206"/>
        <v>Ligera limitaciones</v>
      </c>
      <c r="Q439">
        <v>0</v>
      </c>
      <c r="R439" t="str">
        <f t="shared" si="207"/>
        <v>No tiene cetoacidosis</v>
      </c>
      <c r="S439">
        <v>0</v>
      </c>
      <c r="T439" t="str">
        <f t="shared" si="208"/>
        <v>No tiene Insuficiencia</v>
      </c>
      <c r="U439">
        <v>1</v>
      </c>
      <c r="V439" t="str">
        <f t="shared" si="209"/>
        <v>Hipertenso</v>
      </c>
      <c r="W439">
        <v>1.2</v>
      </c>
      <c r="X439" t="str">
        <f t="shared" si="198"/>
        <v>Alto</v>
      </c>
      <c r="Y439">
        <v>31</v>
      </c>
      <c r="Z439" t="str">
        <f t="shared" si="199"/>
        <v>Normal</v>
      </c>
      <c r="AA439">
        <v>71</v>
      </c>
      <c r="AB439" t="str">
        <f t="shared" si="210"/>
        <v>Funcion disminuida</v>
      </c>
      <c r="AC439">
        <v>29</v>
      </c>
      <c r="AD439" t="str">
        <f t="shared" si="211"/>
        <v>Normal</v>
      </c>
      <c r="AE439">
        <v>23</v>
      </c>
      <c r="AF439" t="str">
        <f t="shared" si="212"/>
        <v>Normal</v>
      </c>
      <c r="AG439">
        <v>1016</v>
      </c>
      <c r="AH439" t="str">
        <f t="shared" si="213"/>
        <v>Poliuria</v>
      </c>
      <c r="AI439">
        <v>1</v>
      </c>
      <c r="AJ439" t="str">
        <f t="shared" si="214"/>
        <v>Diabetico</v>
      </c>
      <c r="AK439">
        <v>97</v>
      </c>
      <c r="AL439" t="str">
        <f t="shared" si="215"/>
        <v>Normal</v>
      </c>
      <c r="AM439">
        <v>4.9000000000000004</v>
      </c>
      <c r="AN439" t="str">
        <f t="shared" si="216"/>
        <v>Normal</v>
      </c>
      <c r="AO439">
        <v>194</v>
      </c>
      <c r="AP439" t="str">
        <f t="shared" si="217"/>
        <v>Normal</v>
      </c>
      <c r="AQ439">
        <v>111</v>
      </c>
      <c r="AR439" t="str">
        <f t="shared" si="218"/>
        <v>Casi normal</v>
      </c>
      <c r="AS439">
        <v>53</v>
      </c>
      <c r="AT439" t="str">
        <f t="shared" si="219"/>
        <v>Bajo</v>
      </c>
      <c r="AU439">
        <v>135</v>
      </c>
      <c r="AV439" t="str">
        <f t="shared" si="220"/>
        <v>Normal</v>
      </c>
      <c r="AW439">
        <v>136</v>
      </c>
      <c r="AX439" t="str">
        <f t="shared" si="221"/>
        <v>Normal</v>
      </c>
      <c r="AY439">
        <v>3.6</v>
      </c>
      <c r="AZ439" t="str">
        <f t="shared" si="222"/>
        <v>Normal</v>
      </c>
      <c r="BA439">
        <v>14.5</v>
      </c>
      <c r="BB439" t="str">
        <f t="shared" si="200"/>
        <v>Normal</v>
      </c>
      <c r="BC439">
        <v>9.6999999999999993</v>
      </c>
      <c r="BD439" t="str">
        <f t="shared" si="223"/>
        <v>Normal</v>
      </c>
      <c r="BE439">
        <v>3.1</v>
      </c>
      <c r="BF439" t="str">
        <f t="shared" si="224"/>
        <v>Normal</v>
      </c>
      <c r="BG439">
        <v>1</v>
      </c>
      <c r="BH439" t="str">
        <f t="shared" si="225"/>
        <v>Toma ECA</v>
      </c>
      <c r="BI439">
        <v>0</v>
      </c>
      <c r="BJ439" t="str">
        <f t="shared" si="226"/>
        <v>No toma ARB</v>
      </c>
      <c r="BK439">
        <v>0</v>
      </c>
      <c r="BL439" t="str">
        <f t="shared" si="227"/>
        <v>No toma diureticos</v>
      </c>
      <c r="BM439">
        <v>0</v>
      </c>
      <c r="BN439" t="str">
        <f t="shared" si="228"/>
        <v>No toma estatinas</v>
      </c>
      <c r="BO439">
        <v>0</v>
      </c>
      <c r="BP439" t="str">
        <f t="shared" si="229"/>
        <v>Sano</v>
      </c>
      <c r="BQ439">
        <v>1</v>
      </c>
      <c r="BR439" t="str">
        <f t="shared" si="230"/>
        <v>Enfermedad cardiovascular</v>
      </c>
    </row>
    <row r="440" spans="1:70" x14ac:dyDescent="0.25">
      <c r="A440" t="s">
        <v>440</v>
      </c>
      <c r="B440">
        <v>64</v>
      </c>
      <c r="C440" t="str">
        <f t="shared" si="201"/>
        <v>Adulto Mayor</v>
      </c>
      <c r="D440" t="s">
        <v>1</v>
      </c>
      <c r="E440">
        <v>19.2</v>
      </c>
      <c r="F440" t="str">
        <f t="shared" si="202"/>
        <v>Peso Normal</v>
      </c>
      <c r="G440">
        <v>0</v>
      </c>
      <c r="H440" t="str">
        <f t="shared" si="203"/>
        <v>No tiene herencia</v>
      </c>
      <c r="I440">
        <v>117</v>
      </c>
      <c r="J440">
        <v>67</v>
      </c>
      <c r="K440">
        <v>79</v>
      </c>
      <c r="L440" t="str">
        <f t="shared" si="204"/>
        <v>Normal</v>
      </c>
      <c r="M440">
        <v>55</v>
      </c>
      <c r="N440" t="str">
        <f t="shared" si="205"/>
        <v>Normal</v>
      </c>
      <c r="O440">
        <v>2</v>
      </c>
      <c r="P440" t="str">
        <f t="shared" si="206"/>
        <v>Ligera limitaciones</v>
      </c>
      <c r="Q440">
        <v>0</v>
      </c>
      <c r="R440" t="str">
        <f t="shared" si="207"/>
        <v>No tiene cetoacidosis</v>
      </c>
      <c r="S440">
        <v>0</v>
      </c>
      <c r="T440" t="str">
        <f t="shared" si="208"/>
        <v>No tiene Insuficiencia</v>
      </c>
      <c r="U440">
        <v>1</v>
      </c>
      <c r="V440" t="str">
        <f t="shared" si="209"/>
        <v>Hipertenso</v>
      </c>
      <c r="W440">
        <v>0.9</v>
      </c>
      <c r="X440" t="str">
        <f t="shared" si="198"/>
        <v>Normal</v>
      </c>
      <c r="Y440">
        <v>26</v>
      </c>
      <c r="Z440" t="str">
        <f t="shared" si="199"/>
        <v>Normal</v>
      </c>
      <c r="AA440">
        <v>110</v>
      </c>
      <c r="AB440" t="str">
        <f t="shared" si="210"/>
        <v>Normal</v>
      </c>
      <c r="AC440">
        <v>23</v>
      </c>
      <c r="AD440" t="str">
        <f t="shared" si="211"/>
        <v>Normal</v>
      </c>
      <c r="AE440">
        <v>18</v>
      </c>
      <c r="AF440" t="str">
        <f t="shared" si="212"/>
        <v>Normal</v>
      </c>
      <c r="AG440">
        <v>2143</v>
      </c>
      <c r="AH440" t="str">
        <f t="shared" si="213"/>
        <v>Poliuria</v>
      </c>
      <c r="AI440">
        <v>0</v>
      </c>
      <c r="AJ440" t="str">
        <f t="shared" si="214"/>
        <v>No Diabetico</v>
      </c>
      <c r="AK440">
        <v>92</v>
      </c>
      <c r="AL440" t="str">
        <f t="shared" si="215"/>
        <v>Normal</v>
      </c>
      <c r="AM440">
        <v>4.9000000000000004</v>
      </c>
      <c r="AN440" t="str">
        <f t="shared" si="216"/>
        <v>Normal</v>
      </c>
      <c r="AO440">
        <v>210</v>
      </c>
      <c r="AP440" t="str">
        <f t="shared" si="217"/>
        <v>Alto</v>
      </c>
      <c r="AQ440">
        <v>124</v>
      </c>
      <c r="AR440" t="str">
        <f t="shared" si="218"/>
        <v>Casi normal</v>
      </c>
      <c r="AS440">
        <v>69</v>
      </c>
      <c r="AT440" t="str">
        <f t="shared" si="219"/>
        <v>Normal</v>
      </c>
      <c r="AU440">
        <v>109</v>
      </c>
      <c r="AV440" t="str">
        <f t="shared" si="220"/>
        <v>Normal</v>
      </c>
      <c r="AW440">
        <v>137</v>
      </c>
      <c r="AX440" t="str">
        <f t="shared" si="221"/>
        <v>Normal</v>
      </c>
      <c r="AY440">
        <v>4</v>
      </c>
      <c r="AZ440" t="str">
        <f t="shared" si="222"/>
        <v>Normal</v>
      </c>
      <c r="BA440">
        <v>14.4</v>
      </c>
      <c r="BB440" t="str">
        <f t="shared" si="200"/>
        <v>Normal</v>
      </c>
      <c r="BC440">
        <v>8.8000000000000007</v>
      </c>
      <c r="BD440" t="str">
        <f t="shared" si="223"/>
        <v>Normal</v>
      </c>
      <c r="BE440">
        <v>2.6</v>
      </c>
      <c r="BF440" t="str">
        <f t="shared" si="224"/>
        <v>Normal</v>
      </c>
      <c r="BG440">
        <v>1</v>
      </c>
      <c r="BH440" t="str">
        <f t="shared" si="225"/>
        <v>Toma ECA</v>
      </c>
      <c r="BI440">
        <v>1</v>
      </c>
      <c r="BJ440" t="str">
        <f t="shared" si="226"/>
        <v>Toma ARB</v>
      </c>
      <c r="BK440">
        <v>1</v>
      </c>
      <c r="BL440" t="str">
        <f t="shared" si="227"/>
        <v>Toma diureticos</v>
      </c>
      <c r="BM440">
        <v>0</v>
      </c>
      <c r="BN440" t="str">
        <f t="shared" si="228"/>
        <v>No toma estatinas</v>
      </c>
      <c r="BO440">
        <v>0</v>
      </c>
      <c r="BP440" t="str">
        <f t="shared" si="229"/>
        <v>Sano</v>
      </c>
      <c r="BQ440">
        <v>0</v>
      </c>
      <c r="BR440" t="str">
        <f t="shared" si="230"/>
        <v>Sano</v>
      </c>
    </row>
    <row r="441" spans="1:70" x14ac:dyDescent="0.25">
      <c r="A441" t="s">
        <v>441</v>
      </c>
      <c r="B441">
        <v>53</v>
      </c>
      <c r="C441" t="str">
        <f t="shared" si="201"/>
        <v>Adulto</v>
      </c>
      <c r="D441" t="s">
        <v>1</v>
      </c>
      <c r="E441">
        <v>26</v>
      </c>
      <c r="F441" t="str">
        <f t="shared" si="202"/>
        <v>Sobrepeso</v>
      </c>
      <c r="G441">
        <v>0</v>
      </c>
      <c r="H441" t="str">
        <f t="shared" si="203"/>
        <v>No tiene herencia</v>
      </c>
      <c r="I441">
        <v>103</v>
      </c>
      <c r="J441">
        <v>70</v>
      </c>
      <c r="K441">
        <v>63</v>
      </c>
      <c r="L441" t="str">
        <f t="shared" si="204"/>
        <v>Normal</v>
      </c>
      <c r="M441">
        <v>54</v>
      </c>
      <c r="N441" t="str">
        <f t="shared" si="205"/>
        <v>Normal</v>
      </c>
      <c r="O441">
        <v>1</v>
      </c>
      <c r="P441" t="str">
        <f t="shared" si="206"/>
        <v>Sin limitaciones</v>
      </c>
      <c r="Q441">
        <v>0</v>
      </c>
      <c r="R441" t="str">
        <f t="shared" si="207"/>
        <v>No tiene cetoacidosis</v>
      </c>
      <c r="S441">
        <v>0</v>
      </c>
      <c r="T441" t="str">
        <f t="shared" si="208"/>
        <v>No tiene Insuficiencia</v>
      </c>
      <c r="U441">
        <v>1</v>
      </c>
      <c r="V441" t="str">
        <f t="shared" si="209"/>
        <v>Hipertenso</v>
      </c>
      <c r="W441">
        <v>1</v>
      </c>
      <c r="X441" t="str">
        <f t="shared" si="198"/>
        <v>Normal</v>
      </c>
      <c r="Y441">
        <v>35</v>
      </c>
      <c r="Z441" t="str">
        <f t="shared" si="199"/>
        <v>Normal</v>
      </c>
      <c r="AA441">
        <v>96</v>
      </c>
      <c r="AB441" t="str">
        <f t="shared" si="210"/>
        <v>Normal</v>
      </c>
      <c r="AC441">
        <v>15</v>
      </c>
      <c r="AD441" t="str">
        <f t="shared" si="211"/>
        <v>Normal</v>
      </c>
      <c r="AE441">
        <v>10</v>
      </c>
      <c r="AF441" t="str">
        <f t="shared" si="212"/>
        <v>Normal</v>
      </c>
      <c r="AG441">
        <v>1438</v>
      </c>
      <c r="AH441" t="str">
        <f t="shared" si="213"/>
        <v>Poliuria</v>
      </c>
      <c r="AI441">
        <v>0</v>
      </c>
      <c r="AJ441" t="str">
        <f t="shared" si="214"/>
        <v>No Diabetico</v>
      </c>
      <c r="AK441">
        <v>87</v>
      </c>
      <c r="AL441" t="str">
        <f t="shared" si="215"/>
        <v>Normal</v>
      </c>
      <c r="AM441">
        <v>5.3</v>
      </c>
      <c r="AN441" t="str">
        <f t="shared" si="216"/>
        <v>Normal</v>
      </c>
      <c r="AO441">
        <v>193</v>
      </c>
      <c r="AP441" t="str">
        <f t="shared" si="217"/>
        <v>Normal</v>
      </c>
      <c r="AQ441">
        <v>123</v>
      </c>
      <c r="AR441" t="str">
        <f t="shared" si="218"/>
        <v>Casi normal</v>
      </c>
      <c r="AS441">
        <v>57</v>
      </c>
      <c r="AT441" t="str">
        <f t="shared" si="219"/>
        <v>Bajo</v>
      </c>
      <c r="AU441">
        <v>89</v>
      </c>
      <c r="AV441" t="str">
        <f t="shared" si="220"/>
        <v>Normal</v>
      </c>
      <c r="AW441">
        <v>141</v>
      </c>
      <c r="AX441" t="str">
        <f t="shared" si="221"/>
        <v>Normal</v>
      </c>
      <c r="AY441">
        <v>3.6</v>
      </c>
      <c r="AZ441" t="str">
        <f t="shared" si="222"/>
        <v>Normal</v>
      </c>
      <c r="BA441">
        <v>14.6</v>
      </c>
      <c r="BB441" t="str">
        <f t="shared" si="200"/>
        <v>Normal</v>
      </c>
      <c r="BC441">
        <v>9.4</v>
      </c>
      <c r="BD441" t="str">
        <f t="shared" si="223"/>
        <v>Normal</v>
      </c>
      <c r="BE441">
        <v>4.4000000000000004</v>
      </c>
      <c r="BF441" t="str">
        <f t="shared" si="224"/>
        <v>Normal</v>
      </c>
      <c r="BG441">
        <v>1</v>
      </c>
      <c r="BH441" t="str">
        <f t="shared" si="225"/>
        <v>Toma ECA</v>
      </c>
      <c r="BI441">
        <v>1</v>
      </c>
      <c r="BJ441" t="str">
        <f t="shared" si="226"/>
        <v>Toma ARB</v>
      </c>
      <c r="BK441">
        <v>1</v>
      </c>
      <c r="BL441" t="str">
        <f t="shared" si="227"/>
        <v>Toma diureticos</v>
      </c>
      <c r="BM441">
        <v>1</v>
      </c>
      <c r="BN441" t="str">
        <f t="shared" si="228"/>
        <v>Toma estatinas</v>
      </c>
      <c r="BO441">
        <v>0</v>
      </c>
      <c r="BP441" t="str">
        <f t="shared" si="229"/>
        <v>Sano</v>
      </c>
      <c r="BQ441">
        <v>0</v>
      </c>
      <c r="BR441" t="str">
        <f t="shared" si="230"/>
        <v>Sano</v>
      </c>
    </row>
    <row r="442" spans="1:70" x14ac:dyDescent="0.25">
      <c r="A442" t="s">
        <v>442</v>
      </c>
      <c r="B442">
        <v>69</v>
      </c>
      <c r="C442" t="str">
        <f t="shared" si="201"/>
        <v>Adulto Mayor</v>
      </c>
      <c r="D442" t="s">
        <v>1</v>
      </c>
      <c r="E442">
        <v>28.2</v>
      </c>
      <c r="F442" t="str">
        <f t="shared" si="202"/>
        <v>Sobrepeso</v>
      </c>
      <c r="G442">
        <v>0</v>
      </c>
      <c r="H442" t="str">
        <f t="shared" si="203"/>
        <v>No tiene herencia</v>
      </c>
      <c r="I442">
        <v>181</v>
      </c>
      <c r="J442">
        <v>90</v>
      </c>
      <c r="K442">
        <v>80</v>
      </c>
      <c r="L442" t="str">
        <f t="shared" si="204"/>
        <v>Normal</v>
      </c>
      <c r="M442">
        <v>27</v>
      </c>
      <c r="N442" t="str">
        <f t="shared" si="205"/>
        <v>Reducida</v>
      </c>
      <c r="O442">
        <v>4</v>
      </c>
      <c r="P442" t="str">
        <f t="shared" si="206"/>
        <v>Incapacidad</v>
      </c>
      <c r="Q442">
        <v>1</v>
      </c>
      <c r="R442" t="str">
        <f t="shared" si="207"/>
        <v>Tiene cetoacidosis</v>
      </c>
      <c r="S442">
        <v>0</v>
      </c>
      <c r="T442" t="str">
        <f t="shared" si="208"/>
        <v>No tiene Insuficiencia</v>
      </c>
      <c r="U442">
        <v>1</v>
      </c>
      <c r="V442" t="str">
        <f t="shared" si="209"/>
        <v>Hipertenso</v>
      </c>
      <c r="W442">
        <v>1.7</v>
      </c>
      <c r="X442" t="str">
        <f t="shared" si="198"/>
        <v>Alto</v>
      </c>
      <c r="Y442">
        <v>111</v>
      </c>
      <c r="Z442" t="str">
        <f t="shared" si="199"/>
        <v>Riesgo</v>
      </c>
      <c r="AA442">
        <v>17</v>
      </c>
      <c r="AB442" t="str">
        <f t="shared" si="210"/>
        <v>Dismucion grave</v>
      </c>
      <c r="AC442">
        <v>2771</v>
      </c>
      <c r="AD442" t="str">
        <f t="shared" si="211"/>
        <v>Proteinuria</v>
      </c>
      <c r="AE442">
        <v>2216</v>
      </c>
      <c r="AF442" t="str">
        <f t="shared" si="212"/>
        <v>Macroalbuminuria</v>
      </c>
      <c r="AG442">
        <v>614</v>
      </c>
      <c r="AH442" t="str">
        <f t="shared" si="213"/>
        <v>Poliuria</v>
      </c>
      <c r="AI442">
        <v>1</v>
      </c>
      <c r="AJ442" t="str">
        <f t="shared" si="214"/>
        <v>Diabetico</v>
      </c>
      <c r="AK442">
        <v>126</v>
      </c>
      <c r="AL442" t="str">
        <f t="shared" si="215"/>
        <v>Diabetes</v>
      </c>
      <c r="AM442">
        <v>7</v>
      </c>
      <c r="AN442" t="str">
        <f t="shared" si="216"/>
        <v>Diabetes</v>
      </c>
      <c r="AO442">
        <v>205</v>
      </c>
      <c r="AP442" t="str">
        <f t="shared" si="217"/>
        <v>Alto</v>
      </c>
      <c r="AQ442">
        <v>165</v>
      </c>
      <c r="AR442" t="str">
        <f t="shared" si="218"/>
        <v>Alto</v>
      </c>
      <c r="AS442">
        <v>37</v>
      </c>
      <c r="AT442" t="str">
        <f t="shared" si="219"/>
        <v>Bajo</v>
      </c>
      <c r="AU442">
        <v>188</v>
      </c>
      <c r="AV442" t="str">
        <f t="shared" si="220"/>
        <v>Alto</v>
      </c>
      <c r="AW442">
        <v>135</v>
      </c>
      <c r="AX442" t="str">
        <f t="shared" si="221"/>
        <v>Normal</v>
      </c>
      <c r="AY442">
        <v>6.9</v>
      </c>
      <c r="AZ442" t="str">
        <f t="shared" si="222"/>
        <v>Alto</v>
      </c>
      <c r="BA442">
        <v>10.6</v>
      </c>
      <c r="BB442" t="str">
        <f t="shared" si="200"/>
        <v>Baja</v>
      </c>
      <c r="BC442">
        <v>8.9</v>
      </c>
      <c r="BD442" t="str">
        <f t="shared" si="223"/>
        <v>Normal</v>
      </c>
      <c r="BE442">
        <v>7</v>
      </c>
      <c r="BF442" t="str">
        <f t="shared" si="224"/>
        <v>Alto</v>
      </c>
      <c r="BG442">
        <v>0</v>
      </c>
      <c r="BH442" t="str">
        <f t="shared" si="225"/>
        <v>No Toma ECA</v>
      </c>
      <c r="BI442">
        <v>0</v>
      </c>
      <c r="BJ442" t="str">
        <f t="shared" si="226"/>
        <v>No toma ARB</v>
      </c>
      <c r="BK442">
        <v>1</v>
      </c>
      <c r="BL442" t="str">
        <f t="shared" si="227"/>
        <v>Toma diureticos</v>
      </c>
      <c r="BM442">
        <v>0</v>
      </c>
      <c r="BN442" t="str">
        <f t="shared" si="228"/>
        <v>No toma estatinas</v>
      </c>
      <c r="BO442">
        <v>1</v>
      </c>
      <c r="BP442" t="str">
        <f t="shared" si="229"/>
        <v>Enfermedad renal</v>
      </c>
      <c r="BQ442">
        <v>0</v>
      </c>
      <c r="BR442" t="str">
        <f t="shared" si="230"/>
        <v>Sano</v>
      </c>
    </row>
    <row r="443" spans="1:70" x14ac:dyDescent="0.25">
      <c r="A443" t="s">
        <v>443</v>
      </c>
      <c r="B443">
        <v>60</v>
      </c>
      <c r="C443" t="str">
        <f t="shared" si="201"/>
        <v>Adulto Mayor</v>
      </c>
      <c r="D443" t="s">
        <v>6</v>
      </c>
      <c r="E443">
        <v>20.100000000000001</v>
      </c>
      <c r="F443" t="str">
        <f t="shared" si="202"/>
        <v>Peso Normal</v>
      </c>
      <c r="G443">
        <v>0</v>
      </c>
      <c r="H443" t="str">
        <f t="shared" si="203"/>
        <v>No tiene herencia</v>
      </c>
      <c r="I443">
        <v>127</v>
      </c>
      <c r="J443">
        <v>75</v>
      </c>
      <c r="K443">
        <v>78</v>
      </c>
      <c r="L443" t="str">
        <f t="shared" si="204"/>
        <v>Normal</v>
      </c>
      <c r="M443">
        <v>50</v>
      </c>
      <c r="N443" t="str">
        <f t="shared" si="205"/>
        <v>Normal</v>
      </c>
      <c r="O443">
        <v>1</v>
      </c>
      <c r="P443" t="str">
        <f t="shared" si="206"/>
        <v>Sin limitaciones</v>
      </c>
      <c r="Q443">
        <v>0</v>
      </c>
      <c r="R443" t="str">
        <f t="shared" si="207"/>
        <v>No tiene cetoacidosis</v>
      </c>
      <c r="S443">
        <v>0</v>
      </c>
      <c r="T443" t="str">
        <f t="shared" si="208"/>
        <v>No tiene Insuficiencia</v>
      </c>
      <c r="U443">
        <v>0</v>
      </c>
      <c r="V443" t="str">
        <f t="shared" si="209"/>
        <v>Normotenso</v>
      </c>
      <c r="W443">
        <v>1</v>
      </c>
      <c r="X443" t="str">
        <f t="shared" si="198"/>
        <v>Normal</v>
      </c>
      <c r="Y443">
        <v>28</v>
      </c>
      <c r="Z443" t="str">
        <f t="shared" si="199"/>
        <v>Normal</v>
      </c>
      <c r="AA443">
        <v>93</v>
      </c>
      <c r="AB443" t="str">
        <f t="shared" si="210"/>
        <v>Normal</v>
      </c>
      <c r="AC443">
        <v>8</v>
      </c>
      <c r="AD443" t="str">
        <f t="shared" si="211"/>
        <v>Normal</v>
      </c>
      <c r="AE443">
        <v>6</v>
      </c>
      <c r="AF443" t="str">
        <f t="shared" si="212"/>
        <v>Normal</v>
      </c>
      <c r="AG443">
        <v>1193</v>
      </c>
      <c r="AH443" t="str">
        <f t="shared" si="213"/>
        <v>Poliuria</v>
      </c>
      <c r="AI443">
        <v>1</v>
      </c>
      <c r="AJ443" t="str">
        <f t="shared" si="214"/>
        <v>Diabetico</v>
      </c>
      <c r="AK443">
        <v>84</v>
      </c>
      <c r="AL443" t="str">
        <f t="shared" si="215"/>
        <v>Normal</v>
      </c>
      <c r="AM443">
        <v>5.6</v>
      </c>
      <c r="AN443" t="str">
        <f t="shared" si="216"/>
        <v>Normal</v>
      </c>
      <c r="AO443">
        <v>211</v>
      </c>
      <c r="AP443" t="str">
        <f t="shared" si="217"/>
        <v>Alto</v>
      </c>
      <c r="AQ443">
        <v>109</v>
      </c>
      <c r="AR443" t="str">
        <f t="shared" si="218"/>
        <v>Casi normal</v>
      </c>
      <c r="AS443">
        <v>65</v>
      </c>
      <c r="AT443" t="str">
        <f t="shared" si="219"/>
        <v>Normal</v>
      </c>
      <c r="AU443">
        <v>129</v>
      </c>
      <c r="AV443" t="str">
        <f t="shared" si="220"/>
        <v>Normal</v>
      </c>
      <c r="AW443">
        <v>140</v>
      </c>
      <c r="AX443" t="str">
        <f t="shared" si="221"/>
        <v>Normal</v>
      </c>
      <c r="AY443">
        <v>4.5</v>
      </c>
      <c r="AZ443" t="str">
        <f t="shared" si="222"/>
        <v>Normal</v>
      </c>
      <c r="BA443">
        <v>12.8</v>
      </c>
      <c r="BB443" t="str">
        <f t="shared" si="200"/>
        <v>Normal</v>
      </c>
      <c r="BC443">
        <v>9.3000000000000007</v>
      </c>
      <c r="BD443" t="str">
        <f t="shared" si="223"/>
        <v>Normal</v>
      </c>
      <c r="BE443">
        <v>4.4000000000000004</v>
      </c>
      <c r="BF443" t="str">
        <f t="shared" si="224"/>
        <v>Normal</v>
      </c>
      <c r="BG443">
        <v>0</v>
      </c>
      <c r="BH443" t="str">
        <f t="shared" si="225"/>
        <v>No Toma ECA</v>
      </c>
      <c r="BI443">
        <v>0</v>
      </c>
      <c r="BJ443" t="str">
        <f t="shared" si="226"/>
        <v>No toma ARB</v>
      </c>
      <c r="BK443">
        <v>0</v>
      </c>
      <c r="BL443" t="str">
        <f t="shared" si="227"/>
        <v>No toma diureticos</v>
      </c>
      <c r="BM443">
        <v>1</v>
      </c>
      <c r="BN443" t="str">
        <f t="shared" si="228"/>
        <v>Toma estatinas</v>
      </c>
      <c r="BO443">
        <v>0</v>
      </c>
      <c r="BP443" t="str">
        <f t="shared" si="229"/>
        <v>Sano</v>
      </c>
      <c r="BQ443">
        <v>0</v>
      </c>
      <c r="BR443" t="str">
        <f t="shared" si="230"/>
        <v>Sano</v>
      </c>
    </row>
    <row r="444" spans="1:70" x14ac:dyDescent="0.25">
      <c r="A444" t="s">
        <v>444</v>
      </c>
      <c r="B444">
        <v>85</v>
      </c>
      <c r="C444" t="str">
        <f t="shared" si="201"/>
        <v>Adulto Mayor</v>
      </c>
      <c r="D444" t="s">
        <v>6</v>
      </c>
      <c r="E444">
        <v>31.9</v>
      </c>
      <c r="F444" t="str">
        <f t="shared" si="202"/>
        <v>Obesidad I</v>
      </c>
      <c r="G444">
        <v>1</v>
      </c>
      <c r="H444" t="str">
        <f t="shared" si="203"/>
        <v>Tiene herencia</v>
      </c>
      <c r="I444">
        <v>145</v>
      </c>
      <c r="J444">
        <v>98</v>
      </c>
      <c r="K444">
        <v>95</v>
      </c>
      <c r="L444" t="str">
        <f t="shared" si="204"/>
        <v>Normal</v>
      </c>
      <c r="M444">
        <v>36</v>
      </c>
      <c r="N444" t="str">
        <f t="shared" si="205"/>
        <v>Reducida</v>
      </c>
      <c r="O444">
        <v>2</v>
      </c>
      <c r="P444" t="str">
        <f t="shared" si="206"/>
        <v>Ligera limitaciones</v>
      </c>
      <c r="Q444">
        <v>1</v>
      </c>
      <c r="R444" t="str">
        <f t="shared" si="207"/>
        <v>Tiene cetoacidosis</v>
      </c>
      <c r="S444">
        <v>1</v>
      </c>
      <c r="T444" t="str">
        <f t="shared" si="208"/>
        <v>Tiene Insuficiencia</v>
      </c>
      <c r="U444">
        <v>1</v>
      </c>
      <c r="V444" t="str">
        <f t="shared" si="209"/>
        <v>Hipertenso</v>
      </c>
      <c r="W444">
        <v>3.9</v>
      </c>
      <c r="X444" t="str">
        <f t="shared" si="198"/>
        <v>Alto</v>
      </c>
      <c r="Y444">
        <v>100</v>
      </c>
      <c r="Z444" t="str">
        <f t="shared" si="199"/>
        <v>Riesgo</v>
      </c>
      <c r="AA444">
        <v>13</v>
      </c>
      <c r="AB444" t="str">
        <f t="shared" si="210"/>
        <v>Fallo renal</v>
      </c>
      <c r="AC444">
        <v>1990</v>
      </c>
      <c r="AD444" t="str">
        <f t="shared" si="211"/>
        <v>Proteinuria</v>
      </c>
      <c r="AE444">
        <v>1791</v>
      </c>
      <c r="AF444" t="str">
        <f t="shared" si="212"/>
        <v>Macroalbuminuria</v>
      </c>
      <c r="AG444">
        <v>485</v>
      </c>
      <c r="AH444" t="str">
        <f t="shared" si="213"/>
        <v>Oliguria</v>
      </c>
      <c r="AI444">
        <v>1</v>
      </c>
      <c r="AJ444" t="str">
        <f t="shared" si="214"/>
        <v>Diabetico</v>
      </c>
      <c r="AK444">
        <v>189</v>
      </c>
      <c r="AL444" t="str">
        <f t="shared" si="215"/>
        <v>Diabetes</v>
      </c>
      <c r="AM444">
        <v>9.6</v>
      </c>
      <c r="AN444" t="str">
        <f t="shared" si="216"/>
        <v>Diabetes</v>
      </c>
      <c r="AO444">
        <v>290</v>
      </c>
      <c r="AP444" t="str">
        <f t="shared" si="217"/>
        <v>Riesgo</v>
      </c>
      <c r="AQ444">
        <v>137</v>
      </c>
      <c r="AR444" t="str">
        <f t="shared" si="218"/>
        <v>Limite alto</v>
      </c>
      <c r="AS444">
        <v>33</v>
      </c>
      <c r="AT444" t="str">
        <f t="shared" si="219"/>
        <v>Bajo</v>
      </c>
      <c r="AU444">
        <v>450</v>
      </c>
      <c r="AV444" t="str">
        <f t="shared" si="220"/>
        <v>Alto</v>
      </c>
      <c r="AW444">
        <v>128</v>
      </c>
      <c r="AX444" t="str">
        <f t="shared" si="221"/>
        <v>Bajo</v>
      </c>
      <c r="AY444">
        <v>6.2</v>
      </c>
      <c r="AZ444" t="str">
        <f t="shared" si="222"/>
        <v>Alto</v>
      </c>
      <c r="BA444">
        <v>10.3</v>
      </c>
      <c r="BB444" t="str">
        <f t="shared" si="200"/>
        <v>Baja</v>
      </c>
      <c r="BC444">
        <v>8.6</v>
      </c>
      <c r="BD444" t="str">
        <f t="shared" si="223"/>
        <v>Normal</v>
      </c>
      <c r="BE444">
        <v>6.8</v>
      </c>
      <c r="BF444" t="str">
        <f t="shared" si="224"/>
        <v>Alto</v>
      </c>
      <c r="BG444">
        <v>1</v>
      </c>
      <c r="BH444" t="str">
        <f t="shared" si="225"/>
        <v>Toma ECA</v>
      </c>
      <c r="BI444">
        <v>0</v>
      </c>
      <c r="BJ444" t="str">
        <f t="shared" si="226"/>
        <v>No toma ARB</v>
      </c>
      <c r="BK444">
        <v>0</v>
      </c>
      <c r="BL444" t="str">
        <f t="shared" si="227"/>
        <v>No toma diureticos</v>
      </c>
      <c r="BM444">
        <v>1</v>
      </c>
      <c r="BN444" t="str">
        <f t="shared" si="228"/>
        <v>Toma estatinas</v>
      </c>
      <c r="BO444">
        <v>1</v>
      </c>
      <c r="BP444" t="str">
        <f t="shared" si="229"/>
        <v>Enfermedad renal</v>
      </c>
      <c r="BQ444">
        <v>1</v>
      </c>
      <c r="BR444" t="str">
        <f t="shared" si="230"/>
        <v>Enfermedad cardiovascular</v>
      </c>
    </row>
    <row r="445" spans="1:70" x14ac:dyDescent="0.25">
      <c r="A445" t="s">
        <v>445</v>
      </c>
      <c r="B445">
        <v>57</v>
      </c>
      <c r="C445" t="str">
        <f t="shared" si="201"/>
        <v>Adulto</v>
      </c>
      <c r="D445" t="s">
        <v>1</v>
      </c>
      <c r="E445">
        <v>24.6</v>
      </c>
      <c r="F445" t="str">
        <f t="shared" si="202"/>
        <v>Peso Normal</v>
      </c>
      <c r="G445">
        <v>1</v>
      </c>
      <c r="H445" t="str">
        <f t="shared" si="203"/>
        <v>Tiene herencia</v>
      </c>
      <c r="I445">
        <v>130</v>
      </c>
      <c r="J445">
        <v>75</v>
      </c>
      <c r="K445">
        <v>74</v>
      </c>
      <c r="L445" t="str">
        <f t="shared" si="204"/>
        <v>Normal</v>
      </c>
      <c r="M445">
        <v>59</v>
      </c>
      <c r="N445" t="str">
        <f t="shared" si="205"/>
        <v>Normal</v>
      </c>
      <c r="O445">
        <v>1</v>
      </c>
      <c r="P445" t="str">
        <f t="shared" si="206"/>
        <v>Sin limitaciones</v>
      </c>
      <c r="Q445">
        <v>0</v>
      </c>
      <c r="R445" t="str">
        <f t="shared" si="207"/>
        <v>No tiene cetoacidosis</v>
      </c>
      <c r="S445">
        <v>0</v>
      </c>
      <c r="T445" t="str">
        <f t="shared" si="208"/>
        <v>No tiene Insuficiencia</v>
      </c>
      <c r="U445">
        <v>0</v>
      </c>
      <c r="V445" t="str">
        <f t="shared" si="209"/>
        <v>Normotenso</v>
      </c>
      <c r="W445">
        <v>1.1000000000000001</v>
      </c>
      <c r="X445" t="str">
        <f t="shared" si="198"/>
        <v>Normal</v>
      </c>
      <c r="Y445">
        <v>17</v>
      </c>
      <c r="Z445" t="str">
        <f t="shared" si="199"/>
        <v>Bajo</v>
      </c>
      <c r="AA445">
        <v>77</v>
      </c>
      <c r="AB445" t="str">
        <f t="shared" si="210"/>
        <v>Funcion disminuida</v>
      </c>
      <c r="AC445">
        <v>29</v>
      </c>
      <c r="AD445" t="str">
        <f t="shared" si="211"/>
        <v>Normal</v>
      </c>
      <c r="AE445">
        <v>23</v>
      </c>
      <c r="AF445" t="str">
        <f t="shared" si="212"/>
        <v>Normal</v>
      </c>
      <c r="AG445">
        <v>1618</v>
      </c>
      <c r="AH445" t="str">
        <f t="shared" si="213"/>
        <v>Poliuria</v>
      </c>
      <c r="AI445">
        <v>0</v>
      </c>
      <c r="AJ445" t="str">
        <f t="shared" si="214"/>
        <v>No Diabetico</v>
      </c>
      <c r="AK445">
        <v>101</v>
      </c>
      <c r="AL445" t="str">
        <f t="shared" si="215"/>
        <v>Prediabetes</v>
      </c>
      <c r="AM445">
        <v>6.3</v>
      </c>
      <c r="AN445" t="str">
        <f t="shared" si="216"/>
        <v>Prediabetes</v>
      </c>
      <c r="AO445">
        <v>159</v>
      </c>
      <c r="AP445" t="str">
        <f t="shared" si="217"/>
        <v>Normal</v>
      </c>
      <c r="AQ445">
        <v>100</v>
      </c>
      <c r="AR445" t="str">
        <f t="shared" si="218"/>
        <v>Casi normal</v>
      </c>
      <c r="AS445">
        <v>62</v>
      </c>
      <c r="AT445" t="str">
        <f t="shared" si="219"/>
        <v>Normal</v>
      </c>
      <c r="AU445">
        <v>108</v>
      </c>
      <c r="AV445" t="str">
        <f t="shared" si="220"/>
        <v>Normal</v>
      </c>
      <c r="AW445">
        <v>144</v>
      </c>
      <c r="AX445" t="str">
        <f t="shared" si="221"/>
        <v>Normal</v>
      </c>
      <c r="AY445">
        <v>3.5</v>
      </c>
      <c r="AZ445" t="str">
        <f t="shared" si="222"/>
        <v>Normal</v>
      </c>
      <c r="BA445">
        <v>15.6</v>
      </c>
      <c r="BB445" t="str">
        <f t="shared" si="200"/>
        <v>Normal</v>
      </c>
      <c r="BC445">
        <v>8.6</v>
      </c>
      <c r="BD445" t="str">
        <f t="shared" si="223"/>
        <v>Normal</v>
      </c>
      <c r="BE445">
        <v>3.8</v>
      </c>
      <c r="BF445" t="str">
        <f t="shared" si="224"/>
        <v>Normal</v>
      </c>
      <c r="BG445">
        <v>0</v>
      </c>
      <c r="BH445" t="str">
        <f t="shared" si="225"/>
        <v>No Toma ECA</v>
      </c>
      <c r="BI445">
        <v>1</v>
      </c>
      <c r="BJ445" t="str">
        <f t="shared" si="226"/>
        <v>Toma ARB</v>
      </c>
      <c r="BK445">
        <v>1</v>
      </c>
      <c r="BL445" t="str">
        <f t="shared" si="227"/>
        <v>Toma diureticos</v>
      </c>
      <c r="BM445">
        <v>0</v>
      </c>
      <c r="BN445" t="str">
        <f t="shared" si="228"/>
        <v>No toma estatinas</v>
      </c>
      <c r="BO445">
        <v>0</v>
      </c>
      <c r="BP445" t="str">
        <f t="shared" si="229"/>
        <v>Sano</v>
      </c>
      <c r="BQ445">
        <v>0</v>
      </c>
      <c r="BR445" t="str">
        <f t="shared" si="230"/>
        <v>Sano</v>
      </c>
    </row>
    <row r="446" spans="1:70" x14ac:dyDescent="0.25">
      <c r="A446" t="s">
        <v>446</v>
      </c>
      <c r="B446">
        <v>33</v>
      </c>
      <c r="C446" t="str">
        <f t="shared" si="201"/>
        <v>Adulto</v>
      </c>
      <c r="D446" t="s">
        <v>1</v>
      </c>
      <c r="E446">
        <v>19.8</v>
      </c>
      <c r="F446" t="str">
        <f t="shared" si="202"/>
        <v>Peso Normal</v>
      </c>
      <c r="G446">
        <v>0</v>
      </c>
      <c r="H446" t="str">
        <f t="shared" si="203"/>
        <v>No tiene herencia</v>
      </c>
      <c r="I446">
        <v>105</v>
      </c>
      <c r="J446">
        <v>71</v>
      </c>
      <c r="K446">
        <v>78</v>
      </c>
      <c r="L446" t="str">
        <f t="shared" si="204"/>
        <v>Normal</v>
      </c>
      <c r="M446">
        <v>61</v>
      </c>
      <c r="N446" t="str">
        <f t="shared" si="205"/>
        <v>Normal</v>
      </c>
      <c r="O446">
        <v>1</v>
      </c>
      <c r="P446" t="str">
        <f t="shared" si="206"/>
        <v>Sin limitaciones</v>
      </c>
      <c r="Q446">
        <v>0</v>
      </c>
      <c r="R446" t="str">
        <f t="shared" si="207"/>
        <v>No tiene cetoacidosis</v>
      </c>
      <c r="S446">
        <v>0</v>
      </c>
      <c r="T446" t="str">
        <f t="shared" si="208"/>
        <v>No tiene Insuficiencia</v>
      </c>
      <c r="U446">
        <v>0</v>
      </c>
      <c r="V446" t="str">
        <f t="shared" si="209"/>
        <v>Normotenso</v>
      </c>
      <c r="W446">
        <v>0.6</v>
      </c>
      <c r="X446" t="str">
        <f t="shared" si="198"/>
        <v>Bajo</v>
      </c>
      <c r="Y446">
        <v>27</v>
      </c>
      <c r="Z446" t="str">
        <f t="shared" si="199"/>
        <v>Normal</v>
      </c>
      <c r="AA446">
        <v>85</v>
      </c>
      <c r="AB446" t="str">
        <f t="shared" si="210"/>
        <v>Funcion disminuida</v>
      </c>
      <c r="AC446">
        <v>16</v>
      </c>
      <c r="AD446" t="str">
        <f t="shared" si="211"/>
        <v>Normal</v>
      </c>
      <c r="AE446">
        <v>14</v>
      </c>
      <c r="AF446" t="str">
        <f t="shared" si="212"/>
        <v>Normal</v>
      </c>
      <c r="AG446">
        <v>2035</v>
      </c>
      <c r="AH446" t="str">
        <f t="shared" si="213"/>
        <v>Poliuria</v>
      </c>
      <c r="AI446">
        <v>0</v>
      </c>
      <c r="AJ446" t="str">
        <f t="shared" si="214"/>
        <v>No Diabetico</v>
      </c>
      <c r="AK446">
        <v>101</v>
      </c>
      <c r="AL446" t="str">
        <f t="shared" si="215"/>
        <v>Prediabetes</v>
      </c>
      <c r="AM446">
        <v>5.8</v>
      </c>
      <c r="AN446" t="str">
        <f t="shared" si="216"/>
        <v>Prediabetes</v>
      </c>
      <c r="AO446">
        <v>193</v>
      </c>
      <c r="AP446" t="str">
        <f t="shared" si="217"/>
        <v>Normal</v>
      </c>
      <c r="AQ446">
        <v>99</v>
      </c>
      <c r="AR446" t="str">
        <f t="shared" si="218"/>
        <v>Normal</v>
      </c>
      <c r="AS446">
        <v>51</v>
      </c>
      <c r="AT446" t="str">
        <f t="shared" si="219"/>
        <v>Bajo</v>
      </c>
      <c r="AU446">
        <v>170</v>
      </c>
      <c r="AV446" t="str">
        <f t="shared" si="220"/>
        <v>Alto</v>
      </c>
      <c r="AW446">
        <v>140</v>
      </c>
      <c r="AX446" t="str">
        <f t="shared" si="221"/>
        <v>Normal</v>
      </c>
      <c r="AY446">
        <v>4.4000000000000004</v>
      </c>
      <c r="AZ446" t="str">
        <f t="shared" si="222"/>
        <v>Normal</v>
      </c>
      <c r="BA446">
        <v>14.8</v>
      </c>
      <c r="BB446" t="str">
        <f t="shared" si="200"/>
        <v>Normal</v>
      </c>
      <c r="BC446">
        <v>10.3</v>
      </c>
      <c r="BD446" t="str">
        <f t="shared" si="223"/>
        <v>Normal</v>
      </c>
      <c r="BE446">
        <v>3.9</v>
      </c>
      <c r="BF446" t="str">
        <f t="shared" si="224"/>
        <v>Normal</v>
      </c>
      <c r="BG446">
        <v>1</v>
      </c>
      <c r="BH446" t="str">
        <f t="shared" si="225"/>
        <v>Toma ECA</v>
      </c>
      <c r="BI446">
        <v>0</v>
      </c>
      <c r="BJ446" t="str">
        <f t="shared" si="226"/>
        <v>No toma ARB</v>
      </c>
      <c r="BK446">
        <v>0</v>
      </c>
      <c r="BL446" t="str">
        <f t="shared" si="227"/>
        <v>No toma diureticos</v>
      </c>
      <c r="BM446">
        <v>0</v>
      </c>
      <c r="BN446" t="str">
        <f t="shared" si="228"/>
        <v>No toma estatinas</v>
      </c>
      <c r="BO446">
        <v>0</v>
      </c>
      <c r="BP446" t="str">
        <f t="shared" si="229"/>
        <v>Sano</v>
      </c>
      <c r="BQ446">
        <v>1</v>
      </c>
      <c r="BR446" t="str">
        <f t="shared" si="230"/>
        <v>Enfermedad cardiovascular</v>
      </c>
    </row>
    <row r="447" spans="1:70" x14ac:dyDescent="0.25">
      <c r="A447" t="s">
        <v>447</v>
      </c>
      <c r="B447">
        <v>50</v>
      </c>
      <c r="C447" t="str">
        <f t="shared" si="201"/>
        <v>Adulto</v>
      </c>
      <c r="D447" t="s">
        <v>6</v>
      </c>
      <c r="E447">
        <v>36.6</v>
      </c>
      <c r="F447" t="str">
        <f t="shared" si="202"/>
        <v>Obesidad II</v>
      </c>
      <c r="G447">
        <v>1</v>
      </c>
      <c r="H447" t="str">
        <f t="shared" si="203"/>
        <v>Tiene herencia</v>
      </c>
      <c r="I447">
        <v>184</v>
      </c>
      <c r="J447">
        <v>90</v>
      </c>
      <c r="K447">
        <v>79</v>
      </c>
      <c r="L447" t="str">
        <f t="shared" si="204"/>
        <v>Normal</v>
      </c>
      <c r="M447">
        <v>42</v>
      </c>
      <c r="N447" t="str">
        <f t="shared" si="205"/>
        <v>Intermedia</v>
      </c>
      <c r="O447">
        <v>4</v>
      </c>
      <c r="P447" t="str">
        <f t="shared" si="206"/>
        <v>Incapacidad</v>
      </c>
      <c r="Q447">
        <v>1</v>
      </c>
      <c r="R447" t="str">
        <f t="shared" si="207"/>
        <v>Tiene cetoacidosis</v>
      </c>
      <c r="S447">
        <v>1</v>
      </c>
      <c r="T447" t="str">
        <f t="shared" si="208"/>
        <v>Tiene Insuficiencia</v>
      </c>
      <c r="U447">
        <v>1</v>
      </c>
      <c r="V447" t="str">
        <f t="shared" si="209"/>
        <v>Hipertenso</v>
      </c>
      <c r="W447">
        <v>3.1</v>
      </c>
      <c r="X447" t="str">
        <f t="shared" si="198"/>
        <v>Alto</v>
      </c>
      <c r="Y447">
        <v>67</v>
      </c>
      <c r="Z447" t="str">
        <f t="shared" si="199"/>
        <v>Elevado</v>
      </c>
      <c r="AA447">
        <v>49</v>
      </c>
      <c r="AB447" t="str">
        <f t="shared" si="210"/>
        <v>Funcion disminuida moderada</v>
      </c>
      <c r="AC447">
        <v>304</v>
      </c>
      <c r="AD447" t="str">
        <f t="shared" si="211"/>
        <v>Proteinuria</v>
      </c>
      <c r="AE447">
        <v>243</v>
      </c>
      <c r="AF447" t="str">
        <f t="shared" si="212"/>
        <v>Microalbuminuria</v>
      </c>
      <c r="AG447">
        <v>333</v>
      </c>
      <c r="AH447" t="str">
        <f t="shared" si="213"/>
        <v>Oliguria</v>
      </c>
      <c r="AI447">
        <v>0</v>
      </c>
      <c r="AJ447" t="str">
        <f t="shared" si="214"/>
        <v>No Diabetico</v>
      </c>
      <c r="AK447">
        <v>190</v>
      </c>
      <c r="AL447" t="str">
        <f t="shared" si="215"/>
        <v>Diabetes</v>
      </c>
      <c r="AM447">
        <v>7.2</v>
      </c>
      <c r="AN447" t="str">
        <f t="shared" si="216"/>
        <v>Diabetes</v>
      </c>
      <c r="AO447">
        <v>301</v>
      </c>
      <c r="AP447" t="str">
        <f t="shared" si="217"/>
        <v>Riesgo</v>
      </c>
      <c r="AQ447">
        <v>151</v>
      </c>
      <c r="AR447" t="str">
        <f t="shared" si="218"/>
        <v>Limite alto</v>
      </c>
      <c r="AS447">
        <v>39</v>
      </c>
      <c r="AT447" t="str">
        <f t="shared" si="219"/>
        <v>Bajo</v>
      </c>
      <c r="AU447">
        <v>194</v>
      </c>
      <c r="AV447" t="str">
        <f t="shared" si="220"/>
        <v>Alto</v>
      </c>
      <c r="AW447">
        <v>126</v>
      </c>
      <c r="AX447" t="str">
        <f t="shared" si="221"/>
        <v>Bajo</v>
      </c>
      <c r="AY447">
        <v>5.4</v>
      </c>
      <c r="AZ447" t="str">
        <f t="shared" si="222"/>
        <v>Alto</v>
      </c>
      <c r="BA447">
        <v>7.3</v>
      </c>
      <c r="BB447" t="str">
        <f t="shared" si="200"/>
        <v>Baja</v>
      </c>
      <c r="BC447">
        <v>8</v>
      </c>
      <c r="BD447" t="str">
        <f t="shared" si="223"/>
        <v>Bajo</v>
      </c>
      <c r="BE447">
        <v>5.2</v>
      </c>
      <c r="BF447" t="str">
        <f t="shared" si="224"/>
        <v>Alto</v>
      </c>
      <c r="BG447">
        <v>1</v>
      </c>
      <c r="BH447" t="str">
        <f t="shared" si="225"/>
        <v>Toma ECA</v>
      </c>
      <c r="BI447">
        <v>1</v>
      </c>
      <c r="BJ447" t="str">
        <f t="shared" si="226"/>
        <v>Toma ARB</v>
      </c>
      <c r="BK447">
        <v>1</v>
      </c>
      <c r="BL447" t="str">
        <f t="shared" si="227"/>
        <v>Toma diureticos</v>
      </c>
      <c r="BM447">
        <v>0</v>
      </c>
      <c r="BN447" t="str">
        <f t="shared" si="228"/>
        <v>No toma estatinas</v>
      </c>
      <c r="BO447">
        <v>1</v>
      </c>
      <c r="BP447" t="str">
        <f t="shared" si="229"/>
        <v>Enfermedad renal</v>
      </c>
      <c r="BQ447">
        <v>0</v>
      </c>
      <c r="BR447" t="str">
        <f t="shared" si="230"/>
        <v>Sano</v>
      </c>
    </row>
    <row r="448" spans="1:70" x14ac:dyDescent="0.25">
      <c r="A448" t="s">
        <v>448</v>
      </c>
      <c r="B448">
        <v>83</v>
      </c>
      <c r="C448" t="str">
        <f t="shared" si="201"/>
        <v>Adulto Mayor</v>
      </c>
      <c r="D448" t="s">
        <v>6</v>
      </c>
      <c r="E448">
        <v>29.5</v>
      </c>
      <c r="F448" t="str">
        <f t="shared" si="202"/>
        <v>Sobrepeso</v>
      </c>
      <c r="G448">
        <v>1</v>
      </c>
      <c r="H448" t="str">
        <f t="shared" si="203"/>
        <v>Tiene herencia</v>
      </c>
      <c r="I448">
        <v>158</v>
      </c>
      <c r="J448">
        <v>98</v>
      </c>
      <c r="K448">
        <v>81</v>
      </c>
      <c r="L448" t="str">
        <f t="shared" si="204"/>
        <v>Normal</v>
      </c>
      <c r="M448">
        <v>37</v>
      </c>
      <c r="N448" t="str">
        <f t="shared" si="205"/>
        <v>Reducida</v>
      </c>
      <c r="O448">
        <v>4</v>
      </c>
      <c r="P448" t="str">
        <f t="shared" si="206"/>
        <v>Incapacidad</v>
      </c>
      <c r="Q448">
        <v>0</v>
      </c>
      <c r="R448" t="str">
        <f t="shared" si="207"/>
        <v>No tiene cetoacidosis</v>
      </c>
      <c r="S448">
        <v>1</v>
      </c>
      <c r="T448" t="str">
        <f t="shared" si="208"/>
        <v>Tiene Insuficiencia</v>
      </c>
      <c r="U448">
        <v>1</v>
      </c>
      <c r="V448" t="str">
        <f t="shared" si="209"/>
        <v>Hipertenso</v>
      </c>
      <c r="W448">
        <v>2.1</v>
      </c>
      <c r="X448" t="str">
        <f t="shared" si="198"/>
        <v>Alto</v>
      </c>
      <c r="Y448">
        <v>90</v>
      </c>
      <c r="Z448" t="str">
        <f t="shared" si="199"/>
        <v>Elevado</v>
      </c>
      <c r="AA448">
        <v>18</v>
      </c>
      <c r="AB448" t="str">
        <f t="shared" si="210"/>
        <v>Dismucion grave</v>
      </c>
      <c r="AC448">
        <v>2306</v>
      </c>
      <c r="AD448" t="str">
        <f t="shared" si="211"/>
        <v>Proteinuria</v>
      </c>
      <c r="AE448">
        <v>1844</v>
      </c>
      <c r="AF448" t="str">
        <f t="shared" si="212"/>
        <v>Macroalbuminuria</v>
      </c>
      <c r="AG448">
        <v>335</v>
      </c>
      <c r="AH448" t="str">
        <f t="shared" si="213"/>
        <v>Oliguria</v>
      </c>
      <c r="AI448">
        <v>0</v>
      </c>
      <c r="AJ448" t="str">
        <f t="shared" si="214"/>
        <v>No Diabetico</v>
      </c>
      <c r="AK448">
        <v>217</v>
      </c>
      <c r="AL448" t="str">
        <f t="shared" si="215"/>
        <v>Diabetes</v>
      </c>
      <c r="AM448">
        <v>7.2</v>
      </c>
      <c r="AN448" t="str">
        <f t="shared" si="216"/>
        <v>Diabetes</v>
      </c>
      <c r="AO448">
        <v>222</v>
      </c>
      <c r="AP448" t="str">
        <f t="shared" si="217"/>
        <v>Alto</v>
      </c>
      <c r="AQ448">
        <v>136</v>
      </c>
      <c r="AR448" t="str">
        <f t="shared" si="218"/>
        <v>Limite alto</v>
      </c>
      <c r="AS448">
        <v>33</v>
      </c>
      <c r="AT448" t="str">
        <f t="shared" si="219"/>
        <v>Bajo</v>
      </c>
      <c r="AU448">
        <v>383</v>
      </c>
      <c r="AV448" t="str">
        <f t="shared" si="220"/>
        <v>Alto</v>
      </c>
      <c r="AW448">
        <v>137</v>
      </c>
      <c r="AX448" t="str">
        <f t="shared" si="221"/>
        <v>Normal</v>
      </c>
      <c r="AY448">
        <v>5.9</v>
      </c>
      <c r="AZ448" t="str">
        <f t="shared" si="222"/>
        <v>Alto</v>
      </c>
      <c r="BA448">
        <v>7.8</v>
      </c>
      <c r="BB448" t="str">
        <f t="shared" si="200"/>
        <v>Baja</v>
      </c>
      <c r="BC448">
        <v>8.3000000000000007</v>
      </c>
      <c r="BD448" t="str">
        <f t="shared" si="223"/>
        <v>Bajo</v>
      </c>
      <c r="BE448">
        <v>7.4</v>
      </c>
      <c r="BF448" t="str">
        <f t="shared" si="224"/>
        <v>Alto</v>
      </c>
      <c r="BG448">
        <v>1</v>
      </c>
      <c r="BH448" t="str">
        <f t="shared" si="225"/>
        <v>Toma ECA</v>
      </c>
      <c r="BI448">
        <v>1</v>
      </c>
      <c r="BJ448" t="str">
        <f t="shared" si="226"/>
        <v>Toma ARB</v>
      </c>
      <c r="BK448">
        <v>1</v>
      </c>
      <c r="BL448" t="str">
        <f t="shared" si="227"/>
        <v>Toma diureticos</v>
      </c>
      <c r="BM448">
        <v>1</v>
      </c>
      <c r="BN448" t="str">
        <f t="shared" si="228"/>
        <v>Toma estatinas</v>
      </c>
      <c r="BO448">
        <v>1</v>
      </c>
      <c r="BP448" t="str">
        <f t="shared" si="229"/>
        <v>Enfermedad renal</v>
      </c>
      <c r="BQ448">
        <v>1</v>
      </c>
      <c r="BR448" t="str">
        <f t="shared" si="230"/>
        <v>Enfermedad cardiovascular</v>
      </c>
    </row>
    <row r="449" spans="1:70" x14ac:dyDescent="0.25">
      <c r="A449" t="s">
        <v>449</v>
      </c>
      <c r="B449">
        <v>33</v>
      </c>
      <c r="C449" t="str">
        <f t="shared" si="201"/>
        <v>Adulto</v>
      </c>
      <c r="D449" t="s">
        <v>1</v>
      </c>
      <c r="E449">
        <v>21.3</v>
      </c>
      <c r="F449" t="str">
        <f t="shared" si="202"/>
        <v>Peso Normal</v>
      </c>
      <c r="G449">
        <v>0</v>
      </c>
      <c r="H449" t="str">
        <f t="shared" si="203"/>
        <v>No tiene herencia</v>
      </c>
      <c r="I449">
        <v>130</v>
      </c>
      <c r="J449">
        <v>70</v>
      </c>
      <c r="K449">
        <v>62</v>
      </c>
      <c r="L449" t="str">
        <f t="shared" si="204"/>
        <v>Normal</v>
      </c>
      <c r="M449">
        <v>64</v>
      </c>
      <c r="N449" t="str">
        <f t="shared" si="205"/>
        <v>Normal</v>
      </c>
      <c r="O449">
        <v>1</v>
      </c>
      <c r="P449" t="str">
        <f t="shared" si="206"/>
        <v>Sin limitaciones</v>
      </c>
      <c r="Q449">
        <v>0</v>
      </c>
      <c r="R449" t="str">
        <f t="shared" si="207"/>
        <v>No tiene cetoacidosis</v>
      </c>
      <c r="S449">
        <v>0</v>
      </c>
      <c r="T449" t="str">
        <f t="shared" si="208"/>
        <v>No tiene Insuficiencia</v>
      </c>
      <c r="U449">
        <v>0</v>
      </c>
      <c r="V449" t="str">
        <f t="shared" si="209"/>
        <v>Normotenso</v>
      </c>
      <c r="W449">
        <v>1</v>
      </c>
      <c r="X449" t="str">
        <f t="shared" si="198"/>
        <v>Normal</v>
      </c>
      <c r="Y449">
        <v>24</v>
      </c>
      <c r="Z449" t="str">
        <f t="shared" si="199"/>
        <v>Normal</v>
      </c>
      <c r="AA449">
        <v>109</v>
      </c>
      <c r="AB449" t="str">
        <f t="shared" si="210"/>
        <v>Normal</v>
      </c>
      <c r="AC449">
        <v>5</v>
      </c>
      <c r="AD449" t="str">
        <f t="shared" si="211"/>
        <v>Normal</v>
      </c>
      <c r="AE449">
        <v>4</v>
      </c>
      <c r="AF449" t="str">
        <f t="shared" si="212"/>
        <v>Normal</v>
      </c>
      <c r="AG449">
        <v>2359</v>
      </c>
      <c r="AH449" t="str">
        <f t="shared" si="213"/>
        <v>Poliuria</v>
      </c>
      <c r="AI449">
        <v>0</v>
      </c>
      <c r="AJ449" t="str">
        <f t="shared" si="214"/>
        <v>No Diabetico</v>
      </c>
      <c r="AK449">
        <v>115</v>
      </c>
      <c r="AL449" t="str">
        <f t="shared" si="215"/>
        <v>Prediabetes</v>
      </c>
      <c r="AM449">
        <v>6.3</v>
      </c>
      <c r="AN449" t="str">
        <f t="shared" si="216"/>
        <v>Prediabetes</v>
      </c>
      <c r="AO449">
        <v>161</v>
      </c>
      <c r="AP449" t="str">
        <f t="shared" si="217"/>
        <v>Normal</v>
      </c>
      <c r="AQ449">
        <v>123</v>
      </c>
      <c r="AR449" t="str">
        <f t="shared" si="218"/>
        <v>Casi normal</v>
      </c>
      <c r="AS449">
        <v>52</v>
      </c>
      <c r="AT449" t="str">
        <f t="shared" si="219"/>
        <v>Bajo</v>
      </c>
      <c r="AU449">
        <v>103</v>
      </c>
      <c r="AV449" t="str">
        <f t="shared" si="220"/>
        <v>Normal</v>
      </c>
      <c r="AW449">
        <v>143</v>
      </c>
      <c r="AX449" t="str">
        <f t="shared" si="221"/>
        <v>Normal</v>
      </c>
      <c r="AY449">
        <v>4.3</v>
      </c>
      <c r="AZ449" t="str">
        <f t="shared" si="222"/>
        <v>Normal</v>
      </c>
      <c r="BA449">
        <v>15</v>
      </c>
      <c r="BB449" t="str">
        <f t="shared" si="200"/>
        <v>Normal</v>
      </c>
      <c r="BC449">
        <v>9.4</v>
      </c>
      <c r="BD449" t="str">
        <f t="shared" si="223"/>
        <v>Normal</v>
      </c>
      <c r="BE449">
        <v>4</v>
      </c>
      <c r="BF449" t="str">
        <f t="shared" si="224"/>
        <v>Normal</v>
      </c>
      <c r="BG449">
        <v>0</v>
      </c>
      <c r="BH449" t="str">
        <f t="shared" si="225"/>
        <v>No Toma ECA</v>
      </c>
      <c r="BI449">
        <v>1</v>
      </c>
      <c r="BJ449" t="str">
        <f t="shared" si="226"/>
        <v>Toma ARB</v>
      </c>
      <c r="BK449">
        <v>1</v>
      </c>
      <c r="BL449" t="str">
        <f t="shared" si="227"/>
        <v>Toma diureticos</v>
      </c>
      <c r="BM449">
        <v>0</v>
      </c>
      <c r="BN449" t="str">
        <f t="shared" si="228"/>
        <v>No toma estatinas</v>
      </c>
      <c r="BO449">
        <v>0</v>
      </c>
      <c r="BP449" t="str">
        <f t="shared" si="229"/>
        <v>Sano</v>
      </c>
      <c r="BQ449">
        <v>0</v>
      </c>
      <c r="BR449" t="str">
        <f t="shared" si="230"/>
        <v>Sano</v>
      </c>
    </row>
    <row r="450" spans="1:70" x14ac:dyDescent="0.25">
      <c r="A450" t="s">
        <v>450</v>
      </c>
      <c r="B450">
        <v>70</v>
      </c>
      <c r="C450" t="str">
        <f t="shared" si="201"/>
        <v>Adulto Mayor</v>
      </c>
      <c r="D450" t="s">
        <v>6</v>
      </c>
      <c r="E450">
        <v>38.299999999999997</v>
      </c>
      <c r="F450" t="str">
        <f t="shared" si="202"/>
        <v>Obesidad II</v>
      </c>
      <c r="G450">
        <v>1</v>
      </c>
      <c r="H450" t="str">
        <f t="shared" si="203"/>
        <v>Tiene herencia</v>
      </c>
      <c r="I450">
        <v>148</v>
      </c>
      <c r="J450">
        <v>90</v>
      </c>
      <c r="K450">
        <v>86</v>
      </c>
      <c r="L450" t="str">
        <f t="shared" si="204"/>
        <v>Normal</v>
      </c>
      <c r="M450">
        <v>50</v>
      </c>
      <c r="N450" t="str">
        <f t="shared" si="205"/>
        <v>Normal</v>
      </c>
      <c r="O450">
        <v>3</v>
      </c>
      <c r="P450" t="str">
        <f t="shared" si="206"/>
        <v>Limitacion marcada</v>
      </c>
      <c r="Q450">
        <v>1</v>
      </c>
      <c r="R450" t="str">
        <f t="shared" si="207"/>
        <v>Tiene cetoacidosis</v>
      </c>
      <c r="S450">
        <v>0</v>
      </c>
      <c r="T450" t="str">
        <f t="shared" si="208"/>
        <v>No tiene Insuficiencia</v>
      </c>
      <c r="U450">
        <v>1</v>
      </c>
      <c r="V450" t="str">
        <f t="shared" si="209"/>
        <v>Hipertenso</v>
      </c>
      <c r="W450">
        <v>4.2</v>
      </c>
      <c r="X450" t="str">
        <f t="shared" ref="X450:X513" si="231">IF(AND(D450="M",W450&gt;=0.7,W450&lt;=1.2),"Normal",IF(AND(D450="M",W450&gt;=1.3),"Alto",IF(AND(D450="F",W450&gt;=0.5,W450&lt;=1),"Normal",IF(AND(D450="F",W450&gt;1),"Alto",IF(AND(D450="F",W450&lt;0.5), "Bajo",IF(AND(D450="M",W450&lt;0.7),"Bajo","error"))))))</f>
        <v>Alto</v>
      </c>
      <c r="Y450">
        <v>100</v>
      </c>
      <c r="Z450" t="str">
        <f t="shared" ref="Z450:Z513" si="232">IF(AND(D450="F",Y450&gt;=17,Y450&lt;=43),"Normal",IF(AND(D450="F",Y450&gt;43,Y450&lt;100),"Elevado",IF(AND(D450="M",Y450&gt;=18,Y450&lt;=55),"Normal",IF(AND(D450="M",Y450&gt;55,Y450&lt;100),"Elevado",IF(AND(D450="F",Y450&gt;=100),"Riesgo",IF(AND(D450="M",Y450&gt;=100),"Riesgo","Bajo"))))))</f>
        <v>Riesgo</v>
      </c>
      <c r="AA450">
        <v>20</v>
      </c>
      <c r="AB450" t="str">
        <f t="shared" si="210"/>
        <v>Dismucion grave</v>
      </c>
      <c r="AC450">
        <v>2606</v>
      </c>
      <c r="AD450" t="str">
        <f t="shared" si="211"/>
        <v>Proteinuria</v>
      </c>
      <c r="AE450">
        <v>2084</v>
      </c>
      <c r="AF450" t="str">
        <f t="shared" si="212"/>
        <v>Macroalbuminuria</v>
      </c>
      <c r="AG450">
        <v>725</v>
      </c>
      <c r="AH450" t="str">
        <f t="shared" si="213"/>
        <v>Poliuria</v>
      </c>
      <c r="AI450">
        <v>1</v>
      </c>
      <c r="AJ450" t="str">
        <f t="shared" si="214"/>
        <v>Diabetico</v>
      </c>
      <c r="AK450">
        <v>182</v>
      </c>
      <c r="AL450" t="str">
        <f t="shared" si="215"/>
        <v>Diabetes</v>
      </c>
      <c r="AM450">
        <v>7.5</v>
      </c>
      <c r="AN450" t="str">
        <f t="shared" si="216"/>
        <v>Diabetes</v>
      </c>
      <c r="AO450">
        <v>201</v>
      </c>
      <c r="AP450" t="str">
        <f t="shared" si="217"/>
        <v>Alto</v>
      </c>
      <c r="AQ450">
        <v>219</v>
      </c>
      <c r="AR450" t="str">
        <f t="shared" si="218"/>
        <v>Muy alto</v>
      </c>
      <c r="AS450">
        <v>34</v>
      </c>
      <c r="AT450" t="str">
        <f t="shared" si="219"/>
        <v>Bajo</v>
      </c>
      <c r="AU450">
        <v>266</v>
      </c>
      <c r="AV450" t="str">
        <f t="shared" si="220"/>
        <v>Alto</v>
      </c>
      <c r="AW450">
        <v>134</v>
      </c>
      <c r="AX450" t="str">
        <f t="shared" si="221"/>
        <v>Bajo</v>
      </c>
      <c r="AY450">
        <v>5.2</v>
      </c>
      <c r="AZ450" t="str">
        <f t="shared" si="222"/>
        <v>Alto</v>
      </c>
      <c r="BA450">
        <v>7.5</v>
      </c>
      <c r="BB450" t="str">
        <f t="shared" ref="BB450:BB513" si="233">IF(AND(D450="M",BA450&gt;=13.5,BA450&lt;=17.5),"Normal",IF(AND(D450="M",BA450&gt;17.5),"Alta",IF(AND(D450="F",BA450&gt;=12,BA450&lt;=15.5),"Normal",IF(AND(D450="F",BA450&gt;15.5),"Alta","Baja"))))</f>
        <v>Baja</v>
      </c>
      <c r="BC450">
        <v>7.8</v>
      </c>
      <c r="BD450" t="str">
        <f t="shared" si="223"/>
        <v>Bajo</v>
      </c>
      <c r="BE450">
        <v>4.8</v>
      </c>
      <c r="BF450" t="str">
        <f t="shared" si="224"/>
        <v>Alto</v>
      </c>
      <c r="BG450">
        <v>0</v>
      </c>
      <c r="BH450" t="str">
        <f t="shared" si="225"/>
        <v>No Toma ECA</v>
      </c>
      <c r="BI450">
        <v>1</v>
      </c>
      <c r="BJ450" t="str">
        <f t="shared" si="226"/>
        <v>Toma ARB</v>
      </c>
      <c r="BK450">
        <v>1</v>
      </c>
      <c r="BL450" t="str">
        <f t="shared" si="227"/>
        <v>Toma diureticos</v>
      </c>
      <c r="BM450">
        <v>1</v>
      </c>
      <c r="BN450" t="str">
        <f t="shared" si="228"/>
        <v>Toma estatinas</v>
      </c>
      <c r="BO450">
        <v>1</v>
      </c>
      <c r="BP450" t="str">
        <f t="shared" si="229"/>
        <v>Enfermedad renal</v>
      </c>
      <c r="BQ450">
        <v>0</v>
      </c>
      <c r="BR450" t="str">
        <f t="shared" si="230"/>
        <v>Sano</v>
      </c>
    </row>
    <row r="451" spans="1:70" x14ac:dyDescent="0.25">
      <c r="A451" t="s">
        <v>451</v>
      </c>
      <c r="B451">
        <v>51</v>
      </c>
      <c r="C451" t="str">
        <f t="shared" ref="C451:C514" si="234">IF(AND(B451&gt;=14,B451&lt;=26),"Joven",IF(AND(B451&gt;=27,B451&lt;=59),"Adulto",IF(B451&gt;=60,"Adulto Mayor","Niño")))</f>
        <v>Adulto</v>
      </c>
      <c r="D451" t="s">
        <v>1</v>
      </c>
      <c r="E451">
        <v>27.4</v>
      </c>
      <c r="F451" t="str">
        <f t="shared" ref="F451:F514" si="235">IF(E451&lt;18.5,"Bajo peso",IF(AND(E451&gt;=18.5,E451&lt;=24.9),"Peso Normal",IF(AND(E451&gt;=25,E451&lt;=29.9),"Sobrepeso",IF(AND(E451&gt;=30,E451&lt;=34.9),"Obesidad I",IF(AND(E451&gt;=35,E451&lt;=39.9),"Obesidad II","Obesidad III")))))</f>
        <v>Sobrepeso</v>
      </c>
      <c r="G451">
        <v>0</v>
      </c>
      <c r="H451" t="str">
        <f t="shared" ref="H451:H514" si="236">IF(G451=1,"Tiene herencia","No tiene herencia")</f>
        <v>No tiene herencia</v>
      </c>
      <c r="I451">
        <v>115</v>
      </c>
      <c r="J451">
        <v>84</v>
      </c>
      <c r="K451">
        <v>70</v>
      </c>
      <c r="L451" t="str">
        <f t="shared" ref="L451:L514" si="237">IF(AND(K451&gt;=60,K451&lt;=100),"Normal",IF(K451&gt;100,"Taquicardia","Bradicardia"))</f>
        <v>Normal</v>
      </c>
      <c r="M451">
        <v>61</v>
      </c>
      <c r="N451" t="str">
        <f t="shared" ref="N451:N514" si="238">IF(M451&gt;=50,"Normal",IF(AND(M451&gt;=41,M451&lt;=49),"Intermedia","Reducida"))</f>
        <v>Normal</v>
      </c>
      <c r="O451">
        <v>1</v>
      </c>
      <c r="P451" t="str">
        <f t="shared" ref="P451:P514" si="239">IF(O451=1,"Sin limitaciones",IF(O451=2,"Ligera limitaciones",IF(O451=3,"Limitacion marcada","Incapacidad")))</f>
        <v>Sin limitaciones</v>
      </c>
      <c r="Q451">
        <v>0</v>
      </c>
      <c r="R451" t="str">
        <f t="shared" ref="R451:R514" si="240">IF(Q451=1,"Tiene cetoacidosis","No tiene cetoacidosis")</f>
        <v>No tiene cetoacidosis</v>
      </c>
      <c r="S451">
        <v>0</v>
      </c>
      <c r="T451" t="str">
        <f t="shared" ref="T451:T514" si="241">IF(S451=1,"Tiene Insuficiencia","No tiene Insuficiencia")</f>
        <v>No tiene Insuficiencia</v>
      </c>
      <c r="U451">
        <v>1</v>
      </c>
      <c r="V451" t="str">
        <f t="shared" ref="V451:V514" si="242">IF(U451=1,"Hipertenso","Normotenso")</f>
        <v>Hipertenso</v>
      </c>
      <c r="W451">
        <v>0.7</v>
      </c>
      <c r="X451" t="str">
        <f t="shared" si="231"/>
        <v>Normal</v>
      </c>
      <c r="Y451">
        <v>29</v>
      </c>
      <c r="Z451" t="str">
        <f t="shared" si="232"/>
        <v>Normal</v>
      </c>
      <c r="AA451">
        <v>64</v>
      </c>
      <c r="AB451" t="str">
        <f t="shared" ref="AB451:AB514" si="243">IF(AA451&gt;90,"Normal",IF(AND(AA451&gt;=60,AA451&lt;=90),"Funcion disminuida",IF(AND(AA451&gt;=30,AA451&lt;=59),"Funcion disminuida moderada",IF(AND(AA451&gt;=15,AA451&lt;=29),"Dismucion grave",IF(AA451&lt;15,"Fallo renal","error")))))</f>
        <v>Funcion disminuida</v>
      </c>
      <c r="AC451">
        <v>15</v>
      </c>
      <c r="AD451" t="str">
        <f t="shared" ref="AD451:AD514" si="244">IF(AC451&lt;30,"Normal",IF(AND(AC451&lt;=30,AC451&lt;=300),"Microalbuminuria","Proteinuria"))</f>
        <v>Normal</v>
      </c>
      <c r="AE451">
        <v>10</v>
      </c>
      <c r="AF451" t="str">
        <f t="shared" ref="AF451:AF514" si="245">IF(AE451&lt;30,"Normal",IF(AND(AE451&gt;=30,AE451&lt;=300),"Microalbuminuria","Macroalbuminuria"))</f>
        <v>Normal</v>
      </c>
      <c r="AG451">
        <v>1924</v>
      </c>
      <c r="AH451" t="str">
        <f t="shared" ref="AH451:AH514" si="246">IF(AND(AG451&gt;=0,AG451&lt;=49),"Anuria",IF(AND(AG451&gt;=50,AG451&lt;=499),"Oliguria",IF(AND(AG451&gt;=500,AG451&lt;=3500),"Poliuria")))</f>
        <v>Poliuria</v>
      </c>
      <c r="AI451">
        <v>0</v>
      </c>
      <c r="AJ451" t="str">
        <f t="shared" ref="AJ451:AJ514" si="247">IF(AI451=1,"Diabetico","No Diabetico")</f>
        <v>No Diabetico</v>
      </c>
      <c r="AK451">
        <v>115</v>
      </c>
      <c r="AL451" t="str">
        <f t="shared" ref="AL451:AL514" si="248">IF(AK451&lt;100,"Normal",IF(AND(AK451&gt;=100,AK451&lt;=125),"Prediabetes","Diabetes"))</f>
        <v>Prediabetes</v>
      </c>
      <c r="AM451">
        <v>5.2</v>
      </c>
      <c r="AN451" t="str">
        <f t="shared" ref="AN451:AN514" si="249">IF(AM451&lt;5.7,"Normal",IF(AND(AM451&gt;=5.7,AM451&lt;=6.4),"Prediabetes","Diabetes"))</f>
        <v>Normal</v>
      </c>
      <c r="AO451">
        <v>164</v>
      </c>
      <c r="AP451" t="str">
        <f t="shared" ref="AP451:AP514" si="250">IF(AO451&lt;200,"Normal",IF(AND(AO451&gt;=200,AO451&lt;=239),"Alto","Riesgo"))</f>
        <v>Normal</v>
      </c>
      <c r="AQ451">
        <v>125</v>
      </c>
      <c r="AR451" t="str">
        <f t="shared" ref="AR451:AR514" si="251">IF(AQ451&lt;100,"Normal",IF(AND(AQ451&gt;=100,AQ451&lt;=129),"Casi normal",IF(AND(AQ451&gt;=130,AQ451&lt;=159),"Limite alto",IF(AND(AQ451&gt;=160,AQ451&lt;=189),"Alto",IF(AQ451&gt;=190,"Muy alto")))))</f>
        <v>Casi normal</v>
      </c>
      <c r="AS451">
        <v>51</v>
      </c>
      <c r="AT451" t="str">
        <f t="shared" ref="AT451:AT514" si="252">IF(AS451&gt;=60,"Normal","Bajo")</f>
        <v>Bajo</v>
      </c>
      <c r="AU451">
        <v>146</v>
      </c>
      <c r="AV451" t="str">
        <f t="shared" ref="AV451:AV514" si="253">IF(AU451&lt;=150,"Normal","Alto")</f>
        <v>Normal</v>
      </c>
      <c r="AW451">
        <v>144</v>
      </c>
      <c r="AX451" t="str">
        <f t="shared" ref="AX451:AX514" si="254">IF(AND(AW451&gt;=135,AW451&lt;=145),"Normal",IF(AW451&gt;145,"Alto","Bajo"))</f>
        <v>Normal</v>
      </c>
      <c r="AY451">
        <v>4</v>
      </c>
      <c r="AZ451" t="str">
        <f t="shared" ref="AZ451:AZ514" si="255">IF(AND(AY451&gt;=3.5,AY451&lt;=5),"Normal",IF(AY451&gt;5,"Alto","Bajo"))</f>
        <v>Normal</v>
      </c>
      <c r="BA451">
        <v>14.1</v>
      </c>
      <c r="BB451" t="str">
        <f t="shared" si="233"/>
        <v>Normal</v>
      </c>
      <c r="BC451">
        <v>8.6</v>
      </c>
      <c r="BD451" t="str">
        <f t="shared" ref="BD451:BD514" si="256">IF(AND(BC451&gt;=8.5,BC451&lt;=10.5),"Normal",IF(BC451&gt;10.5,"Alto","Bajo"))</f>
        <v>Normal</v>
      </c>
      <c r="BE451">
        <v>2.9</v>
      </c>
      <c r="BF451" t="str">
        <f t="shared" ref="BF451:BF514" si="257">IF(AND(BE451&gt;=2.5,BE451&lt;=4.5),"Normal",IF(BE451&gt;4.5,"Alto","Bajo"))</f>
        <v>Normal</v>
      </c>
      <c r="BG451">
        <v>1</v>
      </c>
      <c r="BH451" t="str">
        <f t="shared" ref="BH451:BH514" si="258">IF(BG451=1,"Toma ECA","No Toma ECA")</f>
        <v>Toma ECA</v>
      </c>
      <c r="BI451">
        <v>0</v>
      </c>
      <c r="BJ451" t="str">
        <f t="shared" ref="BJ451:BJ514" si="259">IF(BI451=1,"Toma ARB","No toma ARB")</f>
        <v>No toma ARB</v>
      </c>
      <c r="BK451">
        <v>0</v>
      </c>
      <c r="BL451" t="str">
        <f t="shared" ref="BL451:BL514" si="260">IF(BK451=1,"Toma diureticos","No toma diureticos")</f>
        <v>No toma diureticos</v>
      </c>
      <c r="BM451">
        <v>0</v>
      </c>
      <c r="BN451" t="str">
        <f t="shared" ref="BN451:BN514" si="261">IF(BM451=1,"Toma estatinas","No toma estatinas")</f>
        <v>No toma estatinas</v>
      </c>
      <c r="BO451">
        <v>0</v>
      </c>
      <c r="BP451" t="str">
        <f t="shared" ref="BP451:BP514" si="262">IF(BO451=1,"Enfermedad renal","Sano")</f>
        <v>Sano</v>
      </c>
      <c r="BQ451">
        <v>1</v>
      </c>
      <c r="BR451" t="str">
        <f t="shared" ref="BR451:BR514" si="263">IF(BQ451=1,"Enfermedad cardiovascular","Sano")</f>
        <v>Enfermedad cardiovascular</v>
      </c>
    </row>
    <row r="452" spans="1:70" x14ac:dyDescent="0.25">
      <c r="A452" t="s">
        <v>452</v>
      </c>
      <c r="B452">
        <v>41</v>
      </c>
      <c r="C452" t="str">
        <f t="shared" si="234"/>
        <v>Adulto</v>
      </c>
      <c r="D452" t="s">
        <v>6</v>
      </c>
      <c r="E452">
        <v>26.3</v>
      </c>
      <c r="F452" t="str">
        <f t="shared" si="235"/>
        <v>Sobrepeso</v>
      </c>
      <c r="G452">
        <v>0</v>
      </c>
      <c r="H452" t="str">
        <f t="shared" si="236"/>
        <v>No tiene herencia</v>
      </c>
      <c r="I452">
        <v>130</v>
      </c>
      <c r="J452">
        <v>75</v>
      </c>
      <c r="K452">
        <v>81</v>
      </c>
      <c r="L452" t="str">
        <f t="shared" si="237"/>
        <v>Normal</v>
      </c>
      <c r="M452">
        <v>65</v>
      </c>
      <c r="N452" t="str">
        <f t="shared" si="238"/>
        <v>Normal</v>
      </c>
      <c r="O452">
        <v>1</v>
      </c>
      <c r="P452" t="str">
        <f t="shared" si="239"/>
        <v>Sin limitaciones</v>
      </c>
      <c r="Q452">
        <v>0</v>
      </c>
      <c r="R452" t="str">
        <f t="shared" si="240"/>
        <v>No tiene cetoacidosis</v>
      </c>
      <c r="S452">
        <v>0</v>
      </c>
      <c r="T452" t="str">
        <f t="shared" si="241"/>
        <v>No tiene Insuficiencia</v>
      </c>
      <c r="U452">
        <v>0</v>
      </c>
      <c r="V452" t="str">
        <f t="shared" si="242"/>
        <v>Normotenso</v>
      </c>
      <c r="W452">
        <v>0.6</v>
      </c>
      <c r="X452" t="str">
        <f t="shared" si="231"/>
        <v>Normal</v>
      </c>
      <c r="Y452">
        <v>33</v>
      </c>
      <c r="Z452" t="str">
        <f t="shared" si="232"/>
        <v>Normal</v>
      </c>
      <c r="AA452">
        <v>90</v>
      </c>
      <c r="AB452" t="str">
        <f t="shared" si="243"/>
        <v>Funcion disminuida</v>
      </c>
      <c r="AC452">
        <v>13</v>
      </c>
      <c r="AD452" t="str">
        <f t="shared" si="244"/>
        <v>Normal</v>
      </c>
      <c r="AE452">
        <v>11</v>
      </c>
      <c r="AF452" t="str">
        <f t="shared" si="245"/>
        <v>Normal</v>
      </c>
      <c r="AG452">
        <v>1483</v>
      </c>
      <c r="AH452" t="str">
        <f t="shared" si="246"/>
        <v>Poliuria</v>
      </c>
      <c r="AI452">
        <v>0</v>
      </c>
      <c r="AJ452" t="str">
        <f t="shared" si="247"/>
        <v>No Diabetico</v>
      </c>
      <c r="AK452">
        <v>105</v>
      </c>
      <c r="AL452" t="str">
        <f t="shared" si="248"/>
        <v>Prediabetes</v>
      </c>
      <c r="AM452">
        <v>5.9</v>
      </c>
      <c r="AN452" t="str">
        <f t="shared" si="249"/>
        <v>Prediabetes</v>
      </c>
      <c r="AO452">
        <v>157</v>
      </c>
      <c r="AP452" t="str">
        <f t="shared" si="250"/>
        <v>Normal</v>
      </c>
      <c r="AQ452">
        <v>98</v>
      </c>
      <c r="AR452" t="str">
        <f t="shared" si="251"/>
        <v>Normal</v>
      </c>
      <c r="AS452">
        <v>54</v>
      </c>
      <c r="AT452" t="str">
        <f t="shared" si="252"/>
        <v>Bajo</v>
      </c>
      <c r="AU452">
        <v>127</v>
      </c>
      <c r="AV452" t="str">
        <f t="shared" si="253"/>
        <v>Normal</v>
      </c>
      <c r="AW452">
        <v>144</v>
      </c>
      <c r="AX452" t="str">
        <f t="shared" si="254"/>
        <v>Normal</v>
      </c>
      <c r="AY452">
        <v>3.9</v>
      </c>
      <c r="AZ452" t="str">
        <f t="shared" si="255"/>
        <v>Normal</v>
      </c>
      <c r="BA452">
        <v>14.6</v>
      </c>
      <c r="BB452" t="str">
        <f t="shared" si="233"/>
        <v>Normal</v>
      </c>
      <c r="BC452">
        <v>9.6999999999999993</v>
      </c>
      <c r="BD452" t="str">
        <f t="shared" si="256"/>
        <v>Normal</v>
      </c>
      <c r="BE452">
        <v>2.8</v>
      </c>
      <c r="BF452" t="str">
        <f t="shared" si="257"/>
        <v>Normal</v>
      </c>
      <c r="BG452">
        <v>1</v>
      </c>
      <c r="BH452" t="str">
        <f t="shared" si="258"/>
        <v>Toma ECA</v>
      </c>
      <c r="BI452">
        <v>1</v>
      </c>
      <c r="BJ452" t="str">
        <f t="shared" si="259"/>
        <v>Toma ARB</v>
      </c>
      <c r="BK452">
        <v>0</v>
      </c>
      <c r="BL452" t="str">
        <f t="shared" si="260"/>
        <v>No toma diureticos</v>
      </c>
      <c r="BM452">
        <v>1</v>
      </c>
      <c r="BN452" t="str">
        <f t="shared" si="261"/>
        <v>Toma estatinas</v>
      </c>
      <c r="BO452">
        <v>0</v>
      </c>
      <c r="BP452" t="str">
        <f t="shared" si="262"/>
        <v>Sano</v>
      </c>
      <c r="BQ452">
        <v>1</v>
      </c>
      <c r="BR452" t="str">
        <f t="shared" si="263"/>
        <v>Enfermedad cardiovascular</v>
      </c>
    </row>
    <row r="453" spans="1:70" x14ac:dyDescent="0.25">
      <c r="A453" t="s">
        <v>453</v>
      </c>
      <c r="B453">
        <v>35</v>
      </c>
      <c r="C453" t="str">
        <f t="shared" si="234"/>
        <v>Adulto</v>
      </c>
      <c r="D453" t="s">
        <v>1</v>
      </c>
      <c r="E453">
        <v>24.8</v>
      </c>
      <c r="F453" t="str">
        <f t="shared" si="235"/>
        <v>Peso Normal</v>
      </c>
      <c r="G453">
        <v>0</v>
      </c>
      <c r="H453" t="str">
        <f t="shared" si="236"/>
        <v>No tiene herencia</v>
      </c>
      <c r="I453">
        <v>104</v>
      </c>
      <c r="J453">
        <v>82</v>
      </c>
      <c r="K453">
        <v>83</v>
      </c>
      <c r="L453" t="str">
        <f t="shared" si="237"/>
        <v>Normal</v>
      </c>
      <c r="M453">
        <v>64</v>
      </c>
      <c r="N453" t="str">
        <f t="shared" si="238"/>
        <v>Normal</v>
      </c>
      <c r="O453">
        <v>2</v>
      </c>
      <c r="P453" t="str">
        <f t="shared" si="239"/>
        <v>Ligera limitaciones</v>
      </c>
      <c r="Q453">
        <v>0</v>
      </c>
      <c r="R453" t="str">
        <f t="shared" si="240"/>
        <v>No tiene cetoacidosis</v>
      </c>
      <c r="S453">
        <v>0</v>
      </c>
      <c r="T453" t="str">
        <f t="shared" si="241"/>
        <v>No tiene Insuficiencia</v>
      </c>
      <c r="U453">
        <v>1</v>
      </c>
      <c r="V453" t="str">
        <f t="shared" si="242"/>
        <v>Hipertenso</v>
      </c>
      <c r="W453">
        <v>1</v>
      </c>
      <c r="X453" t="str">
        <f t="shared" si="231"/>
        <v>Normal</v>
      </c>
      <c r="Y453">
        <v>19</v>
      </c>
      <c r="Z453" t="str">
        <f t="shared" si="232"/>
        <v>Normal</v>
      </c>
      <c r="AA453">
        <v>89</v>
      </c>
      <c r="AB453" t="str">
        <f t="shared" si="243"/>
        <v>Funcion disminuida</v>
      </c>
      <c r="AC453">
        <v>5</v>
      </c>
      <c r="AD453" t="str">
        <f t="shared" si="244"/>
        <v>Normal</v>
      </c>
      <c r="AE453">
        <v>4</v>
      </c>
      <c r="AF453" t="str">
        <f t="shared" si="245"/>
        <v>Normal</v>
      </c>
      <c r="AG453">
        <v>2109</v>
      </c>
      <c r="AH453" t="str">
        <f t="shared" si="246"/>
        <v>Poliuria</v>
      </c>
      <c r="AI453">
        <v>0</v>
      </c>
      <c r="AJ453" t="str">
        <f t="shared" si="247"/>
        <v>No Diabetico</v>
      </c>
      <c r="AK453">
        <v>110</v>
      </c>
      <c r="AL453" t="str">
        <f t="shared" si="248"/>
        <v>Prediabetes</v>
      </c>
      <c r="AM453">
        <v>5.5</v>
      </c>
      <c r="AN453" t="str">
        <f t="shared" si="249"/>
        <v>Normal</v>
      </c>
      <c r="AO453">
        <v>205</v>
      </c>
      <c r="AP453" t="str">
        <f t="shared" si="250"/>
        <v>Alto</v>
      </c>
      <c r="AQ453">
        <v>104</v>
      </c>
      <c r="AR453" t="str">
        <f t="shared" si="251"/>
        <v>Casi normal</v>
      </c>
      <c r="AS453">
        <v>68</v>
      </c>
      <c r="AT453" t="str">
        <f t="shared" si="252"/>
        <v>Normal</v>
      </c>
      <c r="AU453">
        <v>107</v>
      </c>
      <c r="AV453" t="str">
        <f t="shared" si="253"/>
        <v>Normal</v>
      </c>
      <c r="AW453">
        <v>140</v>
      </c>
      <c r="AX453" t="str">
        <f t="shared" si="254"/>
        <v>Normal</v>
      </c>
      <c r="AY453">
        <v>3.7</v>
      </c>
      <c r="AZ453" t="str">
        <f t="shared" si="255"/>
        <v>Normal</v>
      </c>
      <c r="BA453">
        <v>14.8</v>
      </c>
      <c r="BB453" t="str">
        <f t="shared" si="233"/>
        <v>Normal</v>
      </c>
      <c r="BC453">
        <v>9.8000000000000007</v>
      </c>
      <c r="BD453" t="str">
        <f t="shared" si="256"/>
        <v>Normal</v>
      </c>
      <c r="BE453">
        <v>2.6</v>
      </c>
      <c r="BF453" t="str">
        <f t="shared" si="257"/>
        <v>Normal</v>
      </c>
      <c r="BG453">
        <v>0</v>
      </c>
      <c r="BH453" t="str">
        <f t="shared" si="258"/>
        <v>No Toma ECA</v>
      </c>
      <c r="BI453">
        <v>0</v>
      </c>
      <c r="BJ453" t="str">
        <f t="shared" si="259"/>
        <v>No toma ARB</v>
      </c>
      <c r="BK453">
        <v>1</v>
      </c>
      <c r="BL453" t="str">
        <f t="shared" si="260"/>
        <v>Toma diureticos</v>
      </c>
      <c r="BM453">
        <v>0</v>
      </c>
      <c r="BN453" t="str">
        <f t="shared" si="261"/>
        <v>No toma estatinas</v>
      </c>
      <c r="BO453">
        <v>0</v>
      </c>
      <c r="BP453" t="str">
        <f t="shared" si="262"/>
        <v>Sano</v>
      </c>
      <c r="BQ453">
        <v>1</v>
      </c>
      <c r="BR453" t="str">
        <f t="shared" si="263"/>
        <v>Enfermedad cardiovascular</v>
      </c>
    </row>
    <row r="454" spans="1:70" x14ac:dyDescent="0.25">
      <c r="A454" t="s">
        <v>454</v>
      </c>
      <c r="B454">
        <v>50</v>
      </c>
      <c r="C454" t="str">
        <f t="shared" si="234"/>
        <v>Adulto</v>
      </c>
      <c r="D454" t="s">
        <v>1</v>
      </c>
      <c r="E454">
        <v>23.1</v>
      </c>
      <c r="F454" t="str">
        <f t="shared" si="235"/>
        <v>Peso Normal</v>
      </c>
      <c r="G454">
        <v>0</v>
      </c>
      <c r="H454" t="str">
        <f t="shared" si="236"/>
        <v>No tiene herencia</v>
      </c>
      <c r="I454">
        <v>102</v>
      </c>
      <c r="J454">
        <v>81</v>
      </c>
      <c r="K454">
        <v>88</v>
      </c>
      <c r="L454" t="str">
        <f t="shared" si="237"/>
        <v>Normal</v>
      </c>
      <c r="M454">
        <v>67</v>
      </c>
      <c r="N454" t="str">
        <f t="shared" si="238"/>
        <v>Normal</v>
      </c>
      <c r="O454">
        <v>2</v>
      </c>
      <c r="P454" t="str">
        <f t="shared" si="239"/>
        <v>Ligera limitaciones</v>
      </c>
      <c r="Q454">
        <v>0</v>
      </c>
      <c r="R454" t="str">
        <f t="shared" si="240"/>
        <v>No tiene cetoacidosis</v>
      </c>
      <c r="S454">
        <v>0</v>
      </c>
      <c r="T454" t="str">
        <f t="shared" si="241"/>
        <v>No tiene Insuficiencia</v>
      </c>
      <c r="U454">
        <v>1</v>
      </c>
      <c r="V454" t="str">
        <f t="shared" si="242"/>
        <v>Hipertenso</v>
      </c>
      <c r="W454">
        <v>0.9</v>
      </c>
      <c r="X454" t="str">
        <f t="shared" si="231"/>
        <v>Normal</v>
      </c>
      <c r="Y454">
        <v>22</v>
      </c>
      <c r="Z454" t="str">
        <f t="shared" si="232"/>
        <v>Normal</v>
      </c>
      <c r="AA454">
        <v>114</v>
      </c>
      <c r="AB454" t="str">
        <f t="shared" si="243"/>
        <v>Normal</v>
      </c>
      <c r="AC454">
        <v>30</v>
      </c>
      <c r="AD454" t="str">
        <f t="shared" si="244"/>
        <v>Microalbuminuria</v>
      </c>
      <c r="AE454">
        <v>27</v>
      </c>
      <c r="AF454" t="str">
        <f t="shared" si="245"/>
        <v>Normal</v>
      </c>
      <c r="AG454">
        <v>2223</v>
      </c>
      <c r="AH454" t="str">
        <f t="shared" si="246"/>
        <v>Poliuria</v>
      </c>
      <c r="AI454">
        <v>0</v>
      </c>
      <c r="AJ454" t="str">
        <f t="shared" si="247"/>
        <v>No Diabetico</v>
      </c>
      <c r="AK454">
        <v>102</v>
      </c>
      <c r="AL454" t="str">
        <f t="shared" si="248"/>
        <v>Prediabetes</v>
      </c>
      <c r="AM454">
        <v>5.5</v>
      </c>
      <c r="AN454" t="str">
        <f t="shared" si="249"/>
        <v>Normal</v>
      </c>
      <c r="AO454">
        <v>159</v>
      </c>
      <c r="AP454" t="str">
        <f t="shared" si="250"/>
        <v>Normal</v>
      </c>
      <c r="AQ454">
        <v>106</v>
      </c>
      <c r="AR454" t="str">
        <f t="shared" si="251"/>
        <v>Casi normal</v>
      </c>
      <c r="AS454">
        <v>56</v>
      </c>
      <c r="AT454" t="str">
        <f t="shared" si="252"/>
        <v>Bajo</v>
      </c>
      <c r="AU454">
        <v>144</v>
      </c>
      <c r="AV454" t="str">
        <f t="shared" si="253"/>
        <v>Normal</v>
      </c>
      <c r="AW454">
        <v>141</v>
      </c>
      <c r="AX454" t="str">
        <f t="shared" si="254"/>
        <v>Normal</v>
      </c>
      <c r="AY454">
        <v>4.8</v>
      </c>
      <c r="AZ454" t="str">
        <f t="shared" si="255"/>
        <v>Normal</v>
      </c>
      <c r="BA454">
        <v>14.2</v>
      </c>
      <c r="BB454" t="str">
        <f t="shared" si="233"/>
        <v>Normal</v>
      </c>
      <c r="BC454">
        <v>8.6</v>
      </c>
      <c r="BD454" t="str">
        <f t="shared" si="256"/>
        <v>Normal</v>
      </c>
      <c r="BE454">
        <v>3.4</v>
      </c>
      <c r="BF454" t="str">
        <f t="shared" si="257"/>
        <v>Normal</v>
      </c>
      <c r="BG454">
        <v>1</v>
      </c>
      <c r="BH454" t="str">
        <f t="shared" si="258"/>
        <v>Toma ECA</v>
      </c>
      <c r="BI454">
        <v>0</v>
      </c>
      <c r="BJ454" t="str">
        <f t="shared" si="259"/>
        <v>No toma ARB</v>
      </c>
      <c r="BK454">
        <v>0</v>
      </c>
      <c r="BL454" t="str">
        <f t="shared" si="260"/>
        <v>No toma diureticos</v>
      </c>
      <c r="BM454">
        <v>1</v>
      </c>
      <c r="BN454" t="str">
        <f t="shared" si="261"/>
        <v>Toma estatinas</v>
      </c>
      <c r="BO454">
        <v>0</v>
      </c>
      <c r="BP454" t="str">
        <f t="shared" si="262"/>
        <v>Sano</v>
      </c>
      <c r="BQ454">
        <v>1</v>
      </c>
      <c r="BR454" t="str">
        <f t="shared" si="263"/>
        <v>Enfermedad cardiovascular</v>
      </c>
    </row>
    <row r="455" spans="1:70" x14ac:dyDescent="0.25">
      <c r="A455" t="s">
        <v>455</v>
      </c>
      <c r="B455">
        <v>55</v>
      </c>
      <c r="C455" t="str">
        <f t="shared" si="234"/>
        <v>Adulto</v>
      </c>
      <c r="D455" t="s">
        <v>1</v>
      </c>
      <c r="E455">
        <v>28.5</v>
      </c>
      <c r="F455" t="str">
        <f t="shared" si="235"/>
        <v>Sobrepeso</v>
      </c>
      <c r="G455">
        <v>1</v>
      </c>
      <c r="H455" t="str">
        <f t="shared" si="236"/>
        <v>Tiene herencia</v>
      </c>
      <c r="I455">
        <v>167</v>
      </c>
      <c r="J455">
        <v>108</v>
      </c>
      <c r="K455">
        <v>102</v>
      </c>
      <c r="L455" t="str">
        <f t="shared" si="237"/>
        <v>Taquicardia</v>
      </c>
      <c r="M455">
        <v>37</v>
      </c>
      <c r="N455" t="str">
        <f t="shared" si="238"/>
        <v>Reducida</v>
      </c>
      <c r="O455">
        <v>2</v>
      </c>
      <c r="P455" t="str">
        <f t="shared" si="239"/>
        <v>Ligera limitaciones</v>
      </c>
      <c r="Q455">
        <v>1</v>
      </c>
      <c r="R455" t="str">
        <f t="shared" si="240"/>
        <v>Tiene cetoacidosis</v>
      </c>
      <c r="S455">
        <v>0</v>
      </c>
      <c r="T455" t="str">
        <f t="shared" si="241"/>
        <v>No tiene Insuficiencia</v>
      </c>
      <c r="U455">
        <v>1</v>
      </c>
      <c r="V455" t="str">
        <f t="shared" si="242"/>
        <v>Hipertenso</v>
      </c>
      <c r="W455">
        <v>4.9000000000000004</v>
      </c>
      <c r="X455" t="str">
        <f t="shared" si="231"/>
        <v>Alto</v>
      </c>
      <c r="Y455">
        <v>106</v>
      </c>
      <c r="Z455" t="str">
        <f t="shared" si="232"/>
        <v>Riesgo</v>
      </c>
      <c r="AA455">
        <v>55</v>
      </c>
      <c r="AB455" t="str">
        <f t="shared" si="243"/>
        <v>Funcion disminuida moderada</v>
      </c>
      <c r="AC455">
        <v>1777</v>
      </c>
      <c r="AD455" t="str">
        <f t="shared" si="244"/>
        <v>Proteinuria</v>
      </c>
      <c r="AE455">
        <v>1599</v>
      </c>
      <c r="AF455" t="str">
        <f t="shared" si="245"/>
        <v>Macroalbuminuria</v>
      </c>
      <c r="AG455">
        <v>604</v>
      </c>
      <c r="AH455" t="str">
        <f t="shared" si="246"/>
        <v>Poliuria</v>
      </c>
      <c r="AI455">
        <v>1</v>
      </c>
      <c r="AJ455" t="str">
        <f t="shared" si="247"/>
        <v>Diabetico</v>
      </c>
      <c r="AK455">
        <v>200</v>
      </c>
      <c r="AL455" t="str">
        <f t="shared" si="248"/>
        <v>Diabetes</v>
      </c>
      <c r="AM455">
        <v>10.6</v>
      </c>
      <c r="AN455" t="str">
        <f t="shared" si="249"/>
        <v>Diabetes</v>
      </c>
      <c r="AO455">
        <v>270</v>
      </c>
      <c r="AP455" t="str">
        <f t="shared" si="250"/>
        <v>Riesgo</v>
      </c>
      <c r="AQ455">
        <v>159</v>
      </c>
      <c r="AR455" t="str">
        <f t="shared" si="251"/>
        <v>Limite alto</v>
      </c>
      <c r="AS455">
        <v>45</v>
      </c>
      <c r="AT455" t="str">
        <f t="shared" si="252"/>
        <v>Bajo</v>
      </c>
      <c r="AU455">
        <v>180</v>
      </c>
      <c r="AV455" t="str">
        <f t="shared" si="253"/>
        <v>Alto</v>
      </c>
      <c r="AW455">
        <v>133</v>
      </c>
      <c r="AX455" t="str">
        <f t="shared" si="254"/>
        <v>Bajo</v>
      </c>
      <c r="AY455">
        <v>5.8</v>
      </c>
      <c r="AZ455" t="str">
        <f t="shared" si="255"/>
        <v>Alto</v>
      </c>
      <c r="BA455">
        <v>10.6</v>
      </c>
      <c r="BB455" t="str">
        <f t="shared" si="233"/>
        <v>Baja</v>
      </c>
      <c r="BC455">
        <v>7.9</v>
      </c>
      <c r="BD455" t="str">
        <f t="shared" si="256"/>
        <v>Bajo</v>
      </c>
      <c r="BE455">
        <v>5.3</v>
      </c>
      <c r="BF455" t="str">
        <f t="shared" si="257"/>
        <v>Alto</v>
      </c>
      <c r="BG455">
        <v>1</v>
      </c>
      <c r="BH455" t="str">
        <f t="shared" si="258"/>
        <v>Toma ECA</v>
      </c>
      <c r="BI455">
        <v>0</v>
      </c>
      <c r="BJ455" t="str">
        <f t="shared" si="259"/>
        <v>No toma ARB</v>
      </c>
      <c r="BK455">
        <v>0</v>
      </c>
      <c r="BL455" t="str">
        <f t="shared" si="260"/>
        <v>No toma diureticos</v>
      </c>
      <c r="BM455">
        <v>0</v>
      </c>
      <c r="BN455" t="str">
        <f t="shared" si="261"/>
        <v>No toma estatinas</v>
      </c>
      <c r="BO455">
        <v>1</v>
      </c>
      <c r="BP455" t="str">
        <f t="shared" si="262"/>
        <v>Enfermedad renal</v>
      </c>
      <c r="BQ455">
        <v>0</v>
      </c>
      <c r="BR455" t="str">
        <f t="shared" si="263"/>
        <v>Sano</v>
      </c>
    </row>
    <row r="456" spans="1:70" x14ac:dyDescent="0.25">
      <c r="A456" t="s">
        <v>456</v>
      </c>
      <c r="B456">
        <v>85</v>
      </c>
      <c r="C456" t="str">
        <f t="shared" si="234"/>
        <v>Adulto Mayor</v>
      </c>
      <c r="D456" t="s">
        <v>1</v>
      </c>
      <c r="E456">
        <v>38.4</v>
      </c>
      <c r="F456" t="str">
        <f t="shared" si="235"/>
        <v>Obesidad II</v>
      </c>
      <c r="G456">
        <v>0</v>
      </c>
      <c r="H456" t="str">
        <f t="shared" si="236"/>
        <v>No tiene herencia</v>
      </c>
      <c r="I456">
        <v>153</v>
      </c>
      <c r="J456">
        <v>94</v>
      </c>
      <c r="K456">
        <v>96</v>
      </c>
      <c r="L456" t="str">
        <f t="shared" si="237"/>
        <v>Normal</v>
      </c>
      <c r="M456">
        <v>40</v>
      </c>
      <c r="N456" t="str">
        <f t="shared" si="238"/>
        <v>Reducida</v>
      </c>
      <c r="O456">
        <v>3</v>
      </c>
      <c r="P456" t="str">
        <f t="shared" si="239"/>
        <v>Limitacion marcada</v>
      </c>
      <c r="Q456">
        <v>0</v>
      </c>
      <c r="R456" t="str">
        <f t="shared" si="240"/>
        <v>No tiene cetoacidosis</v>
      </c>
      <c r="S456">
        <v>0</v>
      </c>
      <c r="T456" t="str">
        <f t="shared" si="241"/>
        <v>No tiene Insuficiencia</v>
      </c>
      <c r="U456">
        <v>1</v>
      </c>
      <c r="V456" t="str">
        <f t="shared" si="242"/>
        <v>Hipertenso</v>
      </c>
      <c r="W456">
        <v>4.2</v>
      </c>
      <c r="X456" t="str">
        <f t="shared" si="231"/>
        <v>Alto</v>
      </c>
      <c r="Y456">
        <v>60</v>
      </c>
      <c r="Z456" t="str">
        <f t="shared" si="232"/>
        <v>Elevado</v>
      </c>
      <c r="AA456">
        <v>53</v>
      </c>
      <c r="AB456" t="str">
        <f t="shared" si="243"/>
        <v>Funcion disminuida moderada</v>
      </c>
      <c r="AC456">
        <v>2802</v>
      </c>
      <c r="AD456" t="str">
        <f t="shared" si="244"/>
        <v>Proteinuria</v>
      </c>
      <c r="AE456">
        <v>1961</v>
      </c>
      <c r="AF456" t="str">
        <f t="shared" si="245"/>
        <v>Macroalbuminuria</v>
      </c>
      <c r="AG456">
        <v>667</v>
      </c>
      <c r="AH456" t="str">
        <f t="shared" si="246"/>
        <v>Poliuria</v>
      </c>
      <c r="AI456">
        <v>0</v>
      </c>
      <c r="AJ456" t="str">
        <f t="shared" si="247"/>
        <v>No Diabetico</v>
      </c>
      <c r="AK456">
        <v>164</v>
      </c>
      <c r="AL456" t="str">
        <f t="shared" si="248"/>
        <v>Diabetes</v>
      </c>
      <c r="AM456">
        <v>8.6</v>
      </c>
      <c r="AN456" t="str">
        <f t="shared" si="249"/>
        <v>Diabetes</v>
      </c>
      <c r="AO456">
        <v>234</v>
      </c>
      <c r="AP456" t="str">
        <f t="shared" si="250"/>
        <v>Alto</v>
      </c>
      <c r="AQ456">
        <v>208</v>
      </c>
      <c r="AR456" t="str">
        <f t="shared" si="251"/>
        <v>Muy alto</v>
      </c>
      <c r="AS456">
        <v>27</v>
      </c>
      <c r="AT456" t="str">
        <f t="shared" si="252"/>
        <v>Bajo</v>
      </c>
      <c r="AU456">
        <v>186</v>
      </c>
      <c r="AV456" t="str">
        <f t="shared" si="253"/>
        <v>Alto</v>
      </c>
      <c r="AW456">
        <v>138</v>
      </c>
      <c r="AX456" t="str">
        <f t="shared" si="254"/>
        <v>Normal</v>
      </c>
      <c r="AY456">
        <v>5.0999999999999996</v>
      </c>
      <c r="AZ456" t="str">
        <f t="shared" si="255"/>
        <v>Alto</v>
      </c>
      <c r="BA456">
        <v>7.6</v>
      </c>
      <c r="BB456" t="str">
        <f t="shared" si="233"/>
        <v>Baja</v>
      </c>
      <c r="BC456">
        <v>8.5</v>
      </c>
      <c r="BD456" t="str">
        <f t="shared" si="256"/>
        <v>Normal</v>
      </c>
      <c r="BE456">
        <v>7.2</v>
      </c>
      <c r="BF456" t="str">
        <f t="shared" si="257"/>
        <v>Alto</v>
      </c>
      <c r="BG456">
        <v>1</v>
      </c>
      <c r="BH456" t="str">
        <f t="shared" si="258"/>
        <v>Toma ECA</v>
      </c>
      <c r="BI456">
        <v>1</v>
      </c>
      <c r="BJ456" t="str">
        <f t="shared" si="259"/>
        <v>Toma ARB</v>
      </c>
      <c r="BK456">
        <v>1</v>
      </c>
      <c r="BL456" t="str">
        <f t="shared" si="260"/>
        <v>Toma diureticos</v>
      </c>
      <c r="BM456">
        <v>1</v>
      </c>
      <c r="BN456" t="str">
        <f t="shared" si="261"/>
        <v>Toma estatinas</v>
      </c>
      <c r="BO456">
        <v>1</v>
      </c>
      <c r="BP456" t="str">
        <f t="shared" si="262"/>
        <v>Enfermedad renal</v>
      </c>
      <c r="BQ456">
        <v>0</v>
      </c>
      <c r="BR456" t="str">
        <f t="shared" si="263"/>
        <v>Sano</v>
      </c>
    </row>
    <row r="457" spans="1:70" x14ac:dyDescent="0.25">
      <c r="A457" t="s">
        <v>457</v>
      </c>
      <c r="B457">
        <v>47</v>
      </c>
      <c r="C457" t="str">
        <f t="shared" si="234"/>
        <v>Adulto</v>
      </c>
      <c r="D457" t="s">
        <v>1</v>
      </c>
      <c r="E457">
        <v>18.600000000000001</v>
      </c>
      <c r="F457" t="str">
        <f t="shared" si="235"/>
        <v>Peso Normal</v>
      </c>
      <c r="G457">
        <v>0</v>
      </c>
      <c r="H457" t="str">
        <f t="shared" si="236"/>
        <v>No tiene herencia</v>
      </c>
      <c r="I457">
        <v>121</v>
      </c>
      <c r="J457">
        <v>85</v>
      </c>
      <c r="K457">
        <v>80</v>
      </c>
      <c r="L457" t="str">
        <f t="shared" si="237"/>
        <v>Normal</v>
      </c>
      <c r="M457">
        <v>51</v>
      </c>
      <c r="N457" t="str">
        <f t="shared" si="238"/>
        <v>Normal</v>
      </c>
      <c r="O457">
        <v>2</v>
      </c>
      <c r="P457" t="str">
        <f t="shared" si="239"/>
        <v>Ligera limitaciones</v>
      </c>
      <c r="Q457">
        <v>0</v>
      </c>
      <c r="R457" t="str">
        <f t="shared" si="240"/>
        <v>No tiene cetoacidosis</v>
      </c>
      <c r="S457">
        <v>0</v>
      </c>
      <c r="T457" t="str">
        <f t="shared" si="241"/>
        <v>No tiene Insuficiencia</v>
      </c>
      <c r="U457">
        <v>0</v>
      </c>
      <c r="V457" t="str">
        <f t="shared" si="242"/>
        <v>Normotenso</v>
      </c>
      <c r="W457">
        <v>1</v>
      </c>
      <c r="X457" t="str">
        <f t="shared" si="231"/>
        <v>Normal</v>
      </c>
      <c r="Y457">
        <v>37</v>
      </c>
      <c r="Z457" t="str">
        <f t="shared" si="232"/>
        <v>Normal</v>
      </c>
      <c r="AA457">
        <v>72</v>
      </c>
      <c r="AB457" t="str">
        <f t="shared" si="243"/>
        <v>Funcion disminuida</v>
      </c>
      <c r="AC457">
        <v>13</v>
      </c>
      <c r="AD457" t="str">
        <f t="shared" si="244"/>
        <v>Normal</v>
      </c>
      <c r="AE457">
        <v>9</v>
      </c>
      <c r="AF457" t="str">
        <f t="shared" si="245"/>
        <v>Normal</v>
      </c>
      <c r="AG457">
        <v>2160</v>
      </c>
      <c r="AH457" t="str">
        <f t="shared" si="246"/>
        <v>Poliuria</v>
      </c>
      <c r="AI457">
        <v>0</v>
      </c>
      <c r="AJ457" t="str">
        <f t="shared" si="247"/>
        <v>No Diabetico</v>
      </c>
      <c r="AK457">
        <v>80</v>
      </c>
      <c r="AL457" t="str">
        <f t="shared" si="248"/>
        <v>Normal</v>
      </c>
      <c r="AM457">
        <v>5.4</v>
      </c>
      <c r="AN457" t="str">
        <f t="shared" si="249"/>
        <v>Normal</v>
      </c>
      <c r="AO457">
        <v>181</v>
      </c>
      <c r="AP457" t="str">
        <f t="shared" si="250"/>
        <v>Normal</v>
      </c>
      <c r="AQ457">
        <v>115</v>
      </c>
      <c r="AR457" t="str">
        <f t="shared" si="251"/>
        <v>Casi normal</v>
      </c>
      <c r="AS457">
        <v>41</v>
      </c>
      <c r="AT457" t="str">
        <f t="shared" si="252"/>
        <v>Bajo</v>
      </c>
      <c r="AU457">
        <v>143</v>
      </c>
      <c r="AV457" t="str">
        <f t="shared" si="253"/>
        <v>Normal</v>
      </c>
      <c r="AW457">
        <v>138</v>
      </c>
      <c r="AX457" t="str">
        <f t="shared" si="254"/>
        <v>Normal</v>
      </c>
      <c r="AY457">
        <v>3.9</v>
      </c>
      <c r="AZ457" t="str">
        <f t="shared" si="255"/>
        <v>Normal</v>
      </c>
      <c r="BA457">
        <v>15.8</v>
      </c>
      <c r="BB457" t="str">
        <f t="shared" si="233"/>
        <v>Normal</v>
      </c>
      <c r="BC457">
        <v>10.5</v>
      </c>
      <c r="BD457" t="str">
        <f t="shared" si="256"/>
        <v>Normal</v>
      </c>
      <c r="BE457">
        <v>3.4</v>
      </c>
      <c r="BF457" t="str">
        <f t="shared" si="257"/>
        <v>Normal</v>
      </c>
      <c r="BG457">
        <v>0</v>
      </c>
      <c r="BH457" t="str">
        <f t="shared" si="258"/>
        <v>No Toma ECA</v>
      </c>
      <c r="BI457">
        <v>1</v>
      </c>
      <c r="BJ457" t="str">
        <f t="shared" si="259"/>
        <v>Toma ARB</v>
      </c>
      <c r="BK457">
        <v>1</v>
      </c>
      <c r="BL457" t="str">
        <f t="shared" si="260"/>
        <v>Toma diureticos</v>
      </c>
      <c r="BM457">
        <v>0</v>
      </c>
      <c r="BN457" t="str">
        <f t="shared" si="261"/>
        <v>No toma estatinas</v>
      </c>
      <c r="BO457">
        <v>0</v>
      </c>
      <c r="BP457" t="str">
        <f t="shared" si="262"/>
        <v>Sano</v>
      </c>
      <c r="BQ457">
        <v>1</v>
      </c>
      <c r="BR457" t="str">
        <f t="shared" si="263"/>
        <v>Enfermedad cardiovascular</v>
      </c>
    </row>
    <row r="458" spans="1:70" x14ac:dyDescent="0.25">
      <c r="A458" t="s">
        <v>458</v>
      </c>
      <c r="B458">
        <v>76</v>
      </c>
      <c r="C458" t="str">
        <f t="shared" si="234"/>
        <v>Adulto Mayor</v>
      </c>
      <c r="D458" t="s">
        <v>1</v>
      </c>
      <c r="E458">
        <v>39.200000000000003</v>
      </c>
      <c r="F458" t="str">
        <f t="shared" si="235"/>
        <v>Obesidad II</v>
      </c>
      <c r="G458">
        <v>1</v>
      </c>
      <c r="H458" t="str">
        <f t="shared" si="236"/>
        <v>Tiene herencia</v>
      </c>
      <c r="I458">
        <v>188</v>
      </c>
      <c r="J458">
        <v>109</v>
      </c>
      <c r="K458">
        <v>89</v>
      </c>
      <c r="L458" t="str">
        <f t="shared" si="237"/>
        <v>Normal</v>
      </c>
      <c r="M458">
        <v>45</v>
      </c>
      <c r="N458" t="str">
        <f t="shared" si="238"/>
        <v>Intermedia</v>
      </c>
      <c r="O458">
        <v>4</v>
      </c>
      <c r="P458" t="str">
        <f t="shared" si="239"/>
        <v>Incapacidad</v>
      </c>
      <c r="Q458">
        <v>0</v>
      </c>
      <c r="R458" t="str">
        <f t="shared" si="240"/>
        <v>No tiene cetoacidosis</v>
      </c>
      <c r="S458">
        <v>1</v>
      </c>
      <c r="T458" t="str">
        <f t="shared" si="241"/>
        <v>Tiene Insuficiencia</v>
      </c>
      <c r="U458">
        <v>1</v>
      </c>
      <c r="V458" t="str">
        <f t="shared" si="242"/>
        <v>Hipertenso</v>
      </c>
      <c r="W458">
        <v>3.6</v>
      </c>
      <c r="X458" t="str">
        <f t="shared" si="231"/>
        <v>Alto</v>
      </c>
      <c r="Y458">
        <v>75</v>
      </c>
      <c r="Z458" t="str">
        <f t="shared" si="232"/>
        <v>Elevado</v>
      </c>
      <c r="AA458">
        <v>46</v>
      </c>
      <c r="AB458" t="str">
        <f t="shared" si="243"/>
        <v>Funcion disminuida moderada</v>
      </c>
      <c r="AC458">
        <v>1684</v>
      </c>
      <c r="AD458" t="str">
        <f t="shared" si="244"/>
        <v>Proteinuria</v>
      </c>
      <c r="AE458">
        <v>1347</v>
      </c>
      <c r="AF458" t="str">
        <f t="shared" si="245"/>
        <v>Macroalbuminuria</v>
      </c>
      <c r="AG458">
        <v>532</v>
      </c>
      <c r="AH458" t="str">
        <f t="shared" si="246"/>
        <v>Poliuria</v>
      </c>
      <c r="AI458">
        <v>0</v>
      </c>
      <c r="AJ458" t="str">
        <f t="shared" si="247"/>
        <v>No Diabetico</v>
      </c>
      <c r="AK458">
        <v>174</v>
      </c>
      <c r="AL458" t="str">
        <f t="shared" si="248"/>
        <v>Diabetes</v>
      </c>
      <c r="AM458">
        <v>7.4</v>
      </c>
      <c r="AN458" t="str">
        <f t="shared" si="249"/>
        <v>Diabetes</v>
      </c>
      <c r="AO458">
        <v>216</v>
      </c>
      <c r="AP458" t="str">
        <f t="shared" si="250"/>
        <v>Alto</v>
      </c>
      <c r="AQ458">
        <v>207</v>
      </c>
      <c r="AR458" t="str">
        <f t="shared" si="251"/>
        <v>Muy alto</v>
      </c>
      <c r="AS458">
        <v>38</v>
      </c>
      <c r="AT458" t="str">
        <f t="shared" si="252"/>
        <v>Bajo</v>
      </c>
      <c r="AU458">
        <v>345</v>
      </c>
      <c r="AV458" t="str">
        <f t="shared" si="253"/>
        <v>Alto</v>
      </c>
      <c r="AW458">
        <v>127</v>
      </c>
      <c r="AX458" t="str">
        <f t="shared" si="254"/>
        <v>Bajo</v>
      </c>
      <c r="AY458">
        <v>5.5</v>
      </c>
      <c r="AZ458" t="str">
        <f t="shared" si="255"/>
        <v>Alto</v>
      </c>
      <c r="BA458">
        <v>9.8000000000000007</v>
      </c>
      <c r="BB458" t="str">
        <f t="shared" si="233"/>
        <v>Baja</v>
      </c>
      <c r="BC458">
        <v>8.9</v>
      </c>
      <c r="BD458" t="str">
        <f t="shared" si="256"/>
        <v>Normal</v>
      </c>
      <c r="BE458">
        <v>5.5</v>
      </c>
      <c r="BF458" t="str">
        <f t="shared" si="257"/>
        <v>Alto</v>
      </c>
      <c r="BG458">
        <v>1</v>
      </c>
      <c r="BH458" t="str">
        <f t="shared" si="258"/>
        <v>Toma ECA</v>
      </c>
      <c r="BI458">
        <v>1</v>
      </c>
      <c r="BJ458" t="str">
        <f t="shared" si="259"/>
        <v>Toma ARB</v>
      </c>
      <c r="BK458">
        <v>1</v>
      </c>
      <c r="BL458" t="str">
        <f t="shared" si="260"/>
        <v>Toma diureticos</v>
      </c>
      <c r="BM458">
        <v>0</v>
      </c>
      <c r="BN458" t="str">
        <f t="shared" si="261"/>
        <v>No toma estatinas</v>
      </c>
      <c r="BO458">
        <v>1</v>
      </c>
      <c r="BP458" t="str">
        <f t="shared" si="262"/>
        <v>Enfermedad renal</v>
      </c>
      <c r="BQ458">
        <v>1</v>
      </c>
      <c r="BR458" t="str">
        <f t="shared" si="263"/>
        <v>Enfermedad cardiovascular</v>
      </c>
    </row>
    <row r="459" spans="1:70" x14ac:dyDescent="0.25">
      <c r="A459" t="s">
        <v>459</v>
      </c>
      <c r="B459">
        <v>76</v>
      </c>
      <c r="C459" t="str">
        <f t="shared" si="234"/>
        <v>Adulto Mayor</v>
      </c>
      <c r="D459" t="s">
        <v>6</v>
      </c>
      <c r="E459">
        <v>38.799999999999997</v>
      </c>
      <c r="F459" t="str">
        <f t="shared" si="235"/>
        <v>Obesidad II</v>
      </c>
      <c r="G459">
        <v>1</v>
      </c>
      <c r="H459" t="str">
        <f t="shared" si="236"/>
        <v>Tiene herencia</v>
      </c>
      <c r="I459">
        <v>151</v>
      </c>
      <c r="J459">
        <v>105</v>
      </c>
      <c r="K459">
        <v>86</v>
      </c>
      <c r="L459" t="str">
        <f t="shared" si="237"/>
        <v>Normal</v>
      </c>
      <c r="M459">
        <v>35</v>
      </c>
      <c r="N459" t="str">
        <f t="shared" si="238"/>
        <v>Reducida</v>
      </c>
      <c r="O459">
        <v>4</v>
      </c>
      <c r="P459" t="str">
        <f t="shared" si="239"/>
        <v>Incapacidad</v>
      </c>
      <c r="Q459">
        <v>0</v>
      </c>
      <c r="R459" t="str">
        <f t="shared" si="240"/>
        <v>No tiene cetoacidosis</v>
      </c>
      <c r="S459">
        <v>0</v>
      </c>
      <c r="T459" t="str">
        <f t="shared" si="241"/>
        <v>No tiene Insuficiencia</v>
      </c>
      <c r="U459">
        <v>1</v>
      </c>
      <c r="V459" t="str">
        <f t="shared" si="242"/>
        <v>Hipertenso</v>
      </c>
      <c r="W459">
        <v>4.8</v>
      </c>
      <c r="X459" t="str">
        <f t="shared" si="231"/>
        <v>Alto</v>
      </c>
      <c r="Y459">
        <v>74</v>
      </c>
      <c r="Z459" t="str">
        <f t="shared" si="232"/>
        <v>Elevado</v>
      </c>
      <c r="AA459">
        <v>18</v>
      </c>
      <c r="AB459" t="str">
        <f t="shared" si="243"/>
        <v>Dismucion grave</v>
      </c>
      <c r="AC459">
        <v>1632</v>
      </c>
      <c r="AD459" t="str">
        <f t="shared" si="244"/>
        <v>Proteinuria</v>
      </c>
      <c r="AE459">
        <v>1468</v>
      </c>
      <c r="AF459" t="str">
        <f t="shared" si="245"/>
        <v>Macroalbuminuria</v>
      </c>
      <c r="AG459">
        <v>744</v>
      </c>
      <c r="AH459" t="str">
        <f t="shared" si="246"/>
        <v>Poliuria</v>
      </c>
      <c r="AI459">
        <v>1</v>
      </c>
      <c r="AJ459" t="str">
        <f t="shared" si="247"/>
        <v>Diabetico</v>
      </c>
      <c r="AK459">
        <v>161</v>
      </c>
      <c r="AL459" t="str">
        <f t="shared" si="248"/>
        <v>Diabetes</v>
      </c>
      <c r="AM459">
        <v>6.8</v>
      </c>
      <c r="AN459" t="str">
        <f t="shared" si="249"/>
        <v>Diabetes</v>
      </c>
      <c r="AO459">
        <v>263</v>
      </c>
      <c r="AP459" t="str">
        <f t="shared" si="250"/>
        <v>Riesgo</v>
      </c>
      <c r="AQ459">
        <v>208</v>
      </c>
      <c r="AR459" t="str">
        <f t="shared" si="251"/>
        <v>Muy alto</v>
      </c>
      <c r="AS459">
        <v>43</v>
      </c>
      <c r="AT459" t="str">
        <f t="shared" si="252"/>
        <v>Bajo</v>
      </c>
      <c r="AU459">
        <v>270</v>
      </c>
      <c r="AV459" t="str">
        <f t="shared" si="253"/>
        <v>Alto</v>
      </c>
      <c r="AW459">
        <v>132</v>
      </c>
      <c r="AX459" t="str">
        <f t="shared" si="254"/>
        <v>Bajo</v>
      </c>
      <c r="AY459">
        <v>5</v>
      </c>
      <c r="AZ459" t="str">
        <f t="shared" si="255"/>
        <v>Normal</v>
      </c>
      <c r="BA459">
        <v>7.5</v>
      </c>
      <c r="BB459" t="str">
        <f t="shared" si="233"/>
        <v>Baja</v>
      </c>
      <c r="BC459">
        <v>8.6999999999999993</v>
      </c>
      <c r="BD459" t="str">
        <f t="shared" si="256"/>
        <v>Normal</v>
      </c>
      <c r="BE459">
        <v>7.4</v>
      </c>
      <c r="BF459" t="str">
        <f t="shared" si="257"/>
        <v>Alto</v>
      </c>
      <c r="BG459">
        <v>1</v>
      </c>
      <c r="BH459" t="str">
        <f t="shared" si="258"/>
        <v>Toma ECA</v>
      </c>
      <c r="BI459">
        <v>1</v>
      </c>
      <c r="BJ459" t="str">
        <f t="shared" si="259"/>
        <v>Toma ARB</v>
      </c>
      <c r="BK459">
        <v>0</v>
      </c>
      <c r="BL459" t="str">
        <f t="shared" si="260"/>
        <v>No toma diureticos</v>
      </c>
      <c r="BM459">
        <v>1</v>
      </c>
      <c r="BN459" t="str">
        <f t="shared" si="261"/>
        <v>Toma estatinas</v>
      </c>
      <c r="BO459">
        <v>1</v>
      </c>
      <c r="BP459" t="str">
        <f t="shared" si="262"/>
        <v>Enfermedad renal</v>
      </c>
      <c r="BQ459">
        <v>0</v>
      </c>
      <c r="BR459" t="str">
        <f t="shared" si="263"/>
        <v>Sano</v>
      </c>
    </row>
    <row r="460" spans="1:70" x14ac:dyDescent="0.25">
      <c r="A460" t="s">
        <v>460</v>
      </c>
      <c r="B460">
        <v>71</v>
      </c>
      <c r="C460" t="str">
        <f t="shared" si="234"/>
        <v>Adulto Mayor</v>
      </c>
      <c r="D460" t="s">
        <v>1</v>
      </c>
      <c r="E460">
        <v>36.299999999999997</v>
      </c>
      <c r="F460" t="str">
        <f t="shared" si="235"/>
        <v>Obesidad II</v>
      </c>
      <c r="G460">
        <v>0</v>
      </c>
      <c r="H460" t="str">
        <f t="shared" si="236"/>
        <v>No tiene herencia</v>
      </c>
      <c r="I460">
        <v>177</v>
      </c>
      <c r="J460">
        <v>90</v>
      </c>
      <c r="K460">
        <v>88</v>
      </c>
      <c r="L460" t="str">
        <f t="shared" si="237"/>
        <v>Normal</v>
      </c>
      <c r="M460">
        <v>40</v>
      </c>
      <c r="N460" t="str">
        <f t="shared" si="238"/>
        <v>Reducida</v>
      </c>
      <c r="O460">
        <v>2</v>
      </c>
      <c r="P460" t="str">
        <f t="shared" si="239"/>
        <v>Ligera limitaciones</v>
      </c>
      <c r="Q460">
        <v>0</v>
      </c>
      <c r="R460" t="str">
        <f t="shared" si="240"/>
        <v>No tiene cetoacidosis</v>
      </c>
      <c r="S460">
        <v>0</v>
      </c>
      <c r="T460" t="str">
        <f t="shared" si="241"/>
        <v>No tiene Insuficiencia</v>
      </c>
      <c r="U460">
        <v>1</v>
      </c>
      <c r="V460" t="str">
        <f t="shared" si="242"/>
        <v>Hipertenso</v>
      </c>
      <c r="W460">
        <v>4.7</v>
      </c>
      <c r="X460" t="str">
        <f t="shared" si="231"/>
        <v>Alto</v>
      </c>
      <c r="Y460">
        <v>94</v>
      </c>
      <c r="Z460" t="str">
        <f t="shared" si="232"/>
        <v>Elevado</v>
      </c>
      <c r="AA460">
        <v>25</v>
      </c>
      <c r="AB460" t="str">
        <f t="shared" si="243"/>
        <v>Dismucion grave</v>
      </c>
      <c r="AC460">
        <v>1105</v>
      </c>
      <c r="AD460" t="str">
        <f t="shared" si="244"/>
        <v>Proteinuria</v>
      </c>
      <c r="AE460">
        <v>884</v>
      </c>
      <c r="AF460" t="str">
        <f t="shared" si="245"/>
        <v>Macroalbuminuria</v>
      </c>
      <c r="AG460">
        <v>597</v>
      </c>
      <c r="AH460" t="str">
        <f t="shared" si="246"/>
        <v>Poliuria</v>
      </c>
      <c r="AI460">
        <v>1</v>
      </c>
      <c r="AJ460" t="str">
        <f t="shared" si="247"/>
        <v>Diabetico</v>
      </c>
      <c r="AK460">
        <v>133</v>
      </c>
      <c r="AL460" t="str">
        <f t="shared" si="248"/>
        <v>Diabetes</v>
      </c>
      <c r="AM460">
        <v>9.9</v>
      </c>
      <c r="AN460" t="str">
        <f t="shared" si="249"/>
        <v>Diabetes</v>
      </c>
      <c r="AO460">
        <v>228</v>
      </c>
      <c r="AP460" t="str">
        <f t="shared" si="250"/>
        <v>Alto</v>
      </c>
      <c r="AQ460">
        <v>141</v>
      </c>
      <c r="AR460" t="str">
        <f t="shared" si="251"/>
        <v>Limite alto</v>
      </c>
      <c r="AS460">
        <v>44</v>
      </c>
      <c r="AT460" t="str">
        <f t="shared" si="252"/>
        <v>Bajo</v>
      </c>
      <c r="AU460">
        <v>261</v>
      </c>
      <c r="AV460" t="str">
        <f t="shared" si="253"/>
        <v>Alto</v>
      </c>
      <c r="AW460">
        <v>136</v>
      </c>
      <c r="AX460" t="str">
        <f t="shared" si="254"/>
        <v>Normal</v>
      </c>
      <c r="AY460">
        <v>5.8</v>
      </c>
      <c r="AZ460" t="str">
        <f t="shared" si="255"/>
        <v>Alto</v>
      </c>
      <c r="BA460">
        <v>8.3000000000000007</v>
      </c>
      <c r="BB460" t="str">
        <f t="shared" si="233"/>
        <v>Baja</v>
      </c>
      <c r="BC460">
        <v>8.1</v>
      </c>
      <c r="BD460" t="str">
        <f t="shared" si="256"/>
        <v>Bajo</v>
      </c>
      <c r="BE460">
        <v>4.5999999999999996</v>
      </c>
      <c r="BF460" t="str">
        <f t="shared" si="257"/>
        <v>Alto</v>
      </c>
      <c r="BG460">
        <v>1</v>
      </c>
      <c r="BH460" t="str">
        <f t="shared" si="258"/>
        <v>Toma ECA</v>
      </c>
      <c r="BI460">
        <v>0</v>
      </c>
      <c r="BJ460" t="str">
        <f t="shared" si="259"/>
        <v>No toma ARB</v>
      </c>
      <c r="BK460">
        <v>1</v>
      </c>
      <c r="BL460" t="str">
        <f t="shared" si="260"/>
        <v>Toma diureticos</v>
      </c>
      <c r="BM460">
        <v>1</v>
      </c>
      <c r="BN460" t="str">
        <f t="shared" si="261"/>
        <v>Toma estatinas</v>
      </c>
      <c r="BO460">
        <v>1</v>
      </c>
      <c r="BP460" t="str">
        <f t="shared" si="262"/>
        <v>Enfermedad renal</v>
      </c>
      <c r="BQ460">
        <v>1</v>
      </c>
      <c r="BR460" t="str">
        <f t="shared" si="263"/>
        <v>Enfermedad cardiovascular</v>
      </c>
    </row>
    <row r="461" spans="1:70" x14ac:dyDescent="0.25">
      <c r="A461" t="s">
        <v>461</v>
      </c>
      <c r="B461">
        <v>85</v>
      </c>
      <c r="C461" t="str">
        <f t="shared" si="234"/>
        <v>Adulto Mayor</v>
      </c>
      <c r="D461" t="s">
        <v>1</v>
      </c>
      <c r="E461">
        <v>31.5</v>
      </c>
      <c r="F461" t="str">
        <f t="shared" si="235"/>
        <v>Obesidad I</v>
      </c>
      <c r="G461">
        <v>0</v>
      </c>
      <c r="H461" t="str">
        <f t="shared" si="236"/>
        <v>No tiene herencia</v>
      </c>
      <c r="I461">
        <v>141</v>
      </c>
      <c r="J461">
        <v>108</v>
      </c>
      <c r="K461">
        <v>95</v>
      </c>
      <c r="L461" t="str">
        <f t="shared" si="237"/>
        <v>Normal</v>
      </c>
      <c r="M461">
        <v>36</v>
      </c>
      <c r="N461" t="str">
        <f t="shared" si="238"/>
        <v>Reducida</v>
      </c>
      <c r="O461">
        <v>3</v>
      </c>
      <c r="P461" t="str">
        <f t="shared" si="239"/>
        <v>Limitacion marcada</v>
      </c>
      <c r="Q461">
        <v>0</v>
      </c>
      <c r="R461" t="str">
        <f t="shared" si="240"/>
        <v>No tiene cetoacidosis</v>
      </c>
      <c r="S461">
        <v>0</v>
      </c>
      <c r="T461" t="str">
        <f t="shared" si="241"/>
        <v>No tiene Insuficiencia</v>
      </c>
      <c r="U461">
        <v>1</v>
      </c>
      <c r="V461" t="str">
        <f t="shared" si="242"/>
        <v>Hipertenso</v>
      </c>
      <c r="W461">
        <v>3.7</v>
      </c>
      <c r="X461" t="str">
        <f t="shared" si="231"/>
        <v>Alto</v>
      </c>
      <c r="Y461">
        <v>66</v>
      </c>
      <c r="Z461" t="str">
        <f t="shared" si="232"/>
        <v>Elevado</v>
      </c>
      <c r="AA461">
        <v>32</v>
      </c>
      <c r="AB461" t="str">
        <f t="shared" si="243"/>
        <v>Funcion disminuida moderada</v>
      </c>
      <c r="AC461">
        <v>1538</v>
      </c>
      <c r="AD461" t="str">
        <f t="shared" si="244"/>
        <v>Proteinuria</v>
      </c>
      <c r="AE461">
        <v>1230</v>
      </c>
      <c r="AF461" t="str">
        <f t="shared" si="245"/>
        <v>Macroalbuminuria</v>
      </c>
      <c r="AG461">
        <v>698</v>
      </c>
      <c r="AH461" t="str">
        <f t="shared" si="246"/>
        <v>Poliuria</v>
      </c>
      <c r="AI461">
        <v>0</v>
      </c>
      <c r="AJ461" t="str">
        <f t="shared" si="247"/>
        <v>No Diabetico</v>
      </c>
      <c r="AK461">
        <v>139</v>
      </c>
      <c r="AL461" t="str">
        <f t="shared" si="248"/>
        <v>Diabetes</v>
      </c>
      <c r="AM461">
        <v>8.6999999999999993</v>
      </c>
      <c r="AN461" t="str">
        <f t="shared" si="249"/>
        <v>Diabetes</v>
      </c>
      <c r="AO461">
        <v>239</v>
      </c>
      <c r="AP461" t="str">
        <f t="shared" si="250"/>
        <v>Alto</v>
      </c>
      <c r="AQ461">
        <v>168</v>
      </c>
      <c r="AR461" t="str">
        <f t="shared" si="251"/>
        <v>Alto</v>
      </c>
      <c r="AS461">
        <v>32</v>
      </c>
      <c r="AT461" t="str">
        <f t="shared" si="252"/>
        <v>Bajo</v>
      </c>
      <c r="AU461">
        <v>197</v>
      </c>
      <c r="AV461" t="str">
        <f t="shared" si="253"/>
        <v>Alto</v>
      </c>
      <c r="AW461">
        <v>133</v>
      </c>
      <c r="AX461" t="str">
        <f t="shared" si="254"/>
        <v>Bajo</v>
      </c>
      <c r="AY461">
        <v>5.8</v>
      </c>
      <c r="AZ461" t="str">
        <f t="shared" si="255"/>
        <v>Alto</v>
      </c>
      <c r="BA461">
        <v>10.4</v>
      </c>
      <c r="BB461" t="str">
        <f t="shared" si="233"/>
        <v>Baja</v>
      </c>
      <c r="BC461">
        <v>8.4</v>
      </c>
      <c r="BD461" t="str">
        <f t="shared" si="256"/>
        <v>Bajo</v>
      </c>
      <c r="BE461">
        <v>5.0999999999999996</v>
      </c>
      <c r="BF461" t="str">
        <f t="shared" si="257"/>
        <v>Alto</v>
      </c>
      <c r="BG461">
        <v>1</v>
      </c>
      <c r="BH461" t="str">
        <f t="shared" si="258"/>
        <v>Toma ECA</v>
      </c>
      <c r="BI461">
        <v>0</v>
      </c>
      <c r="BJ461" t="str">
        <f t="shared" si="259"/>
        <v>No toma ARB</v>
      </c>
      <c r="BK461">
        <v>0</v>
      </c>
      <c r="BL461" t="str">
        <f t="shared" si="260"/>
        <v>No toma diureticos</v>
      </c>
      <c r="BM461">
        <v>1</v>
      </c>
      <c r="BN461" t="str">
        <f t="shared" si="261"/>
        <v>Toma estatinas</v>
      </c>
      <c r="BO461">
        <v>1</v>
      </c>
      <c r="BP461" t="str">
        <f t="shared" si="262"/>
        <v>Enfermedad renal</v>
      </c>
      <c r="BQ461">
        <v>0</v>
      </c>
      <c r="BR461" t="str">
        <f t="shared" si="263"/>
        <v>Sano</v>
      </c>
    </row>
    <row r="462" spans="1:70" x14ac:dyDescent="0.25">
      <c r="A462" t="s">
        <v>462</v>
      </c>
      <c r="B462">
        <v>75</v>
      </c>
      <c r="C462" t="str">
        <f t="shared" si="234"/>
        <v>Adulto Mayor</v>
      </c>
      <c r="D462" t="s">
        <v>1</v>
      </c>
      <c r="E462">
        <v>31.3</v>
      </c>
      <c r="F462" t="str">
        <f t="shared" si="235"/>
        <v>Obesidad I</v>
      </c>
      <c r="G462">
        <v>1</v>
      </c>
      <c r="H462" t="str">
        <f t="shared" si="236"/>
        <v>Tiene herencia</v>
      </c>
      <c r="I462">
        <v>140</v>
      </c>
      <c r="J462">
        <v>106</v>
      </c>
      <c r="K462">
        <v>87</v>
      </c>
      <c r="L462" t="str">
        <f t="shared" si="237"/>
        <v>Normal</v>
      </c>
      <c r="M462">
        <v>48</v>
      </c>
      <c r="N462" t="str">
        <f t="shared" si="238"/>
        <v>Intermedia</v>
      </c>
      <c r="O462">
        <v>4</v>
      </c>
      <c r="P462" t="str">
        <f t="shared" si="239"/>
        <v>Incapacidad</v>
      </c>
      <c r="Q462">
        <v>0</v>
      </c>
      <c r="R462" t="str">
        <f t="shared" si="240"/>
        <v>No tiene cetoacidosis</v>
      </c>
      <c r="S462">
        <v>0</v>
      </c>
      <c r="T462" t="str">
        <f t="shared" si="241"/>
        <v>No tiene Insuficiencia</v>
      </c>
      <c r="U462">
        <v>1</v>
      </c>
      <c r="V462" t="str">
        <f t="shared" si="242"/>
        <v>Hipertenso</v>
      </c>
      <c r="W462">
        <v>2.9</v>
      </c>
      <c r="X462" t="str">
        <f t="shared" si="231"/>
        <v>Alto</v>
      </c>
      <c r="Y462">
        <v>56</v>
      </c>
      <c r="Z462" t="str">
        <f t="shared" si="232"/>
        <v>Elevado</v>
      </c>
      <c r="AA462">
        <v>30</v>
      </c>
      <c r="AB462" t="str">
        <f t="shared" si="243"/>
        <v>Funcion disminuida moderada</v>
      </c>
      <c r="AC462">
        <v>2606</v>
      </c>
      <c r="AD462" t="str">
        <f t="shared" si="244"/>
        <v>Proteinuria</v>
      </c>
      <c r="AE462">
        <v>2345</v>
      </c>
      <c r="AF462" t="str">
        <f t="shared" si="245"/>
        <v>Macroalbuminuria</v>
      </c>
      <c r="AG462">
        <v>634</v>
      </c>
      <c r="AH462" t="str">
        <f t="shared" si="246"/>
        <v>Poliuria</v>
      </c>
      <c r="AI462">
        <v>1</v>
      </c>
      <c r="AJ462" t="str">
        <f t="shared" si="247"/>
        <v>Diabetico</v>
      </c>
      <c r="AK462">
        <v>165</v>
      </c>
      <c r="AL462" t="str">
        <f t="shared" si="248"/>
        <v>Diabetes</v>
      </c>
      <c r="AM462">
        <v>8.6999999999999993</v>
      </c>
      <c r="AN462" t="str">
        <f t="shared" si="249"/>
        <v>Diabetes</v>
      </c>
      <c r="AO462">
        <v>205</v>
      </c>
      <c r="AP462" t="str">
        <f t="shared" si="250"/>
        <v>Alto</v>
      </c>
      <c r="AQ462">
        <v>131</v>
      </c>
      <c r="AR462" t="str">
        <f t="shared" si="251"/>
        <v>Limite alto</v>
      </c>
      <c r="AS462">
        <v>32</v>
      </c>
      <c r="AT462" t="str">
        <f t="shared" si="252"/>
        <v>Bajo</v>
      </c>
      <c r="AU462">
        <v>368</v>
      </c>
      <c r="AV462" t="str">
        <f t="shared" si="253"/>
        <v>Alto</v>
      </c>
      <c r="AW462">
        <v>128</v>
      </c>
      <c r="AX462" t="str">
        <f t="shared" si="254"/>
        <v>Bajo</v>
      </c>
      <c r="AY462">
        <v>6.4</v>
      </c>
      <c r="AZ462" t="str">
        <f t="shared" si="255"/>
        <v>Alto</v>
      </c>
      <c r="BA462">
        <v>8.5</v>
      </c>
      <c r="BB462" t="str">
        <f t="shared" si="233"/>
        <v>Baja</v>
      </c>
      <c r="BC462">
        <v>8.1999999999999993</v>
      </c>
      <c r="BD462" t="str">
        <f t="shared" si="256"/>
        <v>Bajo</v>
      </c>
      <c r="BE462">
        <v>5.5</v>
      </c>
      <c r="BF462" t="str">
        <f t="shared" si="257"/>
        <v>Alto</v>
      </c>
      <c r="BG462">
        <v>1</v>
      </c>
      <c r="BH462" t="str">
        <f t="shared" si="258"/>
        <v>Toma ECA</v>
      </c>
      <c r="BI462">
        <v>0</v>
      </c>
      <c r="BJ462" t="str">
        <f t="shared" si="259"/>
        <v>No toma ARB</v>
      </c>
      <c r="BK462">
        <v>1</v>
      </c>
      <c r="BL462" t="str">
        <f t="shared" si="260"/>
        <v>Toma diureticos</v>
      </c>
      <c r="BM462">
        <v>1</v>
      </c>
      <c r="BN462" t="str">
        <f t="shared" si="261"/>
        <v>Toma estatinas</v>
      </c>
      <c r="BO462">
        <v>1</v>
      </c>
      <c r="BP462" t="str">
        <f t="shared" si="262"/>
        <v>Enfermedad renal</v>
      </c>
      <c r="BQ462">
        <v>1</v>
      </c>
      <c r="BR462" t="str">
        <f t="shared" si="263"/>
        <v>Enfermedad cardiovascular</v>
      </c>
    </row>
    <row r="463" spans="1:70" x14ac:dyDescent="0.25">
      <c r="A463" t="s">
        <v>463</v>
      </c>
      <c r="B463">
        <v>30</v>
      </c>
      <c r="C463" t="str">
        <f t="shared" si="234"/>
        <v>Adulto</v>
      </c>
      <c r="D463" t="s">
        <v>1</v>
      </c>
      <c r="E463">
        <v>24.1</v>
      </c>
      <c r="F463" t="str">
        <f t="shared" si="235"/>
        <v>Peso Normal</v>
      </c>
      <c r="G463">
        <v>1</v>
      </c>
      <c r="H463" t="str">
        <f t="shared" si="236"/>
        <v>Tiene herencia</v>
      </c>
      <c r="I463">
        <v>133</v>
      </c>
      <c r="J463">
        <v>80</v>
      </c>
      <c r="K463">
        <v>79</v>
      </c>
      <c r="L463" t="str">
        <f t="shared" si="237"/>
        <v>Normal</v>
      </c>
      <c r="M463">
        <v>54</v>
      </c>
      <c r="N463" t="str">
        <f t="shared" si="238"/>
        <v>Normal</v>
      </c>
      <c r="O463">
        <v>2</v>
      </c>
      <c r="P463" t="str">
        <f t="shared" si="239"/>
        <v>Ligera limitaciones</v>
      </c>
      <c r="Q463">
        <v>0</v>
      </c>
      <c r="R463" t="str">
        <f t="shared" si="240"/>
        <v>No tiene cetoacidosis</v>
      </c>
      <c r="S463">
        <v>0</v>
      </c>
      <c r="T463" t="str">
        <f t="shared" si="241"/>
        <v>No tiene Insuficiencia</v>
      </c>
      <c r="U463">
        <v>0</v>
      </c>
      <c r="V463" t="str">
        <f t="shared" si="242"/>
        <v>Normotenso</v>
      </c>
      <c r="W463">
        <v>0.7</v>
      </c>
      <c r="X463" t="str">
        <f t="shared" si="231"/>
        <v>Normal</v>
      </c>
      <c r="Y463">
        <v>19</v>
      </c>
      <c r="Z463" t="str">
        <f t="shared" si="232"/>
        <v>Normal</v>
      </c>
      <c r="AA463">
        <v>93</v>
      </c>
      <c r="AB463" t="str">
        <f t="shared" si="243"/>
        <v>Normal</v>
      </c>
      <c r="AC463">
        <v>11</v>
      </c>
      <c r="AD463" t="str">
        <f t="shared" si="244"/>
        <v>Normal</v>
      </c>
      <c r="AE463">
        <v>8</v>
      </c>
      <c r="AF463" t="str">
        <f t="shared" si="245"/>
        <v>Normal</v>
      </c>
      <c r="AG463">
        <v>1208</v>
      </c>
      <c r="AH463" t="str">
        <f t="shared" si="246"/>
        <v>Poliuria</v>
      </c>
      <c r="AI463">
        <v>1</v>
      </c>
      <c r="AJ463" t="str">
        <f t="shared" si="247"/>
        <v>Diabetico</v>
      </c>
      <c r="AK463">
        <v>124</v>
      </c>
      <c r="AL463" t="str">
        <f t="shared" si="248"/>
        <v>Prediabetes</v>
      </c>
      <c r="AM463">
        <v>5.5</v>
      </c>
      <c r="AN463" t="str">
        <f t="shared" si="249"/>
        <v>Normal</v>
      </c>
      <c r="AO463">
        <v>216</v>
      </c>
      <c r="AP463" t="str">
        <f t="shared" si="250"/>
        <v>Alto</v>
      </c>
      <c r="AQ463">
        <v>94</v>
      </c>
      <c r="AR463" t="str">
        <f t="shared" si="251"/>
        <v>Normal</v>
      </c>
      <c r="AS463">
        <v>68</v>
      </c>
      <c r="AT463" t="str">
        <f t="shared" si="252"/>
        <v>Normal</v>
      </c>
      <c r="AU463">
        <v>129</v>
      </c>
      <c r="AV463" t="str">
        <f t="shared" si="253"/>
        <v>Normal</v>
      </c>
      <c r="AW463">
        <v>144</v>
      </c>
      <c r="AX463" t="str">
        <f t="shared" si="254"/>
        <v>Normal</v>
      </c>
      <c r="AY463">
        <v>4.4000000000000004</v>
      </c>
      <c r="AZ463" t="str">
        <f t="shared" si="255"/>
        <v>Normal</v>
      </c>
      <c r="BA463">
        <v>12.1</v>
      </c>
      <c r="BB463" t="str">
        <f t="shared" si="233"/>
        <v>Baja</v>
      </c>
      <c r="BC463">
        <v>9.3000000000000007</v>
      </c>
      <c r="BD463" t="str">
        <f t="shared" si="256"/>
        <v>Normal</v>
      </c>
      <c r="BE463">
        <v>4.5</v>
      </c>
      <c r="BF463" t="str">
        <f t="shared" si="257"/>
        <v>Normal</v>
      </c>
      <c r="BG463">
        <v>1</v>
      </c>
      <c r="BH463" t="str">
        <f t="shared" si="258"/>
        <v>Toma ECA</v>
      </c>
      <c r="BI463">
        <v>1</v>
      </c>
      <c r="BJ463" t="str">
        <f t="shared" si="259"/>
        <v>Toma ARB</v>
      </c>
      <c r="BK463">
        <v>0</v>
      </c>
      <c r="BL463" t="str">
        <f t="shared" si="260"/>
        <v>No toma diureticos</v>
      </c>
      <c r="BM463">
        <v>1</v>
      </c>
      <c r="BN463" t="str">
        <f t="shared" si="261"/>
        <v>Toma estatinas</v>
      </c>
      <c r="BO463">
        <v>0</v>
      </c>
      <c r="BP463" t="str">
        <f t="shared" si="262"/>
        <v>Sano</v>
      </c>
      <c r="BQ463">
        <v>0</v>
      </c>
      <c r="BR463" t="str">
        <f t="shared" si="263"/>
        <v>Sano</v>
      </c>
    </row>
    <row r="464" spans="1:70" x14ac:dyDescent="0.25">
      <c r="A464" t="s">
        <v>464</v>
      </c>
      <c r="B464">
        <v>80</v>
      </c>
      <c r="C464" t="str">
        <f t="shared" si="234"/>
        <v>Adulto Mayor</v>
      </c>
      <c r="D464" t="s">
        <v>6</v>
      </c>
      <c r="E464">
        <v>27.1</v>
      </c>
      <c r="F464" t="str">
        <f t="shared" si="235"/>
        <v>Sobrepeso</v>
      </c>
      <c r="G464">
        <v>0</v>
      </c>
      <c r="H464" t="str">
        <f t="shared" si="236"/>
        <v>No tiene herencia</v>
      </c>
      <c r="I464">
        <v>164</v>
      </c>
      <c r="J464">
        <v>98</v>
      </c>
      <c r="K464">
        <v>102</v>
      </c>
      <c r="L464" t="str">
        <f t="shared" si="237"/>
        <v>Taquicardia</v>
      </c>
      <c r="M464">
        <v>50</v>
      </c>
      <c r="N464" t="str">
        <f t="shared" si="238"/>
        <v>Normal</v>
      </c>
      <c r="O464">
        <v>4</v>
      </c>
      <c r="P464" t="str">
        <f t="shared" si="239"/>
        <v>Incapacidad</v>
      </c>
      <c r="Q464">
        <v>0</v>
      </c>
      <c r="R464" t="str">
        <f t="shared" si="240"/>
        <v>No tiene cetoacidosis</v>
      </c>
      <c r="S464">
        <v>0</v>
      </c>
      <c r="T464" t="str">
        <f t="shared" si="241"/>
        <v>No tiene Insuficiencia</v>
      </c>
      <c r="U464">
        <v>1</v>
      </c>
      <c r="V464" t="str">
        <f t="shared" si="242"/>
        <v>Hipertenso</v>
      </c>
      <c r="W464">
        <v>2.1</v>
      </c>
      <c r="X464" t="str">
        <f t="shared" si="231"/>
        <v>Alto</v>
      </c>
      <c r="Y464">
        <v>99</v>
      </c>
      <c r="Z464" t="str">
        <f t="shared" si="232"/>
        <v>Elevado</v>
      </c>
      <c r="AA464">
        <v>19</v>
      </c>
      <c r="AB464" t="str">
        <f t="shared" si="243"/>
        <v>Dismucion grave</v>
      </c>
      <c r="AC464">
        <v>2993</v>
      </c>
      <c r="AD464" t="str">
        <f t="shared" si="244"/>
        <v>Proteinuria</v>
      </c>
      <c r="AE464">
        <v>2394</v>
      </c>
      <c r="AF464" t="str">
        <f t="shared" si="245"/>
        <v>Macroalbuminuria</v>
      </c>
      <c r="AG464">
        <v>731</v>
      </c>
      <c r="AH464" t="str">
        <f t="shared" si="246"/>
        <v>Poliuria</v>
      </c>
      <c r="AI464">
        <v>0</v>
      </c>
      <c r="AJ464" t="str">
        <f t="shared" si="247"/>
        <v>No Diabetico</v>
      </c>
      <c r="AK464">
        <v>211</v>
      </c>
      <c r="AL464" t="str">
        <f t="shared" si="248"/>
        <v>Diabetes</v>
      </c>
      <c r="AM464">
        <v>11</v>
      </c>
      <c r="AN464" t="str">
        <f t="shared" si="249"/>
        <v>Diabetes</v>
      </c>
      <c r="AO464">
        <v>278</v>
      </c>
      <c r="AP464" t="str">
        <f t="shared" si="250"/>
        <v>Riesgo</v>
      </c>
      <c r="AQ464">
        <v>189</v>
      </c>
      <c r="AR464" t="str">
        <f t="shared" si="251"/>
        <v>Alto</v>
      </c>
      <c r="AS464">
        <v>37</v>
      </c>
      <c r="AT464" t="str">
        <f t="shared" si="252"/>
        <v>Bajo</v>
      </c>
      <c r="AU464">
        <v>427</v>
      </c>
      <c r="AV464" t="str">
        <f t="shared" si="253"/>
        <v>Alto</v>
      </c>
      <c r="AW464">
        <v>137</v>
      </c>
      <c r="AX464" t="str">
        <f t="shared" si="254"/>
        <v>Normal</v>
      </c>
      <c r="AY464">
        <v>7</v>
      </c>
      <c r="AZ464" t="str">
        <f t="shared" si="255"/>
        <v>Alto</v>
      </c>
      <c r="BA464">
        <v>10.1</v>
      </c>
      <c r="BB464" t="str">
        <f t="shared" si="233"/>
        <v>Baja</v>
      </c>
      <c r="BC464">
        <v>8.4</v>
      </c>
      <c r="BD464" t="str">
        <f t="shared" si="256"/>
        <v>Bajo</v>
      </c>
      <c r="BE464">
        <v>4.8</v>
      </c>
      <c r="BF464" t="str">
        <f t="shared" si="257"/>
        <v>Alto</v>
      </c>
      <c r="BG464">
        <v>0</v>
      </c>
      <c r="BH464" t="str">
        <f t="shared" si="258"/>
        <v>No Toma ECA</v>
      </c>
      <c r="BI464">
        <v>1</v>
      </c>
      <c r="BJ464" t="str">
        <f t="shared" si="259"/>
        <v>Toma ARB</v>
      </c>
      <c r="BK464">
        <v>1</v>
      </c>
      <c r="BL464" t="str">
        <f t="shared" si="260"/>
        <v>Toma diureticos</v>
      </c>
      <c r="BM464">
        <v>0</v>
      </c>
      <c r="BN464" t="str">
        <f t="shared" si="261"/>
        <v>No toma estatinas</v>
      </c>
      <c r="BO464">
        <v>1</v>
      </c>
      <c r="BP464" t="str">
        <f t="shared" si="262"/>
        <v>Enfermedad renal</v>
      </c>
      <c r="BQ464">
        <v>0</v>
      </c>
      <c r="BR464" t="str">
        <f t="shared" si="263"/>
        <v>Sano</v>
      </c>
    </row>
    <row r="465" spans="1:70" x14ac:dyDescent="0.25">
      <c r="A465" t="s">
        <v>465</v>
      </c>
      <c r="B465">
        <v>53</v>
      </c>
      <c r="C465" t="str">
        <f t="shared" si="234"/>
        <v>Adulto</v>
      </c>
      <c r="D465" t="s">
        <v>6</v>
      </c>
      <c r="E465">
        <v>31</v>
      </c>
      <c r="F465" t="str">
        <f t="shared" si="235"/>
        <v>Obesidad I</v>
      </c>
      <c r="G465">
        <v>0</v>
      </c>
      <c r="H465" t="str">
        <f t="shared" si="236"/>
        <v>No tiene herencia</v>
      </c>
      <c r="I465">
        <v>169</v>
      </c>
      <c r="J465">
        <v>102</v>
      </c>
      <c r="K465">
        <v>94</v>
      </c>
      <c r="L465" t="str">
        <f t="shared" si="237"/>
        <v>Normal</v>
      </c>
      <c r="M465">
        <v>50</v>
      </c>
      <c r="N465" t="str">
        <f t="shared" si="238"/>
        <v>Normal</v>
      </c>
      <c r="O465">
        <v>2</v>
      </c>
      <c r="P465" t="str">
        <f t="shared" si="239"/>
        <v>Ligera limitaciones</v>
      </c>
      <c r="Q465">
        <v>0</v>
      </c>
      <c r="R465" t="str">
        <f t="shared" si="240"/>
        <v>No tiene cetoacidosis</v>
      </c>
      <c r="S465">
        <v>0</v>
      </c>
      <c r="T465" t="str">
        <f t="shared" si="241"/>
        <v>No tiene Insuficiencia</v>
      </c>
      <c r="U465">
        <v>1</v>
      </c>
      <c r="V465" t="str">
        <f t="shared" si="242"/>
        <v>Hipertenso</v>
      </c>
      <c r="W465">
        <v>4.9000000000000004</v>
      </c>
      <c r="X465" t="str">
        <f t="shared" si="231"/>
        <v>Alto</v>
      </c>
      <c r="Y465">
        <v>65</v>
      </c>
      <c r="Z465" t="str">
        <f t="shared" si="232"/>
        <v>Elevado</v>
      </c>
      <c r="AA465">
        <v>57</v>
      </c>
      <c r="AB465" t="str">
        <f t="shared" si="243"/>
        <v>Funcion disminuida moderada</v>
      </c>
      <c r="AC465">
        <v>982</v>
      </c>
      <c r="AD465" t="str">
        <f t="shared" si="244"/>
        <v>Proteinuria</v>
      </c>
      <c r="AE465">
        <v>785</v>
      </c>
      <c r="AF465" t="str">
        <f t="shared" si="245"/>
        <v>Macroalbuminuria</v>
      </c>
      <c r="AG465">
        <v>437</v>
      </c>
      <c r="AH465" t="str">
        <f t="shared" si="246"/>
        <v>Oliguria</v>
      </c>
      <c r="AI465">
        <v>1</v>
      </c>
      <c r="AJ465" t="str">
        <f t="shared" si="247"/>
        <v>Diabetico</v>
      </c>
      <c r="AK465">
        <v>170</v>
      </c>
      <c r="AL465" t="str">
        <f t="shared" si="248"/>
        <v>Diabetes</v>
      </c>
      <c r="AM465">
        <v>8.5</v>
      </c>
      <c r="AN465" t="str">
        <f t="shared" si="249"/>
        <v>Diabetes</v>
      </c>
      <c r="AO465">
        <v>277</v>
      </c>
      <c r="AP465" t="str">
        <f t="shared" si="250"/>
        <v>Riesgo</v>
      </c>
      <c r="AQ465">
        <v>151</v>
      </c>
      <c r="AR465" t="str">
        <f t="shared" si="251"/>
        <v>Limite alto</v>
      </c>
      <c r="AS465">
        <v>45</v>
      </c>
      <c r="AT465" t="str">
        <f t="shared" si="252"/>
        <v>Bajo</v>
      </c>
      <c r="AU465">
        <v>322</v>
      </c>
      <c r="AV465" t="str">
        <f t="shared" si="253"/>
        <v>Alto</v>
      </c>
      <c r="AW465">
        <v>128</v>
      </c>
      <c r="AX465" t="str">
        <f t="shared" si="254"/>
        <v>Bajo</v>
      </c>
      <c r="AY465">
        <v>6.8</v>
      </c>
      <c r="AZ465" t="str">
        <f t="shared" si="255"/>
        <v>Alto</v>
      </c>
      <c r="BA465">
        <v>8.4</v>
      </c>
      <c r="BB465" t="str">
        <f t="shared" si="233"/>
        <v>Baja</v>
      </c>
      <c r="BC465">
        <v>7.7</v>
      </c>
      <c r="BD465" t="str">
        <f t="shared" si="256"/>
        <v>Bajo</v>
      </c>
      <c r="BE465">
        <v>7.3</v>
      </c>
      <c r="BF465" t="str">
        <f t="shared" si="257"/>
        <v>Alto</v>
      </c>
      <c r="BG465">
        <v>1</v>
      </c>
      <c r="BH465" t="str">
        <f t="shared" si="258"/>
        <v>Toma ECA</v>
      </c>
      <c r="BI465">
        <v>0</v>
      </c>
      <c r="BJ465" t="str">
        <f t="shared" si="259"/>
        <v>No toma ARB</v>
      </c>
      <c r="BK465">
        <v>0</v>
      </c>
      <c r="BL465" t="str">
        <f t="shared" si="260"/>
        <v>No toma diureticos</v>
      </c>
      <c r="BM465">
        <v>0</v>
      </c>
      <c r="BN465" t="str">
        <f t="shared" si="261"/>
        <v>No toma estatinas</v>
      </c>
      <c r="BO465">
        <v>1</v>
      </c>
      <c r="BP465" t="str">
        <f t="shared" si="262"/>
        <v>Enfermedad renal</v>
      </c>
      <c r="BQ465">
        <v>0</v>
      </c>
      <c r="BR465" t="str">
        <f t="shared" si="263"/>
        <v>Sano</v>
      </c>
    </row>
    <row r="466" spans="1:70" x14ac:dyDescent="0.25">
      <c r="A466" t="s">
        <v>466</v>
      </c>
      <c r="B466">
        <v>31</v>
      </c>
      <c r="C466" t="str">
        <f t="shared" si="234"/>
        <v>Adulto</v>
      </c>
      <c r="D466" t="s">
        <v>1</v>
      </c>
      <c r="E466">
        <v>29.2</v>
      </c>
      <c r="F466" t="str">
        <f t="shared" si="235"/>
        <v>Sobrepeso</v>
      </c>
      <c r="G466">
        <v>1</v>
      </c>
      <c r="H466" t="str">
        <f t="shared" si="236"/>
        <v>Tiene herencia</v>
      </c>
      <c r="I466">
        <v>128</v>
      </c>
      <c r="J466">
        <v>84</v>
      </c>
      <c r="K466">
        <v>73</v>
      </c>
      <c r="L466" t="str">
        <f t="shared" si="237"/>
        <v>Normal</v>
      </c>
      <c r="M466">
        <v>52</v>
      </c>
      <c r="N466" t="str">
        <f t="shared" si="238"/>
        <v>Normal</v>
      </c>
      <c r="O466">
        <v>1</v>
      </c>
      <c r="P466" t="str">
        <f t="shared" si="239"/>
        <v>Sin limitaciones</v>
      </c>
      <c r="Q466">
        <v>0</v>
      </c>
      <c r="R466" t="str">
        <f t="shared" si="240"/>
        <v>No tiene cetoacidosis</v>
      </c>
      <c r="S466">
        <v>0</v>
      </c>
      <c r="T466" t="str">
        <f t="shared" si="241"/>
        <v>No tiene Insuficiencia</v>
      </c>
      <c r="U466">
        <v>0</v>
      </c>
      <c r="V466" t="str">
        <f t="shared" si="242"/>
        <v>Normotenso</v>
      </c>
      <c r="W466">
        <v>0.7</v>
      </c>
      <c r="X466" t="str">
        <f t="shared" si="231"/>
        <v>Normal</v>
      </c>
      <c r="Y466">
        <v>37</v>
      </c>
      <c r="Z466" t="str">
        <f t="shared" si="232"/>
        <v>Normal</v>
      </c>
      <c r="AA466">
        <v>96</v>
      </c>
      <c r="AB466" t="str">
        <f t="shared" si="243"/>
        <v>Normal</v>
      </c>
      <c r="AC466">
        <v>21</v>
      </c>
      <c r="AD466" t="str">
        <f t="shared" si="244"/>
        <v>Normal</v>
      </c>
      <c r="AE466">
        <v>16</v>
      </c>
      <c r="AF466" t="str">
        <f t="shared" si="245"/>
        <v>Normal</v>
      </c>
      <c r="AG466">
        <v>2017</v>
      </c>
      <c r="AH466" t="str">
        <f t="shared" si="246"/>
        <v>Poliuria</v>
      </c>
      <c r="AI466">
        <v>0</v>
      </c>
      <c r="AJ466" t="str">
        <f t="shared" si="247"/>
        <v>No Diabetico</v>
      </c>
      <c r="AK466">
        <v>95</v>
      </c>
      <c r="AL466" t="str">
        <f t="shared" si="248"/>
        <v>Normal</v>
      </c>
      <c r="AM466">
        <v>5.0999999999999996</v>
      </c>
      <c r="AN466" t="str">
        <f t="shared" si="249"/>
        <v>Normal</v>
      </c>
      <c r="AO466">
        <v>183</v>
      </c>
      <c r="AP466" t="str">
        <f t="shared" si="250"/>
        <v>Normal</v>
      </c>
      <c r="AQ466">
        <v>129</v>
      </c>
      <c r="AR466" t="str">
        <f t="shared" si="251"/>
        <v>Casi normal</v>
      </c>
      <c r="AS466">
        <v>40</v>
      </c>
      <c r="AT466" t="str">
        <f t="shared" si="252"/>
        <v>Bajo</v>
      </c>
      <c r="AU466">
        <v>161</v>
      </c>
      <c r="AV466" t="str">
        <f t="shared" si="253"/>
        <v>Alto</v>
      </c>
      <c r="AW466">
        <v>144</v>
      </c>
      <c r="AX466" t="str">
        <f t="shared" si="254"/>
        <v>Normal</v>
      </c>
      <c r="AY466">
        <v>4</v>
      </c>
      <c r="AZ466" t="str">
        <f t="shared" si="255"/>
        <v>Normal</v>
      </c>
      <c r="BA466">
        <v>13</v>
      </c>
      <c r="BB466" t="str">
        <f t="shared" si="233"/>
        <v>Baja</v>
      </c>
      <c r="BC466">
        <v>9.6999999999999993</v>
      </c>
      <c r="BD466" t="str">
        <f t="shared" si="256"/>
        <v>Normal</v>
      </c>
      <c r="BE466">
        <v>4.4000000000000004</v>
      </c>
      <c r="BF466" t="str">
        <f t="shared" si="257"/>
        <v>Normal</v>
      </c>
      <c r="BG466">
        <v>0</v>
      </c>
      <c r="BH466" t="str">
        <f t="shared" si="258"/>
        <v>No Toma ECA</v>
      </c>
      <c r="BI466">
        <v>1</v>
      </c>
      <c r="BJ466" t="str">
        <f t="shared" si="259"/>
        <v>Toma ARB</v>
      </c>
      <c r="BK466">
        <v>0</v>
      </c>
      <c r="BL466" t="str">
        <f t="shared" si="260"/>
        <v>No toma diureticos</v>
      </c>
      <c r="BM466">
        <v>1</v>
      </c>
      <c r="BN466" t="str">
        <f t="shared" si="261"/>
        <v>Toma estatinas</v>
      </c>
      <c r="BO466">
        <v>0</v>
      </c>
      <c r="BP466" t="str">
        <f t="shared" si="262"/>
        <v>Sano</v>
      </c>
      <c r="BQ466">
        <v>0</v>
      </c>
      <c r="BR466" t="str">
        <f t="shared" si="263"/>
        <v>Sano</v>
      </c>
    </row>
    <row r="467" spans="1:70" x14ac:dyDescent="0.25">
      <c r="A467" t="s">
        <v>467</v>
      </c>
      <c r="B467">
        <v>83</v>
      </c>
      <c r="C467" t="str">
        <f t="shared" si="234"/>
        <v>Adulto Mayor</v>
      </c>
      <c r="D467" t="s">
        <v>6</v>
      </c>
      <c r="E467">
        <v>30.3</v>
      </c>
      <c r="F467" t="str">
        <f t="shared" si="235"/>
        <v>Obesidad I</v>
      </c>
      <c r="G467">
        <v>0</v>
      </c>
      <c r="H467" t="str">
        <f t="shared" si="236"/>
        <v>No tiene herencia</v>
      </c>
      <c r="I467">
        <v>181</v>
      </c>
      <c r="J467">
        <v>93</v>
      </c>
      <c r="K467">
        <v>86</v>
      </c>
      <c r="L467" t="str">
        <f t="shared" si="237"/>
        <v>Normal</v>
      </c>
      <c r="M467">
        <v>42</v>
      </c>
      <c r="N467" t="str">
        <f t="shared" si="238"/>
        <v>Intermedia</v>
      </c>
      <c r="O467">
        <v>4</v>
      </c>
      <c r="P467" t="str">
        <f t="shared" si="239"/>
        <v>Incapacidad</v>
      </c>
      <c r="Q467">
        <v>1</v>
      </c>
      <c r="R467" t="str">
        <f t="shared" si="240"/>
        <v>Tiene cetoacidosis</v>
      </c>
      <c r="S467">
        <v>1</v>
      </c>
      <c r="T467" t="str">
        <f t="shared" si="241"/>
        <v>Tiene Insuficiencia</v>
      </c>
      <c r="U467">
        <v>1</v>
      </c>
      <c r="V467" t="str">
        <f t="shared" si="242"/>
        <v>Hipertenso</v>
      </c>
      <c r="W467">
        <v>4</v>
      </c>
      <c r="X467" t="str">
        <f t="shared" si="231"/>
        <v>Alto</v>
      </c>
      <c r="Y467">
        <v>70</v>
      </c>
      <c r="Z467" t="str">
        <f t="shared" si="232"/>
        <v>Elevado</v>
      </c>
      <c r="AA467">
        <v>34</v>
      </c>
      <c r="AB467" t="str">
        <f t="shared" si="243"/>
        <v>Funcion disminuida moderada</v>
      </c>
      <c r="AC467">
        <v>2674</v>
      </c>
      <c r="AD467" t="str">
        <f t="shared" si="244"/>
        <v>Proteinuria</v>
      </c>
      <c r="AE467">
        <v>2139</v>
      </c>
      <c r="AF467" t="str">
        <f t="shared" si="245"/>
        <v>Macroalbuminuria</v>
      </c>
      <c r="AG467">
        <v>485</v>
      </c>
      <c r="AH467" t="str">
        <f t="shared" si="246"/>
        <v>Oliguria</v>
      </c>
      <c r="AI467">
        <v>1</v>
      </c>
      <c r="AJ467" t="str">
        <f t="shared" si="247"/>
        <v>Diabetico</v>
      </c>
      <c r="AK467">
        <v>169</v>
      </c>
      <c r="AL467" t="str">
        <f t="shared" si="248"/>
        <v>Diabetes</v>
      </c>
      <c r="AM467">
        <v>9.4</v>
      </c>
      <c r="AN467" t="str">
        <f t="shared" si="249"/>
        <v>Diabetes</v>
      </c>
      <c r="AO467">
        <v>204</v>
      </c>
      <c r="AP467" t="str">
        <f t="shared" si="250"/>
        <v>Alto</v>
      </c>
      <c r="AQ467">
        <v>212</v>
      </c>
      <c r="AR467" t="str">
        <f t="shared" si="251"/>
        <v>Muy alto</v>
      </c>
      <c r="AS467">
        <v>28</v>
      </c>
      <c r="AT467" t="str">
        <f t="shared" si="252"/>
        <v>Bajo</v>
      </c>
      <c r="AU467">
        <v>441</v>
      </c>
      <c r="AV467" t="str">
        <f t="shared" si="253"/>
        <v>Alto</v>
      </c>
      <c r="AW467">
        <v>134</v>
      </c>
      <c r="AX467" t="str">
        <f t="shared" si="254"/>
        <v>Bajo</v>
      </c>
      <c r="AY467">
        <v>6.9</v>
      </c>
      <c r="AZ467" t="str">
        <f t="shared" si="255"/>
        <v>Alto</v>
      </c>
      <c r="BA467">
        <v>7.7</v>
      </c>
      <c r="BB467" t="str">
        <f t="shared" si="233"/>
        <v>Baja</v>
      </c>
      <c r="BC467">
        <v>8.6</v>
      </c>
      <c r="BD467" t="str">
        <f t="shared" si="256"/>
        <v>Normal</v>
      </c>
      <c r="BE467">
        <v>6.9</v>
      </c>
      <c r="BF467" t="str">
        <f t="shared" si="257"/>
        <v>Alto</v>
      </c>
      <c r="BG467">
        <v>1</v>
      </c>
      <c r="BH467" t="str">
        <f t="shared" si="258"/>
        <v>Toma ECA</v>
      </c>
      <c r="BI467">
        <v>1</v>
      </c>
      <c r="BJ467" t="str">
        <f t="shared" si="259"/>
        <v>Toma ARB</v>
      </c>
      <c r="BK467">
        <v>0</v>
      </c>
      <c r="BL467" t="str">
        <f t="shared" si="260"/>
        <v>No toma diureticos</v>
      </c>
      <c r="BM467">
        <v>1</v>
      </c>
      <c r="BN467" t="str">
        <f t="shared" si="261"/>
        <v>Toma estatinas</v>
      </c>
      <c r="BO467">
        <v>1</v>
      </c>
      <c r="BP467" t="str">
        <f t="shared" si="262"/>
        <v>Enfermedad renal</v>
      </c>
      <c r="BQ467">
        <v>1</v>
      </c>
      <c r="BR467" t="str">
        <f t="shared" si="263"/>
        <v>Enfermedad cardiovascular</v>
      </c>
    </row>
    <row r="468" spans="1:70" x14ac:dyDescent="0.25">
      <c r="A468" t="s">
        <v>468</v>
      </c>
      <c r="B468">
        <v>49</v>
      </c>
      <c r="C468" t="str">
        <f t="shared" si="234"/>
        <v>Adulto</v>
      </c>
      <c r="D468" t="s">
        <v>1</v>
      </c>
      <c r="E468">
        <v>19.5</v>
      </c>
      <c r="F468" t="str">
        <f t="shared" si="235"/>
        <v>Peso Normal</v>
      </c>
      <c r="G468">
        <v>1</v>
      </c>
      <c r="H468" t="str">
        <f t="shared" si="236"/>
        <v>Tiene herencia</v>
      </c>
      <c r="I468">
        <v>118</v>
      </c>
      <c r="J468">
        <v>70</v>
      </c>
      <c r="K468">
        <v>63</v>
      </c>
      <c r="L468" t="str">
        <f t="shared" si="237"/>
        <v>Normal</v>
      </c>
      <c r="M468">
        <v>60</v>
      </c>
      <c r="N468" t="str">
        <f t="shared" si="238"/>
        <v>Normal</v>
      </c>
      <c r="O468">
        <v>1</v>
      </c>
      <c r="P468" t="str">
        <f t="shared" si="239"/>
        <v>Sin limitaciones</v>
      </c>
      <c r="Q468">
        <v>0</v>
      </c>
      <c r="R468" t="str">
        <f t="shared" si="240"/>
        <v>No tiene cetoacidosis</v>
      </c>
      <c r="S468">
        <v>0</v>
      </c>
      <c r="T468" t="str">
        <f t="shared" si="241"/>
        <v>No tiene Insuficiencia</v>
      </c>
      <c r="U468">
        <v>1</v>
      </c>
      <c r="V468" t="str">
        <f t="shared" si="242"/>
        <v>Hipertenso</v>
      </c>
      <c r="W468">
        <v>0.6</v>
      </c>
      <c r="X468" t="str">
        <f t="shared" si="231"/>
        <v>Bajo</v>
      </c>
      <c r="Y468">
        <v>26</v>
      </c>
      <c r="Z468" t="str">
        <f t="shared" si="232"/>
        <v>Normal</v>
      </c>
      <c r="AA468">
        <v>114</v>
      </c>
      <c r="AB468" t="str">
        <f t="shared" si="243"/>
        <v>Normal</v>
      </c>
      <c r="AC468">
        <v>19</v>
      </c>
      <c r="AD468" t="str">
        <f t="shared" si="244"/>
        <v>Normal</v>
      </c>
      <c r="AE468">
        <v>17</v>
      </c>
      <c r="AF468" t="str">
        <f t="shared" si="245"/>
        <v>Normal</v>
      </c>
      <c r="AG468">
        <v>2070</v>
      </c>
      <c r="AH468" t="str">
        <f t="shared" si="246"/>
        <v>Poliuria</v>
      </c>
      <c r="AI468">
        <v>0</v>
      </c>
      <c r="AJ468" t="str">
        <f t="shared" si="247"/>
        <v>No Diabetico</v>
      </c>
      <c r="AK468">
        <v>110</v>
      </c>
      <c r="AL468" t="str">
        <f t="shared" si="248"/>
        <v>Prediabetes</v>
      </c>
      <c r="AM468">
        <v>5.5</v>
      </c>
      <c r="AN468" t="str">
        <f t="shared" si="249"/>
        <v>Normal</v>
      </c>
      <c r="AO468">
        <v>188</v>
      </c>
      <c r="AP468" t="str">
        <f t="shared" si="250"/>
        <v>Normal</v>
      </c>
      <c r="AQ468">
        <v>82</v>
      </c>
      <c r="AR468" t="str">
        <f t="shared" si="251"/>
        <v>Normal</v>
      </c>
      <c r="AS468">
        <v>69</v>
      </c>
      <c r="AT468" t="str">
        <f t="shared" si="252"/>
        <v>Normal</v>
      </c>
      <c r="AU468">
        <v>114</v>
      </c>
      <c r="AV468" t="str">
        <f t="shared" si="253"/>
        <v>Normal</v>
      </c>
      <c r="AW468">
        <v>144</v>
      </c>
      <c r="AX468" t="str">
        <f t="shared" si="254"/>
        <v>Normal</v>
      </c>
      <c r="AY468">
        <v>4.5</v>
      </c>
      <c r="AZ468" t="str">
        <f t="shared" si="255"/>
        <v>Normal</v>
      </c>
      <c r="BA468">
        <v>15.7</v>
      </c>
      <c r="BB468" t="str">
        <f t="shared" si="233"/>
        <v>Normal</v>
      </c>
      <c r="BC468">
        <v>9.9</v>
      </c>
      <c r="BD468" t="str">
        <f t="shared" si="256"/>
        <v>Normal</v>
      </c>
      <c r="BE468">
        <v>4.0999999999999996</v>
      </c>
      <c r="BF468" t="str">
        <f t="shared" si="257"/>
        <v>Normal</v>
      </c>
      <c r="BG468">
        <v>1</v>
      </c>
      <c r="BH468" t="str">
        <f t="shared" si="258"/>
        <v>Toma ECA</v>
      </c>
      <c r="BI468">
        <v>1</v>
      </c>
      <c r="BJ468" t="str">
        <f t="shared" si="259"/>
        <v>Toma ARB</v>
      </c>
      <c r="BK468">
        <v>0</v>
      </c>
      <c r="BL468" t="str">
        <f t="shared" si="260"/>
        <v>No toma diureticos</v>
      </c>
      <c r="BM468">
        <v>1</v>
      </c>
      <c r="BN468" t="str">
        <f t="shared" si="261"/>
        <v>Toma estatinas</v>
      </c>
      <c r="BO468">
        <v>0</v>
      </c>
      <c r="BP468" t="str">
        <f t="shared" si="262"/>
        <v>Sano</v>
      </c>
      <c r="BQ468">
        <v>0</v>
      </c>
      <c r="BR468" t="str">
        <f t="shared" si="263"/>
        <v>Sano</v>
      </c>
    </row>
    <row r="469" spans="1:70" x14ac:dyDescent="0.25">
      <c r="A469" t="s">
        <v>469</v>
      </c>
      <c r="B469">
        <v>60</v>
      </c>
      <c r="C469" t="str">
        <f t="shared" si="234"/>
        <v>Adulto Mayor</v>
      </c>
      <c r="D469" t="s">
        <v>1</v>
      </c>
      <c r="E469">
        <v>26.9</v>
      </c>
      <c r="F469" t="str">
        <f t="shared" si="235"/>
        <v>Sobrepeso</v>
      </c>
      <c r="G469">
        <v>0</v>
      </c>
      <c r="H469" t="str">
        <f t="shared" si="236"/>
        <v>No tiene herencia</v>
      </c>
      <c r="I469">
        <v>113</v>
      </c>
      <c r="J469">
        <v>68</v>
      </c>
      <c r="K469">
        <v>86</v>
      </c>
      <c r="L469" t="str">
        <f t="shared" si="237"/>
        <v>Normal</v>
      </c>
      <c r="M469">
        <v>57</v>
      </c>
      <c r="N469" t="str">
        <f t="shared" si="238"/>
        <v>Normal</v>
      </c>
      <c r="O469">
        <v>1</v>
      </c>
      <c r="P469" t="str">
        <f t="shared" si="239"/>
        <v>Sin limitaciones</v>
      </c>
      <c r="Q469">
        <v>0</v>
      </c>
      <c r="R469" t="str">
        <f t="shared" si="240"/>
        <v>No tiene cetoacidosis</v>
      </c>
      <c r="S469">
        <v>0</v>
      </c>
      <c r="T469" t="str">
        <f t="shared" si="241"/>
        <v>No tiene Insuficiencia</v>
      </c>
      <c r="U469">
        <v>0</v>
      </c>
      <c r="V469" t="str">
        <f t="shared" si="242"/>
        <v>Normotenso</v>
      </c>
      <c r="W469">
        <v>1.1000000000000001</v>
      </c>
      <c r="X469" t="str">
        <f t="shared" si="231"/>
        <v>Normal</v>
      </c>
      <c r="Y469">
        <v>22</v>
      </c>
      <c r="Z469" t="str">
        <f t="shared" si="232"/>
        <v>Normal</v>
      </c>
      <c r="AA469">
        <v>74</v>
      </c>
      <c r="AB469" t="str">
        <f t="shared" si="243"/>
        <v>Funcion disminuida</v>
      </c>
      <c r="AC469">
        <v>21</v>
      </c>
      <c r="AD469" t="str">
        <f t="shared" si="244"/>
        <v>Normal</v>
      </c>
      <c r="AE469">
        <v>18</v>
      </c>
      <c r="AF469" t="str">
        <f t="shared" si="245"/>
        <v>Normal</v>
      </c>
      <c r="AG469">
        <v>2139</v>
      </c>
      <c r="AH469" t="str">
        <f t="shared" si="246"/>
        <v>Poliuria</v>
      </c>
      <c r="AI469">
        <v>1</v>
      </c>
      <c r="AJ469" t="str">
        <f t="shared" si="247"/>
        <v>Diabetico</v>
      </c>
      <c r="AK469">
        <v>97</v>
      </c>
      <c r="AL469" t="str">
        <f t="shared" si="248"/>
        <v>Normal</v>
      </c>
      <c r="AM469">
        <v>5</v>
      </c>
      <c r="AN469" t="str">
        <f t="shared" si="249"/>
        <v>Normal</v>
      </c>
      <c r="AO469">
        <v>179</v>
      </c>
      <c r="AP469" t="str">
        <f t="shared" si="250"/>
        <v>Normal</v>
      </c>
      <c r="AQ469">
        <v>94</v>
      </c>
      <c r="AR469" t="str">
        <f t="shared" si="251"/>
        <v>Normal</v>
      </c>
      <c r="AS469">
        <v>45</v>
      </c>
      <c r="AT469" t="str">
        <f t="shared" si="252"/>
        <v>Bajo</v>
      </c>
      <c r="AU469">
        <v>134</v>
      </c>
      <c r="AV469" t="str">
        <f t="shared" si="253"/>
        <v>Normal</v>
      </c>
      <c r="AW469">
        <v>139</v>
      </c>
      <c r="AX469" t="str">
        <f t="shared" si="254"/>
        <v>Normal</v>
      </c>
      <c r="AY469">
        <v>4.0999999999999996</v>
      </c>
      <c r="AZ469" t="str">
        <f t="shared" si="255"/>
        <v>Normal</v>
      </c>
      <c r="BA469">
        <v>15.3</v>
      </c>
      <c r="BB469" t="str">
        <f t="shared" si="233"/>
        <v>Normal</v>
      </c>
      <c r="BC469">
        <v>10.4</v>
      </c>
      <c r="BD469" t="str">
        <f t="shared" si="256"/>
        <v>Normal</v>
      </c>
      <c r="BE469">
        <v>4.0999999999999996</v>
      </c>
      <c r="BF469" t="str">
        <f t="shared" si="257"/>
        <v>Normal</v>
      </c>
      <c r="BG469">
        <v>0</v>
      </c>
      <c r="BH469" t="str">
        <f t="shared" si="258"/>
        <v>No Toma ECA</v>
      </c>
      <c r="BI469">
        <v>1</v>
      </c>
      <c r="BJ469" t="str">
        <f t="shared" si="259"/>
        <v>Toma ARB</v>
      </c>
      <c r="BK469">
        <v>1</v>
      </c>
      <c r="BL469" t="str">
        <f t="shared" si="260"/>
        <v>Toma diureticos</v>
      </c>
      <c r="BM469">
        <v>0</v>
      </c>
      <c r="BN469" t="str">
        <f t="shared" si="261"/>
        <v>No toma estatinas</v>
      </c>
      <c r="BO469">
        <v>0</v>
      </c>
      <c r="BP469" t="str">
        <f t="shared" si="262"/>
        <v>Sano</v>
      </c>
      <c r="BQ469">
        <v>0</v>
      </c>
      <c r="BR469" t="str">
        <f t="shared" si="263"/>
        <v>Sano</v>
      </c>
    </row>
    <row r="470" spans="1:70" x14ac:dyDescent="0.25">
      <c r="A470" t="s">
        <v>470</v>
      </c>
      <c r="B470">
        <v>51</v>
      </c>
      <c r="C470" t="str">
        <f t="shared" si="234"/>
        <v>Adulto</v>
      </c>
      <c r="D470" t="s">
        <v>1</v>
      </c>
      <c r="E470">
        <v>19.5</v>
      </c>
      <c r="F470" t="str">
        <f t="shared" si="235"/>
        <v>Peso Normal</v>
      </c>
      <c r="G470">
        <v>0</v>
      </c>
      <c r="H470" t="str">
        <f t="shared" si="236"/>
        <v>No tiene herencia</v>
      </c>
      <c r="I470">
        <v>134</v>
      </c>
      <c r="J470">
        <v>70</v>
      </c>
      <c r="K470">
        <v>87</v>
      </c>
      <c r="L470" t="str">
        <f t="shared" si="237"/>
        <v>Normal</v>
      </c>
      <c r="M470">
        <v>59</v>
      </c>
      <c r="N470" t="str">
        <f t="shared" si="238"/>
        <v>Normal</v>
      </c>
      <c r="O470">
        <v>1</v>
      </c>
      <c r="P470" t="str">
        <f t="shared" si="239"/>
        <v>Sin limitaciones</v>
      </c>
      <c r="Q470">
        <v>0</v>
      </c>
      <c r="R470" t="str">
        <f t="shared" si="240"/>
        <v>No tiene cetoacidosis</v>
      </c>
      <c r="S470">
        <v>0</v>
      </c>
      <c r="T470" t="str">
        <f t="shared" si="241"/>
        <v>No tiene Insuficiencia</v>
      </c>
      <c r="U470">
        <v>1</v>
      </c>
      <c r="V470" t="str">
        <f t="shared" si="242"/>
        <v>Hipertenso</v>
      </c>
      <c r="W470">
        <v>1.2</v>
      </c>
      <c r="X470" t="str">
        <f t="shared" si="231"/>
        <v>Normal</v>
      </c>
      <c r="Y470">
        <v>17</v>
      </c>
      <c r="Z470" t="str">
        <f t="shared" si="232"/>
        <v>Bajo</v>
      </c>
      <c r="AA470">
        <v>81</v>
      </c>
      <c r="AB470" t="str">
        <f t="shared" si="243"/>
        <v>Funcion disminuida</v>
      </c>
      <c r="AC470">
        <v>28</v>
      </c>
      <c r="AD470" t="str">
        <f t="shared" si="244"/>
        <v>Normal</v>
      </c>
      <c r="AE470">
        <v>22</v>
      </c>
      <c r="AF470" t="str">
        <f t="shared" si="245"/>
        <v>Normal</v>
      </c>
      <c r="AG470">
        <v>1422</v>
      </c>
      <c r="AH470" t="str">
        <f t="shared" si="246"/>
        <v>Poliuria</v>
      </c>
      <c r="AI470">
        <v>0</v>
      </c>
      <c r="AJ470" t="str">
        <f t="shared" si="247"/>
        <v>No Diabetico</v>
      </c>
      <c r="AK470">
        <v>111</v>
      </c>
      <c r="AL470" t="str">
        <f t="shared" si="248"/>
        <v>Prediabetes</v>
      </c>
      <c r="AM470">
        <v>5</v>
      </c>
      <c r="AN470" t="str">
        <f t="shared" si="249"/>
        <v>Normal</v>
      </c>
      <c r="AO470">
        <v>189</v>
      </c>
      <c r="AP470" t="str">
        <f t="shared" si="250"/>
        <v>Normal</v>
      </c>
      <c r="AQ470">
        <v>112</v>
      </c>
      <c r="AR470" t="str">
        <f t="shared" si="251"/>
        <v>Casi normal</v>
      </c>
      <c r="AS470">
        <v>70</v>
      </c>
      <c r="AT470" t="str">
        <f t="shared" si="252"/>
        <v>Normal</v>
      </c>
      <c r="AU470">
        <v>104</v>
      </c>
      <c r="AV470" t="str">
        <f t="shared" si="253"/>
        <v>Normal</v>
      </c>
      <c r="AW470">
        <v>138</v>
      </c>
      <c r="AX470" t="str">
        <f t="shared" si="254"/>
        <v>Normal</v>
      </c>
      <c r="AY470">
        <v>4.7</v>
      </c>
      <c r="AZ470" t="str">
        <f t="shared" si="255"/>
        <v>Normal</v>
      </c>
      <c r="BA470">
        <v>14.4</v>
      </c>
      <c r="BB470" t="str">
        <f t="shared" si="233"/>
        <v>Normal</v>
      </c>
      <c r="BC470">
        <v>9.6</v>
      </c>
      <c r="BD470" t="str">
        <f t="shared" si="256"/>
        <v>Normal</v>
      </c>
      <c r="BE470">
        <v>3.4</v>
      </c>
      <c r="BF470" t="str">
        <f t="shared" si="257"/>
        <v>Normal</v>
      </c>
      <c r="BG470">
        <v>1</v>
      </c>
      <c r="BH470" t="str">
        <f t="shared" si="258"/>
        <v>Toma ECA</v>
      </c>
      <c r="BI470">
        <v>1</v>
      </c>
      <c r="BJ470" t="str">
        <f t="shared" si="259"/>
        <v>Toma ARB</v>
      </c>
      <c r="BK470">
        <v>0</v>
      </c>
      <c r="BL470" t="str">
        <f t="shared" si="260"/>
        <v>No toma diureticos</v>
      </c>
      <c r="BM470">
        <v>1</v>
      </c>
      <c r="BN470" t="str">
        <f t="shared" si="261"/>
        <v>Toma estatinas</v>
      </c>
      <c r="BO470">
        <v>0</v>
      </c>
      <c r="BP470" t="str">
        <f t="shared" si="262"/>
        <v>Sano</v>
      </c>
      <c r="BQ470">
        <v>0</v>
      </c>
      <c r="BR470" t="str">
        <f t="shared" si="263"/>
        <v>Sano</v>
      </c>
    </row>
    <row r="471" spans="1:70" x14ac:dyDescent="0.25">
      <c r="A471" t="s">
        <v>471</v>
      </c>
      <c r="B471">
        <v>65</v>
      </c>
      <c r="C471" t="str">
        <f t="shared" si="234"/>
        <v>Adulto Mayor</v>
      </c>
      <c r="D471" t="s">
        <v>6</v>
      </c>
      <c r="E471">
        <v>38.9</v>
      </c>
      <c r="F471" t="str">
        <f t="shared" si="235"/>
        <v>Obesidad II</v>
      </c>
      <c r="G471">
        <v>1</v>
      </c>
      <c r="H471" t="str">
        <f t="shared" si="236"/>
        <v>Tiene herencia</v>
      </c>
      <c r="I471">
        <v>150</v>
      </c>
      <c r="J471">
        <v>95</v>
      </c>
      <c r="K471">
        <v>75</v>
      </c>
      <c r="L471" t="str">
        <f t="shared" si="237"/>
        <v>Normal</v>
      </c>
      <c r="M471">
        <v>36</v>
      </c>
      <c r="N471" t="str">
        <f t="shared" si="238"/>
        <v>Reducida</v>
      </c>
      <c r="O471">
        <v>2</v>
      </c>
      <c r="P471" t="str">
        <f t="shared" si="239"/>
        <v>Ligera limitaciones</v>
      </c>
      <c r="Q471">
        <v>1</v>
      </c>
      <c r="R471" t="str">
        <f t="shared" si="240"/>
        <v>Tiene cetoacidosis</v>
      </c>
      <c r="S471">
        <v>1</v>
      </c>
      <c r="T471" t="str">
        <f t="shared" si="241"/>
        <v>Tiene Insuficiencia</v>
      </c>
      <c r="U471">
        <v>1</v>
      </c>
      <c r="V471" t="str">
        <f t="shared" si="242"/>
        <v>Hipertenso</v>
      </c>
      <c r="W471">
        <v>3.2</v>
      </c>
      <c r="X471" t="str">
        <f t="shared" si="231"/>
        <v>Alto</v>
      </c>
      <c r="Y471">
        <v>45</v>
      </c>
      <c r="Z471" t="str">
        <f t="shared" si="232"/>
        <v>Elevado</v>
      </c>
      <c r="AA471">
        <v>41</v>
      </c>
      <c r="AB471" t="str">
        <f t="shared" si="243"/>
        <v>Funcion disminuida moderada</v>
      </c>
      <c r="AC471">
        <v>2227</v>
      </c>
      <c r="AD471" t="str">
        <f t="shared" si="244"/>
        <v>Proteinuria</v>
      </c>
      <c r="AE471">
        <v>1781</v>
      </c>
      <c r="AF471" t="str">
        <f t="shared" si="245"/>
        <v>Macroalbuminuria</v>
      </c>
      <c r="AG471">
        <v>417</v>
      </c>
      <c r="AH471" t="str">
        <f t="shared" si="246"/>
        <v>Oliguria</v>
      </c>
      <c r="AI471">
        <v>0</v>
      </c>
      <c r="AJ471" t="str">
        <f t="shared" si="247"/>
        <v>No Diabetico</v>
      </c>
      <c r="AK471">
        <v>207</v>
      </c>
      <c r="AL471" t="str">
        <f t="shared" si="248"/>
        <v>Diabetes</v>
      </c>
      <c r="AM471">
        <v>6.9</v>
      </c>
      <c r="AN471" t="str">
        <f t="shared" si="249"/>
        <v>Diabetes</v>
      </c>
      <c r="AO471">
        <v>302</v>
      </c>
      <c r="AP471" t="str">
        <f t="shared" si="250"/>
        <v>Riesgo</v>
      </c>
      <c r="AQ471">
        <v>203</v>
      </c>
      <c r="AR471" t="str">
        <f t="shared" si="251"/>
        <v>Muy alto</v>
      </c>
      <c r="AS471">
        <v>28</v>
      </c>
      <c r="AT471" t="str">
        <f t="shared" si="252"/>
        <v>Bajo</v>
      </c>
      <c r="AU471">
        <v>431</v>
      </c>
      <c r="AV471" t="str">
        <f t="shared" si="253"/>
        <v>Alto</v>
      </c>
      <c r="AW471">
        <v>126</v>
      </c>
      <c r="AX471" t="str">
        <f t="shared" si="254"/>
        <v>Bajo</v>
      </c>
      <c r="AY471">
        <v>6.6</v>
      </c>
      <c r="AZ471" t="str">
        <f t="shared" si="255"/>
        <v>Alto</v>
      </c>
      <c r="BA471">
        <v>8.4</v>
      </c>
      <c r="BB471" t="str">
        <f t="shared" si="233"/>
        <v>Baja</v>
      </c>
      <c r="BC471">
        <v>8.4</v>
      </c>
      <c r="BD471" t="str">
        <f t="shared" si="256"/>
        <v>Bajo</v>
      </c>
      <c r="BE471">
        <v>4.7</v>
      </c>
      <c r="BF471" t="str">
        <f t="shared" si="257"/>
        <v>Alto</v>
      </c>
      <c r="BG471">
        <v>1</v>
      </c>
      <c r="BH471" t="str">
        <f t="shared" si="258"/>
        <v>Toma ECA</v>
      </c>
      <c r="BI471">
        <v>0</v>
      </c>
      <c r="BJ471" t="str">
        <f t="shared" si="259"/>
        <v>No toma ARB</v>
      </c>
      <c r="BK471">
        <v>1</v>
      </c>
      <c r="BL471" t="str">
        <f t="shared" si="260"/>
        <v>Toma diureticos</v>
      </c>
      <c r="BM471">
        <v>1</v>
      </c>
      <c r="BN471" t="str">
        <f t="shared" si="261"/>
        <v>Toma estatinas</v>
      </c>
      <c r="BO471">
        <v>1</v>
      </c>
      <c r="BP471" t="str">
        <f t="shared" si="262"/>
        <v>Enfermedad renal</v>
      </c>
      <c r="BQ471">
        <v>1</v>
      </c>
      <c r="BR471" t="str">
        <f t="shared" si="263"/>
        <v>Enfermedad cardiovascular</v>
      </c>
    </row>
    <row r="472" spans="1:70" x14ac:dyDescent="0.25">
      <c r="A472" t="s">
        <v>472</v>
      </c>
      <c r="B472">
        <v>46</v>
      </c>
      <c r="C472" t="str">
        <f t="shared" si="234"/>
        <v>Adulto</v>
      </c>
      <c r="D472" t="s">
        <v>1</v>
      </c>
      <c r="E472">
        <v>30</v>
      </c>
      <c r="F472" t="str">
        <f t="shared" si="235"/>
        <v>Obesidad I</v>
      </c>
      <c r="G472">
        <v>0</v>
      </c>
      <c r="H472" t="str">
        <f t="shared" si="236"/>
        <v>No tiene herencia</v>
      </c>
      <c r="I472">
        <v>114</v>
      </c>
      <c r="J472">
        <v>76</v>
      </c>
      <c r="K472">
        <v>90</v>
      </c>
      <c r="L472" t="str">
        <f t="shared" si="237"/>
        <v>Normal</v>
      </c>
      <c r="M472">
        <v>70</v>
      </c>
      <c r="N472" t="str">
        <f t="shared" si="238"/>
        <v>Normal</v>
      </c>
      <c r="O472">
        <v>2</v>
      </c>
      <c r="P472" t="str">
        <f t="shared" si="239"/>
        <v>Ligera limitaciones</v>
      </c>
      <c r="Q472">
        <v>0</v>
      </c>
      <c r="R472" t="str">
        <f t="shared" si="240"/>
        <v>No tiene cetoacidosis</v>
      </c>
      <c r="S472">
        <v>0</v>
      </c>
      <c r="T472" t="str">
        <f t="shared" si="241"/>
        <v>No tiene Insuficiencia</v>
      </c>
      <c r="U472">
        <v>0</v>
      </c>
      <c r="V472" t="str">
        <f t="shared" si="242"/>
        <v>Normotenso</v>
      </c>
      <c r="W472">
        <v>1.1000000000000001</v>
      </c>
      <c r="X472" t="str">
        <f t="shared" si="231"/>
        <v>Normal</v>
      </c>
      <c r="Y472">
        <v>28</v>
      </c>
      <c r="Z472" t="str">
        <f t="shared" si="232"/>
        <v>Normal</v>
      </c>
      <c r="AA472">
        <v>104</v>
      </c>
      <c r="AB472" t="str">
        <f t="shared" si="243"/>
        <v>Normal</v>
      </c>
      <c r="AC472">
        <v>30</v>
      </c>
      <c r="AD472" t="str">
        <f t="shared" si="244"/>
        <v>Microalbuminuria</v>
      </c>
      <c r="AE472">
        <v>24</v>
      </c>
      <c r="AF472" t="str">
        <f t="shared" si="245"/>
        <v>Normal</v>
      </c>
      <c r="AG472">
        <v>1613</v>
      </c>
      <c r="AH472" t="str">
        <f t="shared" si="246"/>
        <v>Poliuria</v>
      </c>
      <c r="AI472">
        <v>0</v>
      </c>
      <c r="AJ472" t="str">
        <f t="shared" si="247"/>
        <v>No Diabetico</v>
      </c>
      <c r="AK472">
        <v>82</v>
      </c>
      <c r="AL472" t="str">
        <f t="shared" si="248"/>
        <v>Normal</v>
      </c>
      <c r="AM472">
        <v>4.8</v>
      </c>
      <c r="AN472" t="str">
        <f t="shared" si="249"/>
        <v>Normal</v>
      </c>
      <c r="AO472">
        <v>198</v>
      </c>
      <c r="AP472" t="str">
        <f t="shared" si="250"/>
        <v>Normal</v>
      </c>
      <c r="AQ472">
        <v>92</v>
      </c>
      <c r="AR472" t="str">
        <f t="shared" si="251"/>
        <v>Normal</v>
      </c>
      <c r="AS472">
        <v>48</v>
      </c>
      <c r="AT472" t="str">
        <f t="shared" si="252"/>
        <v>Bajo</v>
      </c>
      <c r="AU472">
        <v>170</v>
      </c>
      <c r="AV472" t="str">
        <f t="shared" si="253"/>
        <v>Alto</v>
      </c>
      <c r="AW472">
        <v>135</v>
      </c>
      <c r="AX472" t="str">
        <f t="shared" si="254"/>
        <v>Normal</v>
      </c>
      <c r="AY472">
        <v>5</v>
      </c>
      <c r="AZ472" t="str">
        <f t="shared" si="255"/>
        <v>Normal</v>
      </c>
      <c r="BA472">
        <v>13.6</v>
      </c>
      <c r="BB472" t="str">
        <f t="shared" si="233"/>
        <v>Normal</v>
      </c>
      <c r="BC472">
        <v>9.3000000000000007</v>
      </c>
      <c r="BD472" t="str">
        <f t="shared" si="256"/>
        <v>Normal</v>
      </c>
      <c r="BE472">
        <v>2.8</v>
      </c>
      <c r="BF472" t="str">
        <f t="shared" si="257"/>
        <v>Normal</v>
      </c>
      <c r="BG472">
        <v>0</v>
      </c>
      <c r="BH472" t="str">
        <f t="shared" si="258"/>
        <v>No Toma ECA</v>
      </c>
      <c r="BI472">
        <v>0</v>
      </c>
      <c r="BJ472" t="str">
        <f t="shared" si="259"/>
        <v>No toma ARB</v>
      </c>
      <c r="BK472">
        <v>1</v>
      </c>
      <c r="BL472" t="str">
        <f t="shared" si="260"/>
        <v>Toma diureticos</v>
      </c>
      <c r="BM472">
        <v>1</v>
      </c>
      <c r="BN472" t="str">
        <f t="shared" si="261"/>
        <v>Toma estatinas</v>
      </c>
      <c r="BO472">
        <v>0</v>
      </c>
      <c r="BP472" t="str">
        <f t="shared" si="262"/>
        <v>Sano</v>
      </c>
      <c r="BQ472">
        <v>0</v>
      </c>
      <c r="BR472" t="str">
        <f t="shared" si="263"/>
        <v>Sano</v>
      </c>
    </row>
    <row r="473" spans="1:70" x14ac:dyDescent="0.25">
      <c r="A473" t="s">
        <v>473</v>
      </c>
      <c r="B473">
        <v>51</v>
      </c>
      <c r="C473" t="str">
        <f t="shared" si="234"/>
        <v>Adulto</v>
      </c>
      <c r="D473" t="s">
        <v>1</v>
      </c>
      <c r="E473">
        <v>38.299999999999997</v>
      </c>
      <c r="F473" t="str">
        <f t="shared" si="235"/>
        <v>Obesidad II</v>
      </c>
      <c r="G473">
        <v>0</v>
      </c>
      <c r="H473" t="str">
        <f t="shared" si="236"/>
        <v>No tiene herencia</v>
      </c>
      <c r="I473">
        <v>169</v>
      </c>
      <c r="J473">
        <v>109</v>
      </c>
      <c r="K473">
        <v>95</v>
      </c>
      <c r="L473" t="str">
        <f t="shared" si="237"/>
        <v>Normal</v>
      </c>
      <c r="M473">
        <v>49</v>
      </c>
      <c r="N473" t="str">
        <f t="shared" si="238"/>
        <v>Intermedia</v>
      </c>
      <c r="O473">
        <v>3</v>
      </c>
      <c r="P473" t="str">
        <f t="shared" si="239"/>
        <v>Limitacion marcada</v>
      </c>
      <c r="Q473">
        <v>1</v>
      </c>
      <c r="R473" t="str">
        <f t="shared" si="240"/>
        <v>Tiene cetoacidosis</v>
      </c>
      <c r="S473">
        <v>1</v>
      </c>
      <c r="T473" t="str">
        <f t="shared" si="241"/>
        <v>Tiene Insuficiencia</v>
      </c>
      <c r="U473">
        <v>1</v>
      </c>
      <c r="V473" t="str">
        <f t="shared" si="242"/>
        <v>Hipertenso</v>
      </c>
      <c r="W473">
        <v>4.0999999999999996</v>
      </c>
      <c r="X473" t="str">
        <f t="shared" si="231"/>
        <v>Alto</v>
      </c>
      <c r="Y473">
        <v>106</v>
      </c>
      <c r="Z473" t="str">
        <f t="shared" si="232"/>
        <v>Riesgo</v>
      </c>
      <c r="AA473">
        <v>53</v>
      </c>
      <c r="AB473" t="str">
        <f t="shared" si="243"/>
        <v>Funcion disminuida moderada</v>
      </c>
      <c r="AC473">
        <v>1733</v>
      </c>
      <c r="AD473" t="str">
        <f t="shared" si="244"/>
        <v>Proteinuria</v>
      </c>
      <c r="AE473">
        <v>1386</v>
      </c>
      <c r="AF473" t="str">
        <f t="shared" si="245"/>
        <v>Macroalbuminuria</v>
      </c>
      <c r="AG473">
        <v>848</v>
      </c>
      <c r="AH473" t="str">
        <f t="shared" si="246"/>
        <v>Poliuria</v>
      </c>
      <c r="AI473">
        <v>1</v>
      </c>
      <c r="AJ473" t="str">
        <f t="shared" si="247"/>
        <v>Diabetico</v>
      </c>
      <c r="AK473">
        <v>139</v>
      </c>
      <c r="AL473" t="str">
        <f t="shared" si="248"/>
        <v>Diabetes</v>
      </c>
      <c r="AM473">
        <v>7.9</v>
      </c>
      <c r="AN473" t="str">
        <f t="shared" si="249"/>
        <v>Diabetes</v>
      </c>
      <c r="AO473">
        <v>302</v>
      </c>
      <c r="AP473" t="str">
        <f t="shared" si="250"/>
        <v>Riesgo</v>
      </c>
      <c r="AQ473">
        <v>158</v>
      </c>
      <c r="AR473" t="str">
        <f t="shared" si="251"/>
        <v>Limite alto</v>
      </c>
      <c r="AS473">
        <v>43</v>
      </c>
      <c r="AT473" t="str">
        <f t="shared" si="252"/>
        <v>Bajo</v>
      </c>
      <c r="AU473">
        <v>327</v>
      </c>
      <c r="AV473" t="str">
        <f t="shared" si="253"/>
        <v>Alto</v>
      </c>
      <c r="AW473">
        <v>131</v>
      </c>
      <c r="AX473" t="str">
        <f t="shared" si="254"/>
        <v>Bajo</v>
      </c>
      <c r="AY473">
        <v>6.8</v>
      </c>
      <c r="AZ473" t="str">
        <f t="shared" si="255"/>
        <v>Alto</v>
      </c>
      <c r="BA473">
        <v>7.4</v>
      </c>
      <c r="BB473" t="str">
        <f t="shared" si="233"/>
        <v>Baja</v>
      </c>
      <c r="BC473">
        <v>7.7</v>
      </c>
      <c r="BD473" t="str">
        <f t="shared" si="256"/>
        <v>Bajo</v>
      </c>
      <c r="BE473">
        <v>6</v>
      </c>
      <c r="BF473" t="str">
        <f t="shared" si="257"/>
        <v>Alto</v>
      </c>
      <c r="BG473">
        <v>1</v>
      </c>
      <c r="BH473" t="str">
        <f t="shared" si="258"/>
        <v>Toma ECA</v>
      </c>
      <c r="BI473">
        <v>1</v>
      </c>
      <c r="BJ473" t="str">
        <f t="shared" si="259"/>
        <v>Toma ARB</v>
      </c>
      <c r="BK473">
        <v>0</v>
      </c>
      <c r="BL473" t="str">
        <f t="shared" si="260"/>
        <v>No toma diureticos</v>
      </c>
      <c r="BM473">
        <v>0</v>
      </c>
      <c r="BN473" t="str">
        <f t="shared" si="261"/>
        <v>No toma estatinas</v>
      </c>
      <c r="BO473">
        <v>1</v>
      </c>
      <c r="BP473" t="str">
        <f t="shared" si="262"/>
        <v>Enfermedad renal</v>
      </c>
      <c r="BQ473">
        <v>0</v>
      </c>
      <c r="BR473" t="str">
        <f t="shared" si="263"/>
        <v>Sano</v>
      </c>
    </row>
    <row r="474" spans="1:70" x14ac:dyDescent="0.25">
      <c r="A474" t="s">
        <v>474</v>
      </c>
      <c r="B474">
        <v>63</v>
      </c>
      <c r="C474" t="str">
        <f t="shared" si="234"/>
        <v>Adulto Mayor</v>
      </c>
      <c r="D474" t="s">
        <v>6</v>
      </c>
      <c r="E474">
        <v>22.6</v>
      </c>
      <c r="F474" t="str">
        <f t="shared" si="235"/>
        <v>Peso Normal</v>
      </c>
      <c r="G474">
        <v>0</v>
      </c>
      <c r="H474" t="str">
        <f t="shared" si="236"/>
        <v>No tiene herencia</v>
      </c>
      <c r="I474">
        <v>122</v>
      </c>
      <c r="J474">
        <v>65</v>
      </c>
      <c r="K474">
        <v>61</v>
      </c>
      <c r="L474" t="str">
        <f t="shared" si="237"/>
        <v>Normal</v>
      </c>
      <c r="M474">
        <v>51</v>
      </c>
      <c r="N474" t="str">
        <f t="shared" si="238"/>
        <v>Normal</v>
      </c>
      <c r="O474">
        <v>2</v>
      </c>
      <c r="P474" t="str">
        <f t="shared" si="239"/>
        <v>Ligera limitaciones</v>
      </c>
      <c r="Q474">
        <v>0</v>
      </c>
      <c r="R474" t="str">
        <f t="shared" si="240"/>
        <v>No tiene cetoacidosis</v>
      </c>
      <c r="S474">
        <v>0</v>
      </c>
      <c r="T474" t="str">
        <f t="shared" si="241"/>
        <v>No tiene Insuficiencia</v>
      </c>
      <c r="U474">
        <v>0</v>
      </c>
      <c r="V474" t="str">
        <f t="shared" si="242"/>
        <v>Normotenso</v>
      </c>
      <c r="W474">
        <v>0.7</v>
      </c>
      <c r="X474" t="str">
        <f t="shared" si="231"/>
        <v>Normal</v>
      </c>
      <c r="Y474">
        <v>28</v>
      </c>
      <c r="Z474" t="str">
        <f t="shared" si="232"/>
        <v>Normal</v>
      </c>
      <c r="AA474">
        <v>93</v>
      </c>
      <c r="AB474" t="str">
        <f t="shared" si="243"/>
        <v>Normal</v>
      </c>
      <c r="AC474">
        <v>20</v>
      </c>
      <c r="AD474" t="str">
        <f t="shared" si="244"/>
        <v>Normal</v>
      </c>
      <c r="AE474">
        <v>16</v>
      </c>
      <c r="AF474" t="str">
        <f t="shared" si="245"/>
        <v>Normal</v>
      </c>
      <c r="AG474">
        <v>1716</v>
      </c>
      <c r="AH474" t="str">
        <f t="shared" si="246"/>
        <v>Poliuria</v>
      </c>
      <c r="AI474">
        <v>1</v>
      </c>
      <c r="AJ474" t="str">
        <f t="shared" si="247"/>
        <v>Diabetico</v>
      </c>
      <c r="AK474">
        <v>81</v>
      </c>
      <c r="AL474" t="str">
        <f t="shared" si="248"/>
        <v>Normal</v>
      </c>
      <c r="AM474">
        <v>5.9</v>
      </c>
      <c r="AN474" t="str">
        <f t="shared" si="249"/>
        <v>Prediabetes</v>
      </c>
      <c r="AO474">
        <v>186</v>
      </c>
      <c r="AP474" t="str">
        <f t="shared" si="250"/>
        <v>Normal</v>
      </c>
      <c r="AQ474">
        <v>83</v>
      </c>
      <c r="AR474" t="str">
        <f t="shared" si="251"/>
        <v>Normal</v>
      </c>
      <c r="AS474">
        <v>51</v>
      </c>
      <c r="AT474" t="str">
        <f t="shared" si="252"/>
        <v>Bajo</v>
      </c>
      <c r="AU474">
        <v>105</v>
      </c>
      <c r="AV474" t="str">
        <f t="shared" si="253"/>
        <v>Normal</v>
      </c>
      <c r="AW474">
        <v>144</v>
      </c>
      <c r="AX474" t="str">
        <f t="shared" si="254"/>
        <v>Normal</v>
      </c>
      <c r="AY474">
        <v>4.8</v>
      </c>
      <c r="AZ474" t="str">
        <f t="shared" si="255"/>
        <v>Normal</v>
      </c>
      <c r="BA474">
        <v>14</v>
      </c>
      <c r="BB474" t="str">
        <f t="shared" si="233"/>
        <v>Normal</v>
      </c>
      <c r="BC474">
        <v>9.6</v>
      </c>
      <c r="BD474" t="str">
        <f t="shared" si="256"/>
        <v>Normal</v>
      </c>
      <c r="BE474">
        <v>3.6</v>
      </c>
      <c r="BF474" t="str">
        <f t="shared" si="257"/>
        <v>Normal</v>
      </c>
      <c r="BG474">
        <v>0</v>
      </c>
      <c r="BH474" t="str">
        <f t="shared" si="258"/>
        <v>No Toma ECA</v>
      </c>
      <c r="BI474">
        <v>0</v>
      </c>
      <c r="BJ474" t="str">
        <f t="shared" si="259"/>
        <v>No toma ARB</v>
      </c>
      <c r="BK474">
        <v>0</v>
      </c>
      <c r="BL474" t="str">
        <f t="shared" si="260"/>
        <v>No toma diureticos</v>
      </c>
      <c r="BM474">
        <v>0</v>
      </c>
      <c r="BN474" t="str">
        <f t="shared" si="261"/>
        <v>No toma estatinas</v>
      </c>
      <c r="BO474">
        <v>0</v>
      </c>
      <c r="BP474" t="str">
        <f t="shared" si="262"/>
        <v>Sano</v>
      </c>
      <c r="BQ474">
        <v>1</v>
      </c>
      <c r="BR474" t="str">
        <f t="shared" si="263"/>
        <v>Enfermedad cardiovascular</v>
      </c>
    </row>
    <row r="475" spans="1:70" x14ac:dyDescent="0.25">
      <c r="A475" t="s">
        <v>475</v>
      </c>
      <c r="B475">
        <v>30</v>
      </c>
      <c r="C475" t="str">
        <f t="shared" si="234"/>
        <v>Adulto</v>
      </c>
      <c r="D475" t="s">
        <v>1</v>
      </c>
      <c r="E475">
        <v>19.2</v>
      </c>
      <c r="F475" t="str">
        <f t="shared" si="235"/>
        <v>Peso Normal</v>
      </c>
      <c r="G475">
        <v>0</v>
      </c>
      <c r="H475" t="str">
        <f t="shared" si="236"/>
        <v>No tiene herencia</v>
      </c>
      <c r="I475">
        <v>119</v>
      </c>
      <c r="J475">
        <v>85</v>
      </c>
      <c r="K475">
        <v>80</v>
      </c>
      <c r="L475" t="str">
        <f t="shared" si="237"/>
        <v>Normal</v>
      </c>
      <c r="M475">
        <v>70</v>
      </c>
      <c r="N475" t="str">
        <f t="shared" si="238"/>
        <v>Normal</v>
      </c>
      <c r="O475">
        <v>2</v>
      </c>
      <c r="P475" t="str">
        <f t="shared" si="239"/>
        <v>Ligera limitaciones</v>
      </c>
      <c r="Q475">
        <v>0</v>
      </c>
      <c r="R475" t="str">
        <f t="shared" si="240"/>
        <v>No tiene cetoacidosis</v>
      </c>
      <c r="S475">
        <v>0</v>
      </c>
      <c r="T475" t="str">
        <f t="shared" si="241"/>
        <v>No tiene Insuficiencia</v>
      </c>
      <c r="U475">
        <v>0</v>
      </c>
      <c r="V475" t="str">
        <f t="shared" si="242"/>
        <v>Normotenso</v>
      </c>
      <c r="W475">
        <v>1.1000000000000001</v>
      </c>
      <c r="X475" t="str">
        <f t="shared" si="231"/>
        <v>Normal</v>
      </c>
      <c r="Y475">
        <v>27</v>
      </c>
      <c r="Z475" t="str">
        <f t="shared" si="232"/>
        <v>Normal</v>
      </c>
      <c r="AA475">
        <v>77</v>
      </c>
      <c r="AB475" t="str">
        <f t="shared" si="243"/>
        <v>Funcion disminuida</v>
      </c>
      <c r="AC475">
        <v>24</v>
      </c>
      <c r="AD475" t="str">
        <f t="shared" si="244"/>
        <v>Normal</v>
      </c>
      <c r="AE475">
        <v>21</v>
      </c>
      <c r="AF475" t="str">
        <f t="shared" si="245"/>
        <v>Normal</v>
      </c>
      <c r="AG475">
        <v>2436</v>
      </c>
      <c r="AH475" t="str">
        <f t="shared" si="246"/>
        <v>Poliuria</v>
      </c>
      <c r="AI475">
        <v>0</v>
      </c>
      <c r="AJ475" t="str">
        <f t="shared" si="247"/>
        <v>No Diabetico</v>
      </c>
      <c r="AK475">
        <v>106</v>
      </c>
      <c r="AL475" t="str">
        <f t="shared" si="248"/>
        <v>Prediabetes</v>
      </c>
      <c r="AM475">
        <v>6</v>
      </c>
      <c r="AN475" t="str">
        <f t="shared" si="249"/>
        <v>Prediabetes</v>
      </c>
      <c r="AO475">
        <v>198</v>
      </c>
      <c r="AP475" t="str">
        <f t="shared" si="250"/>
        <v>Normal</v>
      </c>
      <c r="AQ475">
        <v>80</v>
      </c>
      <c r="AR475" t="str">
        <f t="shared" si="251"/>
        <v>Normal</v>
      </c>
      <c r="AS475">
        <v>45</v>
      </c>
      <c r="AT475" t="str">
        <f t="shared" si="252"/>
        <v>Bajo</v>
      </c>
      <c r="AU475">
        <v>162</v>
      </c>
      <c r="AV475" t="str">
        <f t="shared" si="253"/>
        <v>Alto</v>
      </c>
      <c r="AW475">
        <v>138</v>
      </c>
      <c r="AX475" t="str">
        <f t="shared" si="254"/>
        <v>Normal</v>
      </c>
      <c r="AY475">
        <v>4.7</v>
      </c>
      <c r="AZ475" t="str">
        <f t="shared" si="255"/>
        <v>Normal</v>
      </c>
      <c r="BA475">
        <v>12.7</v>
      </c>
      <c r="BB475" t="str">
        <f t="shared" si="233"/>
        <v>Baja</v>
      </c>
      <c r="BC475">
        <v>8.5</v>
      </c>
      <c r="BD475" t="str">
        <f t="shared" si="256"/>
        <v>Normal</v>
      </c>
      <c r="BE475">
        <v>2.6</v>
      </c>
      <c r="BF475" t="str">
        <f t="shared" si="257"/>
        <v>Normal</v>
      </c>
      <c r="BG475">
        <v>1</v>
      </c>
      <c r="BH475" t="str">
        <f t="shared" si="258"/>
        <v>Toma ECA</v>
      </c>
      <c r="BI475">
        <v>0</v>
      </c>
      <c r="BJ475" t="str">
        <f t="shared" si="259"/>
        <v>No toma ARB</v>
      </c>
      <c r="BK475">
        <v>0</v>
      </c>
      <c r="BL475" t="str">
        <f t="shared" si="260"/>
        <v>No toma diureticos</v>
      </c>
      <c r="BM475">
        <v>1</v>
      </c>
      <c r="BN475" t="str">
        <f t="shared" si="261"/>
        <v>Toma estatinas</v>
      </c>
      <c r="BO475">
        <v>0</v>
      </c>
      <c r="BP475" t="str">
        <f t="shared" si="262"/>
        <v>Sano</v>
      </c>
      <c r="BQ475">
        <v>0</v>
      </c>
      <c r="BR475" t="str">
        <f t="shared" si="263"/>
        <v>Sano</v>
      </c>
    </row>
    <row r="476" spans="1:70" x14ac:dyDescent="0.25">
      <c r="A476" t="s">
        <v>476</v>
      </c>
      <c r="B476">
        <v>81</v>
      </c>
      <c r="C476" t="str">
        <f t="shared" si="234"/>
        <v>Adulto Mayor</v>
      </c>
      <c r="D476" t="s">
        <v>1</v>
      </c>
      <c r="E476">
        <v>36.1</v>
      </c>
      <c r="F476" t="str">
        <f t="shared" si="235"/>
        <v>Obesidad II</v>
      </c>
      <c r="G476">
        <v>1</v>
      </c>
      <c r="H476" t="str">
        <f t="shared" si="236"/>
        <v>Tiene herencia</v>
      </c>
      <c r="I476">
        <v>146</v>
      </c>
      <c r="J476">
        <v>98</v>
      </c>
      <c r="K476">
        <v>75</v>
      </c>
      <c r="L476" t="str">
        <f t="shared" si="237"/>
        <v>Normal</v>
      </c>
      <c r="M476">
        <v>40</v>
      </c>
      <c r="N476" t="str">
        <f t="shared" si="238"/>
        <v>Reducida</v>
      </c>
      <c r="O476">
        <v>3</v>
      </c>
      <c r="P476" t="str">
        <f t="shared" si="239"/>
        <v>Limitacion marcada</v>
      </c>
      <c r="Q476">
        <v>1</v>
      </c>
      <c r="R476" t="str">
        <f t="shared" si="240"/>
        <v>Tiene cetoacidosis</v>
      </c>
      <c r="S476">
        <v>0</v>
      </c>
      <c r="T476" t="str">
        <f t="shared" si="241"/>
        <v>No tiene Insuficiencia</v>
      </c>
      <c r="U476">
        <v>1</v>
      </c>
      <c r="V476" t="str">
        <f t="shared" si="242"/>
        <v>Hipertenso</v>
      </c>
      <c r="W476">
        <v>1.9</v>
      </c>
      <c r="X476" t="str">
        <f t="shared" si="231"/>
        <v>Alto</v>
      </c>
      <c r="Y476">
        <v>110</v>
      </c>
      <c r="Z476" t="str">
        <f t="shared" si="232"/>
        <v>Riesgo</v>
      </c>
      <c r="AA476">
        <v>18</v>
      </c>
      <c r="AB476" t="str">
        <f t="shared" si="243"/>
        <v>Dismucion grave</v>
      </c>
      <c r="AC476">
        <v>2287</v>
      </c>
      <c r="AD476" t="str">
        <f t="shared" si="244"/>
        <v>Proteinuria</v>
      </c>
      <c r="AE476">
        <v>1600</v>
      </c>
      <c r="AF476" t="str">
        <f t="shared" si="245"/>
        <v>Macroalbuminuria</v>
      </c>
      <c r="AG476">
        <v>664</v>
      </c>
      <c r="AH476" t="str">
        <f t="shared" si="246"/>
        <v>Poliuria</v>
      </c>
      <c r="AI476">
        <v>0</v>
      </c>
      <c r="AJ476" t="str">
        <f t="shared" si="247"/>
        <v>No Diabetico</v>
      </c>
      <c r="AK476">
        <v>162</v>
      </c>
      <c r="AL476" t="str">
        <f t="shared" si="248"/>
        <v>Diabetes</v>
      </c>
      <c r="AM476">
        <v>7.8</v>
      </c>
      <c r="AN476" t="str">
        <f t="shared" si="249"/>
        <v>Diabetes</v>
      </c>
      <c r="AO476">
        <v>302</v>
      </c>
      <c r="AP476" t="str">
        <f t="shared" si="250"/>
        <v>Riesgo</v>
      </c>
      <c r="AQ476">
        <v>154</v>
      </c>
      <c r="AR476" t="str">
        <f t="shared" si="251"/>
        <v>Limite alto</v>
      </c>
      <c r="AS476">
        <v>40</v>
      </c>
      <c r="AT476" t="str">
        <f t="shared" si="252"/>
        <v>Bajo</v>
      </c>
      <c r="AU476">
        <v>324</v>
      </c>
      <c r="AV476" t="str">
        <f t="shared" si="253"/>
        <v>Alto</v>
      </c>
      <c r="AW476">
        <v>126</v>
      </c>
      <c r="AX476" t="str">
        <f t="shared" si="254"/>
        <v>Bajo</v>
      </c>
      <c r="AY476">
        <v>5.0999999999999996</v>
      </c>
      <c r="AZ476" t="str">
        <f t="shared" si="255"/>
        <v>Alto</v>
      </c>
      <c r="BA476">
        <v>7</v>
      </c>
      <c r="BB476" t="str">
        <f t="shared" si="233"/>
        <v>Baja</v>
      </c>
      <c r="BC476">
        <v>7.5</v>
      </c>
      <c r="BD476" t="str">
        <f t="shared" si="256"/>
        <v>Bajo</v>
      </c>
      <c r="BE476">
        <v>4.5</v>
      </c>
      <c r="BF476" t="str">
        <f t="shared" si="257"/>
        <v>Normal</v>
      </c>
      <c r="BG476">
        <v>0</v>
      </c>
      <c r="BH476" t="str">
        <f t="shared" si="258"/>
        <v>No Toma ECA</v>
      </c>
      <c r="BI476">
        <v>1</v>
      </c>
      <c r="BJ476" t="str">
        <f t="shared" si="259"/>
        <v>Toma ARB</v>
      </c>
      <c r="BK476">
        <v>1</v>
      </c>
      <c r="BL476" t="str">
        <f t="shared" si="260"/>
        <v>Toma diureticos</v>
      </c>
      <c r="BM476">
        <v>1</v>
      </c>
      <c r="BN476" t="str">
        <f t="shared" si="261"/>
        <v>Toma estatinas</v>
      </c>
      <c r="BO476">
        <v>1</v>
      </c>
      <c r="BP476" t="str">
        <f t="shared" si="262"/>
        <v>Enfermedad renal</v>
      </c>
      <c r="BQ476">
        <v>0</v>
      </c>
      <c r="BR476" t="str">
        <f t="shared" si="263"/>
        <v>Sano</v>
      </c>
    </row>
    <row r="477" spans="1:70" x14ac:dyDescent="0.25">
      <c r="A477" t="s">
        <v>477</v>
      </c>
      <c r="B477">
        <v>57</v>
      </c>
      <c r="C477" t="str">
        <f t="shared" si="234"/>
        <v>Adulto</v>
      </c>
      <c r="D477" t="s">
        <v>1</v>
      </c>
      <c r="E477">
        <v>38</v>
      </c>
      <c r="F477" t="str">
        <f t="shared" si="235"/>
        <v>Obesidad II</v>
      </c>
      <c r="G477">
        <v>1</v>
      </c>
      <c r="H477" t="str">
        <f t="shared" si="236"/>
        <v>Tiene herencia</v>
      </c>
      <c r="I477">
        <v>187</v>
      </c>
      <c r="J477">
        <v>110</v>
      </c>
      <c r="K477">
        <v>100</v>
      </c>
      <c r="L477" t="str">
        <f t="shared" si="237"/>
        <v>Normal</v>
      </c>
      <c r="M477">
        <v>46</v>
      </c>
      <c r="N477" t="str">
        <f t="shared" si="238"/>
        <v>Intermedia</v>
      </c>
      <c r="O477">
        <v>4</v>
      </c>
      <c r="P477" t="str">
        <f t="shared" si="239"/>
        <v>Incapacidad</v>
      </c>
      <c r="Q477">
        <v>1</v>
      </c>
      <c r="R477" t="str">
        <f t="shared" si="240"/>
        <v>Tiene cetoacidosis</v>
      </c>
      <c r="S477">
        <v>0</v>
      </c>
      <c r="T477" t="str">
        <f t="shared" si="241"/>
        <v>No tiene Insuficiencia</v>
      </c>
      <c r="U477">
        <v>1</v>
      </c>
      <c r="V477" t="str">
        <f t="shared" si="242"/>
        <v>Hipertenso</v>
      </c>
      <c r="W477">
        <v>3.5</v>
      </c>
      <c r="X477" t="str">
        <f t="shared" si="231"/>
        <v>Alto</v>
      </c>
      <c r="Y477">
        <v>64</v>
      </c>
      <c r="Z477" t="str">
        <f t="shared" si="232"/>
        <v>Elevado</v>
      </c>
      <c r="AA477">
        <v>37</v>
      </c>
      <c r="AB477" t="str">
        <f t="shared" si="243"/>
        <v>Funcion disminuida moderada</v>
      </c>
      <c r="AC477">
        <v>919</v>
      </c>
      <c r="AD477" t="str">
        <f t="shared" si="244"/>
        <v>Proteinuria</v>
      </c>
      <c r="AE477">
        <v>827</v>
      </c>
      <c r="AF477" t="str">
        <f t="shared" si="245"/>
        <v>Macroalbuminuria</v>
      </c>
      <c r="AG477">
        <v>528</v>
      </c>
      <c r="AH477" t="str">
        <f t="shared" si="246"/>
        <v>Poliuria</v>
      </c>
      <c r="AI477">
        <v>1</v>
      </c>
      <c r="AJ477" t="str">
        <f t="shared" si="247"/>
        <v>Diabetico</v>
      </c>
      <c r="AK477">
        <v>139</v>
      </c>
      <c r="AL477" t="str">
        <f t="shared" si="248"/>
        <v>Diabetes</v>
      </c>
      <c r="AM477">
        <v>9.1999999999999993</v>
      </c>
      <c r="AN477" t="str">
        <f t="shared" si="249"/>
        <v>Diabetes</v>
      </c>
      <c r="AO477">
        <v>263</v>
      </c>
      <c r="AP477" t="str">
        <f t="shared" si="250"/>
        <v>Riesgo</v>
      </c>
      <c r="AQ477">
        <v>159</v>
      </c>
      <c r="AR477" t="str">
        <f t="shared" si="251"/>
        <v>Limite alto</v>
      </c>
      <c r="AS477">
        <v>36</v>
      </c>
      <c r="AT477" t="str">
        <f t="shared" si="252"/>
        <v>Bajo</v>
      </c>
      <c r="AU477">
        <v>420</v>
      </c>
      <c r="AV477" t="str">
        <f t="shared" si="253"/>
        <v>Alto</v>
      </c>
      <c r="AW477">
        <v>125</v>
      </c>
      <c r="AX477" t="str">
        <f t="shared" si="254"/>
        <v>Bajo</v>
      </c>
      <c r="AY477">
        <v>6.3</v>
      </c>
      <c r="AZ477" t="str">
        <f t="shared" si="255"/>
        <v>Alto</v>
      </c>
      <c r="BA477">
        <v>9.9</v>
      </c>
      <c r="BB477" t="str">
        <f t="shared" si="233"/>
        <v>Baja</v>
      </c>
      <c r="BC477">
        <v>8.4</v>
      </c>
      <c r="BD477" t="str">
        <f t="shared" si="256"/>
        <v>Bajo</v>
      </c>
      <c r="BE477">
        <v>5.8</v>
      </c>
      <c r="BF477" t="str">
        <f t="shared" si="257"/>
        <v>Alto</v>
      </c>
      <c r="BG477">
        <v>0</v>
      </c>
      <c r="BH477" t="str">
        <f t="shared" si="258"/>
        <v>No Toma ECA</v>
      </c>
      <c r="BI477">
        <v>0</v>
      </c>
      <c r="BJ477" t="str">
        <f t="shared" si="259"/>
        <v>No toma ARB</v>
      </c>
      <c r="BK477">
        <v>1</v>
      </c>
      <c r="BL477" t="str">
        <f t="shared" si="260"/>
        <v>Toma diureticos</v>
      </c>
      <c r="BM477">
        <v>1</v>
      </c>
      <c r="BN477" t="str">
        <f t="shared" si="261"/>
        <v>Toma estatinas</v>
      </c>
      <c r="BO477">
        <v>1</v>
      </c>
      <c r="BP477" t="str">
        <f t="shared" si="262"/>
        <v>Enfermedad renal</v>
      </c>
      <c r="BQ477">
        <v>0</v>
      </c>
      <c r="BR477" t="str">
        <f t="shared" si="263"/>
        <v>Sano</v>
      </c>
    </row>
    <row r="478" spans="1:70" x14ac:dyDescent="0.25">
      <c r="A478" t="s">
        <v>478</v>
      </c>
      <c r="B478">
        <v>53</v>
      </c>
      <c r="C478" t="str">
        <f t="shared" si="234"/>
        <v>Adulto</v>
      </c>
      <c r="D478" t="s">
        <v>6</v>
      </c>
      <c r="E478">
        <v>36.700000000000003</v>
      </c>
      <c r="F478" t="str">
        <f t="shared" si="235"/>
        <v>Obesidad II</v>
      </c>
      <c r="G478">
        <v>1</v>
      </c>
      <c r="H478" t="str">
        <f t="shared" si="236"/>
        <v>Tiene herencia</v>
      </c>
      <c r="I478">
        <v>162</v>
      </c>
      <c r="J478">
        <v>103</v>
      </c>
      <c r="K478">
        <v>98</v>
      </c>
      <c r="L478" t="str">
        <f t="shared" si="237"/>
        <v>Normal</v>
      </c>
      <c r="M478">
        <v>28</v>
      </c>
      <c r="N478" t="str">
        <f t="shared" si="238"/>
        <v>Reducida</v>
      </c>
      <c r="O478">
        <v>3</v>
      </c>
      <c r="P478" t="str">
        <f t="shared" si="239"/>
        <v>Limitacion marcada</v>
      </c>
      <c r="Q478">
        <v>0</v>
      </c>
      <c r="R478" t="str">
        <f t="shared" si="240"/>
        <v>No tiene cetoacidosis</v>
      </c>
      <c r="S478">
        <v>0</v>
      </c>
      <c r="T478" t="str">
        <f t="shared" si="241"/>
        <v>No tiene Insuficiencia</v>
      </c>
      <c r="U478">
        <v>1</v>
      </c>
      <c r="V478" t="str">
        <f t="shared" si="242"/>
        <v>Hipertenso</v>
      </c>
      <c r="W478">
        <v>4.0999999999999996</v>
      </c>
      <c r="X478" t="str">
        <f t="shared" si="231"/>
        <v>Alto</v>
      </c>
      <c r="Y478">
        <v>73</v>
      </c>
      <c r="Z478" t="str">
        <f t="shared" si="232"/>
        <v>Elevado</v>
      </c>
      <c r="AA478">
        <v>45</v>
      </c>
      <c r="AB478" t="str">
        <f t="shared" si="243"/>
        <v>Funcion disminuida moderada</v>
      </c>
      <c r="AC478">
        <v>2254</v>
      </c>
      <c r="AD478" t="str">
        <f t="shared" si="244"/>
        <v>Proteinuria</v>
      </c>
      <c r="AE478">
        <v>2028</v>
      </c>
      <c r="AF478" t="str">
        <f t="shared" si="245"/>
        <v>Macroalbuminuria</v>
      </c>
      <c r="AG478">
        <v>671</v>
      </c>
      <c r="AH478" t="str">
        <f t="shared" si="246"/>
        <v>Poliuria</v>
      </c>
      <c r="AI478">
        <v>0</v>
      </c>
      <c r="AJ478" t="str">
        <f t="shared" si="247"/>
        <v>No Diabetico</v>
      </c>
      <c r="AK478">
        <v>165</v>
      </c>
      <c r="AL478" t="str">
        <f t="shared" si="248"/>
        <v>Diabetes</v>
      </c>
      <c r="AM478">
        <v>7.6</v>
      </c>
      <c r="AN478" t="str">
        <f t="shared" si="249"/>
        <v>Diabetes</v>
      </c>
      <c r="AO478">
        <v>247</v>
      </c>
      <c r="AP478" t="str">
        <f t="shared" si="250"/>
        <v>Riesgo</v>
      </c>
      <c r="AQ478">
        <v>181</v>
      </c>
      <c r="AR478" t="str">
        <f t="shared" si="251"/>
        <v>Alto</v>
      </c>
      <c r="AS478">
        <v>32</v>
      </c>
      <c r="AT478" t="str">
        <f t="shared" si="252"/>
        <v>Bajo</v>
      </c>
      <c r="AU478">
        <v>362</v>
      </c>
      <c r="AV478" t="str">
        <f t="shared" si="253"/>
        <v>Alto</v>
      </c>
      <c r="AW478">
        <v>126</v>
      </c>
      <c r="AX478" t="str">
        <f t="shared" si="254"/>
        <v>Bajo</v>
      </c>
      <c r="AY478">
        <v>5.4</v>
      </c>
      <c r="AZ478" t="str">
        <f t="shared" si="255"/>
        <v>Alto</v>
      </c>
      <c r="BA478">
        <v>8.4</v>
      </c>
      <c r="BB478" t="str">
        <f t="shared" si="233"/>
        <v>Baja</v>
      </c>
      <c r="BC478">
        <v>8.6999999999999993</v>
      </c>
      <c r="BD478" t="str">
        <f t="shared" si="256"/>
        <v>Normal</v>
      </c>
      <c r="BE478">
        <v>6.2</v>
      </c>
      <c r="BF478" t="str">
        <f t="shared" si="257"/>
        <v>Alto</v>
      </c>
      <c r="BG478">
        <v>1</v>
      </c>
      <c r="BH478" t="str">
        <f t="shared" si="258"/>
        <v>Toma ECA</v>
      </c>
      <c r="BI478">
        <v>1</v>
      </c>
      <c r="BJ478" t="str">
        <f t="shared" si="259"/>
        <v>Toma ARB</v>
      </c>
      <c r="BK478">
        <v>1</v>
      </c>
      <c r="BL478" t="str">
        <f t="shared" si="260"/>
        <v>Toma diureticos</v>
      </c>
      <c r="BM478">
        <v>0</v>
      </c>
      <c r="BN478" t="str">
        <f t="shared" si="261"/>
        <v>No toma estatinas</v>
      </c>
      <c r="BO478">
        <v>1</v>
      </c>
      <c r="BP478" t="str">
        <f t="shared" si="262"/>
        <v>Enfermedad renal</v>
      </c>
      <c r="BQ478">
        <v>0</v>
      </c>
      <c r="BR478" t="str">
        <f t="shared" si="263"/>
        <v>Sano</v>
      </c>
    </row>
    <row r="479" spans="1:70" x14ac:dyDescent="0.25">
      <c r="A479" t="s">
        <v>479</v>
      </c>
      <c r="B479">
        <v>72</v>
      </c>
      <c r="C479" t="str">
        <f t="shared" si="234"/>
        <v>Adulto Mayor</v>
      </c>
      <c r="D479" t="s">
        <v>1</v>
      </c>
      <c r="E479">
        <v>27.8</v>
      </c>
      <c r="F479" t="str">
        <f t="shared" si="235"/>
        <v>Sobrepeso</v>
      </c>
      <c r="G479">
        <v>1</v>
      </c>
      <c r="H479" t="str">
        <f t="shared" si="236"/>
        <v>Tiene herencia</v>
      </c>
      <c r="I479">
        <v>186</v>
      </c>
      <c r="J479">
        <v>97</v>
      </c>
      <c r="K479">
        <v>81</v>
      </c>
      <c r="L479" t="str">
        <f t="shared" si="237"/>
        <v>Normal</v>
      </c>
      <c r="M479">
        <v>38</v>
      </c>
      <c r="N479" t="str">
        <f t="shared" si="238"/>
        <v>Reducida</v>
      </c>
      <c r="O479">
        <v>4</v>
      </c>
      <c r="P479" t="str">
        <f t="shared" si="239"/>
        <v>Incapacidad</v>
      </c>
      <c r="Q479">
        <v>1</v>
      </c>
      <c r="R479" t="str">
        <f t="shared" si="240"/>
        <v>Tiene cetoacidosis</v>
      </c>
      <c r="S479">
        <v>0</v>
      </c>
      <c r="T479" t="str">
        <f t="shared" si="241"/>
        <v>No tiene Insuficiencia</v>
      </c>
      <c r="U479">
        <v>1</v>
      </c>
      <c r="V479" t="str">
        <f t="shared" si="242"/>
        <v>Hipertenso</v>
      </c>
      <c r="W479">
        <v>2.2999999999999998</v>
      </c>
      <c r="X479" t="str">
        <f t="shared" si="231"/>
        <v>Alto</v>
      </c>
      <c r="Y479">
        <v>74</v>
      </c>
      <c r="Z479" t="str">
        <f t="shared" si="232"/>
        <v>Elevado</v>
      </c>
      <c r="AA479">
        <v>27</v>
      </c>
      <c r="AB479" t="str">
        <f t="shared" si="243"/>
        <v>Dismucion grave</v>
      </c>
      <c r="AC479">
        <v>1321</v>
      </c>
      <c r="AD479" t="str">
        <f t="shared" si="244"/>
        <v>Proteinuria</v>
      </c>
      <c r="AE479">
        <v>1188</v>
      </c>
      <c r="AF479" t="str">
        <f t="shared" si="245"/>
        <v>Macroalbuminuria</v>
      </c>
      <c r="AG479">
        <v>701</v>
      </c>
      <c r="AH479" t="str">
        <f t="shared" si="246"/>
        <v>Poliuria</v>
      </c>
      <c r="AI479">
        <v>0</v>
      </c>
      <c r="AJ479" t="str">
        <f t="shared" si="247"/>
        <v>No Diabetico</v>
      </c>
      <c r="AK479">
        <v>213</v>
      </c>
      <c r="AL479" t="str">
        <f t="shared" si="248"/>
        <v>Diabetes</v>
      </c>
      <c r="AM479">
        <v>7.2</v>
      </c>
      <c r="AN479" t="str">
        <f t="shared" si="249"/>
        <v>Diabetes</v>
      </c>
      <c r="AO479">
        <v>206</v>
      </c>
      <c r="AP479" t="str">
        <f t="shared" si="250"/>
        <v>Alto</v>
      </c>
      <c r="AQ479">
        <v>198</v>
      </c>
      <c r="AR479" t="str">
        <f t="shared" si="251"/>
        <v>Muy alto</v>
      </c>
      <c r="AS479">
        <v>25</v>
      </c>
      <c r="AT479" t="str">
        <f t="shared" si="252"/>
        <v>Bajo</v>
      </c>
      <c r="AU479">
        <v>225</v>
      </c>
      <c r="AV479" t="str">
        <f t="shared" si="253"/>
        <v>Alto</v>
      </c>
      <c r="AW479">
        <v>126</v>
      </c>
      <c r="AX479" t="str">
        <f t="shared" si="254"/>
        <v>Bajo</v>
      </c>
      <c r="AY479">
        <v>5.5</v>
      </c>
      <c r="AZ479" t="str">
        <f t="shared" si="255"/>
        <v>Alto</v>
      </c>
      <c r="BA479">
        <v>7.4</v>
      </c>
      <c r="BB479" t="str">
        <f t="shared" si="233"/>
        <v>Baja</v>
      </c>
      <c r="BC479">
        <v>8.4</v>
      </c>
      <c r="BD479" t="str">
        <f t="shared" si="256"/>
        <v>Bajo</v>
      </c>
      <c r="BE479">
        <v>5.8</v>
      </c>
      <c r="BF479" t="str">
        <f t="shared" si="257"/>
        <v>Alto</v>
      </c>
      <c r="BG479">
        <v>0</v>
      </c>
      <c r="BH479" t="str">
        <f t="shared" si="258"/>
        <v>No Toma ECA</v>
      </c>
      <c r="BI479">
        <v>0</v>
      </c>
      <c r="BJ479" t="str">
        <f t="shared" si="259"/>
        <v>No toma ARB</v>
      </c>
      <c r="BK479">
        <v>1</v>
      </c>
      <c r="BL479" t="str">
        <f t="shared" si="260"/>
        <v>Toma diureticos</v>
      </c>
      <c r="BM479">
        <v>0</v>
      </c>
      <c r="BN479" t="str">
        <f t="shared" si="261"/>
        <v>No toma estatinas</v>
      </c>
      <c r="BO479">
        <v>1</v>
      </c>
      <c r="BP479" t="str">
        <f t="shared" si="262"/>
        <v>Enfermedad renal</v>
      </c>
      <c r="BQ479">
        <v>1</v>
      </c>
      <c r="BR479" t="str">
        <f t="shared" si="263"/>
        <v>Enfermedad cardiovascular</v>
      </c>
    </row>
    <row r="480" spans="1:70" x14ac:dyDescent="0.25">
      <c r="A480" t="s">
        <v>480</v>
      </c>
      <c r="B480">
        <v>69</v>
      </c>
      <c r="C480" t="str">
        <f t="shared" si="234"/>
        <v>Adulto Mayor</v>
      </c>
      <c r="D480" t="s">
        <v>6</v>
      </c>
      <c r="E480">
        <v>25.5</v>
      </c>
      <c r="F480" t="str">
        <f t="shared" si="235"/>
        <v>Sobrepeso</v>
      </c>
      <c r="G480">
        <v>1</v>
      </c>
      <c r="H480" t="str">
        <f t="shared" si="236"/>
        <v>Tiene herencia</v>
      </c>
      <c r="I480">
        <v>147</v>
      </c>
      <c r="J480">
        <v>105</v>
      </c>
      <c r="K480">
        <v>89</v>
      </c>
      <c r="L480" t="str">
        <f t="shared" si="237"/>
        <v>Normal</v>
      </c>
      <c r="M480">
        <v>37</v>
      </c>
      <c r="N480" t="str">
        <f t="shared" si="238"/>
        <v>Reducida</v>
      </c>
      <c r="O480">
        <v>3</v>
      </c>
      <c r="P480" t="str">
        <f t="shared" si="239"/>
        <v>Limitacion marcada</v>
      </c>
      <c r="Q480">
        <v>1</v>
      </c>
      <c r="R480" t="str">
        <f t="shared" si="240"/>
        <v>Tiene cetoacidosis</v>
      </c>
      <c r="S480">
        <v>0</v>
      </c>
      <c r="T480" t="str">
        <f t="shared" si="241"/>
        <v>No tiene Insuficiencia</v>
      </c>
      <c r="U480">
        <v>1</v>
      </c>
      <c r="V480" t="str">
        <f t="shared" si="242"/>
        <v>Hipertenso</v>
      </c>
      <c r="W480">
        <v>4.3</v>
      </c>
      <c r="X480" t="str">
        <f t="shared" si="231"/>
        <v>Alto</v>
      </c>
      <c r="Y480">
        <v>68</v>
      </c>
      <c r="Z480" t="str">
        <f t="shared" si="232"/>
        <v>Elevado</v>
      </c>
      <c r="AA480">
        <v>49</v>
      </c>
      <c r="AB480" t="str">
        <f t="shared" si="243"/>
        <v>Funcion disminuida moderada</v>
      </c>
      <c r="AC480">
        <v>2617</v>
      </c>
      <c r="AD480" t="str">
        <f t="shared" si="244"/>
        <v>Proteinuria</v>
      </c>
      <c r="AE480">
        <v>2093</v>
      </c>
      <c r="AF480" t="str">
        <f t="shared" si="245"/>
        <v>Macroalbuminuria</v>
      </c>
      <c r="AG480">
        <v>369</v>
      </c>
      <c r="AH480" t="str">
        <f t="shared" si="246"/>
        <v>Oliguria</v>
      </c>
      <c r="AI480">
        <v>1</v>
      </c>
      <c r="AJ480" t="str">
        <f t="shared" si="247"/>
        <v>Diabetico</v>
      </c>
      <c r="AK480">
        <v>180</v>
      </c>
      <c r="AL480" t="str">
        <f t="shared" si="248"/>
        <v>Diabetes</v>
      </c>
      <c r="AM480">
        <v>10.3</v>
      </c>
      <c r="AN480" t="str">
        <f t="shared" si="249"/>
        <v>Diabetes</v>
      </c>
      <c r="AO480">
        <v>265</v>
      </c>
      <c r="AP480" t="str">
        <f t="shared" si="250"/>
        <v>Riesgo</v>
      </c>
      <c r="AQ480">
        <v>161</v>
      </c>
      <c r="AR480" t="str">
        <f t="shared" si="251"/>
        <v>Alto</v>
      </c>
      <c r="AS480">
        <v>37</v>
      </c>
      <c r="AT480" t="str">
        <f t="shared" si="252"/>
        <v>Bajo</v>
      </c>
      <c r="AU480">
        <v>340</v>
      </c>
      <c r="AV480" t="str">
        <f t="shared" si="253"/>
        <v>Alto</v>
      </c>
      <c r="AW480">
        <v>140</v>
      </c>
      <c r="AX480" t="str">
        <f t="shared" si="254"/>
        <v>Normal</v>
      </c>
      <c r="AY480">
        <v>7</v>
      </c>
      <c r="AZ480" t="str">
        <f t="shared" si="255"/>
        <v>Alto</v>
      </c>
      <c r="BA480">
        <v>9.4</v>
      </c>
      <c r="BB480" t="str">
        <f t="shared" si="233"/>
        <v>Baja</v>
      </c>
      <c r="BC480">
        <v>8.6999999999999993</v>
      </c>
      <c r="BD480" t="str">
        <f t="shared" si="256"/>
        <v>Normal</v>
      </c>
      <c r="BE480">
        <v>6.7</v>
      </c>
      <c r="BF480" t="str">
        <f t="shared" si="257"/>
        <v>Alto</v>
      </c>
      <c r="BG480">
        <v>1</v>
      </c>
      <c r="BH480" t="str">
        <f t="shared" si="258"/>
        <v>Toma ECA</v>
      </c>
      <c r="BI480">
        <v>1</v>
      </c>
      <c r="BJ480" t="str">
        <f t="shared" si="259"/>
        <v>Toma ARB</v>
      </c>
      <c r="BK480">
        <v>1</v>
      </c>
      <c r="BL480" t="str">
        <f t="shared" si="260"/>
        <v>Toma diureticos</v>
      </c>
      <c r="BM480">
        <v>0</v>
      </c>
      <c r="BN480" t="str">
        <f t="shared" si="261"/>
        <v>No toma estatinas</v>
      </c>
      <c r="BO480">
        <v>1</v>
      </c>
      <c r="BP480" t="str">
        <f t="shared" si="262"/>
        <v>Enfermedad renal</v>
      </c>
      <c r="BQ480">
        <v>0</v>
      </c>
      <c r="BR480" t="str">
        <f t="shared" si="263"/>
        <v>Sano</v>
      </c>
    </row>
    <row r="481" spans="1:70" x14ac:dyDescent="0.25">
      <c r="A481" t="s">
        <v>481</v>
      </c>
      <c r="B481">
        <v>69</v>
      </c>
      <c r="C481" t="str">
        <f t="shared" si="234"/>
        <v>Adulto Mayor</v>
      </c>
      <c r="D481" t="s">
        <v>6</v>
      </c>
      <c r="E481">
        <v>18.399999999999999</v>
      </c>
      <c r="F481" t="str">
        <f t="shared" si="235"/>
        <v>Bajo peso</v>
      </c>
      <c r="G481">
        <v>1</v>
      </c>
      <c r="H481" t="str">
        <f t="shared" si="236"/>
        <v>Tiene herencia</v>
      </c>
      <c r="I481">
        <v>100</v>
      </c>
      <c r="J481">
        <v>65</v>
      </c>
      <c r="K481">
        <v>74</v>
      </c>
      <c r="L481" t="str">
        <f t="shared" si="237"/>
        <v>Normal</v>
      </c>
      <c r="M481">
        <v>66</v>
      </c>
      <c r="N481" t="str">
        <f t="shared" si="238"/>
        <v>Normal</v>
      </c>
      <c r="O481">
        <v>2</v>
      </c>
      <c r="P481" t="str">
        <f t="shared" si="239"/>
        <v>Ligera limitaciones</v>
      </c>
      <c r="Q481">
        <v>0</v>
      </c>
      <c r="R481" t="str">
        <f t="shared" si="240"/>
        <v>No tiene cetoacidosis</v>
      </c>
      <c r="S481">
        <v>0</v>
      </c>
      <c r="T481" t="str">
        <f t="shared" si="241"/>
        <v>No tiene Insuficiencia</v>
      </c>
      <c r="U481">
        <v>0</v>
      </c>
      <c r="V481" t="str">
        <f t="shared" si="242"/>
        <v>Normotenso</v>
      </c>
      <c r="W481">
        <v>0.7</v>
      </c>
      <c r="X481" t="str">
        <f t="shared" si="231"/>
        <v>Normal</v>
      </c>
      <c r="Y481">
        <v>23</v>
      </c>
      <c r="Z481" t="str">
        <f t="shared" si="232"/>
        <v>Normal</v>
      </c>
      <c r="AA481">
        <v>103</v>
      </c>
      <c r="AB481" t="str">
        <f t="shared" si="243"/>
        <v>Normal</v>
      </c>
      <c r="AC481">
        <v>8</v>
      </c>
      <c r="AD481" t="str">
        <f t="shared" si="244"/>
        <v>Normal</v>
      </c>
      <c r="AE481">
        <v>7</v>
      </c>
      <c r="AF481" t="str">
        <f t="shared" si="245"/>
        <v>Normal</v>
      </c>
      <c r="AG481">
        <v>1506</v>
      </c>
      <c r="AH481" t="str">
        <f t="shared" si="246"/>
        <v>Poliuria</v>
      </c>
      <c r="AI481">
        <v>0</v>
      </c>
      <c r="AJ481" t="str">
        <f t="shared" si="247"/>
        <v>No Diabetico</v>
      </c>
      <c r="AK481">
        <v>112</v>
      </c>
      <c r="AL481" t="str">
        <f t="shared" si="248"/>
        <v>Prediabetes</v>
      </c>
      <c r="AM481">
        <v>6.3</v>
      </c>
      <c r="AN481" t="str">
        <f t="shared" si="249"/>
        <v>Prediabetes</v>
      </c>
      <c r="AO481">
        <v>214</v>
      </c>
      <c r="AP481" t="str">
        <f t="shared" si="250"/>
        <v>Alto</v>
      </c>
      <c r="AQ481">
        <v>121</v>
      </c>
      <c r="AR481" t="str">
        <f t="shared" si="251"/>
        <v>Casi normal</v>
      </c>
      <c r="AS481">
        <v>41</v>
      </c>
      <c r="AT481" t="str">
        <f t="shared" si="252"/>
        <v>Bajo</v>
      </c>
      <c r="AU481">
        <v>170</v>
      </c>
      <c r="AV481" t="str">
        <f t="shared" si="253"/>
        <v>Alto</v>
      </c>
      <c r="AW481">
        <v>139</v>
      </c>
      <c r="AX481" t="str">
        <f t="shared" si="254"/>
        <v>Normal</v>
      </c>
      <c r="AY481">
        <v>4</v>
      </c>
      <c r="AZ481" t="str">
        <f t="shared" si="255"/>
        <v>Normal</v>
      </c>
      <c r="BA481">
        <v>13.8</v>
      </c>
      <c r="BB481" t="str">
        <f t="shared" si="233"/>
        <v>Normal</v>
      </c>
      <c r="BC481">
        <v>8.6</v>
      </c>
      <c r="BD481" t="str">
        <f t="shared" si="256"/>
        <v>Normal</v>
      </c>
      <c r="BE481">
        <v>4.0999999999999996</v>
      </c>
      <c r="BF481" t="str">
        <f t="shared" si="257"/>
        <v>Normal</v>
      </c>
      <c r="BG481">
        <v>0</v>
      </c>
      <c r="BH481" t="str">
        <f t="shared" si="258"/>
        <v>No Toma ECA</v>
      </c>
      <c r="BI481">
        <v>1</v>
      </c>
      <c r="BJ481" t="str">
        <f t="shared" si="259"/>
        <v>Toma ARB</v>
      </c>
      <c r="BK481">
        <v>0</v>
      </c>
      <c r="BL481" t="str">
        <f t="shared" si="260"/>
        <v>No toma diureticos</v>
      </c>
      <c r="BM481">
        <v>0</v>
      </c>
      <c r="BN481" t="str">
        <f t="shared" si="261"/>
        <v>No toma estatinas</v>
      </c>
      <c r="BO481">
        <v>0</v>
      </c>
      <c r="BP481" t="str">
        <f t="shared" si="262"/>
        <v>Sano</v>
      </c>
      <c r="BQ481">
        <v>0</v>
      </c>
      <c r="BR481" t="str">
        <f t="shared" si="263"/>
        <v>Sano</v>
      </c>
    </row>
    <row r="482" spans="1:70" x14ac:dyDescent="0.25">
      <c r="A482" t="s">
        <v>482</v>
      </c>
      <c r="B482">
        <v>77</v>
      </c>
      <c r="C482" t="str">
        <f t="shared" si="234"/>
        <v>Adulto Mayor</v>
      </c>
      <c r="D482" t="s">
        <v>6</v>
      </c>
      <c r="E482">
        <v>37.299999999999997</v>
      </c>
      <c r="F482" t="str">
        <f t="shared" si="235"/>
        <v>Obesidad II</v>
      </c>
      <c r="G482">
        <v>0</v>
      </c>
      <c r="H482" t="str">
        <f t="shared" si="236"/>
        <v>No tiene herencia</v>
      </c>
      <c r="I482">
        <v>182</v>
      </c>
      <c r="J482">
        <v>99</v>
      </c>
      <c r="K482">
        <v>79</v>
      </c>
      <c r="L482" t="str">
        <f t="shared" si="237"/>
        <v>Normal</v>
      </c>
      <c r="M482">
        <v>37</v>
      </c>
      <c r="N482" t="str">
        <f t="shared" si="238"/>
        <v>Reducida</v>
      </c>
      <c r="O482">
        <v>2</v>
      </c>
      <c r="P482" t="str">
        <f t="shared" si="239"/>
        <v>Ligera limitaciones</v>
      </c>
      <c r="Q482">
        <v>1</v>
      </c>
      <c r="R482" t="str">
        <f t="shared" si="240"/>
        <v>Tiene cetoacidosis</v>
      </c>
      <c r="S482">
        <v>1</v>
      </c>
      <c r="T482" t="str">
        <f t="shared" si="241"/>
        <v>Tiene Insuficiencia</v>
      </c>
      <c r="U482">
        <v>1</v>
      </c>
      <c r="V482" t="str">
        <f t="shared" si="242"/>
        <v>Hipertenso</v>
      </c>
      <c r="W482">
        <v>4</v>
      </c>
      <c r="X482" t="str">
        <f t="shared" si="231"/>
        <v>Alto</v>
      </c>
      <c r="Y482">
        <v>95</v>
      </c>
      <c r="Z482" t="str">
        <f t="shared" si="232"/>
        <v>Elevado</v>
      </c>
      <c r="AA482">
        <v>28</v>
      </c>
      <c r="AB482" t="str">
        <f t="shared" si="243"/>
        <v>Dismucion grave</v>
      </c>
      <c r="AC482">
        <v>2935</v>
      </c>
      <c r="AD482" t="str">
        <f t="shared" si="244"/>
        <v>Proteinuria</v>
      </c>
      <c r="AE482">
        <v>2348</v>
      </c>
      <c r="AF482" t="str">
        <f t="shared" si="245"/>
        <v>Macroalbuminuria</v>
      </c>
      <c r="AG482">
        <v>607</v>
      </c>
      <c r="AH482" t="str">
        <f t="shared" si="246"/>
        <v>Poliuria</v>
      </c>
      <c r="AI482">
        <v>1</v>
      </c>
      <c r="AJ482" t="str">
        <f t="shared" si="247"/>
        <v>Diabetico</v>
      </c>
      <c r="AK482">
        <v>149</v>
      </c>
      <c r="AL482" t="str">
        <f t="shared" si="248"/>
        <v>Diabetes</v>
      </c>
      <c r="AM482">
        <v>8.5</v>
      </c>
      <c r="AN482" t="str">
        <f t="shared" si="249"/>
        <v>Diabetes</v>
      </c>
      <c r="AO482">
        <v>292</v>
      </c>
      <c r="AP482" t="str">
        <f t="shared" si="250"/>
        <v>Riesgo</v>
      </c>
      <c r="AQ482">
        <v>150</v>
      </c>
      <c r="AR482" t="str">
        <f t="shared" si="251"/>
        <v>Limite alto</v>
      </c>
      <c r="AS482">
        <v>35</v>
      </c>
      <c r="AT482" t="str">
        <f t="shared" si="252"/>
        <v>Bajo</v>
      </c>
      <c r="AU482">
        <v>408</v>
      </c>
      <c r="AV482" t="str">
        <f t="shared" si="253"/>
        <v>Alto</v>
      </c>
      <c r="AW482">
        <v>140</v>
      </c>
      <c r="AX482" t="str">
        <f t="shared" si="254"/>
        <v>Normal</v>
      </c>
      <c r="AY482">
        <v>6.2</v>
      </c>
      <c r="AZ482" t="str">
        <f t="shared" si="255"/>
        <v>Alto</v>
      </c>
      <c r="BA482">
        <v>7.5</v>
      </c>
      <c r="BB482" t="str">
        <f t="shared" si="233"/>
        <v>Baja</v>
      </c>
      <c r="BC482">
        <v>7.7</v>
      </c>
      <c r="BD482" t="str">
        <f t="shared" si="256"/>
        <v>Bajo</v>
      </c>
      <c r="BE482">
        <v>4.5999999999999996</v>
      </c>
      <c r="BF482" t="str">
        <f t="shared" si="257"/>
        <v>Alto</v>
      </c>
      <c r="BG482">
        <v>0</v>
      </c>
      <c r="BH482" t="str">
        <f t="shared" si="258"/>
        <v>No Toma ECA</v>
      </c>
      <c r="BI482">
        <v>1</v>
      </c>
      <c r="BJ482" t="str">
        <f t="shared" si="259"/>
        <v>Toma ARB</v>
      </c>
      <c r="BK482">
        <v>0</v>
      </c>
      <c r="BL482" t="str">
        <f t="shared" si="260"/>
        <v>No toma diureticos</v>
      </c>
      <c r="BM482">
        <v>1</v>
      </c>
      <c r="BN482" t="str">
        <f t="shared" si="261"/>
        <v>Toma estatinas</v>
      </c>
      <c r="BO482">
        <v>1</v>
      </c>
      <c r="BP482" t="str">
        <f t="shared" si="262"/>
        <v>Enfermedad renal</v>
      </c>
      <c r="BQ482">
        <v>1</v>
      </c>
      <c r="BR482" t="str">
        <f t="shared" si="263"/>
        <v>Enfermedad cardiovascular</v>
      </c>
    </row>
    <row r="483" spans="1:70" x14ac:dyDescent="0.25">
      <c r="A483" t="s">
        <v>483</v>
      </c>
      <c r="B483">
        <v>72</v>
      </c>
      <c r="C483" t="str">
        <f t="shared" si="234"/>
        <v>Adulto Mayor</v>
      </c>
      <c r="D483" t="s">
        <v>6</v>
      </c>
      <c r="E483">
        <v>29.8</v>
      </c>
      <c r="F483" t="str">
        <f t="shared" si="235"/>
        <v>Sobrepeso</v>
      </c>
      <c r="G483">
        <v>1</v>
      </c>
      <c r="H483" t="str">
        <f t="shared" si="236"/>
        <v>Tiene herencia</v>
      </c>
      <c r="I483">
        <v>169</v>
      </c>
      <c r="J483">
        <v>102</v>
      </c>
      <c r="K483">
        <v>84</v>
      </c>
      <c r="L483" t="str">
        <f t="shared" si="237"/>
        <v>Normal</v>
      </c>
      <c r="M483">
        <v>41</v>
      </c>
      <c r="N483" t="str">
        <f t="shared" si="238"/>
        <v>Intermedia</v>
      </c>
      <c r="O483">
        <v>3</v>
      </c>
      <c r="P483" t="str">
        <f t="shared" si="239"/>
        <v>Limitacion marcada</v>
      </c>
      <c r="Q483">
        <v>1</v>
      </c>
      <c r="R483" t="str">
        <f t="shared" si="240"/>
        <v>Tiene cetoacidosis</v>
      </c>
      <c r="S483">
        <v>0</v>
      </c>
      <c r="T483" t="str">
        <f t="shared" si="241"/>
        <v>No tiene Insuficiencia</v>
      </c>
      <c r="U483">
        <v>1</v>
      </c>
      <c r="V483" t="str">
        <f t="shared" si="242"/>
        <v>Hipertenso</v>
      </c>
      <c r="W483">
        <v>3.2</v>
      </c>
      <c r="X483" t="str">
        <f t="shared" si="231"/>
        <v>Alto</v>
      </c>
      <c r="Y483">
        <v>62</v>
      </c>
      <c r="Z483" t="str">
        <f t="shared" si="232"/>
        <v>Elevado</v>
      </c>
      <c r="AA483">
        <v>44</v>
      </c>
      <c r="AB483" t="str">
        <f t="shared" si="243"/>
        <v>Funcion disminuida moderada</v>
      </c>
      <c r="AC483">
        <v>2564</v>
      </c>
      <c r="AD483" t="str">
        <f t="shared" si="244"/>
        <v>Proteinuria</v>
      </c>
      <c r="AE483">
        <v>1794</v>
      </c>
      <c r="AF483" t="str">
        <f t="shared" si="245"/>
        <v>Macroalbuminuria</v>
      </c>
      <c r="AG483">
        <v>707</v>
      </c>
      <c r="AH483" t="str">
        <f t="shared" si="246"/>
        <v>Poliuria</v>
      </c>
      <c r="AI483">
        <v>1</v>
      </c>
      <c r="AJ483" t="str">
        <f t="shared" si="247"/>
        <v>Diabetico</v>
      </c>
      <c r="AK483">
        <v>210</v>
      </c>
      <c r="AL483" t="str">
        <f t="shared" si="248"/>
        <v>Diabetes</v>
      </c>
      <c r="AM483">
        <v>7.6</v>
      </c>
      <c r="AN483" t="str">
        <f t="shared" si="249"/>
        <v>Diabetes</v>
      </c>
      <c r="AO483">
        <v>299</v>
      </c>
      <c r="AP483" t="str">
        <f t="shared" si="250"/>
        <v>Riesgo</v>
      </c>
      <c r="AQ483">
        <v>219</v>
      </c>
      <c r="AR483" t="str">
        <f t="shared" si="251"/>
        <v>Muy alto</v>
      </c>
      <c r="AS483">
        <v>34</v>
      </c>
      <c r="AT483" t="str">
        <f t="shared" si="252"/>
        <v>Bajo</v>
      </c>
      <c r="AU483">
        <v>338</v>
      </c>
      <c r="AV483" t="str">
        <f t="shared" si="253"/>
        <v>Alto</v>
      </c>
      <c r="AW483">
        <v>134</v>
      </c>
      <c r="AX483" t="str">
        <f t="shared" si="254"/>
        <v>Bajo</v>
      </c>
      <c r="AY483">
        <v>6</v>
      </c>
      <c r="AZ483" t="str">
        <f t="shared" si="255"/>
        <v>Alto</v>
      </c>
      <c r="BA483">
        <v>7.4</v>
      </c>
      <c r="BB483" t="str">
        <f t="shared" si="233"/>
        <v>Baja</v>
      </c>
      <c r="BC483">
        <v>7.7</v>
      </c>
      <c r="BD483" t="str">
        <f t="shared" si="256"/>
        <v>Bajo</v>
      </c>
      <c r="BE483">
        <v>5.2</v>
      </c>
      <c r="BF483" t="str">
        <f t="shared" si="257"/>
        <v>Alto</v>
      </c>
      <c r="BG483">
        <v>1</v>
      </c>
      <c r="BH483" t="str">
        <f t="shared" si="258"/>
        <v>Toma ECA</v>
      </c>
      <c r="BI483">
        <v>1</v>
      </c>
      <c r="BJ483" t="str">
        <f t="shared" si="259"/>
        <v>Toma ARB</v>
      </c>
      <c r="BK483">
        <v>0</v>
      </c>
      <c r="BL483" t="str">
        <f t="shared" si="260"/>
        <v>No toma diureticos</v>
      </c>
      <c r="BM483">
        <v>1</v>
      </c>
      <c r="BN483" t="str">
        <f t="shared" si="261"/>
        <v>Toma estatinas</v>
      </c>
      <c r="BO483">
        <v>1</v>
      </c>
      <c r="BP483" t="str">
        <f t="shared" si="262"/>
        <v>Enfermedad renal</v>
      </c>
      <c r="BQ483">
        <v>0</v>
      </c>
      <c r="BR483" t="str">
        <f t="shared" si="263"/>
        <v>Sano</v>
      </c>
    </row>
    <row r="484" spans="1:70" x14ac:dyDescent="0.25">
      <c r="A484" t="s">
        <v>484</v>
      </c>
      <c r="B484">
        <v>62</v>
      </c>
      <c r="C484" t="str">
        <f t="shared" si="234"/>
        <v>Adulto Mayor</v>
      </c>
      <c r="D484" t="s">
        <v>6</v>
      </c>
      <c r="E484">
        <v>29.9</v>
      </c>
      <c r="F484" t="str">
        <f t="shared" si="235"/>
        <v>Sobrepeso</v>
      </c>
      <c r="G484">
        <v>1</v>
      </c>
      <c r="H484" t="str">
        <f t="shared" si="236"/>
        <v>Tiene herencia</v>
      </c>
      <c r="I484">
        <v>157</v>
      </c>
      <c r="J484">
        <v>105</v>
      </c>
      <c r="K484">
        <v>103</v>
      </c>
      <c r="L484" t="str">
        <f t="shared" si="237"/>
        <v>Taquicardia</v>
      </c>
      <c r="M484">
        <v>35</v>
      </c>
      <c r="N484" t="str">
        <f t="shared" si="238"/>
        <v>Reducida</v>
      </c>
      <c r="O484">
        <v>3</v>
      </c>
      <c r="P484" t="str">
        <f t="shared" si="239"/>
        <v>Limitacion marcada</v>
      </c>
      <c r="Q484">
        <v>0</v>
      </c>
      <c r="R484" t="str">
        <f t="shared" si="240"/>
        <v>No tiene cetoacidosis</v>
      </c>
      <c r="S484">
        <v>0</v>
      </c>
      <c r="T484" t="str">
        <f t="shared" si="241"/>
        <v>No tiene Insuficiencia</v>
      </c>
      <c r="U484">
        <v>1</v>
      </c>
      <c r="V484" t="str">
        <f t="shared" si="242"/>
        <v>Hipertenso</v>
      </c>
      <c r="W484">
        <v>4.4000000000000004</v>
      </c>
      <c r="X484" t="str">
        <f t="shared" si="231"/>
        <v>Alto</v>
      </c>
      <c r="Y484">
        <v>112</v>
      </c>
      <c r="Z484" t="str">
        <f t="shared" si="232"/>
        <v>Riesgo</v>
      </c>
      <c r="AA484">
        <v>14</v>
      </c>
      <c r="AB484" t="str">
        <f t="shared" si="243"/>
        <v>Fallo renal</v>
      </c>
      <c r="AC484">
        <v>1973</v>
      </c>
      <c r="AD484" t="str">
        <f t="shared" si="244"/>
        <v>Proteinuria</v>
      </c>
      <c r="AE484">
        <v>1578</v>
      </c>
      <c r="AF484" t="str">
        <f t="shared" si="245"/>
        <v>Macroalbuminuria</v>
      </c>
      <c r="AG484">
        <v>607</v>
      </c>
      <c r="AH484" t="str">
        <f t="shared" si="246"/>
        <v>Poliuria</v>
      </c>
      <c r="AI484">
        <v>0</v>
      </c>
      <c r="AJ484" t="str">
        <f t="shared" si="247"/>
        <v>No Diabetico</v>
      </c>
      <c r="AK484">
        <v>185</v>
      </c>
      <c r="AL484" t="str">
        <f t="shared" si="248"/>
        <v>Diabetes</v>
      </c>
      <c r="AM484">
        <v>7</v>
      </c>
      <c r="AN484" t="str">
        <f t="shared" si="249"/>
        <v>Diabetes</v>
      </c>
      <c r="AO484">
        <v>268</v>
      </c>
      <c r="AP484" t="str">
        <f t="shared" si="250"/>
        <v>Riesgo</v>
      </c>
      <c r="AQ484">
        <v>166</v>
      </c>
      <c r="AR484" t="str">
        <f t="shared" si="251"/>
        <v>Alto</v>
      </c>
      <c r="AS484">
        <v>25</v>
      </c>
      <c r="AT484" t="str">
        <f t="shared" si="252"/>
        <v>Bajo</v>
      </c>
      <c r="AU484">
        <v>247</v>
      </c>
      <c r="AV484" t="str">
        <f t="shared" si="253"/>
        <v>Alto</v>
      </c>
      <c r="AW484">
        <v>135</v>
      </c>
      <c r="AX484" t="str">
        <f t="shared" si="254"/>
        <v>Normal</v>
      </c>
      <c r="AY484">
        <v>6.1</v>
      </c>
      <c r="AZ484" t="str">
        <f t="shared" si="255"/>
        <v>Alto</v>
      </c>
      <c r="BA484">
        <v>8.8000000000000007</v>
      </c>
      <c r="BB484" t="str">
        <f t="shared" si="233"/>
        <v>Baja</v>
      </c>
      <c r="BC484">
        <v>8.8000000000000007</v>
      </c>
      <c r="BD484" t="str">
        <f t="shared" si="256"/>
        <v>Normal</v>
      </c>
      <c r="BE484">
        <v>4.8</v>
      </c>
      <c r="BF484" t="str">
        <f t="shared" si="257"/>
        <v>Alto</v>
      </c>
      <c r="BG484">
        <v>1</v>
      </c>
      <c r="BH484" t="str">
        <f t="shared" si="258"/>
        <v>Toma ECA</v>
      </c>
      <c r="BI484">
        <v>0</v>
      </c>
      <c r="BJ484" t="str">
        <f t="shared" si="259"/>
        <v>No toma ARB</v>
      </c>
      <c r="BK484">
        <v>1</v>
      </c>
      <c r="BL484" t="str">
        <f t="shared" si="260"/>
        <v>Toma diureticos</v>
      </c>
      <c r="BM484">
        <v>1</v>
      </c>
      <c r="BN484" t="str">
        <f t="shared" si="261"/>
        <v>Toma estatinas</v>
      </c>
      <c r="BO484">
        <v>1</v>
      </c>
      <c r="BP484" t="str">
        <f t="shared" si="262"/>
        <v>Enfermedad renal</v>
      </c>
      <c r="BQ484">
        <v>0</v>
      </c>
      <c r="BR484" t="str">
        <f t="shared" si="263"/>
        <v>Sano</v>
      </c>
    </row>
    <row r="485" spans="1:70" x14ac:dyDescent="0.25">
      <c r="A485" t="s">
        <v>485</v>
      </c>
      <c r="B485">
        <v>31</v>
      </c>
      <c r="C485" t="str">
        <f t="shared" si="234"/>
        <v>Adulto</v>
      </c>
      <c r="D485" t="s">
        <v>6</v>
      </c>
      <c r="E485">
        <v>28.5</v>
      </c>
      <c r="F485" t="str">
        <f t="shared" si="235"/>
        <v>Sobrepeso</v>
      </c>
      <c r="G485">
        <v>0</v>
      </c>
      <c r="H485" t="str">
        <f t="shared" si="236"/>
        <v>No tiene herencia</v>
      </c>
      <c r="I485">
        <v>110</v>
      </c>
      <c r="J485">
        <v>81</v>
      </c>
      <c r="K485">
        <v>71</v>
      </c>
      <c r="L485" t="str">
        <f t="shared" si="237"/>
        <v>Normal</v>
      </c>
      <c r="M485">
        <v>51</v>
      </c>
      <c r="N485" t="str">
        <f t="shared" si="238"/>
        <v>Normal</v>
      </c>
      <c r="O485">
        <v>2</v>
      </c>
      <c r="P485" t="str">
        <f t="shared" si="239"/>
        <v>Ligera limitaciones</v>
      </c>
      <c r="Q485">
        <v>0</v>
      </c>
      <c r="R485" t="str">
        <f t="shared" si="240"/>
        <v>No tiene cetoacidosis</v>
      </c>
      <c r="S485">
        <v>0</v>
      </c>
      <c r="T485" t="str">
        <f t="shared" si="241"/>
        <v>No tiene Insuficiencia</v>
      </c>
      <c r="U485">
        <v>0</v>
      </c>
      <c r="V485" t="str">
        <f t="shared" si="242"/>
        <v>Normotenso</v>
      </c>
      <c r="W485">
        <v>1.2</v>
      </c>
      <c r="X485" t="str">
        <f t="shared" si="231"/>
        <v>Alto</v>
      </c>
      <c r="Y485">
        <v>35</v>
      </c>
      <c r="Z485" t="str">
        <f t="shared" si="232"/>
        <v>Normal</v>
      </c>
      <c r="AA485">
        <v>68</v>
      </c>
      <c r="AB485" t="str">
        <f t="shared" si="243"/>
        <v>Funcion disminuida</v>
      </c>
      <c r="AC485">
        <v>27</v>
      </c>
      <c r="AD485" t="str">
        <f t="shared" si="244"/>
        <v>Normal</v>
      </c>
      <c r="AE485">
        <v>18</v>
      </c>
      <c r="AF485" t="str">
        <f t="shared" si="245"/>
        <v>Normal</v>
      </c>
      <c r="AG485">
        <v>1071</v>
      </c>
      <c r="AH485" t="str">
        <f t="shared" si="246"/>
        <v>Poliuria</v>
      </c>
      <c r="AI485">
        <v>1</v>
      </c>
      <c r="AJ485" t="str">
        <f t="shared" si="247"/>
        <v>Diabetico</v>
      </c>
      <c r="AK485">
        <v>87</v>
      </c>
      <c r="AL485" t="str">
        <f t="shared" si="248"/>
        <v>Normal</v>
      </c>
      <c r="AM485">
        <v>5.4</v>
      </c>
      <c r="AN485" t="str">
        <f t="shared" si="249"/>
        <v>Normal</v>
      </c>
      <c r="AO485">
        <v>210</v>
      </c>
      <c r="AP485" t="str">
        <f t="shared" si="250"/>
        <v>Alto</v>
      </c>
      <c r="AQ485">
        <v>107</v>
      </c>
      <c r="AR485" t="str">
        <f t="shared" si="251"/>
        <v>Casi normal</v>
      </c>
      <c r="AS485">
        <v>62</v>
      </c>
      <c r="AT485" t="str">
        <f t="shared" si="252"/>
        <v>Normal</v>
      </c>
      <c r="AU485">
        <v>149</v>
      </c>
      <c r="AV485" t="str">
        <f t="shared" si="253"/>
        <v>Normal</v>
      </c>
      <c r="AW485">
        <v>137</v>
      </c>
      <c r="AX485" t="str">
        <f t="shared" si="254"/>
        <v>Normal</v>
      </c>
      <c r="AY485">
        <v>3.8</v>
      </c>
      <c r="AZ485" t="str">
        <f t="shared" si="255"/>
        <v>Normal</v>
      </c>
      <c r="BA485">
        <v>15.1</v>
      </c>
      <c r="BB485" t="str">
        <f t="shared" si="233"/>
        <v>Normal</v>
      </c>
      <c r="BC485">
        <v>10.4</v>
      </c>
      <c r="BD485" t="str">
        <f t="shared" si="256"/>
        <v>Normal</v>
      </c>
      <c r="BE485">
        <v>2.7</v>
      </c>
      <c r="BF485" t="str">
        <f t="shared" si="257"/>
        <v>Normal</v>
      </c>
      <c r="BG485">
        <v>0</v>
      </c>
      <c r="BH485" t="str">
        <f t="shared" si="258"/>
        <v>No Toma ECA</v>
      </c>
      <c r="BI485">
        <v>0</v>
      </c>
      <c r="BJ485" t="str">
        <f t="shared" si="259"/>
        <v>No toma ARB</v>
      </c>
      <c r="BK485">
        <v>0</v>
      </c>
      <c r="BL485" t="str">
        <f t="shared" si="260"/>
        <v>No toma diureticos</v>
      </c>
      <c r="BM485">
        <v>0</v>
      </c>
      <c r="BN485" t="str">
        <f t="shared" si="261"/>
        <v>No toma estatinas</v>
      </c>
      <c r="BO485">
        <v>0</v>
      </c>
      <c r="BP485" t="str">
        <f t="shared" si="262"/>
        <v>Sano</v>
      </c>
      <c r="BQ485">
        <v>1</v>
      </c>
      <c r="BR485" t="str">
        <f t="shared" si="263"/>
        <v>Enfermedad cardiovascular</v>
      </c>
    </row>
    <row r="486" spans="1:70" x14ac:dyDescent="0.25">
      <c r="A486" t="s">
        <v>486</v>
      </c>
      <c r="B486">
        <v>56</v>
      </c>
      <c r="C486" t="str">
        <f t="shared" si="234"/>
        <v>Adulto</v>
      </c>
      <c r="D486" t="s">
        <v>6</v>
      </c>
      <c r="E486">
        <v>25.1</v>
      </c>
      <c r="F486" t="str">
        <f t="shared" si="235"/>
        <v>Sobrepeso</v>
      </c>
      <c r="G486">
        <v>0</v>
      </c>
      <c r="H486" t="str">
        <f t="shared" si="236"/>
        <v>No tiene herencia</v>
      </c>
      <c r="I486">
        <v>169</v>
      </c>
      <c r="J486">
        <v>109</v>
      </c>
      <c r="K486">
        <v>81</v>
      </c>
      <c r="L486" t="str">
        <f t="shared" si="237"/>
        <v>Normal</v>
      </c>
      <c r="M486">
        <v>27</v>
      </c>
      <c r="N486" t="str">
        <f t="shared" si="238"/>
        <v>Reducida</v>
      </c>
      <c r="O486">
        <v>2</v>
      </c>
      <c r="P486" t="str">
        <f t="shared" si="239"/>
        <v>Ligera limitaciones</v>
      </c>
      <c r="Q486">
        <v>0</v>
      </c>
      <c r="R486" t="str">
        <f t="shared" si="240"/>
        <v>No tiene cetoacidosis</v>
      </c>
      <c r="S486">
        <v>0</v>
      </c>
      <c r="T486" t="str">
        <f t="shared" si="241"/>
        <v>No tiene Insuficiencia</v>
      </c>
      <c r="U486">
        <v>1</v>
      </c>
      <c r="V486" t="str">
        <f t="shared" si="242"/>
        <v>Hipertenso</v>
      </c>
      <c r="W486">
        <v>1.9</v>
      </c>
      <c r="X486" t="str">
        <f t="shared" si="231"/>
        <v>Alto</v>
      </c>
      <c r="Y486">
        <v>84</v>
      </c>
      <c r="Z486" t="str">
        <f t="shared" si="232"/>
        <v>Elevado</v>
      </c>
      <c r="AA486">
        <v>50</v>
      </c>
      <c r="AB486" t="str">
        <f t="shared" si="243"/>
        <v>Funcion disminuida moderada</v>
      </c>
      <c r="AC486">
        <v>2074</v>
      </c>
      <c r="AD486" t="str">
        <f t="shared" si="244"/>
        <v>Proteinuria</v>
      </c>
      <c r="AE486">
        <v>1866</v>
      </c>
      <c r="AF486" t="str">
        <f t="shared" si="245"/>
        <v>Macroalbuminuria</v>
      </c>
      <c r="AG486">
        <v>661</v>
      </c>
      <c r="AH486" t="str">
        <f t="shared" si="246"/>
        <v>Poliuria</v>
      </c>
      <c r="AI486">
        <v>1</v>
      </c>
      <c r="AJ486" t="str">
        <f t="shared" si="247"/>
        <v>Diabetico</v>
      </c>
      <c r="AK486">
        <v>214</v>
      </c>
      <c r="AL486" t="str">
        <f t="shared" si="248"/>
        <v>Diabetes</v>
      </c>
      <c r="AM486">
        <v>10.9</v>
      </c>
      <c r="AN486" t="str">
        <f t="shared" si="249"/>
        <v>Diabetes</v>
      </c>
      <c r="AO486">
        <v>242</v>
      </c>
      <c r="AP486" t="str">
        <f t="shared" si="250"/>
        <v>Riesgo</v>
      </c>
      <c r="AQ486">
        <v>130</v>
      </c>
      <c r="AR486" t="str">
        <f t="shared" si="251"/>
        <v>Limite alto</v>
      </c>
      <c r="AS486">
        <v>39</v>
      </c>
      <c r="AT486" t="str">
        <f t="shared" si="252"/>
        <v>Bajo</v>
      </c>
      <c r="AU486">
        <v>333</v>
      </c>
      <c r="AV486" t="str">
        <f t="shared" si="253"/>
        <v>Alto</v>
      </c>
      <c r="AW486">
        <v>126</v>
      </c>
      <c r="AX486" t="str">
        <f t="shared" si="254"/>
        <v>Bajo</v>
      </c>
      <c r="AY486">
        <v>6.7</v>
      </c>
      <c r="AZ486" t="str">
        <f t="shared" si="255"/>
        <v>Alto</v>
      </c>
      <c r="BA486">
        <v>8.1</v>
      </c>
      <c r="BB486" t="str">
        <f t="shared" si="233"/>
        <v>Baja</v>
      </c>
      <c r="BC486">
        <v>7.8</v>
      </c>
      <c r="BD486" t="str">
        <f t="shared" si="256"/>
        <v>Bajo</v>
      </c>
      <c r="BE486">
        <v>5.3</v>
      </c>
      <c r="BF486" t="str">
        <f t="shared" si="257"/>
        <v>Alto</v>
      </c>
      <c r="BG486">
        <v>1</v>
      </c>
      <c r="BH486" t="str">
        <f t="shared" si="258"/>
        <v>Toma ECA</v>
      </c>
      <c r="BI486">
        <v>1</v>
      </c>
      <c r="BJ486" t="str">
        <f t="shared" si="259"/>
        <v>Toma ARB</v>
      </c>
      <c r="BK486">
        <v>1</v>
      </c>
      <c r="BL486" t="str">
        <f t="shared" si="260"/>
        <v>Toma diureticos</v>
      </c>
      <c r="BM486">
        <v>1</v>
      </c>
      <c r="BN486" t="str">
        <f t="shared" si="261"/>
        <v>Toma estatinas</v>
      </c>
      <c r="BO486">
        <v>1</v>
      </c>
      <c r="BP486" t="str">
        <f t="shared" si="262"/>
        <v>Enfermedad renal</v>
      </c>
      <c r="BQ486">
        <v>1</v>
      </c>
      <c r="BR486" t="str">
        <f t="shared" si="263"/>
        <v>Enfermedad cardiovascular</v>
      </c>
    </row>
    <row r="487" spans="1:70" x14ac:dyDescent="0.25">
      <c r="A487" t="s">
        <v>487</v>
      </c>
      <c r="B487">
        <v>67</v>
      </c>
      <c r="C487" t="str">
        <f t="shared" si="234"/>
        <v>Adulto Mayor</v>
      </c>
      <c r="D487" t="s">
        <v>1</v>
      </c>
      <c r="E487">
        <v>35.1</v>
      </c>
      <c r="F487" t="str">
        <f t="shared" si="235"/>
        <v>Obesidad II</v>
      </c>
      <c r="G487">
        <v>1</v>
      </c>
      <c r="H487" t="str">
        <f t="shared" si="236"/>
        <v>Tiene herencia</v>
      </c>
      <c r="I487">
        <v>183</v>
      </c>
      <c r="J487">
        <v>100</v>
      </c>
      <c r="K487">
        <v>80</v>
      </c>
      <c r="L487" t="str">
        <f t="shared" si="237"/>
        <v>Normal</v>
      </c>
      <c r="M487">
        <v>27</v>
      </c>
      <c r="N487" t="str">
        <f t="shared" si="238"/>
        <v>Reducida</v>
      </c>
      <c r="O487">
        <v>3</v>
      </c>
      <c r="P487" t="str">
        <f t="shared" si="239"/>
        <v>Limitacion marcada</v>
      </c>
      <c r="Q487">
        <v>1</v>
      </c>
      <c r="R487" t="str">
        <f t="shared" si="240"/>
        <v>Tiene cetoacidosis</v>
      </c>
      <c r="S487">
        <v>1</v>
      </c>
      <c r="T487" t="str">
        <f t="shared" si="241"/>
        <v>Tiene Insuficiencia</v>
      </c>
      <c r="U487">
        <v>1</v>
      </c>
      <c r="V487" t="str">
        <f t="shared" si="242"/>
        <v>Hipertenso</v>
      </c>
      <c r="W487">
        <v>3.5</v>
      </c>
      <c r="X487" t="str">
        <f t="shared" si="231"/>
        <v>Alto</v>
      </c>
      <c r="Y487">
        <v>119</v>
      </c>
      <c r="Z487" t="str">
        <f t="shared" si="232"/>
        <v>Riesgo</v>
      </c>
      <c r="AA487">
        <v>31</v>
      </c>
      <c r="AB487" t="str">
        <f t="shared" si="243"/>
        <v>Funcion disminuida moderada</v>
      </c>
      <c r="AC487">
        <v>925</v>
      </c>
      <c r="AD487" t="str">
        <f t="shared" si="244"/>
        <v>Proteinuria</v>
      </c>
      <c r="AE487">
        <v>832</v>
      </c>
      <c r="AF487" t="str">
        <f t="shared" si="245"/>
        <v>Macroalbuminuria</v>
      </c>
      <c r="AG487">
        <v>458</v>
      </c>
      <c r="AH487" t="str">
        <f t="shared" si="246"/>
        <v>Oliguria</v>
      </c>
      <c r="AI487">
        <v>1</v>
      </c>
      <c r="AJ487" t="str">
        <f t="shared" si="247"/>
        <v>Diabetico</v>
      </c>
      <c r="AK487">
        <v>163</v>
      </c>
      <c r="AL487" t="str">
        <f t="shared" si="248"/>
        <v>Diabetes</v>
      </c>
      <c r="AM487">
        <v>9.1</v>
      </c>
      <c r="AN487" t="str">
        <f t="shared" si="249"/>
        <v>Diabetes</v>
      </c>
      <c r="AO487">
        <v>226</v>
      </c>
      <c r="AP487" t="str">
        <f t="shared" si="250"/>
        <v>Alto</v>
      </c>
      <c r="AQ487">
        <v>177</v>
      </c>
      <c r="AR487" t="str">
        <f t="shared" si="251"/>
        <v>Alto</v>
      </c>
      <c r="AS487">
        <v>36</v>
      </c>
      <c r="AT487" t="str">
        <f t="shared" si="252"/>
        <v>Bajo</v>
      </c>
      <c r="AU487">
        <v>191</v>
      </c>
      <c r="AV487" t="str">
        <f t="shared" si="253"/>
        <v>Alto</v>
      </c>
      <c r="AW487">
        <v>127</v>
      </c>
      <c r="AX487" t="str">
        <f t="shared" si="254"/>
        <v>Bajo</v>
      </c>
      <c r="AY487">
        <v>6.5</v>
      </c>
      <c r="AZ487" t="str">
        <f t="shared" si="255"/>
        <v>Alto</v>
      </c>
      <c r="BA487">
        <v>7.8</v>
      </c>
      <c r="BB487" t="str">
        <f t="shared" si="233"/>
        <v>Baja</v>
      </c>
      <c r="BC487">
        <v>7.8</v>
      </c>
      <c r="BD487" t="str">
        <f t="shared" si="256"/>
        <v>Bajo</v>
      </c>
      <c r="BE487">
        <v>6.4</v>
      </c>
      <c r="BF487" t="str">
        <f t="shared" si="257"/>
        <v>Alto</v>
      </c>
      <c r="BG487">
        <v>0</v>
      </c>
      <c r="BH487" t="str">
        <f t="shared" si="258"/>
        <v>No Toma ECA</v>
      </c>
      <c r="BI487">
        <v>1</v>
      </c>
      <c r="BJ487" t="str">
        <f t="shared" si="259"/>
        <v>Toma ARB</v>
      </c>
      <c r="BK487">
        <v>0</v>
      </c>
      <c r="BL487" t="str">
        <f t="shared" si="260"/>
        <v>No toma diureticos</v>
      </c>
      <c r="BM487">
        <v>0</v>
      </c>
      <c r="BN487" t="str">
        <f t="shared" si="261"/>
        <v>No toma estatinas</v>
      </c>
      <c r="BO487">
        <v>1</v>
      </c>
      <c r="BP487" t="str">
        <f t="shared" si="262"/>
        <v>Enfermedad renal</v>
      </c>
      <c r="BQ487">
        <v>1</v>
      </c>
      <c r="BR487" t="str">
        <f t="shared" si="263"/>
        <v>Enfermedad cardiovascular</v>
      </c>
    </row>
    <row r="488" spans="1:70" x14ac:dyDescent="0.25">
      <c r="A488" t="s">
        <v>488</v>
      </c>
      <c r="B488">
        <v>81</v>
      </c>
      <c r="C488" t="str">
        <f t="shared" si="234"/>
        <v>Adulto Mayor</v>
      </c>
      <c r="D488" t="s">
        <v>6</v>
      </c>
      <c r="E488">
        <v>36</v>
      </c>
      <c r="F488" t="str">
        <f t="shared" si="235"/>
        <v>Obesidad II</v>
      </c>
      <c r="G488">
        <v>1</v>
      </c>
      <c r="H488" t="str">
        <f t="shared" si="236"/>
        <v>Tiene herencia</v>
      </c>
      <c r="I488">
        <v>142</v>
      </c>
      <c r="J488">
        <v>99</v>
      </c>
      <c r="K488">
        <v>95</v>
      </c>
      <c r="L488" t="str">
        <f t="shared" si="237"/>
        <v>Normal</v>
      </c>
      <c r="M488">
        <v>39</v>
      </c>
      <c r="N488" t="str">
        <f t="shared" si="238"/>
        <v>Reducida</v>
      </c>
      <c r="O488">
        <v>3</v>
      </c>
      <c r="P488" t="str">
        <f t="shared" si="239"/>
        <v>Limitacion marcada</v>
      </c>
      <c r="Q488">
        <v>0</v>
      </c>
      <c r="R488" t="str">
        <f t="shared" si="240"/>
        <v>No tiene cetoacidosis</v>
      </c>
      <c r="S488">
        <v>0</v>
      </c>
      <c r="T488" t="str">
        <f t="shared" si="241"/>
        <v>No tiene Insuficiencia</v>
      </c>
      <c r="U488">
        <v>1</v>
      </c>
      <c r="V488" t="str">
        <f t="shared" si="242"/>
        <v>Hipertenso</v>
      </c>
      <c r="W488">
        <v>4.7</v>
      </c>
      <c r="X488" t="str">
        <f t="shared" si="231"/>
        <v>Alto</v>
      </c>
      <c r="Y488">
        <v>96</v>
      </c>
      <c r="Z488" t="str">
        <f t="shared" si="232"/>
        <v>Elevado</v>
      </c>
      <c r="AA488">
        <v>18</v>
      </c>
      <c r="AB488" t="str">
        <f t="shared" si="243"/>
        <v>Dismucion grave</v>
      </c>
      <c r="AC488">
        <v>1241</v>
      </c>
      <c r="AD488" t="str">
        <f t="shared" si="244"/>
        <v>Proteinuria</v>
      </c>
      <c r="AE488">
        <v>992</v>
      </c>
      <c r="AF488" t="str">
        <f t="shared" si="245"/>
        <v>Macroalbuminuria</v>
      </c>
      <c r="AG488">
        <v>743</v>
      </c>
      <c r="AH488" t="str">
        <f t="shared" si="246"/>
        <v>Poliuria</v>
      </c>
      <c r="AI488">
        <v>1</v>
      </c>
      <c r="AJ488" t="str">
        <f t="shared" si="247"/>
        <v>Diabetico</v>
      </c>
      <c r="AK488">
        <v>146</v>
      </c>
      <c r="AL488" t="str">
        <f t="shared" si="248"/>
        <v>Diabetes</v>
      </c>
      <c r="AM488">
        <v>9.1999999999999993</v>
      </c>
      <c r="AN488" t="str">
        <f t="shared" si="249"/>
        <v>Diabetes</v>
      </c>
      <c r="AO488">
        <v>225</v>
      </c>
      <c r="AP488" t="str">
        <f t="shared" si="250"/>
        <v>Alto</v>
      </c>
      <c r="AQ488">
        <v>215</v>
      </c>
      <c r="AR488" t="str">
        <f t="shared" si="251"/>
        <v>Muy alto</v>
      </c>
      <c r="AS488">
        <v>29</v>
      </c>
      <c r="AT488" t="str">
        <f t="shared" si="252"/>
        <v>Bajo</v>
      </c>
      <c r="AU488">
        <v>252</v>
      </c>
      <c r="AV488" t="str">
        <f t="shared" si="253"/>
        <v>Alto</v>
      </c>
      <c r="AW488">
        <v>127</v>
      </c>
      <c r="AX488" t="str">
        <f t="shared" si="254"/>
        <v>Bajo</v>
      </c>
      <c r="AY488">
        <v>6.9</v>
      </c>
      <c r="AZ488" t="str">
        <f t="shared" si="255"/>
        <v>Alto</v>
      </c>
      <c r="BA488">
        <v>8.6999999999999993</v>
      </c>
      <c r="BB488" t="str">
        <f t="shared" si="233"/>
        <v>Baja</v>
      </c>
      <c r="BC488">
        <v>8</v>
      </c>
      <c r="BD488" t="str">
        <f t="shared" si="256"/>
        <v>Bajo</v>
      </c>
      <c r="BE488">
        <v>7.4</v>
      </c>
      <c r="BF488" t="str">
        <f t="shared" si="257"/>
        <v>Alto</v>
      </c>
      <c r="BG488">
        <v>1</v>
      </c>
      <c r="BH488" t="str">
        <f t="shared" si="258"/>
        <v>Toma ECA</v>
      </c>
      <c r="BI488">
        <v>0</v>
      </c>
      <c r="BJ488" t="str">
        <f t="shared" si="259"/>
        <v>No toma ARB</v>
      </c>
      <c r="BK488">
        <v>1</v>
      </c>
      <c r="BL488" t="str">
        <f t="shared" si="260"/>
        <v>Toma diureticos</v>
      </c>
      <c r="BM488">
        <v>1</v>
      </c>
      <c r="BN488" t="str">
        <f t="shared" si="261"/>
        <v>Toma estatinas</v>
      </c>
      <c r="BO488">
        <v>1</v>
      </c>
      <c r="BP488" t="str">
        <f t="shared" si="262"/>
        <v>Enfermedad renal</v>
      </c>
      <c r="BQ488">
        <v>0</v>
      </c>
      <c r="BR488" t="str">
        <f t="shared" si="263"/>
        <v>Sano</v>
      </c>
    </row>
    <row r="489" spans="1:70" x14ac:dyDescent="0.25">
      <c r="A489" t="s">
        <v>489</v>
      </c>
      <c r="B489">
        <v>71</v>
      </c>
      <c r="C489" t="str">
        <f t="shared" si="234"/>
        <v>Adulto Mayor</v>
      </c>
      <c r="D489" t="s">
        <v>1</v>
      </c>
      <c r="E489">
        <v>27.2</v>
      </c>
      <c r="F489" t="str">
        <f t="shared" si="235"/>
        <v>Sobrepeso</v>
      </c>
      <c r="G489">
        <v>0</v>
      </c>
      <c r="H489" t="str">
        <f t="shared" si="236"/>
        <v>No tiene herencia</v>
      </c>
      <c r="I489">
        <v>174</v>
      </c>
      <c r="J489">
        <v>101</v>
      </c>
      <c r="K489">
        <v>94</v>
      </c>
      <c r="L489" t="str">
        <f t="shared" si="237"/>
        <v>Normal</v>
      </c>
      <c r="M489">
        <v>48</v>
      </c>
      <c r="N489" t="str">
        <f t="shared" si="238"/>
        <v>Intermedia</v>
      </c>
      <c r="O489">
        <v>3</v>
      </c>
      <c r="P489" t="str">
        <f t="shared" si="239"/>
        <v>Limitacion marcada</v>
      </c>
      <c r="Q489">
        <v>1</v>
      </c>
      <c r="R489" t="str">
        <f t="shared" si="240"/>
        <v>Tiene cetoacidosis</v>
      </c>
      <c r="S489">
        <v>1</v>
      </c>
      <c r="T489" t="str">
        <f t="shared" si="241"/>
        <v>Tiene Insuficiencia</v>
      </c>
      <c r="U489">
        <v>1</v>
      </c>
      <c r="V489" t="str">
        <f t="shared" si="242"/>
        <v>Hipertenso</v>
      </c>
      <c r="W489">
        <v>1.7</v>
      </c>
      <c r="X489" t="str">
        <f t="shared" si="231"/>
        <v>Alto</v>
      </c>
      <c r="Y489">
        <v>84</v>
      </c>
      <c r="Z489" t="str">
        <f t="shared" si="232"/>
        <v>Elevado</v>
      </c>
      <c r="AA489">
        <v>51</v>
      </c>
      <c r="AB489" t="str">
        <f t="shared" si="243"/>
        <v>Funcion disminuida moderada</v>
      </c>
      <c r="AC489">
        <v>1202</v>
      </c>
      <c r="AD489" t="str">
        <f t="shared" si="244"/>
        <v>Proteinuria</v>
      </c>
      <c r="AE489">
        <v>841</v>
      </c>
      <c r="AF489" t="str">
        <f t="shared" si="245"/>
        <v>Macroalbuminuria</v>
      </c>
      <c r="AG489">
        <v>572</v>
      </c>
      <c r="AH489" t="str">
        <f t="shared" si="246"/>
        <v>Poliuria</v>
      </c>
      <c r="AI489">
        <v>1</v>
      </c>
      <c r="AJ489" t="str">
        <f t="shared" si="247"/>
        <v>Diabetico</v>
      </c>
      <c r="AK489">
        <v>143</v>
      </c>
      <c r="AL489" t="str">
        <f t="shared" si="248"/>
        <v>Diabetes</v>
      </c>
      <c r="AM489">
        <v>7.1</v>
      </c>
      <c r="AN489" t="str">
        <f t="shared" si="249"/>
        <v>Diabetes</v>
      </c>
      <c r="AO489">
        <v>291</v>
      </c>
      <c r="AP489" t="str">
        <f t="shared" si="250"/>
        <v>Riesgo</v>
      </c>
      <c r="AQ489">
        <v>212</v>
      </c>
      <c r="AR489" t="str">
        <f t="shared" si="251"/>
        <v>Muy alto</v>
      </c>
      <c r="AS489">
        <v>25</v>
      </c>
      <c r="AT489" t="str">
        <f t="shared" si="252"/>
        <v>Bajo</v>
      </c>
      <c r="AU489">
        <v>328</v>
      </c>
      <c r="AV489" t="str">
        <f t="shared" si="253"/>
        <v>Alto</v>
      </c>
      <c r="AW489">
        <v>129</v>
      </c>
      <c r="AX489" t="str">
        <f t="shared" si="254"/>
        <v>Bajo</v>
      </c>
      <c r="AY489">
        <v>6.2</v>
      </c>
      <c r="AZ489" t="str">
        <f t="shared" si="255"/>
        <v>Alto</v>
      </c>
      <c r="BA489">
        <v>9.1999999999999993</v>
      </c>
      <c r="BB489" t="str">
        <f t="shared" si="233"/>
        <v>Baja</v>
      </c>
      <c r="BC489">
        <v>7.9</v>
      </c>
      <c r="BD489" t="str">
        <f t="shared" si="256"/>
        <v>Bajo</v>
      </c>
      <c r="BE489">
        <v>5.2</v>
      </c>
      <c r="BF489" t="str">
        <f t="shared" si="257"/>
        <v>Alto</v>
      </c>
      <c r="BG489">
        <v>1</v>
      </c>
      <c r="BH489" t="str">
        <f t="shared" si="258"/>
        <v>Toma ECA</v>
      </c>
      <c r="BI489">
        <v>1</v>
      </c>
      <c r="BJ489" t="str">
        <f t="shared" si="259"/>
        <v>Toma ARB</v>
      </c>
      <c r="BK489">
        <v>0</v>
      </c>
      <c r="BL489" t="str">
        <f t="shared" si="260"/>
        <v>No toma diureticos</v>
      </c>
      <c r="BM489">
        <v>0</v>
      </c>
      <c r="BN489" t="str">
        <f t="shared" si="261"/>
        <v>No toma estatinas</v>
      </c>
      <c r="BO489">
        <v>1</v>
      </c>
      <c r="BP489" t="str">
        <f t="shared" si="262"/>
        <v>Enfermedad renal</v>
      </c>
      <c r="BQ489">
        <v>0</v>
      </c>
      <c r="BR489" t="str">
        <f t="shared" si="263"/>
        <v>Sano</v>
      </c>
    </row>
    <row r="490" spans="1:70" x14ac:dyDescent="0.25">
      <c r="A490" t="s">
        <v>490</v>
      </c>
      <c r="B490">
        <v>68</v>
      </c>
      <c r="C490" t="str">
        <f t="shared" si="234"/>
        <v>Adulto Mayor</v>
      </c>
      <c r="D490" t="s">
        <v>6</v>
      </c>
      <c r="E490">
        <v>30.2</v>
      </c>
      <c r="F490" t="str">
        <f t="shared" si="235"/>
        <v>Obesidad I</v>
      </c>
      <c r="G490">
        <v>0</v>
      </c>
      <c r="H490" t="str">
        <f t="shared" si="236"/>
        <v>No tiene herencia</v>
      </c>
      <c r="I490">
        <v>156</v>
      </c>
      <c r="J490">
        <v>93</v>
      </c>
      <c r="K490">
        <v>100</v>
      </c>
      <c r="L490" t="str">
        <f t="shared" si="237"/>
        <v>Normal</v>
      </c>
      <c r="M490">
        <v>45</v>
      </c>
      <c r="N490" t="str">
        <f t="shared" si="238"/>
        <v>Intermedia</v>
      </c>
      <c r="O490">
        <v>3</v>
      </c>
      <c r="P490" t="str">
        <f t="shared" si="239"/>
        <v>Limitacion marcada</v>
      </c>
      <c r="Q490">
        <v>1</v>
      </c>
      <c r="R490" t="str">
        <f t="shared" si="240"/>
        <v>Tiene cetoacidosis</v>
      </c>
      <c r="S490">
        <v>1</v>
      </c>
      <c r="T490" t="str">
        <f t="shared" si="241"/>
        <v>Tiene Insuficiencia</v>
      </c>
      <c r="U490">
        <v>1</v>
      </c>
      <c r="V490" t="str">
        <f t="shared" si="242"/>
        <v>Hipertenso</v>
      </c>
      <c r="W490">
        <v>4.9000000000000004</v>
      </c>
      <c r="X490" t="str">
        <f t="shared" si="231"/>
        <v>Alto</v>
      </c>
      <c r="Y490">
        <v>52</v>
      </c>
      <c r="Z490" t="str">
        <f t="shared" si="232"/>
        <v>Elevado</v>
      </c>
      <c r="AA490">
        <v>11</v>
      </c>
      <c r="AB490" t="str">
        <f t="shared" si="243"/>
        <v>Fallo renal</v>
      </c>
      <c r="AC490">
        <v>2142</v>
      </c>
      <c r="AD490" t="str">
        <f t="shared" si="244"/>
        <v>Proteinuria</v>
      </c>
      <c r="AE490">
        <v>1927</v>
      </c>
      <c r="AF490" t="str">
        <f t="shared" si="245"/>
        <v>Macroalbuminuria</v>
      </c>
      <c r="AG490">
        <v>890</v>
      </c>
      <c r="AH490" t="str">
        <f t="shared" si="246"/>
        <v>Poliuria</v>
      </c>
      <c r="AI490">
        <v>1</v>
      </c>
      <c r="AJ490" t="str">
        <f t="shared" si="247"/>
        <v>Diabetico</v>
      </c>
      <c r="AK490">
        <v>120</v>
      </c>
      <c r="AL490" t="str">
        <f t="shared" si="248"/>
        <v>Prediabetes</v>
      </c>
      <c r="AM490">
        <v>8.6</v>
      </c>
      <c r="AN490" t="str">
        <f t="shared" si="249"/>
        <v>Diabetes</v>
      </c>
      <c r="AO490">
        <v>241</v>
      </c>
      <c r="AP490" t="str">
        <f t="shared" si="250"/>
        <v>Riesgo</v>
      </c>
      <c r="AQ490">
        <v>130</v>
      </c>
      <c r="AR490" t="str">
        <f t="shared" si="251"/>
        <v>Limite alto</v>
      </c>
      <c r="AS490">
        <v>44</v>
      </c>
      <c r="AT490" t="str">
        <f t="shared" si="252"/>
        <v>Bajo</v>
      </c>
      <c r="AU490">
        <v>233</v>
      </c>
      <c r="AV490" t="str">
        <f t="shared" si="253"/>
        <v>Alto</v>
      </c>
      <c r="AW490">
        <v>139</v>
      </c>
      <c r="AX490" t="str">
        <f t="shared" si="254"/>
        <v>Normal</v>
      </c>
      <c r="AY490">
        <v>6.9</v>
      </c>
      <c r="AZ490" t="str">
        <f t="shared" si="255"/>
        <v>Alto</v>
      </c>
      <c r="BA490">
        <v>9.8000000000000007</v>
      </c>
      <c r="BB490" t="str">
        <f t="shared" si="233"/>
        <v>Baja</v>
      </c>
      <c r="BC490">
        <v>8.8000000000000007</v>
      </c>
      <c r="BD490" t="str">
        <f t="shared" si="256"/>
        <v>Normal</v>
      </c>
      <c r="BE490">
        <v>5.2</v>
      </c>
      <c r="BF490" t="str">
        <f t="shared" si="257"/>
        <v>Alto</v>
      </c>
      <c r="BG490">
        <v>1</v>
      </c>
      <c r="BH490" t="str">
        <f t="shared" si="258"/>
        <v>Toma ECA</v>
      </c>
      <c r="BI490">
        <v>1</v>
      </c>
      <c r="BJ490" t="str">
        <f t="shared" si="259"/>
        <v>Toma ARB</v>
      </c>
      <c r="BK490">
        <v>0</v>
      </c>
      <c r="BL490" t="str">
        <f t="shared" si="260"/>
        <v>No toma diureticos</v>
      </c>
      <c r="BM490">
        <v>1</v>
      </c>
      <c r="BN490" t="str">
        <f t="shared" si="261"/>
        <v>Toma estatinas</v>
      </c>
      <c r="BO490">
        <v>1</v>
      </c>
      <c r="BP490" t="str">
        <f t="shared" si="262"/>
        <v>Enfermedad renal</v>
      </c>
      <c r="BQ490">
        <v>0</v>
      </c>
      <c r="BR490" t="str">
        <f t="shared" si="263"/>
        <v>Sano</v>
      </c>
    </row>
    <row r="491" spans="1:70" x14ac:dyDescent="0.25">
      <c r="A491" t="s">
        <v>491</v>
      </c>
      <c r="B491">
        <v>60</v>
      </c>
      <c r="C491" t="str">
        <f t="shared" si="234"/>
        <v>Adulto Mayor</v>
      </c>
      <c r="D491" t="s">
        <v>1</v>
      </c>
      <c r="E491">
        <v>31.8</v>
      </c>
      <c r="F491" t="str">
        <f t="shared" si="235"/>
        <v>Obesidad I</v>
      </c>
      <c r="G491">
        <v>1</v>
      </c>
      <c r="H491" t="str">
        <f t="shared" si="236"/>
        <v>Tiene herencia</v>
      </c>
      <c r="I491">
        <v>158</v>
      </c>
      <c r="J491">
        <v>96</v>
      </c>
      <c r="K491">
        <v>98</v>
      </c>
      <c r="L491" t="str">
        <f t="shared" si="237"/>
        <v>Normal</v>
      </c>
      <c r="M491">
        <v>42</v>
      </c>
      <c r="N491" t="str">
        <f t="shared" si="238"/>
        <v>Intermedia</v>
      </c>
      <c r="O491">
        <v>4</v>
      </c>
      <c r="P491" t="str">
        <f t="shared" si="239"/>
        <v>Incapacidad</v>
      </c>
      <c r="Q491">
        <v>1</v>
      </c>
      <c r="R491" t="str">
        <f t="shared" si="240"/>
        <v>Tiene cetoacidosis</v>
      </c>
      <c r="S491">
        <v>1</v>
      </c>
      <c r="T491" t="str">
        <f t="shared" si="241"/>
        <v>Tiene Insuficiencia</v>
      </c>
      <c r="U491">
        <v>1</v>
      </c>
      <c r="V491" t="str">
        <f t="shared" si="242"/>
        <v>Hipertenso</v>
      </c>
      <c r="W491">
        <v>3.6</v>
      </c>
      <c r="X491" t="str">
        <f t="shared" si="231"/>
        <v>Alto</v>
      </c>
      <c r="Y491">
        <v>97</v>
      </c>
      <c r="Z491" t="str">
        <f t="shared" si="232"/>
        <v>Elevado</v>
      </c>
      <c r="AA491">
        <v>33</v>
      </c>
      <c r="AB491" t="str">
        <f t="shared" si="243"/>
        <v>Funcion disminuida moderada</v>
      </c>
      <c r="AC491">
        <v>355</v>
      </c>
      <c r="AD491" t="str">
        <f t="shared" si="244"/>
        <v>Proteinuria</v>
      </c>
      <c r="AE491">
        <v>284</v>
      </c>
      <c r="AF491" t="str">
        <f t="shared" si="245"/>
        <v>Microalbuminuria</v>
      </c>
      <c r="AG491">
        <v>321</v>
      </c>
      <c r="AH491" t="str">
        <f t="shared" si="246"/>
        <v>Oliguria</v>
      </c>
      <c r="AI491">
        <v>1</v>
      </c>
      <c r="AJ491" t="str">
        <f t="shared" si="247"/>
        <v>Diabetico</v>
      </c>
      <c r="AK491">
        <v>185</v>
      </c>
      <c r="AL491" t="str">
        <f t="shared" si="248"/>
        <v>Diabetes</v>
      </c>
      <c r="AM491">
        <v>7.3</v>
      </c>
      <c r="AN491" t="str">
        <f t="shared" si="249"/>
        <v>Diabetes</v>
      </c>
      <c r="AO491">
        <v>237</v>
      </c>
      <c r="AP491" t="str">
        <f t="shared" si="250"/>
        <v>Alto</v>
      </c>
      <c r="AQ491">
        <v>191</v>
      </c>
      <c r="AR491" t="str">
        <f t="shared" si="251"/>
        <v>Muy alto</v>
      </c>
      <c r="AS491">
        <v>34</v>
      </c>
      <c r="AT491" t="str">
        <f t="shared" si="252"/>
        <v>Bajo</v>
      </c>
      <c r="AU491">
        <v>246</v>
      </c>
      <c r="AV491" t="str">
        <f t="shared" si="253"/>
        <v>Alto</v>
      </c>
      <c r="AW491">
        <v>133</v>
      </c>
      <c r="AX491" t="str">
        <f t="shared" si="254"/>
        <v>Bajo</v>
      </c>
      <c r="AY491">
        <v>6.2</v>
      </c>
      <c r="AZ491" t="str">
        <f t="shared" si="255"/>
        <v>Alto</v>
      </c>
      <c r="BA491">
        <v>10.8</v>
      </c>
      <c r="BB491" t="str">
        <f t="shared" si="233"/>
        <v>Baja</v>
      </c>
      <c r="BC491">
        <v>8.5</v>
      </c>
      <c r="BD491" t="str">
        <f t="shared" si="256"/>
        <v>Normal</v>
      </c>
      <c r="BE491">
        <v>5</v>
      </c>
      <c r="BF491" t="str">
        <f t="shared" si="257"/>
        <v>Alto</v>
      </c>
      <c r="BG491">
        <v>1</v>
      </c>
      <c r="BH491" t="str">
        <f t="shared" si="258"/>
        <v>Toma ECA</v>
      </c>
      <c r="BI491">
        <v>0</v>
      </c>
      <c r="BJ491" t="str">
        <f t="shared" si="259"/>
        <v>No toma ARB</v>
      </c>
      <c r="BK491">
        <v>1</v>
      </c>
      <c r="BL491" t="str">
        <f t="shared" si="260"/>
        <v>Toma diureticos</v>
      </c>
      <c r="BM491">
        <v>1</v>
      </c>
      <c r="BN491" t="str">
        <f t="shared" si="261"/>
        <v>Toma estatinas</v>
      </c>
      <c r="BO491">
        <v>1</v>
      </c>
      <c r="BP491" t="str">
        <f t="shared" si="262"/>
        <v>Enfermedad renal</v>
      </c>
      <c r="BQ491">
        <v>1</v>
      </c>
      <c r="BR491" t="str">
        <f t="shared" si="263"/>
        <v>Enfermedad cardiovascular</v>
      </c>
    </row>
    <row r="492" spans="1:70" x14ac:dyDescent="0.25">
      <c r="A492" t="s">
        <v>492</v>
      </c>
      <c r="B492">
        <v>57</v>
      </c>
      <c r="C492" t="str">
        <f t="shared" si="234"/>
        <v>Adulto</v>
      </c>
      <c r="D492" t="s">
        <v>1</v>
      </c>
      <c r="E492">
        <v>26.9</v>
      </c>
      <c r="F492" t="str">
        <f t="shared" si="235"/>
        <v>Sobrepeso</v>
      </c>
      <c r="G492">
        <v>1</v>
      </c>
      <c r="H492" t="str">
        <f t="shared" si="236"/>
        <v>Tiene herencia</v>
      </c>
      <c r="I492">
        <v>179</v>
      </c>
      <c r="J492">
        <v>110</v>
      </c>
      <c r="K492">
        <v>81</v>
      </c>
      <c r="L492" t="str">
        <f t="shared" si="237"/>
        <v>Normal</v>
      </c>
      <c r="M492">
        <v>31</v>
      </c>
      <c r="N492" t="str">
        <f t="shared" si="238"/>
        <v>Reducida</v>
      </c>
      <c r="O492">
        <v>4</v>
      </c>
      <c r="P492" t="str">
        <f t="shared" si="239"/>
        <v>Incapacidad</v>
      </c>
      <c r="Q492">
        <v>0</v>
      </c>
      <c r="R492" t="str">
        <f t="shared" si="240"/>
        <v>No tiene cetoacidosis</v>
      </c>
      <c r="S492">
        <v>1</v>
      </c>
      <c r="T492" t="str">
        <f t="shared" si="241"/>
        <v>Tiene Insuficiencia</v>
      </c>
      <c r="U492">
        <v>1</v>
      </c>
      <c r="V492" t="str">
        <f t="shared" si="242"/>
        <v>Hipertenso</v>
      </c>
      <c r="W492">
        <v>3.6</v>
      </c>
      <c r="X492" t="str">
        <f t="shared" si="231"/>
        <v>Alto</v>
      </c>
      <c r="Y492">
        <v>117</v>
      </c>
      <c r="Z492" t="str">
        <f t="shared" si="232"/>
        <v>Riesgo</v>
      </c>
      <c r="AA492">
        <v>37</v>
      </c>
      <c r="AB492" t="str">
        <f t="shared" si="243"/>
        <v>Funcion disminuida moderada</v>
      </c>
      <c r="AC492">
        <v>2042</v>
      </c>
      <c r="AD492" t="str">
        <f t="shared" si="244"/>
        <v>Proteinuria</v>
      </c>
      <c r="AE492">
        <v>1429</v>
      </c>
      <c r="AF492" t="str">
        <f t="shared" si="245"/>
        <v>Macroalbuminuria</v>
      </c>
      <c r="AG492">
        <v>493</v>
      </c>
      <c r="AH492" t="str">
        <f t="shared" si="246"/>
        <v>Oliguria</v>
      </c>
      <c r="AI492">
        <v>1</v>
      </c>
      <c r="AJ492" t="str">
        <f t="shared" si="247"/>
        <v>Diabetico</v>
      </c>
      <c r="AK492">
        <v>205</v>
      </c>
      <c r="AL492" t="str">
        <f t="shared" si="248"/>
        <v>Diabetes</v>
      </c>
      <c r="AM492">
        <v>7.4</v>
      </c>
      <c r="AN492" t="str">
        <f t="shared" si="249"/>
        <v>Diabetes</v>
      </c>
      <c r="AO492">
        <v>317</v>
      </c>
      <c r="AP492" t="str">
        <f t="shared" si="250"/>
        <v>Riesgo</v>
      </c>
      <c r="AQ492">
        <v>162</v>
      </c>
      <c r="AR492" t="str">
        <f t="shared" si="251"/>
        <v>Alto</v>
      </c>
      <c r="AS492">
        <v>31</v>
      </c>
      <c r="AT492" t="str">
        <f t="shared" si="252"/>
        <v>Bajo</v>
      </c>
      <c r="AU492">
        <v>310</v>
      </c>
      <c r="AV492" t="str">
        <f t="shared" si="253"/>
        <v>Alto</v>
      </c>
      <c r="AW492">
        <v>138</v>
      </c>
      <c r="AX492" t="str">
        <f t="shared" si="254"/>
        <v>Normal</v>
      </c>
      <c r="AY492">
        <v>5.5</v>
      </c>
      <c r="AZ492" t="str">
        <f t="shared" si="255"/>
        <v>Alto</v>
      </c>
      <c r="BA492">
        <v>8.4</v>
      </c>
      <c r="BB492" t="str">
        <f t="shared" si="233"/>
        <v>Baja</v>
      </c>
      <c r="BC492">
        <v>8.4</v>
      </c>
      <c r="BD492" t="str">
        <f t="shared" si="256"/>
        <v>Bajo</v>
      </c>
      <c r="BE492">
        <v>7.1</v>
      </c>
      <c r="BF492" t="str">
        <f t="shared" si="257"/>
        <v>Alto</v>
      </c>
      <c r="BG492">
        <v>1</v>
      </c>
      <c r="BH492" t="str">
        <f t="shared" si="258"/>
        <v>Toma ECA</v>
      </c>
      <c r="BI492">
        <v>1</v>
      </c>
      <c r="BJ492" t="str">
        <f t="shared" si="259"/>
        <v>Toma ARB</v>
      </c>
      <c r="BK492">
        <v>1</v>
      </c>
      <c r="BL492" t="str">
        <f t="shared" si="260"/>
        <v>Toma diureticos</v>
      </c>
      <c r="BM492">
        <v>1</v>
      </c>
      <c r="BN492" t="str">
        <f t="shared" si="261"/>
        <v>Toma estatinas</v>
      </c>
      <c r="BO492">
        <v>1</v>
      </c>
      <c r="BP492" t="str">
        <f t="shared" si="262"/>
        <v>Enfermedad renal</v>
      </c>
      <c r="BQ492">
        <v>1</v>
      </c>
      <c r="BR492" t="str">
        <f t="shared" si="263"/>
        <v>Enfermedad cardiovascular</v>
      </c>
    </row>
    <row r="493" spans="1:70" x14ac:dyDescent="0.25">
      <c r="A493" t="s">
        <v>493</v>
      </c>
      <c r="B493">
        <v>75</v>
      </c>
      <c r="C493" t="str">
        <f t="shared" si="234"/>
        <v>Adulto Mayor</v>
      </c>
      <c r="D493" t="s">
        <v>6</v>
      </c>
      <c r="E493">
        <v>27.8</v>
      </c>
      <c r="F493" t="str">
        <f t="shared" si="235"/>
        <v>Sobrepeso</v>
      </c>
      <c r="G493">
        <v>0</v>
      </c>
      <c r="H493" t="str">
        <f t="shared" si="236"/>
        <v>No tiene herencia</v>
      </c>
      <c r="I493">
        <v>140</v>
      </c>
      <c r="J493">
        <v>97</v>
      </c>
      <c r="K493">
        <v>105</v>
      </c>
      <c r="L493" t="str">
        <f t="shared" si="237"/>
        <v>Taquicardia</v>
      </c>
      <c r="M493">
        <v>28</v>
      </c>
      <c r="N493" t="str">
        <f t="shared" si="238"/>
        <v>Reducida</v>
      </c>
      <c r="O493">
        <v>2</v>
      </c>
      <c r="P493" t="str">
        <f t="shared" si="239"/>
        <v>Ligera limitaciones</v>
      </c>
      <c r="Q493">
        <v>1</v>
      </c>
      <c r="R493" t="str">
        <f t="shared" si="240"/>
        <v>Tiene cetoacidosis</v>
      </c>
      <c r="S493">
        <v>1</v>
      </c>
      <c r="T493" t="str">
        <f t="shared" si="241"/>
        <v>Tiene Insuficiencia</v>
      </c>
      <c r="U493">
        <v>1</v>
      </c>
      <c r="V493" t="str">
        <f t="shared" si="242"/>
        <v>Hipertenso</v>
      </c>
      <c r="W493">
        <v>3.5</v>
      </c>
      <c r="X493" t="str">
        <f t="shared" si="231"/>
        <v>Alto</v>
      </c>
      <c r="Y493">
        <v>102</v>
      </c>
      <c r="Z493" t="str">
        <f t="shared" si="232"/>
        <v>Riesgo</v>
      </c>
      <c r="AA493">
        <v>46</v>
      </c>
      <c r="AB493" t="str">
        <f t="shared" si="243"/>
        <v>Funcion disminuida moderada</v>
      </c>
      <c r="AC493">
        <v>1390</v>
      </c>
      <c r="AD493" t="str">
        <f t="shared" si="244"/>
        <v>Proteinuria</v>
      </c>
      <c r="AE493">
        <v>1112</v>
      </c>
      <c r="AF493" t="str">
        <f t="shared" si="245"/>
        <v>Macroalbuminuria</v>
      </c>
      <c r="AG493">
        <v>428</v>
      </c>
      <c r="AH493" t="str">
        <f t="shared" si="246"/>
        <v>Oliguria</v>
      </c>
      <c r="AI493">
        <v>1</v>
      </c>
      <c r="AJ493" t="str">
        <f t="shared" si="247"/>
        <v>Diabetico</v>
      </c>
      <c r="AK493">
        <v>171</v>
      </c>
      <c r="AL493" t="str">
        <f t="shared" si="248"/>
        <v>Diabetes</v>
      </c>
      <c r="AM493">
        <v>7</v>
      </c>
      <c r="AN493" t="str">
        <f t="shared" si="249"/>
        <v>Diabetes</v>
      </c>
      <c r="AO493">
        <v>204</v>
      </c>
      <c r="AP493" t="str">
        <f t="shared" si="250"/>
        <v>Alto</v>
      </c>
      <c r="AQ493">
        <v>200</v>
      </c>
      <c r="AR493" t="str">
        <f t="shared" si="251"/>
        <v>Muy alto</v>
      </c>
      <c r="AS493">
        <v>30</v>
      </c>
      <c r="AT493" t="str">
        <f t="shared" si="252"/>
        <v>Bajo</v>
      </c>
      <c r="AU493">
        <v>356</v>
      </c>
      <c r="AV493" t="str">
        <f t="shared" si="253"/>
        <v>Alto</v>
      </c>
      <c r="AW493">
        <v>130</v>
      </c>
      <c r="AX493" t="str">
        <f t="shared" si="254"/>
        <v>Bajo</v>
      </c>
      <c r="AY493">
        <v>6.2</v>
      </c>
      <c r="AZ493" t="str">
        <f t="shared" si="255"/>
        <v>Alto</v>
      </c>
      <c r="BA493">
        <v>8.1999999999999993</v>
      </c>
      <c r="BB493" t="str">
        <f t="shared" si="233"/>
        <v>Baja</v>
      </c>
      <c r="BC493">
        <v>8.1999999999999993</v>
      </c>
      <c r="BD493" t="str">
        <f t="shared" si="256"/>
        <v>Bajo</v>
      </c>
      <c r="BE493">
        <v>6.9</v>
      </c>
      <c r="BF493" t="str">
        <f t="shared" si="257"/>
        <v>Alto</v>
      </c>
      <c r="BG493">
        <v>0</v>
      </c>
      <c r="BH493" t="str">
        <f t="shared" si="258"/>
        <v>No Toma ECA</v>
      </c>
      <c r="BI493">
        <v>0</v>
      </c>
      <c r="BJ493" t="str">
        <f t="shared" si="259"/>
        <v>No toma ARB</v>
      </c>
      <c r="BK493">
        <v>1</v>
      </c>
      <c r="BL493" t="str">
        <f t="shared" si="260"/>
        <v>Toma diureticos</v>
      </c>
      <c r="BM493">
        <v>1</v>
      </c>
      <c r="BN493" t="str">
        <f t="shared" si="261"/>
        <v>Toma estatinas</v>
      </c>
      <c r="BO493">
        <v>1</v>
      </c>
      <c r="BP493" t="str">
        <f t="shared" si="262"/>
        <v>Enfermedad renal</v>
      </c>
      <c r="BQ493">
        <v>1</v>
      </c>
      <c r="BR493" t="str">
        <f t="shared" si="263"/>
        <v>Enfermedad cardiovascular</v>
      </c>
    </row>
    <row r="494" spans="1:70" x14ac:dyDescent="0.25">
      <c r="A494" t="s">
        <v>494</v>
      </c>
      <c r="B494">
        <v>69</v>
      </c>
      <c r="C494" t="str">
        <f t="shared" si="234"/>
        <v>Adulto Mayor</v>
      </c>
      <c r="D494" t="s">
        <v>1</v>
      </c>
      <c r="E494">
        <v>27.5</v>
      </c>
      <c r="F494" t="str">
        <f t="shared" si="235"/>
        <v>Sobrepeso</v>
      </c>
      <c r="G494">
        <v>0</v>
      </c>
      <c r="H494" t="str">
        <f t="shared" si="236"/>
        <v>No tiene herencia</v>
      </c>
      <c r="I494">
        <v>127</v>
      </c>
      <c r="J494">
        <v>85</v>
      </c>
      <c r="K494">
        <v>67</v>
      </c>
      <c r="L494" t="str">
        <f t="shared" si="237"/>
        <v>Normal</v>
      </c>
      <c r="M494">
        <v>66</v>
      </c>
      <c r="N494" t="str">
        <f t="shared" si="238"/>
        <v>Normal</v>
      </c>
      <c r="O494">
        <v>1</v>
      </c>
      <c r="P494" t="str">
        <f t="shared" si="239"/>
        <v>Sin limitaciones</v>
      </c>
      <c r="Q494">
        <v>0</v>
      </c>
      <c r="R494" t="str">
        <f t="shared" si="240"/>
        <v>No tiene cetoacidosis</v>
      </c>
      <c r="S494">
        <v>0</v>
      </c>
      <c r="T494" t="str">
        <f t="shared" si="241"/>
        <v>No tiene Insuficiencia</v>
      </c>
      <c r="U494">
        <v>0</v>
      </c>
      <c r="V494" t="str">
        <f t="shared" si="242"/>
        <v>Normotenso</v>
      </c>
      <c r="W494">
        <v>1.1000000000000001</v>
      </c>
      <c r="X494" t="str">
        <f t="shared" si="231"/>
        <v>Normal</v>
      </c>
      <c r="Y494">
        <v>16</v>
      </c>
      <c r="Z494" t="str">
        <f t="shared" si="232"/>
        <v>Bajo</v>
      </c>
      <c r="AA494">
        <v>91</v>
      </c>
      <c r="AB494" t="str">
        <f t="shared" si="243"/>
        <v>Normal</v>
      </c>
      <c r="AC494">
        <v>23</v>
      </c>
      <c r="AD494" t="str">
        <f t="shared" si="244"/>
        <v>Normal</v>
      </c>
      <c r="AE494">
        <v>18</v>
      </c>
      <c r="AF494" t="str">
        <f t="shared" si="245"/>
        <v>Normal</v>
      </c>
      <c r="AG494">
        <v>1627</v>
      </c>
      <c r="AH494" t="str">
        <f t="shared" si="246"/>
        <v>Poliuria</v>
      </c>
      <c r="AI494">
        <v>1</v>
      </c>
      <c r="AJ494" t="str">
        <f t="shared" si="247"/>
        <v>Diabetico</v>
      </c>
      <c r="AK494">
        <v>109</v>
      </c>
      <c r="AL494" t="str">
        <f t="shared" si="248"/>
        <v>Prediabetes</v>
      </c>
      <c r="AM494">
        <v>5.8</v>
      </c>
      <c r="AN494" t="str">
        <f t="shared" si="249"/>
        <v>Prediabetes</v>
      </c>
      <c r="AO494">
        <v>200</v>
      </c>
      <c r="AP494" t="str">
        <f t="shared" si="250"/>
        <v>Alto</v>
      </c>
      <c r="AQ494">
        <v>130</v>
      </c>
      <c r="AR494" t="str">
        <f t="shared" si="251"/>
        <v>Limite alto</v>
      </c>
      <c r="AS494">
        <v>63</v>
      </c>
      <c r="AT494" t="str">
        <f t="shared" si="252"/>
        <v>Normal</v>
      </c>
      <c r="AU494">
        <v>152</v>
      </c>
      <c r="AV494" t="str">
        <f t="shared" si="253"/>
        <v>Alto</v>
      </c>
      <c r="AW494">
        <v>144</v>
      </c>
      <c r="AX494" t="str">
        <f t="shared" si="254"/>
        <v>Normal</v>
      </c>
      <c r="AY494">
        <v>4.2</v>
      </c>
      <c r="AZ494" t="str">
        <f t="shared" si="255"/>
        <v>Normal</v>
      </c>
      <c r="BA494">
        <v>14</v>
      </c>
      <c r="BB494" t="str">
        <f t="shared" si="233"/>
        <v>Normal</v>
      </c>
      <c r="BC494">
        <v>9.9</v>
      </c>
      <c r="BD494" t="str">
        <f t="shared" si="256"/>
        <v>Normal</v>
      </c>
      <c r="BE494">
        <v>2.7</v>
      </c>
      <c r="BF494" t="str">
        <f t="shared" si="257"/>
        <v>Normal</v>
      </c>
      <c r="BG494">
        <v>0</v>
      </c>
      <c r="BH494" t="str">
        <f t="shared" si="258"/>
        <v>No Toma ECA</v>
      </c>
      <c r="BI494">
        <v>1</v>
      </c>
      <c r="BJ494" t="str">
        <f t="shared" si="259"/>
        <v>Toma ARB</v>
      </c>
      <c r="BK494">
        <v>0</v>
      </c>
      <c r="BL494" t="str">
        <f t="shared" si="260"/>
        <v>No toma diureticos</v>
      </c>
      <c r="BM494">
        <v>0</v>
      </c>
      <c r="BN494" t="str">
        <f t="shared" si="261"/>
        <v>No toma estatinas</v>
      </c>
      <c r="BO494">
        <v>0</v>
      </c>
      <c r="BP494" t="str">
        <f t="shared" si="262"/>
        <v>Sano</v>
      </c>
      <c r="BQ494">
        <v>1</v>
      </c>
      <c r="BR494" t="str">
        <f t="shared" si="263"/>
        <v>Enfermedad cardiovascular</v>
      </c>
    </row>
    <row r="495" spans="1:70" x14ac:dyDescent="0.25">
      <c r="A495" t="s">
        <v>495</v>
      </c>
      <c r="B495">
        <v>47</v>
      </c>
      <c r="C495" t="str">
        <f t="shared" si="234"/>
        <v>Adulto</v>
      </c>
      <c r="D495" t="s">
        <v>1</v>
      </c>
      <c r="E495">
        <v>19.2</v>
      </c>
      <c r="F495" t="str">
        <f t="shared" si="235"/>
        <v>Peso Normal</v>
      </c>
      <c r="G495">
        <v>1</v>
      </c>
      <c r="H495" t="str">
        <f t="shared" si="236"/>
        <v>Tiene herencia</v>
      </c>
      <c r="I495">
        <v>107</v>
      </c>
      <c r="J495">
        <v>81</v>
      </c>
      <c r="K495">
        <v>67</v>
      </c>
      <c r="L495" t="str">
        <f t="shared" si="237"/>
        <v>Normal</v>
      </c>
      <c r="M495">
        <v>66</v>
      </c>
      <c r="N495" t="str">
        <f t="shared" si="238"/>
        <v>Normal</v>
      </c>
      <c r="O495">
        <v>1</v>
      </c>
      <c r="P495" t="str">
        <f t="shared" si="239"/>
        <v>Sin limitaciones</v>
      </c>
      <c r="Q495">
        <v>0</v>
      </c>
      <c r="R495" t="str">
        <f t="shared" si="240"/>
        <v>No tiene cetoacidosis</v>
      </c>
      <c r="S495">
        <v>0</v>
      </c>
      <c r="T495" t="str">
        <f t="shared" si="241"/>
        <v>No tiene Insuficiencia</v>
      </c>
      <c r="U495">
        <v>1</v>
      </c>
      <c r="V495" t="str">
        <f t="shared" si="242"/>
        <v>Hipertenso</v>
      </c>
      <c r="W495">
        <v>0.8</v>
      </c>
      <c r="X495" t="str">
        <f t="shared" si="231"/>
        <v>Normal</v>
      </c>
      <c r="Y495">
        <v>39</v>
      </c>
      <c r="Z495" t="str">
        <f t="shared" si="232"/>
        <v>Normal</v>
      </c>
      <c r="AA495">
        <v>110</v>
      </c>
      <c r="AB495" t="str">
        <f t="shared" si="243"/>
        <v>Normal</v>
      </c>
      <c r="AC495">
        <v>8</v>
      </c>
      <c r="AD495" t="str">
        <f t="shared" si="244"/>
        <v>Normal</v>
      </c>
      <c r="AE495">
        <v>5</v>
      </c>
      <c r="AF495" t="str">
        <f t="shared" si="245"/>
        <v>Normal</v>
      </c>
      <c r="AG495">
        <v>1437</v>
      </c>
      <c r="AH495" t="str">
        <f t="shared" si="246"/>
        <v>Poliuria</v>
      </c>
      <c r="AI495">
        <v>1</v>
      </c>
      <c r="AJ495" t="str">
        <f t="shared" si="247"/>
        <v>Diabetico</v>
      </c>
      <c r="AK495">
        <v>83</v>
      </c>
      <c r="AL495" t="str">
        <f t="shared" si="248"/>
        <v>Normal</v>
      </c>
      <c r="AM495">
        <v>6</v>
      </c>
      <c r="AN495" t="str">
        <f t="shared" si="249"/>
        <v>Prediabetes</v>
      </c>
      <c r="AO495">
        <v>187</v>
      </c>
      <c r="AP495" t="str">
        <f t="shared" si="250"/>
        <v>Normal</v>
      </c>
      <c r="AQ495">
        <v>96</v>
      </c>
      <c r="AR495" t="str">
        <f t="shared" si="251"/>
        <v>Normal</v>
      </c>
      <c r="AS495">
        <v>41</v>
      </c>
      <c r="AT495" t="str">
        <f t="shared" si="252"/>
        <v>Bajo</v>
      </c>
      <c r="AU495">
        <v>151</v>
      </c>
      <c r="AV495" t="str">
        <f t="shared" si="253"/>
        <v>Alto</v>
      </c>
      <c r="AW495">
        <v>138</v>
      </c>
      <c r="AX495" t="str">
        <f t="shared" si="254"/>
        <v>Normal</v>
      </c>
      <c r="AY495">
        <v>3.7</v>
      </c>
      <c r="AZ495" t="str">
        <f t="shared" si="255"/>
        <v>Normal</v>
      </c>
      <c r="BA495">
        <v>12.2</v>
      </c>
      <c r="BB495" t="str">
        <f t="shared" si="233"/>
        <v>Baja</v>
      </c>
      <c r="BC495">
        <v>10.199999999999999</v>
      </c>
      <c r="BD495" t="str">
        <f t="shared" si="256"/>
        <v>Normal</v>
      </c>
      <c r="BE495">
        <v>4.4000000000000004</v>
      </c>
      <c r="BF495" t="str">
        <f t="shared" si="257"/>
        <v>Normal</v>
      </c>
      <c r="BG495">
        <v>1</v>
      </c>
      <c r="BH495" t="str">
        <f t="shared" si="258"/>
        <v>Toma ECA</v>
      </c>
      <c r="BI495">
        <v>0</v>
      </c>
      <c r="BJ495" t="str">
        <f t="shared" si="259"/>
        <v>No toma ARB</v>
      </c>
      <c r="BK495">
        <v>1</v>
      </c>
      <c r="BL495" t="str">
        <f t="shared" si="260"/>
        <v>Toma diureticos</v>
      </c>
      <c r="BM495">
        <v>1</v>
      </c>
      <c r="BN495" t="str">
        <f t="shared" si="261"/>
        <v>Toma estatinas</v>
      </c>
      <c r="BO495">
        <v>0</v>
      </c>
      <c r="BP495" t="str">
        <f t="shared" si="262"/>
        <v>Sano</v>
      </c>
      <c r="BQ495">
        <v>1</v>
      </c>
      <c r="BR495" t="str">
        <f t="shared" si="263"/>
        <v>Enfermedad cardiovascular</v>
      </c>
    </row>
    <row r="496" spans="1:70" x14ac:dyDescent="0.25">
      <c r="A496" t="s">
        <v>496</v>
      </c>
      <c r="B496">
        <v>50</v>
      </c>
      <c r="C496" t="str">
        <f t="shared" si="234"/>
        <v>Adulto</v>
      </c>
      <c r="D496" t="s">
        <v>1</v>
      </c>
      <c r="E496">
        <v>25.1</v>
      </c>
      <c r="F496" t="str">
        <f t="shared" si="235"/>
        <v>Sobrepeso</v>
      </c>
      <c r="G496">
        <v>0</v>
      </c>
      <c r="H496" t="str">
        <f t="shared" si="236"/>
        <v>No tiene herencia</v>
      </c>
      <c r="I496">
        <v>142</v>
      </c>
      <c r="J496">
        <v>90</v>
      </c>
      <c r="K496">
        <v>75</v>
      </c>
      <c r="L496" t="str">
        <f t="shared" si="237"/>
        <v>Normal</v>
      </c>
      <c r="M496">
        <v>31</v>
      </c>
      <c r="N496" t="str">
        <f t="shared" si="238"/>
        <v>Reducida</v>
      </c>
      <c r="O496">
        <v>2</v>
      </c>
      <c r="P496" t="str">
        <f t="shared" si="239"/>
        <v>Ligera limitaciones</v>
      </c>
      <c r="Q496">
        <v>0</v>
      </c>
      <c r="R496" t="str">
        <f t="shared" si="240"/>
        <v>No tiene cetoacidosis</v>
      </c>
      <c r="S496">
        <v>1</v>
      </c>
      <c r="T496" t="str">
        <f t="shared" si="241"/>
        <v>Tiene Insuficiencia</v>
      </c>
      <c r="U496">
        <v>1</v>
      </c>
      <c r="V496" t="str">
        <f t="shared" si="242"/>
        <v>Hipertenso</v>
      </c>
      <c r="W496">
        <v>4.3</v>
      </c>
      <c r="X496" t="str">
        <f t="shared" si="231"/>
        <v>Alto</v>
      </c>
      <c r="Y496">
        <v>92</v>
      </c>
      <c r="Z496" t="str">
        <f t="shared" si="232"/>
        <v>Elevado</v>
      </c>
      <c r="AA496">
        <v>31</v>
      </c>
      <c r="AB496" t="str">
        <f t="shared" si="243"/>
        <v>Funcion disminuida moderada</v>
      </c>
      <c r="AC496">
        <v>2313</v>
      </c>
      <c r="AD496" t="str">
        <f t="shared" si="244"/>
        <v>Proteinuria</v>
      </c>
      <c r="AE496">
        <v>2081</v>
      </c>
      <c r="AF496" t="str">
        <f t="shared" si="245"/>
        <v>Macroalbuminuria</v>
      </c>
      <c r="AG496">
        <v>665</v>
      </c>
      <c r="AH496" t="str">
        <f t="shared" si="246"/>
        <v>Poliuria</v>
      </c>
      <c r="AI496">
        <v>0</v>
      </c>
      <c r="AJ496" t="str">
        <f t="shared" si="247"/>
        <v>No Diabetico</v>
      </c>
      <c r="AK496">
        <v>163</v>
      </c>
      <c r="AL496" t="str">
        <f t="shared" si="248"/>
        <v>Diabetes</v>
      </c>
      <c r="AM496">
        <v>11</v>
      </c>
      <c r="AN496" t="str">
        <f t="shared" si="249"/>
        <v>Diabetes</v>
      </c>
      <c r="AO496">
        <v>280</v>
      </c>
      <c r="AP496" t="str">
        <f t="shared" si="250"/>
        <v>Riesgo</v>
      </c>
      <c r="AQ496">
        <v>208</v>
      </c>
      <c r="AR496" t="str">
        <f t="shared" si="251"/>
        <v>Muy alto</v>
      </c>
      <c r="AS496">
        <v>34</v>
      </c>
      <c r="AT496" t="str">
        <f t="shared" si="252"/>
        <v>Bajo</v>
      </c>
      <c r="AU496">
        <v>406</v>
      </c>
      <c r="AV496" t="str">
        <f t="shared" si="253"/>
        <v>Alto</v>
      </c>
      <c r="AW496">
        <v>131</v>
      </c>
      <c r="AX496" t="str">
        <f t="shared" si="254"/>
        <v>Bajo</v>
      </c>
      <c r="AY496">
        <v>6.5</v>
      </c>
      <c r="AZ496" t="str">
        <f t="shared" si="255"/>
        <v>Alto</v>
      </c>
      <c r="BA496">
        <v>8.8000000000000007</v>
      </c>
      <c r="BB496" t="str">
        <f t="shared" si="233"/>
        <v>Baja</v>
      </c>
      <c r="BC496">
        <v>7.6</v>
      </c>
      <c r="BD496" t="str">
        <f t="shared" si="256"/>
        <v>Bajo</v>
      </c>
      <c r="BE496">
        <v>5</v>
      </c>
      <c r="BF496" t="str">
        <f t="shared" si="257"/>
        <v>Alto</v>
      </c>
      <c r="BG496">
        <v>0</v>
      </c>
      <c r="BH496" t="str">
        <f t="shared" si="258"/>
        <v>No Toma ECA</v>
      </c>
      <c r="BI496">
        <v>1</v>
      </c>
      <c r="BJ496" t="str">
        <f t="shared" si="259"/>
        <v>Toma ARB</v>
      </c>
      <c r="BK496">
        <v>1</v>
      </c>
      <c r="BL496" t="str">
        <f t="shared" si="260"/>
        <v>Toma diureticos</v>
      </c>
      <c r="BM496">
        <v>1</v>
      </c>
      <c r="BN496" t="str">
        <f t="shared" si="261"/>
        <v>Toma estatinas</v>
      </c>
      <c r="BO496">
        <v>1</v>
      </c>
      <c r="BP496" t="str">
        <f t="shared" si="262"/>
        <v>Enfermedad renal</v>
      </c>
      <c r="BQ496">
        <v>0</v>
      </c>
      <c r="BR496" t="str">
        <f t="shared" si="263"/>
        <v>Sano</v>
      </c>
    </row>
    <row r="497" spans="1:70" x14ac:dyDescent="0.25">
      <c r="A497" t="s">
        <v>497</v>
      </c>
      <c r="B497">
        <v>75</v>
      </c>
      <c r="C497" t="str">
        <f t="shared" si="234"/>
        <v>Adulto Mayor</v>
      </c>
      <c r="D497" t="s">
        <v>6</v>
      </c>
      <c r="E497">
        <v>37.6</v>
      </c>
      <c r="F497" t="str">
        <f t="shared" si="235"/>
        <v>Obesidad II</v>
      </c>
      <c r="G497">
        <v>0</v>
      </c>
      <c r="H497" t="str">
        <f t="shared" si="236"/>
        <v>No tiene herencia</v>
      </c>
      <c r="I497">
        <v>182</v>
      </c>
      <c r="J497">
        <v>95</v>
      </c>
      <c r="K497">
        <v>98</v>
      </c>
      <c r="L497" t="str">
        <f t="shared" si="237"/>
        <v>Normal</v>
      </c>
      <c r="M497">
        <v>38</v>
      </c>
      <c r="N497" t="str">
        <f t="shared" si="238"/>
        <v>Reducida</v>
      </c>
      <c r="O497">
        <v>2</v>
      </c>
      <c r="P497" t="str">
        <f t="shared" si="239"/>
        <v>Ligera limitaciones</v>
      </c>
      <c r="Q497">
        <v>0</v>
      </c>
      <c r="R497" t="str">
        <f t="shared" si="240"/>
        <v>No tiene cetoacidosis</v>
      </c>
      <c r="S497">
        <v>1</v>
      </c>
      <c r="T497" t="str">
        <f t="shared" si="241"/>
        <v>Tiene Insuficiencia</v>
      </c>
      <c r="U497">
        <v>1</v>
      </c>
      <c r="V497" t="str">
        <f t="shared" si="242"/>
        <v>Hipertenso</v>
      </c>
      <c r="W497">
        <v>3.7</v>
      </c>
      <c r="X497" t="str">
        <f t="shared" si="231"/>
        <v>Alto</v>
      </c>
      <c r="Y497">
        <v>95</v>
      </c>
      <c r="Z497" t="str">
        <f t="shared" si="232"/>
        <v>Elevado</v>
      </c>
      <c r="AA497">
        <v>11</v>
      </c>
      <c r="AB497" t="str">
        <f t="shared" si="243"/>
        <v>Fallo renal</v>
      </c>
      <c r="AC497">
        <v>1466</v>
      </c>
      <c r="AD497" t="str">
        <f t="shared" si="244"/>
        <v>Proteinuria</v>
      </c>
      <c r="AE497">
        <v>1026</v>
      </c>
      <c r="AF497" t="str">
        <f t="shared" si="245"/>
        <v>Macroalbuminuria</v>
      </c>
      <c r="AG497">
        <v>718</v>
      </c>
      <c r="AH497" t="str">
        <f t="shared" si="246"/>
        <v>Poliuria</v>
      </c>
      <c r="AI497">
        <v>1</v>
      </c>
      <c r="AJ497" t="str">
        <f t="shared" si="247"/>
        <v>Diabetico</v>
      </c>
      <c r="AK497">
        <v>211</v>
      </c>
      <c r="AL497" t="str">
        <f t="shared" si="248"/>
        <v>Diabetes</v>
      </c>
      <c r="AM497">
        <v>8</v>
      </c>
      <c r="AN497" t="str">
        <f t="shared" si="249"/>
        <v>Diabetes</v>
      </c>
      <c r="AO497">
        <v>203</v>
      </c>
      <c r="AP497" t="str">
        <f t="shared" si="250"/>
        <v>Alto</v>
      </c>
      <c r="AQ497">
        <v>193</v>
      </c>
      <c r="AR497" t="str">
        <f t="shared" si="251"/>
        <v>Muy alto</v>
      </c>
      <c r="AS497">
        <v>34</v>
      </c>
      <c r="AT497" t="str">
        <f t="shared" si="252"/>
        <v>Bajo</v>
      </c>
      <c r="AU497">
        <v>441</v>
      </c>
      <c r="AV497" t="str">
        <f t="shared" si="253"/>
        <v>Alto</v>
      </c>
      <c r="AW497">
        <v>133</v>
      </c>
      <c r="AX497" t="str">
        <f t="shared" si="254"/>
        <v>Bajo</v>
      </c>
      <c r="AY497">
        <v>5.7</v>
      </c>
      <c r="AZ497" t="str">
        <f t="shared" si="255"/>
        <v>Alto</v>
      </c>
      <c r="BA497">
        <v>8.5</v>
      </c>
      <c r="BB497" t="str">
        <f t="shared" si="233"/>
        <v>Baja</v>
      </c>
      <c r="BC497">
        <v>8.8000000000000007</v>
      </c>
      <c r="BD497" t="str">
        <f t="shared" si="256"/>
        <v>Normal</v>
      </c>
      <c r="BE497">
        <v>5.7</v>
      </c>
      <c r="BF497" t="str">
        <f t="shared" si="257"/>
        <v>Alto</v>
      </c>
      <c r="BG497">
        <v>1</v>
      </c>
      <c r="BH497" t="str">
        <f t="shared" si="258"/>
        <v>Toma ECA</v>
      </c>
      <c r="BI497">
        <v>0</v>
      </c>
      <c r="BJ497" t="str">
        <f t="shared" si="259"/>
        <v>No toma ARB</v>
      </c>
      <c r="BK497">
        <v>1</v>
      </c>
      <c r="BL497" t="str">
        <f t="shared" si="260"/>
        <v>Toma diureticos</v>
      </c>
      <c r="BM497">
        <v>1</v>
      </c>
      <c r="BN497" t="str">
        <f t="shared" si="261"/>
        <v>Toma estatinas</v>
      </c>
      <c r="BO497">
        <v>1</v>
      </c>
      <c r="BP497" t="str">
        <f t="shared" si="262"/>
        <v>Enfermedad renal</v>
      </c>
      <c r="BQ497">
        <v>1</v>
      </c>
      <c r="BR497" t="str">
        <f t="shared" si="263"/>
        <v>Enfermedad cardiovascular</v>
      </c>
    </row>
    <row r="498" spans="1:70" x14ac:dyDescent="0.25">
      <c r="A498" t="s">
        <v>498</v>
      </c>
      <c r="B498">
        <v>55</v>
      </c>
      <c r="C498" t="str">
        <f t="shared" si="234"/>
        <v>Adulto</v>
      </c>
      <c r="D498" t="s">
        <v>6</v>
      </c>
      <c r="E498">
        <v>26.4</v>
      </c>
      <c r="F498" t="str">
        <f t="shared" si="235"/>
        <v>Sobrepeso</v>
      </c>
      <c r="G498">
        <v>1</v>
      </c>
      <c r="H498" t="str">
        <f t="shared" si="236"/>
        <v>Tiene herencia</v>
      </c>
      <c r="I498">
        <v>118</v>
      </c>
      <c r="J498">
        <v>76</v>
      </c>
      <c r="K498">
        <v>83</v>
      </c>
      <c r="L498" t="str">
        <f t="shared" si="237"/>
        <v>Normal</v>
      </c>
      <c r="M498">
        <v>54</v>
      </c>
      <c r="N498" t="str">
        <f t="shared" si="238"/>
        <v>Normal</v>
      </c>
      <c r="O498">
        <v>2</v>
      </c>
      <c r="P498" t="str">
        <f t="shared" si="239"/>
        <v>Ligera limitaciones</v>
      </c>
      <c r="Q498">
        <v>0</v>
      </c>
      <c r="R498" t="str">
        <f t="shared" si="240"/>
        <v>No tiene cetoacidosis</v>
      </c>
      <c r="S498">
        <v>0</v>
      </c>
      <c r="T498" t="str">
        <f t="shared" si="241"/>
        <v>No tiene Insuficiencia</v>
      </c>
      <c r="U498">
        <v>0</v>
      </c>
      <c r="V498" t="str">
        <f t="shared" si="242"/>
        <v>Normotenso</v>
      </c>
      <c r="W498">
        <v>1</v>
      </c>
      <c r="X498" t="str">
        <f t="shared" si="231"/>
        <v>Normal</v>
      </c>
      <c r="Y498">
        <v>29</v>
      </c>
      <c r="Z498" t="str">
        <f t="shared" si="232"/>
        <v>Normal</v>
      </c>
      <c r="AA498">
        <v>106</v>
      </c>
      <c r="AB498" t="str">
        <f t="shared" si="243"/>
        <v>Normal</v>
      </c>
      <c r="AC498">
        <v>10</v>
      </c>
      <c r="AD498" t="str">
        <f t="shared" si="244"/>
        <v>Normal</v>
      </c>
      <c r="AE498">
        <v>9</v>
      </c>
      <c r="AF498" t="str">
        <f t="shared" si="245"/>
        <v>Normal</v>
      </c>
      <c r="AG498">
        <v>1894</v>
      </c>
      <c r="AH498" t="str">
        <f t="shared" si="246"/>
        <v>Poliuria</v>
      </c>
      <c r="AI498">
        <v>1</v>
      </c>
      <c r="AJ498" t="str">
        <f t="shared" si="247"/>
        <v>Diabetico</v>
      </c>
      <c r="AK498">
        <v>99</v>
      </c>
      <c r="AL498" t="str">
        <f t="shared" si="248"/>
        <v>Normal</v>
      </c>
      <c r="AM498">
        <v>5.3</v>
      </c>
      <c r="AN498" t="str">
        <f t="shared" si="249"/>
        <v>Normal</v>
      </c>
      <c r="AO498">
        <v>217</v>
      </c>
      <c r="AP498" t="str">
        <f t="shared" si="250"/>
        <v>Alto</v>
      </c>
      <c r="AQ498">
        <v>84</v>
      </c>
      <c r="AR498" t="str">
        <f t="shared" si="251"/>
        <v>Normal</v>
      </c>
      <c r="AS498">
        <v>60</v>
      </c>
      <c r="AT498" t="str">
        <f t="shared" si="252"/>
        <v>Normal</v>
      </c>
      <c r="AU498">
        <v>87</v>
      </c>
      <c r="AV498" t="str">
        <f t="shared" si="253"/>
        <v>Normal</v>
      </c>
      <c r="AW498">
        <v>140</v>
      </c>
      <c r="AX498" t="str">
        <f t="shared" si="254"/>
        <v>Normal</v>
      </c>
      <c r="AY498">
        <v>4.5</v>
      </c>
      <c r="AZ498" t="str">
        <f t="shared" si="255"/>
        <v>Normal</v>
      </c>
      <c r="BA498">
        <v>13.4</v>
      </c>
      <c r="BB498" t="str">
        <f t="shared" si="233"/>
        <v>Normal</v>
      </c>
      <c r="BC498">
        <v>9.1</v>
      </c>
      <c r="BD498" t="str">
        <f t="shared" si="256"/>
        <v>Normal</v>
      </c>
      <c r="BE498">
        <v>3.9</v>
      </c>
      <c r="BF498" t="str">
        <f t="shared" si="257"/>
        <v>Normal</v>
      </c>
      <c r="BG498">
        <v>0</v>
      </c>
      <c r="BH498" t="str">
        <f t="shared" si="258"/>
        <v>No Toma ECA</v>
      </c>
      <c r="BI498">
        <v>0</v>
      </c>
      <c r="BJ498" t="str">
        <f t="shared" si="259"/>
        <v>No toma ARB</v>
      </c>
      <c r="BK498">
        <v>1</v>
      </c>
      <c r="BL498" t="str">
        <f t="shared" si="260"/>
        <v>Toma diureticos</v>
      </c>
      <c r="BM498">
        <v>0</v>
      </c>
      <c r="BN498" t="str">
        <f t="shared" si="261"/>
        <v>No toma estatinas</v>
      </c>
      <c r="BO498">
        <v>0</v>
      </c>
      <c r="BP498" t="str">
        <f t="shared" si="262"/>
        <v>Sano</v>
      </c>
      <c r="BQ498">
        <v>1</v>
      </c>
      <c r="BR498" t="str">
        <f t="shared" si="263"/>
        <v>Enfermedad cardiovascular</v>
      </c>
    </row>
    <row r="499" spans="1:70" x14ac:dyDescent="0.25">
      <c r="A499" t="s">
        <v>499</v>
      </c>
      <c r="B499">
        <v>34</v>
      </c>
      <c r="C499" t="str">
        <f t="shared" si="234"/>
        <v>Adulto</v>
      </c>
      <c r="D499" t="s">
        <v>1</v>
      </c>
      <c r="E499">
        <v>28.9</v>
      </c>
      <c r="F499" t="str">
        <f t="shared" si="235"/>
        <v>Sobrepeso</v>
      </c>
      <c r="G499">
        <v>0</v>
      </c>
      <c r="H499" t="str">
        <f t="shared" si="236"/>
        <v>No tiene herencia</v>
      </c>
      <c r="I499">
        <v>107</v>
      </c>
      <c r="J499">
        <v>85</v>
      </c>
      <c r="K499">
        <v>61</v>
      </c>
      <c r="L499" t="str">
        <f t="shared" si="237"/>
        <v>Normal</v>
      </c>
      <c r="M499">
        <v>57</v>
      </c>
      <c r="N499" t="str">
        <f t="shared" si="238"/>
        <v>Normal</v>
      </c>
      <c r="O499">
        <v>1</v>
      </c>
      <c r="P499" t="str">
        <f t="shared" si="239"/>
        <v>Sin limitaciones</v>
      </c>
      <c r="Q499">
        <v>0</v>
      </c>
      <c r="R499" t="str">
        <f t="shared" si="240"/>
        <v>No tiene cetoacidosis</v>
      </c>
      <c r="S499">
        <v>0</v>
      </c>
      <c r="T499" t="str">
        <f t="shared" si="241"/>
        <v>No tiene Insuficiencia</v>
      </c>
      <c r="U499">
        <v>1</v>
      </c>
      <c r="V499" t="str">
        <f t="shared" si="242"/>
        <v>Hipertenso</v>
      </c>
      <c r="W499">
        <v>0.6</v>
      </c>
      <c r="X499" t="str">
        <f t="shared" si="231"/>
        <v>Bajo</v>
      </c>
      <c r="Y499">
        <v>33</v>
      </c>
      <c r="Z499" t="str">
        <f t="shared" si="232"/>
        <v>Normal</v>
      </c>
      <c r="AA499">
        <v>82</v>
      </c>
      <c r="AB499" t="str">
        <f t="shared" si="243"/>
        <v>Funcion disminuida</v>
      </c>
      <c r="AC499">
        <v>22</v>
      </c>
      <c r="AD499" t="str">
        <f t="shared" si="244"/>
        <v>Normal</v>
      </c>
      <c r="AE499">
        <v>15</v>
      </c>
      <c r="AF499" t="str">
        <f t="shared" si="245"/>
        <v>Normal</v>
      </c>
      <c r="AG499">
        <v>2366</v>
      </c>
      <c r="AH499" t="str">
        <f t="shared" si="246"/>
        <v>Poliuria</v>
      </c>
      <c r="AI499">
        <v>1</v>
      </c>
      <c r="AJ499" t="str">
        <f t="shared" si="247"/>
        <v>Diabetico</v>
      </c>
      <c r="AK499">
        <v>97</v>
      </c>
      <c r="AL499" t="str">
        <f t="shared" si="248"/>
        <v>Normal</v>
      </c>
      <c r="AM499">
        <v>4.9000000000000004</v>
      </c>
      <c r="AN499" t="str">
        <f t="shared" si="249"/>
        <v>Normal</v>
      </c>
      <c r="AO499">
        <v>156</v>
      </c>
      <c r="AP499" t="str">
        <f t="shared" si="250"/>
        <v>Normal</v>
      </c>
      <c r="AQ499">
        <v>130</v>
      </c>
      <c r="AR499" t="str">
        <f t="shared" si="251"/>
        <v>Limite alto</v>
      </c>
      <c r="AS499">
        <v>67</v>
      </c>
      <c r="AT499" t="str">
        <f t="shared" si="252"/>
        <v>Normal</v>
      </c>
      <c r="AU499">
        <v>80</v>
      </c>
      <c r="AV499" t="str">
        <f t="shared" si="253"/>
        <v>Normal</v>
      </c>
      <c r="AW499">
        <v>142</v>
      </c>
      <c r="AX499" t="str">
        <f t="shared" si="254"/>
        <v>Normal</v>
      </c>
      <c r="AY499">
        <v>4.3</v>
      </c>
      <c r="AZ499" t="str">
        <f t="shared" si="255"/>
        <v>Normal</v>
      </c>
      <c r="BA499">
        <v>15.2</v>
      </c>
      <c r="BB499" t="str">
        <f t="shared" si="233"/>
        <v>Normal</v>
      </c>
      <c r="BC499">
        <v>8.8000000000000007</v>
      </c>
      <c r="BD499" t="str">
        <f t="shared" si="256"/>
        <v>Normal</v>
      </c>
      <c r="BE499">
        <v>3.8</v>
      </c>
      <c r="BF499" t="str">
        <f t="shared" si="257"/>
        <v>Normal</v>
      </c>
      <c r="BG499">
        <v>0</v>
      </c>
      <c r="BH499" t="str">
        <f t="shared" si="258"/>
        <v>No Toma ECA</v>
      </c>
      <c r="BI499">
        <v>0</v>
      </c>
      <c r="BJ499" t="str">
        <f t="shared" si="259"/>
        <v>No toma ARB</v>
      </c>
      <c r="BK499">
        <v>1</v>
      </c>
      <c r="BL499" t="str">
        <f t="shared" si="260"/>
        <v>Toma diureticos</v>
      </c>
      <c r="BM499">
        <v>0</v>
      </c>
      <c r="BN499" t="str">
        <f t="shared" si="261"/>
        <v>No toma estatinas</v>
      </c>
      <c r="BO499">
        <v>0</v>
      </c>
      <c r="BP499" t="str">
        <f t="shared" si="262"/>
        <v>Sano</v>
      </c>
      <c r="BQ499">
        <v>1</v>
      </c>
      <c r="BR499" t="str">
        <f t="shared" si="263"/>
        <v>Enfermedad cardiovascular</v>
      </c>
    </row>
    <row r="500" spans="1:70" x14ac:dyDescent="0.25">
      <c r="A500" t="s">
        <v>500</v>
      </c>
      <c r="B500">
        <v>62</v>
      </c>
      <c r="C500" t="str">
        <f t="shared" si="234"/>
        <v>Adulto Mayor</v>
      </c>
      <c r="D500" t="s">
        <v>1</v>
      </c>
      <c r="E500">
        <v>19.899999999999999</v>
      </c>
      <c r="F500" t="str">
        <f t="shared" si="235"/>
        <v>Peso Normal</v>
      </c>
      <c r="G500">
        <v>0</v>
      </c>
      <c r="H500" t="str">
        <f t="shared" si="236"/>
        <v>No tiene herencia</v>
      </c>
      <c r="I500">
        <v>111</v>
      </c>
      <c r="J500">
        <v>73</v>
      </c>
      <c r="K500">
        <v>77</v>
      </c>
      <c r="L500" t="str">
        <f t="shared" si="237"/>
        <v>Normal</v>
      </c>
      <c r="M500">
        <v>60</v>
      </c>
      <c r="N500" t="str">
        <f t="shared" si="238"/>
        <v>Normal</v>
      </c>
      <c r="O500">
        <v>1</v>
      </c>
      <c r="P500" t="str">
        <f t="shared" si="239"/>
        <v>Sin limitaciones</v>
      </c>
      <c r="Q500">
        <v>0</v>
      </c>
      <c r="R500" t="str">
        <f t="shared" si="240"/>
        <v>No tiene cetoacidosis</v>
      </c>
      <c r="S500">
        <v>0</v>
      </c>
      <c r="T500" t="str">
        <f t="shared" si="241"/>
        <v>No tiene Insuficiencia</v>
      </c>
      <c r="U500">
        <v>0</v>
      </c>
      <c r="V500" t="str">
        <f t="shared" si="242"/>
        <v>Normotenso</v>
      </c>
      <c r="W500">
        <v>0.8</v>
      </c>
      <c r="X500" t="str">
        <f t="shared" si="231"/>
        <v>Normal</v>
      </c>
      <c r="Y500">
        <v>24</v>
      </c>
      <c r="Z500" t="str">
        <f t="shared" si="232"/>
        <v>Normal</v>
      </c>
      <c r="AA500">
        <v>93</v>
      </c>
      <c r="AB500" t="str">
        <f t="shared" si="243"/>
        <v>Normal</v>
      </c>
      <c r="AC500">
        <v>11</v>
      </c>
      <c r="AD500" t="str">
        <f t="shared" si="244"/>
        <v>Normal</v>
      </c>
      <c r="AE500">
        <v>7</v>
      </c>
      <c r="AF500" t="str">
        <f t="shared" si="245"/>
        <v>Normal</v>
      </c>
      <c r="AG500">
        <v>1542</v>
      </c>
      <c r="AH500" t="str">
        <f t="shared" si="246"/>
        <v>Poliuria</v>
      </c>
      <c r="AI500">
        <v>1</v>
      </c>
      <c r="AJ500" t="str">
        <f t="shared" si="247"/>
        <v>Diabetico</v>
      </c>
      <c r="AK500">
        <v>117</v>
      </c>
      <c r="AL500" t="str">
        <f t="shared" si="248"/>
        <v>Prediabetes</v>
      </c>
      <c r="AM500">
        <v>6</v>
      </c>
      <c r="AN500" t="str">
        <f t="shared" si="249"/>
        <v>Prediabetes</v>
      </c>
      <c r="AO500">
        <v>157</v>
      </c>
      <c r="AP500" t="str">
        <f t="shared" si="250"/>
        <v>Normal</v>
      </c>
      <c r="AQ500">
        <v>105</v>
      </c>
      <c r="AR500" t="str">
        <f t="shared" si="251"/>
        <v>Casi normal</v>
      </c>
      <c r="AS500">
        <v>69</v>
      </c>
      <c r="AT500" t="str">
        <f t="shared" si="252"/>
        <v>Normal</v>
      </c>
      <c r="AU500">
        <v>154</v>
      </c>
      <c r="AV500" t="str">
        <f t="shared" si="253"/>
        <v>Alto</v>
      </c>
      <c r="AW500">
        <v>143</v>
      </c>
      <c r="AX500" t="str">
        <f t="shared" si="254"/>
        <v>Normal</v>
      </c>
      <c r="AY500">
        <v>3.9</v>
      </c>
      <c r="AZ500" t="str">
        <f t="shared" si="255"/>
        <v>Normal</v>
      </c>
      <c r="BA500">
        <v>13.3</v>
      </c>
      <c r="BB500" t="str">
        <f t="shared" si="233"/>
        <v>Baja</v>
      </c>
      <c r="BC500">
        <v>8.6999999999999993</v>
      </c>
      <c r="BD500" t="str">
        <f t="shared" si="256"/>
        <v>Normal</v>
      </c>
      <c r="BE500">
        <v>3.5</v>
      </c>
      <c r="BF500" t="str">
        <f t="shared" si="257"/>
        <v>Normal</v>
      </c>
      <c r="BG500">
        <v>1</v>
      </c>
      <c r="BH500" t="str">
        <f t="shared" si="258"/>
        <v>Toma ECA</v>
      </c>
      <c r="BI500">
        <v>1</v>
      </c>
      <c r="BJ500" t="str">
        <f t="shared" si="259"/>
        <v>Toma ARB</v>
      </c>
      <c r="BK500">
        <v>0</v>
      </c>
      <c r="BL500" t="str">
        <f t="shared" si="260"/>
        <v>No toma diureticos</v>
      </c>
      <c r="BM500">
        <v>0</v>
      </c>
      <c r="BN500" t="str">
        <f t="shared" si="261"/>
        <v>No toma estatinas</v>
      </c>
      <c r="BO500">
        <v>0</v>
      </c>
      <c r="BP500" t="str">
        <f t="shared" si="262"/>
        <v>Sano</v>
      </c>
      <c r="BQ500">
        <v>0</v>
      </c>
      <c r="BR500" t="str">
        <f t="shared" si="263"/>
        <v>Sano</v>
      </c>
    </row>
    <row r="501" spans="1:70" x14ac:dyDescent="0.25">
      <c r="A501" t="s">
        <v>501</v>
      </c>
      <c r="B501">
        <v>69</v>
      </c>
      <c r="C501" t="str">
        <f t="shared" si="234"/>
        <v>Adulto Mayor</v>
      </c>
      <c r="D501" t="s">
        <v>1</v>
      </c>
      <c r="E501">
        <v>29.5</v>
      </c>
      <c r="F501" t="str">
        <f t="shared" si="235"/>
        <v>Sobrepeso</v>
      </c>
      <c r="G501">
        <v>0</v>
      </c>
      <c r="H501" t="str">
        <f t="shared" si="236"/>
        <v>No tiene herencia</v>
      </c>
      <c r="I501">
        <v>134</v>
      </c>
      <c r="J501">
        <v>85</v>
      </c>
      <c r="K501">
        <v>63</v>
      </c>
      <c r="L501" t="str">
        <f t="shared" si="237"/>
        <v>Normal</v>
      </c>
      <c r="M501">
        <v>66</v>
      </c>
      <c r="N501" t="str">
        <f t="shared" si="238"/>
        <v>Normal</v>
      </c>
      <c r="O501">
        <v>2</v>
      </c>
      <c r="P501" t="str">
        <f t="shared" si="239"/>
        <v>Ligera limitaciones</v>
      </c>
      <c r="Q501">
        <v>0</v>
      </c>
      <c r="R501" t="str">
        <f t="shared" si="240"/>
        <v>No tiene cetoacidosis</v>
      </c>
      <c r="S501">
        <v>0</v>
      </c>
      <c r="T501" t="str">
        <f t="shared" si="241"/>
        <v>No tiene Insuficiencia</v>
      </c>
      <c r="U501">
        <v>1</v>
      </c>
      <c r="V501" t="str">
        <f t="shared" si="242"/>
        <v>Hipertenso</v>
      </c>
      <c r="W501">
        <v>1.2</v>
      </c>
      <c r="X501" t="str">
        <f t="shared" si="231"/>
        <v>Normal</v>
      </c>
      <c r="Y501">
        <v>40</v>
      </c>
      <c r="Z501" t="str">
        <f t="shared" si="232"/>
        <v>Normal</v>
      </c>
      <c r="AA501">
        <v>111</v>
      </c>
      <c r="AB501" t="str">
        <f t="shared" si="243"/>
        <v>Normal</v>
      </c>
      <c r="AC501">
        <v>7</v>
      </c>
      <c r="AD501" t="str">
        <f t="shared" si="244"/>
        <v>Normal</v>
      </c>
      <c r="AE501">
        <v>5</v>
      </c>
      <c r="AF501" t="str">
        <f t="shared" si="245"/>
        <v>Normal</v>
      </c>
      <c r="AG501">
        <v>1864</v>
      </c>
      <c r="AH501" t="str">
        <f t="shared" si="246"/>
        <v>Poliuria</v>
      </c>
      <c r="AI501">
        <v>1</v>
      </c>
      <c r="AJ501" t="str">
        <f t="shared" si="247"/>
        <v>Diabetico</v>
      </c>
      <c r="AK501">
        <v>118</v>
      </c>
      <c r="AL501" t="str">
        <f t="shared" si="248"/>
        <v>Prediabetes</v>
      </c>
      <c r="AM501">
        <v>6</v>
      </c>
      <c r="AN501" t="str">
        <f t="shared" si="249"/>
        <v>Prediabetes</v>
      </c>
      <c r="AO501">
        <v>164</v>
      </c>
      <c r="AP501" t="str">
        <f t="shared" si="250"/>
        <v>Normal</v>
      </c>
      <c r="AQ501">
        <v>85</v>
      </c>
      <c r="AR501" t="str">
        <f t="shared" si="251"/>
        <v>Normal</v>
      </c>
      <c r="AS501">
        <v>41</v>
      </c>
      <c r="AT501" t="str">
        <f t="shared" si="252"/>
        <v>Bajo</v>
      </c>
      <c r="AU501">
        <v>167</v>
      </c>
      <c r="AV501" t="str">
        <f t="shared" si="253"/>
        <v>Alto</v>
      </c>
      <c r="AW501">
        <v>142</v>
      </c>
      <c r="AX501" t="str">
        <f t="shared" si="254"/>
        <v>Normal</v>
      </c>
      <c r="AY501">
        <v>3.8</v>
      </c>
      <c r="AZ501" t="str">
        <f t="shared" si="255"/>
        <v>Normal</v>
      </c>
      <c r="BA501">
        <v>15</v>
      </c>
      <c r="BB501" t="str">
        <f t="shared" si="233"/>
        <v>Normal</v>
      </c>
      <c r="BC501">
        <v>9.4</v>
      </c>
      <c r="BD501" t="str">
        <f t="shared" si="256"/>
        <v>Normal</v>
      </c>
      <c r="BE501">
        <v>4.4000000000000004</v>
      </c>
      <c r="BF501" t="str">
        <f t="shared" si="257"/>
        <v>Normal</v>
      </c>
      <c r="BG501">
        <v>1</v>
      </c>
      <c r="BH501" t="str">
        <f t="shared" si="258"/>
        <v>Toma ECA</v>
      </c>
      <c r="BI501">
        <v>0</v>
      </c>
      <c r="BJ501" t="str">
        <f t="shared" si="259"/>
        <v>No toma ARB</v>
      </c>
      <c r="BK501">
        <v>0</v>
      </c>
      <c r="BL501" t="str">
        <f t="shared" si="260"/>
        <v>No toma diureticos</v>
      </c>
      <c r="BM501">
        <v>0</v>
      </c>
      <c r="BN501" t="str">
        <f t="shared" si="261"/>
        <v>No toma estatinas</v>
      </c>
      <c r="BO501">
        <v>0</v>
      </c>
      <c r="BP501" t="str">
        <f t="shared" si="262"/>
        <v>Sano</v>
      </c>
      <c r="BQ501">
        <v>0</v>
      </c>
      <c r="BR501" t="str">
        <f t="shared" si="263"/>
        <v>Sano</v>
      </c>
    </row>
    <row r="502" spans="1:70" x14ac:dyDescent="0.25">
      <c r="A502" t="s">
        <v>502</v>
      </c>
      <c r="B502">
        <v>54</v>
      </c>
      <c r="C502" t="str">
        <f t="shared" si="234"/>
        <v>Adulto</v>
      </c>
      <c r="D502" t="s">
        <v>1</v>
      </c>
      <c r="E502">
        <v>26.9</v>
      </c>
      <c r="F502" t="str">
        <f t="shared" si="235"/>
        <v>Sobrepeso</v>
      </c>
      <c r="G502">
        <v>0</v>
      </c>
      <c r="H502" t="str">
        <f t="shared" si="236"/>
        <v>No tiene herencia</v>
      </c>
      <c r="I502">
        <v>111</v>
      </c>
      <c r="J502">
        <v>79</v>
      </c>
      <c r="K502">
        <v>67</v>
      </c>
      <c r="L502" t="str">
        <f t="shared" si="237"/>
        <v>Normal</v>
      </c>
      <c r="M502">
        <v>66</v>
      </c>
      <c r="N502" t="str">
        <f t="shared" si="238"/>
        <v>Normal</v>
      </c>
      <c r="O502">
        <v>1</v>
      </c>
      <c r="P502" t="str">
        <f t="shared" si="239"/>
        <v>Sin limitaciones</v>
      </c>
      <c r="Q502">
        <v>0</v>
      </c>
      <c r="R502" t="str">
        <f t="shared" si="240"/>
        <v>No tiene cetoacidosis</v>
      </c>
      <c r="S502">
        <v>0</v>
      </c>
      <c r="T502" t="str">
        <f t="shared" si="241"/>
        <v>No tiene Insuficiencia</v>
      </c>
      <c r="U502">
        <v>0</v>
      </c>
      <c r="V502" t="str">
        <f t="shared" si="242"/>
        <v>Normotenso</v>
      </c>
      <c r="W502">
        <v>0.8</v>
      </c>
      <c r="X502" t="str">
        <f t="shared" si="231"/>
        <v>Normal</v>
      </c>
      <c r="Y502">
        <v>30</v>
      </c>
      <c r="Z502" t="str">
        <f t="shared" si="232"/>
        <v>Normal</v>
      </c>
      <c r="AA502">
        <v>120</v>
      </c>
      <c r="AB502" t="str">
        <f t="shared" si="243"/>
        <v>Normal</v>
      </c>
      <c r="AC502">
        <v>21</v>
      </c>
      <c r="AD502" t="str">
        <f t="shared" si="244"/>
        <v>Normal</v>
      </c>
      <c r="AE502">
        <v>16</v>
      </c>
      <c r="AF502" t="str">
        <f t="shared" si="245"/>
        <v>Normal</v>
      </c>
      <c r="AG502">
        <v>2142</v>
      </c>
      <c r="AH502" t="str">
        <f t="shared" si="246"/>
        <v>Poliuria</v>
      </c>
      <c r="AI502">
        <v>0</v>
      </c>
      <c r="AJ502" t="str">
        <f t="shared" si="247"/>
        <v>No Diabetico</v>
      </c>
      <c r="AK502">
        <v>115</v>
      </c>
      <c r="AL502" t="str">
        <f t="shared" si="248"/>
        <v>Prediabetes</v>
      </c>
      <c r="AM502">
        <v>5.0999999999999996</v>
      </c>
      <c r="AN502" t="str">
        <f t="shared" si="249"/>
        <v>Normal</v>
      </c>
      <c r="AO502">
        <v>168</v>
      </c>
      <c r="AP502" t="str">
        <f t="shared" si="250"/>
        <v>Normal</v>
      </c>
      <c r="AQ502">
        <v>130</v>
      </c>
      <c r="AR502" t="str">
        <f t="shared" si="251"/>
        <v>Limite alto</v>
      </c>
      <c r="AS502">
        <v>49</v>
      </c>
      <c r="AT502" t="str">
        <f t="shared" si="252"/>
        <v>Bajo</v>
      </c>
      <c r="AU502">
        <v>148</v>
      </c>
      <c r="AV502" t="str">
        <f t="shared" si="253"/>
        <v>Normal</v>
      </c>
      <c r="AW502">
        <v>137</v>
      </c>
      <c r="AX502" t="str">
        <f t="shared" si="254"/>
        <v>Normal</v>
      </c>
      <c r="AY502">
        <v>5</v>
      </c>
      <c r="AZ502" t="str">
        <f t="shared" si="255"/>
        <v>Normal</v>
      </c>
      <c r="BA502">
        <v>15.9</v>
      </c>
      <c r="BB502" t="str">
        <f t="shared" si="233"/>
        <v>Normal</v>
      </c>
      <c r="BC502">
        <v>9.8000000000000007</v>
      </c>
      <c r="BD502" t="str">
        <f t="shared" si="256"/>
        <v>Normal</v>
      </c>
      <c r="BE502">
        <v>4.3</v>
      </c>
      <c r="BF502" t="str">
        <f t="shared" si="257"/>
        <v>Normal</v>
      </c>
      <c r="BG502">
        <v>1</v>
      </c>
      <c r="BH502" t="str">
        <f t="shared" si="258"/>
        <v>Toma ECA</v>
      </c>
      <c r="BI502">
        <v>1</v>
      </c>
      <c r="BJ502" t="str">
        <f t="shared" si="259"/>
        <v>Toma ARB</v>
      </c>
      <c r="BK502">
        <v>1</v>
      </c>
      <c r="BL502" t="str">
        <f t="shared" si="260"/>
        <v>Toma diureticos</v>
      </c>
      <c r="BM502">
        <v>1</v>
      </c>
      <c r="BN502" t="str">
        <f t="shared" si="261"/>
        <v>Toma estatinas</v>
      </c>
      <c r="BO502">
        <v>0</v>
      </c>
      <c r="BP502" t="str">
        <f t="shared" si="262"/>
        <v>Sano</v>
      </c>
      <c r="BQ502">
        <v>0</v>
      </c>
      <c r="BR502" t="str">
        <f t="shared" si="263"/>
        <v>Sano</v>
      </c>
    </row>
    <row r="503" spans="1:70" x14ac:dyDescent="0.25">
      <c r="A503" t="s">
        <v>503</v>
      </c>
      <c r="B503">
        <v>83</v>
      </c>
      <c r="C503" t="str">
        <f t="shared" si="234"/>
        <v>Adulto Mayor</v>
      </c>
      <c r="D503" t="s">
        <v>6</v>
      </c>
      <c r="E503">
        <v>33.6</v>
      </c>
      <c r="F503" t="str">
        <f t="shared" si="235"/>
        <v>Obesidad I</v>
      </c>
      <c r="G503">
        <v>1</v>
      </c>
      <c r="H503" t="str">
        <f t="shared" si="236"/>
        <v>Tiene herencia</v>
      </c>
      <c r="I503">
        <v>168</v>
      </c>
      <c r="J503">
        <v>102</v>
      </c>
      <c r="K503">
        <v>79</v>
      </c>
      <c r="L503" t="str">
        <f t="shared" si="237"/>
        <v>Normal</v>
      </c>
      <c r="M503">
        <v>49</v>
      </c>
      <c r="N503" t="str">
        <f t="shared" si="238"/>
        <v>Intermedia</v>
      </c>
      <c r="O503">
        <v>2</v>
      </c>
      <c r="P503" t="str">
        <f t="shared" si="239"/>
        <v>Ligera limitaciones</v>
      </c>
      <c r="Q503">
        <v>1</v>
      </c>
      <c r="R503" t="str">
        <f t="shared" si="240"/>
        <v>Tiene cetoacidosis</v>
      </c>
      <c r="S503">
        <v>0</v>
      </c>
      <c r="T503" t="str">
        <f t="shared" si="241"/>
        <v>No tiene Insuficiencia</v>
      </c>
      <c r="U503">
        <v>1</v>
      </c>
      <c r="V503" t="str">
        <f t="shared" si="242"/>
        <v>Hipertenso</v>
      </c>
      <c r="W503">
        <v>3.5</v>
      </c>
      <c r="X503" t="str">
        <f t="shared" si="231"/>
        <v>Alto</v>
      </c>
      <c r="Y503">
        <v>54</v>
      </c>
      <c r="Z503" t="str">
        <f t="shared" si="232"/>
        <v>Elevado</v>
      </c>
      <c r="AA503">
        <v>46</v>
      </c>
      <c r="AB503" t="str">
        <f t="shared" si="243"/>
        <v>Funcion disminuida moderada</v>
      </c>
      <c r="AC503">
        <v>1317</v>
      </c>
      <c r="AD503" t="str">
        <f t="shared" si="244"/>
        <v>Proteinuria</v>
      </c>
      <c r="AE503">
        <v>1053</v>
      </c>
      <c r="AF503" t="str">
        <f t="shared" si="245"/>
        <v>Macroalbuminuria</v>
      </c>
      <c r="AG503">
        <v>566</v>
      </c>
      <c r="AH503" t="str">
        <f t="shared" si="246"/>
        <v>Poliuria</v>
      </c>
      <c r="AI503">
        <v>0</v>
      </c>
      <c r="AJ503" t="str">
        <f t="shared" si="247"/>
        <v>No Diabetico</v>
      </c>
      <c r="AK503">
        <v>140</v>
      </c>
      <c r="AL503" t="str">
        <f t="shared" si="248"/>
        <v>Diabetes</v>
      </c>
      <c r="AM503">
        <v>10.5</v>
      </c>
      <c r="AN503" t="str">
        <f t="shared" si="249"/>
        <v>Diabetes</v>
      </c>
      <c r="AO503">
        <v>209</v>
      </c>
      <c r="AP503" t="str">
        <f t="shared" si="250"/>
        <v>Alto</v>
      </c>
      <c r="AQ503">
        <v>218</v>
      </c>
      <c r="AR503" t="str">
        <f t="shared" si="251"/>
        <v>Muy alto</v>
      </c>
      <c r="AS503">
        <v>39</v>
      </c>
      <c r="AT503" t="str">
        <f t="shared" si="252"/>
        <v>Bajo</v>
      </c>
      <c r="AU503">
        <v>419</v>
      </c>
      <c r="AV503" t="str">
        <f t="shared" si="253"/>
        <v>Alto</v>
      </c>
      <c r="AW503">
        <v>139</v>
      </c>
      <c r="AX503" t="str">
        <f t="shared" si="254"/>
        <v>Normal</v>
      </c>
      <c r="AY503">
        <v>6</v>
      </c>
      <c r="AZ503" t="str">
        <f t="shared" si="255"/>
        <v>Alto</v>
      </c>
      <c r="BA503">
        <v>8.3000000000000007</v>
      </c>
      <c r="BB503" t="str">
        <f t="shared" si="233"/>
        <v>Baja</v>
      </c>
      <c r="BC503">
        <v>7.8</v>
      </c>
      <c r="BD503" t="str">
        <f t="shared" si="256"/>
        <v>Bajo</v>
      </c>
      <c r="BE503">
        <v>5.2</v>
      </c>
      <c r="BF503" t="str">
        <f t="shared" si="257"/>
        <v>Alto</v>
      </c>
      <c r="BG503">
        <v>1</v>
      </c>
      <c r="BH503" t="str">
        <f t="shared" si="258"/>
        <v>Toma ECA</v>
      </c>
      <c r="BI503">
        <v>1</v>
      </c>
      <c r="BJ503" t="str">
        <f t="shared" si="259"/>
        <v>Toma ARB</v>
      </c>
      <c r="BK503">
        <v>1</v>
      </c>
      <c r="BL503" t="str">
        <f t="shared" si="260"/>
        <v>Toma diureticos</v>
      </c>
      <c r="BM503">
        <v>0</v>
      </c>
      <c r="BN503" t="str">
        <f t="shared" si="261"/>
        <v>No toma estatinas</v>
      </c>
      <c r="BO503">
        <v>1</v>
      </c>
      <c r="BP503" t="str">
        <f t="shared" si="262"/>
        <v>Enfermedad renal</v>
      </c>
      <c r="BQ503">
        <v>0</v>
      </c>
      <c r="BR503" t="str">
        <f t="shared" si="263"/>
        <v>Sano</v>
      </c>
    </row>
    <row r="504" spans="1:70" x14ac:dyDescent="0.25">
      <c r="A504" t="s">
        <v>504</v>
      </c>
      <c r="B504">
        <v>60</v>
      </c>
      <c r="C504" t="str">
        <f t="shared" si="234"/>
        <v>Adulto Mayor</v>
      </c>
      <c r="D504" t="s">
        <v>6</v>
      </c>
      <c r="E504">
        <v>19.5</v>
      </c>
      <c r="F504" t="str">
        <f t="shared" si="235"/>
        <v>Peso Normal</v>
      </c>
      <c r="G504">
        <v>0</v>
      </c>
      <c r="H504" t="str">
        <f t="shared" si="236"/>
        <v>No tiene herencia</v>
      </c>
      <c r="I504">
        <v>100</v>
      </c>
      <c r="J504">
        <v>79</v>
      </c>
      <c r="K504">
        <v>71</v>
      </c>
      <c r="L504" t="str">
        <f t="shared" si="237"/>
        <v>Normal</v>
      </c>
      <c r="M504">
        <v>54</v>
      </c>
      <c r="N504" t="str">
        <f t="shared" si="238"/>
        <v>Normal</v>
      </c>
      <c r="O504">
        <v>1</v>
      </c>
      <c r="P504" t="str">
        <f t="shared" si="239"/>
        <v>Sin limitaciones</v>
      </c>
      <c r="Q504">
        <v>0</v>
      </c>
      <c r="R504" t="str">
        <f t="shared" si="240"/>
        <v>No tiene cetoacidosis</v>
      </c>
      <c r="S504">
        <v>0</v>
      </c>
      <c r="T504" t="str">
        <f t="shared" si="241"/>
        <v>No tiene Insuficiencia</v>
      </c>
      <c r="U504">
        <v>1</v>
      </c>
      <c r="V504" t="str">
        <f t="shared" si="242"/>
        <v>Hipertenso</v>
      </c>
      <c r="W504">
        <v>0.8</v>
      </c>
      <c r="X504" t="str">
        <f t="shared" si="231"/>
        <v>Normal</v>
      </c>
      <c r="Y504">
        <v>16</v>
      </c>
      <c r="Z504" t="str">
        <f t="shared" si="232"/>
        <v>Bajo</v>
      </c>
      <c r="AA504">
        <v>95</v>
      </c>
      <c r="AB504" t="str">
        <f t="shared" si="243"/>
        <v>Normal</v>
      </c>
      <c r="AC504">
        <v>19</v>
      </c>
      <c r="AD504" t="str">
        <f t="shared" si="244"/>
        <v>Normal</v>
      </c>
      <c r="AE504">
        <v>13</v>
      </c>
      <c r="AF504" t="str">
        <f t="shared" si="245"/>
        <v>Normal</v>
      </c>
      <c r="AG504">
        <v>1421</v>
      </c>
      <c r="AH504" t="str">
        <f t="shared" si="246"/>
        <v>Poliuria</v>
      </c>
      <c r="AI504">
        <v>0</v>
      </c>
      <c r="AJ504" t="str">
        <f t="shared" si="247"/>
        <v>No Diabetico</v>
      </c>
      <c r="AK504">
        <v>111</v>
      </c>
      <c r="AL504" t="str">
        <f t="shared" si="248"/>
        <v>Prediabetes</v>
      </c>
      <c r="AM504">
        <v>5.7</v>
      </c>
      <c r="AN504" t="str">
        <f t="shared" si="249"/>
        <v>Prediabetes</v>
      </c>
      <c r="AO504">
        <v>185</v>
      </c>
      <c r="AP504" t="str">
        <f t="shared" si="250"/>
        <v>Normal</v>
      </c>
      <c r="AQ504">
        <v>112</v>
      </c>
      <c r="AR504" t="str">
        <f t="shared" si="251"/>
        <v>Casi normal</v>
      </c>
      <c r="AS504">
        <v>54</v>
      </c>
      <c r="AT504" t="str">
        <f t="shared" si="252"/>
        <v>Bajo</v>
      </c>
      <c r="AU504">
        <v>141</v>
      </c>
      <c r="AV504" t="str">
        <f t="shared" si="253"/>
        <v>Normal</v>
      </c>
      <c r="AW504">
        <v>136</v>
      </c>
      <c r="AX504" t="str">
        <f t="shared" si="254"/>
        <v>Normal</v>
      </c>
      <c r="AY504">
        <v>4.8</v>
      </c>
      <c r="AZ504" t="str">
        <f t="shared" si="255"/>
        <v>Normal</v>
      </c>
      <c r="BA504">
        <v>15.9</v>
      </c>
      <c r="BB504" t="str">
        <f t="shared" si="233"/>
        <v>Alta</v>
      </c>
      <c r="BC504">
        <v>10.4</v>
      </c>
      <c r="BD504" t="str">
        <f t="shared" si="256"/>
        <v>Normal</v>
      </c>
      <c r="BE504">
        <v>4.0999999999999996</v>
      </c>
      <c r="BF504" t="str">
        <f t="shared" si="257"/>
        <v>Normal</v>
      </c>
      <c r="BG504">
        <v>0</v>
      </c>
      <c r="BH504" t="str">
        <f t="shared" si="258"/>
        <v>No Toma ECA</v>
      </c>
      <c r="BI504">
        <v>1</v>
      </c>
      <c r="BJ504" t="str">
        <f t="shared" si="259"/>
        <v>Toma ARB</v>
      </c>
      <c r="BK504">
        <v>1</v>
      </c>
      <c r="BL504" t="str">
        <f t="shared" si="260"/>
        <v>Toma diureticos</v>
      </c>
      <c r="BM504">
        <v>1</v>
      </c>
      <c r="BN504" t="str">
        <f t="shared" si="261"/>
        <v>Toma estatinas</v>
      </c>
      <c r="BO504">
        <v>0</v>
      </c>
      <c r="BP504" t="str">
        <f t="shared" si="262"/>
        <v>Sano</v>
      </c>
      <c r="BQ504">
        <v>0</v>
      </c>
      <c r="BR504" t="str">
        <f t="shared" si="263"/>
        <v>Sano</v>
      </c>
    </row>
    <row r="505" spans="1:70" x14ac:dyDescent="0.25">
      <c r="A505" t="s">
        <v>505</v>
      </c>
      <c r="B505">
        <v>55</v>
      </c>
      <c r="C505" t="str">
        <f t="shared" si="234"/>
        <v>Adulto</v>
      </c>
      <c r="D505" t="s">
        <v>1</v>
      </c>
      <c r="E505">
        <v>20.6</v>
      </c>
      <c r="F505" t="str">
        <f t="shared" si="235"/>
        <v>Peso Normal</v>
      </c>
      <c r="G505">
        <v>1</v>
      </c>
      <c r="H505" t="str">
        <f t="shared" si="236"/>
        <v>Tiene herencia</v>
      </c>
      <c r="I505">
        <v>135</v>
      </c>
      <c r="J505">
        <v>76</v>
      </c>
      <c r="K505">
        <v>79</v>
      </c>
      <c r="L505" t="str">
        <f t="shared" si="237"/>
        <v>Normal</v>
      </c>
      <c r="M505">
        <v>67</v>
      </c>
      <c r="N505" t="str">
        <f t="shared" si="238"/>
        <v>Normal</v>
      </c>
      <c r="O505">
        <v>1</v>
      </c>
      <c r="P505" t="str">
        <f t="shared" si="239"/>
        <v>Sin limitaciones</v>
      </c>
      <c r="Q505">
        <v>0</v>
      </c>
      <c r="R505" t="str">
        <f t="shared" si="240"/>
        <v>No tiene cetoacidosis</v>
      </c>
      <c r="S505">
        <v>0</v>
      </c>
      <c r="T505" t="str">
        <f t="shared" si="241"/>
        <v>No tiene Insuficiencia</v>
      </c>
      <c r="U505">
        <v>0</v>
      </c>
      <c r="V505" t="str">
        <f t="shared" si="242"/>
        <v>Normotenso</v>
      </c>
      <c r="W505">
        <v>0.9</v>
      </c>
      <c r="X505" t="str">
        <f t="shared" si="231"/>
        <v>Normal</v>
      </c>
      <c r="Y505">
        <v>15</v>
      </c>
      <c r="Z505" t="str">
        <f t="shared" si="232"/>
        <v>Bajo</v>
      </c>
      <c r="AA505">
        <v>100</v>
      </c>
      <c r="AB505" t="str">
        <f t="shared" si="243"/>
        <v>Normal</v>
      </c>
      <c r="AC505">
        <v>19</v>
      </c>
      <c r="AD505" t="str">
        <f t="shared" si="244"/>
        <v>Normal</v>
      </c>
      <c r="AE505">
        <v>15</v>
      </c>
      <c r="AF505" t="str">
        <f t="shared" si="245"/>
        <v>Normal</v>
      </c>
      <c r="AG505">
        <v>1693</v>
      </c>
      <c r="AH505" t="str">
        <f t="shared" si="246"/>
        <v>Poliuria</v>
      </c>
      <c r="AI505">
        <v>1</v>
      </c>
      <c r="AJ505" t="str">
        <f t="shared" si="247"/>
        <v>Diabetico</v>
      </c>
      <c r="AK505">
        <v>94</v>
      </c>
      <c r="AL505" t="str">
        <f t="shared" si="248"/>
        <v>Normal</v>
      </c>
      <c r="AM505">
        <v>6.1</v>
      </c>
      <c r="AN505" t="str">
        <f t="shared" si="249"/>
        <v>Prediabetes</v>
      </c>
      <c r="AO505">
        <v>171</v>
      </c>
      <c r="AP505" t="str">
        <f t="shared" si="250"/>
        <v>Normal</v>
      </c>
      <c r="AQ505">
        <v>97</v>
      </c>
      <c r="AR505" t="str">
        <f t="shared" si="251"/>
        <v>Normal</v>
      </c>
      <c r="AS505">
        <v>55</v>
      </c>
      <c r="AT505" t="str">
        <f t="shared" si="252"/>
        <v>Bajo</v>
      </c>
      <c r="AU505">
        <v>81</v>
      </c>
      <c r="AV505" t="str">
        <f t="shared" si="253"/>
        <v>Normal</v>
      </c>
      <c r="AW505">
        <v>138</v>
      </c>
      <c r="AX505" t="str">
        <f t="shared" si="254"/>
        <v>Normal</v>
      </c>
      <c r="AY505">
        <v>4.2</v>
      </c>
      <c r="AZ505" t="str">
        <f t="shared" si="255"/>
        <v>Normal</v>
      </c>
      <c r="BA505">
        <v>12.1</v>
      </c>
      <c r="BB505" t="str">
        <f t="shared" si="233"/>
        <v>Baja</v>
      </c>
      <c r="BC505">
        <v>9.6</v>
      </c>
      <c r="BD505" t="str">
        <f t="shared" si="256"/>
        <v>Normal</v>
      </c>
      <c r="BE505">
        <v>3.5</v>
      </c>
      <c r="BF505" t="str">
        <f t="shared" si="257"/>
        <v>Normal</v>
      </c>
      <c r="BG505">
        <v>1</v>
      </c>
      <c r="BH505" t="str">
        <f t="shared" si="258"/>
        <v>Toma ECA</v>
      </c>
      <c r="BI505">
        <v>0</v>
      </c>
      <c r="BJ505" t="str">
        <f t="shared" si="259"/>
        <v>No toma ARB</v>
      </c>
      <c r="BK505">
        <v>0</v>
      </c>
      <c r="BL505" t="str">
        <f t="shared" si="260"/>
        <v>No toma diureticos</v>
      </c>
      <c r="BM505">
        <v>0</v>
      </c>
      <c r="BN505" t="str">
        <f t="shared" si="261"/>
        <v>No toma estatinas</v>
      </c>
      <c r="BO505">
        <v>0</v>
      </c>
      <c r="BP505" t="str">
        <f t="shared" si="262"/>
        <v>Sano</v>
      </c>
      <c r="BQ505">
        <v>1</v>
      </c>
      <c r="BR505" t="str">
        <f t="shared" si="263"/>
        <v>Enfermedad cardiovascular</v>
      </c>
    </row>
    <row r="506" spans="1:70" x14ac:dyDescent="0.25">
      <c r="A506" t="s">
        <v>506</v>
      </c>
      <c r="B506">
        <v>69</v>
      </c>
      <c r="C506" t="str">
        <f t="shared" si="234"/>
        <v>Adulto Mayor</v>
      </c>
      <c r="D506" t="s">
        <v>6</v>
      </c>
      <c r="E506">
        <v>35.5</v>
      </c>
      <c r="F506" t="str">
        <f t="shared" si="235"/>
        <v>Obesidad II</v>
      </c>
      <c r="G506">
        <v>1</v>
      </c>
      <c r="H506" t="str">
        <f t="shared" si="236"/>
        <v>Tiene herencia</v>
      </c>
      <c r="I506">
        <v>159</v>
      </c>
      <c r="J506">
        <v>107</v>
      </c>
      <c r="K506">
        <v>99</v>
      </c>
      <c r="L506" t="str">
        <f t="shared" si="237"/>
        <v>Normal</v>
      </c>
      <c r="M506">
        <v>44</v>
      </c>
      <c r="N506" t="str">
        <f t="shared" si="238"/>
        <v>Intermedia</v>
      </c>
      <c r="O506">
        <v>2</v>
      </c>
      <c r="P506" t="str">
        <f t="shared" si="239"/>
        <v>Ligera limitaciones</v>
      </c>
      <c r="Q506">
        <v>0</v>
      </c>
      <c r="R506" t="str">
        <f t="shared" si="240"/>
        <v>No tiene cetoacidosis</v>
      </c>
      <c r="S506">
        <v>1</v>
      </c>
      <c r="T506" t="str">
        <f t="shared" si="241"/>
        <v>Tiene Insuficiencia</v>
      </c>
      <c r="U506">
        <v>1</v>
      </c>
      <c r="V506" t="str">
        <f t="shared" si="242"/>
        <v>Hipertenso</v>
      </c>
      <c r="W506">
        <v>4.2</v>
      </c>
      <c r="X506" t="str">
        <f t="shared" si="231"/>
        <v>Alto</v>
      </c>
      <c r="Y506">
        <v>87</v>
      </c>
      <c r="Z506" t="str">
        <f t="shared" si="232"/>
        <v>Elevado</v>
      </c>
      <c r="AA506">
        <v>52</v>
      </c>
      <c r="AB506" t="str">
        <f t="shared" si="243"/>
        <v>Funcion disminuida moderada</v>
      </c>
      <c r="AC506">
        <v>2551</v>
      </c>
      <c r="AD506" t="str">
        <f t="shared" si="244"/>
        <v>Proteinuria</v>
      </c>
      <c r="AE506">
        <v>2040</v>
      </c>
      <c r="AF506" t="str">
        <f t="shared" si="245"/>
        <v>Macroalbuminuria</v>
      </c>
      <c r="AG506">
        <v>411</v>
      </c>
      <c r="AH506" t="str">
        <f t="shared" si="246"/>
        <v>Oliguria</v>
      </c>
      <c r="AI506">
        <v>1</v>
      </c>
      <c r="AJ506" t="str">
        <f t="shared" si="247"/>
        <v>Diabetico</v>
      </c>
      <c r="AK506">
        <v>173</v>
      </c>
      <c r="AL506" t="str">
        <f t="shared" si="248"/>
        <v>Diabetes</v>
      </c>
      <c r="AM506">
        <v>10.7</v>
      </c>
      <c r="AN506" t="str">
        <f t="shared" si="249"/>
        <v>Diabetes</v>
      </c>
      <c r="AO506">
        <v>293</v>
      </c>
      <c r="AP506" t="str">
        <f t="shared" si="250"/>
        <v>Riesgo</v>
      </c>
      <c r="AQ506">
        <v>172</v>
      </c>
      <c r="AR506" t="str">
        <f t="shared" si="251"/>
        <v>Alto</v>
      </c>
      <c r="AS506">
        <v>30</v>
      </c>
      <c r="AT506" t="str">
        <f t="shared" si="252"/>
        <v>Bajo</v>
      </c>
      <c r="AU506">
        <v>337</v>
      </c>
      <c r="AV506" t="str">
        <f t="shared" si="253"/>
        <v>Alto</v>
      </c>
      <c r="AW506">
        <v>129</v>
      </c>
      <c r="AX506" t="str">
        <f t="shared" si="254"/>
        <v>Bajo</v>
      </c>
      <c r="AY506">
        <v>5.3</v>
      </c>
      <c r="AZ506" t="str">
        <f t="shared" si="255"/>
        <v>Alto</v>
      </c>
      <c r="BA506">
        <v>9.1</v>
      </c>
      <c r="BB506" t="str">
        <f t="shared" si="233"/>
        <v>Baja</v>
      </c>
      <c r="BC506">
        <v>8.6999999999999993</v>
      </c>
      <c r="BD506" t="str">
        <f t="shared" si="256"/>
        <v>Normal</v>
      </c>
      <c r="BE506">
        <v>5.8</v>
      </c>
      <c r="BF506" t="str">
        <f t="shared" si="257"/>
        <v>Alto</v>
      </c>
      <c r="BG506">
        <v>1</v>
      </c>
      <c r="BH506" t="str">
        <f t="shared" si="258"/>
        <v>Toma ECA</v>
      </c>
      <c r="BI506">
        <v>1</v>
      </c>
      <c r="BJ506" t="str">
        <f t="shared" si="259"/>
        <v>Toma ARB</v>
      </c>
      <c r="BK506">
        <v>1</v>
      </c>
      <c r="BL506" t="str">
        <f t="shared" si="260"/>
        <v>Toma diureticos</v>
      </c>
      <c r="BM506">
        <v>1</v>
      </c>
      <c r="BN506" t="str">
        <f t="shared" si="261"/>
        <v>Toma estatinas</v>
      </c>
      <c r="BO506">
        <v>1</v>
      </c>
      <c r="BP506" t="str">
        <f t="shared" si="262"/>
        <v>Enfermedad renal</v>
      </c>
      <c r="BQ506">
        <v>0</v>
      </c>
      <c r="BR506" t="str">
        <f t="shared" si="263"/>
        <v>Sano</v>
      </c>
    </row>
    <row r="507" spans="1:70" x14ac:dyDescent="0.25">
      <c r="A507" t="s">
        <v>507</v>
      </c>
      <c r="B507">
        <v>33</v>
      </c>
      <c r="C507" t="str">
        <f t="shared" si="234"/>
        <v>Adulto</v>
      </c>
      <c r="D507" t="s">
        <v>1</v>
      </c>
      <c r="E507">
        <v>28.7</v>
      </c>
      <c r="F507" t="str">
        <f t="shared" si="235"/>
        <v>Sobrepeso</v>
      </c>
      <c r="G507">
        <v>0</v>
      </c>
      <c r="H507" t="str">
        <f t="shared" si="236"/>
        <v>No tiene herencia</v>
      </c>
      <c r="I507">
        <v>113</v>
      </c>
      <c r="J507">
        <v>83</v>
      </c>
      <c r="K507">
        <v>86</v>
      </c>
      <c r="L507" t="str">
        <f t="shared" si="237"/>
        <v>Normal</v>
      </c>
      <c r="M507">
        <v>54</v>
      </c>
      <c r="N507" t="str">
        <f t="shared" si="238"/>
        <v>Normal</v>
      </c>
      <c r="O507">
        <v>2</v>
      </c>
      <c r="P507" t="str">
        <f t="shared" si="239"/>
        <v>Ligera limitaciones</v>
      </c>
      <c r="Q507">
        <v>0</v>
      </c>
      <c r="R507" t="str">
        <f t="shared" si="240"/>
        <v>No tiene cetoacidosis</v>
      </c>
      <c r="S507">
        <v>0</v>
      </c>
      <c r="T507" t="str">
        <f t="shared" si="241"/>
        <v>No tiene Insuficiencia</v>
      </c>
      <c r="U507">
        <v>0</v>
      </c>
      <c r="V507" t="str">
        <f t="shared" si="242"/>
        <v>Normotenso</v>
      </c>
      <c r="W507">
        <v>1.1000000000000001</v>
      </c>
      <c r="X507" t="str">
        <f t="shared" si="231"/>
        <v>Normal</v>
      </c>
      <c r="Y507">
        <v>26</v>
      </c>
      <c r="Z507" t="str">
        <f t="shared" si="232"/>
        <v>Normal</v>
      </c>
      <c r="AA507">
        <v>90</v>
      </c>
      <c r="AB507" t="str">
        <f t="shared" si="243"/>
        <v>Funcion disminuida</v>
      </c>
      <c r="AC507">
        <v>27</v>
      </c>
      <c r="AD507" t="str">
        <f t="shared" si="244"/>
        <v>Normal</v>
      </c>
      <c r="AE507">
        <v>21</v>
      </c>
      <c r="AF507" t="str">
        <f t="shared" si="245"/>
        <v>Normal</v>
      </c>
      <c r="AG507">
        <v>1349</v>
      </c>
      <c r="AH507" t="str">
        <f t="shared" si="246"/>
        <v>Poliuria</v>
      </c>
      <c r="AI507">
        <v>0</v>
      </c>
      <c r="AJ507" t="str">
        <f t="shared" si="247"/>
        <v>No Diabetico</v>
      </c>
      <c r="AK507">
        <v>120</v>
      </c>
      <c r="AL507" t="str">
        <f t="shared" si="248"/>
        <v>Prediabetes</v>
      </c>
      <c r="AM507">
        <v>5.0999999999999996</v>
      </c>
      <c r="AN507" t="str">
        <f t="shared" si="249"/>
        <v>Normal</v>
      </c>
      <c r="AO507">
        <v>190</v>
      </c>
      <c r="AP507" t="str">
        <f t="shared" si="250"/>
        <v>Normal</v>
      </c>
      <c r="AQ507">
        <v>124</v>
      </c>
      <c r="AR507" t="str">
        <f t="shared" si="251"/>
        <v>Casi normal</v>
      </c>
      <c r="AS507">
        <v>49</v>
      </c>
      <c r="AT507" t="str">
        <f t="shared" si="252"/>
        <v>Bajo</v>
      </c>
      <c r="AU507">
        <v>170</v>
      </c>
      <c r="AV507" t="str">
        <f t="shared" si="253"/>
        <v>Alto</v>
      </c>
      <c r="AW507">
        <v>138</v>
      </c>
      <c r="AX507" t="str">
        <f t="shared" si="254"/>
        <v>Normal</v>
      </c>
      <c r="AY507">
        <v>4.4000000000000004</v>
      </c>
      <c r="AZ507" t="str">
        <f t="shared" si="255"/>
        <v>Normal</v>
      </c>
      <c r="BA507">
        <v>14.6</v>
      </c>
      <c r="BB507" t="str">
        <f t="shared" si="233"/>
        <v>Normal</v>
      </c>
      <c r="BC507">
        <v>9.9</v>
      </c>
      <c r="BD507" t="str">
        <f t="shared" si="256"/>
        <v>Normal</v>
      </c>
      <c r="BE507">
        <v>3</v>
      </c>
      <c r="BF507" t="str">
        <f t="shared" si="257"/>
        <v>Normal</v>
      </c>
      <c r="BG507">
        <v>1</v>
      </c>
      <c r="BH507" t="str">
        <f t="shared" si="258"/>
        <v>Toma ECA</v>
      </c>
      <c r="BI507">
        <v>0</v>
      </c>
      <c r="BJ507" t="str">
        <f t="shared" si="259"/>
        <v>No toma ARB</v>
      </c>
      <c r="BK507">
        <v>1</v>
      </c>
      <c r="BL507" t="str">
        <f t="shared" si="260"/>
        <v>Toma diureticos</v>
      </c>
      <c r="BM507">
        <v>0</v>
      </c>
      <c r="BN507" t="str">
        <f t="shared" si="261"/>
        <v>No toma estatinas</v>
      </c>
      <c r="BO507">
        <v>0</v>
      </c>
      <c r="BP507" t="str">
        <f t="shared" si="262"/>
        <v>Sano</v>
      </c>
      <c r="BQ507">
        <v>0</v>
      </c>
      <c r="BR507" t="str">
        <f t="shared" si="263"/>
        <v>Sano</v>
      </c>
    </row>
    <row r="508" spans="1:70" x14ac:dyDescent="0.25">
      <c r="A508" t="s">
        <v>508</v>
      </c>
      <c r="B508">
        <v>61</v>
      </c>
      <c r="C508" t="str">
        <f t="shared" si="234"/>
        <v>Adulto Mayor</v>
      </c>
      <c r="D508" t="s">
        <v>1</v>
      </c>
      <c r="E508">
        <v>21.6</v>
      </c>
      <c r="F508" t="str">
        <f t="shared" si="235"/>
        <v>Peso Normal</v>
      </c>
      <c r="G508">
        <v>0</v>
      </c>
      <c r="H508" t="str">
        <f t="shared" si="236"/>
        <v>No tiene herencia</v>
      </c>
      <c r="I508">
        <v>112</v>
      </c>
      <c r="J508">
        <v>69</v>
      </c>
      <c r="K508">
        <v>84</v>
      </c>
      <c r="L508" t="str">
        <f t="shared" si="237"/>
        <v>Normal</v>
      </c>
      <c r="M508">
        <v>62</v>
      </c>
      <c r="N508" t="str">
        <f t="shared" si="238"/>
        <v>Normal</v>
      </c>
      <c r="O508">
        <v>2</v>
      </c>
      <c r="P508" t="str">
        <f t="shared" si="239"/>
        <v>Ligera limitaciones</v>
      </c>
      <c r="Q508">
        <v>0</v>
      </c>
      <c r="R508" t="str">
        <f t="shared" si="240"/>
        <v>No tiene cetoacidosis</v>
      </c>
      <c r="S508">
        <v>0</v>
      </c>
      <c r="T508" t="str">
        <f t="shared" si="241"/>
        <v>No tiene Insuficiencia</v>
      </c>
      <c r="U508">
        <v>0</v>
      </c>
      <c r="V508" t="str">
        <f t="shared" si="242"/>
        <v>Normotenso</v>
      </c>
      <c r="W508">
        <v>1.1000000000000001</v>
      </c>
      <c r="X508" t="str">
        <f t="shared" si="231"/>
        <v>Normal</v>
      </c>
      <c r="Y508">
        <v>22</v>
      </c>
      <c r="Z508" t="str">
        <f t="shared" si="232"/>
        <v>Normal</v>
      </c>
      <c r="AA508">
        <v>119</v>
      </c>
      <c r="AB508" t="str">
        <f t="shared" si="243"/>
        <v>Normal</v>
      </c>
      <c r="AC508">
        <v>13</v>
      </c>
      <c r="AD508" t="str">
        <f t="shared" si="244"/>
        <v>Normal</v>
      </c>
      <c r="AE508">
        <v>10</v>
      </c>
      <c r="AF508" t="str">
        <f t="shared" si="245"/>
        <v>Normal</v>
      </c>
      <c r="AG508">
        <v>1404</v>
      </c>
      <c r="AH508" t="str">
        <f t="shared" si="246"/>
        <v>Poliuria</v>
      </c>
      <c r="AI508">
        <v>0</v>
      </c>
      <c r="AJ508" t="str">
        <f t="shared" si="247"/>
        <v>No Diabetico</v>
      </c>
      <c r="AK508">
        <v>99</v>
      </c>
      <c r="AL508" t="str">
        <f t="shared" si="248"/>
        <v>Normal</v>
      </c>
      <c r="AM508">
        <v>5.8</v>
      </c>
      <c r="AN508" t="str">
        <f t="shared" si="249"/>
        <v>Prediabetes</v>
      </c>
      <c r="AO508">
        <v>203</v>
      </c>
      <c r="AP508" t="str">
        <f t="shared" si="250"/>
        <v>Alto</v>
      </c>
      <c r="AQ508">
        <v>121</v>
      </c>
      <c r="AR508" t="str">
        <f t="shared" si="251"/>
        <v>Casi normal</v>
      </c>
      <c r="AS508">
        <v>50</v>
      </c>
      <c r="AT508" t="str">
        <f t="shared" si="252"/>
        <v>Bajo</v>
      </c>
      <c r="AU508">
        <v>116</v>
      </c>
      <c r="AV508" t="str">
        <f t="shared" si="253"/>
        <v>Normal</v>
      </c>
      <c r="AW508">
        <v>143</v>
      </c>
      <c r="AX508" t="str">
        <f t="shared" si="254"/>
        <v>Normal</v>
      </c>
      <c r="AY508">
        <v>4.7</v>
      </c>
      <c r="AZ508" t="str">
        <f t="shared" si="255"/>
        <v>Normal</v>
      </c>
      <c r="BA508">
        <v>13.2</v>
      </c>
      <c r="BB508" t="str">
        <f t="shared" si="233"/>
        <v>Baja</v>
      </c>
      <c r="BC508">
        <v>10</v>
      </c>
      <c r="BD508" t="str">
        <f t="shared" si="256"/>
        <v>Normal</v>
      </c>
      <c r="BE508">
        <v>3.3</v>
      </c>
      <c r="BF508" t="str">
        <f t="shared" si="257"/>
        <v>Normal</v>
      </c>
      <c r="BG508">
        <v>0</v>
      </c>
      <c r="BH508" t="str">
        <f t="shared" si="258"/>
        <v>No Toma ECA</v>
      </c>
      <c r="BI508">
        <v>0</v>
      </c>
      <c r="BJ508" t="str">
        <f t="shared" si="259"/>
        <v>No toma ARB</v>
      </c>
      <c r="BK508">
        <v>0</v>
      </c>
      <c r="BL508" t="str">
        <f t="shared" si="260"/>
        <v>No toma diureticos</v>
      </c>
      <c r="BM508">
        <v>0</v>
      </c>
      <c r="BN508" t="str">
        <f t="shared" si="261"/>
        <v>No toma estatinas</v>
      </c>
      <c r="BO508">
        <v>0</v>
      </c>
      <c r="BP508" t="str">
        <f t="shared" si="262"/>
        <v>Sano</v>
      </c>
      <c r="BQ508">
        <v>1</v>
      </c>
      <c r="BR508" t="str">
        <f t="shared" si="263"/>
        <v>Enfermedad cardiovascular</v>
      </c>
    </row>
    <row r="509" spans="1:70" x14ac:dyDescent="0.25">
      <c r="A509" t="s">
        <v>509</v>
      </c>
      <c r="B509">
        <v>43</v>
      </c>
      <c r="C509" t="str">
        <f t="shared" si="234"/>
        <v>Adulto</v>
      </c>
      <c r="D509" t="s">
        <v>6</v>
      </c>
      <c r="E509">
        <v>27.3</v>
      </c>
      <c r="F509" t="str">
        <f t="shared" si="235"/>
        <v>Sobrepeso</v>
      </c>
      <c r="G509">
        <v>0</v>
      </c>
      <c r="H509" t="str">
        <f t="shared" si="236"/>
        <v>No tiene herencia</v>
      </c>
      <c r="I509">
        <v>104</v>
      </c>
      <c r="J509">
        <v>81</v>
      </c>
      <c r="K509">
        <v>74</v>
      </c>
      <c r="L509" t="str">
        <f t="shared" si="237"/>
        <v>Normal</v>
      </c>
      <c r="M509">
        <v>55</v>
      </c>
      <c r="N509" t="str">
        <f t="shared" si="238"/>
        <v>Normal</v>
      </c>
      <c r="O509">
        <v>2</v>
      </c>
      <c r="P509" t="str">
        <f t="shared" si="239"/>
        <v>Ligera limitaciones</v>
      </c>
      <c r="Q509">
        <v>0</v>
      </c>
      <c r="R509" t="str">
        <f t="shared" si="240"/>
        <v>No tiene cetoacidosis</v>
      </c>
      <c r="S509">
        <v>0</v>
      </c>
      <c r="T509" t="str">
        <f t="shared" si="241"/>
        <v>No tiene Insuficiencia</v>
      </c>
      <c r="U509">
        <v>1</v>
      </c>
      <c r="V509" t="str">
        <f t="shared" si="242"/>
        <v>Hipertenso</v>
      </c>
      <c r="W509">
        <v>1.2</v>
      </c>
      <c r="X509" t="str">
        <f t="shared" si="231"/>
        <v>Alto</v>
      </c>
      <c r="Y509">
        <v>31</v>
      </c>
      <c r="Z509" t="str">
        <f t="shared" si="232"/>
        <v>Normal</v>
      </c>
      <c r="AA509">
        <v>67</v>
      </c>
      <c r="AB509" t="str">
        <f t="shared" si="243"/>
        <v>Funcion disminuida</v>
      </c>
      <c r="AC509">
        <v>12</v>
      </c>
      <c r="AD509" t="str">
        <f t="shared" si="244"/>
        <v>Normal</v>
      </c>
      <c r="AE509">
        <v>9</v>
      </c>
      <c r="AF509" t="str">
        <f t="shared" si="245"/>
        <v>Normal</v>
      </c>
      <c r="AG509">
        <v>1914</v>
      </c>
      <c r="AH509" t="str">
        <f t="shared" si="246"/>
        <v>Poliuria</v>
      </c>
      <c r="AI509">
        <v>0</v>
      </c>
      <c r="AJ509" t="str">
        <f t="shared" si="247"/>
        <v>No Diabetico</v>
      </c>
      <c r="AK509">
        <v>120</v>
      </c>
      <c r="AL509" t="str">
        <f t="shared" si="248"/>
        <v>Prediabetes</v>
      </c>
      <c r="AM509">
        <v>5.4</v>
      </c>
      <c r="AN509" t="str">
        <f t="shared" si="249"/>
        <v>Normal</v>
      </c>
      <c r="AO509">
        <v>162</v>
      </c>
      <c r="AP509" t="str">
        <f t="shared" si="250"/>
        <v>Normal</v>
      </c>
      <c r="AQ509">
        <v>106</v>
      </c>
      <c r="AR509" t="str">
        <f t="shared" si="251"/>
        <v>Casi normal</v>
      </c>
      <c r="AS509">
        <v>63</v>
      </c>
      <c r="AT509" t="str">
        <f t="shared" si="252"/>
        <v>Normal</v>
      </c>
      <c r="AU509">
        <v>98</v>
      </c>
      <c r="AV509" t="str">
        <f t="shared" si="253"/>
        <v>Normal</v>
      </c>
      <c r="AW509">
        <v>144</v>
      </c>
      <c r="AX509" t="str">
        <f t="shared" si="254"/>
        <v>Normal</v>
      </c>
      <c r="AY509">
        <v>3.7</v>
      </c>
      <c r="AZ509" t="str">
        <f t="shared" si="255"/>
        <v>Normal</v>
      </c>
      <c r="BA509">
        <v>15.2</v>
      </c>
      <c r="BB509" t="str">
        <f t="shared" si="233"/>
        <v>Normal</v>
      </c>
      <c r="BC509">
        <v>10.3</v>
      </c>
      <c r="BD509" t="str">
        <f t="shared" si="256"/>
        <v>Normal</v>
      </c>
      <c r="BE509">
        <v>4</v>
      </c>
      <c r="BF509" t="str">
        <f t="shared" si="257"/>
        <v>Normal</v>
      </c>
      <c r="BG509">
        <v>1</v>
      </c>
      <c r="BH509" t="str">
        <f t="shared" si="258"/>
        <v>Toma ECA</v>
      </c>
      <c r="BI509">
        <v>1</v>
      </c>
      <c r="BJ509" t="str">
        <f t="shared" si="259"/>
        <v>Toma ARB</v>
      </c>
      <c r="BK509">
        <v>1</v>
      </c>
      <c r="BL509" t="str">
        <f t="shared" si="260"/>
        <v>Toma diureticos</v>
      </c>
      <c r="BM509">
        <v>0</v>
      </c>
      <c r="BN509" t="str">
        <f t="shared" si="261"/>
        <v>No toma estatinas</v>
      </c>
      <c r="BO509">
        <v>0</v>
      </c>
      <c r="BP509" t="str">
        <f t="shared" si="262"/>
        <v>Sano</v>
      </c>
      <c r="BQ509">
        <v>1</v>
      </c>
      <c r="BR509" t="str">
        <f t="shared" si="263"/>
        <v>Enfermedad cardiovascular</v>
      </c>
    </row>
    <row r="510" spans="1:70" x14ac:dyDescent="0.25">
      <c r="A510" t="s">
        <v>510</v>
      </c>
      <c r="B510">
        <v>57</v>
      </c>
      <c r="C510" t="str">
        <f t="shared" si="234"/>
        <v>Adulto</v>
      </c>
      <c r="D510" t="s">
        <v>6</v>
      </c>
      <c r="E510">
        <v>35.299999999999997</v>
      </c>
      <c r="F510" t="str">
        <f t="shared" si="235"/>
        <v>Obesidad II</v>
      </c>
      <c r="G510">
        <v>0</v>
      </c>
      <c r="H510" t="str">
        <f t="shared" si="236"/>
        <v>No tiene herencia</v>
      </c>
      <c r="I510">
        <v>152</v>
      </c>
      <c r="J510">
        <v>100</v>
      </c>
      <c r="K510">
        <v>103</v>
      </c>
      <c r="L510" t="str">
        <f t="shared" si="237"/>
        <v>Taquicardia</v>
      </c>
      <c r="M510">
        <v>32</v>
      </c>
      <c r="N510" t="str">
        <f t="shared" si="238"/>
        <v>Reducida</v>
      </c>
      <c r="O510">
        <v>4</v>
      </c>
      <c r="P510" t="str">
        <f t="shared" si="239"/>
        <v>Incapacidad</v>
      </c>
      <c r="Q510">
        <v>1</v>
      </c>
      <c r="R510" t="str">
        <f t="shared" si="240"/>
        <v>Tiene cetoacidosis</v>
      </c>
      <c r="S510">
        <v>0</v>
      </c>
      <c r="T510" t="str">
        <f t="shared" si="241"/>
        <v>No tiene Insuficiencia</v>
      </c>
      <c r="U510">
        <v>1</v>
      </c>
      <c r="V510" t="str">
        <f t="shared" si="242"/>
        <v>Hipertenso</v>
      </c>
      <c r="W510">
        <v>2.9</v>
      </c>
      <c r="X510" t="str">
        <f t="shared" si="231"/>
        <v>Alto</v>
      </c>
      <c r="Y510">
        <v>70</v>
      </c>
      <c r="Z510" t="str">
        <f t="shared" si="232"/>
        <v>Elevado</v>
      </c>
      <c r="AA510">
        <v>27</v>
      </c>
      <c r="AB510" t="str">
        <f t="shared" si="243"/>
        <v>Dismucion grave</v>
      </c>
      <c r="AC510">
        <v>1317</v>
      </c>
      <c r="AD510" t="str">
        <f t="shared" si="244"/>
        <v>Proteinuria</v>
      </c>
      <c r="AE510">
        <v>921</v>
      </c>
      <c r="AF510" t="str">
        <f t="shared" si="245"/>
        <v>Macroalbuminuria</v>
      </c>
      <c r="AG510">
        <v>381</v>
      </c>
      <c r="AH510" t="str">
        <f t="shared" si="246"/>
        <v>Oliguria</v>
      </c>
      <c r="AI510">
        <v>1</v>
      </c>
      <c r="AJ510" t="str">
        <f t="shared" si="247"/>
        <v>Diabetico</v>
      </c>
      <c r="AK510">
        <v>167</v>
      </c>
      <c r="AL510" t="str">
        <f t="shared" si="248"/>
        <v>Diabetes</v>
      </c>
      <c r="AM510">
        <v>10.1</v>
      </c>
      <c r="AN510" t="str">
        <f t="shared" si="249"/>
        <v>Diabetes</v>
      </c>
      <c r="AO510">
        <v>319</v>
      </c>
      <c r="AP510" t="str">
        <f t="shared" si="250"/>
        <v>Riesgo</v>
      </c>
      <c r="AQ510">
        <v>189</v>
      </c>
      <c r="AR510" t="str">
        <f t="shared" si="251"/>
        <v>Alto</v>
      </c>
      <c r="AS510">
        <v>25</v>
      </c>
      <c r="AT510" t="str">
        <f t="shared" si="252"/>
        <v>Bajo</v>
      </c>
      <c r="AU510">
        <v>294</v>
      </c>
      <c r="AV510" t="str">
        <f t="shared" si="253"/>
        <v>Alto</v>
      </c>
      <c r="AW510">
        <v>140</v>
      </c>
      <c r="AX510" t="str">
        <f t="shared" si="254"/>
        <v>Normal</v>
      </c>
      <c r="AY510">
        <v>6.2</v>
      </c>
      <c r="AZ510" t="str">
        <f t="shared" si="255"/>
        <v>Alto</v>
      </c>
      <c r="BA510">
        <v>8.5</v>
      </c>
      <c r="BB510" t="str">
        <f t="shared" si="233"/>
        <v>Baja</v>
      </c>
      <c r="BC510">
        <v>7.7</v>
      </c>
      <c r="BD510" t="str">
        <f t="shared" si="256"/>
        <v>Bajo</v>
      </c>
      <c r="BE510">
        <v>5.7</v>
      </c>
      <c r="BF510" t="str">
        <f t="shared" si="257"/>
        <v>Alto</v>
      </c>
      <c r="BG510">
        <v>0</v>
      </c>
      <c r="BH510" t="str">
        <f t="shared" si="258"/>
        <v>No Toma ECA</v>
      </c>
      <c r="BI510">
        <v>0</v>
      </c>
      <c r="BJ510" t="str">
        <f t="shared" si="259"/>
        <v>No toma ARB</v>
      </c>
      <c r="BK510">
        <v>1</v>
      </c>
      <c r="BL510" t="str">
        <f t="shared" si="260"/>
        <v>Toma diureticos</v>
      </c>
      <c r="BM510">
        <v>1</v>
      </c>
      <c r="BN510" t="str">
        <f t="shared" si="261"/>
        <v>Toma estatinas</v>
      </c>
      <c r="BO510">
        <v>1</v>
      </c>
      <c r="BP510" t="str">
        <f t="shared" si="262"/>
        <v>Enfermedad renal</v>
      </c>
      <c r="BQ510">
        <v>0</v>
      </c>
      <c r="BR510" t="str">
        <f t="shared" si="263"/>
        <v>Sano</v>
      </c>
    </row>
    <row r="511" spans="1:70" x14ac:dyDescent="0.25">
      <c r="A511" t="s">
        <v>511</v>
      </c>
      <c r="B511">
        <v>71</v>
      </c>
      <c r="C511" t="str">
        <f t="shared" si="234"/>
        <v>Adulto Mayor</v>
      </c>
      <c r="D511" t="s">
        <v>1</v>
      </c>
      <c r="E511">
        <v>38.4</v>
      </c>
      <c r="F511" t="str">
        <f t="shared" si="235"/>
        <v>Obesidad II</v>
      </c>
      <c r="G511">
        <v>0</v>
      </c>
      <c r="H511" t="str">
        <f t="shared" si="236"/>
        <v>No tiene herencia</v>
      </c>
      <c r="I511">
        <v>163</v>
      </c>
      <c r="J511">
        <v>97</v>
      </c>
      <c r="K511">
        <v>96</v>
      </c>
      <c r="L511" t="str">
        <f t="shared" si="237"/>
        <v>Normal</v>
      </c>
      <c r="M511">
        <v>49</v>
      </c>
      <c r="N511" t="str">
        <f t="shared" si="238"/>
        <v>Intermedia</v>
      </c>
      <c r="O511">
        <v>3</v>
      </c>
      <c r="P511" t="str">
        <f t="shared" si="239"/>
        <v>Limitacion marcada</v>
      </c>
      <c r="Q511">
        <v>0</v>
      </c>
      <c r="R511" t="str">
        <f t="shared" si="240"/>
        <v>No tiene cetoacidosis</v>
      </c>
      <c r="S511">
        <v>0</v>
      </c>
      <c r="T511" t="str">
        <f t="shared" si="241"/>
        <v>No tiene Insuficiencia</v>
      </c>
      <c r="U511">
        <v>1</v>
      </c>
      <c r="V511" t="str">
        <f t="shared" si="242"/>
        <v>Hipertenso</v>
      </c>
      <c r="W511">
        <v>3.4</v>
      </c>
      <c r="X511" t="str">
        <f t="shared" si="231"/>
        <v>Alto</v>
      </c>
      <c r="Y511">
        <v>109</v>
      </c>
      <c r="Z511" t="str">
        <f t="shared" si="232"/>
        <v>Riesgo</v>
      </c>
      <c r="AA511">
        <v>30</v>
      </c>
      <c r="AB511" t="str">
        <f t="shared" si="243"/>
        <v>Funcion disminuida moderada</v>
      </c>
      <c r="AC511">
        <v>1298</v>
      </c>
      <c r="AD511" t="str">
        <f t="shared" si="244"/>
        <v>Proteinuria</v>
      </c>
      <c r="AE511">
        <v>1038</v>
      </c>
      <c r="AF511" t="str">
        <f t="shared" si="245"/>
        <v>Macroalbuminuria</v>
      </c>
      <c r="AG511">
        <v>707</v>
      </c>
      <c r="AH511" t="str">
        <f t="shared" si="246"/>
        <v>Poliuria</v>
      </c>
      <c r="AI511">
        <v>1</v>
      </c>
      <c r="AJ511" t="str">
        <f t="shared" si="247"/>
        <v>Diabetico</v>
      </c>
      <c r="AK511">
        <v>145</v>
      </c>
      <c r="AL511" t="str">
        <f t="shared" si="248"/>
        <v>Diabetes</v>
      </c>
      <c r="AM511">
        <v>9.1999999999999993</v>
      </c>
      <c r="AN511" t="str">
        <f t="shared" si="249"/>
        <v>Diabetes</v>
      </c>
      <c r="AO511">
        <v>255</v>
      </c>
      <c r="AP511" t="str">
        <f t="shared" si="250"/>
        <v>Riesgo</v>
      </c>
      <c r="AQ511">
        <v>165</v>
      </c>
      <c r="AR511" t="str">
        <f t="shared" si="251"/>
        <v>Alto</v>
      </c>
      <c r="AS511">
        <v>34</v>
      </c>
      <c r="AT511" t="str">
        <f t="shared" si="252"/>
        <v>Bajo</v>
      </c>
      <c r="AU511">
        <v>215</v>
      </c>
      <c r="AV511" t="str">
        <f t="shared" si="253"/>
        <v>Alto</v>
      </c>
      <c r="AW511">
        <v>130</v>
      </c>
      <c r="AX511" t="str">
        <f t="shared" si="254"/>
        <v>Bajo</v>
      </c>
      <c r="AY511">
        <v>5.0999999999999996</v>
      </c>
      <c r="AZ511" t="str">
        <f t="shared" si="255"/>
        <v>Alto</v>
      </c>
      <c r="BA511">
        <v>8.9</v>
      </c>
      <c r="BB511" t="str">
        <f t="shared" si="233"/>
        <v>Baja</v>
      </c>
      <c r="BC511">
        <v>8.4</v>
      </c>
      <c r="BD511" t="str">
        <f t="shared" si="256"/>
        <v>Bajo</v>
      </c>
      <c r="BE511">
        <v>4.7</v>
      </c>
      <c r="BF511" t="str">
        <f t="shared" si="257"/>
        <v>Alto</v>
      </c>
      <c r="BG511">
        <v>0</v>
      </c>
      <c r="BH511" t="str">
        <f t="shared" si="258"/>
        <v>No Toma ECA</v>
      </c>
      <c r="BI511">
        <v>1</v>
      </c>
      <c r="BJ511" t="str">
        <f t="shared" si="259"/>
        <v>Toma ARB</v>
      </c>
      <c r="BK511">
        <v>1</v>
      </c>
      <c r="BL511" t="str">
        <f t="shared" si="260"/>
        <v>Toma diureticos</v>
      </c>
      <c r="BM511">
        <v>0</v>
      </c>
      <c r="BN511" t="str">
        <f t="shared" si="261"/>
        <v>No toma estatinas</v>
      </c>
      <c r="BO511">
        <v>1</v>
      </c>
      <c r="BP511" t="str">
        <f t="shared" si="262"/>
        <v>Enfermedad renal</v>
      </c>
      <c r="BQ511">
        <v>1</v>
      </c>
      <c r="BR511" t="str">
        <f t="shared" si="263"/>
        <v>Enfermedad cardiovascular</v>
      </c>
    </row>
    <row r="512" spans="1:70" x14ac:dyDescent="0.25">
      <c r="A512" t="s">
        <v>512</v>
      </c>
      <c r="B512">
        <v>69</v>
      </c>
      <c r="C512" t="str">
        <f t="shared" si="234"/>
        <v>Adulto Mayor</v>
      </c>
      <c r="D512" t="s">
        <v>6</v>
      </c>
      <c r="E512">
        <v>33.1</v>
      </c>
      <c r="F512" t="str">
        <f t="shared" si="235"/>
        <v>Obesidad I</v>
      </c>
      <c r="G512">
        <v>1</v>
      </c>
      <c r="H512" t="str">
        <f t="shared" si="236"/>
        <v>Tiene herencia</v>
      </c>
      <c r="I512">
        <v>149</v>
      </c>
      <c r="J512">
        <v>96</v>
      </c>
      <c r="K512">
        <v>95</v>
      </c>
      <c r="L512" t="str">
        <f t="shared" si="237"/>
        <v>Normal</v>
      </c>
      <c r="M512">
        <v>33</v>
      </c>
      <c r="N512" t="str">
        <f t="shared" si="238"/>
        <v>Reducida</v>
      </c>
      <c r="O512">
        <v>2</v>
      </c>
      <c r="P512" t="str">
        <f t="shared" si="239"/>
        <v>Ligera limitaciones</v>
      </c>
      <c r="Q512">
        <v>1</v>
      </c>
      <c r="R512" t="str">
        <f t="shared" si="240"/>
        <v>Tiene cetoacidosis</v>
      </c>
      <c r="S512">
        <v>1</v>
      </c>
      <c r="T512" t="str">
        <f t="shared" si="241"/>
        <v>Tiene Insuficiencia</v>
      </c>
      <c r="U512">
        <v>1</v>
      </c>
      <c r="V512" t="str">
        <f t="shared" si="242"/>
        <v>Hipertenso</v>
      </c>
      <c r="W512">
        <v>3.9</v>
      </c>
      <c r="X512" t="str">
        <f t="shared" si="231"/>
        <v>Alto</v>
      </c>
      <c r="Y512">
        <v>52</v>
      </c>
      <c r="Z512" t="str">
        <f t="shared" si="232"/>
        <v>Elevado</v>
      </c>
      <c r="AA512">
        <v>41</v>
      </c>
      <c r="AB512" t="str">
        <f t="shared" si="243"/>
        <v>Funcion disminuida moderada</v>
      </c>
      <c r="AC512">
        <v>2152</v>
      </c>
      <c r="AD512" t="str">
        <f t="shared" si="244"/>
        <v>Proteinuria</v>
      </c>
      <c r="AE512">
        <v>1721</v>
      </c>
      <c r="AF512" t="str">
        <f t="shared" si="245"/>
        <v>Macroalbuminuria</v>
      </c>
      <c r="AG512">
        <v>825</v>
      </c>
      <c r="AH512" t="str">
        <f t="shared" si="246"/>
        <v>Poliuria</v>
      </c>
      <c r="AI512">
        <v>0</v>
      </c>
      <c r="AJ512" t="str">
        <f t="shared" si="247"/>
        <v>No Diabetico</v>
      </c>
      <c r="AK512">
        <v>140</v>
      </c>
      <c r="AL512" t="str">
        <f t="shared" si="248"/>
        <v>Diabetes</v>
      </c>
      <c r="AM512">
        <v>7.5</v>
      </c>
      <c r="AN512" t="str">
        <f t="shared" si="249"/>
        <v>Diabetes</v>
      </c>
      <c r="AO512">
        <v>281</v>
      </c>
      <c r="AP512" t="str">
        <f t="shared" si="250"/>
        <v>Riesgo</v>
      </c>
      <c r="AQ512">
        <v>174</v>
      </c>
      <c r="AR512" t="str">
        <f t="shared" si="251"/>
        <v>Alto</v>
      </c>
      <c r="AS512">
        <v>32</v>
      </c>
      <c r="AT512" t="str">
        <f t="shared" si="252"/>
        <v>Bajo</v>
      </c>
      <c r="AU512">
        <v>339</v>
      </c>
      <c r="AV512" t="str">
        <f t="shared" si="253"/>
        <v>Alto</v>
      </c>
      <c r="AW512">
        <v>136</v>
      </c>
      <c r="AX512" t="str">
        <f t="shared" si="254"/>
        <v>Normal</v>
      </c>
      <c r="AY512">
        <v>5.4</v>
      </c>
      <c r="AZ512" t="str">
        <f t="shared" si="255"/>
        <v>Alto</v>
      </c>
      <c r="BA512">
        <v>8.1</v>
      </c>
      <c r="BB512" t="str">
        <f t="shared" si="233"/>
        <v>Baja</v>
      </c>
      <c r="BC512">
        <v>8.1999999999999993</v>
      </c>
      <c r="BD512" t="str">
        <f t="shared" si="256"/>
        <v>Bajo</v>
      </c>
      <c r="BE512">
        <v>5.4</v>
      </c>
      <c r="BF512" t="str">
        <f t="shared" si="257"/>
        <v>Alto</v>
      </c>
      <c r="BG512">
        <v>0</v>
      </c>
      <c r="BH512" t="str">
        <f t="shared" si="258"/>
        <v>No Toma ECA</v>
      </c>
      <c r="BI512">
        <v>1</v>
      </c>
      <c r="BJ512" t="str">
        <f t="shared" si="259"/>
        <v>Toma ARB</v>
      </c>
      <c r="BK512">
        <v>0</v>
      </c>
      <c r="BL512" t="str">
        <f t="shared" si="260"/>
        <v>No toma diureticos</v>
      </c>
      <c r="BM512">
        <v>1</v>
      </c>
      <c r="BN512" t="str">
        <f t="shared" si="261"/>
        <v>Toma estatinas</v>
      </c>
      <c r="BO512">
        <v>1</v>
      </c>
      <c r="BP512" t="str">
        <f t="shared" si="262"/>
        <v>Enfermedad renal</v>
      </c>
      <c r="BQ512">
        <v>0</v>
      </c>
      <c r="BR512" t="str">
        <f t="shared" si="263"/>
        <v>Sano</v>
      </c>
    </row>
    <row r="513" spans="1:70" x14ac:dyDescent="0.25">
      <c r="A513" t="s">
        <v>513</v>
      </c>
      <c r="B513">
        <v>39</v>
      </c>
      <c r="C513" t="str">
        <f t="shared" si="234"/>
        <v>Adulto</v>
      </c>
      <c r="D513" t="s">
        <v>1</v>
      </c>
      <c r="E513">
        <v>21</v>
      </c>
      <c r="F513" t="str">
        <f t="shared" si="235"/>
        <v>Peso Normal</v>
      </c>
      <c r="G513">
        <v>0</v>
      </c>
      <c r="H513" t="str">
        <f t="shared" si="236"/>
        <v>No tiene herencia</v>
      </c>
      <c r="I513">
        <v>102</v>
      </c>
      <c r="J513">
        <v>78</v>
      </c>
      <c r="K513">
        <v>66</v>
      </c>
      <c r="L513" t="str">
        <f t="shared" si="237"/>
        <v>Normal</v>
      </c>
      <c r="M513">
        <v>57</v>
      </c>
      <c r="N513" t="str">
        <f t="shared" si="238"/>
        <v>Normal</v>
      </c>
      <c r="O513">
        <v>1</v>
      </c>
      <c r="P513" t="str">
        <f t="shared" si="239"/>
        <v>Sin limitaciones</v>
      </c>
      <c r="Q513">
        <v>0</v>
      </c>
      <c r="R513" t="str">
        <f t="shared" si="240"/>
        <v>No tiene cetoacidosis</v>
      </c>
      <c r="S513">
        <v>0</v>
      </c>
      <c r="T513" t="str">
        <f t="shared" si="241"/>
        <v>No tiene Insuficiencia</v>
      </c>
      <c r="U513">
        <v>1</v>
      </c>
      <c r="V513" t="str">
        <f t="shared" si="242"/>
        <v>Hipertenso</v>
      </c>
      <c r="W513">
        <v>0.9</v>
      </c>
      <c r="X513" t="str">
        <f t="shared" si="231"/>
        <v>Normal</v>
      </c>
      <c r="Y513">
        <v>36</v>
      </c>
      <c r="Z513" t="str">
        <f t="shared" si="232"/>
        <v>Normal</v>
      </c>
      <c r="AA513">
        <v>79</v>
      </c>
      <c r="AB513" t="str">
        <f t="shared" si="243"/>
        <v>Funcion disminuida</v>
      </c>
      <c r="AC513">
        <v>10</v>
      </c>
      <c r="AD513" t="str">
        <f t="shared" si="244"/>
        <v>Normal</v>
      </c>
      <c r="AE513">
        <v>9</v>
      </c>
      <c r="AF513" t="str">
        <f t="shared" si="245"/>
        <v>Normal</v>
      </c>
      <c r="AG513">
        <v>2066</v>
      </c>
      <c r="AH513" t="str">
        <f t="shared" si="246"/>
        <v>Poliuria</v>
      </c>
      <c r="AI513">
        <v>0</v>
      </c>
      <c r="AJ513" t="str">
        <f t="shared" si="247"/>
        <v>No Diabetico</v>
      </c>
      <c r="AK513">
        <v>96</v>
      </c>
      <c r="AL513" t="str">
        <f t="shared" si="248"/>
        <v>Normal</v>
      </c>
      <c r="AM513">
        <v>5.0999999999999996</v>
      </c>
      <c r="AN513" t="str">
        <f t="shared" si="249"/>
        <v>Normal</v>
      </c>
      <c r="AO513">
        <v>183</v>
      </c>
      <c r="AP513" t="str">
        <f t="shared" si="250"/>
        <v>Normal</v>
      </c>
      <c r="AQ513">
        <v>117</v>
      </c>
      <c r="AR513" t="str">
        <f t="shared" si="251"/>
        <v>Casi normal</v>
      </c>
      <c r="AS513">
        <v>64</v>
      </c>
      <c r="AT513" t="str">
        <f t="shared" si="252"/>
        <v>Normal</v>
      </c>
      <c r="AU513">
        <v>83</v>
      </c>
      <c r="AV513" t="str">
        <f t="shared" si="253"/>
        <v>Normal</v>
      </c>
      <c r="AW513">
        <v>136</v>
      </c>
      <c r="AX513" t="str">
        <f t="shared" si="254"/>
        <v>Normal</v>
      </c>
      <c r="AY513">
        <v>4.5999999999999996</v>
      </c>
      <c r="AZ513" t="str">
        <f t="shared" si="255"/>
        <v>Normal</v>
      </c>
      <c r="BA513">
        <v>13.2</v>
      </c>
      <c r="BB513" t="str">
        <f t="shared" si="233"/>
        <v>Baja</v>
      </c>
      <c r="BC513">
        <v>10</v>
      </c>
      <c r="BD513" t="str">
        <f t="shared" si="256"/>
        <v>Normal</v>
      </c>
      <c r="BE513">
        <v>4</v>
      </c>
      <c r="BF513" t="str">
        <f t="shared" si="257"/>
        <v>Normal</v>
      </c>
      <c r="BG513">
        <v>1</v>
      </c>
      <c r="BH513" t="str">
        <f t="shared" si="258"/>
        <v>Toma ECA</v>
      </c>
      <c r="BI513">
        <v>1</v>
      </c>
      <c r="BJ513" t="str">
        <f t="shared" si="259"/>
        <v>Toma ARB</v>
      </c>
      <c r="BK513">
        <v>0</v>
      </c>
      <c r="BL513" t="str">
        <f t="shared" si="260"/>
        <v>No toma diureticos</v>
      </c>
      <c r="BM513">
        <v>0</v>
      </c>
      <c r="BN513" t="str">
        <f t="shared" si="261"/>
        <v>No toma estatinas</v>
      </c>
      <c r="BO513">
        <v>0</v>
      </c>
      <c r="BP513" t="str">
        <f t="shared" si="262"/>
        <v>Sano</v>
      </c>
      <c r="BQ513">
        <v>0</v>
      </c>
      <c r="BR513" t="str">
        <f t="shared" si="263"/>
        <v>Sano</v>
      </c>
    </row>
    <row r="514" spans="1:70" x14ac:dyDescent="0.25">
      <c r="A514" t="s">
        <v>514</v>
      </c>
      <c r="B514">
        <v>56</v>
      </c>
      <c r="C514" t="str">
        <f t="shared" si="234"/>
        <v>Adulto</v>
      </c>
      <c r="D514" t="s">
        <v>1</v>
      </c>
      <c r="E514">
        <v>38.299999999999997</v>
      </c>
      <c r="F514" t="str">
        <f t="shared" si="235"/>
        <v>Obesidad II</v>
      </c>
      <c r="G514">
        <v>1</v>
      </c>
      <c r="H514" t="str">
        <f t="shared" si="236"/>
        <v>Tiene herencia</v>
      </c>
      <c r="I514">
        <v>156</v>
      </c>
      <c r="J514">
        <v>93</v>
      </c>
      <c r="K514">
        <v>96</v>
      </c>
      <c r="L514" t="str">
        <f t="shared" si="237"/>
        <v>Normal</v>
      </c>
      <c r="M514">
        <v>46</v>
      </c>
      <c r="N514" t="str">
        <f t="shared" si="238"/>
        <v>Intermedia</v>
      </c>
      <c r="O514">
        <v>4</v>
      </c>
      <c r="P514" t="str">
        <f t="shared" si="239"/>
        <v>Incapacidad</v>
      </c>
      <c r="Q514">
        <v>1</v>
      </c>
      <c r="R514" t="str">
        <f t="shared" si="240"/>
        <v>Tiene cetoacidosis</v>
      </c>
      <c r="S514">
        <v>0</v>
      </c>
      <c r="T514" t="str">
        <f t="shared" si="241"/>
        <v>No tiene Insuficiencia</v>
      </c>
      <c r="U514">
        <v>1</v>
      </c>
      <c r="V514" t="str">
        <f t="shared" si="242"/>
        <v>Hipertenso</v>
      </c>
      <c r="W514">
        <v>3.1</v>
      </c>
      <c r="X514" t="str">
        <f t="shared" ref="X514:X577" si="264">IF(AND(D514="M",W514&gt;=0.7,W514&lt;=1.2),"Normal",IF(AND(D514="M",W514&gt;=1.3),"Alto",IF(AND(D514="F",W514&gt;=0.5,W514&lt;=1),"Normal",IF(AND(D514="F",W514&gt;1),"Alto",IF(AND(D514="F",W514&lt;0.5), "Bajo",IF(AND(D514="M",W514&lt;0.7),"Bajo","error"))))))</f>
        <v>Alto</v>
      </c>
      <c r="Y514">
        <v>53</v>
      </c>
      <c r="Z514" t="str">
        <f t="shared" ref="Z514:Z577" si="265">IF(AND(D514="F",Y514&gt;=17,Y514&lt;=43),"Normal",IF(AND(D514="F",Y514&gt;43,Y514&lt;100),"Elevado",IF(AND(D514="M",Y514&gt;=18,Y514&lt;=55),"Normal",IF(AND(D514="M",Y514&gt;55,Y514&lt;100),"Elevado",IF(AND(D514="F",Y514&gt;=100),"Riesgo",IF(AND(D514="M",Y514&gt;=100),"Riesgo","Bajo"))))))</f>
        <v>Normal</v>
      </c>
      <c r="AA514">
        <v>43</v>
      </c>
      <c r="AB514" t="str">
        <f t="shared" si="243"/>
        <v>Funcion disminuida moderada</v>
      </c>
      <c r="AC514">
        <v>527</v>
      </c>
      <c r="AD514" t="str">
        <f t="shared" si="244"/>
        <v>Proteinuria</v>
      </c>
      <c r="AE514">
        <v>421</v>
      </c>
      <c r="AF514" t="str">
        <f t="shared" si="245"/>
        <v>Macroalbuminuria</v>
      </c>
      <c r="AG514">
        <v>884</v>
      </c>
      <c r="AH514" t="str">
        <f t="shared" si="246"/>
        <v>Poliuria</v>
      </c>
      <c r="AI514">
        <v>1</v>
      </c>
      <c r="AJ514" t="str">
        <f t="shared" si="247"/>
        <v>Diabetico</v>
      </c>
      <c r="AK514">
        <v>203</v>
      </c>
      <c r="AL514" t="str">
        <f t="shared" si="248"/>
        <v>Diabetes</v>
      </c>
      <c r="AM514">
        <v>8.4</v>
      </c>
      <c r="AN514" t="str">
        <f t="shared" si="249"/>
        <v>Diabetes</v>
      </c>
      <c r="AO514">
        <v>291</v>
      </c>
      <c r="AP514" t="str">
        <f t="shared" si="250"/>
        <v>Riesgo</v>
      </c>
      <c r="AQ514">
        <v>148</v>
      </c>
      <c r="AR514" t="str">
        <f t="shared" si="251"/>
        <v>Limite alto</v>
      </c>
      <c r="AS514">
        <v>40</v>
      </c>
      <c r="AT514" t="str">
        <f t="shared" si="252"/>
        <v>Bajo</v>
      </c>
      <c r="AU514">
        <v>254</v>
      </c>
      <c r="AV514" t="str">
        <f t="shared" si="253"/>
        <v>Alto</v>
      </c>
      <c r="AW514">
        <v>134</v>
      </c>
      <c r="AX514" t="str">
        <f t="shared" si="254"/>
        <v>Bajo</v>
      </c>
      <c r="AY514">
        <v>6.5</v>
      </c>
      <c r="AZ514" t="str">
        <f t="shared" si="255"/>
        <v>Alto</v>
      </c>
      <c r="BA514">
        <v>9.9</v>
      </c>
      <c r="BB514" t="str">
        <f t="shared" ref="BB514:BB577" si="266">IF(AND(D514="M",BA514&gt;=13.5,BA514&lt;=17.5),"Normal",IF(AND(D514="M",BA514&gt;17.5),"Alta",IF(AND(D514="F",BA514&gt;=12,BA514&lt;=15.5),"Normal",IF(AND(D514="F",BA514&gt;15.5),"Alta","Baja"))))</f>
        <v>Baja</v>
      </c>
      <c r="BC514">
        <v>7.7</v>
      </c>
      <c r="BD514" t="str">
        <f t="shared" si="256"/>
        <v>Bajo</v>
      </c>
      <c r="BE514">
        <v>7.1</v>
      </c>
      <c r="BF514" t="str">
        <f t="shared" si="257"/>
        <v>Alto</v>
      </c>
      <c r="BG514">
        <v>1</v>
      </c>
      <c r="BH514" t="str">
        <f t="shared" si="258"/>
        <v>Toma ECA</v>
      </c>
      <c r="BI514">
        <v>0</v>
      </c>
      <c r="BJ514" t="str">
        <f t="shared" si="259"/>
        <v>No toma ARB</v>
      </c>
      <c r="BK514">
        <v>0</v>
      </c>
      <c r="BL514" t="str">
        <f t="shared" si="260"/>
        <v>No toma diureticos</v>
      </c>
      <c r="BM514">
        <v>0</v>
      </c>
      <c r="BN514" t="str">
        <f t="shared" si="261"/>
        <v>No toma estatinas</v>
      </c>
      <c r="BO514">
        <v>1</v>
      </c>
      <c r="BP514" t="str">
        <f t="shared" si="262"/>
        <v>Enfermedad renal</v>
      </c>
      <c r="BQ514">
        <v>0</v>
      </c>
      <c r="BR514" t="str">
        <f t="shared" si="263"/>
        <v>Sano</v>
      </c>
    </row>
    <row r="515" spans="1:70" x14ac:dyDescent="0.25">
      <c r="A515" t="s">
        <v>515</v>
      </c>
      <c r="B515">
        <v>55</v>
      </c>
      <c r="C515" t="str">
        <f t="shared" ref="C515:C578" si="267">IF(AND(B515&gt;=14,B515&lt;=26),"Joven",IF(AND(B515&gt;=27,B515&lt;=59),"Adulto",IF(B515&gt;=60,"Adulto Mayor","Niño")))</f>
        <v>Adulto</v>
      </c>
      <c r="D515" t="s">
        <v>6</v>
      </c>
      <c r="E515">
        <v>29.7</v>
      </c>
      <c r="F515" t="str">
        <f t="shared" ref="F515:F578" si="268">IF(E515&lt;18.5,"Bajo peso",IF(AND(E515&gt;=18.5,E515&lt;=24.9),"Peso Normal",IF(AND(E515&gt;=25,E515&lt;=29.9),"Sobrepeso",IF(AND(E515&gt;=30,E515&lt;=34.9),"Obesidad I",IF(AND(E515&gt;=35,E515&lt;=39.9),"Obesidad II","Obesidad III")))))</f>
        <v>Sobrepeso</v>
      </c>
      <c r="G515">
        <v>0</v>
      </c>
      <c r="H515" t="str">
        <f t="shared" ref="H515:H578" si="269">IF(G515=1,"Tiene herencia","No tiene herencia")</f>
        <v>No tiene herencia</v>
      </c>
      <c r="I515">
        <v>154</v>
      </c>
      <c r="J515">
        <v>99</v>
      </c>
      <c r="K515">
        <v>96</v>
      </c>
      <c r="L515" t="str">
        <f t="shared" ref="L515:L578" si="270">IF(AND(K515&gt;=60,K515&lt;=100),"Normal",IF(K515&gt;100,"Taquicardia","Bradicardia"))</f>
        <v>Normal</v>
      </c>
      <c r="M515">
        <v>41</v>
      </c>
      <c r="N515" t="str">
        <f t="shared" ref="N515:N578" si="271">IF(M515&gt;=50,"Normal",IF(AND(M515&gt;=41,M515&lt;=49),"Intermedia","Reducida"))</f>
        <v>Intermedia</v>
      </c>
      <c r="O515">
        <v>4</v>
      </c>
      <c r="P515" t="str">
        <f t="shared" ref="P515:P578" si="272">IF(O515=1,"Sin limitaciones",IF(O515=2,"Ligera limitaciones",IF(O515=3,"Limitacion marcada","Incapacidad")))</f>
        <v>Incapacidad</v>
      </c>
      <c r="Q515">
        <v>0</v>
      </c>
      <c r="R515" t="str">
        <f t="shared" ref="R515:R578" si="273">IF(Q515=1,"Tiene cetoacidosis","No tiene cetoacidosis")</f>
        <v>No tiene cetoacidosis</v>
      </c>
      <c r="S515">
        <v>0</v>
      </c>
      <c r="T515" t="str">
        <f t="shared" ref="T515:T578" si="274">IF(S515=1,"Tiene Insuficiencia","No tiene Insuficiencia")</f>
        <v>No tiene Insuficiencia</v>
      </c>
      <c r="U515">
        <v>1</v>
      </c>
      <c r="V515" t="str">
        <f t="shared" ref="V515:V578" si="275">IF(U515=1,"Hipertenso","Normotenso")</f>
        <v>Hipertenso</v>
      </c>
      <c r="W515">
        <v>4.0999999999999996</v>
      </c>
      <c r="X515" t="str">
        <f t="shared" si="264"/>
        <v>Alto</v>
      </c>
      <c r="Y515">
        <v>59</v>
      </c>
      <c r="Z515" t="str">
        <f t="shared" si="265"/>
        <v>Elevado</v>
      </c>
      <c r="AA515">
        <v>35</v>
      </c>
      <c r="AB515" t="str">
        <f t="shared" ref="AB515:AB578" si="276">IF(AA515&gt;90,"Normal",IF(AND(AA515&gt;=60,AA515&lt;=90),"Funcion disminuida",IF(AND(AA515&gt;=30,AA515&lt;=59),"Funcion disminuida moderada",IF(AND(AA515&gt;=15,AA515&lt;=29),"Dismucion grave",IF(AA515&lt;15,"Fallo renal","error")))))</f>
        <v>Funcion disminuida moderada</v>
      </c>
      <c r="AC515">
        <v>503</v>
      </c>
      <c r="AD515" t="str">
        <f t="shared" ref="AD515:AD578" si="277">IF(AC515&lt;30,"Normal",IF(AND(AC515&lt;=30,AC515&lt;=300),"Microalbuminuria","Proteinuria"))</f>
        <v>Proteinuria</v>
      </c>
      <c r="AE515">
        <v>402</v>
      </c>
      <c r="AF515" t="str">
        <f t="shared" ref="AF515:AF578" si="278">IF(AE515&lt;30,"Normal",IF(AND(AE515&gt;=30,AE515&lt;=300),"Microalbuminuria","Macroalbuminuria"))</f>
        <v>Macroalbuminuria</v>
      </c>
      <c r="AG515">
        <v>324</v>
      </c>
      <c r="AH515" t="str">
        <f t="shared" ref="AH515:AH578" si="279">IF(AND(AG515&gt;=0,AG515&lt;=49),"Anuria",IF(AND(AG515&gt;=50,AG515&lt;=499),"Oliguria",IF(AND(AG515&gt;=500,AG515&lt;=3500),"Poliuria")))</f>
        <v>Oliguria</v>
      </c>
      <c r="AI515">
        <v>1</v>
      </c>
      <c r="AJ515" t="str">
        <f t="shared" ref="AJ515:AJ578" si="280">IF(AI515=1,"Diabetico","No Diabetico")</f>
        <v>Diabetico</v>
      </c>
      <c r="AK515">
        <v>123</v>
      </c>
      <c r="AL515" t="str">
        <f t="shared" ref="AL515:AL578" si="281">IF(AK515&lt;100,"Normal",IF(AND(AK515&gt;=100,AK515&lt;=125),"Prediabetes","Diabetes"))</f>
        <v>Prediabetes</v>
      </c>
      <c r="AM515">
        <v>6.9</v>
      </c>
      <c r="AN515" t="str">
        <f t="shared" ref="AN515:AN578" si="282">IF(AM515&lt;5.7,"Normal",IF(AND(AM515&gt;=5.7,AM515&lt;=6.4),"Prediabetes","Diabetes"))</f>
        <v>Diabetes</v>
      </c>
      <c r="AO515">
        <v>304</v>
      </c>
      <c r="AP515" t="str">
        <f t="shared" ref="AP515:AP578" si="283">IF(AO515&lt;200,"Normal",IF(AND(AO515&gt;=200,AO515&lt;=239),"Alto","Riesgo"))</f>
        <v>Riesgo</v>
      </c>
      <c r="AQ515">
        <v>186</v>
      </c>
      <c r="AR515" t="str">
        <f t="shared" ref="AR515:AR578" si="284">IF(AQ515&lt;100,"Normal",IF(AND(AQ515&gt;=100,AQ515&lt;=129),"Casi normal",IF(AND(AQ515&gt;=130,AQ515&lt;=159),"Limite alto",IF(AND(AQ515&gt;=160,AQ515&lt;=189),"Alto",IF(AQ515&gt;=190,"Muy alto")))))</f>
        <v>Alto</v>
      </c>
      <c r="AS515">
        <v>27</v>
      </c>
      <c r="AT515" t="str">
        <f t="shared" ref="AT515:AT578" si="285">IF(AS515&gt;=60,"Normal","Bajo")</f>
        <v>Bajo</v>
      </c>
      <c r="AU515">
        <v>296</v>
      </c>
      <c r="AV515" t="str">
        <f t="shared" ref="AV515:AV578" si="286">IF(AU515&lt;=150,"Normal","Alto")</f>
        <v>Alto</v>
      </c>
      <c r="AW515">
        <v>127</v>
      </c>
      <c r="AX515" t="str">
        <f t="shared" ref="AX515:AX578" si="287">IF(AND(AW515&gt;=135,AW515&lt;=145),"Normal",IF(AW515&gt;145,"Alto","Bajo"))</f>
        <v>Bajo</v>
      </c>
      <c r="AY515">
        <v>5.2</v>
      </c>
      <c r="AZ515" t="str">
        <f t="shared" ref="AZ515:AZ578" si="288">IF(AND(AY515&gt;=3.5,AY515&lt;=5),"Normal",IF(AY515&gt;5,"Alto","Bajo"))</f>
        <v>Alto</v>
      </c>
      <c r="BA515">
        <v>7.9</v>
      </c>
      <c r="BB515" t="str">
        <f t="shared" si="266"/>
        <v>Baja</v>
      </c>
      <c r="BC515">
        <v>8</v>
      </c>
      <c r="BD515" t="str">
        <f t="shared" ref="BD515:BD578" si="289">IF(AND(BC515&gt;=8.5,BC515&lt;=10.5),"Normal",IF(BC515&gt;10.5,"Alto","Bajo"))</f>
        <v>Bajo</v>
      </c>
      <c r="BE515">
        <v>5.2</v>
      </c>
      <c r="BF515" t="str">
        <f t="shared" ref="BF515:BF578" si="290">IF(AND(BE515&gt;=2.5,BE515&lt;=4.5),"Normal",IF(BE515&gt;4.5,"Alto","Bajo"))</f>
        <v>Alto</v>
      </c>
      <c r="BG515">
        <v>0</v>
      </c>
      <c r="BH515" t="str">
        <f t="shared" ref="BH515:BH578" si="291">IF(BG515=1,"Toma ECA","No Toma ECA")</f>
        <v>No Toma ECA</v>
      </c>
      <c r="BI515">
        <v>0</v>
      </c>
      <c r="BJ515" t="str">
        <f t="shared" ref="BJ515:BJ578" si="292">IF(BI515=1,"Toma ARB","No toma ARB")</f>
        <v>No toma ARB</v>
      </c>
      <c r="BK515">
        <v>0</v>
      </c>
      <c r="BL515" t="str">
        <f t="shared" ref="BL515:BL578" si="293">IF(BK515=1,"Toma diureticos","No toma diureticos")</f>
        <v>No toma diureticos</v>
      </c>
      <c r="BM515">
        <v>1</v>
      </c>
      <c r="BN515" t="str">
        <f t="shared" ref="BN515:BN578" si="294">IF(BM515=1,"Toma estatinas","No toma estatinas")</f>
        <v>Toma estatinas</v>
      </c>
      <c r="BO515">
        <v>1</v>
      </c>
      <c r="BP515" t="str">
        <f t="shared" ref="BP515:BP578" si="295">IF(BO515=1,"Enfermedad renal","Sano")</f>
        <v>Enfermedad renal</v>
      </c>
      <c r="BQ515">
        <v>1</v>
      </c>
      <c r="BR515" t="str">
        <f t="shared" ref="BR515:BR578" si="296">IF(BQ515=1,"Enfermedad cardiovascular","Sano")</f>
        <v>Enfermedad cardiovascular</v>
      </c>
    </row>
    <row r="516" spans="1:70" x14ac:dyDescent="0.25">
      <c r="A516" t="s">
        <v>516</v>
      </c>
      <c r="B516">
        <v>31</v>
      </c>
      <c r="C516" t="str">
        <f t="shared" si="267"/>
        <v>Adulto</v>
      </c>
      <c r="D516" t="s">
        <v>1</v>
      </c>
      <c r="E516">
        <v>23.6</v>
      </c>
      <c r="F516" t="str">
        <f t="shared" si="268"/>
        <v>Peso Normal</v>
      </c>
      <c r="G516">
        <v>0</v>
      </c>
      <c r="H516" t="str">
        <f t="shared" si="269"/>
        <v>No tiene herencia</v>
      </c>
      <c r="I516">
        <v>120</v>
      </c>
      <c r="J516">
        <v>67</v>
      </c>
      <c r="K516">
        <v>64</v>
      </c>
      <c r="L516" t="str">
        <f t="shared" si="270"/>
        <v>Normal</v>
      </c>
      <c r="M516">
        <v>60</v>
      </c>
      <c r="N516" t="str">
        <f t="shared" si="271"/>
        <v>Normal</v>
      </c>
      <c r="O516">
        <v>1</v>
      </c>
      <c r="P516" t="str">
        <f t="shared" si="272"/>
        <v>Sin limitaciones</v>
      </c>
      <c r="Q516">
        <v>0</v>
      </c>
      <c r="R516" t="str">
        <f t="shared" si="273"/>
        <v>No tiene cetoacidosis</v>
      </c>
      <c r="S516">
        <v>0</v>
      </c>
      <c r="T516" t="str">
        <f t="shared" si="274"/>
        <v>No tiene Insuficiencia</v>
      </c>
      <c r="U516">
        <v>1</v>
      </c>
      <c r="V516" t="str">
        <f t="shared" si="275"/>
        <v>Hipertenso</v>
      </c>
      <c r="W516">
        <v>0.6</v>
      </c>
      <c r="X516" t="str">
        <f t="shared" si="264"/>
        <v>Bajo</v>
      </c>
      <c r="Y516">
        <v>28</v>
      </c>
      <c r="Z516" t="str">
        <f t="shared" si="265"/>
        <v>Normal</v>
      </c>
      <c r="AA516">
        <v>120</v>
      </c>
      <c r="AB516" t="str">
        <f t="shared" si="276"/>
        <v>Normal</v>
      </c>
      <c r="AC516">
        <v>5</v>
      </c>
      <c r="AD516" t="str">
        <f t="shared" si="277"/>
        <v>Normal</v>
      </c>
      <c r="AE516">
        <v>3</v>
      </c>
      <c r="AF516" t="str">
        <f t="shared" si="278"/>
        <v>Normal</v>
      </c>
      <c r="AG516">
        <v>1877</v>
      </c>
      <c r="AH516" t="str">
        <f t="shared" si="279"/>
        <v>Poliuria</v>
      </c>
      <c r="AI516">
        <v>0</v>
      </c>
      <c r="AJ516" t="str">
        <f t="shared" si="280"/>
        <v>No Diabetico</v>
      </c>
      <c r="AK516">
        <v>86</v>
      </c>
      <c r="AL516" t="str">
        <f t="shared" si="281"/>
        <v>Normal</v>
      </c>
      <c r="AM516">
        <v>5.0999999999999996</v>
      </c>
      <c r="AN516" t="str">
        <f t="shared" si="282"/>
        <v>Normal</v>
      </c>
      <c r="AO516">
        <v>150</v>
      </c>
      <c r="AP516" t="str">
        <f t="shared" si="283"/>
        <v>Normal</v>
      </c>
      <c r="AQ516">
        <v>94</v>
      </c>
      <c r="AR516" t="str">
        <f t="shared" si="284"/>
        <v>Normal</v>
      </c>
      <c r="AS516">
        <v>70</v>
      </c>
      <c r="AT516" t="str">
        <f t="shared" si="285"/>
        <v>Normal</v>
      </c>
      <c r="AU516">
        <v>168</v>
      </c>
      <c r="AV516" t="str">
        <f t="shared" si="286"/>
        <v>Alto</v>
      </c>
      <c r="AW516">
        <v>135</v>
      </c>
      <c r="AX516" t="str">
        <f t="shared" si="287"/>
        <v>Normal</v>
      </c>
      <c r="AY516">
        <v>3.8</v>
      </c>
      <c r="AZ516" t="str">
        <f t="shared" si="288"/>
        <v>Normal</v>
      </c>
      <c r="BA516">
        <v>12.2</v>
      </c>
      <c r="BB516" t="str">
        <f t="shared" si="266"/>
        <v>Baja</v>
      </c>
      <c r="BC516">
        <v>9.8000000000000007</v>
      </c>
      <c r="BD516" t="str">
        <f t="shared" si="289"/>
        <v>Normal</v>
      </c>
      <c r="BE516">
        <v>4.2</v>
      </c>
      <c r="BF516" t="str">
        <f t="shared" si="290"/>
        <v>Normal</v>
      </c>
      <c r="BG516">
        <v>1</v>
      </c>
      <c r="BH516" t="str">
        <f t="shared" si="291"/>
        <v>Toma ECA</v>
      </c>
      <c r="BI516">
        <v>1</v>
      </c>
      <c r="BJ516" t="str">
        <f t="shared" si="292"/>
        <v>Toma ARB</v>
      </c>
      <c r="BK516">
        <v>0</v>
      </c>
      <c r="BL516" t="str">
        <f t="shared" si="293"/>
        <v>No toma diureticos</v>
      </c>
      <c r="BM516">
        <v>0</v>
      </c>
      <c r="BN516" t="str">
        <f t="shared" si="294"/>
        <v>No toma estatinas</v>
      </c>
      <c r="BO516">
        <v>0</v>
      </c>
      <c r="BP516" t="str">
        <f t="shared" si="295"/>
        <v>Sano</v>
      </c>
      <c r="BQ516">
        <v>0</v>
      </c>
      <c r="BR516" t="str">
        <f t="shared" si="296"/>
        <v>Sano</v>
      </c>
    </row>
    <row r="517" spans="1:70" x14ac:dyDescent="0.25">
      <c r="A517" t="s">
        <v>517</v>
      </c>
      <c r="B517">
        <v>50</v>
      </c>
      <c r="C517" t="str">
        <f t="shared" si="267"/>
        <v>Adulto</v>
      </c>
      <c r="D517" t="s">
        <v>1</v>
      </c>
      <c r="E517">
        <v>27.3</v>
      </c>
      <c r="F517" t="str">
        <f t="shared" si="268"/>
        <v>Sobrepeso</v>
      </c>
      <c r="G517">
        <v>0</v>
      </c>
      <c r="H517" t="str">
        <f t="shared" si="269"/>
        <v>No tiene herencia</v>
      </c>
      <c r="I517">
        <v>168</v>
      </c>
      <c r="J517">
        <v>94</v>
      </c>
      <c r="K517">
        <v>95</v>
      </c>
      <c r="L517" t="str">
        <f t="shared" si="270"/>
        <v>Normal</v>
      </c>
      <c r="M517">
        <v>44</v>
      </c>
      <c r="N517" t="str">
        <f t="shared" si="271"/>
        <v>Intermedia</v>
      </c>
      <c r="O517">
        <v>4</v>
      </c>
      <c r="P517" t="str">
        <f t="shared" si="272"/>
        <v>Incapacidad</v>
      </c>
      <c r="Q517">
        <v>1</v>
      </c>
      <c r="R517" t="str">
        <f t="shared" si="273"/>
        <v>Tiene cetoacidosis</v>
      </c>
      <c r="S517">
        <v>1</v>
      </c>
      <c r="T517" t="str">
        <f t="shared" si="274"/>
        <v>Tiene Insuficiencia</v>
      </c>
      <c r="U517">
        <v>1</v>
      </c>
      <c r="V517" t="str">
        <f t="shared" si="275"/>
        <v>Hipertenso</v>
      </c>
      <c r="W517">
        <v>4.8</v>
      </c>
      <c r="X517" t="str">
        <f t="shared" si="264"/>
        <v>Alto</v>
      </c>
      <c r="Y517">
        <v>61</v>
      </c>
      <c r="Z517" t="str">
        <f t="shared" si="265"/>
        <v>Elevado</v>
      </c>
      <c r="AA517">
        <v>43</v>
      </c>
      <c r="AB517" t="str">
        <f t="shared" si="276"/>
        <v>Funcion disminuida moderada</v>
      </c>
      <c r="AC517">
        <v>2418</v>
      </c>
      <c r="AD517" t="str">
        <f t="shared" si="277"/>
        <v>Proteinuria</v>
      </c>
      <c r="AE517">
        <v>1934</v>
      </c>
      <c r="AF517" t="str">
        <f t="shared" si="278"/>
        <v>Macroalbuminuria</v>
      </c>
      <c r="AG517">
        <v>572</v>
      </c>
      <c r="AH517" t="str">
        <f t="shared" si="279"/>
        <v>Poliuria</v>
      </c>
      <c r="AI517">
        <v>1</v>
      </c>
      <c r="AJ517" t="str">
        <f t="shared" si="280"/>
        <v>Diabetico</v>
      </c>
      <c r="AK517">
        <v>141</v>
      </c>
      <c r="AL517" t="str">
        <f t="shared" si="281"/>
        <v>Diabetes</v>
      </c>
      <c r="AM517">
        <v>8.4</v>
      </c>
      <c r="AN517" t="str">
        <f t="shared" si="282"/>
        <v>Diabetes</v>
      </c>
      <c r="AO517">
        <v>306</v>
      </c>
      <c r="AP517" t="str">
        <f t="shared" si="283"/>
        <v>Riesgo</v>
      </c>
      <c r="AQ517">
        <v>179</v>
      </c>
      <c r="AR517" t="str">
        <f t="shared" si="284"/>
        <v>Alto</v>
      </c>
      <c r="AS517">
        <v>34</v>
      </c>
      <c r="AT517" t="str">
        <f t="shared" si="285"/>
        <v>Bajo</v>
      </c>
      <c r="AU517">
        <v>337</v>
      </c>
      <c r="AV517" t="str">
        <f t="shared" si="286"/>
        <v>Alto</v>
      </c>
      <c r="AW517">
        <v>131</v>
      </c>
      <c r="AX517" t="str">
        <f t="shared" si="287"/>
        <v>Bajo</v>
      </c>
      <c r="AY517">
        <v>5.4</v>
      </c>
      <c r="AZ517" t="str">
        <f t="shared" si="288"/>
        <v>Alto</v>
      </c>
      <c r="BA517">
        <v>7.6</v>
      </c>
      <c r="BB517" t="str">
        <f t="shared" si="266"/>
        <v>Baja</v>
      </c>
      <c r="BC517">
        <v>7.7</v>
      </c>
      <c r="BD517" t="str">
        <f t="shared" si="289"/>
        <v>Bajo</v>
      </c>
      <c r="BE517">
        <v>6.4</v>
      </c>
      <c r="BF517" t="str">
        <f t="shared" si="290"/>
        <v>Alto</v>
      </c>
      <c r="BG517">
        <v>0</v>
      </c>
      <c r="BH517" t="str">
        <f t="shared" si="291"/>
        <v>No Toma ECA</v>
      </c>
      <c r="BI517">
        <v>1</v>
      </c>
      <c r="BJ517" t="str">
        <f t="shared" si="292"/>
        <v>Toma ARB</v>
      </c>
      <c r="BK517">
        <v>1</v>
      </c>
      <c r="BL517" t="str">
        <f t="shared" si="293"/>
        <v>Toma diureticos</v>
      </c>
      <c r="BM517">
        <v>1</v>
      </c>
      <c r="BN517" t="str">
        <f t="shared" si="294"/>
        <v>Toma estatinas</v>
      </c>
      <c r="BO517">
        <v>1</v>
      </c>
      <c r="BP517" t="str">
        <f t="shared" si="295"/>
        <v>Enfermedad renal</v>
      </c>
      <c r="BQ517">
        <v>1</v>
      </c>
      <c r="BR517" t="str">
        <f t="shared" si="296"/>
        <v>Enfermedad cardiovascular</v>
      </c>
    </row>
    <row r="518" spans="1:70" x14ac:dyDescent="0.25">
      <c r="A518" t="s">
        <v>518</v>
      </c>
      <c r="B518">
        <v>46</v>
      </c>
      <c r="C518" t="str">
        <f t="shared" si="267"/>
        <v>Adulto</v>
      </c>
      <c r="D518" t="s">
        <v>1</v>
      </c>
      <c r="E518">
        <v>18.399999999999999</v>
      </c>
      <c r="F518" t="str">
        <f t="shared" si="268"/>
        <v>Bajo peso</v>
      </c>
      <c r="G518">
        <v>0</v>
      </c>
      <c r="H518" t="str">
        <f t="shared" si="269"/>
        <v>No tiene herencia</v>
      </c>
      <c r="I518">
        <v>118</v>
      </c>
      <c r="J518">
        <v>82</v>
      </c>
      <c r="K518">
        <v>87</v>
      </c>
      <c r="L518" t="str">
        <f t="shared" si="270"/>
        <v>Normal</v>
      </c>
      <c r="M518">
        <v>51</v>
      </c>
      <c r="N518" t="str">
        <f t="shared" si="271"/>
        <v>Normal</v>
      </c>
      <c r="O518">
        <v>2</v>
      </c>
      <c r="P518" t="str">
        <f t="shared" si="272"/>
        <v>Ligera limitaciones</v>
      </c>
      <c r="Q518">
        <v>0</v>
      </c>
      <c r="R518" t="str">
        <f t="shared" si="273"/>
        <v>No tiene cetoacidosis</v>
      </c>
      <c r="S518">
        <v>0</v>
      </c>
      <c r="T518" t="str">
        <f t="shared" si="274"/>
        <v>No tiene Insuficiencia</v>
      </c>
      <c r="U518">
        <v>0</v>
      </c>
      <c r="V518" t="str">
        <f t="shared" si="275"/>
        <v>Normotenso</v>
      </c>
      <c r="W518">
        <v>0.7</v>
      </c>
      <c r="X518" t="str">
        <f t="shared" si="264"/>
        <v>Normal</v>
      </c>
      <c r="Y518">
        <v>35</v>
      </c>
      <c r="Z518" t="str">
        <f t="shared" si="265"/>
        <v>Normal</v>
      </c>
      <c r="AA518">
        <v>113</v>
      </c>
      <c r="AB518" t="str">
        <f t="shared" si="276"/>
        <v>Normal</v>
      </c>
      <c r="AC518">
        <v>9</v>
      </c>
      <c r="AD518" t="str">
        <f t="shared" si="277"/>
        <v>Normal</v>
      </c>
      <c r="AE518">
        <v>7</v>
      </c>
      <c r="AF518" t="str">
        <f t="shared" si="278"/>
        <v>Normal</v>
      </c>
      <c r="AG518">
        <v>1774</v>
      </c>
      <c r="AH518" t="str">
        <f t="shared" si="279"/>
        <v>Poliuria</v>
      </c>
      <c r="AI518">
        <v>1</v>
      </c>
      <c r="AJ518" t="str">
        <f t="shared" si="280"/>
        <v>Diabetico</v>
      </c>
      <c r="AK518">
        <v>80</v>
      </c>
      <c r="AL518" t="str">
        <f t="shared" si="281"/>
        <v>Normal</v>
      </c>
      <c r="AM518">
        <v>5.2</v>
      </c>
      <c r="AN518" t="str">
        <f t="shared" si="282"/>
        <v>Normal</v>
      </c>
      <c r="AO518">
        <v>176</v>
      </c>
      <c r="AP518" t="str">
        <f t="shared" si="283"/>
        <v>Normal</v>
      </c>
      <c r="AQ518">
        <v>86</v>
      </c>
      <c r="AR518" t="str">
        <f t="shared" si="284"/>
        <v>Normal</v>
      </c>
      <c r="AS518">
        <v>59</v>
      </c>
      <c r="AT518" t="str">
        <f t="shared" si="285"/>
        <v>Bajo</v>
      </c>
      <c r="AU518">
        <v>82</v>
      </c>
      <c r="AV518" t="str">
        <f t="shared" si="286"/>
        <v>Normal</v>
      </c>
      <c r="AW518">
        <v>144</v>
      </c>
      <c r="AX518" t="str">
        <f t="shared" si="287"/>
        <v>Normal</v>
      </c>
      <c r="AY518">
        <v>4.3</v>
      </c>
      <c r="AZ518" t="str">
        <f t="shared" si="288"/>
        <v>Normal</v>
      </c>
      <c r="BA518">
        <v>12.2</v>
      </c>
      <c r="BB518" t="str">
        <f t="shared" si="266"/>
        <v>Baja</v>
      </c>
      <c r="BC518">
        <v>9.9</v>
      </c>
      <c r="BD518" t="str">
        <f t="shared" si="289"/>
        <v>Normal</v>
      </c>
      <c r="BE518">
        <v>2.6</v>
      </c>
      <c r="BF518" t="str">
        <f t="shared" si="290"/>
        <v>Normal</v>
      </c>
      <c r="BG518">
        <v>1</v>
      </c>
      <c r="BH518" t="str">
        <f t="shared" si="291"/>
        <v>Toma ECA</v>
      </c>
      <c r="BI518">
        <v>1</v>
      </c>
      <c r="BJ518" t="str">
        <f t="shared" si="292"/>
        <v>Toma ARB</v>
      </c>
      <c r="BK518">
        <v>1</v>
      </c>
      <c r="BL518" t="str">
        <f t="shared" si="293"/>
        <v>Toma diureticos</v>
      </c>
      <c r="BM518">
        <v>0</v>
      </c>
      <c r="BN518" t="str">
        <f t="shared" si="294"/>
        <v>No toma estatinas</v>
      </c>
      <c r="BO518">
        <v>0</v>
      </c>
      <c r="BP518" t="str">
        <f t="shared" si="295"/>
        <v>Sano</v>
      </c>
      <c r="BQ518">
        <v>0</v>
      </c>
      <c r="BR518" t="str">
        <f t="shared" si="296"/>
        <v>Sano</v>
      </c>
    </row>
    <row r="519" spans="1:70" x14ac:dyDescent="0.25">
      <c r="A519" t="s">
        <v>519</v>
      </c>
      <c r="B519">
        <v>76</v>
      </c>
      <c r="C519" t="str">
        <f t="shared" si="267"/>
        <v>Adulto Mayor</v>
      </c>
      <c r="D519" t="s">
        <v>6</v>
      </c>
      <c r="E519">
        <v>33.9</v>
      </c>
      <c r="F519" t="str">
        <f t="shared" si="268"/>
        <v>Obesidad I</v>
      </c>
      <c r="G519">
        <v>1</v>
      </c>
      <c r="H519" t="str">
        <f t="shared" si="269"/>
        <v>Tiene herencia</v>
      </c>
      <c r="I519">
        <v>162</v>
      </c>
      <c r="J519">
        <v>93</v>
      </c>
      <c r="K519">
        <v>91</v>
      </c>
      <c r="L519" t="str">
        <f t="shared" si="270"/>
        <v>Normal</v>
      </c>
      <c r="M519">
        <v>29</v>
      </c>
      <c r="N519" t="str">
        <f t="shared" si="271"/>
        <v>Reducida</v>
      </c>
      <c r="O519">
        <v>4</v>
      </c>
      <c r="P519" t="str">
        <f t="shared" si="272"/>
        <v>Incapacidad</v>
      </c>
      <c r="Q519">
        <v>1</v>
      </c>
      <c r="R519" t="str">
        <f t="shared" si="273"/>
        <v>Tiene cetoacidosis</v>
      </c>
      <c r="S519">
        <v>0</v>
      </c>
      <c r="T519" t="str">
        <f t="shared" si="274"/>
        <v>No tiene Insuficiencia</v>
      </c>
      <c r="U519">
        <v>1</v>
      </c>
      <c r="V519" t="str">
        <f t="shared" si="275"/>
        <v>Hipertenso</v>
      </c>
      <c r="W519">
        <v>4.3</v>
      </c>
      <c r="X519" t="str">
        <f t="shared" si="264"/>
        <v>Alto</v>
      </c>
      <c r="Y519">
        <v>96</v>
      </c>
      <c r="Z519" t="str">
        <f t="shared" si="265"/>
        <v>Elevado</v>
      </c>
      <c r="AA519">
        <v>58</v>
      </c>
      <c r="AB519" t="str">
        <f t="shared" si="276"/>
        <v>Funcion disminuida moderada</v>
      </c>
      <c r="AC519">
        <v>1329</v>
      </c>
      <c r="AD519" t="str">
        <f t="shared" si="277"/>
        <v>Proteinuria</v>
      </c>
      <c r="AE519">
        <v>1063</v>
      </c>
      <c r="AF519" t="str">
        <f t="shared" si="278"/>
        <v>Macroalbuminuria</v>
      </c>
      <c r="AG519">
        <v>678</v>
      </c>
      <c r="AH519" t="str">
        <f t="shared" si="279"/>
        <v>Poliuria</v>
      </c>
      <c r="AI519">
        <v>0</v>
      </c>
      <c r="AJ519" t="str">
        <f t="shared" si="280"/>
        <v>No Diabetico</v>
      </c>
      <c r="AK519">
        <v>136</v>
      </c>
      <c r="AL519" t="str">
        <f t="shared" si="281"/>
        <v>Diabetes</v>
      </c>
      <c r="AM519">
        <v>8</v>
      </c>
      <c r="AN519" t="str">
        <f t="shared" si="282"/>
        <v>Diabetes</v>
      </c>
      <c r="AO519">
        <v>243</v>
      </c>
      <c r="AP519" t="str">
        <f t="shared" si="283"/>
        <v>Riesgo</v>
      </c>
      <c r="AQ519">
        <v>170</v>
      </c>
      <c r="AR519" t="str">
        <f t="shared" si="284"/>
        <v>Alto</v>
      </c>
      <c r="AS519">
        <v>39</v>
      </c>
      <c r="AT519" t="str">
        <f t="shared" si="285"/>
        <v>Bajo</v>
      </c>
      <c r="AU519">
        <v>351</v>
      </c>
      <c r="AV519" t="str">
        <f t="shared" si="286"/>
        <v>Alto</v>
      </c>
      <c r="AW519">
        <v>138</v>
      </c>
      <c r="AX519" t="str">
        <f t="shared" si="287"/>
        <v>Normal</v>
      </c>
      <c r="AY519">
        <v>6.5</v>
      </c>
      <c r="AZ519" t="str">
        <f t="shared" si="288"/>
        <v>Alto</v>
      </c>
      <c r="BA519">
        <v>7.1</v>
      </c>
      <c r="BB519" t="str">
        <f t="shared" si="266"/>
        <v>Baja</v>
      </c>
      <c r="BC519">
        <v>8.1</v>
      </c>
      <c r="BD519" t="str">
        <f t="shared" si="289"/>
        <v>Bajo</v>
      </c>
      <c r="BE519">
        <v>4.8</v>
      </c>
      <c r="BF519" t="str">
        <f t="shared" si="290"/>
        <v>Alto</v>
      </c>
      <c r="BG519">
        <v>0</v>
      </c>
      <c r="BH519" t="str">
        <f t="shared" si="291"/>
        <v>No Toma ECA</v>
      </c>
      <c r="BI519">
        <v>1</v>
      </c>
      <c r="BJ519" t="str">
        <f t="shared" si="292"/>
        <v>Toma ARB</v>
      </c>
      <c r="BK519">
        <v>1</v>
      </c>
      <c r="BL519" t="str">
        <f t="shared" si="293"/>
        <v>Toma diureticos</v>
      </c>
      <c r="BM519">
        <v>0</v>
      </c>
      <c r="BN519" t="str">
        <f t="shared" si="294"/>
        <v>No toma estatinas</v>
      </c>
      <c r="BO519">
        <v>1</v>
      </c>
      <c r="BP519" t="str">
        <f t="shared" si="295"/>
        <v>Enfermedad renal</v>
      </c>
      <c r="BQ519">
        <v>0</v>
      </c>
      <c r="BR519" t="str">
        <f t="shared" si="296"/>
        <v>Sano</v>
      </c>
    </row>
    <row r="520" spans="1:70" x14ac:dyDescent="0.25">
      <c r="A520" t="s">
        <v>520</v>
      </c>
      <c r="B520">
        <v>80</v>
      </c>
      <c r="C520" t="str">
        <f t="shared" si="267"/>
        <v>Adulto Mayor</v>
      </c>
      <c r="D520" t="s">
        <v>6</v>
      </c>
      <c r="E520">
        <v>31.4</v>
      </c>
      <c r="F520" t="str">
        <f t="shared" si="268"/>
        <v>Obesidad I</v>
      </c>
      <c r="G520">
        <v>0</v>
      </c>
      <c r="H520" t="str">
        <f t="shared" si="269"/>
        <v>No tiene herencia</v>
      </c>
      <c r="I520">
        <v>142</v>
      </c>
      <c r="J520">
        <v>103</v>
      </c>
      <c r="K520">
        <v>92</v>
      </c>
      <c r="L520" t="str">
        <f t="shared" si="270"/>
        <v>Normal</v>
      </c>
      <c r="M520">
        <v>43</v>
      </c>
      <c r="N520" t="str">
        <f t="shared" si="271"/>
        <v>Intermedia</v>
      </c>
      <c r="O520">
        <v>2</v>
      </c>
      <c r="P520" t="str">
        <f t="shared" si="272"/>
        <v>Ligera limitaciones</v>
      </c>
      <c r="Q520">
        <v>1</v>
      </c>
      <c r="R520" t="str">
        <f t="shared" si="273"/>
        <v>Tiene cetoacidosis</v>
      </c>
      <c r="S520">
        <v>1</v>
      </c>
      <c r="T520" t="str">
        <f t="shared" si="274"/>
        <v>Tiene Insuficiencia</v>
      </c>
      <c r="U520">
        <v>1</v>
      </c>
      <c r="V520" t="str">
        <f t="shared" si="275"/>
        <v>Hipertenso</v>
      </c>
      <c r="W520">
        <v>4.5</v>
      </c>
      <c r="X520" t="str">
        <f t="shared" si="264"/>
        <v>Alto</v>
      </c>
      <c r="Y520">
        <v>59</v>
      </c>
      <c r="Z520" t="str">
        <f t="shared" si="265"/>
        <v>Elevado</v>
      </c>
      <c r="AA520">
        <v>28</v>
      </c>
      <c r="AB520" t="str">
        <f t="shared" si="276"/>
        <v>Dismucion grave</v>
      </c>
      <c r="AC520">
        <v>2932</v>
      </c>
      <c r="AD520" t="str">
        <f t="shared" si="277"/>
        <v>Proteinuria</v>
      </c>
      <c r="AE520">
        <v>2345</v>
      </c>
      <c r="AF520" t="str">
        <f t="shared" si="278"/>
        <v>Macroalbuminuria</v>
      </c>
      <c r="AG520">
        <v>478</v>
      </c>
      <c r="AH520" t="str">
        <f t="shared" si="279"/>
        <v>Oliguria</v>
      </c>
      <c r="AI520">
        <v>1</v>
      </c>
      <c r="AJ520" t="str">
        <f t="shared" si="280"/>
        <v>Diabetico</v>
      </c>
      <c r="AK520">
        <v>120</v>
      </c>
      <c r="AL520" t="str">
        <f t="shared" si="281"/>
        <v>Prediabetes</v>
      </c>
      <c r="AM520">
        <v>7.4</v>
      </c>
      <c r="AN520" t="str">
        <f t="shared" si="282"/>
        <v>Diabetes</v>
      </c>
      <c r="AO520">
        <v>230</v>
      </c>
      <c r="AP520" t="str">
        <f t="shared" si="283"/>
        <v>Alto</v>
      </c>
      <c r="AQ520">
        <v>147</v>
      </c>
      <c r="AR520" t="str">
        <f t="shared" si="284"/>
        <v>Limite alto</v>
      </c>
      <c r="AS520">
        <v>36</v>
      </c>
      <c r="AT520" t="str">
        <f t="shared" si="285"/>
        <v>Bajo</v>
      </c>
      <c r="AU520">
        <v>209</v>
      </c>
      <c r="AV520" t="str">
        <f t="shared" si="286"/>
        <v>Alto</v>
      </c>
      <c r="AW520">
        <v>125</v>
      </c>
      <c r="AX520" t="str">
        <f t="shared" si="287"/>
        <v>Bajo</v>
      </c>
      <c r="AY520">
        <v>6.6</v>
      </c>
      <c r="AZ520" t="str">
        <f t="shared" si="288"/>
        <v>Alto</v>
      </c>
      <c r="BA520">
        <v>9.6999999999999993</v>
      </c>
      <c r="BB520" t="str">
        <f t="shared" si="266"/>
        <v>Baja</v>
      </c>
      <c r="BC520">
        <v>7.7</v>
      </c>
      <c r="BD520" t="str">
        <f t="shared" si="289"/>
        <v>Bajo</v>
      </c>
      <c r="BE520">
        <v>5.5</v>
      </c>
      <c r="BF520" t="str">
        <f t="shared" si="290"/>
        <v>Alto</v>
      </c>
      <c r="BG520">
        <v>1</v>
      </c>
      <c r="BH520" t="str">
        <f t="shared" si="291"/>
        <v>Toma ECA</v>
      </c>
      <c r="BI520">
        <v>0</v>
      </c>
      <c r="BJ520" t="str">
        <f t="shared" si="292"/>
        <v>No toma ARB</v>
      </c>
      <c r="BK520">
        <v>1</v>
      </c>
      <c r="BL520" t="str">
        <f t="shared" si="293"/>
        <v>Toma diureticos</v>
      </c>
      <c r="BM520">
        <v>0</v>
      </c>
      <c r="BN520" t="str">
        <f t="shared" si="294"/>
        <v>No toma estatinas</v>
      </c>
      <c r="BO520">
        <v>1</v>
      </c>
      <c r="BP520" t="str">
        <f t="shared" si="295"/>
        <v>Enfermedad renal</v>
      </c>
      <c r="BQ520">
        <v>0</v>
      </c>
      <c r="BR520" t="str">
        <f t="shared" si="296"/>
        <v>Sano</v>
      </c>
    </row>
    <row r="521" spans="1:70" x14ac:dyDescent="0.25">
      <c r="A521" t="s">
        <v>521</v>
      </c>
      <c r="B521">
        <v>59</v>
      </c>
      <c r="C521" t="str">
        <f t="shared" si="267"/>
        <v>Adulto</v>
      </c>
      <c r="D521" t="s">
        <v>6</v>
      </c>
      <c r="E521">
        <v>23.6</v>
      </c>
      <c r="F521" t="str">
        <f t="shared" si="268"/>
        <v>Peso Normal</v>
      </c>
      <c r="G521">
        <v>1</v>
      </c>
      <c r="H521" t="str">
        <f t="shared" si="269"/>
        <v>Tiene herencia</v>
      </c>
      <c r="I521">
        <v>121</v>
      </c>
      <c r="J521">
        <v>85</v>
      </c>
      <c r="K521">
        <v>85</v>
      </c>
      <c r="L521" t="str">
        <f t="shared" si="270"/>
        <v>Normal</v>
      </c>
      <c r="M521">
        <v>68</v>
      </c>
      <c r="N521" t="str">
        <f t="shared" si="271"/>
        <v>Normal</v>
      </c>
      <c r="O521">
        <v>1</v>
      </c>
      <c r="P521" t="str">
        <f t="shared" si="272"/>
        <v>Sin limitaciones</v>
      </c>
      <c r="Q521">
        <v>0</v>
      </c>
      <c r="R521" t="str">
        <f t="shared" si="273"/>
        <v>No tiene cetoacidosis</v>
      </c>
      <c r="S521">
        <v>0</v>
      </c>
      <c r="T521" t="str">
        <f t="shared" si="274"/>
        <v>No tiene Insuficiencia</v>
      </c>
      <c r="U521">
        <v>1</v>
      </c>
      <c r="V521" t="str">
        <f t="shared" si="275"/>
        <v>Hipertenso</v>
      </c>
      <c r="W521">
        <v>1.1000000000000001</v>
      </c>
      <c r="X521" t="str">
        <f t="shared" si="264"/>
        <v>Alto</v>
      </c>
      <c r="Y521">
        <v>22</v>
      </c>
      <c r="Z521" t="str">
        <f t="shared" si="265"/>
        <v>Normal</v>
      </c>
      <c r="AA521">
        <v>80</v>
      </c>
      <c r="AB521" t="str">
        <f t="shared" si="276"/>
        <v>Funcion disminuida</v>
      </c>
      <c r="AC521">
        <v>15</v>
      </c>
      <c r="AD521" t="str">
        <f t="shared" si="277"/>
        <v>Normal</v>
      </c>
      <c r="AE521">
        <v>12</v>
      </c>
      <c r="AF521" t="str">
        <f t="shared" si="278"/>
        <v>Normal</v>
      </c>
      <c r="AG521">
        <v>1030</v>
      </c>
      <c r="AH521" t="str">
        <f t="shared" si="279"/>
        <v>Poliuria</v>
      </c>
      <c r="AI521">
        <v>0</v>
      </c>
      <c r="AJ521" t="str">
        <f t="shared" si="280"/>
        <v>No Diabetico</v>
      </c>
      <c r="AK521">
        <v>106</v>
      </c>
      <c r="AL521" t="str">
        <f t="shared" si="281"/>
        <v>Prediabetes</v>
      </c>
      <c r="AM521">
        <v>6.2</v>
      </c>
      <c r="AN521" t="str">
        <f t="shared" si="282"/>
        <v>Prediabetes</v>
      </c>
      <c r="AO521">
        <v>182</v>
      </c>
      <c r="AP521" t="str">
        <f t="shared" si="283"/>
        <v>Normal</v>
      </c>
      <c r="AQ521">
        <v>105</v>
      </c>
      <c r="AR521" t="str">
        <f t="shared" si="284"/>
        <v>Casi normal</v>
      </c>
      <c r="AS521">
        <v>67</v>
      </c>
      <c r="AT521" t="str">
        <f t="shared" si="285"/>
        <v>Normal</v>
      </c>
      <c r="AU521">
        <v>123</v>
      </c>
      <c r="AV521" t="str">
        <f t="shared" si="286"/>
        <v>Normal</v>
      </c>
      <c r="AW521">
        <v>145</v>
      </c>
      <c r="AX521" t="str">
        <f t="shared" si="287"/>
        <v>Normal</v>
      </c>
      <c r="AY521">
        <v>4.2</v>
      </c>
      <c r="AZ521" t="str">
        <f t="shared" si="288"/>
        <v>Normal</v>
      </c>
      <c r="BA521">
        <v>14.5</v>
      </c>
      <c r="BB521" t="str">
        <f t="shared" si="266"/>
        <v>Normal</v>
      </c>
      <c r="BC521">
        <v>9.8000000000000007</v>
      </c>
      <c r="BD521" t="str">
        <f t="shared" si="289"/>
        <v>Normal</v>
      </c>
      <c r="BE521">
        <v>3.6</v>
      </c>
      <c r="BF521" t="str">
        <f t="shared" si="290"/>
        <v>Normal</v>
      </c>
      <c r="BG521">
        <v>1</v>
      </c>
      <c r="BH521" t="str">
        <f t="shared" si="291"/>
        <v>Toma ECA</v>
      </c>
      <c r="BI521">
        <v>1</v>
      </c>
      <c r="BJ521" t="str">
        <f t="shared" si="292"/>
        <v>Toma ARB</v>
      </c>
      <c r="BK521">
        <v>0</v>
      </c>
      <c r="BL521" t="str">
        <f t="shared" si="293"/>
        <v>No toma diureticos</v>
      </c>
      <c r="BM521">
        <v>1</v>
      </c>
      <c r="BN521" t="str">
        <f t="shared" si="294"/>
        <v>Toma estatinas</v>
      </c>
      <c r="BO521">
        <v>0</v>
      </c>
      <c r="BP521" t="str">
        <f t="shared" si="295"/>
        <v>Sano</v>
      </c>
      <c r="BQ521">
        <v>0</v>
      </c>
      <c r="BR521" t="str">
        <f t="shared" si="296"/>
        <v>Sano</v>
      </c>
    </row>
    <row r="522" spans="1:70" x14ac:dyDescent="0.25">
      <c r="A522" t="s">
        <v>522</v>
      </c>
      <c r="B522">
        <v>57</v>
      </c>
      <c r="C522" t="str">
        <f t="shared" si="267"/>
        <v>Adulto</v>
      </c>
      <c r="D522" t="s">
        <v>6</v>
      </c>
      <c r="E522">
        <v>29.6</v>
      </c>
      <c r="F522" t="str">
        <f t="shared" si="268"/>
        <v>Sobrepeso</v>
      </c>
      <c r="G522">
        <v>0</v>
      </c>
      <c r="H522" t="str">
        <f t="shared" si="269"/>
        <v>No tiene herencia</v>
      </c>
      <c r="I522">
        <v>109</v>
      </c>
      <c r="J522">
        <v>73</v>
      </c>
      <c r="K522">
        <v>90</v>
      </c>
      <c r="L522" t="str">
        <f t="shared" si="270"/>
        <v>Normal</v>
      </c>
      <c r="M522">
        <v>51</v>
      </c>
      <c r="N522" t="str">
        <f t="shared" si="271"/>
        <v>Normal</v>
      </c>
      <c r="O522">
        <v>2</v>
      </c>
      <c r="P522" t="str">
        <f t="shared" si="272"/>
        <v>Ligera limitaciones</v>
      </c>
      <c r="Q522">
        <v>0</v>
      </c>
      <c r="R522" t="str">
        <f t="shared" si="273"/>
        <v>No tiene cetoacidosis</v>
      </c>
      <c r="S522">
        <v>0</v>
      </c>
      <c r="T522" t="str">
        <f t="shared" si="274"/>
        <v>No tiene Insuficiencia</v>
      </c>
      <c r="U522">
        <v>1</v>
      </c>
      <c r="V522" t="str">
        <f t="shared" si="275"/>
        <v>Hipertenso</v>
      </c>
      <c r="W522">
        <v>1.1000000000000001</v>
      </c>
      <c r="X522" t="str">
        <f t="shared" si="264"/>
        <v>Alto</v>
      </c>
      <c r="Y522">
        <v>25</v>
      </c>
      <c r="Z522" t="str">
        <f t="shared" si="265"/>
        <v>Normal</v>
      </c>
      <c r="AA522">
        <v>108</v>
      </c>
      <c r="AB522" t="str">
        <f t="shared" si="276"/>
        <v>Normal</v>
      </c>
      <c r="AC522">
        <v>14</v>
      </c>
      <c r="AD522" t="str">
        <f t="shared" si="277"/>
        <v>Normal</v>
      </c>
      <c r="AE522">
        <v>11</v>
      </c>
      <c r="AF522" t="str">
        <f t="shared" si="278"/>
        <v>Normal</v>
      </c>
      <c r="AG522">
        <v>1310</v>
      </c>
      <c r="AH522" t="str">
        <f t="shared" si="279"/>
        <v>Poliuria</v>
      </c>
      <c r="AI522">
        <v>1</v>
      </c>
      <c r="AJ522" t="str">
        <f t="shared" si="280"/>
        <v>Diabetico</v>
      </c>
      <c r="AK522">
        <v>80</v>
      </c>
      <c r="AL522" t="str">
        <f t="shared" si="281"/>
        <v>Normal</v>
      </c>
      <c r="AM522">
        <v>6.2</v>
      </c>
      <c r="AN522" t="str">
        <f t="shared" si="282"/>
        <v>Prediabetes</v>
      </c>
      <c r="AO522">
        <v>201</v>
      </c>
      <c r="AP522" t="str">
        <f t="shared" si="283"/>
        <v>Alto</v>
      </c>
      <c r="AQ522">
        <v>89</v>
      </c>
      <c r="AR522" t="str">
        <f t="shared" si="284"/>
        <v>Normal</v>
      </c>
      <c r="AS522">
        <v>60</v>
      </c>
      <c r="AT522" t="str">
        <f t="shared" si="285"/>
        <v>Normal</v>
      </c>
      <c r="AU522">
        <v>116</v>
      </c>
      <c r="AV522" t="str">
        <f t="shared" si="286"/>
        <v>Normal</v>
      </c>
      <c r="AW522">
        <v>141</v>
      </c>
      <c r="AX522" t="str">
        <f t="shared" si="287"/>
        <v>Normal</v>
      </c>
      <c r="AY522">
        <v>4.8</v>
      </c>
      <c r="AZ522" t="str">
        <f t="shared" si="288"/>
        <v>Normal</v>
      </c>
      <c r="BA522">
        <v>12.6</v>
      </c>
      <c r="BB522" t="str">
        <f t="shared" si="266"/>
        <v>Normal</v>
      </c>
      <c r="BC522">
        <v>10.3</v>
      </c>
      <c r="BD522" t="str">
        <f t="shared" si="289"/>
        <v>Normal</v>
      </c>
      <c r="BE522">
        <v>3.1</v>
      </c>
      <c r="BF522" t="str">
        <f t="shared" si="290"/>
        <v>Normal</v>
      </c>
      <c r="BG522">
        <v>0</v>
      </c>
      <c r="BH522" t="str">
        <f t="shared" si="291"/>
        <v>No Toma ECA</v>
      </c>
      <c r="BI522">
        <v>1</v>
      </c>
      <c r="BJ522" t="str">
        <f t="shared" si="292"/>
        <v>Toma ARB</v>
      </c>
      <c r="BK522">
        <v>0</v>
      </c>
      <c r="BL522" t="str">
        <f t="shared" si="293"/>
        <v>No toma diureticos</v>
      </c>
      <c r="BM522">
        <v>0</v>
      </c>
      <c r="BN522" t="str">
        <f t="shared" si="294"/>
        <v>No toma estatinas</v>
      </c>
      <c r="BO522">
        <v>0</v>
      </c>
      <c r="BP522" t="str">
        <f t="shared" si="295"/>
        <v>Sano</v>
      </c>
      <c r="BQ522">
        <v>0</v>
      </c>
      <c r="BR522" t="str">
        <f t="shared" si="296"/>
        <v>Sano</v>
      </c>
    </row>
    <row r="523" spans="1:70" x14ac:dyDescent="0.25">
      <c r="A523" t="s">
        <v>523</v>
      </c>
      <c r="B523">
        <v>57</v>
      </c>
      <c r="C523" t="str">
        <f t="shared" si="267"/>
        <v>Adulto</v>
      </c>
      <c r="D523" t="s">
        <v>6</v>
      </c>
      <c r="E523">
        <v>38.4</v>
      </c>
      <c r="F523" t="str">
        <f t="shared" si="268"/>
        <v>Obesidad II</v>
      </c>
      <c r="G523">
        <v>1</v>
      </c>
      <c r="H523" t="str">
        <f t="shared" si="269"/>
        <v>Tiene herencia</v>
      </c>
      <c r="I523">
        <v>151</v>
      </c>
      <c r="J523">
        <v>98</v>
      </c>
      <c r="K523">
        <v>84</v>
      </c>
      <c r="L523" t="str">
        <f t="shared" si="270"/>
        <v>Normal</v>
      </c>
      <c r="M523">
        <v>40</v>
      </c>
      <c r="N523" t="str">
        <f t="shared" si="271"/>
        <v>Reducida</v>
      </c>
      <c r="O523">
        <v>3</v>
      </c>
      <c r="P523" t="str">
        <f t="shared" si="272"/>
        <v>Limitacion marcada</v>
      </c>
      <c r="Q523">
        <v>0</v>
      </c>
      <c r="R523" t="str">
        <f t="shared" si="273"/>
        <v>No tiene cetoacidosis</v>
      </c>
      <c r="S523">
        <v>1</v>
      </c>
      <c r="T523" t="str">
        <f t="shared" si="274"/>
        <v>Tiene Insuficiencia</v>
      </c>
      <c r="U523">
        <v>1</v>
      </c>
      <c r="V523" t="str">
        <f t="shared" si="275"/>
        <v>Hipertenso</v>
      </c>
      <c r="W523">
        <v>2.4</v>
      </c>
      <c r="X523" t="str">
        <f t="shared" si="264"/>
        <v>Alto</v>
      </c>
      <c r="Y523">
        <v>104</v>
      </c>
      <c r="Z523" t="str">
        <f t="shared" si="265"/>
        <v>Riesgo</v>
      </c>
      <c r="AA523">
        <v>40</v>
      </c>
      <c r="AB523" t="str">
        <f t="shared" si="276"/>
        <v>Funcion disminuida moderada</v>
      </c>
      <c r="AC523">
        <v>2966</v>
      </c>
      <c r="AD523" t="str">
        <f t="shared" si="277"/>
        <v>Proteinuria</v>
      </c>
      <c r="AE523">
        <v>2669</v>
      </c>
      <c r="AF523" t="str">
        <f t="shared" si="278"/>
        <v>Macroalbuminuria</v>
      </c>
      <c r="AG523">
        <v>849</v>
      </c>
      <c r="AH523" t="str">
        <f t="shared" si="279"/>
        <v>Poliuria</v>
      </c>
      <c r="AI523">
        <v>1</v>
      </c>
      <c r="AJ523" t="str">
        <f t="shared" si="280"/>
        <v>Diabetico</v>
      </c>
      <c r="AK523">
        <v>166</v>
      </c>
      <c r="AL523" t="str">
        <f t="shared" si="281"/>
        <v>Diabetes</v>
      </c>
      <c r="AM523">
        <v>9.5</v>
      </c>
      <c r="AN523" t="str">
        <f t="shared" si="282"/>
        <v>Diabetes</v>
      </c>
      <c r="AO523">
        <v>204</v>
      </c>
      <c r="AP523" t="str">
        <f t="shared" si="283"/>
        <v>Alto</v>
      </c>
      <c r="AQ523">
        <v>207</v>
      </c>
      <c r="AR523" t="str">
        <f t="shared" si="284"/>
        <v>Muy alto</v>
      </c>
      <c r="AS523">
        <v>45</v>
      </c>
      <c r="AT523" t="str">
        <f t="shared" si="285"/>
        <v>Bajo</v>
      </c>
      <c r="AU523">
        <v>241</v>
      </c>
      <c r="AV523" t="str">
        <f t="shared" si="286"/>
        <v>Alto</v>
      </c>
      <c r="AW523">
        <v>131</v>
      </c>
      <c r="AX523" t="str">
        <f t="shared" si="287"/>
        <v>Bajo</v>
      </c>
      <c r="AY523">
        <v>6.2</v>
      </c>
      <c r="AZ523" t="str">
        <f t="shared" si="288"/>
        <v>Alto</v>
      </c>
      <c r="BA523">
        <v>8.6</v>
      </c>
      <c r="BB523" t="str">
        <f t="shared" si="266"/>
        <v>Baja</v>
      </c>
      <c r="BC523">
        <v>7.5</v>
      </c>
      <c r="BD523" t="str">
        <f t="shared" si="289"/>
        <v>Bajo</v>
      </c>
      <c r="BE523">
        <v>4.9000000000000004</v>
      </c>
      <c r="BF523" t="str">
        <f t="shared" si="290"/>
        <v>Alto</v>
      </c>
      <c r="BG523">
        <v>1</v>
      </c>
      <c r="BH523" t="str">
        <f t="shared" si="291"/>
        <v>Toma ECA</v>
      </c>
      <c r="BI523">
        <v>0</v>
      </c>
      <c r="BJ523" t="str">
        <f t="shared" si="292"/>
        <v>No toma ARB</v>
      </c>
      <c r="BK523">
        <v>1</v>
      </c>
      <c r="BL523" t="str">
        <f t="shared" si="293"/>
        <v>Toma diureticos</v>
      </c>
      <c r="BM523">
        <v>0</v>
      </c>
      <c r="BN523" t="str">
        <f t="shared" si="294"/>
        <v>No toma estatinas</v>
      </c>
      <c r="BO523">
        <v>1</v>
      </c>
      <c r="BP523" t="str">
        <f t="shared" si="295"/>
        <v>Enfermedad renal</v>
      </c>
      <c r="BQ523">
        <v>1</v>
      </c>
      <c r="BR523" t="str">
        <f t="shared" si="296"/>
        <v>Enfermedad cardiovascular</v>
      </c>
    </row>
    <row r="524" spans="1:70" x14ac:dyDescent="0.25">
      <c r="A524" t="s">
        <v>524</v>
      </c>
      <c r="B524">
        <v>57</v>
      </c>
      <c r="C524" t="str">
        <f t="shared" si="267"/>
        <v>Adulto</v>
      </c>
      <c r="D524" t="s">
        <v>1</v>
      </c>
      <c r="E524">
        <v>26.6</v>
      </c>
      <c r="F524" t="str">
        <f t="shared" si="268"/>
        <v>Sobrepeso</v>
      </c>
      <c r="G524">
        <v>1</v>
      </c>
      <c r="H524" t="str">
        <f t="shared" si="269"/>
        <v>Tiene herencia</v>
      </c>
      <c r="I524">
        <v>107</v>
      </c>
      <c r="J524">
        <v>70</v>
      </c>
      <c r="K524">
        <v>87</v>
      </c>
      <c r="L524" t="str">
        <f t="shared" si="270"/>
        <v>Normal</v>
      </c>
      <c r="M524">
        <v>64</v>
      </c>
      <c r="N524" t="str">
        <f t="shared" si="271"/>
        <v>Normal</v>
      </c>
      <c r="O524">
        <v>2</v>
      </c>
      <c r="P524" t="str">
        <f t="shared" si="272"/>
        <v>Ligera limitaciones</v>
      </c>
      <c r="Q524">
        <v>0</v>
      </c>
      <c r="R524" t="str">
        <f t="shared" si="273"/>
        <v>No tiene cetoacidosis</v>
      </c>
      <c r="S524">
        <v>0</v>
      </c>
      <c r="T524" t="str">
        <f t="shared" si="274"/>
        <v>No tiene Insuficiencia</v>
      </c>
      <c r="U524">
        <v>0</v>
      </c>
      <c r="V524" t="str">
        <f t="shared" si="275"/>
        <v>Normotenso</v>
      </c>
      <c r="W524">
        <v>1</v>
      </c>
      <c r="X524" t="str">
        <f t="shared" si="264"/>
        <v>Normal</v>
      </c>
      <c r="Y524">
        <v>26</v>
      </c>
      <c r="Z524" t="str">
        <f t="shared" si="265"/>
        <v>Normal</v>
      </c>
      <c r="AA524">
        <v>74</v>
      </c>
      <c r="AB524" t="str">
        <f t="shared" si="276"/>
        <v>Funcion disminuida</v>
      </c>
      <c r="AC524">
        <v>16</v>
      </c>
      <c r="AD524" t="str">
        <f t="shared" si="277"/>
        <v>Normal</v>
      </c>
      <c r="AE524">
        <v>12</v>
      </c>
      <c r="AF524" t="str">
        <f t="shared" si="278"/>
        <v>Normal</v>
      </c>
      <c r="AG524">
        <v>1050</v>
      </c>
      <c r="AH524" t="str">
        <f t="shared" si="279"/>
        <v>Poliuria</v>
      </c>
      <c r="AI524">
        <v>0</v>
      </c>
      <c r="AJ524" t="str">
        <f t="shared" si="280"/>
        <v>No Diabetico</v>
      </c>
      <c r="AK524">
        <v>92</v>
      </c>
      <c r="AL524" t="str">
        <f t="shared" si="281"/>
        <v>Normal</v>
      </c>
      <c r="AM524">
        <v>5.0999999999999996</v>
      </c>
      <c r="AN524" t="str">
        <f t="shared" si="282"/>
        <v>Normal</v>
      </c>
      <c r="AO524">
        <v>219</v>
      </c>
      <c r="AP524" t="str">
        <f t="shared" si="283"/>
        <v>Alto</v>
      </c>
      <c r="AQ524">
        <v>117</v>
      </c>
      <c r="AR524" t="str">
        <f t="shared" si="284"/>
        <v>Casi normal</v>
      </c>
      <c r="AS524">
        <v>60</v>
      </c>
      <c r="AT524" t="str">
        <f t="shared" si="285"/>
        <v>Normal</v>
      </c>
      <c r="AU524">
        <v>86</v>
      </c>
      <c r="AV524" t="str">
        <f t="shared" si="286"/>
        <v>Normal</v>
      </c>
      <c r="AW524">
        <v>144</v>
      </c>
      <c r="AX524" t="str">
        <f t="shared" si="287"/>
        <v>Normal</v>
      </c>
      <c r="AY524">
        <v>3.7</v>
      </c>
      <c r="AZ524" t="str">
        <f t="shared" si="288"/>
        <v>Normal</v>
      </c>
      <c r="BA524">
        <v>14.9</v>
      </c>
      <c r="BB524" t="str">
        <f t="shared" si="266"/>
        <v>Normal</v>
      </c>
      <c r="BC524">
        <v>9.6</v>
      </c>
      <c r="BD524" t="str">
        <f t="shared" si="289"/>
        <v>Normal</v>
      </c>
      <c r="BE524">
        <v>3.6</v>
      </c>
      <c r="BF524" t="str">
        <f t="shared" si="290"/>
        <v>Normal</v>
      </c>
      <c r="BG524">
        <v>0</v>
      </c>
      <c r="BH524" t="str">
        <f t="shared" si="291"/>
        <v>No Toma ECA</v>
      </c>
      <c r="BI524">
        <v>1</v>
      </c>
      <c r="BJ524" t="str">
        <f t="shared" si="292"/>
        <v>Toma ARB</v>
      </c>
      <c r="BK524">
        <v>0</v>
      </c>
      <c r="BL524" t="str">
        <f t="shared" si="293"/>
        <v>No toma diureticos</v>
      </c>
      <c r="BM524">
        <v>1</v>
      </c>
      <c r="BN524" t="str">
        <f t="shared" si="294"/>
        <v>Toma estatinas</v>
      </c>
      <c r="BO524">
        <v>0</v>
      </c>
      <c r="BP524" t="str">
        <f t="shared" si="295"/>
        <v>Sano</v>
      </c>
      <c r="BQ524">
        <v>1</v>
      </c>
      <c r="BR524" t="str">
        <f t="shared" si="296"/>
        <v>Enfermedad cardiovascular</v>
      </c>
    </row>
    <row r="525" spans="1:70" x14ac:dyDescent="0.25">
      <c r="A525" t="s">
        <v>525</v>
      </c>
      <c r="B525">
        <v>67</v>
      </c>
      <c r="C525" t="str">
        <f t="shared" si="267"/>
        <v>Adulto Mayor</v>
      </c>
      <c r="D525" t="s">
        <v>1</v>
      </c>
      <c r="E525">
        <v>34.700000000000003</v>
      </c>
      <c r="F525" t="str">
        <f t="shared" si="268"/>
        <v>Obesidad I</v>
      </c>
      <c r="G525">
        <v>1</v>
      </c>
      <c r="H525" t="str">
        <f t="shared" si="269"/>
        <v>Tiene herencia</v>
      </c>
      <c r="I525">
        <v>162</v>
      </c>
      <c r="J525">
        <v>92</v>
      </c>
      <c r="K525">
        <v>88</v>
      </c>
      <c r="L525" t="str">
        <f t="shared" si="270"/>
        <v>Normal</v>
      </c>
      <c r="M525">
        <v>31</v>
      </c>
      <c r="N525" t="str">
        <f t="shared" si="271"/>
        <v>Reducida</v>
      </c>
      <c r="O525">
        <v>4</v>
      </c>
      <c r="P525" t="str">
        <f t="shared" si="272"/>
        <v>Incapacidad</v>
      </c>
      <c r="Q525">
        <v>0</v>
      </c>
      <c r="R525" t="str">
        <f t="shared" si="273"/>
        <v>No tiene cetoacidosis</v>
      </c>
      <c r="S525">
        <v>0</v>
      </c>
      <c r="T525" t="str">
        <f t="shared" si="274"/>
        <v>No tiene Insuficiencia</v>
      </c>
      <c r="U525">
        <v>1</v>
      </c>
      <c r="V525" t="str">
        <f t="shared" si="275"/>
        <v>Hipertenso</v>
      </c>
      <c r="W525">
        <v>2</v>
      </c>
      <c r="X525" t="str">
        <f t="shared" si="264"/>
        <v>Alto</v>
      </c>
      <c r="Y525">
        <v>58</v>
      </c>
      <c r="Z525" t="str">
        <f t="shared" si="265"/>
        <v>Elevado</v>
      </c>
      <c r="AA525">
        <v>57</v>
      </c>
      <c r="AB525" t="str">
        <f t="shared" si="276"/>
        <v>Funcion disminuida moderada</v>
      </c>
      <c r="AC525">
        <v>519</v>
      </c>
      <c r="AD525" t="str">
        <f t="shared" si="277"/>
        <v>Proteinuria</v>
      </c>
      <c r="AE525">
        <v>415</v>
      </c>
      <c r="AF525" t="str">
        <f t="shared" si="278"/>
        <v>Macroalbuminuria</v>
      </c>
      <c r="AG525">
        <v>472</v>
      </c>
      <c r="AH525" t="str">
        <f t="shared" si="279"/>
        <v>Oliguria</v>
      </c>
      <c r="AI525">
        <v>1</v>
      </c>
      <c r="AJ525" t="str">
        <f t="shared" si="280"/>
        <v>Diabetico</v>
      </c>
      <c r="AK525">
        <v>184</v>
      </c>
      <c r="AL525" t="str">
        <f t="shared" si="281"/>
        <v>Diabetes</v>
      </c>
      <c r="AM525">
        <v>9.5</v>
      </c>
      <c r="AN525" t="str">
        <f t="shared" si="282"/>
        <v>Diabetes</v>
      </c>
      <c r="AO525">
        <v>203</v>
      </c>
      <c r="AP525" t="str">
        <f t="shared" si="283"/>
        <v>Alto</v>
      </c>
      <c r="AQ525">
        <v>132</v>
      </c>
      <c r="AR525" t="str">
        <f t="shared" si="284"/>
        <v>Limite alto</v>
      </c>
      <c r="AS525">
        <v>41</v>
      </c>
      <c r="AT525" t="str">
        <f t="shared" si="285"/>
        <v>Bajo</v>
      </c>
      <c r="AU525">
        <v>390</v>
      </c>
      <c r="AV525" t="str">
        <f t="shared" si="286"/>
        <v>Alto</v>
      </c>
      <c r="AW525">
        <v>128</v>
      </c>
      <c r="AX525" t="str">
        <f t="shared" si="287"/>
        <v>Bajo</v>
      </c>
      <c r="AY525">
        <v>5.0999999999999996</v>
      </c>
      <c r="AZ525" t="str">
        <f t="shared" si="288"/>
        <v>Alto</v>
      </c>
      <c r="BA525">
        <v>8.8000000000000007</v>
      </c>
      <c r="BB525" t="str">
        <f t="shared" si="266"/>
        <v>Baja</v>
      </c>
      <c r="BC525">
        <v>8.8000000000000007</v>
      </c>
      <c r="BD525" t="str">
        <f t="shared" si="289"/>
        <v>Normal</v>
      </c>
      <c r="BE525">
        <v>4.7</v>
      </c>
      <c r="BF525" t="str">
        <f t="shared" si="290"/>
        <v>Alto</v>
      </c>
      <c r="BG525">
        <v>0</v>
      </c>
      <c r="BH525" t="str">
        <f t="shared" si="291"/>
        <v>No Toma ECA</v>
      </c>
      <c r="BI525">
        <v>1</v>
      </c>
      <c r="BJ525" t="str">
        <f t="shared" si="292"/>
        <v>Toma ARB</v>
      </c>
      <c r="BK525">
        <v>1</v>
      </c>
      <c r="BL525" t="str">
        <f t="shared" si="293"/>
        <v>Toma diureticos</v>
      </c>
      <c r="BM525">
        <v>1</v>
      </c>
      <c r="BN525" t="str">
        <f t="shared" si="294"/>
        <v>Toma estatinas</v>
      </c>
      <c r="BO525">
        <v>1</v>
      </c>
      <c r="BP525" t="str">
        <f t="shared" si="295"/>
        <v>Enfermedad renal</v>
      </c>
      <c r="BQ525">
        <v>1</v>
      </c>
      <c r="BR525" t="str">
        <f t="shared" si="296"/>
        <v>Enfermedad cardiovascular</v>
      </c>
    </row>
    <row r="526" spans="1:70" x14ac:dyDescent="0.25">
      <c r="A526" t="s">
        <v>526</v>
      </c>
      <c r="B526">
        <v>64</v>
      </c>
      <c r="C526" t="str">
        <f t="shared" si="267"/>
        <v>Adulto Mayor</v>
      </c>
      <c r="D526" t="s">
        <v>6</v>
      </c>
      <c r="E526">
        <v>28.9</v>
      </c>
      <c r="F526" t="str">
        <f t="shared" si="268"/>
        <v>Sobrepeso</v>
      </c>
      <c r="G526">
        <v>1</v>
      </c>
      <c r="H526" t="str">
        <f t="shared" si="269"/>
        <v>Tiene herencia</v>
      </c>
      <c r="I526">
        <v>113</v>
      </c>
      <c r="J526">
        <v>67</v>
      </c>
      <c r="K526">
        <v>60</v>
      </c>
      <c r="L526" t="str">
        <f t="shared" si="270"/>
        <v>Normal</v>
      </c>
      <c r="M526">
        <v>69</v>
      </c>
      <c r="N526" t="str">
        <f t="shared" si="271"/>
        <v>Normal</v>
      </c>
      <c r="O526">
        <v>1</v>
      </c>
      <c r="P526" t="str">
        <f t="shared" si="272"/>
        <v>Sin limitaciones</v>
      </c>
      <c r="Q526">
        <v>0</v>
      </c>
      <c r="R526" t="str">
        <f t="shared" si="273"/>
        <v>No tiene cetoacidosis</v>
      </c>
      <c r="S526">
        <v>0</v>
      </c>
      <c r="T526" t="str">
        <f t="shared" si="274"/>
        <v>No tiene Insuficiencia</v>
      </c>
      <c r="U526">
        <v>1</v>
      </c>
      <c r="V526" t="str">
        <f t="shared" si="275"/>
        <v>Hipertenso</v>
      </c>
      <c r="W526">
        <v>0.7</v>
      </c>
      <c r="X526" t="str">
        <f t="shared" si="264"/>
        <v>Normal</v>
      </c>
      <c r="Y526">
        <v>24</v>
      </c>
      <c r="Z526" t="str">
        <f t="shared" si="265"/>
        <v>Normal</v>
      </c>
      <c r="AA526">
        <v>63</v>
      </c>
      <c r="AB526" t="str">
        <f t="shared" si="276"/>
        <v>Funcion disminuida</v>
      </c>
      <c r="AC526">
        <v>8</v>
      </c>
      <c r="AD526" t="str">
        <f t="shared" si="277"/>
        <v>Normal</v>
      </c>
      <c r="AE526">
        <v>6</v>
      </c>
      <c r="AF526" t="str">
        <f t="shared" si="278"/>
        <v>Normal</v>
      </c>
      <c r="AG526">
        <v>1588</v>
      </c>
      <c r="AH526" t="str">
        <f t="shared" si="279"/>
        <v>Poliuria</v>
      </c>
      <c r="AI526">
        <v>0</v>
      </c>
      <c r="AJ526" t="str">
        <f t="shared" si="280"/>
        <v>No Diabetico</v>
      </c>
      <c r="AK526">
        <v>118</v>
      </c>
      <c r="AL526" t="str">
        <f t="shared" si="281"/>
        <v>Prediabetes</v>
      </c>
      <c r="AM526">
        <v>5.8</v>
      </c>
      <c r="AN526" t="str">
        <f t="shared" si="282"/>
        <v>Prediabetes</v>
      </c>
      <c r="AO526">
        <v>216</v>
      </c>
      <c r="AP526" t="str">
        <f t="shared" si="283"/>
        <v>Alto</v>
      </c>
      <c r="AQ526">
        <v>99</v>
      </c>
      <c r="AR526" t="str">
        <f t="shared" si="284"/>
        <v>Normal</v>
      </c>
      <c r="AS526">
        <v>49</v>
      </c>
      <c r="AT526" t="str">
        <f t="shared" si="285"/>
        <v>Bajo</v>
      </c>
      <c r="AU526">
        <v>141</v>
      </c>
      <c r="AV526" t="str">
        <f t="shared" si="286"/>
        <v>Normal</v>
      </c>
      <c r="AW526">
        <v>144</v>
      </c>
      <c r="AX526" t="str">
        <f t="shared" si="287"/>
        <v>Normal</v>
      </c>
      <c r="AY526">
        <v>4.8</v>
      </c>
      <c r="AZ526" t="str">
        <f t="shared" si="288"/>
        <v>Normal</v>
      </c>
      <c r="BA526">
        <v>15.3</v>
      </c>
      <c r="BB526" t="str">
        <f t="shared" si="266"/>
        <v>Normal</v>
      </c>
      <c r="BC526">
        <v>9.6999999999999993</v>
      </c>
      <c r="BD526" t="str">
        <f t="shared" si="289"/>
        <v>Normal</v>
      </c>
      <c r="BE526">
        <v>4.5</v>
      </c>
      <c r="BF526" t="str">
        <f t="shared" si="290"/>
        <v>Normal</v>
      </c>
      <c r="BG526">
        <v>0</v>
      </c>
      <c r="BH526" t="str">
        <f t="shared" si="291"/>
        <v>No Toma ECA</v>
      </c>
      <c r="BI526">
        <v>0</v>
      </c>
      <c r="BJ526" t="str">
        <f t="shared" si="292"/>
        <v>No toma ARB</v>
      </c>
      <c r="BK526">
        <v>0</v>
      </c>
      <c r="BL526" t="str">
        <f t="shared" si="293"/>
        <v>No toma diureticos</v>
      </c>
      <c r="BM526">
        <v>0</v>
      </c>
      <c r="BN526" t="str">
        <f t="shared" si="294"/>
        <v>No toma estatinas</v>
      </c>
      <c r="BO526">
        <v>0</v>
      </c>
      <c r="BP526" t="str">
        <f t="shared" si="295"/>
        <v>Sano</v>
      </c>
      <c r="BQ526">
        <v>0</v>
      </c>
      <c r="BR526" t="str">
        <f t="shared" si="296"/>
        <v>Sano</v>
      </c>
    </row>
    <row r="527" spans="1:70" x14ac:dyDescent="0.25">
      <c r="A527" t="s">
        <v>527</v>
      </c>
      <c r="B527">
        <v>62</v>
      </c>
      <c r="C527" t="str">
        <f t="shared" si="267"/>
        <v>Adulto Mayor</v>
      </c>
      <c r="D527" t="s">
        <v>1</v>
      </c>
      <c r="E527">
        <v>25.5</v>
      </c>
      <c r="F527" t="str">
        <f t="shared" si="268"/>
        <v>Sobrepeso</v>
      </c>
      <c r="G527">
        <v>1</v>
      </c>
      <c r="H527" t="str">
        <f t="shared" si="269"/>
        <v>Tiene herencia</v>
      </c>
      <c r="I527">
        <v>185</v>
      </c>
      <c r="J527">
        <v>108</v>
      </c>
      <c r="K527">
        <v>81</v>
      </c>
      <c r="L527" t="str">
        <f t="shared" si="270"/>
        <v>Normal</v>
      </c>
      <c r="M527">
        <v>40</v>
      </c>
      <c r="N527" t="str">
        <f t="shared" si="271"/>
        <v>Reducida</v>
      </c>
      <c r="O527">
        <v>3</v>
      </c>
      <c r="P527" t="str">
        <f t="shared" si="272"/>
        <v>Limitacion marcada</v>
      </c>
      <c r="Q527">
        <v>0</v>
      </c>
      <c r="R527" t="str">
        <f t="shared" si="273"/>
        <v>No tiene cetoacidosis</v>
      </c>
      <c r="S527">
        <v>1</v>
      </c>
      <c r="T527" t="str">
        <f t="shared" si="274"/>
        <v>Tiene Insuficiencia</v>
      </c>
      <c r="U527">
        <v>1</v>
      </c>
      <c r="V527" t="str">
        <f t="shared" si="275"/>
        <v>Hipertenso</v>
      </c>
      <c r="W527">
        <v>4.9000000000000004</v>
      </c>
      <c r="X527" t="str">
        <f t="shared" si="264"/>
        <v>Alto</v>
      </c>
      <c r="Y527">
        <v>75</v>
      </c>
      <c r="Z527" t="str">
        <f t="shared" si="265"/>
        <v>Elevado</v>
      </c>
      <c r="AA527">
        <v>19</v>
      </c>
      <c r="AB527" t="str">
        <f t="shared" si="276"/>
        <v>Dismucion grave</v>
      </c>
      <c r="AC527">
        <v>2454</v>
      </c>
      <c r="AD527" t="str">
        <f t="shared" si="277"/>
        <v>Proteinuria</v>
      </c>
      <c r="AE527">
        <v>1963</v>
      </c>
      <c r="AF527" t="str">
        <f t="shared" si="278"/>
        <v>Macroalbuminuria</v>
      </c>
      <c r="AG527">
        <v>575</v>
      </c>
      <c r="AH527" t="str">
        <f t="shared" si="279"/>
        <v>Poliuria</v>
      </c>
      <c r="AI527">
        <v>1</v>
      </c>
      <c r="AJ527" t="str">
        <f t="shared" si="280"/>
        <v>Diabetico</v>
      </c>
      <c r="AK527">
        <v>163</v>
      </c>
      <c r="AL527" t="str">
        <f t="shared" si="281"/>
        <v>Diabetes</v>
      </c>
      <c r="AM527">
        <v>7.9</v>
      </c>
      <c r="AN527" t="str">
        <f t="shared" si="282"/>
        <v>Diabetes</v>
      </c>
      <c r="AO527">
        <v>233</v>
      </c>
      <c r="AP527" t="str">
        <f t="shared" si="283"/>
        <v>Alto</v>
      </c>
      <c r="AQ527">
        <v>216</v>
      </c>
      <c r="AR527" t="str">
        <f t="shared" si="284"/>
        <v>Muy alto</v>
      </c>
      <c r="AS527">
        <v>25</v>
      </c>
      <c r="AT527" t="str">
        <f t="shared" si="285"/>
        <v>Bajo</v>
      </c>
      <c r="AU527">
        <v>234</v>
      </c>
      <c r="AV527" t="str">
        <f t="shared" si="286"/>
        <v>Alto</v>
      </c>
      <c r="AW527">
        <v>134</v>
      </c>
      <c r="AX527" t="str">
        <f t="shared" si="287"/>
        <v>Bajo</v>
      </c>
      <c r="AY527">
        <v>5.5</v>
      </c>
      <c r="AZ527" t="str">
        <f t="shared" si="288"/>
        <v>Alto</v>
      </c>
      <c r="BA527">
        <v>8.9</v>
      </c>
      <c r="BB527" t="str">
        <f t="shared" si="266"/>
        <v>Baja</v>
      </c>
      <c r="BC527">
        <v>7.9</v>
      </c>
      <c r="BD527" t="str">
        <f t="shared" si="289"/>
        <v>Bajo</v>
      </c>
      <c r="BE527">
        <v>5.5</v>
      </c>
      <c r="BF527" t="str">
        <f t="shared" si="290"/>
        <v>Alto</v>
      </c>
      <c r="BG527">
        <v>0</v>
      </c>
      <c r="BH527" t="str">
        <f t="shared" si="291"/>
        <v>No Toma ECA</v>
      </c>
      <c r="BI527">
        <v>0</v>
      </c>
      <c r="BJ527" t="str">
        <f t="shared" si="292"/>
        <v>No toma ARB</v>
      </c>
      <c r="BK527">
        <v>0</v>
      </c>
      <c r="BL527" t="str">
        <f t="shared" si="293"/>
        <v>No toma diureticos</v>
      </c>
      <c r="BM527">
        <v>1</v>
      </c>
      <c r="BN527" t="str">
        <f t="shared" si="294"/>
        <v>Toma estatinas</v>
      </c>
      <c r="BO527">
        <v>1</v>
      </c>
      <c r="BP527" t="str">
        <f t="shared" si="295"/>
        <v>Enfermedad renal</v>
      </c>
      <c r="BQ527">
        <v>1</v>
      </c>
      <c r="BR527" t="str">
        <f t="shared" si="296"/>
        <v>Enfermedad cardiovascular</v>
      </c>
    </row>
    <row r="528" spans="1:70" x14ac:dyDescent="0.25">
      <c r="A528" t="s">
        <v>528</v>
      </c>
      <c r="B528">
        <v>82</v>
      </c>
      <c r="C528" t="str">
        <f t="shared" si="267"/>
        <v>Adulto Mayor</v>
      </c>
      <c r="D528" t="s">
        <v>6</v>
      </c>
      <c r="E528">
        <v>33.200000000000003</v>
      </c>
      <c r="F528" t="str">
        <f t="shared" si="268"/>
        <v>Obesidad I</v>
      </c>
      <c r="G528">
        <v>0</v>
      </c>
      <c r="H528" t="str">
        <f t="shared" si="269"/>
        <v>No tiene herencia</v>
      </c>
      <c r="I528">
        <v>148</v>
      </c>
      <c r="J528">
        <v>97</v>
      </c>
      <c r="K528">
        <v>82</v>
      </c>
      <c r="L528" t="str">
        <f t="shared" si="270"/>
        <v>Normal</v>
      </c>
      <c r="M528">
        <v>29</v>
      </c>
      <c r="N528" t="str">
        <f t="shared" si="271"/>
        <v>Reducida</v>
      </c>
      <c r="O528">
        <v>4</v>
      </c>
      <c r="P528" t="str">
        <f t="shared" si="272"/>
        <v>Incapacidad</v>
      </c>
      <c r="Q528">
        <v>0</v>
      </c>
      <c r="R528" t="str">
        <f t="shared" si="273"/>
        <v>No tiene cetoacidosis</v>
      </c>
      <c r="S528">
        <v>0</v>
      </c>
      <c r="T528" t="str">
        <f t="shared" si="274"/>
        <v>No tiene Insuficiencia</v>
      </c>
      <c r="U528">
        <v>1</v>
      </c>
      <c r="V528" t="str">
        <f t="shared" si="275"/>
        <v>Hipertenso</v>
      </c>
      <c r="W528">
        <v>4.4000000000000004</v>
      </c>
      <c r="X528" t="str">
        <f t="shared" si="264"/>
        <v>Alto</v>
      </c>
      <c r="Y528">
        <v>82</v>
      </c>
      <c r="Z528" t="str">
        <f t="shared" si="265"/>
        <v>Elevado</v>
      </c>
      <c r="AA528">
        <v>51</v>
      </c>
      <c r="AB528" t="str">
        <f t="shared" si="276"/>
        <v>Funcion disminuida moderada</v>
      </c>
      <c r="AC528">
        <v>2475</v>
      </c>
      <c r="AD528" t="str">
        <f t="shared" si="277"/>
        <v>Proteinuria</v>
      </c>
      <c r="AE528">
        <v>1732</v>
      </c>
      <c r="AF528" t="str">
        <f t="shared" si="278"/>
        <v>Macroalbuminuria</v>
      </c>
      <c r="AG528">
        <v>473</v>
      </c>
      <c r="AH528" t="str">
        <f t="shared" si="279"/>
        <v>Oliguria</v>
      </c>
      <c r="AI528">
        <v>1</v>
      </c>
      <c r="AJ528" t="str">
        <f t="shared" si="280"/>
        <v>Diabetico</v>
      </c>
      <c r="AK528">
        <v>186</v>
      </c>
      <c r="AL528" t="str">
        <f t="shared" si="281"/>
        <v>Diabetes</v>
      </c>
      <c r="AM528">
        <v>9.1999999999999993</v>
      </c>
      <c r="AN528" t="str">
        <f t="shared" si="282"/>
        <v>Diabetes</v>
      </c>
      <c r="AO528">
        <v>225</v>
      </c>
      <c r="AP528" t="str">
        <f t="shared" si="283"/>
        <v>Alto</v>
      </c>
      <c r="AQ528">
        <v>212</v>
      </c>
      <c r="AR528" t="str">
        <f t="shared" si="284"/>
        <v>Muy alto</v>
      </c>
      <c r="AS528">
        <v>36</v>
      </c>
      <c r="AT528" t="str">
        <f t="shared" si="285"/>
        <v>Bajo</v>
      </c>
      <c r="AU528">
        <v>239</v>
      </c>
      <c r="AV528" t="str">
        <f t="shared" si="286"/>
        <v>Alto</v>
      </c>
      <c r="AW528">
        <v>131</v>
      </c>
      <c r="AX528" t="str">
        <f t="shared" si="287"/>
        <v>Bajo</v>
      </c>
      <c r="AY528">
        <v>5.5</v>
      </c>
      <c r="AZ528" t="str">
        <f t="shared" si="288"/>
        <v>Alto</v>
      </c>
      <c r="BA528">
        <v>9.3000000000000007</v>
      </c>
      <c r="BB528" t="str">
        <f t="shared" si="266"/>
        <v>Baja</v>
      </c>
      <c r="BC528">
        <v>8.1</v>
      </c>
      <c r="BD528" t="str">
        <f t="shared" si="289"/>
        <v>Bajo</v>
      </c>
      <c r="BE528">
        <v>5</v>
      </c>
      <c r="BF528" t="str">
        <f t="shared" si="290"/>
        <v>Alto</v>
      </c>
      <c r="BG528">
        <v>1</v>
      </c>
      <c r="BH528" t="str">
        <f t="shared" si="291"/>
        <v>Toma ECA</v>
      </c>
      <c r="BI528">
        <v>1</v>
      </c>
      <c r="BJ528" t="str">
        <f t="shared" si="292"/>
        <v>Toma ARB</v>
      </c>
      <c r="BK528">
        <v>1</v>
      </c>
      <c r="BL528" t="str">
        <f t="shared" si="293"/>
        <v>Toma diureticos</v>
      </c>
      <c r="BM528">
        <v>1</v>
      </c>
      <c r="BN528" t="str">
        <f t="shared" si="294"/>
        <v>Toma estatinas</v>
      </c>
      <c r="BO528">
        <v>1</v>
      </c>
      <c r="BP528" t="str">
        <f t="shared" si="295"/>
        <v>Enfermedad renal</v>
      </c>
      <c r="BQ528">
        <v>1</v>
      </c>
      <c r="BR528" t="str">
        <f t="shared" si="296"/>
        <v>Enfermedad cardiovascular</v>
      </c>
    </row>
    <row r="529" spans="1:70" x14ac:dyDescent="0.25">
      <c r="A529" t="s">
        <v>529</v>
      </c>
      <c r="B529">
        <v>44</v>
      </c>
      <c r="C529" t="str">
        <f t="shared" si="267"/>
        <v>Adulto</v>
      </c>
      <c r="D529" t="s">
        <v>1</v>
      </c>
      <c r="E529">
        <v>25.3</v>
      </c>
      <c r="F529" t="str">
        <f t="shared" si="268"/>
        <v>Sobrepeso</v>
      </c>
      <c r="G529">
        <v>1</v>
      </c>
      <c r="H529" t="str">
        <f t="shared" si="269"/>
        <v>Tiene herencia</v>
      </c>
      <c r="I529">
        <v>127</v>
      </c>
      <c r="J529">
        <v>72</v>
      </c>
      <c r="K529">
        <v>88</v>
      </c>
      <c r="L529" t="str">
        <f t="shared" si="270"/>
        <v>Normal</v>
      </c>
      <c r="M529">
        <v>70</v>
      </c>
      <c r="N529" t="str">
        <f t="shared" si="271"/>
        <v>Normal</v>
      </c>
      <c r="O529">
        <v>1</v>
      </c>
      <c r="P529" t="str">
        <f t="shared" si="272"/>
        <v>Sin limitaciones</v>
      </c>
      <c r="Q529">
        <v>0</v>
      </c>
      <c r="R529" t="str">
        <f t="shared" si="273"/>
        <v>No tiene cetoacidosis</v>
      </c>
      <c r="S529">
        <v>0</v>
      </c>
      <c r="T529" t="str">
        <f t="shared" si="274"/>
        <v>No tiene Insuficiencia</v>
      </c>
      <c r="U529">
        <v>1</v>
      </c>
      <c r="V529" t="str">
        <f t="shared" si="275"/>
        <v>Hipertenso</v>
      </c>
      <c r="W529">
        <v>1.1000000000000001</v>
      </c>
      <c r="X529" t="str">
        <f t="shared" si="264"/>
        <v>Normal</v>
      </c>
      <c r="Y529">
        <v>38</v>
      </c>
      <c r="Z529" t="str">
        <f t="shared" si="265"/>
        <v>Normal</v>
      </c>
      <c r="AA529">
        <v>117</v>
      </c>
      <c r="AB529" t="str">
        <f t="shared" si="276"/>
        <v>Normal</v>
      </c>
      <c r="AC529">
        <v>22</v>
      </c>
      <c r="AD529" t="str">
        <f t="shared" si="277"/>
        <v>Normal</v>
      </c>
      <c r="AE529">
        <v>17</v>
      </c>
      <c r="AF529" t="str">
        <f t="shared" si="278"/>
        <v>Normal</v>
      </c>
      <c r="AG529">
        <v>2251</v>
      </c>
      <c r="AH529" t="str">
        <f t="shared" si="279"/>
        <v>Poliuria</v>
      </c>
      <c r="AI529">
        <v>1</v>
      </c>
      <c r="AJ529" t="str">
        <f t="shared" si="280"/>
        <v>Diabetico</v>
      </c>
      <c r="AK529">
        <v>113</v>
      </c>
      <c r="AL529" t="str">
        <f t="shared" si="281"/>
        <v>Prediabetes</v>
      </c>
      <c r="AM529">
        <v>5.2</v>
      </c>
      <c r="AN529" t="str">
        <f t="shared" si="282"/>
        <v>Normal</v>
      </c>
      <c r="AO529">
        <v>216</v>
      </c>
      <c r="AP529" t="str">
        <f t="shared" si="283"/>
        <v>Alto</v>
      </c>
      <c r="AQ529">
        <v>109</v>
      </c>
      <c r="AR529" t="str">
        <f t="shared" si="284"/>
        <v>Casi normal</v>
      </c>
      <c r="AS529">
        <v>47</v>
      </c>
      <c r="AT529" t="str">
        <f t="shared" si="285"/>
        <v>Bajo</v>
      </c>
      <c r="AU529">
        <v>131</v>
      </c>
      <c r="AV529" t="str">
        <f t="shared" si="286"/>
        <v>Normal</v>
      </c>
      <c r="AW529">
        <v>141</v>
      </c>
      <c r="AX529" t="str">
        <f t="shared" si="287"/>
        <v>Normal</v>
      </c>
      <c r="AY529">
        <v>3.9</v>
      </c>
      <c r="AZ529" t="str">
        <f t="shared" si="288"/>
        <v>Normal</v>
      </c>
      <c r="BA529">
        <v>12.7</v>
      </c>
      <c r="BB529" t="str">
        <f t="shared" si="266"/>
        <v>Baja</v>
      </c>
      <c r="BC529">
        <v>9.5</v>
      </c>
      <c r="BD529" t="str">
        <f t="shared" si="289"/>
        <v>Normal</v>
      </c>
      <c r="BE529">
        <v>3.9</v>
      </c>
      <c r="BF529" t="str">
        <f t="shared" si="290"/>
        <v>Normal</v>
      </c>
      <c r="BG529">
        <v>1</v>
      </c>
      <c r="BH529" t="str">
        <f t="shared" si="291"/>
        <v>Toma ECA</v>
      </c>
      <c r="BI529">
        <v>0</v>
      </c>
      <c r="BJ529" t="str">
        <f t="shared" si="292"/>
        <v>No toma ARB</v>
      </c>
      <c r="BK529">
        <v>1</v>
      </c>
      <c r="BL529" t="str">
        <f t="shared" si="293"/>
        <v>Toma diureticos</v>
      </c>
      <c r="BM529">
        <v>1</v>
      </c>
      <c r="BN529" t="str">
        <f t="shared" si="294"/>
        <v>Toma estatinas</v>
      </c>
      <c r="BO529">
        <v>0</v>
      </c>
      <c r="BP529" t="str">
        <f t="shared" si="295"/>
        <v>Sano</v>
      </c>
      <c r="BQ529">
        <v>1</v>
      </c>
      <c r="BR529" t="str">
        <f t="shared" si="296"/>
        <v>Enfermedad cardiovascular</v>
      </c>
    </row>
    <row r="530" spans="1:70" x14ac:dyDescent="0.25">
      <c r="A530" t="s">
        <v>530</v>
      </c>
      <c r="B530">
        <v>58</v>
      </c>
      <c r="C530" t="str">
        <f t="shared" si="267"/>
        <v>Adulto</v>
      </c>
      <c r="D530" t="s">
        <v>1</v>
      </c>
      <c r="E530">
        <v>27.1</v>
      </c>
      <c r="F530" t="str">
        <f t="shared" si="268"/>
        <v>Sobrepeso</v>
      </c>
      <c r="G530">
        <v>0</v>
      </c>
      <c r="H530" t="str">
        <f t="shared" si="269"/>
        <v>No tiene herencia</v>
      </c>
      <c r="I530">
        <v>122</v>
      </c>
      <c r="J530">
        <v>78</v>
      </c>
      <c r="K530">
        <v>73</v>
      </c>
      <c r="L530" t="str">
        <f t="shared" si="270"/>
        <v>Normal</v>
      </c>
      <c r="M530">
        <v>69</v>
      </c>
      <c r="N530" t="str">
        <f t="shared" si="271"/>
        <v>Normal</v>
      </c>
      <c r="O530">
        <v>1</v>
      </c>
      <c r="P530" t="str">
        <f t="shared" si="272"/>
        <v>Sin limitaciones</v>
      </c>
      <c r="Q530">
        <v>0</v>
      </c>
      <c r="R530" t="str">
        <f t="shared" si="273"/>
        <v>No tiene cetoacidosis</v>
      </c>
      <c r="S530">
        <v>0</v>
      </c>
      <c r="T530" t="str">
        <f t="shared" si="274"/>
        <v>No tiene Insuficiencia</v>
      </c>
      <c r="U530">
        <v>0</v>
      </c>
      <c r="V530" t="str">
        <f t="shared" si="275"/>
        <v>Normotenso</v>
      </c>
      <c r="W530">
        <v>0.7</v>
      </c>
      <c r="X530" t="str">
        <f t="shared" si="264"/>
        <v>Normal</v>
      </c>
      <c r="Y530">
        <v>27</v>
      </c>
      <c r="Z530" t="str">
        <f t="shared" si="265"/>
        <v>Normal</v>
      </c>
      <c r="AA530">
        <v>120</v>
      </c>
      <c r="AB530" t="str">
        <f t="shared" si="276"/>
        <v>Normal</v>
      </c>
      <c r="AC530">
        <v>28</v>
      </c>
      <c r="AD530" t="str">
        <f t="shared" si="277"/>
        <v>Normal</v>
      </c>
      <c r="AE530">
        <v>19</v>
      </c>
      <c r="AF530" t="str">
        <f t="shared" si="278"/>
        <v>Normal</v>
      </c>
      <c r="AG530">
        <v>2025</v>
      </c>
      <c r="AH530" t="str">
        <f t="shared" si="279"/>
        <v>Poliuria</v>
      </c>
      <c r="AI530">
        <v>0</v>
      </c>
      <c r="AJ530" t="str">
        <f t="shared" si="280"/>
        <v>No Diabetico</v>
      </c>
      <c r="AK530">
        <v>82</v>
      </c>
      <c r="AL530" t="str">
        <f t="shared" si="281"/>
        <v>Normal</v>
      </c>
      <c r="AM530">
        <v>5.4</v>
      </c>
      <c r="AN530" t="str">
        <f t="shared" si="282"/>
        <v>Normal</v>
      </c>
      <c r="AO530">
        <v>215</v>
      </c>
      <c r="AP530" t="str">
        <f t="shared" si="283"/>
        <v>Alto</v>
      </c>
      <c r="AQ530">
        <v>99</v>
      </c>
      <c r="AR530" t="str">
        <f t="shared" si="284"/>
        <v>Normal</v>
      </c>
      <c r="AS530">
        <v>61</v>
      </c>
      <c r="AT530" t="str">
        <f t="shared" si="285"/>
        <v>Normal</v>
      </c>
      <c r="AU530">
        <v>132</v>
      </c>
      <c r="AV530" t="str">
        <f t="shared" si="286"/>
        <v>Normal</v>
      </c>
      <c r="AW530">
        <v>135</v>
      </c>
      <c r="AX530" t="str">
        <f t="shared" si="287"/>
        <v>Normal</v>
      </c>
      <c r="AY530">
        <v>4.5999999999999996</v>
      </c>
      <c r="AZ530" t="str">
        <f t="shared" si="288"/>
        <v>Normal</v>
      </c>
      <c r="BA530">
        <v>14.5</v>
      </c>
      <c r="BB530" t="str">
        <f t="shared" si="266"/>
        <v>Normal</v>
      </c>
      <c r="BC530">
        <v>9.3000000000000007</v>
      </c>
      <c r="BD530" t="str">
        <f t="shared" si="289"/>
        <v>Normal</v>
      </c>
      <c r="BE530">
        <v>4.3</v>
      </c>
      <c r="BF530" t="str">
        <f t="shared" si="290"/>
        <v>Normal</v>
      </c>
      <c r="BG530">
        <v>0</v>
      </c>
      <c r="BH530" t="str">
        <f t="shared" si="291"/>
        <v>No Toma ECA</v>
      </c>
      <c r="BI530">
        <v>0</v>
      </c>
      <c r="BJ530" t="str">
        <f t="shared" si="292"/>
        <v>No toma ARB</v>
      </c>
      <c r="BK530">
        <v>0</v>
      </c>
      <c r="BL530" t="str">
        <f t="shared" si="293"/>
        <v>No toma diureticos</v>
      </c>
      <c r="BM530">
        <v>0</v>
      </c>
      <c r="BN530" t="str">
        <f t="shared" si="294"/>
        <v>No toma estatinas</v>
      </c>
      <c r="BO530">
        <v>0</v>
      </c>
      <c r="BP530" t="str">
        <f t="shared" si="295"/>
        <v>Sano</v>
      </c>
      <c r="BQ530">
        <v>1</v>
      </c>
      <c r="BR530" t="str">
        <f t="shared" si="296"/>
        <v>Enfermedad cardiovascular</v>
      </c>
    </row>
    <row r="531" spans="1:70" x14ac:dyDescent="0.25">
      <c r="A531" t="s">
        <v>531</v>
      </c>
      <c r="B531">
        <v>58</v>
      </c>
      <c r="C531" t="str">
        <f t="shared" si="267"/>
        <v>Adulto</v>
      </c>
      <c r="D531" t="s">
        <v>6</v>
      </c>
      <c r="E531">
        <v>22.1</v>
      </c>
      <c r="F531" t="str">
        <f t="shared" si="268"/>
        <v>Peso Normal</v>
      </c>
      <c r="G531">
        <v>0</v>
      </c>
      <c r="H531" t="str">
        <f t="shared" si="269"/>
        <v>No tiene herencia</v>
      </c>
      <c r="I531">
        <v>100</v>
      </c>
      <c r="J531">
        <v>80</v>
      </c>
      <c r="K531">
        <v>69</v>
      </c>
      <c r="L531" t="str">
        <f t="shared" si="270"/>
        <v>Normal</v>
      </c>
      <c r="M531">
        <v>62</v>
      </c>
      <c r="N531" t="str">
        <f t="shared" si="271"/>
        <v>Normal</v>
      </c>
      <c r="O531">
        <v>2</v>
      </c>
      <c r="P531" t="str">
        <f t="shared" si="272"/>
        <v>Ligera limitaciones</v>
      </c>
      <c r="Q531">
        <v>0</v>
      </c>
      <c r="R531" t="str">
        <f t="shared" si="273"/>
        <v>No tiene cetoacidosis</v>
      </c>
      <c r="S531">
        <v>0</v>
      </c>
      <c r="T531" t="str">
        <f t="shared" si="274"/>
        <v>No tiene Insuficiencia</v>
      </c>
      <c r="U531">
        <v>0</v>
      </c>
      <c r="V531" t="str">
        <f t="shared" si="275"/>
        <v>Normotenso</v>
      </c>
      <c r="W531">
        <v>0.7</v>
      </c>
      <c r="X531" t="str">
        <f t="shared" si="264"/>
        <v>Normal</v>
      </c>
      <c r="Y531">
        <v>24</v>
      </c>
      <c r="Z531" t="str">
        <f t="shared" si="265"/>
        <v>Normal</v>
      </c>
      <c r="AA531">
        <v>99</v>
      </c>
      <c r="AB531" t="str">
        <f t="shared" si="276"/>
        <v>Normal</v>
      </c>
      <c r="AC531">
        <v>27</v>
      </c>
      <c r="AD531" t="str">
        <f t="shared" si="277"/>
        <v>Normal</v>
      </c>
      <c r="AE531">
        <v>18</v>
      </c>
      <c r="AF531" t="str">
        <f t="shared" si="278"/>
        <v>Normal</v>
      </c>
      <c r="AG531">
        <v>1838</v>
      </c>
      <c r="AH531" t="str">
        <f t="shared" si="279"/>
        <v>Poliuria</v>
      </c>
      <c r="AI531">
        <v>0</v>
      </c>
      <c r="AJ531" t="str">
        <f t="shared" si="280"/>
        <v>No Diabetico</v>
      </c>
      <c r="AK531">
        <v>94</v>
      </c>
      <c r="AL531" t="str">
        <f t="shared" si="281"/>
        <v>Normal</v>
      </c>
      <c r="AM531">
        <v>5.7</v>
      </c>
      <c r="AN531" t="str">
        <f t="shared" si="282"/>
        <v>Prediabetes</v>
      </c>
      <c r="AO531">
        <v>201</v>
      </c>
      <c r="AP531" t="str">
        <f t="shared" si="283"/>
        <v>Alto</v>
      </c>
      <c r="AQ531">
        <v>97</v>
      </c>
      <c r="AR531" t="str">
        <f t="shared" si="284"/>
        <v>Normal</v>
      </c>
      <c r="AS531">
        <v>54</v>
      </c>
      <c r="AT531" t="str">
        <f t="shared" si="285"/>
        <v>Bajo</v>
      </c>
      <c r="AU531">
        <v>97</v>
      </c>
      <c r="AV531" t="str">
        <f t="shared" si="286"/>
        <v>Normal</v>
      </c>
      <c r="AW531">
        <v>142</v>
      </c>
      <c r="AX531" t="str">
        <f t="shared" si="287"/>
        <v>Normal</v>
      </c>
      <c r="AY531">
        <v>4.5999999999999996</v>
      </c>
      <c r="AZ531" t="str">
        <f t="shared" si="288"/>
        <v>Normal</v>
      </c>
      <c r="BA531">
        <v>12.8</v>
      </c>
      <c r="BB531" t="str">
        <f t="shared" si="266"/>
        <v>Normal</v>
      </c>
      <c r="BC531">
        <v>9.8000000000000007</v>
      </c>
      <c r="BD531" t="str">
        <f t="shared" si="289"/>
        <v>Normal</v>
      </c>
      <c r="BE531">
        <v>2.9</v>
      </c>
      <c r="BF531" t="str">
        <f t="shared" si="290"/>
        <v>Normal</v>
      </c>
      <c r="BG531">
        <v>1</v>
      </c>
      <c r="BH531" t="str">
        <f t="shared" si="291"/>
        <v>Toma ECA</v>
      </c>
      <c r="BI531">
        <v>1</v>
      </c>
      <c r="BJ531" t="str">
        <f t="shared" si="292"/>
        <v>Toma ARB</v>
      </c>
      <c r="BK531">
        <v>0</v>
      </c>
      <c r="BL531" t="str">
        <f t="shared" si="293"/>
        <v>No toma diureticos</v>
      </c>
      <c r="BM531">
        <v>0</v>
      </c>
      <c r="BN531" t="str">
        <f t="shared" si="294"/>
        <v>No toma estatinas</v>
      </c>
      <c r="BO531">
        <v>0</v>
      </c>
      <c r="BP531" t="str">
        <f t="shared" si="295"/>
        <v>Sano</v>
      </c>
      <c r="BQ531">
        <v>1</v>
      </c>
      <c r="BR531" t="str">
        <f t="shared" si="296"/>
        <v>Enfermedad cardiovascular</v>
      </c>
    </row>
    <row r="532" spans="1:70" x14ac:dyDescent="0.25">
      <c r="A532" t="s">
        <v>532</v>
      </c>
      <c r="B532">
        <v>33</v>
      </c>
      <c r="C532" t="str">
        <f t="shared" si="267"/>
        <v>Adulto</v>
      </c>
      <c r="D532" t="s">
        <v>1</v>
      </c>
      <c r="E532">
        <v>29.3</v>
      </c>
      <c r="F532" t="str">
        <f t="shared" si="268"/>
        <v>Sobrepeso</v>
      </c>
      <c r="G532">
        <v>0</v>
      </c>
      <c r="H532" t="str">
        <f t="shared" si="269"/>
        <v>No tiene herencia</v>
      </c>
      <c r="I532">
        <v>107</v>
      </c>
      <c r="J532">
        <v>71</v>
      </c>
      <c r="K532">
        <v>72</v>
      </c>
      <c r="L532" t="str">
        <f t="shared" si="270"/>
        <v>Normal</v>
      </c>
      <c r="M532">
        <v>50</v>
      </c>
      <c r="N532" t="str">
        <f t="shared" si="271"/>
        <v>Normal</v>
      </c>
      <c r="O532">
        <v>2</v>
      </c>
      <c r="P532" t="str">
        <f t="shared" si="272"/>
        <v>Ligera limitaciones</v>
      </c>
      <c r="Q532">
        <v>0</v>
      </c>
      <c r="R532" t="str">
        <f t="shared" si="273"/>
        <v>No tiene cetoacidosis</v>
      </c>
      <c r="S532">
        <v>0</v>
      </c>
      <c r="T532" t="str">
        <f t="shared" si="274"/>
        <v>No tiene Insuficiencia</v>
      </c>
      <c r="U532">
        <v>0</v>
      </c>
      <c r="V532" t="str">
        <f t="shared" si="275"/>
        <v>Normotenso</v>
      </c>
      <c r="W532">
        <v>1.2</v>
      </c>
      <c r="X532" t="str">
        <f t="shared" si="264"/>
        <v>Normal</v>
      </c>
      <c r="Y532">
        <v>29</v>
      </c>
      <c r="Z532" t="str">
        <f t="shared" si="265"/>
        <v>Normal</v>
      </c>
      <c r="AA532">
        <v>111</v>
      </c>
      <c r="AB532" t="str">
        <f t="shared" si="276"/>
        <v>Normal</v>
      </c>
      <c r="AC532">
        <v>6</v>
      </c>
      <c r="AD532" t="str">
        <f t="shared" si="277"/>
        <v>Normal</v>
      </c>
      <c r="AE532">
        <v>4</v>
      </c>
      <c r="AF532" t="str">
        <f t="shared" si="278"/>
        <v>Normal</v>
      </c>
      <c r="AG532">
        <v>1511</v>
      </c>
      <c r="AH532" t="str">
        <f t="shared" si="279"/>
        <v>Poliuria</v>
      </c>
      <c r="AI532">
        <v>1</v>
      </c>
      <c r="AJ532" t="str">
        <f t="shared" si="280"/>
        <v>Diabetico</v>
      </c>
      <c r="AK532">
        <v>103</v>
      </c>
      <c r="AL532" t="str">
        <f t="shared" si="281"/>
        <v>Prediabetes</v>
      </c>
      <c r="AM532">
        <v>5.2</v>
      </c>
      <c r="AN532" t="str">
        <f t="shared" si="282"/>
        <v>Normal</v>
      </c>
      <c r="AO532">
        <v>217</v>
      </c>
      <c r="AP532" t="str">
        <f t="shared" si="283"/>
        <v>Alto</v>
      </c>
      <c r="AQ532">
        <v>123</v>
      </c>
      <c r="AR532" t="str">
        <f t="shared" si="284"/>
        <v>Casi normal</v>
      </c>
      <c r="AS532">
        <v>44</v>
      </c>
      <c r="AT532" t="str">
        <f t="shared" si="285"/>
        <v>Bajo</v>
      </c>
      <c r="AU532">
        <v>96</v>
      </c>
      <c r="AV532" t="str">
        <f t="shared" si="286"/>
        <v>Normal</v>
      </c>
      <c r="AW532">
        <v>140</v>
      </c>
      <c r="AX532" t="str">
        <f t="shared" si="287"/>
        <v>Normal</v>
      </c>
      <c r="AY532">
        <v>3.9</v>
      </c>
      <c r="AZ532" t="str">
        <f t="shared" si="288"/>
        <v>Normal</v>
      </c>
      <c r="BA532">
        <v>12.2</v>
      </c>
      <c r="BB532" t="str">
        <f t="shared" si="266"/>
        <v>Baja</v>
      </c>
      <c r="BC532">
        <v>8.9</v>
      </c>
      <c r="BD532" t="str">
        <f t="shared" si="289"/>
        <v>Normal</v>
      </c>
      <c r="BE532">
        <v>2.7</v>
      </c>
      <c r="BF532" t="str">
        <f t="shared" si="290"/>
        <v>Normal</v>
      </c>
      <c r="BG532">
        <v>1</v>
      </c>
      <c r="BH532" t="str">
        <f t="shared" si="291"/>
        <v>Toma ECA</v>
      </c>
      <c r="BI532">
        <v>0</v>
      </c>
      <c r="BJ532" t="str">
        <f t="shared" si="292"/>
        <v>No toma ARB</v>
      </c>
      <c r="BK532">
        <v>0</v>
      </c>
      <c r="BL532" t="str">
        <f t="shared" si="293"/>
        <v>No toma diureticos</v>
      </c>
      <c r="BM532">
        <v>1</v>
      </c>
      <c r="BN532" t="str">
        <f t="shared" si="294"/>
        <v>Toma estatinas</v>
      </c>
      <c r="BO532">
        <v>0</v>
      </c>
      <c r="BP532" t="str">
        <f t="shared" si="295"/>
        <v>Sano</v>
      </c>
      <c r="BQ532">
        <v>0</v>
      </c>
      <c r="BR532" t="str">
        <f t="shared" si="296"/>
        <v>Sano</v>
      </c>
    </row>
    <row r="533" spans="1:70" x14ac:dyDescent="0.25">
      <c r="A533" t="s">
        <v>533</v>
      </c>
      <c r="B533">
        <v>56</v>
      </c>
      <c r="C533" t="str">
        <f t="shared" si="267"/>
        <v>Adulto</v>
      </c>
      <c r="D533" t="s">
        <v>1</v>
      </c>
      <c r="E533">
        <v>28.1</v>
      </c>
      <c r="F533" t="str">
        <f t="shared" si="268"/>
        <v>Sobrepeso</v>
      </c>
      <c r="G533">
        <v>1</v>
      </c>
      <c r="H533" t="str">
        <f t="shared" si="269"/>
        <v>Tiene herencia</v>
      </c>
      <c r="I533">
        <v>184</v>
      </c>
      <c r="J533">
        <v>104</v>
      </c>
      <c r="K533">
        <v>100</v>
      </c>
      <c r="L533" t="str">
        <f t="shared" si="270"/>
        <v>Normal</v>
      </c>
      <c r="M533">
        <v>50</v>
      </c>
      <c r="N533" t="str">
        <f t="shared" si="271"/>
        <v>Normal</v>
      </c>
      <c r="O533">
        <v>4</v>
      </c>
      <c r="P533" t="str">
        <f t="shared" si="272"/>
        <v>Incapacidad</v>
      </c>
      <c r="Q533">
        <v>1</v>
      </c>
      <c r="R533" t="str">
        <f t="shared" si="273"/>
        <v>Tiene cetoacidosis</v>
      </c>
      <c r="S533">
        <v>1</v>
      </c>
      <c r="T533" t="str">
        <f t="shared" si="274"/>
        <v>Tiene Insuficiencia</v>
      </c>
      <c r="U533">
        <v>1</v>
      </c>
      <c r="V533" t="str">
        <f t="shared" si="275"/>
        <v>Hipertenso</v>
      </c>
      <c r="W533">
        <v>3.6</v>
      </c>
      <c r="X533" t="str">
        <f t="shared" si="264"/>
        <v>Alto</v>
      </c>
      <c r="Y533">
        <v>62</v>
      </c>
      <c r="Z533" t="str">
        <f t="shared" si="265"/>
        <v>Elevado</v>
      </c>
      <c r="AA533">
        <v>39</v>
      </c>
      <c r="AB533" t="str">
        <f t="shared" si="276"/>
        <v>Funcion disminuida moderada</v>
      </c>
      <c r="AC533">
        <v>2978</v>
      </c>
      <c r="AD533" t="str">
        <f t="shared" si="277"/>
        <v>Proteinuria</v>
      </c>
      <c r="AE533">
        <v>2382</v>
      </c>
      <c r="AF533" t="str">
        <f t="shared" si="278"/>
        <v>Macroalbuminuria</v>
      </c>
      <c r="AG533">
        <v>414</v>
      </c>
      <c r="AH533" t="str">
        <f t="shared" si="279"/>
        <v>Oliguria</v>
      </c>
      <c r="AI533">
        <v>1</v>
      </c>
      <c r="AJ533" t="str">
        <f t="shared" si="280"/>
        <v>Diabetico</v>
      </c>
      <c r="AK533">
        <v>148</v>
      </c>
      <c r="AL533" t="str">
        <f t="shared" si="281"/>
        <v>Diabetes</v>
      </c>
      <c r="AM533">
        <v>9.9</v>
      </c>
      <c r="AN533" t="str">
        <f t="shared" si="282"/>
        <v>Diabetes</v>
      </c>
      <c r="AO533">
        <v>204</v>
      </c>
      <c r="AP533" t="str">
        <f t="shared" si="283"/>
        <v>Alto</v>
      </c>
      <c r="AQ533">
        <v>164</v>
      </c>
      <c r="AR533" t="str">
        <f t="shared" si="284"/>
        <v>Alto</v>
      </c>
      <c r="AS533">
        <v>43</v>
      </c>
      <c r="AT533" t="str">
        <f t="shared" si="285"/>
        <v>Bajo</v>
      </c>
      <c r="AU533">
        <v>362</v>
      </c>
      <c r="AV533" t="str">
        <f t="shared" si="286"/>
        <v>Alto</v>
      </c>
      <c r="AW533">
        <v>137</v>
      </c>
      <c r="AX533" t="str">
        <f t="shared" si="287"/>
        <v>Normal</v>
      </c>
      <c r="AY533">
        <v>6.9</v>
      </c>
      <c r="AZ533" t="str">
        <f t="shared" si="288"/>
        <v>Alto</v>
      </c>
      <c r="BA533">
        <v>7.7</v>
      </c>
      <c r="BB533" t="str">
        <f t="shared" si="266"/>
        <v>Baja</v>
      </c>
      <c r="BC533">
        <v>8</v>
      </c>
      <c r="BD533" t="str">
        <f t="shared" si="289"/>
        <v>Bajo</v>
      </c>
      <c r="BE533">
        <v>6.2</v>
      </c>
      <c r="BF533" t="str">
        <f t="shared" si="290"/>
        <v>Alto</v>
      </c>
      <c r="BG533">
        <v>1</v>
      </c>
      <c r="BH533" t="str">
        <f t="shared" si="291"/>
        <v>Toma ECA</v>
      </c>
      <c r="BI533">
        <v>0</v>
      </c>
      <c r="BJ533" t="str">
        <f t="shared" si="292"/>
        <v>No toma ARB</v>
      </c>
      <c r="BK533">
        <v>1</v>
      </c>
      <c r="BL533" t="str">
        <f t="shared" si="293"/>
        <v>Toma diureticos</v>
      </c>
      <c r="BM533">
        <v>1</v>
      </c>
      <c r="BN533" t="str">
        <f t="shared" si="294"/>
        <v>Toma estatinas</v>
      </c>
      <c r="BO533">
        <v>1</v>
      </c>
      <c r="BP533" t="str">
        <f t="shared" si="295"/>
        <v>Enfermedad renal</v>
      </c>
      <c r="BQ533">
        <v>1</v>
      </c>
      <c r="BR533" t="str">
        <f t="shared" si="296"/>
        <v>Enfermedad cardiovascular</v>
      </c>
    </row>
    <row r="534" spans="1:70" x14ac:dyDescent="0.25">
      <c r="A534" t="s">
        <v>534</v>
      </c>
      <c r="B534">
        <v>51</v>
      </c>
      <c r="C534" t="str">
        <f t="shared" si="267"/>
        <v>Adulto</v>
      </c>
      <c r="D534" t="s">
        <v>6</v>
      </c>
      <c r="E534">
        <v>23.1</v>
      </c>
      <c r="F534" t="str">
        <f t="shared" si="268"/>
        <v>Peso Normal</v>
      </c>
      <c r="G534">
        <v>0</v>
      </c>
      <c r="H534" t="str">
        <f t="shared" si="269"/>
        <v>No tiene herencia</v>
      </c>
      <c r="I534">
        <v>113</v>
      </c>
      <c r="J534">
        <v>75</v>
      </c>
      <c r="K534">
        <v>70</v>
      </c>
      <c r="L534" t="str">
        <f t="shared" si="270"/>
        <v>Normal</v>
      </c>
      <c r="M534">
        <v>58</v>
      </c>
      <c r="N534" t="str">
        <f t="shared" si="271"/>
        <v>Normal</v>
      </c>
      <c r="O534">
        <v>2</v>
      </c>
      <c r="P534" t="str">
        <f t="shared" si="272"/>
        <v>Ligera limitaciones</v>
      </c>
      <c r="Q534">
        <v>0</v>
      </c>
      <c r="R534" t="str">
        <f t="shared" si="273"/>
        <v>No tiene cetoacidosis</v>
      </c>
      <c r="S534">
        <v>0</v>
      </c>
      <c r="T534" t="str">
        <f t="shared" si="274"/>
        <v>No tiene Insuficiencia</v>
      </c>
      <c r="U534">
        <v>1</v>
      </c>
      <c r="V534" t="str">
        <f t="shared" si="275"/>
        <v>Hipertenso</v>
      </c>
      <c r="W534">
        <v>0.8</v>
      </c>
      <c r="X534" t="str">
        <f t="shared" si="264"/>
        <v>Normal</v>
      </c>
      <c r="Y534">
        <v>20</v>
      </c>
      <c r="Z534" t="str">
        <f t="shared" si="265"/>
        <v>Normal</v>
      </c>
      <c r="AA534">
        <v>60</v>
      </c>
      <c r="AB534" t="str">
        <f t="shared" si="276"/>
        <v>Funcion disminuida</v>
      </c>
      <c r="AC534">
        <v>29</v>
      </c>
      <c r="AD534" t="str">
        <f t="shared" si="277"/>
        <v>Normal</v>
      </c>
      <c r="AE534">
        <v>26</v>
      </c>
      <c r="AF534" t="str">
        <f t="shared" si="278"/>
        <v>Normal</v>
      </c>
      <c r="AG534">
        <v>1783</v>
      </c>
      <c r="AH534" t="str">
        <f t="shared" si="279"/>
        <v>Poliuria</v>
      </c>
      <c r="AI534">
        <v>0</v>
      </c>
      <c r="AJ534" t="str">
        <f t="shared" si="280"/>
        <v>No Diabetico</v>
      </c>
      <c r="AK534">
        <v>96</v>
      </c>
      <c r="AL534" t="str">
        <f t="shared" si="281"/>
        <v>Normal</v>
      </c>
      <c r="AM534">
        <v>5.4</v>
      </c>
      <c r="AN534" t="str">
        <f t="shared" si="282"/>
        <v>Normal</v>
      </c>
      <c r="AO534">
        <v>186</v>
      </c>
      <c r="AP534" t="str">
        <f t="shared" si="283"/>
        <v>Normal</v>
      </c>
      <c r="AQ534">
        <v>96</v>
      </c>
      <c r="AR534" t="str">
        <f t="shared" si="284"/>
        <v>Normal</v>
      </c>
      <c r="AS534">
        <v>62</v>
      </c>
      <c r="AT534" t="str">
        <f t="shared" si="285"/>
        <v>Normal</v>
      </c>
      <c r="AU534">
        <v>117</v>
      </c>
      <c r="AV534" t="str">
        <f t="shared" si="286"/>
        <v>Normal</v>
      </c>
      <c r="AW534">
        <v>135</v>
      </c>
      <c r="AX534" t="str">
        <f t="shared" si="287"/>
        <v>Normal</v>
      </c>
      <c r="AY534">
        <v>4.3</v>
      </c>
      <c r="AZ534" t="str">
        <f t="shared" si="288"/>
        <v>Normal</v>
      </c>
      <c r="BA534">
        <v>12.9</v>
      </c>
      <c r="BB534" t="str">
        <f t="shared" si="266"/>
        <v>Normal</v>
      </c>
      <c r="BC534">
        <v>9.6</v>
      </c>
      <c r="BD534" t="str">
        <f t="shared" si="289"/>
        <v>Normal</v>
      </c>
      <c r="BE534">
        <v>2.9</v>
      </c>
      <c r="BF534" t="str">
        <f t="shared" si="290"/>
        <v>Normal</v>
      </c>
      <c r="BG534">
        <v>0</v>
      </c>
      <c r="BH534" t="str">
        <f t="shared" si="291"/>
        <v>No Toma ECA</v>
      </c>
      <c r="BI534">
        <v>0</v>
      </c>
      <c r="BJ534" t="str">
        <f t="shared" si="292"/>
        <v>No toma ARB</v>
      </c>
      <c r="BK534">
        <v>0</v>
      </c>
      <c r="BL534" t="str">
        <f t="shared" si="293"/>
        <v>No toma diureticos</v>
      </c>
      <c r="BM534">
        <v>0</v>
      </c>
      <c r="BN534" t="str">
        <f t="shared" si="294"/>
        <v>No toma estatinas</v>
      </c>
      <c r="BO534">
        <v>0</v>
      </c>
      <c r="BP534" t="str">
        <f t="shared" si="295"/>
        <v>Sano</v>
      </c>
      <c r="BQ534">
        <v>1</v>
      </c>
      <c r="BR534" t="str">
        <f t="shared" si="296"/>
        <v>Enfermedad cardiovascular</v>
      </c>
    </row>
    <row r="535" spans="1:70" x14ac:dyDescent="0.25">
      <c r="A535" t="s">
        <v>535</v>
      </c>
      <c r="B535">
        <v>76</v>
      </c>
      <c r="C535" t="str">
        <f t="shared" si="267"/>
        <v>Adulto Mayor</v>
      </c>
      <c r="D535" t="s">
        <v>6</v>
      </c>
      <c r="E535">
        <v>27.6</v>
      </c>
      <c r="F535" t="str">
        <f t="shared" si="268"/>
        <v>Sobrepeso</v>
      </c>
      <c r="G535">
        <v>1</v>
      </c>
      <c r="H535" t="str">
        <f t="shared" si="269"/>
        <v>Tiene herencia</v>
      </c>
      <c r="I535">
        <v>151</v>
      </c>
      <c r="J535">
        <v>99</v>
      </c>
      <c r="K535">
        <v>80</v>
      </c>
      <c r="L535" t="str">
        <f t="shared" si="270"/>
        <v>Normal</v>
      </c>
      <c r="M535">
        <v>42</v>
      </c>
      <c r="N535" t="str">
        <f t="shared" si="271"/>
        <v>Intermedia</v>
      </c>
      <c r="O535">
        <v>3</v>
      </c>
      <c r="P535" t="str">
        <f t="shared" si="272"/>
        <v>Limitacion marcada</v>
      </c>
      <c r="Q535">
        <v>0</v>
      </c>
      <c r="R535" t="str">
        <f t="shared" si="273"/>
        <v>No tiene cetoacidosis</v>
      </c>
      <c r="S535">
        <v>1</v>
      </c>
      <c r="T535" t="str">
        <f t="shared" si="274"/>
        <v>Tiene Insuficiencia</v>
      </c>
      <c r="U535">
        <v>1</v>
      </c>
      <c r="V535" t="str">
        <f t="shared" si="275"/>
        <v>Hipertenso</v>
      </c>
      <c r="W535">
        <v>2.2999999999999998</v>
      </c>
      <c r="X535" t="str">
        <f t="shared" si="264"/>
        <v>Alto</v>
      </c>
      <c r="Y535">
        <v>50</v>
      </c>
      <c r="Z535" t="str">
        <f t="shared" si="265"/>
        <v>Elevado</v>
      </c>
      <c r="AA535">
        <v>11</v>
      </c>
      <c r="AB535" t="str">
        <f t="shared" si="276"/>
        <v>Fallo renal</v>
      </c>
      <c r="AC535">
        <v>1082</v>
      </c>
      <c r="AD535" t="str">
        <f t="shared" si="277"/>
        <v>Proteinuria</v>
      </c>
      <c r="AE535">
        <v>865</v>
      </c>
      <c r="AF535" t="str">
        <f t="shared" si="278"/>
        <v>Macroalbuminuria</v>
      </c>
      <c r="AG535">
        <v>700</v>
      </c>
      <c r="AH535" t="str">
        <f t="shared" si="279"/>
        <v>Poliuria</v>
      </c>
      <c r="AI535">
        <v>1</v>
      </c>
      <c r="AJ535" t="str">
        <f t="shared" si="280"/>
        <v>Diabetico</v>
      </c>
      <c r="AK535">
        <v>191</v>
      </c>
      <c r="AL535" t="str">
        <f t="shared" si="281"/>
        <v>Diabetes</v>
      </c>
      <c r="AM535">
        <v>7.3</v>
      </c>
      <c r="AN535" t="str">
        <f t="shared" si="282"/>
        <v>Diabetes</v>
      </c>
      <c r="AO535">
        <v>313</v>
      </c>
      <c r="AP535" t="str">
        <f t="shared" si="283"/>
        <v>Riesgo</v>
      </c>
      <c r="AQ535">
        <v>139</v>
      </c>
      <c r="AR535" t="str">
        <f t="shared" si="284"/>
        <v>Limite alto</v>
      </c>
      <c r="AS535">
        <v>33</v>
      </c>
      <c r="AT535" t="str">
        <f t="shared" si="285"/>
        <v>Bajo</v>
      </c>
      <c r="AU535">
        <v>335</v>
      </c>
      <c r="AV535" t="str">
        <f t="shared" si="286"/>
        <v>Alto</v>
      </c>
      <c r="AW535">
        <v>132</v>
      </c>
      <c r="AX535" t="str">
        <f t="shared" si="287"/>
        <v>Bajo</v>
      </c>
      <c r="AY535">
        <v>5.5</v>
      </c>
      <c r="AZ535" t="str">
        <f t="shared" si="288"/>
        <v>Alto</v>
      </c>
      <c r="BA535">
        <v>8.6</v>
      </c>
      <c r="BB535" t="str">
        <f t="shared" si="266"/>
        <v>Baja</v>
      </c>
      <c r="BC535">
        <v>8.6</v>
      </c>
      <c r="BD535" t="str">
        <f t="shared" si="289"/>
        <v>Normal</v>
      </c>
      <c r="BE535">
        <v>4.8</v>
      </c>
      <c r="BF535" t="str">
        <f t="shared" si="290"/>
        <v>Alto</v>
      </c>
      <c r="BG535">
        <v>0</v>
      </c>
      <c r="BH535" t="str">
        <f t="shared" si="291"/>
        <v>No Toma ECA</v>
      </c>
      <c r="BI535">
        <v>1</v>
      </c>
      <c r="BJ535" t="str">
        <f t="shared" si="292"/>
        <v>Toma ARB</v>
      </c>
      <c r="BK535">
        <v>1</v>
      </c>
      <c r="BL535" t="str">
        <f t="shared" si="293"/>
        <v>Toma diureticos</v>
      </c>
      <c r="BM535">
        <v>1</v>
      </c>
      <c r="BN535" t="str">
        <f t="shared" si="294"/>
        <v>Toma estatinas</v>
      </c>
      <c r="BO535">
        <v>1</v>
      </c>
      <c r="BP535" t="str">
        <f t="shared" si="295"/>
        <v>Enfermedad renal</v>
      </c>
      <c r="BQ535">
        <v>1</v>
      </c>
      <c r="BR535" t="str">
        <f t="shared" si="296"/>
        <v>Enfermedad cardiovascular</v>
      </c>
    </row>
    <row r="536" spans="1:70" x14ac:dyDescent="0.25">
      <c r="A536" t="s">
        <v>536</v>
      </c>
      <c r="B536">
        <v>51</v>
      </c>
      <c r="C536" t="str">
        <f t="shared" si="267"/>
        <v>Adulto</v>
      </c>
      <c r="D536" t="s">
        <v>6</v>
      </c>
      <c r="E536">
        <v>35.9</v>
      </c>
      <c r="F536" t="str">
        <f t="shared" si="268"/>
        <v>Obesidad II</v>
      </c>
      <c r="G536">
        <v>0</v>
      </c>
      <c r="H536" t="str">
        <f t="shared" si="269"/>
        <v>No tiene herencia</v>
      </c>
      <c r="I536">
        <v>173</v>
      </c>
      <c r="J536">
        <v>97</v>
      </c>
      <c r="K536">
        <v>98</v>
      </c>
      <c r="L536" t="str">
        <f t="shared" si="270"/>
        <v>Normal</v>
      </c>
      <c r="M536">
        <v>41</v>
      </c>
      <c r="N536" t="str">
        <f t="shared" si="271"/>
        <v>Intermedia</v>
      </c>
      <c r="O536">
        <v>2</v>
      </c>
      <c r="P536" t="str">
        <f t="shared" si="272"/>
        <v>Ligera limitaciones</v>
      </c>
      <c r="Q536">
        <v>0</v>
      </c>
      <c r="R536" t="str">
        <f t="shared" si="273"/>
        <v>No tiene cetoacidosis</v>
      </c>
      <c r="S536">
        <v>1</v>
      </c>
      <c r="T536" t="str">
        <f t="shared" si="274"/>
        <v>Tiene Insuficiencia</v>
      </c>
      <c r="U536">
        <v>1</v>
      </c>
      <c r="V536" t="str">
        <f t="shared" si="275"/>
        <v>Hipertenso</v>
      </c>
      <c r="W536">
        <v>4.9000000000000004</v>
      </c>
      <c r="X536" t="str">
        <f t="shared" si="264"/>
        <v>Alto</v>
      </c>
      <c r="Y536">
        <v>93</v>
      </c>
      <c r="Z536" t="str">
        <f t="shared" si="265"/>
        <v>Elevado</v>
      </c>
      <c r="AA536">
        <v>18</v>
      </c>
      <c r="AB536" t="str">
        <f t="shared" si="276"/>
        <v>Dismucion grave</v>
      </c>
      <c r="AC536">
        <v>1625</v>
      </c>
      <c r="AD536" t="str">
        <f t="shared" si="277"/>
        <v>Proteinuria</v>
      </c>
      <c r="AE536">
        <v>1300</v>
      </c>
      <c r="AF536" t="str">
        <f t="shared" si="278"/>
        <v>Macroalbuminuria</v>
      </c>
      <c r="AG536">
        <v>345</v>
      </c>
      <c r="AH536" t="str">
        <f t="shared" si="279"/>
        <v>Oliguria</v>
      </c>
      <c r="AI536">
        <v>1</v>
      </c>
      <c r="AJ536" t="str">
        <f t="shared" si="280"/>
        <v>Diabetico</v>
      </c>
      <c r="AK536">
        <v>124</v>
      </c>
      <c r="AL536" t="str">
        <f t="shared" si="281"/>
        <v>Prediabetes</v>
      </c>
      <c r="AM536">
        <v>9.6</v>
      </c>
      <c r="AN536" t="str">
        <f t="shared" si="282"/>
        <v>Diabetes</v>
      </c>
      <c r="AO536">
        <v>253</v>
      </c>
      <c r="AP536" t="str">
        <f t="shared" si="283"/>
        <v>Riesgo</v>
      </c>
      <c r="AQ536">
        <v>145</v>
      </c>
      <c r="AR536" t="str">
        <f t="shared" si="284"/>
        <v>Limite alto</v>
      </c>
      <c r="AS536">
        <v>41</v>
      </c>
      <c r="AT536" t="str">
        <f t="shared" si="285"/>
        <v>Bajo</v>
      </c>
      <c r="AU536">
        <v>425</v>
      </c>
      <c r="AV536" t="str">
        <f t="shared" si="286"/>
        <v>Alto</v>
      </c>
      <c r="AW536">
        <v>135</v>
      </c>
      <c r="AX536" t="str">
        <f t="shared" si="287"/>
        <v>Normal</v>
      </c>
      <c r="AY536">
        <v>6</v>
      </c>
      <c r="AZ536" t="str">
        <f t="shared" si="288"/>
        <v>Alto</v>
      </c>
      <c r="BA536">
        <v>8.3000000000000007</v>
      </c>
      <c r="BB536" t="str">
        <f t="shared" si="266"/>
        <v>Baja</v>
      </c>
      <c r="BC536">
        <v>9</v>
      </c>
      <c r="BD536" t="str">
        <f t="shared" si="289"/>
        <v>Normal</v>
      </c>
      <c r="BE536">
        <v>5.8</v>
      </c>
      <c r="BF536" t="str">
        <f t="shared" si="290"/>
        <v>Alto</v>
      </c>
      <c r="BG536">
        <v>1</v>
      </c>
      <c r="BH536" t="str">
        <f t="shared" si="291"/>
        <v>Toma ECA</v>
      </c>
      <c r="BI536">
        <v>1</v>
      </c>
      <c r="BJ536" t="str">
        <f t="shared" si="292"/>
        <v>Toma ARB</v>
      </c>
      <c r="BK536">
        <v>1</v>
      </c>
      <c r="BL536" t="str">
        <f t="shared" si="293"/>
        <v>Toma diureticos</v>
      </c>
      <c r="BM536">
        <v>0</v>
      </c>
      <c r="BN536" t="str">
        <f t="shared" si="294"/>
        <v>No toma estatinas</v>
      </c>
      <c r="BO536">
        <v>1</v>
      </c>
      <c r="BP536" t="str">
        <f t="shared" si="295"/>
        <v>Enfermedad renal</v>
      </c>
      <c r="BQ536">
        <v>1</v>
      </c>
      <c r="BR536" t="str">
        <f t="shared" si="296"/>
        <v>Enfermedad cardiovascular</v>
      </c>
    </row>
    <row r="537" spans="1:70" x14ac:dyDescent="0.25">
      <c r="A537" t="s">
        <v>537</v>
      </c>
      <c r="B537">
        <v>80</v>
      </c>
      <c r="C537" t="str">
        <f t="shared" si="267"/>
        <v>Adulto Mayor</v>
      </c>
      <c r="D537" t="s">
        <v>1</v>
      </c>
      <c r="E537">
        <v>27.8</v>
      </c>
      <c r="F537" t="str">
        <f t="shared" si="268"/>
        <v>Sobrepeso</v>
      </c>
      <c r="G537">
        <v>1</v>
      </c>
      <c r="H537" t="str">
        <f t="shared" si="269"/>
        <v>Tiene herencia</v>
      </c>
      <c r="I537">
        <v>190</v>
      </c>
      <c r="J537">
        <v>97</v>
      </c>
      <c r="K537">
        <v>76</v>
      </c>
      <c r="L537" t="str">
        <f t="shared" si="270"/>
        <v>Normal</v>
      </c>
      <c r="M537">
        <v>49</v>
      </c>
      <c r="N537" t="str">
        <f t="shared" si="271"/>
        <v>Intermedia</v>
      </c>
      <c r="O537">
        <v>4</v>
      </c>
      <c r="P537" t="str">
        <f t="shared" si="272"/>
        <v>Incapacidad</v>
      </c>
      <c r="Q537">
        <v>1</v>
      </c>
      <c r="R537" t="str">
        <f t="shared" si="273"/>
        <v>Tiene cetoacidosis</v>
      </c>
      <c r="S537">
        <v>0</v>
      </c>
      <c r="T537" t="str">
        <f t="shared" si="274"/>
        <v>No tiene Insuficiencia</v>
      </c>
      <c r="U537">
        <v>1</v>
      </c>
      <c r="V537" t="str">
        <f t="shared" si="275"/>
        <v>Hipertenso</v>
      </c>
      <c r="W537">
        <v>3.9</v>
      </c>
      <c r="X537" t="str">
        <f t="shared" si="264"/>
        <v>Alto</v>
      </c>
      <c r="Y537">
        <v>87</v>
      </c>
      <c r="Z537" t="str">
        <f t="shared" si="265"/>
        <v>Elevado</v>
      </c>
      <c r="AA537">
        <v>38</v>
      </c>
      <c r="AB537" t="str">
        <f t="shared" si="276"/>
        <v>Funcion disminuida moderada</v>
      </c>
      <c r="AC537">
        <v>2999</v>
      </c>
      <c r="AD537" t="str">
        <f t="shared" si="277"/>
        <v>Proteinuria</v>
      </c>
      <c r="AE537">
        <v>2099</v>
      </c>
      <c r="AF537" t="str">
        <f t="shared" si="278"/>
        <v>Macroalbuminuria</v>
      </c>
      <c r="AG537">
        <v>649</v>
      </c>
      <c r="AH537" t="str">
        <f t="shared" si="279"/>
        <v>Poliuria</v>
      </c>
      <c r="AI537">
        <v>1</v>
      </c>
      <c r="AJ537" t="str">
        <f t="shared" si="280"/>
        <v>Diabetico</v>
      </c>
      <c r="AK537">
        <v>166</v>
      </c>
      <c r="AL537" t="str">
        <f t="shared" si="281"/>
        <v>Diabetes</v>
      </c>
      <c r="AM537">
        <v>9.3000000000000007</v>
      </c>
      <c r="AN537" t="str">
        <f t="shared" si="282"/>
        <v>Diabetes</v>
      </c>
      <c r="AO537">
        <v>225</v>
      </c>
      <c r="AP537" t="str">
        <f t="shared" si="283"/>
        <v>Alto</v>
      </c>
      <c r="AQ537">
        <v>132</v>
      </c>
      <c r="AR537" t="str">
        <f t="shared" si="284"/>
        <v>Limite alto</v>
      </c>
      <c r="AS537">
        <v>35</v>
      </c>
      <c r="AT537" t="str">
        <f t="shared" si="285"/>
        <v>Bajo</v>
      </c>
      <c r="AU537">
        <v>253</v>
      </c>
      <c r="AV537" t="str">
        <f t="shared" si="286"/>
        <v>Alto</v>
      </c>
      <c r="AW537">
        <v>126</v>
      </c>
      <c r="AX537" t="str">
        <f t="shared" si="287"/>
        <v>Bajo</v>
      </c>
      <c r="AY537">
        <v>6.4</v>
      </c>
      <c r="AZ537" t="str">
        <f t="shared" si="288"/>
        <v>Alto</v>
      </c>
      <c r="BA537">
        <v>8.6999999999999993</v>
      </c>
      <c r="BB537" t="str">
        <f t="shared" si="266"/>
        <v>Baja</v>
      </c>
      <c r="BC537">
        <v>8.8000000000000007</v>
      </c>
      <c r="BD537" t="str">
        <f t="shared" si="289"/>
        <v>Normal</v>
      </c>
      <c r="BE537">
        <v>6.8</v>
      </c>
      <c r="BF537" t="str">
        <f t="shared" si="290"/>
        <v>Alto</v>
      </c>
      <c r="BG537">
        <v>1</v>
      </c>
      <c r="BH537" t="str">
        <f t="shared" si="291"/>
        <v>Toma ECA</v>
      </c>
      <c r="BI537">
        <v>0</v>
      </c>
      <c r="BJ537" t="str">
        <f t="shared" si="292"/>
        <v>No toma ARB</v>
      </c>
      <c r="BK537">
        <v>1</v>
      </c>
      <c r="BL537" t="str">
        <f t="shared" si="293"/>
        <v>Toma diureticos</v>
      </c>
      <c r="BM537">
        <v>1</v>
      </c>
      <c r="BN537" t="str">
        <f t="shared" si="294"/>
        <v>Toma estatinas</v>
      </c>
      <c r="BO537">
        <v>1</v>
      </c>
      <c r="BP537" t="str">
        <f t="shared" si="295"/>
        <v>Enfermedad renal</v>
      </c>
      <c r="BQ537">
        <v>0</v>
      </c>
      <c r="BR537" t="str">
        <f t="shared" si="296"/>
        <v>Sano</v>
      </c>
    </row>
    <row r="538" spans="1:70" x14ac:dyDescent="0.25">
      <c r="A538" t="s">
        <v>538</v>
      </c>
      <c r="B538">
        <v>63</v>
      </c>
      <c r="C538" t="str">
        <f t="shared" si="267"/>
        <v>Adulto Mayor</v>
      </c>
      <c r="D538" t="s">
        <v>6</v>
      </c>
      <c r="E538">
        <v>35.799999999999997</v>
      </c>
      <c r="F538" t="str">
        <f t="shared" si="268"/>
        <v>Obesidad II</v>
      </c>
      <c r="G538">
        <v>1</v>
      </c>
      <c r="H538" t="str">
        <f t="shared" si="269"/>
        <v>Tiene herencia</v>
      </c>
      <c r="I538">
        <v>154</v>
      </c>
      <c r="J538">
        <v>108</v>
      </c>
      <c r="K538">
        <v>75</v>
      </c>
      <c r="L538" t="str">
        <f t="shared" si="270"/>
        <v>Normal</v>
      </c>
      <c r="M538">
        <v>46</v>
      </c>
      <c r="N538" t="str">
        <f t="shared" si="271"/>
        <v>Intermedia</v>
      </c>
      <c r="O538">
        <v>3</v>
      </c>
      <c r="P538" t="str">
        <f t="shared" si="272"/>
        <v>Limitacion marcada</v>
      </c>
      <c r="Q538">
        <v>1</v>
      </c>
      <c r="R538" t="str">
        <f t="shared" si="273"/>
        <v>Tiene cetoacidosis</v>
      </c>
      <c r="S538">
        <v>0</v>
      </c>
      <c r="T538" t="str">
        <f t="shared" si="274"/>
        <v>No tiene Insuficiencia</v>
      </c>
      <c r="U538">
        <v>1</v>
      </c>
      <c r="V538" t="str">
        <f t="shared" si="275"/>
        <v>Hipertenso</v>
      </c>
      <c r="W538">
        <v>2</v>
      </c>
      <c r="X538" t="str">
        <f t="shared" si="264"/>
        <v>Alto</v>
      </c>
      <c r="Y538">
        <v>102</v>
      </c>
      <c r="Z538" t="str">
        <f t="shared" si="265"/>
        <v>Riesgo</v>
      </c>
      <c r="AA538">
        <v>50</v>
      </c>
      <c r="AB538" t="str">
        <f t="shared" si="276"/>
        <v>Funcion disminuida moderada</v>
      </c>
      <c r="AC538">
        <v>2291</v>
      </c>
      <c r="AD538" t="str">
        <f t="shared" si="277"/>
        <v>Proteinuria</v>
      </c>
      <c r="AE538">
        <v>1832</v>
      </c>
      <c r="AF538" t="str">
        <f t="shared" si="278"/>
        <v>Macroalbuminuria</v>
      </c>
      <c r="AG538">
        <v>610</v>
      </c>
      <c r="AH538" t="str">
        <f t="shared" si="279"/>
        <v>Poliuria</v>
      </c>
      <c r="AI538">
        <v>1</v>
      </c>
      <c r="AJ538" t="str">
        <f t="shared" si="280"/>
        <v>Diabetico</v>
      </c>
      <c r="AK538">
        <v>140</v>
      </c>
      <c r="AL538" t="str">
        <f t="shared" si="281"/>
        <v>Diabetes</v>
      </c>
      <c r="AM538">
        <v>9.1999999999999993</v>
      </c>
      <c r="AN538" t="str">
        <f t="shared" si="282"/>
        <v>Diabetes</v>
      </c>
      <c r="AO538">
        <v>224</v>
      </c>
      <c r="AP538" t="str">
        <f t="shared" si="283"/>
        <v>Alto</v>
      </c>
      <c r="AQ538">
        <v>185</v>
      </c>
      <c r="AR538" t="str">
        <f t="shared" si="284"/>
        <v>Alto</v>
      </c>
      <c r="AS538">
        <v>30</v>
      </c>
      <c r="AT538" t="str">
        <f t="shared" si="285"/>
        <v>Bajo</v>
      </c>
      <c r="AU538">
        <v>265</v>
      </c>
      <c r="AV538" t="str">
        <f t="shared" si="286"/>
        <v>Alto</v>
      </c>
      <c r="AW538">
        <v>125</v>
      </c>
      <c r="AX538" t="str">
        <f t="shared" si="287"/>
        <v>Bajo</v>
      </c>
      <c r="AY538">
        <v>6.7</v>
      </c>
      <c r="AZ538" t="str">
        <f t="shared" si="288"/>
        <v>Alto</v>
      </c>
      <c r="BA538">
        <v>9.5</v>
      </c>
      <c r="BB538" t="str">
        <f t="shared" si="266"/>
        <v>Baja</v>
      </c>
      <c r="BC538">
        <v>8.5</v>
      </c>
      <c r="BD538" t="str">
        <f t="shared" si="289"/>
        <v>Normal</v>
      </c>
      <c r="BE538">
        <v>6.1</v>
      </c>
      <c r="BF538" t="str">
        <f t="shared" si="290"/>
        <v>Alto</v>
      </c>
      <c r="BG538">
        <v>1</v>
      </c>
      <c r="BH538" t="str">
        <f t="shared" si="291"/>
        <v>Toma ECA</v>
      </c>
      <c r="BI538">
        <v>0</v>
      </c>
      <c r="BJ538" t="str">
        <f t="shared" si="292"/>
        <v>No toma ARB</v>
      </c>
      <c r="BK538">
        <v>0</v>
      </c>
      <c r="BL538" t="str">
        <f t="shared" si="293"/>
        <v>No toma diureticos</v>
      </c>
      <c r="BM538">
        <v>1</v>
      </c>
      <c r="BN538" t="str">
        <f t="shared" si="294"/>
        <v>Toma estatinas</v>
      </c>
      <c r="BO538">
        <v>1</v>
      </c>
      <c r="BP538" t="str">
        <f t="shared" si="295"/>
        <v>Enfermedad renal</v>
      </c>
      <c r="BQ538">
        <v>1</v>
      </c>
      <c r="BR538" t="str">
        <f t="shared" si="296"/>
        <v>Enfermedad cardiovascular</v>
      </c>
    </row>
    <row r="539" spans="1:70" x14ac:dyDescent="0.25">
      <c r="A539" t="s">
        <v>539</v>
      </c>
      <c r="B539">
        <v>70</v>
      </c>
      <c r="C539" t="str">
        <f t="shared" si="267"/>
        <v>Adulto Mayor</v>
      </c>
      <c r="D539" t="s">
        <v>6</v>
      </c>
      <c r="E539">
        <v>27.8</v>
      </c>
      <c r="F539" t="str">
        <f t="shared" si="268"/>
        <v>Sobrepeso</v>
      </c>
      <c r="G539">
        <v>1</v>
      </c>
      <c r="H539" t="str">
        <f t="shared" si="269"/>
        <v>Tiene herencia</v>
      </c>
      <c r="I539">
        <v>165</v>
      </c>
      <c r="J539">
        <v>108</v>
      </c>
      <c r="K539">
        <v>76</v>
      </c>
      <c r="L539" t="str">
        <f t="shared" si="270"/>
        <v>Normal</v>
      </c>
      <c r="M539">
        <v>33</v>
      </c>
      <c r="N539" t="str">
        <f t="shared" si="271"/>
        <v>Reducida</v>
      </c>
      <c r="O539">
        <v>4</v>
      </c>
      <c r="P539" t="str">
        <f t="shared" si="272"/>
        <v>Incapacidad</v>
      </c>
      <c r="Q539">
        <v>0</v>
      </c>
      <c r="R539" t="str">
        <f t="shared" si="273"/>
        <v>No tiene cetoacidosis</v>
      </c>
      <c r="S539">
        <v>0</v>
      </c>
      <c r="T539" t="str">
        <f t="shared" si="274"/>
        <v>No tiene Insuficiencia</v>
      </c>
      <c r="U539">
        <v>1</v>
      </c>
      <c r="V539" t="str">
        <f t="shared" si="275"/>
        <v>Hipertenso</v>
      </c>
      <c r="W539">
        <v>4.0999999999999996</v>
      </c>
      <c r="X539" t="str">
        <f t="shared" si="264"/>
        <v>Alto</v>
      </c>
      <c r="Y539">
        <v>92</v>
      </c>
      <c r="Z539" t="str">
        <f t="shared" si="265"/>
        <v>Elevado</v>
      </c>
      <c r="AA539">
        <v>51</v>
      </c>
      <c r="AB539" t="str">
        <f t="shared" si="276"/>
        <v>Funcion disminuida moderada</v>
      </c>
      <c r="AC539">
        <v>1108</v>
      </c>
      <c r="AD539" t="str">
        <f t="shared" si="277"/>
        <v>Proteinuria</v>
      </c>
      <c r="AE539">
        <v>997</v>
      </c>
      <c r="AF539" t="str">
        <f t="shared" si="278"/>
        <v>Macroalbuminuria</v>
      </c>
      <c r="AG539">
        <v>388</v>
      </c>
      <c r="AH539" t="str">
        <f t="shared" si="279"/>
        <v>Oliguria</v>
      </c>
      <c r="AI539">
        <v>1</v>
      </c>
      <c r="AJ539" t="str">
        <f t="shared" si="280"/>
        <v>Diabetico</v>
      </c>
      <c r="AK539">
        <v>219</v>
      </c>
      <c r="AL539" t="str">
        <f t="shared" si="281"/>
        <v>Diabetes</v>
      </c>
      <c r="AM539">
        <v>8.1999999999999993</v>
      </c>
      <c r="AN539" t="str">
        <f t="shared" si="282"/>
        <v>Diabetes</v>
      </c>
      <c r="AO539">
        <v>237</v>
      </c>
      <c r="AP539" t="str">
        <f t="shared" si="283"/>
        <v>Alto</v>
      </c>
      <c r="AQ539">
        <v>196</v>
      </c>
      <c r="AR539" t="str">
        <f t="shared" si="284"/>
        <v>Muy alto</v>
      </c>
      <c r="AS539">
        <v>33</v>
      </c>
      <c r="AT539" t="str">
        <f t="shared" si="285"/>
        <v>Bajo</v>
      </c>
      <c r="AU539">
        <v>278</v>
      </c>
      <c r="AV539" t="str">
        <f t="shared" si="286"/>
        <v>Alto</v>
      </c>
      <c r="AW539">
        <v>126</v>
      </c>
      <c r="AX539" t="str">
        <f t="shared" si="287"/>
        <v>Bajo</v>
      </c>
      <c r="AY539">
        <v>6.7</v>
      </c>
      <c r="AZ539" t="str">
        <f t="shared" si="288"/>
        <v>Alto</v>
      </c>
      <c r="BA539">
        <v>8.8000000000000007</v>
      </c>
      <c r="BB539" t="str">
        <f t="shared" si="266"/>
        <v>Baja</v>
      </c>
      <c r="BC539">
        <v>8.5</v>
      </c>
      <c r="BD539" t="str">
        <f t="shared" si="289"/>
        <v>Normal</v>
      </c>
      <c r="BE539">
        <v>6.5</v>
      </c>
      <c r="BF539" t="str">
        <f t="shared" si="290"/>
        <v>Alto</v>
      </c>
      <c r="BG539">
        <v>1</v>
      </c>
      <c r="BH539" t="str">
        <f t="shared" si="291"/>
        <v>Toma ECA</v>
      </c>
      <c r="BI539">
        <v>0</v>
      </c>
      <c r="BJ539" t="str">
        <f t="shared" si="292"/>
        <v>No toma ARB</v>
      </c>
      <c r="BK539">
        <v>1</v>
      </c>
      <c r="BL539" t="str">
        <f t="shared" si="293"/>
        <v>Toma diureticos</v>
      </c>
      <c r="BM539">
        <v>1</v>
      </c>
      <c r="BN539" t="str">
        <f t="shared" si="294"/>
        <v>Toma estatinas</v>
      </c>
      <c r="BO539">
        <v>1</v>
      </c>
      <c r="BP539" t="str">
        <f t="shared" si="295"/>
        <v>Enfermedad renal</v>
      </c>
      <c r="BQ539">
        <v>0</v>
      </c>
      <c r="BR539" t="str">
        <f t="shared" si="296"/>
        <v>Sano</v>
      </c>
    </row>
    <row r="540" spans="1:70" x14ac:dyDescent="0.25">
      <c r="A540" t="s">
        <v>540</v>
      </c>
      <c r="B540">
        <v>42</v>
      </c>
      <c r="C540" t="str">
        <f t="shared" si="267"/>
        <v>Adulto</v>
      </c>
      <c r="D540" t="s">
        <v>1</v>
      </c>
      <c r="E540">
        <v>28.3</v>
      </c>
      <c r="F540" t="str">
        <f t="shared" si="268"/>
        <v>Sobrepeso</v>
      </c>
      <c r="G540">
        <v>0</v>
      </c>
      <c r="H540" t="str">
        <f t="shared" si="269"/>
        <v>No tiene herencia</v>
      </c>
      <c r="I540">
        <v>105</v>
      </c>
      <c r="J540">
        <v>69</v>
      </c>
      <c r="K540">
        <v>61</v>
      </c>
      <c r="L540" t="str">
        <f t="shared" si="270"/>
        <v>Normal</v>
      </c>
      <c r="M540">
        <v>60</v>
      </c>
      <c r="N540" t="str">
        <f t="shared" si="271"/>
        <v>Normal</v>
      </c>
      <c r="O540">
        <v>1</v>
      </c>
      <c r="P540" t="str">
        <f t="shared" si="272"/>
        <v>Sin limitaciones</v>
      </c>
      <c r="Q540">
        <v>0</v>
      </c>
      <c r="R540" t="str">
        <f t="shared" si="273"/>
        <v>No tiene cetoacidosis</v>
      </c>
      <c r="S540">
        <v>0</v>
      </c>
      <c r="T540" t="str">
        <f t="shared" si="274"/>
        <v>No tiene Insuficiencia</v>
      </c>
      <c r="U540">
        <v>1</v>
      </c>
      <c r="V540" t="str">
        <f t="shared" si="275"/>
        <v>Hipertenso</v>
      </c>
      <c r="W540">
        <v>0.6</v>
      </c>
      <c r="X540" t="str">
        <f t="shared" si="264"/>
        <v>Bajo</v>
      </c>
      <c r="Y540">
        <v>23</v>
      </c>
      <c r="Z540" t="str">
        <f t="shared" si="265"/>
        <v>Normal</v>
      </c>
      <c r="AA540">
        <v>67</v>
      </c>
      <c r="AB540" t="str">
        <f t="shared" si="276"/>
        <v>Funcion disminuida</v>
      </c>
      <c r="AC540">
        <v>16</v>
      </c>
      <c r="AD540" t="str">
        <f t="shared" si="277"/>
        <v>Normal</v>
      </c>
      <c r="AE540">
        <v>12</v>
      </c>
      <c r="AF540" t="str">
        <f t="shared" si="278"/>
        <v>Normal</v>
      </c>
      <c r="AG540">
        <v>2383</v>
      </c>
      <c r="AH540" t="str">
        <f t="shared" si="279"/>
        <v>Poliuria</v>
      </c>
      <c r="AI540">
        <v>1</v>
      </c>
      <c r="AJ540" t="str">
        <f t="shared" si="280"/>
        <v>Diabetico</v>
      </c>
      <c r="AK540">
        <v>113</v>
      </c>
      <c r="AL540" t="str">
        <f t="shared" si="281"/>
        <v>Prediabetes</v>
      </c>
      <c r="AM540">
        <v>5.0999999999999996</v>
      </c>
      <c r="AN540" t="str">
        <f t="shared" si="282"/>
        <v>Normal</v>
      </c>
      <c r="AO540">
        <v>179</v>
      </c>
      <c r="AP540" t="str">
        <f t="shared" si="283"/>
        <v>Normal</v>
      </c>
      <c r="AQ540">
        <v>81</v>
      </c>
      <c r="AR540" t="str">
        <f t="shared" si="284"/>
        <v>Normal</v>
      </c>
      <c r="AS540">
        <v>52</v>
      </c>
      <c r="AT540" t="str">
        <f t="shared" si="285"/>
        <v>Bajo</v>
      </c>
      <c r="AU540">
        <v>170</v>
      </c>
      <c r="AV540" t="str">
        <f t="shared" si="286"/>
        <v>Alto</v>
      </c>
      <c r="AW540">
        <v>145</v>
      </c>
      <c r="AX540" t="str">
        <f t="shared" si="287"/>
        <v>Normal</v>
      </c>
      <c r="AY540">
        <v>4.8</v>
      </c>
      <c r="AZ540" t="str">
        <f t="shared" si="288"/>
        <v>Normal</v>
      </c>
      <c r="BA540">
        <v>12.4</v>
      </c>
      <c r="BB540" t="str">
        <f t="shared" si="266"/>
        <v>Baja</v>
      </c>
      <c r="BC540">
        <v>8.8000000000000007</v>
      </c>
      <c r="BD540" t="str">
        <f t="shared" si="289"/>
        <v>Normal</v>
      </c>
      <c r="BE540">
        <v>3.9</v>
      </c>
      <c r="BF540" t="str">
        <f t="shared" si="290"/>
        <v>Normal</v>
      </c>
      <c r="BG540">
        <v>0</v>
      </c>
      <c r="BH540" t="str">
        <f t="shared" si="291"/>
        <v>No Toma ECA</v>
      </c>
      <c r="BI540">
        <v>0</v>
      </c>
      <c r="BJ540" t="str">
        <f t="shared" si="292"/>
        <v>No toma ARB</v>
      </c>
      <c r="BK540">
        <v>0</v>
      </c>
      <c r="BL540" t="str">
        <f t="shared" si="293"/>
        <v>No toma diureticos</v>
      </c>
      <c r="BM540">
        <v>1</v>
      </c>
      <c r="BN540" t="str">
        <f t="shared" si="294"/>
        <v>Toma estatinas</v>
      </c>
      <c r="BO540">
        <v>0</v>
      </c>
      <c r="BP540" t="str">
        <f t="shared" si="295"/>
        <v>Sano</v>
      </c>
      <c r="BQ540">
        <v>1</v>
      </c>
      <c r="BR540" t="str">
        <f t="shared" si="296"/>
        <v>Enfermedad cardiovascular</v>
      </c>
    </row>
    <row r="541" spans="1:70" x14ac:dyDescent="0.25">
      <c r="A541" t="s">
        <v>541</v>
      </c>
      <c r="B541">
        <v>56</v>
      </c>
      <c r="C541" t="str">
        <f t="shared" si="267"/>
        <v>Adulto</v>
      </c>
      <c r="D541" t="s">
        <v>6</v>
      </c>
      <c r="E541">
        <v>23.7</v>
      </c>
      <c r="F541" t="str">
        <f t="shared" si="268"/>
        <v>Peso Normal</v>
      </c>
      <c r="G541">
        <v>0</v>
      </c>
      <c r="H541" t="str">
        <f t="shared" si="269"/>
        <v>No tiene herencia</v>
      </c>
      <c r="I541">
        <v>101</v>
      </c>
      <c r="J541">
        <v>84</v>
      </c>
      <c r="K541">
        <v>63</v>
      </c>
      <c r="L541" t="str">
        <f t="shared" si="270"/>
        <v>Normal</v>
      </c>
      <c r="M541">
        <v>62</v>
      </c>
      <c r="N541" t="str">
        <f t="shared" si="271"/>
        <v>Normal</v>
      </c>
      <c r="O541">
        <v>2</v>
      </c>
      <c r="P541" t="str">
        <f t="shared" si="272"/>
        <v>Ligera limitaciones</v>
      </c>
      <c r="Q541">
        <v>0</v>
      </c>
      <c r="R541" t="str">
        <f t="shared" si="273"/>
        <v>No tiene cetoacidosis</v>
      </c>
      <c r="S541">
        <v>0</v>
      </c>
      <c r="T541" t="str">
        <f t="shared" si="274"/>
        <v>No tiene Insuficiencia</v>
      </c>
      <c r="U541">
        <v>0</v>
      </c>
      <c r="V541" t="str">
        <f t="shared" si="275"/>
        <v>Normotenso</v>
      </c>
      <c r="W541">
        <v>1</v>
      </c>
      <c r="X541" t="str">
        <f t="shared" si="264"/>
        <v>Normal</v>
      </c>
      <c r="Y541">
        <v>40</v>
      </c>
      <c r="Z541" t="str">
        <f t="shared" si="265"/>
        <v>Normal</v>
      </c>
      <c r="AA541">
        <v>99</v>
      </c>
      <c r="AB541" t="str">
        <f t="shared" si="276"/>
        <v>Normal</v>
      </c>
      <c r="AC541">
        <v>20</v>
      </c>
      <c r="AD541" t="str">
        <f t="shared" si="277"/>
        <v>Normal</v>
      </c>
      <c r="AE541">
        <v>16</v>
      </c>
      <c r="AF541" t="str">
        <f t="shared" si="278"/>
        <v>Normal</v>
      </c>
      <c r="AG541">
        <v>2452</v>
      </c>
      <c r="AH541" t="str">
        <f t="shared" si="279"/>
        <v>Poliuria</v>
      </c>
      <c r="AI541">
        <v>0</v>
      </c>
      <c r="AJ541" t="str">
        <f t="shared" si="280"/>
        <v>No Diabetico</v>
      </c>
      <c r="AK541">
        <v>115</v>
      </c>
      <c r="AL541" t="str">
        <f t="shared" si="281"/>
        <v>Prediabetes</v>
      </c>
      <c r="AM541">
        <v>6.1</v>
      </c>
      <c r="AN541" t="str">
        <f t="shared" si="282"/>
        <v>Prediabetes</v>
      </c>
      <c r="AO541">
        <v>167</v>
      </c>
      <c r="AP541" t="str">
        <f t="shared" si="283"/>
        <v>Normal</v>
      </c>
      <c r="AQ541">
        <v>128</v>
      </c>
      <c r="AR541" t="str">
        <f t="shared" si="284"/>
        <v>Casi normal</v>
      </c>
      <c r="AS541">
        <v>47</v>
      </c>
      <c r="AT541" t="str">
        <f t="shared" si="285"/>
        <v>Bajo</v>
      </c>
      <c r="AU541">
        <v>137</v>
      </c>
      <c r="AV541" t="str">
        <f t="shared" si="286"/>
        <v>Normal</v>
      </c>
      <c r="AW541">
        <v>143</v>
      </c>
      <c r="AX541" t="str">
        <f t="shared" si="287"/>
        <v>Normal</v>
      </c>
      <c r="AY541">
        <v>4.8</v>
      </c>
      <c r="AZ541" t="str">
        <f t="shared" si="288"/>
        <v>Normal</v>
      </c>
      <c r="BA541">
        <v>15.9</v>
      </c>
      <c r="BB541" t="str">
        <f t="shared" si="266"/>
        <v>Alta</v>
      </c>
      <c r="BC541">
        <v>9.8000000000000007</v>
      </c>
      <c r="BD541" t="str">
        <f t="shared" si="289"/>
        <v>Normal</v>
      </c>
      <c r="BE541">
        <v>4</v>
      </c>
      <c r="BF541" t="str">
        <f t="shared" si="290"/>
        <v>Normal</v>
      </c>
      <c r="BG541">
        <v>1</v>
      </c>
      <c r="BH541" t="str">
        <f t="shared" si="291"/>
        <v>Toma ECA</v>
      </c>
      <c r="BI541">
        <v>1</v>
      </c>
      <c r="BJ541" t="str">
        <f t="shared" si="292"/>
        <v>Toma ARB</v>
      </c>
      <c r="BK541">
        <v>0</v>
      </c>
      <c r="BL541" t="str">
        <f t="shared" si="293"/>
        <v>No toma diureticos</v>
      </c>
      <c r="BM541">
        <v>1</v>
      </c>
      <c r="BN541" t="str">
        <f t="shared" si="294"/>
        <v>Toma estatinas</v>
      </c>
      <c r="BO541">
        <v>0</v>
      </c>
      <c r="BP541" t="str">
        <f t="shared" si="295"/>
        <v>Sano</v>
      </c>
      <c r="BQ541">
        <v>1</v>
      </c>
      <c r="BR541" t="str">
        <f t="shared" si="296"/>
        <v>Enfermedad cardiovascular</v>
      </c>
    </row>
    <row r="542" spans="1:70" x14ac:dyDescent="0.25">
      <c r="A542" t="s">
        <v>542</v>
      </c>
      <c r="B542">
        <v>66</v>
      </c>
      <c r="C542" t="str">
        <f t="shared" si="267"/>
        <v>Adulto Mayor</v>
      </c>
      <c r="D542" t="s">
        <v>1</v>
      </c>
      <c r="E542">
        <v>29.6</v>
      </c>
      <c r="F542" t="str">
        <f t="shared" si="268"/>
        <v>Sobrepeso</v>
      </c>
      <c r="G542">
        <v>1</v>
      </c>
      <c r="H542" t="str">
        <f t="shared" si="269"/>
        <v>Tiene herencia</v>
      </c>
      <c r="I542">
        <v>141</v>
      </c>
      <c r="J542">
        <v>91</v>
      </c>
      <c r="K542">
        <v>105</v>
      </c>
      <c r="L542" t="str">
        <f t="shared" si="270"/>
        <v>Taquicardia</v>
      </c>
      <c r="M542">
        <v>47</v>
      </c>
      <c r="N542" t="str">
        <f t="shared" si="271"/>
        <v>Intermedia</v>
      </c>
      <c r="O542">
        <v>4</v>
      </c>
      <c r="P542" t="str">
        <f t="shared" si="272"/>
        <v>Incapacidad</v>
      </c>
      <c r="Q542">
        <v>1</v>
      </c>
      <c r="R542" t="str">
        <f t="shared" si="273"/>
        <v>Tiene cetoacidosis</v>
      </c>
      <c r="S542">
        <v>1</v>
      </c>
      <c r="T542" t="str">
        <f t="shared" si="274"/>
        <v>Tiene Insuficiencia</v>
      </c>
      <c r="U542">
        <v>1</v>
      </c>
      <c r="V542" t="str">
        <f t="shared" si="275"/>
        <v>Hipertenso</v>
      </c>
      <c r="W542">
        <v>4.5999999999999996</v>
      </c>
      <c r="X542" t="str">
        <f t="shared" si="264"/>
        <v>Alto</v>
      </c>
      <c r="Y542">
        <v>120</v>
      </c>
      <c r="Z542" t="str">
        <f t="shared" si="265"/>
        <v>Riesgo</v>
      </c>
      <c r="AA542">
        <v>28</v>
      </c>
      <c r="AB542" t="str">
        <f t="shared" si="276"/>
        <v>Dismucion grave</v>
      </c>
      <c r="AC542">
        <v>692</v>
      </c>
      <c r="AD542" t="str">
        <f t="shared" si="277"/>
        <v>Proteinuria</v>
      </c>
      <c r="AE542">
        <v>553</v>
      </c>
      <c r="AF542" t="str">
        <f t="shared" si="278"/>
        <v>Macroalbuminuria</v>
      </c>
      <c r="AG542">
        <v>700</v>
      </c>
      <c r="AH542" t="str">
        <f t="shared" si="279"/>
        <v>Poliuria</v>
      </c>
      <c r="AI542">
        <v>0</v>
      </c>
      <c r="AJ542" t="str">
        <f t="shared" si="280"/>
        <v>No Diabetico</v>
      </c>
      <c r="AK542">
        <v>160</v>
      </c>
      <c r="AL542" t="str">
        <f t="shared" si="281"/>
        <v>Diabetes</v>
      </c>
      <c r="AM542">
        <v>6.8</v>
      </c>
      <c r="AN542" t="str">
        <f t="shared" si="282"/>
        <v>Diabetes</v>
      </c>
      <c r="AO542">
        <v>278</v>
      </c>
      <c r="AP542" t="str">
        <f t="shared" si="283"/>
        <v>Riesgo</v>
      </c>
      <c r="AQ542">
        <v>144</v>
      </c>
      <c r="AR542" t="str">
        <f t="shared" si="284"/>
        <v>Limite alto</v>
      </c>
      <c r="AS542">
        <v>28</v>
      </c>
      <c r="AT542" t="str">
        <f t="shared" si="285"/>
        <v>Bajo</v>
      </c>
      <c r="AU542">
        <v>429</v>
      </c>
      <c r="AV542" t="str">
        <f t="shared" si="286"/>
        <v>Alto</v>
      </c>
      <c r="AW542">
        <v>136</v>
      </c>
      <c r="AX542" t="str">
        <f t="shared" si="287"/>
        <v>Normal</v>
      </c>
      <c r="AY542">
        <v>5.7</v>
      </c>
      <c r="AZ542" t="str">
        <f t="shared" si="288"/>
        <v>Alto</v>
      </c>
      <c r="BA542">
        <v>9.6</v>
      </c>
      <c r="BB542" t="str">
        <f t="shared" si="266"/>
        <v>Baja</v>
      </c>
      <c r="BC542">
        <v>8.8000000000000007</v>
      </c>
      <c r="BD542" t="str">
        <f t="shared" si="289"/>
        <v>Normal</v>
      </c>
      <c r="BE542">
        <v>5.0999999999999996</v>
      </c>
      <c r="BF542" t="str">
        <f t="shared" si="290"/>
        <v>Alto</v>
      </c>
      <c r="BG542">
        <v>1</v>
      </c>
      <c r="BH542" t="str">
        <f t="shared" si="291"/>
        <v>Toma ECA</v>
      </c>
      <c r="BI542">
        <v>1</v>
      </c>
      <c r="BJ542" t="str">
        <f t="shared" si="292"/>
        <v>Toma ARB</v>
      </c>
      <c r="BK542">
        <v>1</v>
      </c>
      <c r="BL542" t="str">
        <f t="shared" si="293"/>
        <v>Toma diureticos</v>
      </c>
      <c r="BM542">
        <v>1</v>
      </c>
      <c r="BN542" t="str">
        <f t="shared" si="294"/>
        <v>Toma estatinas</v>
      </c>
      <c r="BO542">
        <v>1</v>
      </c>
      <c r="BP542" t="str">
        <f t="shared" si="295"/>
        <v>Enfermedad renal</v>
      </c>
      <c r="BQ542">
        <v>1</v>
      </c>
      <c r="BR542" t="str">
        <f t="shared" si="296"/>
        <v>Enfermedad cardiovascular</v>
      </c>
    </row>
    <row r="543" spans="1:70" x14ac:dyDescent="0.25">
      <c r="A543" t="s">
        <v>543</v>
      </c>
      <c r="B543">
        <v>54</v>
      </c>
      <c r="C543" t="str">
        <f t="shared" si="267"/>
        <v>Adulto</v>
      </c>
      <c r="D543" t="s">
        <v>6</v>
      </c>
      <c r="E543">
        <v>35.5</v>
      </c>
      <c r="F543" t="str">
        <f t="shared" si="268"/>
        <v>Obesidad II</v>
      </c>
      <c r="G543">
        <v>1</v>
      </c>
      <c r="H543" t="str">
        <f t="shared" si="269"/>
        <v>Tiene herencia</v>
      </c>
      <c r="I543">
        <v>176</v>
      </c>
      <c r="J543">
        <v>91</v>
      </c>
      <c r="K543">
        <v>99</v>
      </c>
      <c r="L543" t="str">
        <f t="shared" si="270"/>
        <v>Normal</v>
      </c>
      <c r="M543">
        <v>45</v>
      </c>
      <c r="N543" t="str">
        <f t="shared" si="271"/>
        <v>Intermedia</v>
      </c>
      <c r="O543">
        <v>4</v>
      </c>
      <c r="P543" t="str">
        <f t="shared" si="272"/>
        <v>Incapacidad</v>
      </c>
      <c r="Q543">
        <v>0</v>
      </c>
      <c r="R543" t="str">
        <f t="shared" si="273"/>
        <v>No tiene cetoacidosis</v>
      </c>
      <c r="S543">
        <v>0</v>
      </c>
      <c r="T543" t="str">
        <f t="shared" si="274"/>
        <v>No tiene Insuficiencia</v>
      </c>
      <c r="U543">
        <v>1</v>
      </c>
      <c r="V543" t="str">
        <f t="shared" si="275"/>
        <v>Hipertenso</v>
      </c>
      <c r="W543">
        <v>4.5999999999999996</v>
      </c>
      <c r="X543" t="str">
        <f t="shared" si="264"/>
        <v>Alto</v>
      </c>
      <c r="Y543">
        <v>95</v>
      </c>
      <c r="Z543" t="str">
        <f t="shared" si="265"/>
        <v>Elevado</v>
      </c>
      <c r="AA543">
        <v>56</v>
      </c>
      <c r="AB543" t="str">
        <f t="shared" si="276"/>
        <v>Funcion disminuida moderada</v>
      </c>
      <c r="AC543">
        <v>2039</v>
      </c>
      <c r="AD543" t="str">
        <f t="shared" si="277"/>
        <v>Proteinuria</v>
      </c>
      <c r="AE543">
        <v>1631</v>
      </c>
      <c r="AF543" t="str">
        <f t="shared" si="278"/>
        <v>Macroalbuminuria</v>
      </c>
      <c r="AG543">
        <v>365</v>
      </c>
      <c r="AH543" t="str">
        <f t="shared" si="279"/>
        <v>Oliguria</v>
      </c>
      <c r="AI543">
        <v>0</v>
      </c>
      <c r="AJ543" t="str">
        <f t="shared" si="280"/>
        <v>No Diabetico</v>
      </c>
      <c r="AK543">
        <v>210</v>
      </c>
      <c r="AL543" t="str">
        <f t="shared" si="281"/>
        <v>Diabetes</v>
      </c>
      <c r="AM543">
        <v>8.4</v>
      </c>
      <c r="AN543" t="str">
        <f t="shared" si="282"/>
        <v>Diabetes</v>
      </c>
      <c r="AO543">
        <v>209</v>
      </c>
      <c r="AP543" t="str">
        <f t="shared" si="283"/>
        <v>Alto</v>
      </c>
      <c r="AQ543">
        <v>142</v>
      </c>
      <c r="AR543" t="str">
        <f t="shared" si="284"/>
        <v>Limite alto</v>
      </c>
      <c r="AS543">
        <v>36</v>
      </c>
      <c r="AT543" t="str">
        <f t="shared" si="285"/>
        <v>Bajo</v>
      </c>
      <c r="AU543">
        <v>397</v>
      </c>
      <c r="AV543" t="str">
        <f t="shared" si="286"/>
        <v>Alto</v>
      </c>
      <c r="AW543">
        <v>139</v>
      </c>
      <c r="AX543" t="str">
        <f t="shared" si="287"/>
        <v>Normal</v>
      </c>
      <c r="AY543">
        <v>6.4</v>
      </c>
      <c r="AZ543" t="str">
        <f t="shared" si="288"/>
        <v>Alto</v>
      </c>
      <c r="BA543">
        <v>9.1999999999999993</v>
      </c>
      <c r="BB543" t="str">
        <f t="shared" si="266"/>
        <v>Baja</v>
      </c>
      <c r="BC543">
        <v>7.8</v>
      </c>
      <c r="BD543" t="str">
        <f t="shared" si="289"/>
        <v>Bajo</v>
      </c>
      <c r="BE543">
        <v>7.2</v>
      </c>
      <c r="BF543" t="str">
        <f t="shared" si="290"/>
        <v>Alto</v>
      </c>
      <c r="BG543">
        <v>1</v>
      </c>
      <c r="BH543" t="str">
        <f t="shared" si="291"/>
        <v>Toma ECA</v>
      </c>
      <c r="BI543">
        <v>0</v>
      </c>
      <c r="BJ543" t="str">
        <f t="shared" si="292"/>
        <v>No toma ARB</v>
      </c>
      <c r="BK543">
        <v>1</v>
      </c>
      <c r="BL543" t="str">
        <f t="shared" si="293"/>
        <v>Toma diureticos</v>
      </c>
      <c r="BM543">
        <v>1</v>
      </c>
      <c r="BN543" t="str">
        <f t="shared" si="294"/>
        <v>Toma estatinas</v>
      </c>
      <c r="BO543">
        <v>1</v>
      </c>
      <c r="BP543" t="str">
        <f t="shared" si="295"/>
        <v>Enfermedad renal</v>
      </c>
      <c r="BQ543">
        <v>1</v>
      </c>
      <c r="BR543" t="str">
        <f t="shared" si="296"/>
        <v>Enfermedad cardiovascular</v>
      </c>
    </row>
    <row r="544" spans="1:70" x14ac:dyDescent="0.25">
      <c r="A544" t="s">
        <v>544</v>
      </c>
      <c r="B544">
        <v>56</v>
      </c>
      <c r="C544" t="str">
        <f t="shared" si="267"/>
        <v>Adulto</v>
      </c>
      <c r="D544" t="s">
        <v>6</v>
      </c>
      <c r="E544">
        <v>23.9</v>
      </c>
      <c r="F544" t="str">
        <f t="shared" si="268"/>
        <v>Peso Normal</v>
      </c>
      <c r="G544">
        <v>0</v>
      </c>
      <c r="H544" t="str">
        <f t="shared" si="269"/>
        <v>No tiene herencia</v>
      </c>
      <c r="I544">
        <v>108</v>
      </c>
      <c r="J544">
        <v>77</v>
      </c>
      <c r="K544">
        <v>62</v>
      </c>
      <c r="L544" t="str">
        <f t="shared" si="270"/>
        <v>Normal</v>
      </c>
      <c r="M544">
        <v>67</v>
      </c>
      <c r="N544" t="str">
        <f t="shared" si="271"/>
        <v>Normal</v>
      </c>
      <c r="O544">
        <v>2</v>
      </c>
      <c r="P544" t="str">
        <f t="shared" si="272"/>
        <v>Ligera limitaciones</v>
      </c>
      <c r="Q544">
        <v>0</v>
      </c>
      <c r="R544" t="str">
        <f t="shared" si="273"/>
        <v>No tiene cetoacidosis</v>
      </c>
      <c r="S544">
        <v>0</v>
      </c>
      <c r="T544" t="str">
        <f t="shared" si="274"/>
        <v>No tiene Insuficiencia</v>
      </c>
      <c r="U544">
        <v>0</v>
      </c>
      <c r="V544" t="str">
        <f t="shared" si="275"/>
        <v>Normotenso</v>
      </c>
      <c r="W544">
        <v>1.1000000000000001</v>
      </c>
      <c r="X544" t="str">
        <f t="shared" si="264"/>
        <v>Alto</v>
      </c>
      <c r="Y544">
        <v>20</v>
      </c>
      <c r="Z544" t="str">
        <f t="shared" si="265"/>
        <v>Normal</v>
      </c>
      <c r="AA544">
        <v>91</v>
      </c>
      <c r="AB544" t="str">
        <f t="shared" si="276"/>
        <v>Normal</v>
      </c>
      <c r="AC544">
        <v>12</v>
      </c>
      <c r="AD544" t="str">
        <f t="shared" si="277"/>
        <v>Normal</v>
      </c>
      <c r="AE544">
        <v>9</v>
      </c>
      <c r="AF544" t="str">
        <f t="shared" si="278"/>
        <v>Normal</v>
      </c>
      <c r="AG544">
        <v>1759</v>
      </c>
      <c r="AH544" t="str">
        <f t="shared" si="279"/>
        <v>Poliuria</v>
      </c>
      <c r="AI544">
        <v>0</v>
      </c>
      <c r="AJ544" t="str">
        <f t="shared" si="280"/>
        <v>No Diabetico</v>
      </c>
      <c r="AK544">
        <v>93</v>
      </c>
      <c r="AL544" t="str">
        <f t="shared" si="281"/>
        <v>Normal</v>
      </c>
      <c r="AM544">
        <v>5.5</v>
      </c>
      <c r="AN544" t="str">
        <f t="shared" si="282"/>
        <v>Normal</v>
      </c>
      <c r="AO544">
        <v>175</v>
      </c>
      <c r="AP544" t="str">
        <f t="shared" si="283"/>
        <v>Normal</v>
      </c>
      <c r="AQ544">
        <v>123</v>
      </c>
      <c r="AR544" t="str">
        <f t="shared" si="284"/>
        <v>Casi normal</v>
      </c>
      <c r="AS544">
        <v>46</v>
      </c>
      <c r="AT544" t="str">
        <f t="shared" si="285"/>
        <v>Bajo</v>
      </c>
      <c r="AU544">
        <v>107</v>
      </c>
      <c r="AV544" t="str">
        <f t="shared" si="286"/>
        <v>Normal</v>
      </c>
      <c r="AW544">
        <v>141</v>
      </c>
      <c r="AX544" t="str">
        <f t="shared" si="287"/>
        <v>Normal</v>
      </c>
      <c r="AY544">
        <v>4.2</v>
      </c>
      <c r="AZ544" t="str">
        <f t="shared" si="288"/>
        <v>Normal</v>
      </c>
      <c r="BA544">
        <v>14.5</v>
      </c>
      <c r="BB544" t="str">
        <f t="shared" si="266"/>
        <v>Normal</v>
      </c>
      <c r="BC544">
        <v>8.6</v>
      </c>
      <c r="BD544" t="str">
        <f t="shared" si="289"/>
        <v>Normal</v>
      </c>
      <c r="BE544">
        <v>3.9</v>
      </c>
      <c r="BF544" t="str">
        <f t="shared" si="290"/>
        <v>Normal</v>
      </c>
      <c r="BG544">
        <v>0</v>
      </c>
      <c r="BH544" t="str">
        <f t="shared" si="291"/>
        <v>No Toma ECA</v>
      </c>
      <c r="BI544">
        <v>1</v>
      </c>
      <c r="BJ544" t="str">
        <f t="shared" si="292"/>
        <v>Toma ARB</v>
      </c>
      <c r="BK544">
        <v>0</v>
      </c>
      <c r="BL544" t="str">
        <f t="shared" si="293"/>
        <v>No toma diureticos</v>
      </c>
      <c r="BM544">
        <v>1</v>
      </c>
      <c r="BN544" t="str">
        <f t="shared" si="294"/>
        <v>Toma estatinas</v>
      </c>
      <c r="BO544">
        <v>0</v>
      </c>
      <c r="BP544" t="str">
        <f t="shared" si="295"/>
        <v>Sano</v>
      </c>
      <c r="BQ544">
        <v>0</v>
      </c>
      <c r="BR544" t="str">
        <f t="shared" si="296"/>
        <v>Sano</v>
      </c>
    </row>
    <row r="545" spans="1:70" x14ac:dyDescent="0.25">
      <c r="A545" t="s">
        <v>545</v>
      </c>
      <c r="B545">
        <v>84</v>
      </c>
      <c r="C545" t="str">
        <f t="shared" si="267"/>
        <v>Adulto Mayor</v>
      </c>
      <c r="D545" t="s">
        <v>1</v>
      </c>
      <c r="E545">
        <v>27.7</v>
      </c>
      <c r="F545" t="str">
        <f t="shared" si="268"/>
        <v>Sobrepeso</v>
      </c>
      <c r="G545">
        <v>0</v>
      </c>
      <c r="H545" t="str">
        <f t="shared" si="269"/>
        <v>No tiene herencia</v>
      </c>
      <c r="I545">
        <v>153</v>
      </c>
      <c r="J545">
        <v>110</v>
      </c>
      <c r="K545">
        <v>89</v>
      </c>
      <c r="L545" t="str">
        <f t="shared" si="270"/>
        <v>Normal</v>
      </c>
      <c r="M545">
        <v>48</v>
      </c>
      <c r="N545" t="str">
        <f t="shared" si="271"/>
        <v>Intermedia</v>
      </c>
      <c r="O545">
        <v>2</v>
      </c>
      <c r="P545" t="str">
        <f t="shared" si="272"/>
        <v>Ligera limitaciones</v>
      </c>
      <c r="Q545">
        <v>1</v>
      </c>
      <c r="R545" t="str">
        <f t="shared" si="273"/>
        <v>Tiene cetoacidosis</v>
      </c>
      <c r="S545">
        <v>1</v>
      </c>
      <c r="T545" t="str">
        <f t="shared" si="274"/>
        <v>Tiene Insuficiencia</v>
      </c>
      <c r="U545">
        <v>1</v>
      </c>
      <c r="V545" t="str">
        <f t="shared" si="275"/>
        <v>Hipertenso</v>
      </c>
      <c r="W545">
        <v>3.1</v>
      </c>
      <c r="X545" t="str">
        <f t="shared" si="264"/>
        <v>Alto</v>
      </c>
      <c r="Y545">
        <v>48</v>
      </c>
      <c r="Z545" t="str">
        <f t="shared" si="265"/>
        <v>Normal</v>
      </c>
      <c r="AA545">
        <v>34</v>
      </c>
      <c r="AB545" t="str">
        <f t="shared" si="276"/>
        <v>Funcion disminuida moderada</v>
      </c>
      <c r="AC545">
        <v>1927</v>
      </c>
      <c r="AD545" t="str">
        <f t="shared" si="277"/>
        <v>Proteinuria</v>
      </c>
      <c r="AE545">
        <v>1541</v>
      </c>
      <c r="AF545" t="str">
        <f t="shared" si="278"/>
        <v>Macroalbuminuria</v>
      </c>
      <c r="AG545">
        <v>473</v>
      </c>
      <c r="AH545" t="str">
        <f t="shared" si="279"/>
        <v>Oliguria</v>
      </c>
      <c r="AI545">
        <v>0</v>
      </c>
      <c r="AJ545" t="str">
        <f t="shared" si="280"/>
        <v>No Diabetico</v>
      </c>
      <c r="AK545">
        <v>144</v>
      </c>
      <c r="AL545" t="str">
        <f t="shared" si="281"/>
        <v>Diabetes</v>
      </c>
      <c r="AM545">
        <v>8.1999999999999993</v>
      </c>
      <c r="AN545" t="str">
        <f t="shared" si="282"/>
        <v>Diabetes</v>
      </c>
      <c r="AO545">
        <v>223</v>
      </c>
      <c r="AP545" t="str">
        <f t="shared" si="283"/>
        <v>Alto</v>
      </c>
      <c r="AQ545">
        <v>194</v>
      </c>
      <c r="AR545" t="str">
        <f t="shared" si="284"/>
        <v>Muy alto</v>
      </c>
      <c r="AS545">
        <v>45</v>
      </c>
      <c r="AT545" t="str">
        <f t="shared" si="285"/>
        <v>Bajo</v>
      </c>
      <c r="AU545">
        <v>332</v>
      </c>
      <c r="AV545" t="str">
        <f t="shared" si="286"/>
        <v>Alto</v>
      </c>
      <c r="AW545">
        <v>136</v>
      </c>
      <c r="AX545" t="str">
        <f t="shared" si="287"/>
        <v>Normal</v>
      </c>
      <c r="AY545">
        <v>6.4</v>
      </c>
      <c r="AZ545" t="str">
        <f t="shared" si="288"/>
        <v>Alto</v>
      </c>
      <c r="BA545">
        <v>8.6999999999999993</v>
      </c>
      <c r="BB545" t="str">
        <f t="shared" si="266"/>
        <v>Baja</v>
      </c>
      <c r="BC545">
        <v>8.8000000000000007</v>
      </c>
      <c r="BD545" t="str">
        <f t="shared" si="289"/>
        <v>Normal</v>
      </c>
      <c r="BE545">
        <v>6.6</v>
      </c>
      <c r="BF545" t="str">
        <f t="shared" si="290"/>
        <v>Alto</v>
      </c>
      <c r="BG545">
        <v>0</v>
      </c>
      <c r="BH545" t="str">
        <f t="shared" si="291"/>
        <v>No Toma ECA</v>
      </c>
      <c r="BI545">
        <v>1</v>
      </c>
      <c r="BJ545" t="str">
        <f t="shared" si="292"/>
        <v>Toma ARB</v>
      </c>
      <c r="BK545">
        <v>1</v>
      </c>
      <c r="BL545" t="str">
        <f t="shared" si="293"/>
        <v>Toma diureticos</v>
      </c>
      <c r="BM545">
        <v>1</v>
      </c>
      <c r="BN545" t="str">
        <f t="shared" si="294"/>
        <v>Toma estatinas</v>
      </c>
      <c r="BO545">
        <v>1</v>
      </c>
      <c r="BP545" t="str">
        <f t="shared" si="295"/>
        <v>Enfermedad renal</v>
      </c>
      <c r="BQ545">
        <v>0</v>
      </c>
      <c r="BR545" t="str">
        <f t="shared" si="296"/>
        <v>Sano</v>
      </c>
    </row>
    <row r="546" spans="1:70" x14ac:dyDescent="0.25">
      <c r="A546" t="s">
        <v>546</v>
      </c>
      <c r="B546">
        <v>30</v>
      </c>
      <c r="C546" t="str">
        <f t="shared" si="267"/>
        <v>Adulto</v>
      </c>
      <c r="D546" t="s">
        <v>1</v>
      </c>
      <c r="E546">
        <v>29.9</v>
      </c>
      <c r="F546" t="str">
        <f t="shared" si="268"/>
        <v>Sobrepeso</v>
      </c>
      <c r="G546">
        <v>1</v>
      </c>
      <c r="H546" t="str">
        <f t="shared" si="269"/>
        <v>Tiene herencia</v>
      </c>
      <c r="I546">
        <v>118</v>
      </c>
      <c r="J546">
        <v>83</v>
      </c>
      <c r="K546">
        <v>68</v>
      </c>
      <c r="L546" t="str">
        <f t="shared" si="270"/>
        <v>Normal</v>
      </c>
      <c r="M546">
        <v>56</v>
      </c>
      <c r="N546" t="str">
        <f t="shared" si="271"/>
        <v>Normal</v>
      </c>
      <c r="O546">
        <v>2</v>
      </c>
      <c r="P546" t="str">
        <f t="shared" si="272"/>
        <v>Ligera limitaciones</v>
      </c>
      <c r="Q546">
        <v>0</v>
      </c>
      <c r="R546" t="str">
        <f t="shared" si="273"/>
        <v>No tiene cetoacidosis</v>
      </c>
      <c r="S546">
        <v>0</v>
      </c>
      <c r="T546" t="str">
        <f t="shared" si="274"/>
        <v>No tiene Insuficiencia</v>
      </c>
      <c r="U546">
        <v>0</v>
      </c>
      <c r="V546" t="str">
        <f t="shared" si="275"/>
        <v>Normotenso</v>
      </c>
      <c r="W546">
        <v>1</v>
      </c>
      <c r="X546" t="str">
        <f t="shared" si="264"/>
        <v>Normal</v>
      </c>
      <c r="Y546">
        <v>23</v>
      </c>
      <c r="Z546" t="str">
        <f t="shared" si="265"/>
        <v>Normal</v>
      </c>
      <c r="AA546">
        <v>112</v>
      </c>
      <c r="AB546" t="str">
        <f t="shared" si="276"/>
        <v>Normal</v>
      </c>
      <c r="AC546">
        <v>11</v>
      </c>
      <c r="AD546" t="str">
        <f t="shared" si="277"/>
        <v>Normal</v>
      </c>
      <c r="AE546">
        <v>7</v>
      </c>
      <c r="AF546" t="str">
        <f t="shared" si="278"/>
        <v>Normal</v>
      </c>
      <c r="AG546">
        <v>1392</v>
      </c>
      <c r="AH546" t="str">
        <f t="shared" si="279"/>
        <v>Poliuria</v>
      </c>
      <c r="AI546">
        <v>0</v>
      </c>
      <c r="AJ546" t="str">
        <f t="shared" si="280"/>
        <v>No Diabetico</v>
      </c>
      <c r="AK546">
        <v>91</v>
      </c>
      <c r="AL546" t="str">
        <f t="shared" si="281"/>
        <v>Normal</v>
      </c>
      <c r="AM546">
        <v>6.1</v>
      </c>
      <c r="AN546" t="str">
        <f t="shared" si="282"/>
        <v>Prediabetes</v>
      </c>
      <c r="AO546">
        <v>170</v>
      </c>
      <c r="AP546" t="str">
        <f t="shared" si="283"/>
        <v>Normal</v>
      </c>
      <c r="AQ546">
        <v>94</v>
      </c>
      <c r="AR546" t="str">
        <f t="shared" si="284"/>
        <v>Normal</v>
      </c>
      <c r="AS546">
        <v>42</v>
      </c>
      <c r="AT546" t="str">
        <f t="shared" si="285"/>
        <v>Bajo</v>
      </c>
      <c r="AU546">
        <v>145</v>
      </c>
      <c r="AV546" t="str">
        <f t="shared" si="286"/>
        <v>Normal</v>
      </c>
      <c r="AW546">
        <v>142</v>
      </c>
      <c r="AX546" t="str">
        <f t="shared" si="287"/>
        <v>Normal</v>
      </c>
      <c r="AY546">
        <v>4.5</v>
      </c>
      <c r="AZ546" t="str">
        <f t="shared" si="288"/>
        <v>Normal</v>
      </c>
      <c r="BA546">
        <v>12.7</v>
      </c>
      <c r="BB546" t="str">
        <f t="shared" si="266"/>
        <v>Baja</v>
      </c>
      <c r="BC546">
        <v>8.6</v>
      </c>
      <c r="BD546" t="str">
        <f t="shared" si="289"/>
        <v>Normal</v>
      </c>
      <c r="BE546">
        <v>2.7</v>
      </c>
      <c r="BF546" t="str">
        <f t="shared" si="290"/>
        <v>Normal</v>
      </c>
      <c r="BG546">
        <v>0</v>
      </c>
      <c r="BH546" t="str">
        <f t="shared" si="291"/>
        <v>No Toma ECA</v>
      </c>
      <c r="BI546">
        <v>1</v>
      </c>
      <c r="BJ546" t="str">
        <f t="shared" si="292"/>
        <v>Toma ARB</v>
      </c>
      <c r="BK546">
        <v>0</v>
      </c>
      <c r="BL546" t="str">
        <f t="shared" si="293"/>
        <v>No toma diureticos</v>
      </c>
      <c r="BM546">
        <v>1</v>
      </c>
      <c r="BN546" t="str">
        <f t="shared" si="294"/>
        <v>Toma estatinas</v>
      </c>
      <c r="BO546">
        <v>0</v>
      </c>
      <c r="BP546" t="str">
        <f t="shared" si="295"/>
        <v>Sano</v>
      </c>
      <c r="BQ546">
        <v>1</v>
      </c>
      <c r="BR546" t="str">
        <f t="shared" si="296"/>
        <v>Enfermedad cardiovascular</v>
      </c>
    </row>
    <row r="547" spans="1:70" x14ac:dyDescent="0.25">
      <c r="A547" t="s">
        <v>547</v>
      </c>
      <c r="B547">
        <v>68</v>
      </c>
      <c r="C547" t="str">
        <f t="shared" si="267"/>
        <v>Adulto Mayor</v>
      </c>
      <c r="D547" t="s">
        <v>6</v>
      </c>
      <c r="E547">
        <v>25.1</v>
      </c>
      <c r="F547" t="str">
        <f t="shared" si="268"/>
        <v>Sobrepeso</v>
      </c>
      <c r="G547">
        <v>0</v>
      </c>
      <c r="H547" t="str">
        <f t="shared" si="269"/>
        <v>No tiene herencia</v>
      </c>
      <c r="I547">
        <v>118</v>
      </c>
      <c r="J547">
        <v>77</v>
      </c>
      <c r="K547">
        <v>79</v>
      </c>
      <c r="L547" t="str">
        <f t="shared" si="270"/>
        <v>Normal</v>
      </c>
      <c r="M547">
        <v>70</v>
      </c>
      <c r="N547" t="str">
        <f t="shared" si="271"/>
        <v>Normal</v>
      </c>
      <c r="O547">
        <v>1</v>
      </c>
      <c r="P547" t="str">
        <f t="shared" si="272"/>
        <v>Sin limitaciones</v>
      </c>
      <c r="Q547">
        <v>0</v>
      </c>
      <c r="R547" t="str">
        <f t="shared" si="273"/>
        <v>No tiene cetoacidosis</v>
      </c>
      <c r="S547">
        <v>0</v>
      </c>
      <c r="T547" t="str">
        <f t="shared" si="274"/>
        <v>No tiene Insuficiencia</v>
      </c>
      <c r="U547">
        <v>1</v>
      </c>
      <c r="V547" t="str">
        <f t="shared" si="275"/>
        <v>Hipertenso</v>
      </c>
      <c r="W547">
        <v>0.9</v>
      </c>
      <c r="X547" t="str">
        <f t="shared" si="264"/>
        <v>Normal</v>
      </c>
      <c r="Y547">
        <v>16</v>
      </c>
      <c r="Z547" t="str">
        <f t="shared" si="265"/>
        <v>Bajo</v>
      </c>
      <c r="AA547">
        <v>67</v>
      </c>
      <c r="AB547" t="str">
        <f t="shared" si="276"/>
        <v>Funcion disminuida</v>
      </c>
      <c r="AC547">
        <v>23</v>
      </c>
      <c r="AD547" t="str">
        <f t="shared" si="277"/>
        <v>Normal</v>
      </c>
      <c r="AE547">
        <v>20</v>
      </c>
      <c r="AF547" t="str">
        <f t="shared" si="278"/>
        <v>Normal</v>
      </c>
      <c r="AG547">
        <v>1537</v>
      </c>
      <c r="AH547" t="str">
        <f t="shared" si="279"/>
        <v>Poliuria</v>
      </c>
      <c r="AI547">
        <v>1</v>
      </c>
      <c r="AJ547" t="str">
        <f t="shared" si="280"/>
        <v>Diabetico</v>
      </c>
      <c r="AK547">
        <v>95</v>
      </c>
      <c r="AL547" t="str">
        <f t="shared" si="281"/>
        <v>Normal</v>
      </c>
      <c r="AM547">
        <v>5.2</v>
      </c>
      <c r="AN547" t="str">
        <f t="shared" si="282"/>
        <v>Normal</v>
      </c>
      <c r="AO547">
        <v>197</v>
      </c>
      <c r="AP547" t="str">
        <f t="shared" si="283"/>
        <v>Normal</v>
      </c>
      <c r="AQ547">
        <v>89</v>
      </c>
      <c r="AR547" t="str">
        <f t="shared" si="284"/>
        <v>Normal</v>
      </c>
      <c r="AS547">
        <v>52</v>
      </c>
      <c r="AT547" t="str">
        <f t="shared" si="285"/>
        <v>Bajo</v>
      </c>
      <c r="AU547">
        <v>152</v>
      </c>
      <c r="AV547" t="str">
        <f t="shared" si="286"/>
        <v>Alto</v>
      </c>
      <c r="AW547">
        <v>141</v>
      </c>
      <c r="AX547" t="str">
        <f t="shared" si="287"/>
        <v>Normal</v>
      </c>
      <c r="AY547">
        <v>4.8</v>
      </c>
      <c r="AZ547" t="str">
        <f t="shared" si="288"/>
        <v>Normal</v>
      </c>
      <c r="BA547">
        <v>15.3</v>
      </c>
      <c r="BB547" t="str">
        <f t="shared" si="266"/>
        <v>Normal</v>
      </c>
      <c r="BC547">
        <v>9.1</v>
      </c>
      <c r="BD547" t="str">
        <f t="shared" si="289"/>
        <v>Normal</v>
      </c>
      <c r="BE547">
        <v>3.6</v>
      </c>
      <c r="BF547" t="str">
        <f t="shared" si="290"/>
        <v>Normal</v>
      </c>
      <c r="BG547">
        <v>1</v>
      </c>
      <c r="BH547" t="str">
        <f t="shared" si="291"/>
        <v>Toma ECA</v>
      </c>
      <c r="BI547">
        <v>1</v>
      </c>
      <c r="BJ547" t="str">
        <f t="shared" si="292"/>
        <v>Toma ARB</v>
      </c>
      <c r="BK547">
        <v>0</v>
      </c>
      <c r="BL547" t="str">
        <f t="shared" si="293"/>
        <v>No toma diureticos</v>
      </c>
      <c r="BM547">
        <v>0</v>
      </c>
      <c r="BN547" t="str">
        <f t="shared" si="294"/>
        <v>No toma estatinas</v>
      </c>
      <c r="BO547">
        <v>0</v>
      </c>
      <c r="BP547" t="str">
        <f t="shared" si="295"/>
        <v>Sano</v>
      </c>
      <c r="BQ547">
        <v>1</v>
      </c>
      <c r="BR547" t="str">
        <f t="shared" si="296"/>
        <v>Enfermedad cardiovascular</v>
      </c>
    </row>
    <row r="548" spans="1:70" x14ac:dyDescent="0.25">
      <c r="A548" t="s">
        <v>548</v>
      </c>
      <c r="B548">
        <v>77</v>
      </c>
      <c r="C548" t="str">
        <f t="shared" si="267"/>
        <v>Adulto Mayor</v>
      </c>
      <c r="D548" t="s">
        <v>1</v>
      </c>
      <c r="E548">
        <v>39.5</v>
      </c>
      <c r="F548" t="str">
        <f t="shared" si="268"/>
        <v>Obesidad II</v>
      </c>
      <c r="G548">
        <v>1</v>
      </c>
      <c r="H548" t="str">
        <f t="shared" si="269"/>
        <v>Tiene herencia</v>
      </c>
      <c r="I548">
        <v>169</v>
      </c>
      <c r="J548">
        <v>94</v>
      </c>
      <c r="K548">
        <v>91</v>
      </c>
      <c r="L548" t="str">
        <f t="shared" si="270"/>
        <v>Normal</v>
      </c>
      <c r="M548">
        <v>42</v>
      </c>
      <c r="N548" t="str">
        <f t="shared" si="271"/>
        <v>Intermedia</v>
      </c>
      <c r="O548">
        <v>4</v>
      </c>
      <c r="P548" t="str">
        <f t="shared" si="272"/>
        <v>Incapacidad</v>
      </c>
      <c r="Q548">
        <v>0</v>
      </c>
      <c r="R548" t="str">
        <f t="shared" si="273"/>
        <v>No tiene cetoacidosis</v>
      </c>
      <c r="S548">
        <v>0</v>
      </c>
      <c r="T548" t="str">
        <f t="shared" si="274"/>
        <v>No tiene Insuficiencia</v>
      </c>
      <c r="U548">
        <v>1</v>
      </c>
      <c r="V548" t="str">
        <f t="shared" si="275"/>
        <v>Hipertenso</v>
      </c>
      <c r="W548">
        <v>4.4000000000000004</v>
      </c>
      <c r="X548" t="str">
        <f t="shared" si="264"/>
        <v>Alto</v>
      </c>
      <c r="Y548">
        <v>94</v>
      </c>
      <c r="Z548" t="str">
        <f t="shared" si="265"/>
        <v>Elevado</v>
      </c>
      <c r="AA548">
        <v>15</v>
      </c>
      <c r="AB548" t="str">
        <f t="shared" si="276"/>
        <v>Dismucion grave</v>
      </c>
      <c r="AC548">
        <v>2141</v>
      </c>
      <c r="AD548" t="str">
        <f t="shared" si="277"/>
        <v>Proteinuria</v>
      </c>
      <c r="AE548">
        <v>1926</v>
      </c>
      <c r="AF548" t="str">
        <f t="shared" si="278"/>
        <v>Macroalbuminuria</v>
      </c>
      <c r="AG548">
        <v>670</v>
      </c>
      <c r="AH548" t="str">
        <f t="shared" si="279"/>
        <v>Poliuria</v>
      </c>
      <c r="AI548">
        <v>1</v>
      </c>
      <c r="AJ548" t="str">
        <f t="shared" si="280"/>
        <v>Diabetico</v>
      </c>
      <c r="AK548">
        <v>177</v>
      </c>
      <c r="AL548" t="str">
        <f t="shared" si="281"/>
        <v>Diabetes</v>
      </c>
      <c r="AM548">
        <v>9.6</v>
      </c>
      <c r="AN548" t="str">
        <f t="shared" si="282"/>
        <v>Diabetes</v>
      </c>
      <c r="AO548">
        <v>236</v>
      </c>
      <c r="AP548" t="str">
        <f t="shared" si="283"/>
        <v>Alto</v>
      </c>
      <c r="AQ548">
        <v>177</v>
      </c>
      <c r="AR548" t="str">
        <f t="shared" si="284"/>
        <v>Alto</v>
      </c>
      <c r="AS548">
        <v>25</v>
      </c>
      <c r="AT548" t="str">
        <f t="shared" si="285"/>
        <v>Bajo</v>
      </c>
      <c r="AU548">
        <v>198</v>
      </c>
      <c r="AV548" t="str">
        <f t="shared" si="286"/>
        <v>Alto</v>
      </c>
      <c r="AW548">
        <v>138</v>
      </c>
      <c r="AX548" t="str">
        <f t="shared" si="287"/>
        <v>Normal</v>
      </c>
      <c r="AY548">
        <v>5.2</v>
      </c>
      <c r="AZ548" t="str">
        <f t="shared" si="288"/>
        <v>Alto</v>
      </c>
      <c r="BA548">
        <v>8.4</v>
      </c>
      <c r="BB548" t="str">
        <f t="shared" si="266"/>
        <v>Baja</v>
      </c>
      <c r="BC548">
        <v>8.3000000000000007</v>
      </c>
      <c r="BD548" t="str">
        <f t="shared" si="289"/>
        <v>Bajo</v>
      </c>
      <c r="BE548">
        <v>6.9</v>
      </c>
      <c r="BF548" t="str">
        <f t="shared" si="290"/>
        <v>Alto</v>
      </c>
      <c r="BG548">
        <v>0</v>
      </c>
      <c r="BH548" t="str">
        <f t="shared" si="291"/>
        <v>No Toma ECA</v>
      </c>
      <c r="BI548">
        <v>1</v>
      </c>
      <c r="BJ548" t="str">
        <f t="shared" si="292"/>
        <v>Toma ARB</v>
      </c>
      <c r="BK548">
        <v>1</v>
      </c>
      <c r="BL548" t="str">
        <f t="shared" si="293"/>
        <v>Toma diureticos</v>
      </c>
      <c r="BM548">
        <v>0</v>
      </c>
      <c r="BN548" t="str">
        <f t="shared" si="294"/>
        <v>No toma estatinas</v>
      </c>
      <c r="BO548">
        <v>1</v>
      </c>
      <c r="BP548" t="str">
        <f t="shared" si="295"/>
        <v>Enfermedad renal</v>
      </c>
      <c r="BQ548">
        <v>0</v>
      </c>
      <c r="BR548" t="str">
        <f t="shared" si="296"/>
        <v>Sano</v>
      </c>
    </row>
    <row r="549" spans="1:70" x14ac:dyDescent="0.25">
      <c r="A549" t="s">
        <v>549</v>
      </c>
      <c r="B549">
        <v>61</v>
      </c>
      <c r="C549" t="str">
        <f t="shared" si="267"/>
        <v>Adulto Mayor</v>
      </c>
      <c r="D549" t="s">
        <v>6</v>
      </c>
      <c r="E549">
        <v>25.2</v>
      </c>
      <c r="F549" t="str">
        <f t="shared" si="268"/>
        <v>Sobrepeso</v>
      </c>
      <c r="G549">
        <v>1</v>
      </c>
      <c r="H549" t="str">
        <f t="shared" si="269"/>
        <v>Tiene herencia</v>
      </c>
      <c r="I549">
        <v>127</v>
      </c>
      <c r="J549">
        <v>74</v>
      </c>
      <c r="K549">
        <v>79</v>
      </c>
      <c r="L549" t="str">
        <f t="shared" si="270"/>
        <v>Normal</v>
      </c>
      <c r="M549">
        <v>70</v>
      </c>
      <c r="N549" t="str">
        <f t="shared" si="271"/>
        <v>Normal</v>
      </c>
      <c r="O549">
        <v>2</v>
      </c>
      <c r="P549" t="str">
        <f t="shared" si="272"/>
        <v>Ligera limitaciones</v>
      </c>
      <c r="Q549">
        <v>0</v>
      </c>
      <c r="R549" t="str">
        <f t="shared" si="273"/>
        <v>No tiene cetoacidosis</v>
      </c>
      <c r="S549">
        <v>0</v>
      </c>
      <c r="T549" t="str">
        <f t="shared" si="274"/>
        <v>No tiene Insuficiencia</v>
      </c>
      <c r="U549">
        <v>1</v>
      </c>
      <c r="V549" t="str">
        <f t="shared" si="275"/>
        <v>Hipertenso</v>
      </c>
      <c r="W549">
        <v>0.8</v>
      </c>
      <c r="X549" t="str">
        <f t="shared" si="264"/>
        <v>Normal</v>
      </c>
      <c r="Y549">
        <v>26</v>
      </c>
      <c r="Z549" t="str">
        <f t="shared" si="265"/>
        <v>Normal</v>
      </c>
      <c r="AA549">
        <v>70</v>
      </c>
      <c r="AB549" t="str">
        <f t="shared" si="276"/>
        <v>Funcion disminuida</v>
      </c>
      <c r="AC549">
        <v>27</v>
      </c>
      <c r="AD549" t="str">
        <f t="shared" si="277"/>
        <v>Normal</v>
      </c>
      <c r="AE549">
        <v>18</v>
      </c>
      <c r="AF549" t="str">
        <f t="shared" si="278"/>
        <v>Normal</v>
      </c>
      <c r="AG549">
        <v>1465</v>
      </c>
      <c r="AH549" t="str">
        <f t="shared" si="279"/>
        <v>Poliuria</v>
      </c>
      <c r="AI549">
        <v>0</v>
      </c>
      <c r="AJ549" t="str">
        <f t="shared" si="280"/>
        <v>No Diabetico</v>
      </c>
      <c r="AK549">
        <v>90</v>
      </c>
      <c r="AL549" t="str">
        <f t="shared" si="281"/>
        <v>Normal</v>
      </c>
      <c r="AM549">
        <v>5.4</v>
      </c>
      <c r="AN549" t="str">
        <f t="shared" si="282"/>
        <v>Normal</v>
      </c>
      <c r="AO549">
        <v>165</v>
      </c>
      <c r="AP549" t="str">
        <f t="shared" si="283"/>
        <v>Normal</v>
      </c>
      <c r="AQ549">
        <v>130</v>
      </c>
      <c r="AR549" t="str">
        <f t="shared" si="284"/>
        <v>Limite alto</v>
      </c>
      <c r="AS549">
        <v>62</v>
      </c>
      <c r="AT549" t="str">
        <f t="shared" si="285"/>
        <v>Normal</v>
      </c>
      <c r="AU549">
        <v>106</v>
      </c>
      <c r="AV549" t="str">
        <f t="shared" si="286"/>
        <v>Normal</v>
      </c>
      <c r="AW549">
        <v>137</v>
      </c>
      <c r="AX549" t="str">
        <f t="shared" si="287"/>
        <v>Normal</v>
      </c>
      <c r="AY549">
        <v>4.3</v>
      </c>
      <c r="AZ549" t="str">
        <f t="shared" si="288"/>
        <v>Normal</v>
      </c>
      <c r="BA549">
        <v>14.2</v>
      </c>
      <c r="BB549" t="str">
        <f t="shared" si="266"/>
        <v>Normal</v>
      </c>
      <c r="BC549">
        <v>10.1</v>
      </c>
      <c r="BD549" t="str">
        <f t="shared" si="289"/>
        <v>Normal</v>
      </c>
      <c r="BE549">
        <v>3.1</v>
      </c>
      <c r="BF549" t="str">
        <f t="shared" si="290"/>
        <v>Normal</v>
      </c>
      <c r="BG549">
        <v>0</v>
      </c>
      <c r="BH549" t="str">
        <f t="shared" si="291"/>
        <v>No Toma ECA</v>
      </c>
      <c r="BI549">
        <v>1</v>
      </c>
      <c r="BJ549" t="str">
        <f t="shared" si="292"/>
        <v>Toma ARB</v>
      </c>
      <c r="BK549">
        <v>0</v>
      </c>
      <c r="BL549" t="str">
        <f t="shared" si="293"/>
        <v>No toma diureticos</v>
      </c>
      <c r="BM549">
        <v>1</v>
      </c>
      <c r="BN549" t="str">
        <f t="shared" si="294"/>
        <v>Toma estatinas</v>
      </c>
      <c r="BO549">
        <v>0</v>
      </c>
      <c r="BP549" t="str">
        <f t="shared" si="295"/>
        <v>Sano</v>
      </c>
      <c r="BQ549">
        <v>0</v>
      </c>
      <c r="BR549" t="str">
        <f t="shared" si="296"/>
        <v>Sano</v>
      </c>
    </row>
    <row r="550" spans="1:70" x14ac:dyDescent="0.25">
      <c r="A550" t="s">
        <v>550</v>
      </c>
      <c r="B550">
        <v>78</v>
      </c>
      <c r="C550" t="str">
        <f t="shared" si="267"/>
        <v>Adulto Mayor</v>
      </c>
      <c r="D550" t="s">
        <v>6</v>
      </c>
      <c r="E550">
        <v>27</v>
      </c>
      <c r="F550" t="str">
        <f t="shared" si="268"/>
        <v>Sobrepeso</v>
      </c>
      <c r="G550">
        <v>1</v>
      </c>
      <c r="H550" t="str">
        <f t="shared" si="269"/>
        <v>Tiene herencia</v>
      </c>
      <c r="I550">
        <v>157</v>
      </c>
      <c r="J550">
        <v>103</v>
      </c>
      <c r="K550">
        <v>92</v>
      </c>
      <c r="L550" t="str">
        <f t="shared" si="270"/>
        <v>Normal</v>
      </c>
      <c r="M550">
        <v>26</v>
      </c>
      <c r="N550" t="str">
        <f t="shared" si="271"/>
        <v>Reducida</v>
      </c>
      <c r="O550">
        <v>2</v>
      </c>
      <c r="P550" t="str">
        <f t="shared" si="272"/>
        <v>Ligera limitaciones</v>
      </c>
      <c r="Q550">
        <v>1</v>
      </c>
      <c r="R550" t="str">
        <f t="shared" si="273"/>
        <v>Tiene cetoacidosis</v>
      </c>
      <c r="S550">
        <v>1</v>
      </c>
      <c r="T550" t="str">
        <f t="shared" si="274"/>
        <v>Tiene Insuficiencia</v>
      </c>
      <c r="U550">
        <v>1</v>
      </c>
      <c r="V550" t="str">
        <f t="shared" si="275"/>
        <v>Hipertenso</v>
      </c>
      <c r="W550">
        <v>4.7</v>
      </c>
      <c r="X550" t="str">
        <f t="shared" si="264"/>
        <v>Alto</v>
      </c>
      <c r="Y550">
        <v>119</v>
      </c>
      <c r="Z550" t="str">
        <f t="shared" si="265"/>
        <v>Riesgo</v>
      </c>
      <c r="AA550">
        <v>36</v>
      </c>
      <c r="AB550" t="str">
        <f t="shared" si="276"/>
        <v>Funcion disminuida moderada</v>
      </c>
      <c r="AC550">
        <v>2370</v>
      </c>
      <c r="AD550" t="str">
        <f t="shared" si="277"/>
        <v>Proteinuria</v>
      </c>
      <c r="AE550">
        <v>2133</v>
      </c>
      <c r="AF550" t="str">
        <f t="shared" si="278"/>
        <v>Macroalbuminuria</v>
      </c>
      <c r="AG550">
        <v>471</v>
      </c>
      <c r="AH550" t="str">
        <f t="shared" si="279"/>
        <v>Oliguria</v>
      </c>
      <c r="AI550">
        <v>1</v>
      </c>
      <c r="AJ550" t="str">
        <f t="shared" si="280"/>
        <v>Diabetico</v>
      </c>
      <c r="AK550">
        <v>214</v>
      </c>
      <c r="AL550" t="str">
        <f t="shared" si="281"/>
        <v>Diabetes</v>
      </c>
      <c r="AM550">
        <v>10.5</v>
      </c>
      <c r="AN550" t="str">
        <f t="shared" si="282"/>
        <v>Diabetes</v>
      </c>
      <c r="AO550">
        <v>240</v>
      </c>
      <c r="AP550" t="str">
        <f t="shared" si="283"/>
        <v>Riesgo</v>
      </c>
      <c r="AQ550">
        <v>149</v>
      </c>
      <c r="AR550" t="str">
        <f t="shared" si="284"/>
        <v>Limite alto</v>
      </c>
      <c r="AS550">
        <v>30</v>
      </c>
      <c r="AT550" t="str">
        <f t="shared" si="285"/>
        <v>Bajo</v>
      </c>
      <c r="AU550">
        <v>311</v>
      </c>
      <c r="AV550" t="str">
        <f t="shared" si="286"/>
        <v>Alto</v>
      </c>
      <c r="AW550">
        <v>137</v>
      </c>
      <c r="AX550" t="str">
        <f t="shared" si="287"/>
        <v>Normal</v>
      </c>
      <c r="AY550">
        <v>5.0999999999999996</v>
      </c>
      <c r="AZ550" t="str">
        <f t="shared" si="288"/>
        <v>Alto</v>
      </c>
      <c r="BA550">
        <v>10.8</v>
      </c>
      <c r="BB550" t="str">
        <f t="shared" si="266"/>
        <v>Baja</v>
      </c>
      <c r="BC550">
        <v>7.8</v>
      </c>
      <c r="BD550" t="str">
        <f t="shared" si="289"/>
        <v>Bajo</v>
      </c>
      <c r="BE550">
        <v>5.0999999999999996</v>
      </c>
      <c r="BF550" t="str">
        <f t="shared" si="290"/>
        <v>Alto</v>
      </c>
      <c r="BG550">
        <v>1</v>
      </c>
      <c r="BH550" t="str">
        <f t="shared" si="291"/>
        <v>Toma ECA</v>
      </c>
      <c r="BI550">
        <v>1</v>
      </c>
      <c r="BJ550" t="str">
        <f t="shared" si="292"/>
        <v>Toma ARB</v>
      </c>
      <c r="BK550">
        <v>1</v>
      </c>
      <c r="BL550" t="str">
        <f t="shared" si="293"/>
        <v>Toma diureticos</v>
      </c>
      <c r="BM550">
        <v>0</v>
      </c>
      <c r="BN550" t="str">
        <f t="shared" si="294"/>
        <v>No toma estatinas</v>
      </c>
      <c r="BO550">
        <v>1</v>
      </c>
      <c r="BP550" t="str">
        <f t="shared" si="295"/>
        <v>Enfermedad renal</v>
      </c>
      <c r="BQ550">
        <v>1</v>
      </c>
      <c r="BR550" t="str">
        <f t="shared" si="296"/>
        <v>Enfermedad cardiovascular</v>
      </c>
    </row>
    <row r="551" spans="1:70" x14ac:dyDescent="0.25">
      <c r="A551" t="s">
        <v>551</v>
      </c>
      <c r="B551">
        <v>44</v>
      </c>
      <c r="C551" t="str">
        <f t="shared" si="267"/>
        <v>Adulto</v>
      </c>
      <c r="D551" t="s">
        <v>1</v>
      </c>
      <c r="E551">
        <v>28.6</v>
      </c>
      <c r="F551" t="str">
        <f t="shared" si="268"/>
        <v>Sobrepeso</v>
      </c>
      <c r="G551">
        <v>0</v>
      </c>
      <c r="H551" t="str">
        <f t="shared" si="269"/>
        <v>No tiene herencia</v>
      </c>
      <c r="I551">
        <v>101</v>
      </c>
      <c r="J551">
        <v>67</v>
      </c>
      <c r="K551">
        <v>68</v>
      </c>
      <c r="L551" t="str">
        <f t="shared" si="270"/>
        <v>Normal</v>
      </c>
      <c r="M551">
        <v>65</v>
      </c>
      <c r="N551" t="str">
        <f t="shared" si="271"/>
        <v>Normal</v>
      </c>
      <c r="O551">
        <v>2</v>
      </c>
      <c r="P551" t="str">
        <f t="shared" si="272"/>
        <v>Ligera limitaciones</v>
      </c>
      <c r="Q551">
        <v>0</v>
      </c>
      <c r="R551" t="str">
        <f t="shared" si="273"/>
        <v>No tiene cetoacidosis</v>
      </c>
      <c r="S551">
        <v>0</v>
      </c>
      <c r="T551" t="str">
        <f t="shared" si="274"/>
        <v>No tiene Insuficiencia</v>
      </c>
      <c r="U551">
        <v>0</v>
      </c>
      <c r="V551" t="str">
        <f t="shared" si="275"/>
        <v>Normotenso</v>
      </c>
      <c r="W551">
        <v>1</v>
      </c>
      <c r="X551" t="str">
        <f t="shared" si="264"/>
        <v>Normal</v>
      </c>
      <c r="Y551">
        <v>32</v>
      </c>
      <c r="Z551" t="str">
        <f t="shared" si="265"/>
        <v>Normal</v>
      </c>
      <c r="AA551">
        <v>80</v>
      </c>
      <c r="AB551" t="str">
        <f t="shared" si="276"/>
        <v>Funcion disminuida</v>
      </c>
      <c r="AC551">
        <v>16</v>
      </c>
      <c r="AD551" t="str">
        <f t="shared" si="277"/>
        <v>Normal</v>
      </c>
      <c r="AE551">
        <v>12</v>
      </c>
      <c r="AF551" t="str">
        <f t="shared" si="278"/>
        <v>Normal</v>
      </c>
      <c r="AG551">
        <v>1475</v>
      </c>
      <c r="AH551" t="str">
        <f t="shared" si="279"/>
        <v>Poliuria</v>
      </c>
      <c r="AI551">
        <v>0</v>
      </c>
      <c r="AJ551" t="str">
        <f t="shared" si="280"/>
        <v>No Diabetico</v>
      </c>
      <c r="AK551">
        <v>99</v>
      </c>
      <c r="AL551" t="str">
        <f t="shared" si="281"/>
        <v>Normal</v>
      </c>
      <c r="AM551">
        <v>6.4</v>
      </c>
      <c r="AN551" t="str">
        <f t="shared" si="282"/>
        <v>Prediabetes</v>
      </c>
      <c r="AO551">
        <v>170</v>
      </c>
      <c r="AP551" t="str">
        <f t="shared" si="283"/>
        <v>Normal</v>
      </c>
      <c r="AQ551">
        <v>118</v>
      </c>
      <c r="AR551" t="str">
        <f t="shared" si="284"/>
        <v>Casi normal</v>
      </c>
      <c r="AS551">
        <v>48</v>
      </c>
      <c r="AT551" t="str">
        <f t="shared" si="285"/>
        <v>Bajo</v>
      </c>
      <c r="AU551">
        <v>128</v>
      </c>
      <c r="AV551" t="str">
        <f t="shared" si="286"/>
        <v>Normal</v>
      </c>
      <c r="AW551">
        <v>145</v>
      </c>
      <c r="AX551" t="str">
        <f t="shared" si="287"/>
        <v>Normal</v>
      </c>
      <c r="AY551">
        <v>4.8</v>
      </c>
      <c r="AZ551" t="str">
        <f t="shared" si="288"/>
        <v>Normal</v>
      </c>
      <c r="BA551">
        <v>14.4</v>
      </c>
      <c r="BB551" t="str">
        <f t="shared" si="266"/>
        <v>Normal</v>
      </c>
      <c r="BC551">
        <v>10.199999999999999</v>
      </c>
      <c r="BD551" t="str">
        <f t="shared" si="289"/>
        <v>Normal</v>
      </c>
      <c r="BE551">
        <v>4.0999999999999996</v>
      </c>
      <c r="BF551" t="str">
        <f t="shared" si="290"/>
        <v>Normal</v>
      </c>
      <c r="BG551">
        <v>1</v>
      </c>
      <c r="BH551" t="str">
        <f t="shared" si="291"/>
        <v>Toma ECA</v>
      </c>
      <c r="BI551">
        <v>1</v>
      </c>
      <c r="BJ551" t="str">
        <f t="shared" si="292"/>
        <v>Toma ARB</v>
      </c>
      <c r="BK551">
        <v>1</v>
      </c>
      <c r="BL551" t="str">
        <f t="shared" si="293"/>
        <v>Toma diureticos</v>
      </c>
      <c r="BM551">
        <v>1</v>
      </c>
      <c r="BN551" t="str">
        <f t="shared" si="294"/>
        <v>Toma estatinas</v>
      </c>
      <c r="BO551">
        <v>0</v>
      </c>
      <c r="BP551" t="str">
        <f t="shared" si="295"/>
        <v>Sano</v>
      </c>
      <c r="BQ551">
        <v>0</v>
      </c>
      <c r="BR551" t="str">
        <f t="shared" si="296"/>
        <v>Sano</v>
      </c>
    </row>
    <row r="552" spans="1:70" x14ac:dyDescent="0.25">
      <c r="A552" t="s">
        <v>552</v>
      </c>
      <c r="B552">
        <v>52</v>
      </c>
      <c r="C552" t="str">
        <f t="shared" si="267"/>
        <v>Adulto</v>
      </c>
      <c r="D552" t="s">
        <v>6</v>
      </c>
      <c r="E552">
        <v>25.3</v>
      </c>
      <c r="F552" t="str">
        <f t="shared" si="268"/>
        <v>Sobrepeso</v>
      </c>
      <c r="G552">
        <v>0</v>
      </c>
      <c r="H552" t="str">
        <f t="shared" si="269"/>
        <v>No tiene herencia</v>
      </c>
      <c r="I552">
        <v>186</v>
      </c>
      <c r="J552">
        <v>93</v>
      </c>
      <c r="K552">
        <v>94</v>
      </c>
      <c r="L552" t="str">
        <f t="shared" si="270"/>
        <v>Normal</v>
      </c>
      <c r="M552">
        <v>40</v>
      </c>
      <c r="N552" t="str">
        <f t="shared" si="271"/>
        <v>Reducida</v>
      </c>
      <c r="O552">
        <v>3</v>
      </c>
      <c r="P552" t="str">
        <f t="shared" si="272"/>
        <v>Limitacion marcada</v>
      </c>
      <c r="Q552">
        <v>0</v>
      </c>
      <c r="R552" t="str">
        <f t="shared" si="273"/>
        <v>No tiene cetoacidosis</v>
      </c>
      <c r="S552">
        <v>1</v>
      </c>
      <c r="T552" t="str">
        <f t="shared" si="274"/>
        <v>Tiene Insuficiencia</v>
      </c>
      <c r="U552">
        <v>1</v>
      </c>
      <c r="V552" t="str">
        <f t="shared" si="275"/>
        <v>Hipertenso</v>
      </c>
      <c r="W552">
        <v>2.4</v>
      </c>
      <c r="X552" t="str">
        <f t="shared" si="264"/>
        <v>Alto</v>
      </c>
      <c r="Y552">
        <v>55</v>
      </c>
      <c r="Z552" t="str">
        <f t="shared" si="265"/>
        <v>Elevado</v>
      </c>
      <c r="AA552">
        <v>38</v>
      </c>
      <c r="AB552" t="str">
        <f t="shared" si="276"/>
        <v>Funcion disminuida moderada</v>
      </c>
      <c r="AC552">
        <v>1146</v>
      </c>
      <c r="AD552" t="str">
        <f t="shared" si="277"/>
        <v>Proteinuria</v>
      </c>
      <c r="AE552">
        <v>916</v>
      </c>
      <c r="AF552" t="str">
        <f t="shared" si="278"/>
        <v>Macroalbuminuria</v>
      </c>
      <c r="AG552">
        <v>369</v>
      </c>
      <c r="AH552" t="str">
        <f t="shared" si="279"/>
        <v>Oliguria</v>
      </c>
      <c r="AI552">
        <v>0</v>
      </c>
      <c r="AJ552" t="str">
        <f t="shared" si="280"/>
        <v>No Diabetico</v>
      </c>
      <c r="AK552">
        <v>203</v>
      </c>
      <c r="AL552" t="str">
        <f t="shared" si="281"/>
        <v>Diabetes</v>
      </c>
      <c r="AM552">
        <v>9.5</v>
      </c>
      <c r="AN552" t="str">
        <f t="shared" si="282"/>
        <v>Diabetes</v>
      </c>
      <c r="AO552">
        <v>261</v>
      </c>
      <c r="AP552" t="str">
        <f t="shared" si="283"/>
        <v>Riesgo</v>
      </c>
      <c r="AQ552">
        <v>131</v>
      </c>
      <c r="AR552" t="str">
        <f t="shared" si="284"/>
        <v>Limite alto</v>
      </c>
      <c r="AS552">
        <v>36</v>
      </c>
      <c r="AT552" t="str">
        <f t="shared" si="285"/>
        <v>Bajo</v>
      </c>
      <c r="AU552">
        <v>198</v>
      </c>
      <c r="AV552" t="str">
        <f t="shared" si="286"/>
        <v>Alto</v>
      </c>
      <c r="AW552">
        <v>126</v>
      </c>
      <c r="AX552" t="str">
        <f t="shared" si="287"/>
        <v>Bajo</v>
      </c>
      <c r="AY552">
        <v>6.3</v>
      </c>
      <c r="AZ552" t="str">
        <f t="shared" si="288"/>
        <v>Alto</v>
      </c>
      <c r="BA552">
        <v>10.9</v>
      </c>
      <c r="BB552" t="str">
        <f t="shared" si="266"/>
        <v>Baja</v>
      </c>
      <c r="BC552">
        <v>7.7</v>
      </c>
      <c r="BD552" t="str">
        <f t="shared" si="289"/>
        <v>Bajo</v>
      </c>
      <c r="BE552">
        <v>7.1</v>
      </c>
      <c r="BF552" t="str">
        <f t="shared" si="290"/>
        <v>Alto</v>
      </c>
      <c r="BG552">
        <v>1</v>
      </c>
      <c r="BH552" t="str">
        <f t="shared" si="291"/>
        <v>Toma ECA</v>
      </c>
      <c r="BI552">
        <v>0</v>
      </c>
      <c r="BJ552" t="str">
        <f t="shared" si="292"/>
        <v>No toma ARB</v>
      </c>
      <c r="BK552">
        <v>1</v>
      </c>
      <c r="BL552" t="str">
        <f t="shared" si="293"/>
        <v>Toma diureticos</v>
      </c>
      <c r="BM552">
        <v>1</v>
      </c>
      <c r="BN552" t="str">
        <f t="shared" si="294"/>
        <v>Toma estatinas</v>
      </c>
      <c r="BO552">
        <v>1</v>
      </c>
      <c r="BP552" t="str">
        <f t="shared" si="295"/>
        <v>Enfermedad renal</v>
      </c>
      <c r="BQ552">
        <v>0</v>
      </c>
      <c r="BR552" t="str">
        <f t="shared" si="296"/>
        <v>Sano</v>
      </c>
    </row>
    <row r="553" spans="1:70" x14ac:dyDescent="0.25">
      <c r="A553" t="s">
        <v>553</v>
      </c>
      <c r="B553">
        <v>72</v>
      </c>
      <c r="C553" t="str">
        <f t="shared" si="267"/>
        <v>Adulto Mayor</v>
      </c>
      <c r="D553" t="s">
        <v>1</v>
      </c>
      <c r="E553">
        <v>26.1</v>
      </c>
      <c r="F553" t="str">
        <f t="shared" si="268"/>
        <v>Sobrepeso</v>
      </c>
      <c r="G553">
        <v>0</v>
      </c>
      <c r="H553" t="str">
        <f t="shared" si="269"/>
        <v>No tiene herencia</v>
      </c>
      <c r="I553">
        <v>188</v>
      </c>
      <c r="J553">
        <v>102</v>
      </c>
      <c r="K553">
        <v>78</v>
      </c>
      <c r="L553" t="str">
        <f t="shared" si="270"/>
        <v>Normal</v>
      </c>
      <c r="M553">
        <v>38</v>
      </c>
      <c r="N553" t="str">
        <f t="shared" si="271"/>
        <v>Reducida</v>
      </c>
      <c r="O553">
        <v>3</v>
      </c>
      <c r="P553" t="str">
        <f t="shared" si="272"/>
        <v>Limitacion marcada</v>
      </c>
      <c r="Q553">
        <v>1</v>
      </c>
      <c r="R553" t="str">
        <f t="shared" si="273"/>
        <v>Tiene cetoacidosis</v>
      </c>
      <c r="S553">
        <v>1</v>
      </c>
      <c r="T553" t="str">
        <f t="shared" si="274"/>
        <v>Tiene Insuficiencia</v>
      </c>
      <c r="U553">
        <v>1</v>
      </c>
      <c r="V553" t="str">
        <f t="shared" si="275"/>
        <v>Hipertenso</v>
      </c>
      <c r="W553">
        <v>4.5999999999999996</v>
      </c>
      <c r="X553" t="str">
        <f t="shared" si="264"/>
        <v>Alto</v>
      </c>
      <c r="Y553">
        <v>70</v>
      </c>
      <c r="Z553" t="str">
        <f t="shared" si="265"/>
        <v>Elevado</v>
      </c>
      <c r="AA553">
        <v>32</v>
      </c>
      <c r="AB553" t="str">
        <f t="shared" si="276"/>
        <v>Funcion disminuida moderada</v>
      </c>
      <c r="AC553">
        <v>1832</v>
      </c>
      <c r="AD553" t="str">
        <f t="shared" si="277"/>
        <v>Proteinuria</v>
      </c>
      <c r="AE553">
        <v>1648</v>
      </c>
      <c r="AF553" t="str">
        <f t="shared" si="278"/>
        <v>Macroalbuminuria</v>
      </c>
      <c r="AG553">
        <v>819</v>
      </c>
      <c r="AH553" t="str">
        <f t="shared" si="279"/>
        <v>Poliuria</v>
      </c>
      <c r="AI553">
        <v>0</v>
      </c>
      <c r="AJ553" t="str">
        <f t="shared" si="280"/>
        <v>No Diabetico</v>
      </c>
      <c r="AK553">
        <v>126</v>
      </c>
      <c r="AL553" t="str">
        <f t="shared" si="281"/>
        <v>Diabetes</v>
      </c>
      <c r="AM553">
        <v>10.6</v>
      </c>
      <c r="AN553" t="str">
        <f t="shared" si="282"/>
        <v>Diabetes</v>
      </c>
      <c r="AO553">
        <v>277</v>
      </c>
      <c r="AP553" t="str">
        <f t="shared" si="283"/>
        <v>Riesgo</v>
      </c>
      <c r="AQ553">
        <v>146</v>
      </c>
      <c r="AR553" t="str">
        <f t="shared" si="284"/>
        <v>Limite alto</v>
      </c>
      <c r="AS553">
        <v>42</v>
      </c>
      <c r="AT553" t="str">
        <f t="shared" si="285"/>
        <v>Bajo</v>
      </c>
      <c r="AU553">
        <v>351</v>
      </c>
      <c r="AV553" t="str">
        <f t="shared" si="286"/>
        <v>Alto</v>
      </c>
      <c r="AW553">
        <v>130</v>
      </c>
      <c r="AX553" t="str">
        <f t="shared" si="287"/>
        <v>Bajo</v>
      </c>
      <c r="AY553">
        <v>6.1</v>
      </c>
      <c r="AZ553" t="str">
        <f t="shared" si="288"/>
        <v>Alto</v>
      </c>
      <c r="BA553">
        <v>8.5</v>
      </c>
      <c r="BB553" t="str">
        <f t="shared" si="266"/>
        <v>Baja</v>
      </c>
      <c r="BC553">
        <v>8.8000000000000007</v>
      </c>
      <c r="BD553" t="str">
        <f t="shared" si="289"/>
        <v>Normal</v>
      </c>
      <c r="BE553">
        <v>5.9</v>
      </c>
      <c r="BF553" t="str">
        <f t="shared" si="290"/>
        <v>Alto</v>
      </c>
      <c r="BG553">
        <v>1</v>
      </c>
      <c r="BH553" t="str">
        <f t="shared" si="291"/>
        <v>Toma ECA</v>
      </c>
      <c r="BI553">
        <v>1</v>
      </c>
      <c r="BJ553" t="str">
        <f t="shared" si="292"/>
        <v>Toma ARB</v>
      </c>
      <c r="BK553">
        <v>0</v>
      </c>
      <c r="BL553" t="str">
        <f t="shared" si="293"/>
        <v>No toma diureticos</v>
      </c>
      <c r="BM553">
        <v>1</v>
      </c>
      <c r="BN553" t="str">
        <f t="shared" si="294"/>
        <v>Toma estatinas</v>
      </c>
      <c r="BO553">
        <v>1</v>
      </c>
      <c r="BP553" t="str">
        <f t="shared" si="295"/>
        <v>Enfermedad renal</v>
      </c>
      <c r="BQ553">
        <v>0</v>
      </c>
      <c r="BR553" t="str">
        <f t="shared" si="296"/>
        <v>Sano</v>
      </c>
    </row>
    <row r="554" spans="1:70" x14ac:dyDescent="0.25">
      <c r="A554" t="s">
        <v>554</v>
      </c>
      <c r="B554">
        <v>68</v>
      </c>
      <c r="C554" t="str">
        <f t="shared" si="267"/>
        <v>Adulto Mayor</v>
      </c>
      <c r="D554" t="s">
        <v>1</v>
      </c>
      <c r="E554">
        <v>33</v>
      </c>
      <c r="F554" t="str">
        <f t="shared" si="268"/>
        <v>Obesidad I</v>
      </c>
      <c r="G554">
        <v>1</v>
      </c>
      <c r="H554" t="str">
        <f t="shared" si="269"/>
        <v>Tiene herencia</v>
      </c>
      <c r="I554">
        <v>189</v>
      </c>
      <c r="J554">
        <v>105</v>
      </c>
      <c r="K554">
        <v>89</v>
      </c>
      <c r="L554" t="str">
        <f t="shared" si="270"/>
        <v>Normal</v>
      </c>
      <c r="M554">
        <v>32</v>
      </c>
      <c r="N554" t="str">
        <f t="shared" si="271"/>
        <v>Reducida</v>
      </c>
      <c r="O554">
        <v>3</v>
      </c>
      <c r="P554" t="str">
        <f t="shared" si="272"/>
        <v>Limitacion marcada</v>
      </c>
      <c r="Q554">
        <v>0</v>
      </c>
      <c r="R554" t="str">
        <f t="shared" si="273"/>
        <v>No tiene cetoacidosis</v>
      </c>
      <c r="S554">
        <v>0</v>
      </c>
      <c r="T554" t="str">
        <f t="shared" si="274"/>
        <v>No tiene Insuficiencia</v>
      </c>
      <c r="U554">
        <v>1</v>
      </c>
      <c r="V554" t="str">
        <f t="shared" si="275"/>
        <v>Hipertenso</v>
      </c>
      <c r="W554">
        <v>3.1</v>
      </c>
      <c r="X554" t="str">
        <f t="shared" si="264"/>
        <v>Alto</v>
      </c>
      <c r="Y554">
        <v>106</v>
      </c>
      <c r="Z554" t="str">
        <f t="shared" si="265"/>
        <v>Riesgo</v>
      </c>
      <c r="AA554">
        <v>56</v>
      </c>
      <c r="AB554" t="str">
        <f t="shared" si="276"/>
        <v>Funcion disminuida moderada</v>
      </c>
      <c r="AC554">
        <v>2585</v>
      </c>
      <c r="AD554" t="str">
        <f t="shared" si="277"/>
        <v>Proteinuria</v>
      </c>
      <c r="AE554">
        <v>2068</v>
      </c>
      <c r="AF554" t="str">
        <f t="shared" si="278"/>
        <v>Macroalbuminuria</v>
      </c>
      <c r="AG554">
        <v>633</v>
      </c>
      <c r="AH554" t="str">
        <f t="shared" si="279"/>
        <v>Poliuria</v>
      </c>
      <c r="AI554">
        <v>0</v>
      </c>
      <c r="AJ554" t="str">
        <f t="shared" si="280"/>
        <v>No Diabetico</v>
      </c>
      <c r="AK554">
        <v>150</v>
      </c>
      <c r="AL554" t="str">
        <f t="shared" si="281"/>
        <v>Diabetes</v>
      </c>
      <c r="AM554">
        <v>10.8</v>
      </c>
      <c r="AN554" t="str">
        <f t="shared" si="282"/>
        <v>Diabetes</v>
      </c>
      <c r="AO554">
        <v>248</v>
      </c>
      <c r="AP554" t="str">
        <f t="shared" si="283"/>
        <v>Riesgo</v>
      </c>
      <c r="AQ554">
        <v>134</v>
      </c>
      <c r="AR554" t="str">
        <f t="shared" si="284"/>
        <v>Limite alto</v>
      </c>
      <c r="AS554">
        <v>29</v>
      </c>
      <c r="AT554" t="str">
        <f t="shared" si="285"/>
        <v>Bajo</v>
      </c>
      <c r="AU554">
        <v>322</v>
      </c>
      <c r="AV554" t="str">
        <f t="shared" si="286"/>
        <v>Alto</v>
      </c>
      <c r="AW554">
        <v>128</v>
      </c>
      <c r="AX554" t="str">
        <f t="shared" si="287"/>
        <v>Bajo</v>
      </c>
      <c r="AY554">
        <v>5.0999999999999996</v>
      </c>
      <c r="AZ554" t="str">
        <f t="shared" si="288"/>
        <v>Alto</v>
      </c>
      <c r="BA554">
        <v>10.5</v>
      </c>
      <c r="BB554" t="str">
        <f t="shared" si="266"/>
        <v>Baja</v>
      </c>
      <c r="BC554">
        <v>8.1</v>
      </c>
      <c r="BD554" t="str">
        <f t="shared" si="289"/>
        <v>Bajo</v>
      </c>
      <c r="BE554">
        <v>6.2</v>
      </c>
      <c r="BF554" t="str">
        <f t="shared" si="290"/>
        <v>Alto</v>
      </c>
      <c r="BG554">
        <v>0</v>
      </c>
      <c r="BH554" t="str">
        <f t="shared" si="291"/>
        <v>No Toma ECA</v>
      </c>
      <c r="BI554">
        <v>1</v>
      </c>
      <c r="BJ554" t="str">
        <f t="shared" si="292"/>
        <v>Toma ARB</v>
      </c>
      <c r="BK554">
        <v>0</v>
      </c>
      <c r="BL554" t="str">
        <f t="shared" si="293"/>
        <v>No toma diureticos</v>
      </c>
      <c r="BM554">
        <v>0</v>
      </c>
      <c r="BN554" t="str">
        <f t="shared" si="294"/>
        <v>No toma estatinas</v>
      </c>
      <c r="BO554">
        <v>1</v>
      </c>
      <c r="BP554" t="str">
        <f t="shared" si="295"/>
        <v>Enfermedad renal</v>
      </c>
      <c r="BQ554">
        <v>1</v>
      </c>
      <c r="BR554" t="str">
        <f t="shared" si="296"/>
        <v>Enfermedad cardiovascular</v>
      </c>
    </row>
    <row r="555" spans="1:70" x14ac:dyDescent="0.25">
      <c r="A555" t="s">
        <v>555</v>
      </c>
      <c r="B555">
        <v>38</v>
      </c>
      <c r="C555" t="str">
        <f t="shared" si="267"/>
        <v>Adulto</v>
      </c>
      <c r="D555" t="s">
        <v>6</v>
      </c>
      <c r="E555">
        <v>23.9</v>
      </c>
      <c r="F555" t="str">
        <f t="shared" si="268"/>
        <v>Peso Normal</v>
      </c>
      <c r="G555">
        <v>0</v>
      </c>
      <c r="H555" t="str">
        <f t="shared" si="269"/>
        <v>No tiene herencia</v>
      </c>
      <c r="I555">
        <v>129</v>
      </c>
      <c r="J555">
        <v>77</v>
      </c>
      <c r="K555">
        <v>68</v>
      </c>
      <c r="L555" t="str">
        <f t="shared" si="270"/>
        <v>Normal</v>
      </c>
      <c r="M555">
        <v>50</v>
      </c>
      <c r="N555" t="str">
        <f t="shared" si="271"/>
        <v>Normal</v>
      </c>
      <c r="O555">
        <v>1</v>
      </c>
      <c r="P555" t="str">
        <f t="shared" si="272"/>
        <v>Sin limitaciones</v>
      </c>
      <c r="Q555">
        <v>0</v>
      </c>
      <c r="R555" t="str">
        <f t="shared" si="273"/>
        <v>No tiene cetoacidosis</v>
      </c>
      <c r="S555">
        <v>0</v>
      </c>
      <c r="T555" t="str">
        <f t="shared" si="274"/>
        <v>No tiene Insuficiencia</v>
      </c>
      <c r="U555">
        <v>1</v>
      </c>
      <c r="V555" t="str">
        <f t="shared" si="275"/>
        <v>Hipertenso</v>
      </c>
      <c r="W555">
        <v>0.8</v>
      </c>
      <c r="X555" t="str">
        <f t="shared" si="264"/>
        <v>Normal</v>
      </c>
      <c r="Y555">
        <v>34</v>
      </c>
      <c r="Z555" t="str">
        <f t="shared" si="265"/>
        <v>Normal</v>
      </c>
      <c r="AA555">
        <v>77</v>
      </c>
      <c r="AB555" t="str">
        <f t="shared" si="276"/>
        <v>Funcion disminuida</v>
      </c>
      <c r="AC555">
        <v>22</v>
      </c>
      <c r="AD555" t="str">
        <f t="shared" si="277"/>
        <v>Normal</v>
      </c>
      <c r="AE555">
        <v>17</v>
      </c>
      <c r="AF555" t="str">
        <f t="shared" si="278"/>
        <v>Normal</v>
      </c>
      <c r="AG555">
        <v>2375</v>
      </c>
      <c r="AH555" t="str">
        <f t="shared" si="279"/>
        <v>Poliuria</v>
      </c>
      <c r="AI555">
        <v>0</v>
      </c>
      <c r="AJ555" t="str">
        <f t="shared" si="280"/>
        <v>No Diabetico</v>
      </c>
      <c r="AK555">
        <v>124</v>
      </c>
      <c r="AL555" t="str">
        <f t="shared" si="281"/>
        <v>Prediabetes</v>
      </c>
      <c r="AM555">
        <v>5.2</v>
      </c>
      <c r="AN555" t="str">
        <f t="shared" si="282"/>
        <v>Normal</v>
      </c>
      <c r="AO555">
        <v>195</v>
      </c>
      <c r="AP555" t="str">
        <f t="shared" si="283"/>
        <v>Normal</v>
      </c>
      <c r="AQ555">
        <v>111</v>
      </c>
      <c r="AR555" t="str">
        <f t="shared" si="284"/>
        <v>Casi normal</v>
      </c>
      <c r="AS555">
        <v>70</v>
      </c>
      <c r="AT555" t="str">
        <f t="shared" si="285"/>
        <v>Normal</v>
      </c>
      <c r="AU555">
        <v>116</v>
      </c>
      <c r="AV555" t="str">
        <f t="shared" si="286"/>
        <v>Normal</v>
      </c>
      <c r="AW555">
        <v>143</v>
      </c>
      <c r="AX555" t="str">
        <f t="shared" si="287"/>
        <v>Normal</v>
      </c>
      <c r="AY555">
        <v>4</v>
      </c>
      <c r="AZ555" t="str">
        <f t="shared" si="288"/>
        <v>Normal</v>
      </c>
      <c r="BA555">
        <v>13.3</v>
      </c>
      <c r="BB555" t="str">
        <f t="shared" si="266"/>
        <v>Normal</v>
      </c>
      <c r="BC555">
        <v>10.4</v>
      </c>
      <c r="BD555" t="str">
        <f t="shared" si="289"/>
        <v>Normal</v>
      </c>
      <c r="BE555">
        <v>4.0999999999999996</v>
      </c>
      <c r="BF555" t="str">
        <f t="shared" si="290"/>
        <v>Normal</v>
      </c>
      <c r="BG555">
        <v>1</v>
      </c>
      <c r="BH555" t="str">
        <f t="shared" si="291"/>
        <v>Toma ECA</v>
      </c>
      <c r="BI555">
        <v>1</v>
      </c>
      <c r="BJ555" t="str">
        <f t="shared" si="292"/>
        <v>Toma ARB</v>
      </c>
      <c r="BK555">
        <v>0</v>
      </c>
      <c r="BL555" t="str">
        <f t="shared" si="293"/>
        <v>No toma diureticos</v>
      </c>
      <c r="BM555">
        <v>1</v>
      </c>
      <c r="BN555" t="str">
        <f t="shared" si="294"/>
        <v>Toma estatinas</v>
      </c>
      <c r="BO555">
        <v>0</v>
      </c>
      <c r="BP555" t="str">
        <f t="shared" si="295"/>
        <v>Sano</v>
      </c>
      <c r="BQ555">
        <v>1</v>
      </c>
      <c r="BR555" t="str">
        <f t="shared" si="296"/>
        <v>Enfermedad cardiovascular</v>
      </c>
    </row>
    <row r="556" spans="1:70" x14ac:dyDescent="0.25">
      <c r="A556" t="s">
        <v>556</v>
      </c>
      <c r="B556">
        <v>64</v>
      </c>
      <c r="C556" t="str">
        <f t="shared" si="267"/>
        <v>Adulto Mayor</v>
      </c>
      <c r="D556" t="s">
        <v>1</v>
      </c>
      <c r="E556">
        <v>27.5</v>
      </c>
      <c r="F556" t="str">
        <f t="shared" si="268"/>
        <v>Sobrepeso</v>
      </c>
      <c r="G556">
        <v>1</v>
      </c>
      <c r="H556" t="str">
        <f t="shared" si="269"/>
        <v>Tiene herencia</v>
      </c>
      <c r="I556">
        <v>173</v>
      </c>
      <c r="J556">
        <v>94</v>
      </c>
      <c r="K556">
        <v>87</v>
      </c>
      <c r="L556" t="str">
        <f t="shared" si="270"/>
        <v>Normal</v>
      </c>
      <c r="M556">
        <v>25</v>
      </c>
      <c r="N556" t="str">
        <f t="shared" si="271"/>
        <v>Reducida</v>
      </c>
      <c r="O556">
        <v>4</v>
      </c>
      <c r="P556" t="str">
        <f t="shared" si="272"/>
        <v>Incapacidad</v>
      </c>
      <c r="Q556">
        <v>1</v>
      </c>
      <c r="R556" t="str">
        <f t="shared" si="273"/>
        <v>Tiene cetoacidosis</v>
      </c>
      <c r="S556">
        <v>0</v>
      </c>
      <c r="T556" t="str">
        <f t="shared" si="274"/>
        <v>No tiene Insuficiencia</v>
      </c>
      <c r="U556">
        <v>1</v>
      </c>
      <c r="V556" t="str">
        <f t="shared" si="275"/>
        <v>Hipertenso</v>
      </c>
      <c r="W556">
        <v>2.7</v>
      </c>
      <c r="X556" t="str">
        <f t="shared" si="264"/>
        <v>Alto</v>
      </c>
      <c r="Y556">
        <v>96</v>
      </c>
      <c r="Z556" t="str">
        <f t="shared" si="265"/>
        <v>Elevado</v>
      </c>
      <c r="AA556">
        <v>53</v>
      </c>
      <c r="AB556" t="str">
        <f t="shared" si="276"/>
        <v>Funcion disminuida moderada</v>
      </c>
      <c r="AC556">
        <v>696</v>
      </c>
      <c r="AD556" t="str">
        <f t="shared" si="277"/>
        <v>Proteinuria</v>
      </c>
      <c r="AE556">
        <v>487</v>
      </c>
      <c r="AF556" t="str">
        <f t="shared" si="278"/>
        <v>Macroalbuminuria</v>
      </c>
      <c r="AG556">
        <v>515</v>
      </c>
      <c r="AH556" t="str">
        <f t="shared" si="279"/>
        <v>Poliuria</v>
      </c>
      <c r="AI556">
        <v>0</v>
      </c>
      <c r="AJ556" t="str">
        <f t="shared" si="280"/>
        <v>No Diabetico</v>
      </c>
      <c r="AK556">
        <v>201</v>
      </c>
      <c r="AL556" t="str">
        <f t="shared" si="281"/>
        <v>Diabetes</v>
      </c>
      <c r="AM556">
        <v>9.1999999999999993</v>
      </c>
      <c r="AN556" t="str">
        <f t="shared" si="282"/>
        <v>Diabetes</v>
      </c>
      <c r="AO556">
        <v>297</v>
      </c>
      <c r="AP556" t="str">
        <f t="shared" si="283"/>
        <v>Riesgo</v>
      </c>
      <c r="AQ556">
        <v>130</v>
      </c>
      <c r="AR556" t="str">
        <f t="shared" si="284"/>
        <v>Limite alto</v>
      </c>
      <c r="AS556">
        <v>35</v>
      </c>
      <c r="AT556" t="str">
        <f t="shared" si="285"/>
        <v>Bajo</v>
      </c>
      <c r="AU556">
        <v>421</v>
      </c>
      <c r="AV556" t="str">
        <f t="shared" si="286"/>
        <v>Alto</v>
      </c>
      <c r="AW556">
        <v>134</v>
      </c>
      <c r="AX556" t="str">
        <f t="shared" si="287"/>
        <v>Bajo</v>
      </c>
      <c r="AY556">
        <v>6.1</v>
      </c>
      <c r="AZ556" t="str">
        <f t="shared" si="288"/>
        <v>Alto</v>
      </c>
      <c r="BA556">
        <v>8.3000000000000007</v>
      </c>
      <c r="BB556" t="str">
        <f t="shared" si="266"/>
        <v>Baja</v>
      </c>
      <c r="BC556">
        <v>8.6999999999999993</v>
      </c>
      <c r="BD556" t="str">
        <f t="shared" si="289"/>
        <v>Normal</v>
      </c>
      <c r="BE556">
        <v>5.0999999999999996</v>
      </c>
      <c r="BF556" t="str">
        <f t="shared" si="290"/>
        <v>Alto</v>
      </c>
      <c r="BG556">
        <v>0</v>
      </c>
      <c r="BH556" t="str">
        <f t="shared" si="291"/>
        <v>No Toma ECA</v>
      </c>
      <c r="BI556">
        <v>0</v>
      </c>
      <c r="BJ556" t="str">
        <f t="shared" si="292"/>
        <v>No toma ARB</v>
      </c>
      <c r="BK556">
        <v>1</v>
      </c>
      <c r="BL556" t="str">
        <f t="shared" si="293"/>
        <v>Toma diureticos</v>
      </c>
      <c r="BM556">
        <v>1</v>
      </c>
      <c r="BN556" t="str">
        <f t="shared" si="294"/>
        <v>Toma estatinas</v>
      </c>
      <c r="BO556">
        <v>1</v>
      </c>
      <c r="BP556" t="str">
        <f t="shared" si="295"/>
        <v>Enfermedad renal</v>
      </c>
      <c r="BQ556">
        <v>0</v>
      </c>
      <c r="BR556" t="str">
        <f t="shared" si="296"/>
        <v>Sano</v>
      </c>
    </row>
    <row r="557" spans="1:70" x14ac:dyDescent="0.25">
      <c r="A557" t="s">
        <v>557</v>
      </c>
      <c r="B557">
        <v>70</v>
      </c>
      <c r="C557" t="str">
        <f t="shared" si="267"/>
        <v>Adulto Mayor</v>
      </c>
      <c r="D557" t="s">
        <v>6</v>
      </c>
      <c r="E557">
        <v>19.7</v>
      </c>
      <c r="F557" t="str">
        <f t="shared" si="268"/>
        <v>Peso Normal</v>
      </c>
      <c r="G557">
        <v>0</v>
      </c>
      <c r="H557" t="str">
        <f t="shared" si="269"/>
        <v>No tiene herencia</v>
      </c>
      <c r="I557">
        <v>105</v>
      </c>
      <c r="J557">
        <v>69</v>
      </c>
      <c r="K557">
        <v>67</v>
      </c>
      <c r="L557" t="str">
        <f t="shared" si="270"/>
        <v>Normal</v>
      </c>
      <c r="M557">
        <v>57</v>
      </c>
      <c r="N557" t="str">
        <f t="shared" si="271"/>
        <v>Normal</v>
      </c>
      <c r="O557">
        <v>2</v>
      </c>
      <c r="P557" t="str">
        <f t="shared" si="272"/>
        <v>Ligera limitaciones</v>
      </c>
      <c r="Q557">
        <v>0</v>
      </c>
      <c r="R557" t="str">
        <f t="shared" si="273"/>
        <v>No tiene cetoacidosis</v>
      </c>
      <c r="S557">
        <v>0</v>
      </c>
      <c r="T557" t="str">
        <f t="shared" si="274"/>
        <v>No tiene Insuficiencia</v>
      </c>
      <c r="U557">
        <v>0</v>
      </c>
      <c r="V557" t="str">
        <f t="shared" si="275"/>
        <v>Normotenso</v>
      </c>
      <c r="W557">
        <v>1</v>
      </c>
      <c r="X557" t="str">
        <f t="shared" si="264"/>
        <v>Normal</v>
      </c>
      <c r="Y557">
        <v>27</v>
      </c>
      <c r="Z557" t="str">
        <f t="shared" si="265"/>
        <v>Normal</v>
      </c>
      <c r="AA557">
        <v>72</v>
      </c>
      <c r="AB557" t="str">
        <f t="shared" si="276"/>
        <v>Funcion disminuida</v>
      </c>
      <c r="AC557">
        <v>21</v>
      </c>
      <c r="AD557" t="str">
        <f t="shared" si="277"/>
        <v>Normal</v>
      </c>
      <c r="AE557">
        <v>18</v>
      </c>
      <c r="AF557" t="str">
        <f t="shared" si="278"/>
        <v>Normal</v>
      </c>
      <c r="AG557">
        <v>1003</v>
      </c>
      <c r="AH557" t="str">
        <f t="shared" si="279"/>
        <v>Poliuria</v>
      </c>
      <c r="AI557">
        <v>1</v>
      </c>
      <c r="AJ557" t="str">
        <f t="shared" si="280"/>
        <v>Diabetico</v>
      </c>
      <c r="AK557">
        <v>91</v>
      </c>
      <c r="AL557" t="str">
        <f t="shared" si="281"/>
        <v>Normal</v>
      </c>
      <c r="AM557">
        <v>5.2</v>
      </c>
      <c r="AN557" t="str">
        <f t="shared" si="282"/>
        <v>Normal</v>
      </c>
      <c r="AO557">
        <v>199</v>
      </c>
      <c r="AP557" t="str">
        <f t="shared" si="283"/>
        <v>Normal</v>
      </c>
      <c r="AQ557">
        <v>92</v>
      </c>
      <c r="AR557" t="str">
        <f t="shared" si="284"/>
        <v>Normal</v>
      </c>
      <c r="AS557">
        <v>56</v>
      </c>
      <c r="AT557" t="str">
        <f t="shared" si="285"/>
        <v>Bajo</v>
      </c>
      <c r="AU557">
        <v>151</v>
      </c>
      <c r="AV557" t="str">
        <f t="shared" si="286"/>
        <v>Alto</v>
      </c>
      <c r="AW557">
        <v>138</v>
      </c>
      <c r="AX557" t="str">
        <f t="shared" si="287"/>
        <v>Normal</v>
      </c>
      <c r="AY557">
        <v>4.7</v>
      </c>
      <c r="AZ557" t="str">
        <f t="shared" si="288"/>
        <v>Normal</v>
      </c>
      <c r="BA557">
        <v>14.8</v>
      </c>
      <c r="BB557" t="str">
        <f t="shared" si="266"/>
        <v>Normal</v>
      </c>
      <c r="BC557">
        <v>10.5</v>
      </c>
      <c r="BD557" t="str">
        <f t="shared" si="289"/>
        <v>Normal</v>
      </c>
      <c r="BE557">
        <v>2.5</v>
      </c>
      <c r="BF557" t="str">
        <f t="shared" si="290"/>
        <v>Normal</v>
      </c>
      <c r="BG557">
        <v>1</v>
      </c>
      <c r="BH557" t="str">
        <f t="shared" si="291"/>
        <v>Toma ECA</v>
      </c>
      <c r="BI557">
        <v>1</v>
      </c>
      <c r="BJ557" t="str">
        <f t="shared" si="292"/>
        <v>Toma ARB</v>
      </c>
      <c r="BK557">
        <v>0</v>
      </c>
      <c r="BL557" t="str">
        <f t="shared" si="293"/>
        <v>No toma diureticos</v>
      </c>
      <c r="BM557">
        <v>1</v>
      </c>
      <c r="BN557" t="str">
        <f t="shared" si="294"/>
        <v>Toma estatinas</v>
      </c>
      <c r="BO557">
        <v>0</v>
      </c>
      <c r="BP557" t="str">
        <f t="shared" si="295"/>
        <v>Sano</v>
      </c>
      <c r="BQ557">
        <v>0</v>
      </c>
      <c r="BR557" t="str">
        <f t="shared" si="296"/>
        <v>Sano</v>
      </c>
    </row>
    <row r="558" spans="1:70" x14ac:dyDescent="0.25">
      <c r="A558" t="s">
        <v>558</v>
      </c>
      <c r="B558">
        <v>82</v>
      </c>
      <c r="C558" t="str">
        <f t="shared" si="267"/>
        <v>Adulto Mayor</v>
      </c>
      <c r="D558" t="s">
        <v>1</v>
      </c>
      <c r="E558">
        <v>37.299999999999997</v>
      </c>
      <c r="F558" t="str">
        <f t="shared" si="268"/>
        <v>Obesidad II</v>
      </c>
      <c r="G558">
        <v>1</v>
      </c>
      <c r="H558" t="str">
        <f t="shared" si="269"/>
        <v>Tiene herencia</v>
      </c>
      <c r="I558">
        <v>166</v>
      </c>
      <c r="J558">
        <v>90</v>
      </c>
      <c r="K558">
        <v>95</v>
      </c>
      <c r="L558" t="str">
        <f t="shared" si="270"/>
        <v>Normal</v>
      </c>
      <c r="M558">
        <v>41</v>
      </c>
      <c r="N558" t="str">
        <f t="shared" si="271"/>
        <v>Intermedia</v>
      </c>
      <c r="O558">
        <v>3</v>
      </c>
      <c r="P558" t="str">
        <f t="shared" si="272"/>
        <v>Limitacion marcada</v>
      </c>
      <c r="Q558">
        <v>0</v>
      </c>
      <c r="R558" t="str">
        <f t="shared" si="273"/>
        <v>No tiene cetoacidosis</v>
      </c>
      <c r="S558">
        <v>1</v>
      </c>
      <c r="T558" t="str">
        <f t="shared" si="274"/>
        <v>Tiene Insuficiencia</v>
      </c>
      <c r="U558">
        <v>1</v>
      </c>
      <c r="V558" t="str">
        <f t="shared" si="275"/>
        <v>Hipertenso</v>
      </c>
      <c r="W558">
        <v>4.8</v>
      </c>
      <c r="X558" t="str">
        <f t="shared" si="264"/>
        <v>Alto</v>
      </c>
      <c r="Y558">
        <v>101</v>
      </c>
      <c r="Z558" t="str">
        <f t="shared" si="265"/>
        <v>Riesgo</v>
      </c>
      <c r="AA558">
        <v>11</v>
      </c>
      <c r="AB558" t="str">
        <f t="shared" si="276"/>
        <v>Fallo renal</v>
      </c>
      <c r="AC558">
        <v>2722</v>
      </c>
      <c r="AD558" t="str">
        <f t="shared" si="277"/>
        <v>Proteinuria</v>
      </c>
      <c r="AE558">
        <v>2177</v>
      </c>
      <c r="AF558" t="str">
        <f t="shared" si="278"/>
        <v>Macroalbuminuria</v>
      </c>
      <c r="AG558">
        <v>411</v>
      </c>
      <c r="AH558" t="str">
        <f t="shared" si="279"/>
        <v>Oliguria</v>
      </c>
      <c r="AI558">
        <v>1</v>
      </c>
      <c r="AJ558" t="str">
        <f t="shared" si="280"/>
        <v>Diabetico</v>
      </c>
      <c r="AK558">
        <v>133</v>
      </c>
      <c r="AL558" t="str">
        <f t="shared" si="281"/>
        <v>Diabetes</v>
      </c>
      <c r="AM558">
        <v>10.9</v>
      </c>
      <c r="AN558" t="str">
        <f t="shared" si="282"/>
        <v>Diabetes</v>
      </c>
      <c r="AO558">
        <v>233</v>
      </c>
      <c r="AP558" t="str">
        <f t="shared" si="283"/>
        <v>Alto</v>
      </c>
      <c r="AQ558">
        <v>154</v>
      </c>
      <c r="AR558" t="str">
        <f t="shared" si="284"/>
        <v>Limite alto</v>
      </c>
      <c r="AS558">
        <v>40</v>
      </c>
      <c r="AT558" t="str">
        <f t="shared" si="285"/>
        <v>Bajo</v>
      </c>
      <c r="AU558">
        <v>434</v>
      </c>
      <c r="AV558" t="str">
        <f t="shared" si="286"/>
        <v>Alto</v>
      </c>
      <c r="AW558">
        <v>139</v>
      </c>
      <c r="AX558" t="str">
        <f t="shared" si="287"/>
        <v>Normal</v>
      </c>
      <c r="AY558">
        <v>6.2</v>
      </c>
      <c r="AZ558" t="str">
        <f t="shared" si="288"/>
        <v>Alto</v>
      </c>
      <c r="BA558">
        <v>8.6</v>
      </c>
      <c r="BB558" t="str">
        <f t="shared" si="266"/>
        <v>Baja</v>
      </c>
      <c r="BC558">
        <v>8.8000000000000007</v>
      </c>
      <c r="BD558" t="str">
        <f t="shared" si="289"/>
        <v>Normal</v>
      </c>
      <c r="BE558">
        <v>5.4</v>
      </c>
      <c r="BF558" t="str">
        <f t="shared" si="290"/>
        <v>Alto</v>
      </c>
      <c r="BG558">
        <v>0</v>
      </c>
      <c r="BH558" t="str">
        <f t="shared" si="291"/>
        <v>No Toma ECA</v>
      </c>
      <c r="BI558">
        <v>1</v>
      </c>
      <c r="BJ558" t="str">
        <f t="shared" si="292"/>
        <v>Toma ARB</v>
      </c>
      <c r="BK558">
        <v>1</v>
      </c>
      <c r="BL558" t="str">
        <f t="shared" si="293"/>
        <v>Toma diureticos</v>
      </c>
      <c r="BM558">
        <v>0</v>
      </c>
      <c r="BN558" t="str">
        <f t="shared" si="294"/>
        <v>No toma estatinas</v>
      </c>
      <c r="BO558">
        <v>1</v>
      </c>
      <c r="BP558" t="str">
        <f t="shared" si="295"/>
        <v>Enfermedad renal</v>
      </c>
      <c r="BQ558">
        <v>0</v>
      </c>
      <c r="BR558" t="str">
        <f t="shared" si="296"/>
        <v>Sano</v>
      </c>
    </row>
    <row r="559" spans="1:70" x14ac:dyDescent="0.25">
      <c r="A559" t="s">
        <v>559</v>
      </c>
      <c r="B559">
        <v>68</v>
      </c>
      <c r="C559" t="str">
        <f t="shared" si="267"/>
        <v>Adulto Mayor</v>
      </c>
      <c r="D559" t="s">
        <v>6</v>
      </c>
      <c r="E559">
        <v>27.6</v>
      </c>
      <c r="F559" t="str">
        <f t="shared" si="268"/>
        <v>Sobrepeso</v>
      </c>
      <c r="G559">
        <v>0</v>
      </c>
      <c r="H559" t="str">
        <f t="shared" si="269"/>
        <v>No tiene herencia</v>
      </c>
      <c r="I559">
        <v>167</v>
      </c>
      <c r="J559">
        <v>93</v>
      </c>
      <c r="K559">
        <v>84</v>
      </c>
      <c r="L559" t="str">
        <f t="shared" si="270"/>
        <v>Normal</v>
      </c>
      <c r="M559">
        <v>43</v>
      </c>
      <c r="N559" t="str">
        <f t="shared" si="271"/>
        <v>Intermedia</v>
      </c>
      <c r="O559">
        <v>2</v>
      </c>
      <c r="P559" t="str">
        <f t="shared" si="272"/>
        <v>Ligera limitaciones</v>
      </c>
      <c r="Q559">
        <v>1</v>
      </c>
      <c r="R559" t="str">
        <f t="shared" si="273"/>
        <v>Tiene cetoacidosis</v>
      </c>
      <c r="S559">
        <v>0</v>
      </c>
      <c r="T559" t="str">
        <f t="shared" si="274"/>
        <v>No tiene Insuficiencia</v>
      </c>
      <c r="U559">
        <v>1</v>
      </c>
      <c r="V559" t="str">
        <f t="shared" si="275"/>
        <v>Hipertenso</v>
      </c>
      <c r="W559">
        <v>4.5</v>
      </c>
      <c r="X559" t="str">
        <f t="shared" si="264"/>
        <v>Alto</v>
      </c>
      <c r="Y559">
        <v>80</v>
      </c>
      <c r="Z559" t="str">
        <f t="shared" si="265"/>
        <v>Elevado</v>
      </c>
      <c r="AA559">
        <v>18</v>
      </c>
      <c r="AB559" t="str">
        <f t="shared" si="276"/>
        <v>Dismucion grave</v>
      </c>
      <c r="AC559">
        <v>719</v>
      </c>
      <c r="AD559" t="str">
        <f t="shared" si="277"/>
        <v>Proteinuria</v>
      </c>
      <c r="AE559">
        <v>647</v>
      </c>
      <c r="AF559" t="str">
        <f t="shared" si="278"/>
        <v>Macroalbuminuria</v>
      </c>
      <c r="AG559">
        <v>328</v>
      </c>
      <c r="AH559" t="str">
        <f t="shared" si="279"/>
        <v>Oliguria</v>
      </c>
      <c r="AI559">
        <v>1</v>
      </c>
      <c r="AJ559" t="str">
        <f t="shared" si="280"/>
        <v>Diabetico</v>
      </c>
      <c r="AK559">
        <v>183</v>
      </c>
      <c r="AL559" t="str">
        <f t="shared" si="281"/>
        <v>Diabetes</v>
      </c>
      <c r="AM559">
        <v>7</v>
      </c>
      <c r="AN559" t="str">
        <f t="shared" si="282"/>
        <v>Diabetes</v>
      </c>
      <c r="AO559">
        <v>265</v>
      </c>
      <c r="AP559" t="str">
        <f t="shared" si="283"/>
        <v>Riesgo</v>
      </c>
      <c r="AQ559">
        <v>188</v>
      </c>
      <c r="AR559" t="str">
        <f t="shared" si="284"/>
        <v>Alto</v>
      </c>
      <c r="AS559">
        <v>38</v>
      </c>
      <c r="AT559" t="str">
        <f t="shared" si="285"/>
        <v>Bajo</v>
      </c>
      <c r="AU559">
        <v>406</v>
      </c>
      <c r="AV559" t="str">
        <f t="shared" si="286"/>
        <v>Alto</v>
      </c>
      <c r="AW559">
        <v>130</v>
      </c>
      <c r="AX559" t="str">
        <f t="shared" si="287"/>
        <v>Bajo</v>
      </c>
      <c r="AY559">
        <v>6.8</v>
      </c>
      <c r="AZ559" t="str">
        <f t="shared" si="288"/>
        <v>Alto</v>
      </c>
      <c r="BA559">
        <v>7</v>
      </c>
      <c r="BB559" t="str">
        <f t="shared" si="266"/>
        <v>Baja</v>
      </c>
      <c r="BC559">
        <v>8.6999999999999993</v>
      </c>
      <c r="BD559" t="str">
        <f t="shared" si="289"/>
        <v>Normal</v>
      </c>
      <c r="BE559">
        <v>6.1</v>
      </c>
      <c r="BF559" t="str">
        <f t="shared" si="290"/>
        <v>Alto</v>
      </c>
      <c r="BG559">
        <v>1</v>
      </c>
      <c r="BH559" t="str">
        <f t="shared" si="291"/>
        <v>Toma ECA</v>
      </c>
      <c r="BI559">
        <v>0</v>
      </c>
      <c r="BJ559" t="str">
        <f t="shared" si="292"/>
        <v>No toma ARB</v>
      </c>
      <c r="BK559">
        <v>1</v>
      </c>
      <c r="BL559" t="str">
        <f t="shared" si="293"/>
        <v>Toma diureticos</v>
      </c>
      <c r="BM559">
        <v>1</v>
      </c>
      <c r="BN559" t="str">
        <f t="shared" si="294"/>
        <v>Toma estatinas</v>
      </c>
      <c r="BO559">
        <v>1</v>
      </c>
      <c r="BP559" t="str">
        <f t="shared" si="295"/>
        <v>Enfermedad renal</v>
      </c>
      <c r="BQ559">
        <v>1</v>
      </c>
      <c r="BR559" t="str">
        <f t="shared" si="296"/>
        <v>Enfermedad cardiovascular</v>
      </c>
    </row>
    <row r="560" spans="1:70" x14ac:dyDescent="0.25">
      <c r="A560" t="s">
        <v>560</v>
      </c>
      <c r="B560">
        <v>52</v>
      </c>
      <c r="C560" t="str">
        <f t="shared" si="267"/>
        <v>Adulto</v>
      </c>
      <c r="D560" t="s">
        <v>6</v>
      </c>
      <c r="E560">
        <v>29.6</v>
      </c>
      <c r="F560" t="str">
        <f t="shared" si="268"/>
        <v>Sobrepeso</v>
      </c>
      <c r="G560">
        <v>0</v>
      </c>
      <c r="H560" t="str">
        <f t="shared" si="269"/>
        <v>No tiene herencia</v>
      </c>
      <c r="I560">
        <v>118</v>
      </c>
      <c r="J560">
        <v>67</v>
      </c>
      <c r="K560">
        <v>87</v>
      </c>
      <c r="L560" t="str">
        <f t="shared" si="270"/>
        <v>Normal</v>
      </c>
      <c r="M560">
        <v>61</v>
      </c>
      <c r="N560" t="str">
        <f t="shared" si="271"/>
        <v>Normal</v>
      </c>
      <c r="O560">
        <v>1</v>
      </c>
      <c r="P560" t="str">
        <f t="shared" si="272"/>
        <v>Sin limitaciones</v>
      </c>
      <c r="Q560">
        <v>0</v>
      </c>
      <c r="R560" t="str">
        <f t="shared" si="273"/>
        <v>No tiene cetoacidosis</v>
      </c>
      <c r="S560">
        <v>0</v>
      </c>
      <c r="T560" t="str">
        <f t="shared" si="274"/>
        <v>No tiene Insuficiencia</v>
      </c>
      <c r="U560">
        <v>0</v>
      </c>
      <c r="V560" t="str">
        <f t="shared" si="275"/>
        <v>Normotenso</v>
      </c>
      <c r="W560">
        <v>0.8</v>
      </c>
      <c r="X560" t="str">
        <f t="shared" si="264"/>
        <v>Normal</v>
      </c>
      <c r="Y560">
        <v>21</v>
      </c>
      <c r="Z560" t="str">
        <f t="shared" si="265"/>
        <v>Normal</v>
      </c>
      <c r="AA560">
        <v>78</v>
      </c>
      <c r="AB560" t="str">
        <f t="shared" si="276"/>
        <v>Funcion disminuida</v>
      </c>
      <c r="AC560">
        <v>11</v>
      </c>
      <c r="AD560" t="str">
        <f t="shared" si="277"/>
        <v>Normal</v>
      </c>
      <c r="AE560">
        <v>9</v>
      </c>
      <c r="AF560" t="str">
        <f t="shared" si="278"/>
        <v>Normal</v>
      </c>
      <c r="AG560">
        <v>1895</v>
      </c>
      <c r="AH560" t="str">
        <f t="shared" si="279"/>
        <v>Poliuria</v>
      </c>
      <c r="AI560">
        <v>0</v>
      </c>
      <c r="AJ560" t="str">
        <f t="shared" si="280"/>
        <v>No Diabetico</v>
      </c>
      <c r="AK560">
        <v>86</v>
      </c>
      <c r="AL560" t="str">
        <f t="shared" si="281"/>
        <v>Normal</v>
      </c>
      <c r="AM560">
        <v>6.1</v>
      </c>
      <c r="AN560" t="str">
        <f t="shared" si="282"/>
        <v>Prediabetes</v>
      </c>
      <c r="AO560">
        <v>204</v>
      </c>
      <c r="AP560" t="str">
        <f t="shared" si="283"/>
        <v>Alto</v>
      </c>
      <c r="AQ560">
        <v>120</v>
      </c>
      <c r="AR560" t="str">
        <f t="shared" si="284"/>
        <v>Casi normal</v>
      </c>
      <c r="AS560">
        <v>40</v>
      </c>
      <c r="AT560" t="str">
        <f t="shared" si="285"/>
        <v>Bajo</v>
      </c>
      <c r="AU560">
        <v>99</v>
      </c>
      <c r="AV560" t="str">
        <f t="shared" si="286"/>
        <v>Normal</v>
      </c>
      <c r="AW560">
        <v>135</v>
      </c>
      <c r="AX560" t="str">
        <f t="shared" si="287"/>
        <v>Normal</v>
      </c>
      <c r="AY560">
        <v>3.9</v>
      </c>
      <c r="AZ560" t="str">
        <f t="shared" si="288"/>
        <v>Normal</v>
      </c>
      <c r="BA560">
        <v>14</v>
      </c>
      <c r="BB560" t="str">
        <f t="shared" si="266"/>
        <v>Normal</v>
      </c>
      <c r="BC560">
        <v>9.5</v>
      </c>
      <c r="BD560" t="str">
        <f t="shared" si="289"/>
        <v>Normal</v>
      </c>
      <c r="BE560">
        <v>4.0999999999999996</v>
      </c>
      <c r="BF560" t="str">
        <f t="shared" si="290"/>
        <v>Normal</v>
      </c>
      <c r="BG560">
        <v>0</v>
      </c>
      <c r="BH560" t="str">
        <f t="shared" si="291"/>
        <v>No Toma ECA</v>
      </c>
      <c r="BI560">
        <v>0</v>
      </c>
      <c r="BJ560" t="str">
        <f t="shared" si="292"/>
        <v>No toma ARB</v>
      </c>
      <c r="BK560">
        <v>0</v>
      </c>
      <c r="BL560" t="str">
        <f t="shared" si="293"/>
        <v>No toma diureticos</v>
      </c>
      <c r="BM560">
        <v>1</v>
      </c>
      <c r="BN560" t="str">
        <f t="shared" si="294"/>
        <v>Toma estatinas</v>
      </c>
      <c r="BO560">
        <v>0</v>
      </c>
      <c r="BP560" t="str">
        <f t="shared" si="295"/>
        <v>Sano</v>
      </c>
      <c r="BQ560">
        <v>1</v>
      </c>
      <c r="BR560" t="str">
        <f t="shared" si="296"/>
        <v>Enfermedad cardiovascular</v>
      </c>
    </row>
    <row r="561" spans="1:70" x14ac:dyDescent="0.25">
      <c r="A561" t="s">
        <v>561</v>
      </c>
      <c r="B561">
        <v>62</v>
      </c>
      <c r="C561" t="str">
        <f t="shared" si="267"/>
        <v>Adulto Mayor</v>
      </c>
      <c r="D561" t="s">
        <v>6</v>
      </c>
      <c r="E561">
        <v>32.5</v>
      </c>
      <c r="F561" t="str">
        <f t="shared" si="268"/>
        <v>Obesidad I</v>
      </c>
      <c r="G561">
        <v>1</v>
      </c>
      <c r="H561" t="str">
        <f t="shared" si="269"/>
        <v>Tiene herencia</v>
      </c>
      <c r="I561">
        <v>151</v>
      </c>
      <c r="J561">
        <v>102</v>
      </c>
      <c r="K561">
        <v>96</v>
      </c>
      <c r="L561" t="str">
        <f t="shared" si="270"/>
        <v>Normal</v>
      </c>
      <c r="M561">
        <v>32</v>
      </c>
      <c r="N561" t="str">
        <f t="shared" si="271"/>
        <v>Reducida</v>
      </c>
      <c r="O561">
        <v>4</v>
      </c>
      <c r="P561" t="str">
        <f t="shared" si="272"/>
        <v>Incapacidad</v>
      </c>
      <c r="Q561">
        <v>0</v>
      </c>
      <c r="R561" t="str">
        <f t="shared" si="273"/>
        <v>No tiene cetoacidosis</v>
      </c>
      <c r="S561">
        <v>0</v>
      </c>
      <c r="T561" t="str">
        <f t="shared" si="274"/>
        <v>No tiene Insuficiencia</v>
      </c>
      <c r="U561">
        <v>1</v>
      </c>
      <c r="V561" t="str">
        <f t="shared" si="275"/>
        <v>Hipertenso</v>
      </c>
      <c r="W561">
        <v>3.8</v>
      </c>
      <c r="X561" t="str">
        <f t="shared" si="264"/>
        <v>Alto</v>
      </c>
      <c r="Y561">
        <v>97</v>
      </c>
      <c r="Z561" t="str">
        <f t="shared" si="265"/>
        <v>Elevado</v>
      </c>
      <c r="AA561">
        <v>10</v>
      </c>
      <c r="AB561" t="str">
        <f t="shared" si="276"/>
        <v>Fallo renal</v>
      </c>
      <c r="AC561">
        <v>2358</v>
      </c>
      <c r="AD561" t="str">
        <f t="shared" si="277"/>
        <v>Proteinuria</v>
      </c>
      <c r="AE561">
        <v>1886</v>
      </c>
      <c r="AF561" t="str">
        <f t="shared" si="278"/>
        <v>Macroalbuminuria</v>
      </c>
      <c r="AG561">
        <v>513</v>
      </c>
      <c r="AH561" t="str">
        <f t="shared" si="279"/>
        <v>Poliuria</v>
      </c>
      <c r="AI561">
        <v>0</v>
      </c>
      <c r="AJ561" t="str">
        <f t="shared" si="280"/>
        <v>No Diabetico</v>
      </c>
      <c r="AK561">
        <v>163</v>
      </c>
      <c r="AL561" t="str">
        <f t="shared" si="281"/>
        <v>Diabetes</v>
      </c>
      <c r="AM561">
        <v>8.9</v>
      </c>
      <c r="AN561" t="str">
        <f t="shared" si="282"/>
        <v>Diabetes</v>
      </c>
      <c r="AO561">
        <v>230</v>
      </c>
      <c r="AP561" t="str">
        <f t="shared" si="283"/>
        <v>Alto</v>
      </c>
      <c r="AQ561">
        <v>137</v>
      </c>
      <c r="AR561" t="str">
        <f t="shared" si="284"/>
        <v>Limite alto</v>
      </c>
      <c r="AS561">
        <v>29</v>
      </c>
      <c r="AT561" t="str">
        <f t="shared" si="285"/>
        <v>Bajo</v>
      </c>
      <c r="AU561">
        <v>361</v>
      </c>
      <c r="AV561" t="str">
        <f t="shared" si="286"/>
        <v>Alto</v>
      </c>
      <c r="AW561">
        <v>140</v>
      </c>
      <c r="AX561" t="str">
        <f t="shared" si="287"/>
        <v>Normal</v>
      </c>
      <c r="AY561">
        <v>6.3</v>
      </c>
      <c r="AZ561" t="str">
        <f t="shared" si="288"/>
        <v>Alto</v>
      </c>
      <c r="BA561">
        <v>7.1</v>
      </c>
      <c r="BB561" t="str">
        <f t="shared" si="266"/>
        <v>Baja</v>
      </c>
      <c r="BC561">
        <v>7.8</v>
      </c>
      <c r="BD561" t="str">
        <f t="shared" si="289"/>
        <v>Bajo</v>
      </c>
      <c r="BE561">
        <v>6.5</v>
      </c>
      <c r="BF561" t="str">
        <f t="shared" si="290"/>
        <v>Alto</v>
      </c>
      <c r="BG561">
        <v>1</v>
      </c>
      <c r="BH561" t="str">
        <f t="shared" si="291"/>
        <v>Toma ECA</v>
      </c>
      <c r="BI561">
        <v>0</v>
      </c>
      <c r="BJ561" t="str">
        <f t="shared" si="292"/>
        <v>No toma ARB</v>
      </c>
      <c r="BK561">
        <v>1</v>
      </c>
      <c r="BL561" t="str">
        <f t="shared" si="293"/>
        <v>Toma diureticos</v>
      </c>
      <c r="BM561">
        <v>1</v>
      </c>
      <c r="BN561" t="str">
        <f t="shared" si="294"/>
        <v>Toma estatinas</v>
      </c>
      <c r="BO561">
        <v>1</v>
      </c>
      <c r="BP561" t="str">
        <f t="shared" si="295"/>
        <v>Enfermedad renal</v>
      </c>
      <c r="BQ561">
        <v>1</v>
      </c>
      <c r="BR561" t="str">
        <f t="shared" si="296"/>
        <v>Enfermedad cardiovascular</v>
      </c>
    </row>
    <row r="562" spans="1:70" x14ac:dyDescent="0.25">
      <c r="A562" t="s">
        <v>562</v>
      </c>
      <c r="B562">
        <v>45</v>
      </c>
      <c r="C562" t="str">
        <f t="shared" si="267"/>
        <v>Adulto</v>
      </c>
      <c r="D562" t="s">
        <v>1</v>
      </c>
      <c r="E562">
        <v>28.7</v>
      </c>
      <c r="F562" t="str">
        <f t="shared" si="268"/>
        <v>Sobrepeso</v>
      </c>
      <c r="G562">
        <v>0</v>
      </c>
      <c r="H562" t="str">
        <f t="shared" si="269"/>
        <v>No tiene herencia</v>
      </c>
      <c r="I562">
        <v>122</v>
      </c>
      <c r="J562">
        <v>75</v>
      </c>
      <c r="K562">
        <v>75</v>
      </c>
      <c r="L562" t="str">
        <f t="shared" si="270"/>
        <v>Normal</v>
      </c>
      <c r="M562">
        <v>67</v>
      </c>
      <c r="N562" t="str">
        <f t="shared" si="271"/>
        <v>Normal</v>
      </c>
      <c r="O562">
        <v>1</v>
      </c>
      <c r="P562" t="str">
        <f t="shared" si="272"/>
        <v>Sin limitaciones</v>
      </c>
      <c r="Q562">
        <v>0</v>
      </c>
      <c r="R562" t="str">
        <f t="shared" si="273"/>
        <v>No tiene cetoacidosis</v>
      </c>
      <c r="S562">
        <v>0</v>
      </c>
      <c r="T562" t="str">
        <f t="shared" si="274"/>
        <v>No tiene Insuficiencia</v>
      </c>
      <c r="U562">
        <v>0</v>
      </c>
      <c r="V562" t="str">
        <f t="shared" si="275"/>
        <v>Normotenso</v>
      </c>
      <c r="W562">
        <v>0.8</v>
      </c>
      <c r="X562" t="str">
        <f t="shared" si="264"/>
        <v>Normal</v>
      </c>
      <c r="Y562">
        <v>32</v>
      </c>
      <c r="Z562" t="str">
        <f t="shared" si="265"/>
        <v>Normal</v>
      </c>
      <c r="AA562">
        <v>64</v>
      </c>
      <c r="AB562" t="str">
        <f t="shared" si="276"/>
        <v>Funcion disminuida</v>
      </c>
      <c r="AC562">
        <v>28</v>
      </c>
      <c r="AD562" t="str">
        <f t="shared" si="277"/>
        <v>Normal</v>
      </c>
      <c r="AE562">
        <v>22</v>
      </c>
      <c r="AF562" t="str">
        <f t="shared" si="278"/>
        <v>Normal</v>
      </c>
      <c r="AG562">
        <v>1412</v>
      </c>
      <c r="AH562" t="str">
        <f t="shared" si="279"/>
        <v>Poliuria</v>
      </c>
      <c r="AI562">
        <v>0</v>
      </c>
      <c r="AJ562" t="str">
        <f t="shared" si="280"/>
        <v>No Diabetico</v>
      </c>
      <c r="AK562">
        <v>119</v>
      </c>
      <c r="AL562" t="str">
        <f t="shared" si="281"/>
        <v>Prediabetes</v>
      </c>
      <c r="AM562">
        <v>5.6</v>
      </c>
      <c r="AN562" t="str">
        <f t="shared" si="282"/>
        <v>Normal</v>
      </c>
      <c r="AO562">
        <v>174</v>
      </c>
      <c r="AP562" t="str">
        <f t="shared" si="283"/>
        <v>Normal</v>
      </c>
      <c r="AQ562">
        <v>98</v>
      </c>
      <c r="AR562" t="str">
        <f t="shared" si="284"/>
        <v>Normal</v>
      </c>
      <c r="AS562">
        <v>47</v>
      </c>
      <c r="AT562" t="str">
        <f t="shared" si="285"/>
        <v>Bajo</v>
      </c>
      <c r="AU562">
        <v>81</v>
      </c>
      <c r="AV562" t="str">
        <f t="shared" si="286"/>
        <v>Normal</v>
      </c>
      <c r="AW562">
        <v>137</v>
      </c>
      <c r="AX562" t="str">
        <f t="shared" si="287"/>
        <v>Normal</v>
      </c>
      <c r="AY562">
        <v>4.5999999999999996</v>
      </c>
      <c r="AZ562" t="str">
        <f t="shared" si="288"/>
        <v>Normal</v>
      </c>
      <c r="BA562">
        <v>14.3</v>
      </c>
      <c r="BB562" t="str">
        <f t="shared" si="266"/>
        <v>Normal</v>
      </c>
      <c r="BC562">
        <v>8.9</v>
      </c>
      <c r="BD562" t="str">
        <f t="shared" si="289"/>
        <v>Normal</v>
      </c>
      <c r="BE562">
        <v>2.6</v>
      </c>
      <c r="BF562" t="str">
        <f t="shared" si="290"/>
        <v>Normal</v>
      </c>
      <c r="BG562">
        <v>0</v>
      </c>
      <c r="BH562" t="str">
        <f t="shared" si="291"/>
        <v>No Toma ECA</v>
      </c>
      <c r="BI562">
        <v>0</v>
      </c>
      <c r="BJ562" t="str">
        <f t="shared" si="292"/>
        <v>No toma ARB</v>
      </c>
      <c r="BK562">
        <v>0</v>
      </c>
      <c r="BL562" t="str">
        <f t="shared" si="293"/>
        <v>No toma diureticos</v>
      </c>
      <c r="BM562">
        <v>0</v>
      </c>
      <c r="BN562" t="str">
        <f t="shared" si="294"/>
        <v>No toma estatinas</v>
      </c>
      <c r="BO562">
        <v>0</v>
      </c>
      <c r="BP562" t="str">
        <f t="shared" si="295"/>
        <v>Sano</v>
      </c>
      <c r="BQ562">
        <v>0</v>
      </c>
      <c r="BR562" t="str">
        <f t="shared" si="296"/>
        <v>Sano</v>
      </c>
    </row>
    <row r="563" spans="1:70" x14ac:dyDescent="0.25">
      <c r="A563" t="s">
        <v>563</v>
      </c>
      <c r="B563">
        <v>66</v>
      </c>
      <c r="C563" t="str">
        <f t="shared" si="267"/>
        <v>Adulto Mayor</v>
      </c>
      <c r="D563" t="s">
        <v>1</v>
      </c>
      <c r="E563">
        <v>36</v>
      </c>
      <c r="F563" t="str">
        <f t="shared" si="268"/>
        <v>Obesidad II</v>
      </c>
      <c r="G563">
        <v>1</v>
      </c>
      <c r="H563" t="str">
        <f t="shared" si="269"/>
        <v>Tiene herencia</v>
      </c>
      <c r="I563">
        <v>187</v>
      </c>
      <c r="J563">
        <v>105</v>
      </c>
      <c r="K563">
        <v>96</v>
      </c>
      <c r="L563" t="str">
        <f t="shared" si="270"/>
        <v>Normal</v>
      </c>
      <c r="M563">
        <v>35</v>
      </c>
      <c r="N563" t="str">
        <f t="shared" si="271"/>
        <v>Reducida</v>
      </c>
      <c r="O563">
        <v>3</v>
      </c>
      <c r="P563" t="str">
        <f t="shared" si="272"/>
        <v>Limitacion marcada</v>
      </c>
      <c r="Q563">
        <v>0</v>
      </c>
      <c r="R563" t="str">
        <f t="shared" si="273"/>
        <v>No tiene cetoacidosis</v>
      </c>
      <c r="S563">
        <v>0</v>
      </c>
      <c r="T563" t="str">
        <f t="shared" si="274"/>
        <v>No tiene Insuficiencia</v>
      </c>
      <c r="U563">
        <v>1</v>
      </c>
      <c r="V563" t="str">
        <f t="shared" si="275"/>
        <v>Hipertenso</v>
      </c>
      <c r="W563">
        <v>2.1</v>
      </c>
      <c r="X563" t="str">
        <f t="shared" si="264"/>
        <v>Alto</v>
      </c>
      <c r="Y563">
        <v>54</v>
      </c>
      <c r="Z563" t="str">
        <f t="shared" si="265"/>
        <v>Normal</v>
      </c>
      <c r="AA563">
        <v>47</v>
      </c>
      <c r="AB563" t="str">
        <f t="shared" si="276"/>
        <v>Funcion disminuida moderada</v>
      </c>
      <c r="AC563">
        <v>1291</v>
      </c>
      <c r="AD563" t="str">
        <f t="shared" si="277"/>
        <v>Proteinuria</v>
      </c>
      <c r="AE563">
        <v>903</v>
      </c>
      <c r="AF563" t="str">
        <f t="shared" si="278"/>
        <v>Macroalbuminuria</v>
      </c>
      <c r="AG563">
        <v>736</v>
      </c>
      <c r="AH563" t="str">
        <f t="shared" si="279"/>
        <v>Poliuria</v>
      </c>
      <c r="AI563">
        <v>1</v>
      </c>
      <c r="AJ563" t="str">
        <f t="shared" si="280"/>
        <v>Diabetico</v>
      </c>
      <c r="AK563">
        <v>147</v>
      </c>
      <c r="AL563" t="str">
        <f t="shared" si="281"/>
        <v>Diabetes</v>
      </c>
      <c r="AM563">
        <v>9.9</v>
      </c>
      <c r="AN563" t="str">
        <f t="shared" si="282"/>
        <v>Diabetes</v>
      </c>
      <c r="AO563">
        <v>213</v>
      </c>
      <c r="AP563" t="str">
        <f t="shared" si="283"/>
        <v>Alto</v>
      </c>
      <c r="AQ563">
        <v>216</v>
      </c>
      <c r="AR563" t="str">
        <f t="shared" si="284"/>
        <v>Muy alto</v>
      </c>
      <c r="AS563">
        <v>40</v>
      </c>
      <c r="AT563" t="str">
        <f t="shared" si="285"/>
        <v>Bajo</v>
      </c>
      <c r="AU563">
        <v>204</v>
      </c>
      <c r="AV563" t="str">
        <f t="shared" si="286"/>
        <v>Alto</v>
      </c>
      <c r="AW563">
        <v>131</v>
      </c>
      <c r="AX563" t="str">
        <f t="shared" si="287"/>
        <v>Bajo</v>
      </c>
      <c r="AY563">
        <v>6.4</v>
      </c>
      <c r="AZ563" t="str">
        <f t="shared" si="288"/>
        <v>Alto</v>
      </c>
      <c r="BA563">
        <v>8.1999999999999993</v>
      </c>
      <c r="BB563" t="str">
        <f t="shared" si="266"/>
        <v>Baja</v>
      </c>
      <c r="BC563">
        <v>8.8000000000000007</v>
      </c>
      <c r="BD563" t="str">
        <f t="shared" si="289"/>
        <v>Normal</v>
      </c>
      <c r="BE563">
        <v>5.5</v>
      </c>
      <c r="BF563" t="str">
        <f t="shared" si="290"/>
        <v>Alto</v>
      </c>
      <c r="BG563">
        <v>1</v>
      </c>
      <c r="BH563" t="str">
        <f t="shared" si="291"/>
        <v>Toma ECA</v>
      </c>
      <c r="BI563">
        <v>1</v>
      </c>
      <c r="BJ563" t="str">
        <f t="shared" si="292"/>
        <v>Toma ARB</v>
      </c>
      <c r="BK563">
        <v>1</v>
      </c>
      <c r="BL563" t="str">
        <f t="shared" si="293"/>
        <v>Toma diureticos</v>
      </c>
      <c r="BM563">
        <v>1</v>
      </c>
      <c r="BN563" t="str">
        <f t="shared" si="294"/>
        <v>Toma estatinas</v>
      </c>
      <c r="BO563">
        <v>1</v>
      </c>
      <c r="BP563" t="str">
        <f t="shared" si="295"/>
        <v>Enfermedad renal</v>
      </c>
      <c r="BQ563">
        <v>1</v>
      </c>
      <c r="BR563" t="str">
        <f t="shared" si="296"/>
        <v>Enfermedad cardiovascular</v>
      </c>
    </row>
    <row r="564" spans="1:70" x14ac:dyDescent="0.25">
      <c r="A564" t="s">
        <v>564</v>
      </c>
      <c r="B564">
        <v>66</v>
      </c>
      <c r="C564" t="str">
        <f t="shared" si="267"/>
        <v>Adulto Mayor</v>
      </c>
      <c r="D564" t="s">
        <v>1</v>
      </c>
      <c r="E564">
        <v>21.3</v>
      </c>
      <c r="F564" t="str">
        <f t="shared" si="268"/>
        <v>Peso Normal</v>
      </c>
      <c r="G564">
        <v>1</v>
      </c>
      <c r="H564" t="str">
        <f t="shared" si="269"/>
        <v>Tiene herencia</v>
      </c>
      <c r="I564">
        <v>112</v>
      </c>
      <c r="J564">
        <v>69</v>
      </c>
      <c r="K564">
        <v>77</v>
      </c>
      <c r="L564" t="str">
        <f t="shared" si="270"/>
        <v>Normal</v>
      </c>
      <c r="M564">
        <v>63</v>
      </c>
      <c r="N564" t="str">
        <f t="shared" si="271"/>
        <v>Normal</v>
      </c>
      <c r="O564">
        <v>1</v>
      </c>
      <c r="P564" t="str">
        <f t="shared" si="272"/>
        <v>Sin limitaciones</v>
      </c>
      <c r="Q564">
        <v>0</v>
      </c>
      <c r="R564" t="str">
        <f t="shared" si="273"/>
        <v>No tiene cetoacidosis</v>
      </c>
      <c r="S564">
        <v>0</v>
      </c>
      <c r="T564" t="str">
        <f t="shared" si="274"/>
        <v>No tiene Insuficiencia</v>
      </c>
      <c r="U564">
        <v>1</v>
      </c>
      <c r="V564" t="str">
        <f t="shared" si="275"/>
        <v>Hipertenso</v>
      </c>
      <c r="W564">
        <v>1.2</v>
      </c>
      <c r="X564" t="str">
        <f t="shared" si="264"/>
        <v>Normal</v>
      </c>
      <c r="Y564">
        <v>32</v>
      </c>
      <c r="Z564" t="str">
        <f t="shared" si="265"/>
        <v>Normal</v>
      </c>
      <c r="AA564">
        <v>66</v>
      </c>
      <c r="AB564" t="str">
        <f t="shared" si="276"/>
        <v>Funcion disminuida</v>
      </c>
      <c r="AC564">
        <v>24</v>
      </c>
      <c r="AD564" t="str">
        <f t="shared" si="277"/>
        <v>Normal</v>
      </c>
      <c r="AE564">
        <v>21</v>
      </c>
      <c r="AF564" t="str">
        <f t="shared" si="278"/>
        <v>Normal</v>
      </c>
      <c r="AG564">
        <v>2103</v>
      </c>
      <c r="AH564" t="str">
        <f t="shared" si="279"/>
        <v>Poliuria</v>
      </c>
      <c r="AI564">
        <v>1</v>
      </c>
      <c r="AJ564" t="str">
        <f t="shared" si="280"/>
        <v>Diabetico</v>
      </c>
      <c r="AK564">
        <v>106</v>
      </c>
      <c r="AL564" t="str">
        <f t="shared" si="281"/>
        <v>Prediabetes</v>
      </c>
      <c r="AM564">
        <v>6.4</v>
      </c>
      <c r="AN564" t="str">
        <f t="shared" si="282"/>
        <v>Prediabetes</v>
      </c>
      <c r="AO564">
        <v>202</v>
      </c>
      <c r="AP564" t="str">
        <f t="shared" si="283"/>
        <v>Alto</v>
      </c>
      <c r="AQ564">
        <v>108</v>
      </c>
      <c r="AR564" t="str">
        <f t="shared" si="284"/>
        <v>Casi normal</v>
      </c>
      <c r="AS564">
        <v>47</v>
      </c>
      <c r="AT564" t="str">
        <f t="shared" si="285"/>
        <v>Bajo</v>
      </c>
      <c r="AU564">
        <v>112</v>
      </c>
      <c r="AV564" t="str">
        <f t="shared" si="286"/>
        <v>Normal</v>
      </c>
      <c r="AW564">
        <v>143</v>
      </c>
      <c r="AX564" t="str">
        <f t="shared" si="287"/>
        <v>Normal</v>
      </c>
      <c r="AY564">
        <v>4.5999999999999996</v>
      </c>
      <c r="AZ564" t="str">
        <f t="shared" si="288"/>
        <v>Normal</v>
      </c>
      <c r="BA564">
        <v>13.3</v>
      </c>
      <c r="BB564" t="str">
        <f t="shared" si="266"/>
        <v>Baja</v>
      </c>
      <c r="BC564">
        <v>9.1999999999999993</v>
      </c>
      <c r="BD564" t="str">
        <f t="shared" si="289"/>
        <v>Normal</v>
      </c>
      <c r="BE564">
        <v>3.5</v>
      </c>
      <c r="BF564" t="str">
        <f t="shared" si="290"/>
        <v>Normal</v>
      </c>
      <c r="BG564">
        <v>0</v>
      </c>
      <c r="BH564" t="str">
        <f t="shared" si="291"/>
        <v>No Toma ECA</v>
      </c>
      <c r="BI564">
        <v>0</v>
      </c>
      <c r="BJ564" t="str">
        <f t="shared" si="292"/>
        <v>No toma ARB</v>
      </c>
      <c r="BK564">
        <v>0</v>
      </c>
      <c r="BL564" t="str">
        <f t="shared" si="293"/>
        <v>No toma diureticos</v>
      </c>
      <c r="BM564">
        <v>1</v>
      </c>
      <c r="BN564" t="str">
        <f t="shared" si="294"/>
        <v>Toma estatinas</v>
      </c>
      <c r="BO564">
        <v>0</v>
      </c>
      <c r="BP564" t="str">
        <f t="shared" si="295"/>
        <v>Sano</v>
      </c>
      <c r="BQ564">
        <v>0</v>
      </c>
      <c r="BR564" t="str">
        <f t="shared" si="296"/>
        <v>Sano</v>
      </c>
    </row>
    <row r="565" spans="1:70" x14ac:dyDescent="0.25">
      <c r="A565" t="s">
        <v>565</v>
      </c>
      <c r="B565">
        <v>61</v>
      </c>
      <c r="C565" t="str">
        <f t="shared" si="267"/>
        <v>Adulto Mayor</v>
      </c>
      <c r="D565" t="s">
        <v>6</v>
      </c>
      <c r="E565">
        <v>31.7</v>
      </c>
      <c r="F565" t="str">
        <f t="shared" si="268"/>
        <v>Obesidad I</v>
      </c>
      <c r="G565">
        <v>1</v>
      </c>
      <c r="H565" t="str">
        <f t="shared" si="269"/>
        <v>Tiene herencia</v>
      </c>
      <c r="I565">
        <v>154</v>
      </c>
      <c r="J565">
        <v>108</v>
      </c>
      <c r="K565">
        <v>80</v>
      </c>
      <c r="L565" t="str">
        <f t="shared" si="270"/>
        <v>Normal</v>
      </c>
      <c r="M565">
        <v>29</v>
      </c>
      <c r="N565" t="str">
        <f t="shared" si="271"/>
        <v>Reducida</v>
      </c>
      <c r="O565">
        <v>2</v>
      </c>
      <c r="P565" t="str">
        <f t="shared" si="272"/>
        <v>Ligera limitaciones</v>
      </c>
      <c r="Q565">
        <v>1</v>
      </c>
      <c r="R565" t="str">
        <f t="shared" si="273"/>
        <v>Tiene cetoacidosis</v>
      </c>
      <c r="S565">
        <v>1</v>
      </c>
      <c r="T565" t="str">
        <f t="shared" si="274"/>
        <v>Tiene Insuficiencia</v>
      </c>
      <c r="U565">
        <v>1</v>
      </c>
      <c r="V565" t="str">
        <f t="shared" si="275"/>
        <v>Hipertenso</v>
      </c>
      <c r="W565">
        <v>4.7</v>
      </c>
      <c r="X565" t="str">
        <f t="shared" si="264"/>
        <v>Alto</v>
      </c>
      <c r="Y565">
        <v>78</v>
      </c>
      <c r="Z565" t="str">
        <f t="shared" si="265"/>
        <v>Elevado</v>
      </c>
      <c r="AA565">
        <v>13</v>
      </c>
      <c r="AB565" t="str">
        <f t="shared" si="276"/>
        <v>Fallo renal</v>
      </c>
      <c r="AC565">
        <v>1469</v>
      </c>
      <c r="AD565" t="str">
        <f t="shared" si="277"/>
        <v>Proteinuria</v>
      </c>
      <c r="AE565">
        <v>1175</v>
      </c>
      <c r="AF565" t="str">
        <f t="shared" si="278"/>
        <v>Macroalbuminuria</v>
      </c>
      <c r="AG565">
        <v>532</v>
      </c>
      <c r="AH565" t="str">
        <f t="shared" si="279"/>
        <v>Poliuria</v>
      </c>
      <c r="AI565">
        <v>1</v>
      </c>
      <c r="AJ565" t="str">
        <f t="shared" si="280"/>
        <v>Diabetico</v>
      </c>
      <c r="AK565">
        <v>205</v>
      </c>
      <c r="AL565" t="str">
        <f t="shared" si="281"/>
        <v>Diabetes</v>
      </c>
      <c r="AM565">
        <v>9.4</v>
      </c>
      <c r="AN565" t="str">
        <f t="shared" si="282"/>
        <v>Diabetes</v>
      </c>
      <c r="AO565">
        <v>260</v>
      </c>
      <c r="AP565" t="str">
        <f t="shared" si="283"/>
        <v>Riesgo</v>
      </c>
      <c r="AQ565">
        <v>207</v>
      </c>
      <c r="AR565" t="str">
        <f t="shared" si="284"/>
        <v>Muy alto</v>
      </c>
      <c r="AS565">
        <v>34</v>
      </c>
      <c r="AT565" t="str">
        <f t="shared" si="285"/>
        <v>Bajo</v>
      </c>
      <c r="AU565">
        <v>395</v>
      </c>
      <c r="AV565" t="str">
        <f t="shared" si="286"/>
        <v>Alto</v>
      </c>
      <c r="AW565">
        <v>129</v>
      </c>
      <c r="AX565" t="str">
        <f t="shared" si="287"/>
        <v>Bajo</v>
      </c>
      <c r="AY565">
        <v>5.5</v>
      </c>
      <c r="AZ565" t="str">
        <f t="shared" si="288"/>
        <v>Alto</v>
      </c>
      <c r="BA565">
        <v>8.1</v>
      </c>
      <c r="BB565" t="str">
        <f t="shared" si="266"/>
        <v>Baja</v>
      </c>
      <c r="BC565">
        <v>8.9</v>
      </c>
      <c r="BD565" t="str">
        <f t="shared" si="289"/>
        <v>Normal</v>
      </c>
      <c r="BE565">
        <v>5.6</v>
      </c>
      <c r="BF565" t="str">
        <f t="shared" si="290"/>
        <v>Alto</v>
      </c>
      <c r="BG565">
        <v>0</v>
      </c>
      <c r="BH565" t="str">
        <f t="shared" si="291"/>
        <v>No Toma ECA</v>
      </c>
      <c r="BI565">
        <v>0</v>
      </c>
      <c r="BJ565" t="str">
        <f t="shared" si="292"/>
        <v>No toma ARB</v>
      </c>
      <c r="BK565">
        <v>0</v>
      </c>
      <c r="BL565" t="str">
        <f t="shared" si="293"/>
        <v>No toma diureticos</v>
      </c>
      <c r="BM565">
        <v>1</v>
      </c>
      <c r="BN565" t="str">
        <f t="shared" si="294"/>
        <v>Toma estatinas</v>
      </c>
      <c r="BO565">
        <v>1</v>
      </c>
      <c r="BP565" t="str">
        <f t="shared" si="295"/>
        <v>Enfermedad renal</v>
      </c>
      <c r="BQ565">
        <v>1</v>
      </c>
      <c r="BR565" t="str">
        <f t="shared" si="296"/>
        <v>Enfermedad cardiovascular</v>
      </c>
    </row>
    <row r="566" spans="1:70" x14ac:dyDescent="0.25">
      <c r="A566" t="s">
        <v>566</v>
      </c>
      <c r="B566">
        <v>42</v>
      </c>
      <c r="C566" t="str">
        <f t="shared" si="267"/>
        <v>Adulto</v>
      </c>
      <c r="D566" t="s">
        <v>1</v>
      </c>
      <c r="E566">
        <v>18.899999999999999</v>
      </c>
      <c r="F566" t="str">
        <f t="shared" si="268"/>
        <v>Peso Normal</v>
      </c>
      <c r="G566">
        <v>0</v>
      </c>
      <c r="H566" t="str">
        <f t="shared" si="269"/>
        <v>No tiene herencia</v>
      </c>
      <c r="I566">
        <v>114</v>
      </c>
      <c r="J566">
        <v>68</v>
      </c>
      <c r="K566">
        <v>80</v>
      </c>
      <c r="L566" t="str">
        <f t="shared" si="270"/>
        <v>Normal</v>
      </c>
      <c r="M566">
        <v>52</v>
      </c>
      <c r="N566" t="str">
        <f t="shared" si="271"/>
        <v>Normal</v>
      </c>
      <c r="O566">
        <v>2</v>
      </c>
      <c r="P566" t="str">
        <f t="shared" si="272"/>
        <v>Ligera limitaciones</v>
      </c>
      <c r="Q566">
        <v>0</v>
      </c>
      <c r="R566" t="str">
        <f t="shared" si="273"/>
        <v>No tiene cetoacidosis</v>
      </c>
      <c r="S566">
        <v>0</v>
      </c>
      <c r="T566" t="str">
        <f t="shared" si="274"/>
        <v>No tiene Insuficiencia</v>
      </c>
      <c r="U566">
        <v>1</v>
      </c>
      <c r="V566" t="str">
        <f t="shared" si="275"/>
        <v>Hipertenso</v>
      </c>
      <c r="W566">
        <v>1.1000000000000001</v>
      </c>
      <c r="X566" t="str">
        <f t="shared" si="264"/>
        <v>Normal</v>
      </c>
      <c r="Y566">
        <v>40</v>
      </c>
      <c r="Z566" t="str">
        <f t="shared" si="265"/>
        <v>Normal</v>
      </c>
      <c r="AA566">
        <v>84</v>
      </c>
      <c r="AB566" t="str">
        <f t="shared" si="276"/>
        <v>Funcion disminuida</v>
      </c>
      <c r="AC566">
        <v>14</v>
      </c>
      <c r="AD566" t="str">
        <f t="shared" si="277"/>
        <v>Normal</v>
      </c>
      <c r="AE566">
        <v>12</v>
      </c>
      <c r="AF566" t="str">
        <f t="shared" si="278"/>
        <v>Normal</v>
      </c>
      <c r="AG566">
        <v>1263</v>
      </c>
      <c r="AH566" t="str">
        <f t="shared" si="279"/>
        <v>Poliuria</v>
      </c>
      <c r="AI566">
        <v>0</v>
      </c>
      <c r="AJ566" t="str">
        <f t="shared" si="280"/>
        <v>No Diabetico</v>
      </c>
      <c r="AK566">
        <v>82</v>
      </c>
      <c r="AL566" t="str">
        <f t="shared" si="281"/>
        <v>Normal</v>
      </c>
      <c r="AM566">
        <v>5.8</v>
      </c>
      <c r="AN566" t="str">
        <f t="shared" si="282"/>
        <v>Prediabetes</v>
      </c>
      <c r="AO566">
        <v>172</v>
      </c>
      <c r="AP566" t="str">
        <f t="shared" si="283"/>
        <v>Normal</v>
      </c>
      <c r="AQ566">
        <v>119</v>
      </c>
      <c r="AR566" t="str">
        <f t="shared" si="284"/>
        <v>Casi normal</v>
      </c>
      <c r="AS566">
        <v>65</v>
      </c>
      <c r="AT566" t="str">
        <f t="shared" si="285"/>
        <v>Normal</v>
      </c>
      <c r="AU566">
        <v>157</v>
      </c>
      <c r="AV566" t="str">
        <f t="shared" si="286"/>
        <v>Alto</v>
      </c>
      <c r="AW566">
        <v>140</v>
      </c>
      <c r="AX566" t="str">
        <f t="shared" si="287"/>
        <v>Normal</v>
      </c>
      <c r="AY566">
        <v>4.9000000000000004</v>
      </c>
      <c r="AZ566" t="str">
        <f t="shared" si="288"/>
        <v>Normal</v>
      </c>
      <c r="BA566">
        <v>14.9</v>
      </c>
      <c r="BB566" t="str">
        <f t="shared" si="266"/>
        <v>Normal</v>
      </c>
      <c r="BC566">
        <v>10.1</v>
      </c>
      <c r="BD566" t="str">
        <f t="shared" si="289"/>
        <v>Normal</v>
      </c>
      <c r="BE566">
        <v>4.5</v>
      </c>
      <c r="BF566" t="str">
        <f t="shared" si="290"/>
        <v>Normal</v>
      </c>
      <c r="BG566">
        <v>0</v>
      </c>
      <c r="BH566" t="str">
        <f t="shared" si="291"/>
        <v>No Toma ECA</v>
      </c>
      <c r="BI566">
        <v>0</v>
      </c>
      <c r="BJ566" t="str">
        <f t="shared" si="292"/>
        <v>No toma ARB</v>
      </c>
      <c r="BK566">
        <v>0</v>
      </c>
      <c r="BL566" t="str">
        <f t="shared" si="293"/>
        <v>No toma diureticos</v>
      </c>
      <c r="BM566">
        <v>0</v>
      </c>
      <c r="BN566" t="str">
        <f t="shared" si="294"/>
        <v>No toma estatinas</v>
      </c>
      <c r="BO566">
        <v>0</v>
      </c>
      <c r="BP566" t="str">
        <f t="shared" si="295"/>
        <v>Sano</v>
      </c>
      <c r="BQ566">
        <v>0</v>
      </c>
      <c r="BR566" t="str">
        <f t="shared" si="296"/>
        <v>Sano</v>
      </c>
    </row>
    <row r="567" spans="1:70" x14ac:dyDescent="0.25">
      <c r="A567" t="s">
        <v>567</v>
      </c>
      <c r="B567">
        <v>70</v>
      </c>
      <c r="C567" t="str">
        <f t="shared" si="267"/>
        <v>Adulto Mayor</v>
      </c>
      <c r="D567" t="s">
        <v>1</v>
      </c>
      <c r="E567">
        <v>21.2</v>
      </c>
      <c r="F567" t="str">
        <f t="shared" si="268"/>
        <v>Peso Normal</v>
      </c>
      <c r="G567">
        <v>0</v>
      </c>
      <c r="H567" t="str">
        <f t="shared" si="269"/>
        <v>No tiene herencia</v>
      </c>
      <c r="I567">
        <v>113</v>
      </c>
      <c r="J567">
        <v>75</v>
      </c>
      <c r="K567">
        <v>66</v>
      </c>
      <c r="L567" t="str">
        <f t="shared" si="270"/>
        <v>Normal</v>
      </c>
      <c r="M567">
        <v>51</v>
      </c>
      <c r="N567" t="str">
        <f t="shared" si="271"/>
        <v>Normal</v>
      </c>
      <c r="O567">
        <v>2</v>
      </c>
      <c r="P567" t="str">
        <f t="shared" si="272"/>
        <v>Ligera limitaciones</v>
      </c>
      <c r="Q567">
        <v>0</v>
      </c>
      <c r="R567" t="str">
        <f t="shared" si="273"/>
        <v>No tiene cetoacidosis</v>
      </c>
      <c r="S567">
        <v>0</v>
      </c>
      <c r="T567" t="str">
        <f t="shared" si="274"/>
        <v>No tiene Insuficiencia</v>
      </c>
      <c r="U567">
        <v>1</v>
      </c>
      <c r="V567" t="str">
        <f t="shared" si="275"/>
        <v>Hipertenso</v>
      </c>
      <c r="W567">
        <v>0.8</v>
      </c>
      <c r="X567" t="str">
        <f t="shared" si="264"/>
        <v>Normal</v>
      </c>
      <c r="Y567">
        <v>33</v>
      </c>
      <c r="Z567" t="str">
        <f t="shared" si="265"/>
        <v>Normal</v>
      </c>
      <c r="AA567">
        <v>110</v>
      </c>
      <c r="AB567" t="str">
        <f t="shared" si="276"/>
        <v>Normal</v>
      </c>
      <c r="AC567">
        <v>10</v>
      </c>
      <c r="AD567" t="str">
        <f t="shared" si="277"/>
        <v>Normal</v>
      </c>
      <c r="AE567">
        <v>8</v>
      </c>
      <c r="AF567" t="str">
        <f t="shared" si="278"/>
        <v>Normal</v>
      </c>
      <c r="AG567">
        <v>1572</v>
      </c>
      <c r="AH567" t="str">
        <f t="shared" si="279"/>
        <v>Poliuria</v>
      </c>
      <c r="AI567">
        <v>0</v>
      </c>
      <c r="AJ567" t="str">
        <f t="shared" si="280"/>
        <v>No Diabetico</v>
      </c>
      <c r="AK567">
        <v>109</v>
      </c>
      <c r="AL567" t="str">
        <f t="shared" si="281"/>
        <v>Prediabetes</v>
      </c>
      <c r="AM567">
        <v>4.9000000000000004</v>
      </c>
      <c r="AN567" t="str">
        <f t="shared" si="282"/>
        <v>Normal</v>
      </c>
      <c r="AO567">
        <v>182</v>
      </c>
      <c r="AP567" t="str">
        <f t="shared" si="283"/>
        <v>Normal</v>
      </c>
      <c r="AQ567">
        <v>121</v>
      </c>
      <c r="AR567" t="str">
        <f t="shared" si="284"/>
        <v>Casi normal</v>
      </c>
      <c r="AS567">
        <v>42</v>
      </c>
      <c r="AT567" t="str">
        <f t="shared" si="285"/>
        <v>Bajo</v>
      </c>
      <c r="AU567">
        <v>148</v>
      </c>
      <c r="AV567" t="str">
        <f t="shared" si="286"/>
        <v>Normal</v>
      </c>
      <c r="AW567">
        <v>143</v>
      </c>
      <c r="AX567" t="str">
        <f t="shared" si="287"/>
        <v>Normal</v>
      </c>
      <c r="AY567">
        <v>3.6</v>
      </c>
      <c r="AZ567" t="str">
        <f t="shared" si="288"/>
        <v>Normal</v>
      </c>
      <c r="BA567">
        <v>12.8</v>
      </c>
      <c r="BB567" t="str">
        <f t="shared" si="266"/>
        <v>Baja</v>
      </c>
      <c r="BC567">
        <v>9.1</v>
      </c>
      <c r="BD567" t="str">
        <f t="shared" si="289"/>
        <v>Normal</v>
      </c>
      <c r="BE567">
        <v>3.3</v>
      </c>
      <c r="BF567" t="str">
        <f t="shared" si="290"/>
        <v>Normal</v>
      </c>
      <c r="BG567">
        <v>0</v>
      </c>
      <c r="BH567" t="str">
        <f t="shared" si="291"/>
        <v>No Toma ECA</v>
      </c>
      <c r="BI567">
        <v>1</v>
      </c>
      <c r="BJ567" t="str">
        <f t="shared" si="292"/>
        <v>Toma ARB</v>
      </c>
      <c r="BK567">
        <v>0</v>
      </c>
      <c r="BL567" t="str">
        <f t="shared" si="293"/>
        <v>No toma diureticos</v>
      </c>
      <c r="BM567">
        <v>0</v>
      </c>
      <c r="BN567" t="str">
        <f t="shared" si="294"/>
        <v>No toma estatinas</v>
      </c>
      <c r="BO567">
        <v>0</v>
      </c>
      <c r="BP567" t="str">
        <f t="shared" si="295"/>
        <v>Sano</v>
      </c>
      <c r="BQ567">
        <v>1</v>
      </c>
      <c r="BR567" t="str">
        <f t="shared" si="296"/>
        <v>Enfermedad cardiovascular</v>
      </c>
    </row>
    <row r="568" spans="1:70" x14ac:dyDescent="0.25">
      <c r="A568" t="s">
        <v>568</v>
      </c>
      <c r="B568">
        <v>83</v>
      </c>
      <c r="C568" t="str">
        <f t="shared" si="267"/>
        <v>Adulto Mayor</v>
      </c>
      <c r="D568" t="s">
        <v>6</v>
      </c>
      <c r="E568">
        <v>27</v>
      </c>
      <c r="F568" t="str">
        <f t="shared" si="268"/>
        <v>Sobrepeso</v>
      </c>
      <c r="G568">
        <v>1</v>
      </c>
      <c r="H568" t="str">
        <f t="shared" si="269"/>
        <v>Tiene herencia</v>
      </c>
      <c r="I568">
        <v>168</v>
      </c>
      <c r="J568">
        <v>98</v>
      </c>
      <c r="K568">
        <v>104</v>
      </c>
      <c r="L568" t="str">
        <f t="shared" si="270"/>
        <v>Taquicardia</v>
      </c>
      <c r="M568">
        <v>27</v>
      </c>
      <c r="N568" t="str">
        <f t="shared" si="271"/>
        <v>Reducida</v>
      </c>
      <c r="O568">
        <v>4</v>
      </c>
      <c r="P568" t="str">
        <f t="shared" si="272"/>
        <v>Incapacidad</v>
      </c>
      <c r="Q568">
        <v>1</v>
      </c>
      <c r="R568" t="str">
        <f t="shared" si="273"/>
        <v>Tiene cetoacidosis</v>
      </c>
      <c r="S568">
        <v>0</v>
      </c>
      <c r="T568" t="str">
        <f t="shared" si="274"/>
        <v>No tiene Insuficiencia</v>
      </c>
      <c r="U568">
        <v>1</v>
      </c>
      <c r="V568" t="str">
        <f t="shared" si="275"/>
        <v>Hipertenso</v>
      </c>
      <c r="W568">
        <v>2</v>
      </c>
      <c r="X568" t="str">
        <f t="shared" si="264"/>
        <v>Alto</v>
      </c>
      <c r="Y568">
        <v>67</v>
      </c>
      <c r="Z568" t="str">
        <f t="shared" si="265"/>
        <v>Elevado</v>
      </c>
      <c r="AA568">
        <v>46</v>
      </c>
      <c r="AB568" t="str">
        <f t="shared" si="276"/>
        <v>Funcion disminuida moderada</v>
      </c>
      <c r="AC568">
        <v>2793</v>
      </c>
      <c r="AD568" t="str">
        <f t="shared" si="277"/>
        <v>Proteinuria</v>
      </c>
      <c r="AE568">
        <v>2234</v>
      </c>
      <c r="AF568" t="str">
        <f t="shared" si="278"/>
        <v>Macroalbuminuria</v>
      </c>
      <c r="AG568">
        <v>435</v>
      </c>
      <c r="AH568" t="str">
        <f t="shared" si="279"/>
        <v>Oliguria</v>
      </c>
      <c r="AI568">
        <v>1</v>
      </c>
      <c r="AJ568" t="str">
        <f t="shared" si="280"/>
        <v>Diabetico</v>
      </c>
      <c r="AK568">
        <v>216</v>
      </c>
      <c r="AL568" t="str">
        <f t="shared" si="281"/>
        <v>Diabetes</v>
      </c>
      <c r="AM568">
        <v>9.3000000000000007</v>
      </c>
      <c r="AN568" t="str">
        <f t="shared" si="282"/>
        <v>Diabetes</v>
      </c>
      <c r="AO568">
        <v>221</v>
      </c>
      <c r="AP568" t="str">
        <f t="shared" si="283"/>
        <v>Alto</v>
      </c>
      <c r="AQ568">
        <v>134</v>
      </c>
      <c r="AR568" t="str">
        <f t="shared" si="284"/>
        <v>Limite alto</v>
      </c>
      <c r="AS568">
        <v>38</v>
      </c>
      <c r="AT568" t="str">
        <f t="shared" si="285"/>
        <v>Bajo</v>
      </c>
      <c r="AU568">
        <v>194</v>
      </c>
      <c r="AV568" t="str">
        <f t="shared" si="286"/>
        <v>Alto</v>
      </c>
      <c r="AW568">
        <v>129</v>
      </c>
      <c r="AX568" t="str">
        <f t="shared" si="287"/>
        <v>Bajo</v>
      </c>
      <c r="AY568">
        <v>6.6</v>
      </c>
      <c r="AZ568" t="str">
        <f t="shared" si="288"/>
        <v>Alto</v>
      </c>
      <c r="BA568">
        <v>8.6</v>
      </c>
      <c r="BB568" t="str">
        <f t="shared" si="266"/>
        <v>Baja</v>
      </c>
      <c r="BC568">
        <v>9</v>
      </c>
      <c r="BD568" t="str">
        <f t="shared" si="289"/>
        <v>Normal</v>
      </c>
      <c r="BE568">
        <v>6.8</v>
      </c>
      <c r="BF568" t="str">
        <f t="shared" si="290"/>
        <v>Alto</v>
      </c>
      <c r="BG568">
        <v>1</v>
      </c>
      <c r="BH568" t="str">
        <f t="shared" si="291"/>
        <v>Toma ECA</v>
      </c>
      <c r="BI568">
        <v>1</v>
      </c>
      <c r="BJ568" t="str">
        <f t="shared" si="292"/>
        <v>Toma ARB</v>
      </c>
      <c r="BK568">
        <v>1</v>
      </c>
      <c r="BL568" t="str">
        <f t="shared" si="293"/>
        <v>Toma diureticos</v>
      </c>
      <c r="BM568">
        <v>0</v>
      </c>
      <c r="BN568" t="str">
        <f t="shared" si="294"/>
        <v>No toma estatinas</v>
      </c>
      <c r="BO568">
        <v>1</v>
      </c>
      <c r="BP568" t="str">
        <f t="shared" si="295"/>
        <v>Enfermedad renal</v>
      </c>
      <c r="BQ568">
        <v>1</v>
      </c>
      <c r="BR568" t="str">
        <f t="shared" si="296"/>
        <v>Enfermedad cardiovascular</v>
      </c>
    </row>
    <row r="569" spans="1:70" x14ac:dyDescent="0.25">
      <c r="A569" t="s">
        <v>569</v>
      </c>
      <c r="B569">
        <v>73</v>
      </c>
      <c r="C569" t="str">
        <f t="shared" si="267"/>
        <v>Adulto Mayor</v>
      </c>
      <c r="D569" t="s">
        <v>6</v>
      </c>
      <c r="E569">
        <v>27.7</v>
      </c>
      <c r="F569" t="str">
        <f t="shared" si="268"/>
        <v>Sobrepeso</v>
      </c>
      <c r="G569">
        <v>0</v>
      </c>
      <c r="H569" t="str">
        <f t="shared" si="269"/>
        <v>No tiene herencia</v>
      </c>
      <c r="I569">
        <v>140</v>
      </c>
      <c r="J569">
        <v>97</v>
      </c>
      <c r="K569">
        <v>95</v>
      </c>
      <c r="L569" t="str">
        <f t="shared" si="270"/>
        <v>Normal</v>
      </c>
      <c r="M569">
        <v>36</v>
      </c>
      <c r="N569" t="str">
        <f t="shared" si="271"/>
        <v>Reducida</v>
      </c>
      <c r="O569">
        <v>4</v>
      </c>
      <c r="P569" t="str">
        <f t="shared" si="272"/>
        <v>Incapacidad</v>
      </c>
      <c r="Q569">
        <v>1</v>
      </c>
      <c r="R569" t="str">
        <f t="shared" si="273"/>
        <v>Tiene cetoacidosis</v>
      </c>
      <c r="S569">
        <v>0</v>
      </c>
      <c r="T569" t="str">
        <f t="shared" si="274"/>
        <v>No tiene Insuficiencia</v>
      </c>
      <c r="U569">
        <v>1</v>
      </c>
      <c r="V569" t="str">
        <f t="shared" si="275"/>
        <v>Hipertenso</v>
      </c>
      <c r="W569">
        <v>4.8</v>
      </c>
      <c r="X569" t="str">
        <f t="shared" si="264"/>
        <v>Alto</v>
      </c>
      <c r="Y569">
        <v>94</v>
      </c>
      <c r="Z569" t="str">
        <f t="shared" si="265"/>
        <v>Elevado</v>
      </c>
      <c r="AA569">
        <v>26</v>
      </c>
      <c r="AB569" t="str">
        <f t="shared" si="276"/>
        <v>Dismucion grave</v>
      </c>
      <c r="AC569">
        <v>1946</v>
      </c>
      <c r="AD569" t="str">
        <f t="shared" si="277"/>
        <v>Proteinuria</v>
      </c>
      <c r="AE569">
        <v>1556</v>
      </c>
      <c r="AF569" t="str">
        <f t="shared" si="278"/>
        <v>Macroalbuminuria</v>
      </c>
      <c r="AG569">
        <v>799</v>
      </c>
      <c r="AH569" t="str">
        <f t="shared" si="279"/>
        <v>Poliuria</v>
      </c>
      <c r="AI569">
        <v>0</v>
      </c>
      <c r="AJ569" t="str">
        <f t="shared" si="280"/>
        <v>No Diabetico</v>
      </c>
      <c r="AK569">
        <v>137</v>
      </c>
      <c r="AL569" t="str">
        <f t="shared" si="281"/>
        <v>Diabetes</v>
      </c>
      <c r="AM569">
        <v>9.1999999999999993</v>
      </c>
      <c r="AN569" t="str">
        <f t="shared" si="282"/>
        <v>Diabetes</v>
      </c>
      <c r="AO569">
        <v>303</v>
      </c>
      <c r="AP569" t="str">
        <f t="shared" si="283"/>
        <v>Riesgo</v>
      </c>
      <c r="AQ569">
        <v>194</v>
      </c>
      <c r="AR569" t="str">
        <f t="shared" si="284"/>
        <v>Muy alto</v>
      </c>
      <c r="AS569">
        <v>39</v>
      </c>
      <c r="AT569" t="str">
        <f t="shared" si="285"/>
        <v>Bajo</v>
      </c>
      <c r="AU569">
        <v>390</v>
      </c>
      <c r="AV569" t="str">
        <f t="shared" si="286"/>
        <v>Alto</v>
      </c>
      <c r="AW569">
        <v>138</v>
      </c>
      <c r="AX569" t="str">
        <f t="shared" si="287"/>
        <v>Normal</v>
      </c>
      <c r="AY569">
        <v>6.5</v>
      </c>
      <c r="AZ569" t="str">
        <f t="shared" si="288"/>
        <v>Alto</v>
      </c>
      <c r="BA569">
        <v>8</v>
      </c>
      <c r="BB569" t="str">
        <f t="shared" si="266"/>
        <v>Baja</v>
      </c>
      <c r="BC569">
        <v>8.6</v>
      </c>
      <c r="BD569" t="str">
        <f t="shared" si="289"/>
        <v>Normal</v>
      </c>
      <c r="BE569">
        <v>6.2</v>
      </c>
      <c r="BF569" t="str">
        <f t="shared" si="290"/>
        <v>Alto</v>
      </c>
      <c r="BG569">
        <v>1</v>
      </c>
      <c r="BH569" t="str">
        <f t="shared" si="291"/>
        <v>Toma ECA</v>
      </c>
      <c r="BI569">
        <v>0</v>
      </c>
      <c r="BJ569" t="str">
        <f t="shared" si="292"/>
        <v>No toma ARB</v>
      </c>
      <c r="BK569">
        <v>1</v>
      </c>
      <c r="BL569" t="str">
        <f t="shared" si="293"/>
        <v>Toma diureticos</v>
      </c>
      <c r="BM569">
        <v>1</v>
      </c>
      <c r="BN569" t="str">
        <f t="shared" si="294"/>
        <v>Toma estatinas</v>
      </c>
      <c r="BO569">
        <v>1</v>
      </c>
      <c r="BP569" t="str">
        <f t="shared" si="295"/>
        <v>Enfermedad renal</v>
      </c>
      <c r="BQ569">
        <v>0</v>
      </c>
      <c r="BR569" t="str">
        <f t="shared" si="296"/>
        <v>Sano</v>
      </c>
    </row>
    <row r="570" spans="1:70" x14ac:dyDescent="0.25">
      <c r="A570" t="s">
        <v>570</v>
      </c>
      <c r="B570">
        <v>53</v>
      </c>
      <c r="C570" t="str">
        <f t="shared" si="267"/>
        <v>Adulto</v>
      </c>
      <c r="D570" t="s">
        <v>6</v>
      </c>
      <c r="E570">
        <v>24.6</v>
      </c>
      <c r="F570" t="str">
        <f t="shared" si="268"/>
        <v>Peso Normal</v>
      </c>
      <c r="G570">
        <v>1</v>
      </c>
      <c r="H570" t="str">
        <f t="shared" si="269"/>
        <v>Tiene herencia</v>
      </c>
      <c r="I570">
        <v>110</v>
      </c>
      <c r="J570">
        <v>76</v>
      </c>
      <c r="K570">
        <v>72</v>
      </c>
      <c r="L570" t="str">
        <f t="shared" si="270"/>
        <v>Normal</v>
      </c>
      <c r="M570">
        <v>57</v>
      </c>
      <c r="N570" t="str">
        <f t="shared" si="271"/>
        <v>Normal</v>
      </c>
      <c r="O570">
        <v>1</v>
      </c>
      <c r="P570" t="str">
        <f t="shared" si="272"/>
        <v>Sin limitaciones</v>
      </c>
      <c r="Q570">
        <v>0</v>
      </c>
      <c r="R570" t="str">
        <f t="shared" si="273"/>
        <v>No tiene cetoacidosis</v>
      </c>
      <c r="S570">
        <v>0</v>
      </c>
      <c r="T570" t="str">
        <f t="shared" si="274"/>
        <v>No tiene Insuficiencia</v>
      </c>
      <c r="U570">
        <v>0</v>
      </c>
      <c r="V570" t="str">
        <f t="shared" si="275"/>
        <v>Normotenso</v>
      </c>
      <c r="W570">
        <v>1.1000000000000001</v>
      </c>
      <c r="X570" t="str">
        <f t="shared" si="264"/>
        <v>Alto</v>
      </c>
      <c r="Y570">
        <v>28</v>
      </c>
      <c r="Z570" t="str">
        <f t="shared" si="265"/>
        <v>Normal</v>
      </c>
      <c r="AA570">
        <v>72</v>
      </c>
      <c r="AB570" t="str">
        <f t="shared" si="276"/>
        <v>Funcion disminuida</v>
      </c>
      <c r="AC570">
        <v>20</v>
      </c>
      <c r="AD570" t="str">
        <f t="shared" si="277"/>
        <v>Normal</v>
      </c>
      <c r="AE570">
        <v>16</v>
      </c>
      <c r="AF570" t="str">
        <f t="shared" si="278"/>
        <v>Normal</v>
      </c>
      <c r="AG570">
        <v>1257</v>
      </c>
      <c r="AH570" t="str">
        <f t="shared" si="279"/>
        <v>Poliuria</v>
      </c>
      <c r="AI570">
        <v>0</v>
      </c>
      <c r="AJ570" t="str">
        <f t="shared" si="280"/>
        <v>No Diabetico</v>
      </c>
      <c r="AK570">
        <v>82</v>
      </c>
      <c r="AL570" t="str">
        <f t="shared" si="281"/>
        <v>Normal</v>
      </c>
      <c r="AM570">
        <v>6</v>
      </c>
      <c r="AN570" t="str">
        <f t="shared" si="282"/>
        <v>Prediabetes</v>
      </c>
      <c r="AO570">
        <v>154</v>
      </c>
      <c r="AP570" t="str">
        <f t="shared" si="283"/>
        <v>Normal</v>
      </c>
      <c r="AQ570">
        <v>129</v>
      </c>
      <c r="AR570" t="str">
        <f t="shared" si="284"/>
        <v>Casi normal</v>
      </c>
      <c r="AS570">
        <v>42</v>
      </c>
      <c r="AT570" t="str">
        <f t="shared" si="285"/>
        <v>Bajo</v>
      </c>
      <c r="AU570">
        <v>89</v>
      </c>
      <c r="AV570" t="str">
        <f t="shared" si="286"/>
        <v>Normal</v>
      </c>
      <c r="AW570">
        <v>145</v>
      </c>
      <c r="AX570" t="str">
        <f t="shared" si="287"/>
        <v>Normal</v>
      </c>
      <c r="AY570">
        <v>3.8</v>
      </c>
      <c r="AZ570" t="str">
        <f t="shared" si="288"/>
        <v>Normal</v>
      </c>
      <c r="BA570">
        <v>13.2</v>
      </c>
      <c r="BB570" t="str">
        <f t="shared" si="266"/>
        <v>Normal</v>
      </c>
      <c r="BC570">
        <v>9.5</v>
      </c>
      <c r="BD570" t="str">
        <f t="shared" si="289"/>
        <v>Normal</v>
      </c>
      <c r="BE570">
        <v>3.3</v>
      </c>
      <c r="BF570" t="str">
        <f t="shared" si="290"/>
        <v>Normal</v>
      </c>
      <c r="BG570">
        <v>1</v>
      </c>
      <c r="BH570" t="str">
        <f t="shared" si="291"/>
        <v>Toma ECA</v>
      </c>
      <c r="BI570">
        <v>1</v>
      </c>
      <c r="BJ570" t="str">
        <f t="shared" si="292"/>
        <v>Toma ARB</v>
      </c>
      <c r="BK570">
        <v>0</v>
      </c>
      <c r="BL570" t="str">
        <f t="shared" si="293"/>
        <v>No toma diureticos</v>
      </c>
      <c r="BM570">
        <v>0</v>
      </c>
      <c r="BN570" t="str">
        <f t="shared" si="294"/>
        <v>No toma estatinas</v>
      </c>
      <c r="BO570">
        <v>0</v>
      </c>
      <c r="BP570" t="str">
        <f t="shared" si="295"/>
        <v>Sano</v>
      </c>
      <c r="BQ570">
        <v>1</v>
      </c>
      <c r="BR570" t="str">
        <f t="shared" si="296"/>
        <v>Enfermedad cardiovascular</v>
      </c>
    </row>
    <row r="571" spans="1:70" x14ac:dyDescent="0.25">
      <c r="A571" t="s">
        <v>571</v>
      </c>
      <c r="B571">
        <v>59</v>
      </c>
      <c r="C571" t="str">
        <f t="shared" si="267"/>
        <v>Adulto</v>
      </c>
      <c r="D571" t="s">
        <v>6</v>
      </c>
      <c r="E571">
        <v>25.9</v>
      </c>
      <c r="F571" t="str">
        <f t="shared" si="268"/>
        <v>Sobrepeso</v>
      </c>
      <c r="G571">
        <v>1</v>
      </c>
      <c r="H571" t="str">
        <f t="shared" si="269"/>
        <v>Tiene herencia</v>
      </c>
      <c r="I571">
        <v>141</v>
      </c>
      <c r="J571">
        <v>90</v>
      </c>
      <c r="K571">
        <v>85</v>
      </c>
      <c r="L571" t="str">
        <f t="shared" si="270"/>
        <v>Normal</v>
      </c>
      <c r="M571">
        <v>40</v>
      </c>
      <c r="N571" t="str">
        <f t="shared" si="271"/>
        <v>Reducida</v>
      </c>
      <c r="O571">
        <v>4</v>
      </c>
      <c r="P571" t="str">
        <f t="shared" si="272"/>
        <v>Incapacidad</v>
      </c>
      <c r="Q571">
        <v>0</v>
      </c>
      <c r="R571" t="str">
        <f t="shared" si="273"/>
        <v>No tiene cetoacidosis</v>
      </c>
      <c r="S571">
        <v>0</v>
      </c>
      <c r="T571" t="str">
        <f t="shared" si="274"/>
        <v>No tiene Insuficiencia</v>
      </c>
      <c r="U571">
        <v>1</v>
      </c>
      <c r="V571" t="str">
        <f t="shared" si="275"/>
        <v>Hipertenso</v>
      </c>
      <c r="W571">
        <v>2.8</v>
      </c>
      <c r="X571" t="str">
        <f t="shared" si="264"/>
        <v>Alto</v>
      </c>
      <c r="Y571">
        <v>67</v>
      </c>
      <c r="Z571" t="str">
        <f t="shared" si="265"/>
        <v>Elevado</v>
      </c>
      <c r="AA571">
        <v>45</v>
      </c>
      <c r="AB571" t="str">
        <f t="shared" si="276"/>
        <v>Funcion disminuida moderada</v>
      </c>
      <c r="AC571">
        <v>786</v>
      </c>
      <c r="AD571" t="str">
        <f t="shared" si="277"/>
        <v>Proteinuria</v>
      </c>
      <c r="AE571">
        <v>550</v>
      </c>
      <c r="AF571" t="str">
        <f t="shared" si="278"/>
        <v>Macroalbuminuria</v>
      </c>
      <c r="AG571">
        <v>388</v>
      </c>
      <c r="AH571" t="str">
        <f t="shared" si="279"/>
        <v>Oliguria</v>
      </c>
      <c r="AI571">
        <v>1</v>
      </c>
      <c r="AJ571" t="str">
        <f t="shared" si="280"/>
        <v>Diabetico</v>
      </c>
      <c r="AK571">
        <v>123</v>
      </c>
      <c r="AL571" t="str">
        <f t="shared" si="281"/>
        <v>Prediabetes</v>
      </c>
      <c r="AM571">
        <v>10</v>
      </c>
      <c r="AN571" t="str">
        <f t="shared" si="282"/>
        <v>Diabetes</v>
      </c>
      <c r="AO571">
        <v>221</v>
      </c>
      <c r="AP571" t="str">
        <f t="shared" si="283"/>
        <v>Alto</v>
      </c>
      <c r="AQ571">
        <v>210</v>
      </c>
      <c r="AR571" t="str">
        <f t="shared" si="284"/>
        <v>Muy alto</v>
      </c>
      <c r="AS571">
        <v>38</v>
      </c>
      <c r="AT571" t="str">
        <f t="shared" si="285"/>
        <v>Bajo</v>
      </c>
      <c r="AU571">
        <v>257</v>
      </c>
      <c r="AV571" t="str">
        <f t="shared" si="286"/>
        <v>Alto</v>
      </c>
      <c r="AW571">
        <v>125</v>
      </c>
      <c r="AX571" t="str">
        <f t="shared" si="287"/>
        <v>Bajo</v>
      </c>
      <c r="AY571">
        <v>5.9</v>
      </c>
      <c r="AZ571" t="str">
        <f t="shared" si="288"/>
        <v>Alto</v>
      </c>
      <c r="BA571">
        <v>9.8000000000000007</v>
      </c>
      <c r="BB571" t="str">
        <f t="shared" si="266"/>
        <v>Baja</v>
      </c>
      <c r="BC571">
        <v>8</v>
      </c>
      <c r="BD571" t="str">
        <f t="shared" si="289"/>
        <v>Bajo</v>
      </c>
      <c r="BE571">
        <v>5.4</v>
      </c>
      <c r="BF571" t="str">
        <f t="shared" si="290"/>
        <v>Alto</v>
      </c>
      <c r="BG571">
        <v>1</v>
      </c>
      <c r="BH571" t="str">
        <f t="shared" si="291"/>
        <v>Toma ECA</v>
      </c>
      <c r="BI571">
        <v>1</v>
      </c>
      <c r="BJ571" t="str">
        <f t="shared" si="292"/>
        <v>Toma ARB</v>
      </c>
      <c r="BK571">
        <v>0</v>
      </c>
      <c r="BL571" t="str">
        <f t="shared" si="293"/>
        <v>No toma diureticos</v>
      </c>
      <c r="BM571">
        <v>1</v>
      </c>
      <c r="BN571" t="str">
        <f t="shared" si="294"/>
        <v>Toma estatinas</v>
      </c>
      <c r="BO571">
        <v>1</v>
      </c>
      <c r="BP571" t="str">
        <f t="shared" si="295"/>
        <v>Enfermedad renal</v>
      </c>
      <c r="BQ571">
        <v>0</v>
      </c>
      <c r="BR571" t="str">
        <f t="shared" si="296"/>
        <v>Sano</v>
      </c>
    </row>
    <row r="572" spans="1:70" x14ac:dyDescent="0.25">
      <c r="A572" t="s">
        <v>572</v>
      </c>
      <c r="B572">
        <v>55</v>
      </c>
      <c r="C572" t="str">
        <f t="shared" si="267"/>
        <v>Adulto</v>
      </c>
      <c r="D572" t="s">
        <v>1</v>
      </c>
      <c r="E572">
        <v>33.1</v>
      </c>
      <c r="F572" t="str">
        <f t="shared" si="268"/>
        <v>Obesidad I</v>
      </c>
      <c r="G572">
        <v>0</v>
      </c>
      <c r="H572" t="str">
        <f t="shared" si="269"/>
        <v>No tiene herencia</v>
      </c>
      <c r="I572">
        <v>150</v>
      </c>
      <c r="J572">
        <v>95</v>
      </c>
      <c r="K572">
        <v>104</v>
      </c>
      <c r="L572" t="str">
        <f t="shared" si="270"/>
        <v>Taquicardia</v>
      </c>
      <c r="M572">
        <v>40</v>
      </c>
      <c r="N572" t="str">
        <f t="shared" si="271"/>
        <v>Reducida</v>
      </c>
      <c r="O572">
        <v>4</v>
      </c>
      <c r="P572" t="str">
        <f t="shared" si="272"/>
        <v>Incapacidad</v>
      </c>
      <c r="Q572">
        <v>0</v>
      </c>
      <c r="R572" t="str">
        <f t="shared" si="273"/>
        <v>No tiene cetoacidosis</v>
      </c>
      <c r="S572">
        <v>0</v>
      </c>
      <c r="T572" t="str">
        <f t="shared" si="274"/>
        <v>No tiene Insuficiencia</v>
      </c>
      <c r="U572">
        <v>1</v>
      </c>
      <c r="V572" t="str">
        <f t="shared" si="275"/>
        <v>Hipertenso</v>
      </c>
      <c r="W572">
        <v>4.9000000000000004</v>
      </c>
      <c r="X572" t="str">
        <f t="shared" si="264"/>
        <v>Alto</v>
      </c>
      <c r="Y572">
        <v>100</v>
      </c>
      <c r="Z572" t="str">
        <f t="shared" si="265"/>
        <v>Riesgo</v>
      </c>
      <c r="AA572">
        <v>50</v>
      </c>
      <c r="AB572" t="str">
        <f t="shared" si="276"/>
        <v>Funcion disminuida moderada</v>
      </c>
      <c r="AC572">
        <v>2558</v>
      </c>
      <c r="AD572" t="str">
        <f t="shared" si="277"/>
        <v>Proteinuria</v>
      </c>
      <c r="AE572">
        <v>2046</v>
      </c>
      <c r="AF572" t="str">
        <f t="shared" si="278"/>
        <v>Macroalbuminuria</v>
      </c>
      <c r="AG572">
        <v>478</v>
      </c>
      <c r="AH572" t="str">
        <f t="shared" si="279"/>
        <v>Oliguria</v>
      </c>
      <c r="AI572">
        <v>1</v>
      </c>
      <c r="AJ572" t="str">
        <f t="shared" si="280"/>
        <v>Diabetico</v>
      </c>
      <c r="AK572">
        <v>206</v>
      </c>
      <c r="AL572" t="str">
        <f t="shared" si="281"/>
        <v>Diabetes</v>
      </c>
      <c r="AM572">
        <v>10</v>
      </c>
      <c r="AN572" t="str">
        <f t="shared" si="282"/>
        <v>Diabetes</v>
      </c>
      <c r="AO572">
        <v>262</v>
      </c>
      <c r="AP572" t="str">
        <f t="shared" si="283"/>
        <v>Riesgo</v>
      </c>
      <c r="AQ572">
        <v>202</v>
      </c>
      <c r="AR572" t="str">
        <f t="shared" si="284"/>
        <v>Muy alto</v>
      </c>
      <c r="AS572">
        <v>43</v>
      </c>
      <c r="AT572" t="str">
        <f t="shared" si="285"/>
        <v>Bajo</v>
      </c>
      <c r="AU572">
        <v>450</v>
      </c>
      <c r="AV572" t="str">
        <f t="shared" si="286"/>
        <v>Alto</v>
      </c>
      <c r="AW572">
        <v>127</v>
      </c>
      <c r="AX572" t="str">
        <f t="shared" si="287"/>
        <v>Bajo</v>
      </c>
      <c r="AY572">
        <v>6.3</v>
      </c>
      <c r="AZ572" t="str">
        <f t="shared" si="288"/>
        <v>Alto</v>
      </c>
      <c r="BA572">
        <v>9.6999999999999993</v>
      </c>
      <c r="BB572" t="str">
        <f t="shared" si="266"/>
        <v>Baja</v>
      </c>
      <c r="BC572">
        <v>8.6</v>
      </c>
      <c r="BD572" t="str">
        <f t="shared" si="289"/>
        <v>Normal</v>
      </c>
      <c r="BE572">
        <v>6.5</v>
      </c>
      <c r="BF572" t="str">
        <f t="shared" si="290"/>
        <v>Alto</v>
      </c>
      <c r="BG572">
        <v>1</v>
      </c>
      <c r="BH572" t="str">
        <f t="shared" si="291"/>
        <v>Toma ECA</v>
      </c>
      <c r="BI572">
        <v>1</v>
      </c>
      <c r="BJ572" t="str">
        <f t="shared" si="292"/>
        <v>Toma ARB</v>
      </c>
      <c r="BK572">
        <v>0</v>
      </c>
      <c r="BL572" t="str">
        <f t="shared" si="293"/>
        <v>No toma diureticos</v>
      </c>
      <c r="BM572">
        <v>1</v>
      </c>
      <c r="BN572" t="str">
        <f t="shared" si="294"/>
        <v>Toma estatinas</v>
      </c>
      <c r="BO572">
        <v>1</v>
      </c>
      <c r="BP572" t="str">
        <f t="shared" si="295"/>
        <v>Enfermedad renal</v>
      </c>
      <c r="BQ572">
        <v>1</v>
      </c>
      <c r="BR572" t="str">
        <f t="shared" si="296"/>
        <v>Enfermedad cardiovascular</v>
      </c>
    </row>
    <row r="573" spans="1:70" x14ac:dyDescent="0.25">
      <c r="A573" t="s">
        <v>573</v>
      </c>
      <c r="B573">
        <v>51</v>
      </c>
      <c r="C573" t="str">
        <f t="shared" si="267"/>
        <v>Adulto</v>
      </c>
      <c r="D573" t="s">
        <v>1</v>
      </c>
      <c r="E573">
        <v>32.1</v>
      </c>
      <c r="F573" t="str">
        <f t="shared" si="268"/>
        <v>Obesidad I</v>
      </c>
      <c r="G573">
        <v>0</v>
      </c>
      <c r="H573" t="str">
        <f t="shared" si="269"/>
        <v>No tiene herencia</v>
      </c>
      <c r="I573">
        <v>149</v>
      </c>
      <c r="J573">
        <v>94</v>
      </c>
      <c r="K573">
        <v>90</v>
      </c>
      <c r="L573" t="str">
        <f t="shared" si="270"/>
        <v>Normal</v>
      </c>
      <c r="M573">
        <v>48</v>
      </c>
      <c r="N573" t="str">
        <f t="shared" si="271"/>
        <v>Intermedia</v>
      </c>
      <c r="O573">
        <v>2</v>
      </c>
      <c r="P573" t="str">
        <f t="shared" si="272"/>
        <v>Ligera limitaciones</v>
      </c>
      <c r="Q573">
        <v>1</v>
      </c>
      <c r="R573" t="str">
        <f t="shared" si="273"/>
        <v>Tiene cetoacidosis</v>
      </c>
      <c r="S573">
        <v>0</v>
      </c>
      <c r="T573" t="str">
        <f t="shared" si="274"/>
        <v>No tiene Insuficiencia</v>
      </c>
      <c r="U573">
        <v>1</v>
      </c>
      <c r="V573" t="str">
        <f t="shared" si="275"/>
        <v>Hipertenso</v>
      </c>
      <c r="W573">
        <v>4.4000000000000004</v>
      </c>
      <c r="X573" t="str">
        <f t="shared" si="264"/>
        <v>Alto</v>
      </c>
      <c r="Y573">
        <v>75</v>
      </c>
      <c r="Z573" t="str">
        <f t="shared" si="265"/>
        <v>Elevado</v>
      </c>
      <c r="AA573">
        <v>47</v>
      </c>
      <c r="AB573" t="str">
        <f t="shared" si="276"/>
        <v>Funcion disminuida moderada</v>
      </c>
      <c r="AC573">
        <v>542</v>
      </c>
      <c r="AD573" t="str">
        <f t="shared" si="277"/>
        <v>Proteinuria</v>
      </c>
      <c r="AE573">
        <v>487</v>
      </c>
      <c r="AF573" t="str">
        <f t="shared" si="278"/>
        <v>Macroalbuminuria</v>
      </c>
      <c r="AG573">
        <v>500</v>
      </c>
      <c r="AH573" t="str">
        <f t="shared" si="279"/>
        <v>Poliuria</v>
      </c>
      <c r="AI573">
        <v>0</v>
      </c>
      <c r="AJ573" t="str">
        <f t="shared" si="280"/>
        <v>No Diabetico</v>
      </c>
      <c r="AK573">
        <v>135</v>
      </c>
      <c r="AL573" t="str">
        <f t="shared" si="281"/>
        <v>Diabetes</v>
      </c>
      <c r="AM573">
        <v>8.1</v>
      </c>
      <c r="AN573" t="str">
        <f t="shared" si="282"/>
        <v>Diabetes</v>
      </c>
      <c r="AO573">
        <v>293</v>
      </c>
      <c r="AP573" t="str">
        <f t="shared" si="283"/>
        <v>Riesgo</v>
      </c>
      <c r="AQ573">
        <v>182</v>
      </c>
      <c r="AR573" t="str">
        <f t="shared" si="284"/>
        <v>Alto</v>
      </c>
      <c r="AS573">
        <v>31</v>
      </c>
      <c r="AT573" t="str">
        <f t="shared" si="285"/>
        <v>Bajo</v>
      </c>
      <c r="AU573">
        <v>364</v>
      </c>
      <c r="AV573" t="str">
        <f t="shared" si="286"/>
        <v>Alto</v>
      </c>
      <c r="AW573">
        <v>131</v>
      </c>
      <c r="AX573" t="str">
        <f t="shared" si="287"/>
        <v>Bajo</v>
      </c>
      <c r="AY573">
        <v>5.2</v>
      </c>
      <c r="AZ573" t="str">
        <f t="shared" si="288"/>
        <v>Alto</v>
      </c>
      <c r="BA573">
        <v>8.3000000000000007</v>
      </c>
      <c r="BB573" t="str">
        <f t="shared" si="266"/>
        <v>Baja</v>
      </c>
      <c r="BC573">
        <v>8.8000000000000007</v>
      </c>
      <c r="BD573" t="str">
        <f t="shared" si="289"/>
        <v>Normal</v>
      </c>
      <c r="BE573">
        <v>5.5</v>
      </c>
      <c r="BF573" t="str">
        <f t="shared" si="290"/>
        <v>Alto</v>
      </c>
      <c r="BG573">
        <v>1</v>
      </c>
      <c r="BH573" t="str">
        <f t="shared" si="291"/>
        <v>Toma ECA</v>
      </c>
      <c r="BI573">
        <v>0</v>
      </c>
      <c r="BJ573" t="str">
        <f t="shared" si="292"/>
        <v>No toma ARB</v>
      </c>
      <c r="BK573">
        <v>0</v>
      </c>
      <c r="BL573" t="str">
        <f t="shared" si="293"/>
        <v>No toma diureticos</v>
      </c>
      <c r="BM573">
        <v>0</v>
      </c>
      <c r="BN573" t="str">
        <f t="shared" si="294"/>
        <v>No toma estatinas</v>
      </c>
      <c r="BO573">
        <v>1</v>
      </c>
      <c r="BP573" t="str">
        <f t="shared" si="295"/>
        <v>Enfermedad renal</v>
      </c>
      <c r="BQ573">
        <v>0</v>
      </c>
      <c r="BR573" t="str">
        <f t="shared" si="296"/>
        <v>Sano</v>
      </c>
    </row>
    <row r="574" spans="1:70" x14ac:dyDescent="0.25">
      <c r="A574" t="s">
        <v>574</v>
      </c>
      <c r="B574">
        <v>85</v>
      </c>
      <c r="C574" t="str">
        <f t="shared" si="267"/>
        <v>Adulto Mayor</v>
      </c>
      <c r="D574" t="s">
        <v>6</v>
      </c>
      <c r="E574">
        <v>29.4</v>
      </c>
      <c r="F574" t="str">
        <f t="shared" si="268"/>
        <v>Sobrepeso</v>
      </c>
      <c r="G574">
        <v>1</v>
      </c>
      <c r="H574" t="str">
        <f t="shared" si="269"/>
        <v>Tiene herencia</v>
      </c>
      <c r="I574">
        <v>178</v>
      </c>
      <c r="J574">
        <v>106</v>
      </c>
      <c r="K574">
        <v>100</v>
      </c>
      <c r="L574" t="str">
        <f t="shared" si="270"/>
        <v>Normal</v>
      </c>
      <c r="M574">
        <v>50</v>
      </c>
      <c r="N574" t="str">
        <f t="shared" si="271"/>
        <v>Normal</v>
      </c>
      <c r="O574">
        <v>4</v>
      </c>
      <c r="P574" t="str">
        <f t="shared" si="272"/>
        <v>Incapacidad</v>
      </c>
      <c r="Q574">
        <v>1</v>
      </c>
      <c r="R574" t="str">
        <f t="shared" si="273"/>
        <v>Tiene cetoacidosis</v>
      </c>
      <c r="S574">
        <v>0</v>
      </c>
      <c r="T574" t="str">
        <f t="shared" si="274"/>
        <v>No tiene Insuficiencia</v>
      </c>
      <c r="U574">
        <v>1</v>
      </c>
      <c r="V574" t="str">
        <f t="shared" si="275"/>
        <v>Hipertenso</v>
      </c>
      <c r="W574">
        <v>1.9</v>
      </c>
      <c r="X574" t="str">
        <f t="shared" si="264"/>
        <v>Alto</v>
      </c>
      <c r="Y574">
        <v>120</v>
      </c>
      <c r="Z574" t="str">
        <f t="shared" si="265"/>
        <v>Riesgo</v>
      </c>
      <c r="AA574">
        <v>42</v>
      </c>
      <c r="AB574" t="str">
        <f t="shared" si="276"/>
        <v>Funcion disminuida moderada</v>
      </c>
      <c r="AC574">
        <v>2809</v>
      </c>
      <c r="AD574" t="str">
        <f t="shared" si="277"/>
        <v>Proteinuria</v>
      </c>
      <c r="AE574">
        <v>2247</v>
      </c>
      <c r="AF574" t="str">
        <f t="shared" si="278"/>
        <v>Macroalbuminuria</v>
      </c>
      <c r="AG574">
        <v>472</v>
      </c>
      <c r="AH574" t="str">
        <f t="shared" si="279"/>
        <v>Oliguria</v>
      </c>
      <c r="AI574">
        <v>0</v>
      </c>
      <c r="AJ574" t="str">
        <f t="shared" si="280"/>
        <v>No Diabetico</v>
      </c>
      <c r="AK574">
        <v>214</v>
      </c>
      <c r="AL574" t="str">
        <f t="shared" si="281"/>
        <v>Diabetes</v>
      </c>
      <c r="AM574">
        <v>10.5</v>
      </c>
      <c r="AN574" t="str">
        <f t="shared" si="282"/>
        <v>Diabetes</v>
      </c>
      <c r="AO574">
        <v>221</v>
      </c>
      <c r="AP574" t="str">
        <f t="shared" si="283"/>
        <v>Alto</v>
      </c>
      <c r="AQ574">
        <v>152</v>
      </c>
      <c r="AR574" t="str">
        <f t="shared" si="284"/>
        <v>Limite alto</v>
      </c>
      <c r="AS574">
        <v>38</v>
      </c>
      <c r="AT574" t="str">
        <f t="shared" si="285"/>
        <v>Bajo</v>
      </c>
      <c r="AU574">
        <v>319</v>
      </c>
      <c r="AV574" t="str">
        <f t="shared" si="286"/>
        <v>Alto</v>
      </c>
      <c r="AW574">
        <v>126</v>
      </c>
      <c r="AX574" t="str">
        <f t="shared" si="287"/>
        <v>Bajo</v>
      </c>
      <c r="AY574">
        <v>5.9</v>
      </c>
      <c r="AZ574" t="str">
        <f t="shared" si="288"/>
        <v>Alto</v>
      </c>
      <c r="BA574">
        <v>10.5</v>
      </c>
      <c r="BB574" t="str">
        <f t="shared" si="266"/>
        <v>Baja</v>
      </c>
      <c r="BC574">
        <v>8.9</v>
      </c>
      <c r="BD574" t="str">
        <f t="shared" si="289"/>
        <v>Normal</v>
      </c>
      <c r="BE574">
        <v>4.5999999999999996</v>
      </c>
      <c r="BF574" t="str">
        <f t="shared" si="290"/>
        <v>Alto</v>
      </c>
      <c r="BG574">
        <v>0</v>
      </c>
      <c r="BH574" t="str">
        <f t="shared" si="291"/>
        <v>No Toma ECA</v>
      </c>
      <c r="BI574">
        <v>1</v>
      </c>
      <c r="BJ574" t="str">
        <f t="shared" si="292"/>
        <v>Toma ARB</v>
      </c>
      <c r="BK574">
        <v>0</v>
      </c>
      <c r="BL574" t="str">
        <f t="shared" si="293"/>
        <v>No toma diureticos</v>
      </c>
      <c r="BM574">
        <v>1</v>
      </c>
      <c r="BN574" t="str">
        <f t="shared" si="294"/>
        <v>Toma estatinas</v>
      </c>
      <c r="BO574">
        <v>1</v>
      </c>
      <c r="BP574" t="str">
        <f t="shared" si="295"/>
        <v>Enfermedad renal</v>
      </c>
      <c r="BQ574">
        <v>0</v>
      </c>
      <c r="BR574" t="str">
        <f t="shared" si="296"/>
        <v>Sano</v>
      </c>
    </row>
    <row r="575" spans="1:70" x14ac:dyDescent="0.25">
      <c r="A575" t="s">
        <v>575</v>
      </c>
      <c r="B575">
        <v>48</v>
      </c>
      <c r="C575" t="str">
        <f t="shared" si="267"/>
        <v>Adulto</v>
      </c>
      <c r="D575" t="s">
        <v>6</v>
      </c>
      <c r="E575">
        <v>22.7</v>
      </c>
      <c r="F575" t="str">
        <f t="shared" si="268"/>
        <v>Peso Normal</v>
      </c>
      <c r="G575">
        <v>1</v>
      </c>
      <c r="H575" t="str">
        <f t="shared" si="269"/>
        <v>Tiene herencia</v>
      </c>
      <c r="I575">
        <v>102</v>
      </c>
      <c r="J575">
        <v>83</v>
      </c>
      <c r="K575">
        <v>79</v>
      </c>
      <c r="L575" t="str">
        <f t="shared" si="270"/>
        <v>Normal</v>
      </c>
      <c r="M575">
        <v>60</v>
      </c>
      <c r="N575" t="str">
        <f t="shared" si="271"/>
        <v>Normal</v>
      </c>
      <c r="O575">
        <v>1</v>
      </c>
      <c r="P575" t="str">
        <f t="shared" si="272"/>
        <v>Sin limitaciones</v>
      </c>
      <c r="Q575">
        <v>0</v>
      </c>
      <c r="R575" t="str">
        <f t="shared" si="273"/>
        <v>No tiene cetoacidosis</v>
      </c>
      <c r="S575">
        <v>0</v>
      </c>
      <c r="T575" t="str">
        <f t="shared" si="274"/>
        <v>No tiene Insuficiencia</v>
      </c>
      <c r="U575">
        <v>1</v>
      </c>
      <c r="V575" t="str">
        <f t="shared" si="275"/>
        <v>Hipertenso</v>
      </c>
      <c r="W575">
        <v>1</v>
      </c>
      <c r="X575" t="str">
        <f t="shared" si="264"/>
        <v>Normal</v>
      </c>
      <c r="Y575">
        <v>31</v>
      </c>
      <c r="Z575" t="str">
        <f t="shared" si="265"/>
        <v>Normal</v>
      </c>
      <c r="AA575">
        <v>114</v>
      </c>
      <c r="AB575" t="str">
        <f t="shared" si="276"/>
        <v>Normal</v>
      </c>
      <c r="AC575">
        <v>7</v>
      </c>
      <c r="AD575" t="str">
        <f t="shared" si="277"/>
        <v>Normal</v>
      </c>
      <c r="AE575">
        <v>5</v>
      </c>
      <c r="AF575" t="str">
        <f t="shared" si="278"/>
        <v>Normal</v>
      </c>
      <c r="AG575">
        <v>1973</v>
      </c>
      <c r="AH575" t="str">
        <f t="shared" si="279"/>
        <v>Poliuria</v>
      </c>
      <c r="AI575">
        <v>0</v>
      </c>
      <c r="AJ575" t="str">
        <f t="shared" si="280"/>
        <v>No Diabetico</v>
      </c>
      <c r="AK575">
        <v>98</v>
      </c>
      <c r="AL575" t="str">
        <f t="shared" si="281"/>
        <v>Normal</v>
      </c>
      <c r="AM575">
        <v>5.6</v>
      </c>
      <c r="AN575" t="str">
        <f t="shared" si="282"/>
        <v>Normal</v>
      </c>
      <c r="AO575">
        <v>190</v>
      </c>
      <c r="AP575" t="str">
        <f t="shared" si="283"/>
        <v>Normal</v>
      </c>
      <c r="AQ575">
        <v>101</v>
      </c>
      <c r="AR575" t="str">
        <f t="shared" si="284"/>
        <v>Casi normal</v>
      </c>
      <c r="AS575">
        <v>45</v>
      </c>
      <c r="AT575" t="str">
        <f t="shared" si="285"/>
        <v>Bajo</v>
      </c>
      <c r="AU575">
        <v>106</v>
      </c>
      <c r="AV575" t="str">
        <f t="shared" si="286"/>
        <v>Normal</v>
      </c>
      <c r="AW575">
        <v>139</v>
      </c>
      <c r="AX575" t="str">
        <f t="shared" si="287"/>
        <v>Normal</v>
      </c>
      <c r="AY575">
        <v>4.5999999999999996</v>
      </c>
      <c r="AZ575" t="str">
        <f t="shared" si="288"/>
        <v>Normal</v>
      </c>
      <c r="BA575">
        <v>12.8</v>
      </c>
      <c r="BB575" t="str">
        <f t="shared" si="266"/>
        <v>Normal</v>
      </c>
      <c r="BC575">
        <v>10.3</v>
      </c>
      <c r="BD575" t="str">
        <f t="shared" si="289"/>
        <v>Normal</v>
      </c>
      <c r="BE575">
        <v>4.4000000000000004</v>
      </c>
      <c r="BF575" t="str">
        <f t="shared" si="290"/>
        <v>Normal</v>
      </c>
      <c r="BG575">
        <v>0</v>
      </c>
      <c r="BH575" t="str">
        <f t="shared" si="291"/>
        <v>No Toma ECA</v>
      </c>
      <c r="BI575">
        <v>1</v>
      </c>
      <c r="BJ575" t="str">
        <f t="shared" si="292"/>
        <v>Toma ARB</v>
      </c>
      <c r="BK575">
        <v>0</v>
      </c>
      <c r="BL575" t="str">
        <f t="shared" si="293"/>
        <v>No toma diureticos</v>
      </c>
      <c r="BM575">
        <v>0</v>
      </c>
      <c r="BN575" t="str">
        <f t="shared" si="294"/>
        <v>No toma estatinas</v>
      </c>
      <c r="BO575">
        <v>0</v>
      </c>
      <c r="BP575" t="str">
        <f t="shared" si="295"/>
        <v>Sano</v>
      </c>
      <c r="BQ575">
        <v>1</v>
      </c>
      <c r="BR575" t="str">
        <f t="shared" si="296"/>
        <v>Enfermedad cardiovascular</v>
      </c>
    </row>
    <row r="576" spans="1:70" x14ac:dyDescent="0.25">
      <c r="A576" t="s">
        <v>576</v>
      </c>
      <c r="B576">
        <v>56</v>
      </c>
      <c r="C576" t="str">
        <f t="shared" si="267"/>
        <v>Adulto</v>
      </c>
      <c r="D576" t="s">
        <v>6</v>
      </c>
      <c r="E576">
        <v>28.1</v>
      </c>
      <c r="F576" t="str">
        <f t="shared" si="268"/>
        <v>Sobrepeso</v>
      </c>
      <c r="G576">
        <v>1</v>
      </c>
      <c r="H576" t="str">
        <f t="shared" si="269"/>
        <v>Tiene herencia</v>
      </c>
      <c r="I576">
        <v>148</v>
      </c>
      <c r="J576">
        <v>92</v>
      </c>
      <c r="K576">
        <v>82</v>
      </c>
      <c r="L576" t="str">
        <f t="shared" si="270"/>
        <v>Normal</v>
      </c>
      <c r="M576">
        <v>31</v>
      </c>
      <c r="N576" t="str">
        <f t="shared" si="271"/>
        <v>Reducida</v>
      </c>
      <c r="O576">
        <v>3</v>
      </c>
      <c r="P576" t="str">
        <f t="shared" si="272"/>
        <v>Limitacion marcada</v>
      </c>
      <c r="Q576">
        <v>0</v>
      </c>
      <c r="R576" t="str">
        <f t="shared" si="273"/>
        <v>No tiene cetoacidosis</v>
      </c>
      <c r="S576">
        <v>0</v>
      </c>
      <c r="T576" t="str">
        <f t="shared" si="274"/>
        <v>No tiene Insuficiencia</v>
      </c>
      <c r="U576">
        <v>1</v>
      </c>
      <c r="V576" t="str">
        <f t="shared" si="275"/>
        <v>Hipertenso</v>
      </c>
      <c r="W576">
        <v>2.2000000000000002</v>
      </c>
      <c r="X576" t="str">
        <f t="shared" si="264"/>
        <v>Alto</v>
      </c>
      <c r="Y576">
        <v>54</v>
      </c>
      <c r="Z576" t="str">
        <f t="shared" si="265"/>
        <v>Elevado</v>
      </c>
      <c r="AA576">
        <v>34</v>
      </c>
      <c r="AB576" t="str">
        <f t="shared" si="276"/>
        <v>Funcion disminuida moderada</v>
      </c>
      <c r="AC576">
        <v>2263</v>
      </c>
      <c r="AD576" t="str">
        <f t="shared" si="277"/>
        <v>Proteinuria</v>
      </c>
      <c r="AE576">
        <v>2036</v>
      </c>
      <c r="AF576" t="str">
        <f t="shared" si="278"/>
        <v>Macroalbuminuria</v>
      </c>
      <c r="AG576">
        <v>526</v>
      </c>
      <c r="AH576" t="str">
        <f t="shared" si="279"/>
        <v>Poliuria</v>
      </c>
      <c r="AI576">
        <v>1</v>
      </c>
      <c r="AJ576" t="str">
        <f t="shared" si="280"/>
        <v>Diabetico</v>
      </c>
      <c r="AK576">
        <v>212</v>
      </c>
      <c r="AL576" t="str">
        <f t="shared" si="281"/>
        <v>Diabetes</v>
      </c>
      <c r="AM576">
        <v>10.3</v>
      </c>
      <c r="AN576" t="str">
        <f t="shared" si="282"/>
        <v>Diabetes</v>
      </c>
      <c r="AO576">
        <v>314</v>
      </c>
      <c r="AP576" t="str">
        <f t="shared" si="283"/>
        <v>Riesgo</v>
      </c>
      <c r="AQ576">
        <v>169</v>
      </c>
      <c r="AR576" t="str">
        <f t="shared" si="284"/>
        <v>Alto</v>
      </c>
      <c r="AS576">
        <v>36</v>
      </c>
      <c r="AT576" t="str">
        <f t="shared" si="285"/>
        <v>Bajo</v>
      </c>
      <c r="AU576">
        <v>431</v>
      </c>
      <c r="AV576" t="str">
        <f t="shared" si="286"/>
        <v>Alto</v>
      </c>
      <c r="AW576">
        <v>134</v>
      </c>
      <c r="AX576" t="str">
        <f t="shared" si="287"/>
        <v>Bajo</v>
      </c>
      <c r="AY576">
        <v>5.3</v>
      </c>
      <c r="AZ576" t="str">
        <f t="shared" si="288"/>
        <v>Alto</v>
      </c>
      <c r="BA576">
        <v>7.3</v>
      </c>
      <c r="BB576" t="str">
        <f t="shared" si="266"/>
        <v>Baja</v>
      </c>
      <c r="BC576">
        <v>8.1</v>
      </c>
      <c r="BD576" t="str">
        <f t="shared" si="289"/>
        <v>Bajo</v>
      </c>
      <c r="BE576">
        <v>7</v>
      </c>
      <c r="BF576" t="str">
        <f t="shared" si="290"/>
        <v>Alto</v>
      </c>
      <c r="BG576">
        <v>0</v>
      </c>
      <c r="BH576" t="str">
        <f t="shared" si="291"/>
        <v>No Toma ECA</v>
      </c>
      <c r="BI576">
        <v>1</v>
      </c>
      <c r="BJ576" t="str">
        <f t="shared" si="292"/>
        <v>Toma ARB</v>
      </c>
      <c r="BK576">
        <v>1</v>
      </c>
      <c r="BL576" t="str">
        <f t="shared" si="293"/>
        <v>Toma diureticos</v>
      </c>
      <c r="BM576">
        <v>0</v>
      </c>
      <c r="BN576" t="str">
        <f t="shared" si="294"/>
        <v>No toma estatinas</v>
      </c>
      <c r="BO576">
        <v>1</v>
      </c>
      <c r="BP576" t="str">
        <f t="shared" si="295"/>
        <v>Enfermedad renal</v>
      </c>
      <c r="BQ576">
        <v>1</v>
      </c>
      <c r="BR576" t="str">
        <f t="shared" si="296"/>
        <v>Enfermedad cardiovascular</v>
      </c>
    </row>
    <row r="577" spans="1:70" x14ac:dyDescent="0.25">
      <c r="A577" t="s">
        <v>577</v>
      </c>
      <c r="B577">
        <v>36</v>
      </c>
      <c r="C577" t="str">
        <f t="shared" si="267"/>
        <v>Adulto</v>
      </c>
      <c r="D577" t="s">
        <v>1</v>
      </c>
      <c r="E577">
        <v>18.7</v>
      </c>
      <c r="F577" t="str">
        <f t="shared" si="268"/>
        <v>Peso Normal</v>
      </c>
      <c r="G577">
        <v>1</v>
      </c>
      <c r="H577" t="str">
        <f t="shared" si="269"/>
        <v>Tiene herencia</v>
      </c>
      <c r="I577">
        <v>131</v>
      </c>
      <c r="J577">
        <v>77</v>
      </c>
      <c r="K577">
        <v>88</v>
      </c>
      <c r="L577" t="str">
        <f t="shared" si="270"/>
        <v>Normal</v>
      </c>
      <c r="M577">
        <v>61</v>
      </c>
      <c r="N577" t="str">
        <f t="shared" si="271"/>
        <v>Normal</v>
      </c>
      <c r="O577">
        <v>1</v>
      </c>
      <c r="P577" t="str">
        <f t="shared" si="272"/>
        <v>Sin limitaciones</v>
      </c>
      <c r="Q577">
        <v>0</v>
      </c>
      <c r="R577" t="str">
        <f t="shared" si="273"/>
        <v>No tiene cetoacidosis</v>
      </c>
      <c r="S577">
        <v>0</v>
      </c>
      <c r="T577" t="str">
        <f t="shared" si="274"/>
        <v>No tiene Insuficiencia</v>
      </c>
      <c r="U577">
        <v>0</v>
      </c>
      <c r="V577" t="str">
        <f t="shared" si="275"/>
        <v>Normotenso</v>
      </c>
      <c r="W577">
        <v>0.7</v>
      </c>
      <c r="X577" t="str">
        <f t="shared" si="264"/>
        <v>Normal</v>
      </c>
      <c r="Y577">
        <v>37</v>
      </c>
      <c r="Z577" t="str">
        <f t="shared" si="265"/>
        <v>Normal</v>
      </c>
      <c r="AA577">
        <v>73</v>
      </c>
      <c r="AB577" t="str">
        <f t="shared" si="276"/>
        <v>Funcion disminuida</v>
      </c>
      <c r="AC577">
        <v>19</v>
      </c>
      <c r="AD577" t="str">
        <f t="shared" si="277"/>
        <v>Normal</v>
      </c>
      <c r="AE577">
        <v>17</v>
      </c>
      <c r="AF577" t="str">
        <f t="shared" si="278"/>
        <v>Normal</v>
      </c>
      <c r="AG577">
        <v>2322</v>
      </c>
      <c r="AH577" t="str">
        <f t="shared" si="279"/>
        <v>Poliuria</v>
      </c>
      <c r="AI577">
        <v>0</v>
      </c>
      <c r="AJ577" t="str">
        <f t="shared" si="280"/>
        <v>No Diabetico</v>
      </c>
      <c r="AK577">
        <v>96</v>
      </c>
      <c r="AL577" t="str">
        <f t="shared" si="281"/>
        <v>Normal</v>
      </c>
      <c r="AM577">
        <v>6.2</v>
      </c>
      <c r="AN577" t="str">
        <f t="shared" si="282"/>
        <v>Prediabetes</v>
      </c>
      <c r="AO577">
        <v>188</v>
      </c>
      <c r="AP577" t="str">
        <f t="shared" si="283"/>
        <v>Normal</v>
      </c>
      <c r="AQ577">
        <v>80</v>
      </c>
      <c r="AR577" t="str">
        <f t="shared" si="284"/>
        <v>Normal</v>
      </c>
      <c r="AS577">
        <v>48</v>
      </c>
      <c r="AT577" t="str">
        <f t="shared" si="285"/>
        <v>Bajo</v>
      </c>
      <c r="AU577">
        <v>124</v>
      </c>
      <c r="AV577" t="str">
        <f t="shared" si="286"/>
        <v>Normal</v>
      </c>
      <c r="AW577">
        <v>142</v>
      </c>
      <c r="AX577" t="str">
        <f t="shared" si="287"/>
        <v>Normal</v>
      </c>
      <c r="AY577">
        <v>4.2</v>
      </c>
      <c r="AZ577" t="str">
        <f t="shared" si="288"/>
        <v>Normal</v>
      </c>
      <c r="BA577">
        <v>14.8</v>
      </c>
      <c r="BB577" t="str">
        <f t="shared" si="266"/>
        <v>Normal</v>
      </c>
      <c r="BC577">
        <v>8.6</v>
      </c>
      <c r="BD577" t="str">
        <f t="shared" si="289"/>
        <v>Normal</v>
      </c>
      <c r="BE577">
        <v>4.2</v>
      </c>
      <c r="BF577" t="str">
        <f t="shared" si="290"/>
        <v>Normal</v>
      </c>
      <c r="BG577">
        <v>0</v>
      </c>
      <c r="BH577" t="str">
        <f t="shared" si="291"/>
        <v>No Toma ECA</v>
      </c>
      <c r="BI577">
        <v>0</v>
      </c>
      <c r="BJ577" t="str">
        <f t="shared" si="292"/>
        <v>No toma ARB</v>
      </c>
      <c r="BK577">
        <v>1</v>
      </c>
      <c r="BL577" t="str">
        <f t="shared" si="293"/>
        <v>Toma diureticos</v>
      </c>
      <c r="BM577">
        <v>0</v>
      </c>
      <c r="BN577" t="str">
        <f t="shared" si="294"/>
        <v>No toma estatinas</v>
      </c>
      <c r="BO577">
        <v>0</v>
      </c>
      <c r="BP577" t="str">
        <f t="shared" si="295"/>
        <v>Sano</v>
      </c>
      <c r="BQ577">
        <v>0</v>
      </c>
      <c r="BR577" t="str">
        <f t="shared" si="296"/>
        <v>Sano</v>
      </c>
    </row>
    <row r="578" spans="1:70" x14ac:dyDescent="0.25">
      <c r="A578" t="s">
        <v>578</v>
      </c>
      <c r="B578">
        <v>68</v>
      </c>
      <c r="C578" t="str">
        <f t="shared" si="267"/>
        <v>Adulto Mayor</v>
      </c>
      <c r="D578" t="s">
        <v>6</v>
      </c>
      <c r="E578">
        <v>22.5</v>
      </c>
      <c r="F578" t="str">
        <f t="shared" si="268"/>
        <v>Peso Normal</v>
      </c>
      <c r="G578">
        <v>0</v>
      </c>
      <c r="H578" t="str">
        <f t="shared" si="269"/>
        <v>No tiene herencia</v>
      </c>
      <c r="I578">
        <v>131</v>
      </c>
      <c r="J578">
        <v>83</v>
      </c>
      <c r="K578">
        <v>75</v>
      </c>
      <c r="L578" t="str">
        <f t="shared" si="270"/>
        <v>Normal</v>
      </c>
      <c r="M578">
        <v>59</v>
      </c>
      <c r="N578" t="str">
        <f t="shared" si="271"/>
        <v>Normal</v>
      </c>
      <c r="O578">
        <v>1</v>
      </c>
      <c r="P578" t="str">
        <f t="shared" si="272"/>
        <v>Sin limitaciones</v>
      </c>
      <c r="Q578">
        <v>0</v>
      </c>
      <c r="R578" t="str">
        <f t="shared" si="273"/>
        <v>No tiene cetoacidosis</v>
      </c>
      <c r="S578">
        <v>0</v>
      </c>
      <c r="T578" t="str">
        <f t="shared" si="274"/>
        <v>No tiene Insuficiencia</v>
      </c>
      <c r="U578">
        <v>0</v>
      </c>
      <c r="V578" t="str">
        <f t="shared" si="275"/>
        <v>Normotenso</v>
      </c>
      <c r="W578">
        <v>1</v>
      </c>
      <c r="X578" t="str">
        <f t="shared" ref="X578:X641" si="297">IF(AND(D578="M",W578&gt;=0.7,W578&lt;=1.2),"Normal",IF(AND(D578="M",W578&gt;=1.3),"Alto",IF(AND(D578="F",W578&gt;=0.5,W578&lt;=1),"Normal",IF(AND(D578="F",W578&gt;1),"Alto",IF(AND(D578="F",W578&lt;0.5), "Bajo",IF(AND(D578="M",W578&lt;0.7),"Bajo","error"))))))</f>
        <v>Normal</v>
      </c>
      <c r="Y578">
        <v>32</v>
      </c>
      <c r="Z578" t="str">
        <f t="shared" ref="Z578:Z641" si="298">IF(AND(D578="F",Y578&gt;=17,Y578&lt;=43),"Normal",IF(AND(D578="F",Y578&gt;43,Y578&lt;100),"Elevado",IF(AND(D578="M",Y578&gt;=18,Y578&lt;=55),"Normal",IF(AND(D578="M",Y578&gt;55,Y578&lt;100),"Elevado",IF(AND(D578="F",Y578&gt;=100),"Riesgo",IF(AND(D578="M",Y578&gt;=100),"Riesgo","Bajo"))))))</f>
        <v>Normal</v>
      </c>
      <c r="AA578">
        <v>117</v>
      </c>
      <c r="AB578" t="str">
        <f t="shared" si="276"/>
        <v>Normal</v>
      </c>
      <c r="AC578">
        <v>25</v>
      </c>
      <c r="AD578" t="str">
        <f t="shared" si="277"/>
        <v>Normal</v>
      </c>
      <c r="AE578">
        <v>20</v>
      </c>
      <c r="AF578" t="str">
        <f t="shared" si="278"/>
        <v>Normal</v>
      </c>
      <c r="AG578">
        <v>1114</v>
      </c>
      <c r="AH578" t="str">
        <f t="shared" si="279"/>
        <v>Poliuria</v>
      </c>
      <c r="AI578">
        <v>0</v>
      </c>
      <c r="AJ578" t="str">
        <f t="shared" si="280"/>
        <v>No Diabetico</v>
      </c>
      <c r="AK578">
        <v>97</v>
      </c>
      <c r="AL578" t="str">
        <f t="shared" si="281"/>
        <v>Normal</v>
      </c>
      <c r="AM578">
        <v>5.0999999999999996</v>
      </c>
      <c r="AN578" t="str">
        <f t="shared" si="282"/>
        <v>Normal</v>
      </c>
      <c r="AO578">
        <v>162</v>
      </c>
      <c r="AP578" t="str">
        <f t="shared" si="283"/>
        <v>Normal</v>
      </c>
      <c r="AQ578">
        <v>124</v>
      </c>
      <c r="AR578" t="str">
        <f t="shared" si="284"/>
        <v>Casi normal</v>
      </c>
      <c r="AS578">
        <v>55</v>
      </c>
      <c r="AT578" t="str">
        <f t="shared" si="285"/>
        <v>Bajo</v>
      </c>
      <c r="AU578">
        <v>151</v>
      </c>
      <c r="AV578" t="str">
        <f t="shared" si="286"/>
        <v>Alto</v>
      </c>
      <c r="AW578">
        <v>145</v>
      </c>
      <c r="AX578" t="str">
        <f t="shared" si="287"/>
        <v>Normal</v>
      </c>
      <c r="AY578">
        <v>3.8</v>
      </c>
      <c r="AZ578" t="str">
        <f t="shared" si="288"/>
        <v>Normal</v>
      </c>
      <c r="BA578">
        <v>12.8</v>
      </c>
      <c r="BB578" t="str">
        <f t="shared" ref="BB578:BB641" si="299">IF(AND(D578="M",BA578&gt;=13.5,BA578&lt;=17.5),"Normal",IF(AND(D578="M",BA578&gt;17.5),"Alta",IF(AND(D578="F",BA578&gt;=12,BA578&lt;=15.5),"Normal",IF(AND(D578="F",BA578&gt;15.5),"Alta","Baja"))))</f>
        <v>Normal</v>
      </c>
      <c r="BC578">
        <v>9</v>
      </c>
      <c r="BD578" t="str">
        <f t="shared" si="289"/>
        <v>Normal</v>
      </c>
      <c r="BE578">
        <v>3</v>
      </c>
      <c r="BF578" t="str">
        <f t="shared" si="290"/>
        <v>Normal</v>
      </c>
      <c r="BG578">
        <v>0</v>
      </c>
      <c r="BH578" t="str">
        <f t="shared" si="291"/>
        <v>No Toma ECA</v>
      </c>
      <c r="BI578">
        <v>0</v>
      </c>
      <c r="BJ578" t="str">
        <f t="shared" si="292"/>
        <v>No toma ARB</v>
      </c>
      <c r="BK578">
        <v>0</v>
      </c>
      <c r="BL578" t="str">
        <f t="shared" si="293"/>
        <v>No toma diureticos</v>
      </c>
      <c r="BM578">
        <v>1</v>
      </c>
      <c r="BN578" t="str">
        <f t="shared" si="294"/>
        <v>Toma estatinas</v>
      </c>
      <c r="BO578">
        <v>0</v>
      </c>
      <c r="BP578" t="str">
        <f t="shared" si="295"/>
        <v>Sano</v>
      </c>
      <c r="BQ578">
        <v>1</v>
      </c>
      <c r="BR578" t="str">
        <f t="shared" si="296"/>
        <v>Enfermedad cardiovascular</v>
      </c>
    </row>
    <row r="579" spans="1:70" x14ac:dyDescent="0.25">
      <c r="A579" t="s">
        <v>579</v>
      </c>
      <c r="B579">
        <v>72</v>
      </c>
      <c r="C579" t="str">
        <f t="shared" ref="C579:C642" si="300">IF(AND(B579&gt;=14,B579&lt;=26),"Joven",IF(AND(B579&gt;=27,B579&lt;=59),"Adulto",IF(B579&gt;=60,"Adulto Mayor","Niño")))</f>
        <v>Adulto Mayor</v>
      </c>
      <c r="D579" t="s">
        <v>6</v>
      </c>
      <c r="E579">
        <v>35.799999999999997</v>
      </c>
      <c r="F579" t="str">
        <f t="shared" ref="F579:F642" si="301">IF(E579&lt;18.5,"Bajo peso",IF(AND(E579&gt;=18.5,E579&lt;=24.9),"Peso Normal",IF(AND(E579&gt;=25,E579&lt;=29.9),"Sobrepeso",IF(AND(E579&gt;=30,E579&lt;=34.9),"Obesidad I",IF(AND(E579&gt;=35,E579&lt;=39.9),"Obesidad II","Obesidad III")))))</f>
        <v>Obesidad II</v>
      </c>
      <c r="G579">
        <v>0</v>
      </c>
      <c r="H579" t="str">
        <f t="shared" ref="H579:H642" si="302">IF(G579=1,"Tiene herencia","No tiene herencia")</f>
        <v>No tiene herencia</v>
      </c>
      <c r="I579">
        <v>165</v>
      </c>
      <c r="J579">
        <v>99</v>
      </c>
      <c r="K579">
        <v>98</v>
      </c>
      <c r="L579" t="str">
        <f t="shared" ref="L579:L642" si="303">IF(AND(K579&gt;=60,K579&lt;=100),"Normal",IF(K579&gt;100,"Taquicardia","Bradicardia"))</f>
        <v>Normal</v>
      </c>
      <c r="M579">
        <v>37</v>
      </c>
      <c r="N579" t="str">
        <f t="shared" ref="N579:N642" si="304">IF(M579&gt;=50,"Normal",IF(AND(M579&gt;=41,M579&lt;=49),"Intermedia","Reducida"))</f>
        <v>Reducida</v>
      </c>
      <c r="O579">
        <v>2</v>
      </c>
      <c r="P579" t="str">
        <f t="shared" ref="P579:P642" si="305">IF(O579=1,"Sin limitaciones",IF(O579=2,"Ligera limitaciones",IF(O579=3,"Limitacion marcada","Incapacidad")))</f>
        <v>Ligera limitaciones</v>
      </c>
      <c r="Q579">
        <v>1</v>
      </c>
      <c r="R579" t="str">
        <f t="shared" ref="R579:R642" si="306">IF(Q579=1,"Tiene cetoacidosis","No tiene cetoacidosis")</f>
        <v>Tiene cetoacidosis</v>
      </c>
      <c r="S579">
        <v>1</v>
      </c>
      <c r="T579" t="str">
        <f t="shared" ref="T579:T642" si="307">IF(S579=1,"Tiene Insuficiencia","No tiene Insuficiencia")</f>
        <v>Tiene Insuficiencia</v>
      </c>
      <c r="U579">
        <v>1</v>
      </c>
      <c r="V579" t="str">
        <f t="shared" ref="V579:V642" si="308">IF(U579=1,"Hipertenso","Normotenso")</f>
        <v>Hipertenso</v>
      </c>
      <c r="W579">
        <v>4.9000000000000004</v>
      </c>
      <c r="X579" t="str">
        <f t="shared" si="297"/>
        <v>Alto</v>
      </c>
      <c r="Y579">
        <v>73</v>
      </c>
      <c r="Z579" t="str">
        <f t="shared" si="298"/>
        <v>Elevado</v>
      </c>
      <c r="AA579">
        <v>45</v>
      </c>
      <c r="AB579" t="str">
        <f t="shared" ref="AB579:AB642" si="309">IF(AA579&gt;90,"Normal",IF(AND(AA579&gt;=60,AA579&lt;=90),"Funcion disminuida",IF(AND(AA579&gt;=30,AA579&lt;=59),"Funcion disminuida moderada",IF(AND(AA579&gt;=15,AA579&lt;=29),"Dismucion grave",IF(AA579&lt;15,"Fallo renal","error")))))</f>
        <v>Funcion disminuida moderada</v>
      </c>
      <c r="AC579">
        <v>2334</v>
      </c>
      <c r="AD579" t="str">
        <f t="shared" ref="AD579:AD642" si="310">IF(AC579&lt;30,"Normal",IF(AND(AC579&lt;=30,AC579&lt;=300),"Microalbuminuria","Proteinuria"))</f>
        <v>Proteinuria</v>
      </c>
      <c r="AE579">
        <v>2100</v>
      </c>
      <c r="AF579" t="str">
        <f t="shared" ref="AF579:AF642" si="311">IF(AE579&lt;30,"Normal",IF(AND(AE579&gt;=30,AE579&lt;=300),"Microalbuminuria","Macroalbuminuria"))</f>
        <v>Macroalbuminuria</v>
      </c>
      <c r="AG579">
        <v>521</v>
      </c>
      <c r="AH579" t="str">
        <f t="shared" ref="AH579:AH642" si="312">IF(AND(AG579&gt;=0,AG579&lt;=49),"Anuria",IF(AND(AG579&gt;=50,AG579&lt;=499),"Oliguria",IF(AND(AG579&gt;=500,AG579&lt;=3500),"Poliuria")))</f>
        <v>Poliuria</v>
      </c>
      <c r="AI579">
        <v>1</v>
      </c>
      <c r="AJ579" t="str">
        <f t="shared" ref="AJ579:AJ642" si="313">IF(AI579=1,"Diabetico","No Diabetico")</f>
        <v>Diabetico</v>
      </c>
      <c r="AK579">
        <v>143</v>
      </c>
      <c r="AL579" t="str">
        <f t="shared" ref="AL579:AL642" si="314">IF(AK579&lt;100,"Normal",IF(AND(AK579&gt;=100,AK579&lt;=125),"Prediabetes","Diabetes"))</f>
        <v>Diabetes</v>
      </c>
      <c r="AM579">
        <v>8</v>
      </c>
      <c r="AN579" t="str">
        <f t="shared" ref="AN579:AN642" si="315">IF(AM579&lt;5.7,"Normal",IF(AND(AM579&gt;=5.7,AM579&lt;=6.4),"Prediabetes","Diabetes"))</f>
        <v>Diabetes</v>
      </c>
      <c r="AO579">
        <v>294</v>
      </c>
      <c r="AP579" t="str">
        <f t="shared" ref="AP579:AP642" si="316">IF(AO579&lt;200,"Normal",IF(AND(AO579&gt;=200,AO579&lt;=239),"Alto","Riesgo"))</f>
        <v>Riesgo</v>
      </c>
      <c r="AQ579">
        <v>220</v>
      </c>
      <c r="AR579" t="str">
        <f t="shared" ref="AR579:AR642" si="317">IF(AQ579&lt;100,"Normal",IF(AND(AQ579&gt;=100,AQ579&lt;=129),"Casi normal",IF(AND(AQ579&gt;=130,AQ579&lt;=159),"Limite alto",IF(AND(AQ579&gt;=160,AQ579&lt;=189),"Alto",IF(AQ579&gt;=190,"Muy alto")))))</f>
        <v>Muy alto</v>
      </c>
      <c r="AS579">
        <v>42</v>
      </c>
      <c r="AT579" t="str">
        <f t="shared" ref="AT579:AT642" si="318">IF(AS579&gt;=60,"Normal","Bajo")</f>
        <v>Bajo</v>
      </c>
      <c r="AU579">
        <v>264</v>
      </c>
      <c r="AV579" t="str">
        <f t="shared" ref="AV579:AV642" si="319">IF(AU579&lt;=150,"Normal","Alto")</f>
        <v>Alto</v>
      </c>
      <c r="AW579">
        <v>136</v>
      </c>
      <c r="AX579" t="str">
        <f t="shared" ref="AX579:AX642" si="320">IF(AND(AW579&gt;=135,AW579&lt;=145),"Normal",IF(AW579&gt;145,"Alto","Bajo"))</f>
        <v>Normal</v>
      </c>
      <c r="AY579">
        <v>5.2</v>
      </c>
      <c r="AZ579" t="str">
        <f t="shared" ref="AZ579:AZ642" si="321">IF(AND(AY579&gt;=3.5,AY579&lt;=5),"Normal",IF(AY579&gt;5,"Alto","Bajo"))</f>
        <v>Alto</v>
      </c>
      <c r="BA579">
        <v>8</v>
      </c>
      <c r="BB579" t="str">
        <f t="shared" si="299"/>
        <v>Baja</v>
      </c>
      <c r="BC579">
        <v>8</v>
      </c>
      <c r="BD579" t="str">
        <f t="shared" ref="BD579:BD642" si="322">IF(AND(BC579&gt;=8.5,BC579&lt;=10.5),"Normal",IF(BC579&gt;10.5,"Alto","Bajo"))</f>
        <v>Bajo</v>
      </c>
      <c r="BE579">
        <v>7.4</v>
      </c>
      <c r="BF579" t="str">
        <f t="shared" ref="BF579:BF642" si="323">IF(AND(BE579&gt;=2.5,BE579&lt;=4.5),"Normal",IF(BE579&gt;4.5,"Alto","Bajo"))</f>
        <v>Alto</v>
      </c>
      <c r="BG579">
        <v>0</v>
      </c>
      <c r="BH579" t="str">
        <f t="shared" ref="BH579:BH642" si="324">IF(BG579=1,"Toma ECA","No Toma ECA")</f>
        <v>No Toma ECA</v>
      </c>
      <c r="BI579">
        <v>1</v>
      </c>
      <c r="BJ579" t="str">
        <f t="shared" ref="BJ579:BJ642" si="325">IF(BI579=1,"Toma ARB","No toma ARB")</f>
        <v>Toma ARB</v>
      </c>
      <c r="BK579">
        <v>1</v>
      </c>
      <c r="BL579" t="str">
        <f t="shared" ref="BL579:BL642" si="326">IF(BK579=1,"Toma diureticos","No toma diureticos")</f>
        <v>Toma diureticos</v>
      </c>
      <c r="BM579">
        <v>1</v>
      </c>
      <c r="BN579" t="str">
        <f t="shared" ref="BN579:BN642" si="327">IF(BM579=1,"Toma estatinas","No toma estatinas")</f>
        <v>Toma estatinas</v>
      </c>
      <c r="BO579">
        <v>1</v>
      </c>
      <c r="BP579" t="str">
        <f t="shared" ref="BP579:BP642" si="328">IF(BO579=1,"Enfermedad renal","Sano")</f>
        <v>Enfermedad renal</v>
      </c>
      <c r="BQ579">
        <v>1</v>
      </c>
      <c r="BR579" t="str">
        <f t="shared" ref="BR579:BR642" si="329">IF(BQ579=1,"Enfermedad cardiovascular","Sano")</f>
        <v>Enfermedad cardiovascular</v>
      </c>
    </row>
    <row r="580" spans="1:70" x14ac:dyDescent="0.25">
      <c r="A580" t="s">
        <v>580</v>
      </c>
      <c r="B580">
        <v>64</v>
      </c>
      <c r="C580" t="str">
        <f t="shared" si="300"/>
        <v>Adulto Mayor</v>
      </c>
      <c r="D580" t="s">
        <v>6</v>
      </c>
      <c r="E580">
        <v>29.9</v>
      </c>
      <c r="F580" t="str">
        <f t="shared" si="301"/>
        <v>Sobrepeso</v>
      </c>
      <c r="G580">
        <v>0</v>
      </c>
      <c r="H580" t="str">
        <f t="shared" si="302"/>
        <v>No tiene herencia</v>
      </c>
      <c r="I580">
        <v>158</v>
      </c>
      <c r="J580">
        <v>90</v>
      </c>
      <c r="K580">
        <v>78</v>
      </c>
      <c r="L580" t="str">
        <f t="shared" si="303"/>
        <v>Normal</v>
      </c>
      <c r="M580">
        <v>48</v>
      </c>
      <c r="N580" t="str">
        <f t="shared" si="304"/>
        <v>Intermedia</v>
      </c>
      <c r="O580">
        <v>3</v>
      </c>
      <c r="P580" t="str">
        <f t="shared" si="305"/>
        <v>Limitacion marcada</v>
      </c>
      <c r="Q580">
        <v>1</v>
      </c>
      <c r="R580" t="str">
        <f t="shared" si="306"/>
        <v>Tiene cetoacidosis</v>
      </c>
      <c r="S580">
        <v>1</v>
      </c>
      <c r="T580" t="str">
        <f t="shared" si="307"/>
        <v>Tiene Insuficiencia</v>
      </c>
      <c r="U580">
        <v>1</v>
      </c>
      <c r="V580" t="str">
        <f t="shared" si="308"/>
        <v>Hipertenso</v>
      </c>
      <c r="W580">
        <v>3</v>
      </c>
      <c r="X580" t="str">
        <f t="shared" si="297"/>
        <v>Alto</v>
      </c>
      <c r="Y580">
        <v>105</v>
      </c>
      <c r="Z580" t="str">
        <f t="shared" si="298"/>
        <v>Riesgo</v>
      </c>
      <c r="AA580">
        <v>45</v>
      </c>
      <c r="AB580" t="str">
        <f t="shared" si="309"/>
        <v>Funcion disminuida moderada</v>
      </c>
      <c r="AC580">
        <v>1658</v>
      </c>
      <c r="AD580" t="str">
        <f t="shared" si="310"/>
        <v>Proteinuria</v>
      </c>
      <c r="AE580">
        <v>1326</v>
      </c>
      <c r="AF580" t="str">
        <f t="shared" si="311"/>
        <v>Macroalbuminuria</v>
      </c>
      <c r="AG580">
        <v>317</v>
      </c>
      <c r="AH580" t="str">
        <f t="shared" si="312"/>
        <v>Oliguria</v>
      </c>
      <c r="AI580">
        <v>1</v>
      </c>
      <c r="AJ580" t="str">
        <f t="shared" si="313"/>
        <v>Diabetico</v>
      </c>
      <c r="AK580">
        <v>151</v>
      </c>
      <c r="AL580" t="str">
        <f t="shared" si="314"/>
        <v>Diabetes</v>
      </c>
      <c r="AM580">
        <v>8.3000000000000007</v>
      </c>
      <c r="AN580" t="str">
        <f t="shared" si="315"/>
        <v>Diabetes</v>
      </c>
      <c r="AO580">
        <v>239</v>
      </c>
      <c r="AP580" t="str">
        <f t="shared" si="316"/>
        <v>Alto</v>
      </c>
      <c r="AQ580">
        <v>194</v>
      </c>
      <c r="AR580" t="str">
        <f t="shared" si="317"/>
        <v>Muy alto</v>
      </c>
      <c r="AS580">
        <v>27</v>
      </c>
      <c r="AT580" t="str">
        <f t="shared" si="318"/>
        <v>Bajo</v>
      </c>
      <c r="AU580">
        <v>447</v>
      </c>
      <c r="AV580" t="str">
        <f t="shared" si="319"/>
        <v>Alto</v>
      </c>
      <c r="AW580">
        <v>136</v>
      </c>
      <c r="AX580" t="str">
        <f t="shared" si="320"/>
        <v>Normal</v>
      </c>
      <c r="AY580">
        <v>6.8</v>
      </c>
      <c r="AZ580" t="str">
        <f t="shared" si="321"/>
        <v>Alto</v>
      </c>
      <c r="BA580">
        <v>10.4</v>
      </c>
      <c r="BB580" t="str">
        <f t="shared" si="299"/>
        <v>Baja</v>
      </c>
      <c r="BC580">
        <v>8.9</v>
      </c>
      <c r="BD580" t="str">
        <f t="shared" si="322"/>
        <v>Normal</v>
      </c>
      <c r="BE580">
        <v>6.9</v>
      </c>
      <c r="BF580" t="str">
        <f t="shared" si="323"/>
        <v>Alto</v>
      </c>
      <c r="BG580">
        <v>1</v>
      </c>
      <c r="BH580" t="str">
        <f t="shared" si="324"/>
        <v>Toma ECA</v>
      </c>
      <c r="BI580">
        <v>1</v>
      </c>
      <c r="BJ580" t="str">
        <f t="shared" si="325"/>
        <v>Toma ARB</v>
      </c>
      <c r="BK580">
        <v>0</v>
      </c>
      <c r="BL580" t="str">
        <f t="shared" si="326"/>
        <v>No toma diureticos</v>
      </c>
      <c r="BM580">
        <v>1</v>
      </c>
      <c r="BN580" t="str">
        <f t="shared" si="327"/>
        <v>Toma estatinas</v>
      </c>
      <c r="BO580">
        <v>1</v>
      </c>
      <c r="BP580" t="str">
        <f t="shared" si="328"/>
        <v>Enfermedad renal</v>
      </c>
      <c r="BQ580">
        <v>1</v>
      </c>
      <c r="BR580" t="str">
        <f t="shared" si="329"/>
        <v>Enfermedad cardiovascular</v>
      </c>
    </row>
    <row r="581" spans="1:70" x14ac:dyDescent="0.25">
      <c r="A581" t="s">
        <v>581</v>
      </c>
      <c r="B581">
        <v>64</v>
      </c>
      <c r="C581" t="str">
        <f t="shared" si="300"/>
        <v>Adulto Mayor</v>
      </c>
      <c r="D581" t="s">
        <v>1</v>
      </c>
      <c r="E581">
        <v>27.3</v>
      </c>
      <c r="F581" t="str">
        <f t="shared" si="301"/>
        <v>Sobrepeso</v>
      </c>
      <c r="G581">
        <v>0</v>
      </c>
      <c r="H581" t="str">
        <f t="shared" si="302"/>
        <v>No tiene herencia</v>
      </c>
      <c r="I581">
        <v>131</v>
      </c>
      <c r="J581">
        <v>69</v>
      </c>
      <c r="K581">
        <v>70</v>
      </c>
      <c r="L581" t="str">
        <f t="shared" si="303"/>
        <v>Normal</v>
      </c>
      <c r="M581">
        <v>54</v>
      </c>
      <c r="N581" t="str">
        <f t="shared" si="304"/>
        <v>Normal</v>
      </c>
      <c r="O581">
        <v>1</v>
      </c>
      <c r="P581" t="str">
        <f t="shared" si="305"/>
        <v>Sin limitaciones</v>
      </c>
      <c r="Q581">
        <v>0</v>
      </c>
      <c r="R581" t="str">
        <f t="shared" si="306"/>
        <v>No tiene cetoacidosis</v>
      </c>
      <c r="S581">
        <v>0</v>
      </c>
      <c r="T581" t="str">
        <f t="shared" si="307"/>
        <v>No tiene Insuficiencia</v>
      </c>
      <c r="U581">
        <v>1</v>
      </c>
      <c r="V581" t="str">
        <f t="shared" si="308"/>
        <v>Hipertenso</v>
      </c>
      <c r="W581">
        <v>1.2</v>
      </c>
      <c r="X581" t="str">
        <f t="shared" si="297"/>
        <v>Normal</v>
      </c>
      <c r="Y581">
        <v>27</v>
      </c>
      <c r="Z581" t="str">
        <f t="shared" si="298"/>
        <v>Normal</v>
      </c>
      <c r="AA581">
        <v>61</v>
      </c>
      <c r="AB581" t="str">
        <f t="shared" si="309"/>
        <v>Funcion disminuida</v>
      </c>
      <c r="AC581">
        <v>23</v>
      </c>
      <c r="AD581" t="str">
        <f t="shared" si="310"/>
        <v>Normal</v>
      </c>
      <c r="AE581">
        <v>18</v>
      </c>
      <c r="AF581" t="str">
        <f t="shared" si="311"/>
        <v>Normal</v>
      </c>
      <c r="AG581">
        <v>1778</v>
      </c>
      <c r="AH581" t="str">
        <f t="shared" si="312"/>
        <v>Poliuria</v>
      </c>
      <c r="AI581">
        <v>0</v>
      </c>
      <c r="AJ581" t="str">
        <f t="shared" si="313"/>
        <v>No Diabetico</v>
      </c>
      <c r="AK581">
        <v>88</v>
      </c>
      <c r="AL581" t="str">
        <f t="shared" si="314"/>
        <v>Normal</v>
      </c>
      <c r="AM581">
        <v>5.0999999999999996</v>
      </c>
      <c r="AN581" t="str">
        <f t="shared" si="315"/>
        <v>Normal</v>
      </c>
      <c r="AO581">
        <v>168</v>
      </c>
      <c r="AP581" t="str">
        <f t="shared" si="316"/>
        <v>Normal</v>
      </c>
      <c r="AQ581">
        <v>119</v>
      </c>
      <c r="AR581" t="str">
        <f t="shared" si="317"/>
        <v>Casi normal</v>
      </c>
      <c r="AS581">
        <v>46</v>
      </c>
      <c r="AT581" t="str">
        <f t="shared" si="318"/>
        <v>Bajo</v>
      </c>
      <c r="AU581">
        <v>84</v>
      </c>
      <c r="AV581" t="str">
        <f t="shared" si="319"/>
        <v>Normal</v>
      </c>
      <c r="AW581">
        <v>144</v>
      </c>
      <c r="AX581" t="str">
        <f t="shared" si="320"/>
        <v>Normal</v>
      </c>
      <c r="AY581">
        <v>4.7</v>
      </c>
      <c r="AZ581" t="str">
        <f t="shared" si="321"/>
        <v>Normal</v>
      </c>
      <c r="BA581">
        <v>15.3</v>
      </c>
      <c r="BB581" t="str">
        <f t="shared" si="299"/>
        <v>Normal</v>
      </c>
      <c r="BC581">
        <v>10.1</v>
      </c>
      <c r="BD581" t="str">
        <f t="shared" si="322"/>
        <v>Normal</v>
      </c>
      <c r="BE581">
        <v>3.8</v>
      </c>
      <c r="BF581" t="str">
        <f t="shared" si="323"/>
        <v>Normal</v>
      </c>
      <c r="BG581">
        <v>0</v>
      </c>
      <c r="BH581" t="str">
        <f t="shared" si="324"/>
        <v>No Toma ECA</v>
      </c>
      <c r="BI581">
        <v>0</v>
      </c>
      <c r="BJ581" t="str">
        <f t="shared" si="325"/>
        <v>No toma ARB</v>
      </c>
      <c r="BK581">
        <v>0</v>
      </c>
      <c r="BL581" t="str">
        <f t="shared" si="326"/>
        <v>No toma diureticos</v>
      </c>
      <c r="BM581">
        <v>1</v>
      </c>
      <c r="BN581" t="str">
        <f t="shared" si="327"/>
        <v>Toma estatinas</v>
      </c>
      <c r="BO581">
        <v>0</v>
      </c>
      <c r="BP581" t="str">
        <f t="shared" si="328"/>
        <v>Sano</v>
      </c>
      <c r="BQ581">
        <v>1</v>
      </c>
      <c r="BR581" t="str">
        <f t="shared" si="329"/>
        <v>Enfermedad cardiovascular</v>
      </c>
    </row>
    <row r="582" spans="1:70" x14ac:dyDescent="0.25">
      <c r="A582" t="s">
        <v>582</v>
      </c>
      <c r="B582">
        <v>61</v>
      </c>
      <c r="C582" t="str">
        <f t="shared" si="300"/>
        <v>Adulto Mayor</v>
      </c>
      <c r="D582" t="s">
        <v>6</v>
      </c>
      <c r="E582">
        <v>24.8</v>
      </c>
      <c r="F582" t="str">
        <f t="shared" si="301"/>
        <v>Peso Normal</v>
      </c>
      <c r="G582">
        <v>1</v>
      </c>
      <c r="H582" t="str">
        <f t="shared" si="302"/>
        <v>Tiene herencia</v>
      </c>
      <c r="I582">
        <v>124</v>
      </c>
      <c r="J582">
        <v>77</v>
      </c>
      <c r="K582">
        <v>62</v>
      </c>
      <c r="L582" t="str">
        <f t="shared" si="303"/>
        <v>Normal</v>
      </c>
      <c r="M582">
        <v>61</v>
      </c>
      <c r="N582" t="str">
        <f t="shared" si="304"/>
        <v>Normal</v>
      </c>
      <c r="O582">
        <v>2</v>
      </c>
      <c r="P582" t="str">
        <f t="shared" si="305"/>
        <v>Ligera limitaciones</v>
      </c>
      <c r="Q582">
        <v>0</v>
      </c>
      <c r="R582" t="str">
        <f t="shared" si="306"/>
        <v>No tiene cetoacidosis</v>
      </c>
      <c r="S582">
        <v>0</v>
      </c>
      <c r="T582" t="str">
        <f t="shared" si="307"/>
        <v>No tiene Insuficiencia</v>
      </c>
      <c r="U582">
        <v>1</v>
      </c>
      <c r="V582" t="str">
        <f t="shared" si="308"/>
        <v>Hipertenso</v>
      </c>
      <c r="W582">
        <v>0.6</v>
      </c>
      <c r="X582" t="str">
        <f t="shared" si="297"/>
        <v>Normal</v>
      </c>
      <c r="Y582">
        <v>30</v>
      </c>
      <c r="Z582" t="str">
        <f t="shared" si="298"/>
        <v>Normal</v>
      </c>
      <c r="AA582">
        <v>98</v>
      </c>
      <c r="AB582" t="str">
        <f t="shared" si="309"/>
        <v>Normal</v>
      </c>
      <c r="AC582">
        <v>8</v>
      </c>
      <c r="AD582" t="str">
        <f t="shared" si="310"/>
        <v>Normal</v>
      </c>
      <c r="AE582">
        <v>5</v>
      </c>
      <c r="AF582" t="str">
        <f t="shared" si="311"/>
        <v>Normal</v>
      </c>
      <c r="AG582">
        <v>2212</v>
      </c>
      <c r="AH582" t="str">
        <f t="shared" si="312"/>
        <v>Poliuria</v>
      </c>
      <c r="AI582">
        <v>0</v>
      </c>
      <c r="AJ582" t="str">
        <f t="shared" si="313"/>
        <v>No Diabetico</v>
      </c>
      <c r="AK582">
        <v>96</v>
      </c>
      <c r="AL582" t="str">
        <f t="shared" si="314"/>
        <v>Normal</v>
      </c>
      <c r="AM582">
        <v>5.7</v>
      </c>
      <c r="AN582" t="str">
        <f t="shared" si="315"/>
        <v>Prediabetes</v>
      </c>
      <c r="AO582">
        <v>192</v>
      </c>
      <c r="AP582" t="str">
        <f t="shared" si="316"/>
        <v>Normal</v>
      </c>
      <c r="AQ582">
        <v>97</v>
      </c>
      <c r="AR582" t="str">
        <f t="shared" si="317"/>
        <v>Normal</v>
      </c>
      <c r="AS582">
        <v>47</v>
      </c>
      <c r="AT582" t="str">
        <f t="shared" si="318"/>
        <v>Bajo</v>
      </c>
      <c r="AU582">
        <v>168</v>
      </c>
      <c r="AV582" t="str">
        <f t="shared" si="319"/>
        <v>Alto</v>
      </c>
      <c r="AW582">
        <v>141</v>
      </c>
      <c r="AX582" t="str">
        <f t="shared" si="320"/>
        <v>Normal</v>
      </c>
      <c r="AY582">
        <v>4.7</v>
      </c>
      <c r="AZ582" t="str">
        <f t="shared" si="321"/>
        <v>Normal</v>
      </c>
      <c r="BA582">
        <v>13.8</v>
      </c>
      <c r="BB582" t="str">
        <f t="shared" si="299"/>
        <v>Normal</v>
      </c>
      <c r="BC582">
        <v>9.6</v>
      </c>
      <c r="BD582" t="str">
        <f t="shared" si="322"/>
        <v>Normal</v>
      </c>
      <c r="BE582">
        <v>4.0999999999999996</v>
      </c>
      <c r="BF582" t="str">
        <f t="shared" si="323"/>
        <v>Normal</v>
      </c>
      <c r="BG582">
        <v>1</v>
      </c>
      <c r="BH582" t="str">
        <f t="shared" si="324"/>
        <v>Toma ECA</v>
      </c>
      <c r="BI582">
        <v>0</v>
      </c>
      <c r="BJ582" t="str">
        <f t="shared" si="325"/>
        <v>No toma ARB</v>
      </c>
      <c r="BK582">
        <v>1</v>
      </c>
      <c r="BL582" t="str">
        <f t="shared" si="326"/>
        <v>Toma diureticos</v>
      </c>
      <c r="BM582">
        <v>0</v>
      </c>
      <c r="BN582" t="str">
        <f t="shared" si="327"/>
        <v>No toma estatinas</v>
      </c>
      <c r="BO582">
        <v>0</v>
      </c>
      <c r="BP582" t="str">
        <f t="shared" si="328"/>
        <v>Sano</v>
      </c>
      <c r="BQ582">
        <v>1</v>
      </c>
      <c r="BR582" t="str">
        <f t="shared" si="329"/>
        <v>Enfermedad cardiovascular</v>
      </c>
    </row>
    <row r="583" spans="1:70" x14ac:dyDescent="0.25">
      <c r="A583" t="s">
        <v>583</v>
      </c>
      <c r="B583">
        <v>75</v>
      </c>
      <c r="C583" t="str">
        <f t="shared" si="300"/>
        <v>Adulto Mayor</v>
      </c>
      <c r="D583" t="s">
        <v>6</v>
      </c>
      <c r="E583">
        <v>37.4</v>
      </c>
      <c r="F583" t="str">
        <f t="shared" si="301"/>
        <v>Obesidad II</v>
      </c>
      <c r="G583">
        <v>0</v>
      </c>
      <c r="H583" t="str">
        <f t="shared" si="302"/>
        <v>No tiene herencia</v>
      </c>
      <c r="I583">
        <v>146</v>
      </c>
      <c r="J583">
        <v>98</v>
      </c>
      <c r="K583">
        <v>99</v>
      </c>
      <c r="L583" t="str">
        <f t="shared" si="303"/>
        <v>Normal</v>
      </c>
      <c r="M583">
        <v>38</v>
      </c>
      <c r="N583" t="str">
        <f t="shared" si="304"/>
        <v>Reducida</v>
      </c>
      <c r="O583">
        <v>4</v>
      </c>
      <c r="P583" t="str">
        <f t="shared" si="305"/>
        <v>Incapacidad</v>
      </c>
      <c r="Q583">
        <v>0</v>
      </c>
      <c r="R583" t="str">
        <f t="shared" si="306"/>
        <v>No tiene cetoacidosis</v>
      </c>
      <c r="S583">
        <v>1</v>
      </c>
      <c r="T583" t="str">
        <f t="shared" si="307"/>
        <v>Tiene Insuficiencia</v>
      </c>
      <c r="U583">
        <v>1</v>
      </c>
      <c r="V583" t="str">
        <f t="shared" si="308"/>
        <v>Hipertenso</v>
      </c>
      <c r="W583">
        <v>1.9</v>
      </c>
      <c r="X583" t="str">
        <f t="shared" si="297"/>
        <v>Alto</v>
      </c>
      <c r="Y583">
        <v>105</v>
      </c>
      <c r="Z583" t="str">
        <f t="shared" si="298"/>
        <v>Riesgo</v>
      </c>
      <c r="AA583">
        <v>53</v>
      </c>
      <c r="AB583" t="str">
        <f t="shared" si="309"/>
        <v>Funcion disminuida moderada</v>
      </c>
      <c r="AC583">
        <v>1384</v>
      </c>
      <c r="AD583" t="str">
        <f t="shared" si="310"/>
        <v>Proteinuria</v>
      </c>
      <c r="AE583">
        <v>968</v>
      </c>
      <c r="AF583" t="str">
        <f t="shared" si="311"/>
        <v>Macroalbuminuria</v>
      </c>
      <c r="AG583">
        <v>823</v>
      </c>
      <c r="AH583" t="str">
        <f t="shared" si="312"/>
        <v>Poliuria</v>
      </c>
      <c r="AI583">
        <v>1</v>
      </c>
      <c r="AJ583" t="str">
        <f t="shared" si="313"/>
        <v>Diabetico</v>
      </c>
      <c r="AK583">
        <v>173</v>
      </c>
      <c r="AL583" t="str">
        <f t="shared" si="314"/>
        <v>Diabetes</v>
      </c>
      <c r="AM583">
        <v>8.6999999999999993</v>
      </c>
      <c r="AN583" t="str">
        <f t="shared" si="315"/>
        <v>Diabetes</v>
      </c>
      <c r="AO583">
        <v>238</v>
      </c>
      <c r="AP583" t="str">
        <f t="shared" si="316"/>
        <v>Alto</v>
      </c>
      <c r="AQ583">
        <v>207</v>
      </c>
      <c r="AR583" t="str">
        <f t="shared" si="317"/>
        <v>Muy alto</v>
      </c>
      <c r="AS583">
        <v>33</v>
      </c>
      <c r="AT583" t="str">
        <f t="shared" si="318"/>
        <v>Bajo</v>
      </c>
      <c r="AU583">
        <v>421</v>
      </c>
      <c r="AV583" t="str">
        <f t="shared" si="319"/>
        <v>Alto</v>
      </c>
      <c r="AW583">
        <v>135</v>
      </c>
      <c r="AX583" t="str">
        <f t="shared" si="320"/>
        <v>Normal</v>
      </c>
      <c r="AY583">
        <v>6.4</v>
      </c>
      <c r="AZ583" t="str">
        <f t="shared" si="321"/>
        <v>Alto</v>
      </c>
      <c r="BA583">
        <v>8.8000000000000007</v>
      </c>
      <c r="BB583" t="str">
        <f t="shared" si="299"/>
        <v>Baja</v>
      </c>
      <c r="BC583">
        <v>8.5</v>
      </c>
      <c r="BD583" t="str">
        <f t="shared" si="322"/>
        <v>Normal</v>
      </c>
      <c r="BE583">
        <v>5.5</v>
      </c>
      <c r="BF583" t="str">
        <f t="shared" si="323"/>
        <v>Alto</v>
      </c>
      <c r="BG583">
        <v>1</v>
      </c>
      <c r="BH583" t="str">
        <f t="shared" si="324"/>
        <v>Toma ECA</v>
      </c>
      <c r="BI583">
        <v>0</v>
      </c>
      <c r="BJ583" t="str">
        <f t="shared" si="325"/>
        <v>No toma ARB</v>
      </c>
      <c r="BK583">
        <v>1</v>
      </c>
      <c r="BL583" t="str">
        <f t="shared" si="326"/>
        <v>Toma diureticos</v>
      </c>
      <c r="BM583">
        <v>0</v>
      </c>
      <c r="BN583" t="str">
        <f t="shared" si="327"/>
        <v>No toma estatinas</v>
      </c>
      <c r="BO583">
        <v>1</v>
      </c>
      <c r="BP583" t="str">
        <f t="shared" si="328"/>
        <v>Enfermedad renal</v>
      </c>
      <c r="BQ583">
        <v>0</v>
      </c>
      <c r="BR583" t="str">
        <f t="shared" si="329"/>
        <v>Sano</v>
      </c>
    </row>
    <row r="584" spans="1:70" x14ac:dyDescent="0.25">
      <c r="A584" t="s">
        <v>584</v>
      </c>
      <c r="B584">
        <v>52</v>
      </c>
      <c r="C584" t="str">
        <f t="shared" si="300"/>
        <v>Adulto</v>
      </c>
      <c r="D584" t="s">
        <v>1</v>
      </c>
      <c r="E584">
        <v>38.4</v>
      </c>
      <c r="F584" t="str">
        <f t="shared" si="301"/>
        <v>Obesidad II</v>
      </c>
      <c r="G584">
        <v>0</v>
      </c>
      <c r="H584" t="str">
        <f t="shared" si="302"/>
        <v>No tiene herencia</v>
      </c>
      <c r="I584">
        <v>185</v>
      </c>
      <c r="J584">
        <v>104</v>
      </c>
      <c r="K584">
        <v>91</v>
      </c>
      <c r="L584" t="str">
        <f t="shared" si="303"/>
        <v>Normal</v>
      </c>
      <c r="M584">
        <v>45</v>
      </c>
      <c r="N584" t="str">
        <f t="shared" si="304"/>
        <v>Intermedia</v>
      </c>
      <c r="O584">
        <v>2</v>
      </c>
      <c r="P584" t="str">
        <f t="shared" si="305"/>
        <v>Ligera limitaciones</v>
      </c>
      <c r="Q584">
        <v>1</v>
      </c>
      <c r="R584" t="str">
        <f t="shared" si="306"/>
        <v>Tiene cetoacidosis</v>
      </c>
      <c r="S584">
        <v>0</v>
      </c>
      <c r="T584" t="str">
        <f t="shared" si="307"/>
        <v>No tiene Insuficiencia</v>
      </c>
      <c r="U584">
        <v>1</v>
      </c>
      <c r="V584" t="str">
        <f t="shared" si="308"/>
        <v>Hipertenso</v>
      </c>
      <c r="W584">
        <v>4.9000000000000004</v>
      </c>
      <c r="X584" t="str">
        <f t="shared" si="297"/>
        <v>Alto</v>
      </c>
      <c r="Y584">
        <v>56</v>
      </c>
      <c r="Z584" t="str">
        <f t="shared" si="298"/>
        <v>Elevado</v>
      </c>
      <c r="AA584">
        <v>30</v>
      </c>
      <c r="AB584" t="str">
        <f t="shared" si="309"/>
        <v>Funcion disminuida moderada</v>
      </c>
      <c r="AC584">
        <v>365</v>
      </c>
      <c r="AD584" t="str">
        <f t="shared" si="310"/>
        <v>Proteinuria</v>
      </c>
      <c r="AE584">
        <v>255</v>
      </c>
      <c r="AF584" t="str">
        <f t="shared" si="311"/>
        <v>Microalbuminuria</v>
      </c>
      <c r="AG584">
        <v>432</v>
      </c>
      <c r="AH584" t="str">
        <f t="shared" si="312"/>
        <v>Oliguria</v>
      </c>
      <c r="AI584">
        <v>1</v>
      </c>
      <c r="AJ584" t="str">
        <f t="shared" si="313"/>
        <v>Diabetico</v>
      </c>
      <c r="AK584">
        <v>201</v>
      </c>
      <c r="AL584" t="str">
        <f t="shared" si="314"/>
        <v>Diabetes</v>
      </c>
      <c r="AM584">
        <v>10</v>
      </c>
      <c r="AN584" t="str">
        <f t="shared" si="315"/>
        <v>Diabetes</v>
      </c>
      <c r="AO584">
        <v>285</v>
      </c>
      <c r="AP584" t="str">
        <f t="shared" si="316"/>
        <v>Riesgo</v>
      </c>
      <c r="AQ584">
        <v>201</v>
      </c>
      <c r="AR584" t="str">
        <f t="shared" si="317"/>
        <v>Muy alto</v>
      </c>
      <c r="AS584">
        <v>26</v>
      </c>
      <c r="AT584" t="str">
        <f t="shared" si="318"/>
        <v>Bajo</v>
      </c>
      <c r="AU584">
        <v>252</v>
      </c>
      <c r="AV584" t="str">
        <f t="shared" si="319"/>
        <v>Alto</v>
      </c>
      <c r="AW584">
        <v>131</v>
      </c>
      <c r="AX584" t="str">
        <f t="shared" si="320"/>
        <v>Bajo</v>
      </c>
      <c r="AY584">
        <v>6.7</v>
      </c>
      <c r="AZ584" t="str">
        <f t="shared" si="321"/>
        <v>Alto</v>
      </c>
      <c r="BA584">
        <v>11</v>
      </c>
      <c r="BB584" t="str">
        <f t="shared" si="299"/>
        <v>Baja</v>
      </c>
      <c r="BC584">
        <v>8.6999999999999993</v>
      </c>
      <c r="BD584" t="str">
        <f t="shared" si="322"/>
        <v>Normal</v>
      </c>
      <c r="BE584">
        <v>7.1</v>
      </c>
      <c r="BF584" t="str">
        <f t="shared" si="323"/>
        <v>Alto</v>
      </c>
      <c r="BG584">
        <v>1</v>
      </c>
      <c r="BH584" t="str">
        <f t="shared" si="324"/>
        <v>Toma ECA</v>
      </c>
      <c r="BI584">
        <v>0</v>
      </c>
      <c r="BJ584" t="str">
        <f t="shared" si="325"/>
        <v>No toma ARB</v>
      </c>
      <c r="BK584">
        <v>1</v>
      </c>
      <c r="BL584" t="str">
        <f t="shared" si="326"/>
        <v>Toma diureticos</v>
      </c>
      <c r="BM584">
        <v>0</v>
      </c>
      <c r="BN584" t="str">
        <f t="shared" si="327"/>
        <v>No toma estatinas</v>
      </c>
      <c r="BO584">
        <v>1</v>
      </c>
      <c r="BP584" t="str">
        <f t="shared" si="328"/>
        <v>Enfermedad renal</v>
      </c>
      <c r="BQ584">
        <v>1</v>
      </c>
      <c r="BR584" t="str">
        <f t="shared" si="329"/>
        <v>Enfermedad cardiovascular</v>
      </c>
    </row>
    <row r="585" spans="1:70" x14ac:dyDescent="0.25">
      <c r="A585" t="s">
        <v>585</v>
      </c>
      <c r="B585">
        <v>63</v>
      </c>
      <c r="C585" t="str">
        <f t="shared" si="300"/>
        <v>Adulto Mayor</v>
      </c>
      <c r="D585" t="s">
        <v>6</v>
      </c>
      <c r="E585">
        <v>38.299999999999997</v>
      </c>
      <c r="F585" t="str">
        <f t="shared" si="301"/>
        <v>Obesidad II</v>
      </c>
      <c r="G585">
        <v>0</v>
      </c>
      <c r="H585" t="str">
        <f t="shared" si="302"/>
        <v>No tiene herencia</v>
      </c>
      <c r="I585">
        <v>181</v>
      </c>
      <c r="J585">
        <v>95</v>
      </c>
      <c r="K585">
        <v>102</v>
      </c>
      <c r="L585" t="str">
        <f t="shared" si="303"/>
        <v>Taquicardia</v>
      </c>
      <c r="M585">
        <v>50</v>
      </c>
      <c r="N585" t="str">
        <f t="shared" si="304"/>
        <v>Normal</v>
      </c>
      <c r="O585">
        <v>4</v>
      </c>
      <c r="P585" t="str">
        <f t="shared" si="305"/>
        <v>Incapacidad</v>
      </c>
      <c r="Q585">
        <v>1</v>
      </c>
      <c r="R585" t="str">
        <f t="shared" si="306"/>
        <v>Tiene cetoacidosis</v>
      </c>
      <c r="S585">
        <v>0</v>
      </c>
      <c r="T585" t="str">
        <f t="shared" si="307"/>
        <v>No tiene Insuficiencia</v>
      </c>
      <c r="U585">
        <v>1</v>
      </c>
      <c r="V585" t="str">
        <f t="shared" si="308"/>
        <v>Hipertenso</v>
      </c>
      <c r="W585">
        <v>4.7</v>
      </c>
      <c r="X585" t="str">
        <f t="shared" si="297"/>
        <v>Alto</v>
      </c>
      <c r="Y585">
        <v>59</v>
      </c>
      <c r="Z585" t="str">
        <f t="shared" si="298"/>
        <v>Elevado</v>
      </c>
      <c r="AA585">
        <v>46</v>
      </c>
      <c r="AB585" t="str">
        <f t="shared" si="309"/>
        <v>Funcion disminuida moderada</v>
      </c>
      <c r="AC585">
        <v>1163</v>
      </c>
      <c r="AD585" t="str">
        <f t="shared" si="310"/>
        <v>Proteinuria</v>
      </c>
      <c r="AE585">
        <v>814</v>
      </c>
      <c r="AF585" t="str">
        <f t="shared" si="311"/>
        <v>Macroalbuminuria</v>
      </c>
      <c r="AG585">
        <v>834</v>
      </c>
      <c r="AH585" t="str">
        <f t="shared" si="312"/>
        <v>Poliuria</v>
      </c>
      <c r="AI585">
        <v>0</v>
      </c>
      <c r="AJ585" t="str">
        <f t="shared" si="313"/>
        <v>No Diabetico</v>
      </c>
      <c r="AK585">
        <v>160</v>
      </c>
      <c r="AL585" t="str">
        <f t="shared" si="314"/>
        <v>Diabetes</v>
      </c>
      <c r="AM585">
        <v>7</v>
      </c>
      <c r="AN585" t="str">
        <f t="shared" si="315"/>
        <v>Diabetes</v>
      </c>
      <c r="AO585">
        <v>296</v>
      </c>
      <c r="AP585" t="str">
        <f t="shared" si="316"/>
        <v>Riesgo</v>
      </c>
      <c r="AQ585">
        <v>154</v>
      </c>
      <c r="AR585" t="str">
        <f t="shared" si="317"/>
        <v>Limite alto</v>
      </c>
      <c r="AS585">
        <v>38</v>
      </c>
      <c r="AT585" t="str">
        <f t="shared" si="318"/>
        <v>Bajo</v>
      </c>
      <c r="AU585">
        <v>216</v>
      </c>
      <c r="AV585" t="str">
        <f t="shared" si="319"/>
        <v>Alto</v>
      </c>
      <c r="AW585">
        <v>132</v>
      </c>
      <c r="AX585" t="str">
        <f t="shared" si="320"/>
        <v>Bajo</v>
      </c>
      <c r="AY585">
        <v>5.4</v>
      </c>
      <c r="AZ585" t="str">
        <f t="shared" si="321"/>
        <v>Alto</v>
      </c>
      <c r="BA585">
        <v>8.4</v>
      </c>
      <c r="BB585" t="str">
        <f t="shared" si="299"/>
        <v>Baja</v>
      </c>
      <c r="BC585">
        <v>7.9</v>
      </c>
      <c r="BD585" t="str">
        <f t="shared" si="322"/>
        <v>Bajo</v>
      </c>
      <c r="BE585">
        <v>5.2</v>
      </c>
      <c r="BF585" t="str">
        <f t="shared" si="323"/>
        <v>Alto</v>
      </c>
      <c r="BG585">
        <v>0</v>
      </c>
      <c r="BH585" t="str">
        <f t="shared" si="324"/>
        <v>No Toma ECA</v>
      </c>
      <c r="BI585">
        <v>0</v>
      </c>
      <c r="BJ585" t="str">
        <f t="shared" si="325"/>
        <v>No toma ARB</v>
      </c>
      <c r="BK585">
        <v>1</v>
      </c>
      <c r="BL585" t="str">
        <f t="shared" si="326"/>
        <v>Toma diureticos</v>
      </c>
      <c r="BM585">
        <v>1</v>
      </c>
      <c r="BN585" t="str">
        <f t="shared" si="327"/>
        <v>Toma estatinas</v>
      </c>
      <c r="BO585">
        <v>1</v>
      </c>
      <c r="BP585" t="str">
        <f t="shared" si="328"/>
        <v>Enfermedad renal</v>
      </c>
      <c r="BQ585">
        <v>1</v>
      </c>
      <c r="BR585" t="str">
        <f t="shared" si="329"/>
        <v>Enfermedad cardiovascular</v>
      </c>
    </row>
    <row r="586" spans="1:70" x14ac:dyDescent="0.25">
      <c r="A586" t="s">
        <v>586</v>
      </c>
      <c r="B586">
        <v>48</v>
      </c>
      <c r="C586" t="str">
        <f t="shared" si="300"/>
        <v>Adulto</v>
      </c>
      <c r="D586" t="s">
        <v>6</v>
      </c>
      <c r="E586">
        <v>23.3</v>
      </c>
      <c r="F586" t="str">
        <f t="shared" si="301"/>
        <v>Peso Normal</v>
      </c>
      <c r="G586">
        <v>1</v>
      </c>
      <c r="H586" t="str">
        <f t="shared" si="302"/>
        <v>Tiene herencia</v>
      </c>
      <c r="I586">
        <v>120</v>
      </c>
      <c r="J586">
        <v>65</v>
      </c>
      <c r="K586">
        <v>62</v>
      </c>
      <c r="L586" t="str">
        <f t="shared" si="303"/>
        <v>Normal</v>
      </c>
      <c r="M586">
        <v>70</v>
      </c>
      <c r="N586" t="str">
        <f t="shared" si="304"/>
        <v>Normal</v>
      </c>
      <c r="O586">
        <v>2</v>
      </c>
      <c r="P586" t="str">
        <f t="shared" si="305"/>
        <v>Ligera limitaciones</v>
      </c>
      <c r="Q586">
        <v>0</v>
      </c>
      <c r="R586" t="str">
        <f t="shared" si="306"/>
        <v>No tiene cetoacidosis</v>
      </c>
      <c r="S586">
        <v>0</v>
      </c>
      <c r="T586" t="str">
        <f t="shared" si="307"/>
        <v>No tiene Insuficiencia</v>
      </c>
      <c r="U586">
        <v>0</v>
      </c>
      <c r="V586" t="str">
        <f t="shared" si="308"/>
        <v>Normotenso</v>
      </c>
      <c r="W586">
        <v>1.1000000000000001</v>
      </c>
      <c r="X586" t="str">
        <f t="shared" si="297"/>
        <v>Alto</v>
      </c>
      <c r="Y586">
        <v>21</v>
      </c>
      <c r="Z586" t="str">
        <f t="shared" si="298"/>
        <v>Normal</v>
      </c>
      <c r="AA586">
        <v>67</v>
      </c>
      <c r="AB586" t="str">
        <f t="shared" si="309"/>
        <v>Funcion disminuida</v>
      </c>
      <c r="AC586">
        <v>23</v>
      </c>
      <c r="AD586" t="str">
        <f t="shared" si="310"/>
        <v>Normal</v>
      </c>
      <c r="AE586">
        <v>18</v>
      </c>
      <c r="AF586" t="str">
        <f t="shared" si="311"/>
        <v>Normal</v>
      </c>
      <c r="AG586">
        <v>1912</v>
      </c>
      <c r="AH586" t="str">
        <f t="shared" si="312"/>
        <v>Poliuria</v>
      </c>
      <c r="AI586">
        <v>0</v>
      </c>
      <c r="AJ586" t="str">
        <f t="shared" si="313"/>
        <v>No Diabetico</v>
      </c>
      <c r="AK586">
        <v>90</v>
      </c>
      <c r="AL586" t="str">
        <f t="shared" si="314"/>
        <v>Normal</v>
      </c>
      <c r="AM586">
        <v>5.0999999999999996</v>
      </c>
      <c r="AN586" t="str">
        <f t="shared" si="315"/>
        <v>Normal</v>
      </c>
      <c r="AO586">
        <v>211</v>
      </c>
      <c r="AP586" t="str">
        <f t="shared" si="316"/>
        <v>Alto</v>
      </c>
      <c r="AQ586">
        <v>129</v>
      </c>
      <c r="AR586" t="str">
        <f t="shared" si="317"/>
        <v>Casi normal</v>
      </c>
      <c r="AS586">
        <v>59</v>
      </c>
      <c r="AT586" t="str">
        <f t="shared" si="318"/>
        <v>Bajo</v>
      </c>
      <c r="AU586">
        <v>145</v>
      </c>
      <c r="AV586" t="str">
        <f t="shared" si="319"/>
        <v>Normal</v>
      </c>
      <c r="AW586">
        <v>138</v>
      </c>
      <c r="AX586" t="str">
        <f t="shared" si="320"/>
        <v>Normal</v>
      </c>
      <c r="AY586">
        <v>3.8</v>
      </c>
      <c r="AZ586" t="str">
        <f t="shared" si="321"/>
        <v>Normal</v>
      </c>
      <c r="BA586">
        <v>14</v>
      </c>
      <c r="BB586" t="str">
        <f t="shared" si="299"/>
        <v>Normal</v>
      </c>
      <c r="BC586">
        <v>9.4</v>
      </c>
      <c r="BD586" t="str">
        <f t="shared" si="322"/>
        <v>Normal</v>
      </c>
      <c r="BE586">
        <v>4.4000000000000004</v>
      </c>
      <c r="BF586" t="str">
        <f t="shared" si="323"/>
        <v>Normal</v>
      </c>
      <c r="BG586">
        <v>1</v>
      </c>
      <c r="BH586" t="str">
        <f t="shared" si="324"/>
        <v>Toma ECA</v>
      </c>
      <c r="BI586">
        <v>0</v>
      </c>
      <c r="BJ586" t="str">
        <f t="shared" si="325"/>
        <v>No toma ARB</v>
      </c>
      <c r="BK586">
        <v>0</v>
      </c>
      <c r="BL586" t="str">
        <f t="shared" si="326"/>
        <v>No toma diureticos</v>
      </c>
      <c r="BM586">
        <v>1</v>
      </c>
      <c r="BN586" t="str">
        <f t="shared" si="327"/>
        <v>Toma estatinas</v>
      </c>
      <c r="BO586">
        <v>0</v>
      </c>
      <c r="BP586" t="str">
        <f t="shared" si="328"/>
        <v>Sano</v>
      </c>
      <c r="BQ586">
        <v>1</v>
      </c>
      <c r="BR586" t="str">
        <f t="shared" si="329"/>
        <v>Enfermedad cardiovascular</v>
      </c>
    </row>
    <row r="587" spans="1:70" x14ac:dyDescent="0.25">
      <c r="A587" t="s">
        <v>587</v>
      </c>
      <c r="B587">
        <v>40</v>
      </c>
      <c r="C587" t="str">
        <f t="shared" si="300"/>
        <v>Adulto</v>
      </c>
      <c r="D587" t="s">
        <v>1</v>
      </c>
      <c r="E587">
        <v>22.5</v>
      </c>
      <c r="F587" t="str">
        <f t="shared" si="301"/>
        <v>Peso Normal</v>
      </c>
      <c r="G587">
        <v>0</v>
      </c>
      <c r="H587" t="str">
        <f t="shared" si="302"/>
        <v>No tiene herencia</v>
      </c>
      <c r="I587">
        <v>112</v>
      </c>
      <c r="J587">
        <v>84</v>
      </c>
      <c r="K587">
        <v>88</v>
      </c>
      <c r="L587" t="str">
        <f t="shared" si="303"/>
        <v>Normal</v>
      </c>
      <c r="M587">
        <v>52</v>
      </c>
      <c r="N587" t="str">
        <f t="shared" si="304"/>
        <v>Normal</v>
      </c>
      <c r="O587">
        <v>1</v>
      </c>
      <c r="P587" t="str">
        <f t="shared" si="305"/>
        <v>Sin limitaciones</v>
      </c>
      <c r="Q587">
        <v>0</v>
      </c>
      <c r="R587" t="str">
        <f t="shared" si="306"/>
        <v>No tiene cetoacidosis</v>
      </c>
      <c r="S587">
        <v>0</v>
      </c>
      <c r="T587" t="str">
        <f t="shared" si="307"/>
        <v>No tiene Insuficiencia</v>
      </c>
      <c r="U587">
        <v>1</v>
      </c>
      <c r="V587" t="str">
        <f t="shared" si="308"/>
        <v>Hipertenso</v>
      </c>
      <c r="W587">
        <v>1.1000000000000001</v>
      </c>
      <c r="X587" t="str">
        <f t="shared" si="297"/>
        <v>Normal</v>
      </c>
      <c r="Y587">
        <v>25</v>
      </c>
      <c r="Z587" t="str">
        <f t="shared" si="298"/>
        <v>Normal</v>
      </c>
      <c r="AA587">
        <v>80</v>
      </c>
      <c r="AB587" t="str">
        <f t="shared" si="309"/>
        <v>Funcion disminuida</v>
      </c>
      <c r="AC587">
        <v>24</v>
      </c>
      <c r="AD587" t="str">
        <f t="shared" si="310"/>
        <v>Normal</v>
      </c>
      <c r="AE587">
        <v>21</v>
      </c>
      <c r="AF587" t="str">
        <f t="shared" si="311"/>
        <v>Normal</v>
      </c>
      <c r="AG587">
        <v>1340</v>
      </c>
      <c r="AH587" t="str">
        <f t="shared" si="312"/>
        <v>Poliuria</v>
      </c>
      <c r="AI587">
        <v>0</v>
      </c>
      <c r="AJ587" t="str">
        <f t="shared" si="313"/>
        <v>No Diabetico</v>
      </c>
      <c r="AK587">
        <v>112</v>
      </c>
      <c r="AL587" t="str">
        <f t="shared" si="314"/>
        <v>Prediabetes</v>
      </c>
      <c r="AM587">
        <v>5.8</v>
      </c>
      <c r="AN587" t="str">
        <f t="shared" si="315"/>
        <v>Prediabetes</v>
      </c>
      <c r="AO587">
        <v>214</v>
      </c>
      <c r="AP587" t="str">
        <f t="shared" si="316"/>
        <v>Alto</v>
      </c>
      <c r="AQ587">
        <v>113</v>
      </c>
      <c r="AR587" t="str">
        <f t="shared" si="317"/>
        <v>Casi normal</v>
      </c>
      <c r="AS587">
        <v>48</v>
      </c>
      <c r="AT587" t="str">
        <f t="shared" si="318"/>
        <v>Bajo</v>
      </c>
      <c r="AU587">
        <v>156</v>
      </c>
      <c r="AV587" t="str">
        <f t="shared" si="319"/>
        <v>Alto</v>
      </c>
      <c r="AW587">
        <v>139</v>
      </c>
      <c r="AX587" t="str">
        <f t="shared" si="320"/>
        <v>Normal</v>
      </c>
      <c r="AY587">
        <v>4</v>
      </c>
      <c r="AZ587" t="str">
        <f t="shared" si="321"/>
        <v>Normal</v>
      </c>
      <c r="BA587">
        <v>15.7</v>
      </c>
      <c r="BB587" t="str">
        <f t="shared" si="299"/>
        <v>Normal</v>
      </c>
      <c r="BC587">
        <v>9.8000000000000007</v>
      </c>
      <c r="BD587" t="str">
        <f t="shared" si="322"/>
        <v>Normal</v>
      </c>
      <c r="BE587">
        <v>3.1</v>
      </c>
      <c r="BF587" t="str">
        <f t="shared" si="323"/>
        <v>Normal</v>
      </c>
      <c r="BG587">
        <v>1</v>
      </c>
      <c r="BH587" t="str">
        <f t="shared" si="324"/>
        <v>Toma ECA</v>
      </c>
      <c r="BI587">
        <v>1</v>
      </c>
      <c r="BJ587" t="str">
        <f t="shared" si="325"/>
        <v>Toma ARB</v>
      </c>
      <c r="BK587">
        <v>1</v>
      </c>
      <c r="BL587" t="str">
        <f t="shared" si="326"/>
        <v>Toma diureticos</v>
      </c>
      <c r="BM587">
        <v>1</v>
      </c>
      <c r="BN587" t="str">
        <f t="shared" si="327"/>
        <v>Toma estatinas</v>
      </c>
      <c r="BO587">
        <v>0</v>
      </c>
      <c r="BP587" t="str">
        <f t="shared" si="328"/>
        <v>Sano</v>
      </c>
      <c r="BQ587">
        <v>1</v>
      </c>
      <c r="BR587" t="str">
        <f t="shared" si="329"/>
        <v>Enfermedad cardiovascular</v>
      </c>
    </row>
    <row r="588" spans="1:70" x14ac:dyDescent="0.25">
      <c r="A588" t="s">
        <v>588</v>
      </c>
      <c r="B588">
        <v>85</v>
      </c>
      <c r="C588" t="str">
        <f t="shared" si="300"/>
        <v>Adulto Mayor</v>
      </c>
      <c r="D588" t="s">
        <v>6</v>
      </c>
      <c r="E588">
        <v>34</v>
      </c>
      <c r="F588" t="str">
        <f t="shared" si="301"/>
        <v>Obesidad I</v>
      </c>
      <c r="G588">
        <v>1</v>
      </c>
      <c r="H588" t="str">
        <f t="shared" si="302"/>
        <v>Tiene herencia</v>
      </c>
      <c r="I588">
        <v>163</v>
      </c>
      <c r="J588">
        <v>92</v>
      </c>
      <c r="K588">
        <v>78</v>
      </c>
      <c r="L588" t="str">
        <f t="shared" si="303"/>
        <v>Normal</v>
      </c>
      <c r="M588">
        <v>25</v>
      </c>
      <c r="N588" t="str">
        <f t="shared" si="304"/>
        <v>Reducida</v>
      </c>
      <c r="O588">
        <v>3</v>
      </c>
      <c r="P588" t="str">
        <f t="shared" si="305"/>
        <v>Limitacion marcada</v>
      </c>
      <c r="Q588">
        <v>0</v>
      </c>
      <c r="R588" t="str">
        <f t="shared" si="306"/>
        <v>No tiene cetoacidosis</v>
      </c>
      <c r="S588">
        <v>0</v>
      </c>
      <c r="T588" t="str">
        <f t="shared" si="307"/>
        <v>No tiene Insuficiencia</v>
      </c>
      <c r="U588">
        <v>1</v>
      </c>
      <c r="V588" t="str">
        <f t="shared" si="308"/>
        <v>Hipertenso</v>
      </c>
      <c r="W588">
        <v>4.5</v>
      </c>
      <c r="X588" t="str">
        <f t="shared" si="297"/>
        <v>Alto</v>
      </c>
      <c r="Y588">
        <v>54</v>
      </c>
      <c r="Z588" t="str">
        <f t="shared" si="298"/>
        <v>Elevado</v>
      </c>
      <c r="AA588">
        <v>19</v>
      </c>
      <c r="AB588" t="str">
        <f t="shared" si="309"/>
        <v>Dismucion grave</v>
      </c>
      <c r="AC588">
        <v>343</v>
      </c>
      <c r="AD588" t="str">
        <f t="shared" si="310"/>
        <v>Proteinuria</v>
      </c>
      <c r="AE588">
        <v>274</v>
      </c>
      <c r="AF588" t="str">
        <f t="shared" si="311"/>
        <v>Microalbuminuria</v>
      </c>
      <c r="AG588">
        <v>809</v>
      </c>
      <c r="AH588" t="str">
        <f t="shared" si="312"/>
        <v>Poliuria</v>
      </c>
      <c r="AI588">
        <v>1</v>
      </c>
      <c r="AJ588" t="str">
        <f t="shared" si="313"/>
        <v>Diabetico</v>
      </c>
      <c r="AK588">
        <v>207</v>
      </c>
      <c r="AL588" t="str">
        <f t="shared" si="314"/>
        <v>Diabetes</v>
      </c>
      <c r="AM588">
        <v>7</v>
      </c>
      <c r="AN588" t="str">
        <f t="shared" si="315"/>
        <v>Diabetes</v>
      </c>
      <c r="AO588">
        <v>284</v>
      </c>
      <c r="AP588" t="str">
        <f t="shared" si="316"/>
        <v>Riesgo</v>
      </c>
      <c r="AQ588">
        <v>187</v>
      </c>
      <c r="AR588" t="str">
        <f t="shared" si="317"/>
        <v>Alto</v>
      </c>
      <c r="AS588">
        <v>33</v>
      </c>
      <c r="AT588" t="str">
        <f t="shared" si="318"/>
        <v>Bajo</v>
      </c>
      <c r="AU588">
        <v>401</v>
      </c>
      <c r="AV588" t="str">
        <f t="shared" si="319"/>
        <v>Alto</v>
      </c>
      <c r="AW588">
        <v>132</v>
      </c>
      <c r="AX588" t="str">
        <f t="shared" si="320"/>
        <v>Bajo</v>
      </c>
      <c r="AY588">
        <v>5.3</v>
      </c>
      <c r="AZ588" t="str">
        <f t="shared" si="321"/>
        <v>Alto</v>
      </c>
      <c r="BA588">
        <v>10.9</v>
      </c>
      <c r="BB588" t="str">
        <f t="shared" si="299"/>
        <v>Baja</v>
      </c>
      <c r="BC588">
        <v>8.8000000000000007</v>
      </c>
      <c r="BD588" t="str">
        <f t="shared" si="322"/>
        <v>Normal</v>
      </c>
      <c r="BE588">
        <v>6.8</v>
      </c>
      <c r="BF588" t="str">
        <f t="shared" si="323"/>
        <v>Alto</v>
      </c>
      <c r="BG588">
        <v>1</v>
      </c>
      <c r="BH588" t="str">
        <f t="shared" si="324"/>
        <v>Toma ECA</v>
      </c>
      <c r="BI588">
        <v>0</v>
      </c>
      <c r="BJ588" t="str">
        <f t="shared" si="325"/>
        <v>No toma ARB</v>
      </c>
      <c r="BK588">
        <v>1</v>
      </c>
      <c r="BL588" t="str">
        <f t="shared" si="326"/>
        <v>Toma diureticos</v>
      </c>
      <c r="BM588">
        <v>1</v>
      </c>
      <c r="BN588" t="str">
        <f t="shared" si="327"/>
        <v>Toma estatinas</v>
      </c>
      <c r="BO588">
        <v>1</v>
      </c>
      <c r="BP588" t="str">
        <f t="shared" si="328"/>
        <v>Enfermedad renal</v>
      </c>
      <c r="BQ588">
        <v>1</v>
      </c>
      <c r="BR588" t="str">
        <f t="shared" si="329"/>
        <v>Enfermedad cardiovascular</v>
      </c>
    </row>
    <row r="589" spans="1:70" x14ac:dyDescent="0.25">
      <c r="A589" t="s">
        <v>589</v>
      </c>
      <c r="B589">
        <v>77</v>
      </c>
      <c r="C589" t="str">
        <f t="shared" si="300"/>
        <v>Adulto Mayor</v>
      </c>
      <c r="D589" t="s">
        <v>6</v>
      </c>
      <c r="E589">
        <v>31.5</v>
      </c>
      <c r="F589" t="str">
        <f t="shared" si="301"/>
        <v>Obesidad I</v>
      </c>
      <c r="G589">
        <v>0</v>
      </c>
      <c r="H589" t="str">
        <f t="shared" si="302"/>
        <v>No tiene herencia</v>
      </c>
      <c r="I589">
        <v>171</v>
      </c>
      <c r="J589">
        <v>90</v>
      </c>
      <c r="K589">
        <v>87</v>
      </c>
      <c r="L589" t="str">
        <f t="shared" si="303"/>
        <v>Normal</v>
      </c>
      <c r="M589">
        <v>42</v>
      </c>
      <c r="N589" t="str">
        <f t="shared" si="304"/>
        <v>Intermedia</v>
      </c>
      <c r="O589">
        <v>3</v>
      </c>
      <c r="P589" t="str">
        <f t="shared" si="305"/>
        <v>Limitacion marcada</v>
      </c>
      <c r="Q589">
        <v>0</v>
      </c>
      <c r="R589" t="str">
        <f t="shared" si="306"/>
        <v>No tiene cetoacidosis</v>
      </c>
      <c r="S589">
        <v>1</v>
      </c>
      <c r="T589" t="str">
        <f t="shared" si="307"/>
        <v>Tiene Insuficiencia</v>
      </c>
      <c r="U589">
        <v>1</v>
      </c>
      <c r="V589" t="str">
        <f t="shared" si="308"/>
        <v>Hipertenso</v>
      </c>
      <c r="W589">
        <v>1.7</v>
      </c>
      <c r="X589" t="str">
        <f t="shared" si="297"/>
        <v>Alto</v>
      </c>
      <c r="Y589">
        <v>55</v>
      </c>
      <c r="Z589" t="str">
        <f t="shared" si="298"/>
        <v>Elevado</v>
      </c>
      <c r="AA589">
        <v>48</v>
      </c>
      <c r="AB589" t="str">
        <f t="shared" si="309"/>
        <v>Funcion disminuida moderada</v>
      </c>
      <c r="AC589">
        <v>1565</v>
      </c>
      <c r="AD589" t="str">
        <f t="shared" si="310"/>
        <v>Proteinuria</v>
      </c>
      <c r="AE589">
        <v>1408</v>
      </c>
      <c r="AF589" t="str">
        <f t="shared" si="311"/>
        <v>Macroalbuminuria</v>
      </c>
      <c r="AG589">
        <v>416</v>
      </c>
      <c r="AH589" t="str">
        <f t="shared" si="312"/>
        <v>Oliguria</v>
      </c>
      <c r="AI589">
        <v>1</v>
      </c>
      <c r="AJ589" t="str">
        <f t="shared" si="313"/>
        <v>Diabetico</v>
      </c>
      <c r="AK589">
        <v>170</v>
      </c>
      <c r="AL589" t="str">
        <f t="shared" si="314"/>
        <v>Diabetes</v>
      </c>
      <c r="AM589">
        <v>10.9</v>
      </c>
      <c r="AN589" t="str">
        <f t="shared" si="315"/>
        <v>Diabetes</v>
      </c>
      <c r="AO589">
        <v>305</v>
      </c>
      <c r="AP589" t="str">
        <f t="shared" si="316"/>
        <v>Riesgo</v>
      </c>
      <c r="AQ589">
        <v>186</v>
      </c>
      <c r="AR589" t="str">
        <f t="shared" si="317"/>
        <v>Alto</v>
      </c>
      <c r="AS589">
        <v>30</v>
      </c>
      <c r="AT589" t="str">
        <f t="shared" si="318"/>
        <v>Bajo</v>
      </c>
      <c r="AU589">
        <v>293</v>
      </c>
      <c r="AV589" t="str">
        <f t="shared" si="319"/>
        <v>Alto</v>
      </c>
      <c r="AW589">
        <v>133</v>
      </c>
      <c r="AX589" t="str">
        <f t="shared" si="320"/>
        <v>Bajo</v>
      </c>
      <c r="AY589">
        <v>6.5</v>
      </c>
      <c r="AZ589" t="str">
        <f t="shared" si="321"/>
        <v>Alto</v>
      </c>
      <c r="BA589">
        <v>11</v>
      </c>
      <c r="BB589" t="str">
        <f t="shared" si="299"/>
        <v>Baja</v>
      </c>
      <c r="BC589">
        <v>8.6999999999999993</v>
      </c>
      <c r="BD589" t="str">
        <f t="shared" si="322"/>
        <v>Normal</v>
      </c>
      <c r="BE589">
        <v>6.2</v>
      </c>
      <c r="BF589" t="str">
        <f t="shared" si="323"/>
        <v>Alto</v>
      </c>
      <c r="BG589">
        <v>0</v>
      </c>
      <c r="BH589" t="str">
        <f t="shared" si="324"/>
        <v>No Toma ECA</v>
      </c>
      <c r="BI589">
        <v>0</v>
      </c>
      <c r="BJ589" t="str">
        <f t="shared" si="325"/>
        <v>No toma ARB</v>
      </c>
      <c r="BK589">
        <v>1</v>
      </c>
      <c r="BL589" t="str">
        <f t="shared" si="326"/>
        <v>Toma diureticos</v>
      </c>
      <c r="BM589">
        <v>0</v>
      </c>
      <c r="BN589" t="str">
        <f t="shared" si="327"/>
        <v>No toma estatinas</v>
      </c>
      <c r="BO589">
        <v>1</v>
      </c>
      <c r="BP589" t="str">
        <f t="shared" si="328"/>
        <v>Enfermedad renal</v>
      </c>
      <c r="BQ589">
        <v>0</v>
      </c>
      <c r="BR589" t="str">
        <f t="shared" si="329"/>
        <v>Sano</v>
      </c>
    </row>
    <row r="590" spans="1:70" x14ac:dyDescent="0.25">
      <c r="A590" t="s">
        <v>590</v>
      </c>
      <c r="B590">
        <v>58</v>
      </c>
      <c r="C590" t="str">
        <f t="shared" si="300"/>
        <v>Adulto</v>
      </c>
      <c r="D590" t="s">
        <v>1</v>
      </c>
      <c r="E590">
        <v>20.2</v>
      </c>
      <c r="F590" t="str">
        <f t="shared" si="301"/>
        <v>Peso Normal</v>
      </c>
      <c r="G590">
        <v>1</v>
      </c>
      <c r="H590" t="str">
        <f t="shared" si="302"/>
        <v>Tiene herencia</v>
      </c>
      <c r="I590">
        <v>119</v>
      </c>
      <c r="J590">
        <v>80</v>
      </c>
      <c r="K590">
        <v>68</v>
      </c>
      <c r="L590" t="str">
        <f t="shared" si="303"/>
        <v>Normal</v>
      </c>
      <c r="M590">
        <v>66</v>
      </c>
      <c r="N590" t="str">
        <f t="shared" si="304"/>
        <v>Normal</v>
      </c>
      <c r="O590">
        <v>1</v>
      </c>
      <c r="P590" t="str">
        <f t="shared" si="305"/>
        <v>Sin limitaciones</v>
      </c>
      <c r="Q590">
        <v>0</v>
      </c>
      <c r="R590" t="str">
        <f t="shared" si="306"/>
        <v>No tiene cetoacidosis</v>
      </c>
      <c r="S590">
        <v>0</v>
      </c>
      <c r="T590" t="str">
        <f t="shared" si="307"/>
        <v>No tiene Insuficiencia</v>
      </c>
      <c r="U590">
        <v>0</v>
      </c>
      <c r="V590" t="str">
        <f t="shared" si="308"/>
        <v>Normotenso</v>
      </c>
      <c r="W590">
        <v>1.1000000000000001</v>
      </c>
      <c r="X590" t="str">
        <f t="shared" si="297"/>
        <v>Normal</v>
      </c>
      <c r="Y590">
        <v>30</v>
      </c>
      <c r="Z590" t="str">
        <f t="shared" si="298"/>
        <v>Normal</v>
      </c>
      <c r="AA590">
        <v>82</v>
      </c>
      <c r="AB590" t="str">
        <f t="shared" si="309"/>
        <v>Funcion disminuida</v>
      </c>
      <c r="AC590">
        <v>10</v>
      </c>
      <c r="AD590" t="str">
        <f t="shared" si="310"/>
        <v>Normal</v>
      </c>
      <c r="AE590">
        <v>8</v>
      </c>
      <c r="AF590" t="str">
        <f t="shared" si="311"/>
        <v>Normal</v>
      </c>
      <c r="AG590">
        <v>1669</v>
      </c>
      <c r="AH590" t="str">
        <f t="shared" si="312"/>
        <v>Poliuria</v>
      </c>
      <c r="AI590">
        <v>0</v>
      </c>
      <c r="AJ590" t="str">
        <f t="shared" si="313"/>
        <v>No Diabetico</v>
      </c>
      <c r="AK590">
        <v>125</v>
      </c>
      <c r="AL590" t="str">
        <f t="shared" si="314"/>
        <v>Prediabetes</v>
      </c>
      <c r="AM590">
        <v>5.6</v>
      </c>
      <c r="AN590" t="str">
        <f t="shared" si="315"/>
        <v>Normal</v>
      </c>
      <c r="AO590">
        <v>161</v>
      </c>
      <c r="AP590" t="str">
        <f t="shared" si="316"/>
        <v>Normal</v>
      </c>
      <c r="AQ590">
        <v>124</v>
      </c>
      <c r="AR590" t="str">
        <f t="shared" si="317"/>
        <v>Casi normal</v>
      </c>
      <c r="AS590">
        <v>54</v>
      </c>
      <c r="AT590" t="str">
        <f t="shared" si="318"/>
        <v>Bajo</v>
      </c>
      <c r="AU590">
        <v>106</v>
      </c>
      <c r="AV590" t="str">
        <f t="shared" si="319"/>
        <v>Normal</v>
      </c>
      <c r="AW590">
        <v>144</v>
      </c>
      <c r="AX590" t="str">
        <f t="shared" si="320"/>
        <v>Normal</v>
      </c>
      <c r="AY590">
        <v>4.0999999999999996</v>
      </c>
      <c r="AZ590" t="str">
        <f t="shared" si="321"/>
        <v>Normal</v>
      </c>
      <c r="BA590">
        <v>15.1</v>
      </c>
      <c r="BB590" t="str">
        <f t="shared" si="299"/>
        <v>Normal</v>
      </c>
      <c r="BC590">
        <v>9.5</v>
      </c>
      <c r="BD590" t="str">
        <f t="shared" si="322"/>
        <v>Normal</v>
      </c>
      <c r="BE590">
        <v>4.3</v>
      </c>
      <c r="BF590" t="str">
        <f t="shared" si="323"/>
        <v>Normal</v>
      </c>
      <c r="BG590">
        <v>1</v>
      </c>
      <c r="BH590" t="str">
        <f t="shared" si="324"/>
        <v>Toma ECA</v>
      </c>
      <c r="BI590">
        <v>0</v>
      </c>
      <c r="BJ590" t="str">
        <f t="shared" si="325"/>
        <v>No toma ARB</v>
      </c>
      <c r="BK590">
        <v>1</v>
      </c>
      <c r="BL590" t="str">
        <f t="shared" si="326"/>
        <v>Toma diureticos</v>
      </c>
      <c r="BM590">
        <v>0</v>
      </c>
      <c r="BN590" t="str">
        <f t="shared" si="327"/>
        <v>No toma estatinas</v>
      </c>
      <c r="BO590">
        <v>0</v>
      </c>
      <c r="BP590" t="str">
        <f t="shared" si="328"/>
        <v>Sano</v>
      </c>
      <c r="BQ590">
        <v>0</v>
      </c>
      <c r="BR590" t="str">
        <f t="shared" si="329"/>
        <v>Sano</v>
      </c>
    </row>
    <row r="591" spans="1:70" x14ac:dyDescent="0.25">
      <c r="A591" t="s">
        <v>591</v>
      </c>
      <c r="B591">
        <v>51</v>
      </c>
      <c r="C591" t="str">
        <f t="shared" si="300"/>
        <v>Adulto</v>
      </c>
      <c r="D591" t="s">
        <v>1</v>
      </c>
      <c r="E591">
        <v>32.700000000000003</v>
      </c>
      <c r="F591" t="str">
        <f t="shared" si="301"/>
        <v>Obesidad I</v>
      </c>
      <c r="G591">
        <v>1</v>
      </c>
      <c r="H591" t="str">
        <f t="shared" si="302"/>
        <v>Tiene herencia</v>
      </c>
      <c r="I591">
        <v>179</v>
      </c>
      <c r="J591">
        <v>110</v>
      </c>
      <c r="K591">
        <v>91</v>
      </c>
      <c r="L591" t="str">
        <f t="shared" si="303"/>
        <v>Normal</v>
      </c>
      <c r="M591">
        <v>33</v>
      </c>
      <c r="N591" t="str">
        <f t="shared" si="304"/>
        <v>Reducida</v>
      </c>
      <c r="O591">
        <v>3</v>
      </c>
      <c r="P591" t="str">
        <f t="shared" si="305"/>
        <v>Limitacion marcada</v>
      </c>
      <c r="Q591">
        <v>1</v>
      </c>
      <c r="R591" t="str">
        <f t="shared" si="306"/>
        <v>Tiene cetoacidosis</v>
      </c>
      <c r="S591">
        <v>0</v>
      </c>
      <c r="T591" t="str">
        <f t="shared" si="307"/>
        <v>No tiene Insuficiencia</v>
      </c>
      <c r="U591">
        <v>1</v>
      </c>
      <c r="V591" t="str">
        <f t="shared" si="308"/>
        <v>Hipertenso</v>
      </c>
      <c r="W591">
        <v>2.2000000000000002</v>
      </c>
      <c r="X591" t="str">
        <f t="shared" si="297"/>
        <v>Alto</v>
      </c>
      <c r="Y591">
        <v>57</v>
      </c>
      <c r="Z591" t="str">
        <f t="shared" si="298"/>
        <v>Elevado</v>
      </c>
      <c r="AA591">
        <v>30</v>
      </c>
      <c r="AB591" t="str">
        <f t="shared" si="309"/>
        <v>Funcion disminuida moderada</v>
      </c>
      <c r="AC591">
        <v>2017</v>
      </c>
      <c r="AD591" t="str">
        <f t="shared" si="310"/>
        <v>Proteinuria</v>
      </c>
      <c r="AE591">
        <v>1411</v>
      </c>
      <c r="AF591" t="str">
        <f t="shared" si="311"/>
        <v>Macroalbuminuria</v>
      </c>
      <c r="AG591">
        <v>631</v>
      </c>
      <c r="AH591" t="str">
        <f t="shared" si="312"/>
        <v>Poliuria</v>
      </c>
      <c r="AI591">
        <v>0</v>
      </c>
      <c r="AJ591" t="str">
        <f t="shared" si="313"/>
        <v>No Diabetico</v>
      </c>
      <c r="AK591">
        <v>142</v>
      </c>
      <c r="AL591" t="str">
        <f t="shared" si="314"/>
        <v>Diabetes</v>
      </c>
      <c r="AM591">
        <v>8.5</v>
      </c>
      <c r="AN591" t="str">
        <f t="shared" si="315"/>
        <v>Diabetes</v>
      </c>
      <c r="AO591">
        <v>306</v>
      </c>
      <c r="AP591" t="str">
        <f t="shared" si="316"/>
        <v>Riesgo</v>
      </c>
      <c r="AQ591">
        <v>143</v>
      </c>
      <c r="AR591" t="str">
        <f t="shared" si="317"/>
        <v>Limite alto</v>
      </c>
      <c r="AS591">
        <v>41</v>
      </c>
      <c r="AT591" t="str">
        <f t="shared" si="318"/>
        <v>Bajo</v>
      </c>
      <c r="AU591">
        <v>424</v>
      </c>
      <c r="AV591" t="str">
        <f t="shared" si="319"/>
        <v>Alto</v>
      </c>
      <c r="AW591">
        <v>134</v>
      </c>
      <c r="AX591" t="str">
        <f t="shared" si="320"/>
        <v>Bajo</v>
      </c>
      <c r="AY591">
        <v>5.5</v>
      </c>
      <c r="AZ591" t="str">
        <f t="shared" si="321"/>
        <v>Alto</v>
      </c>
      <c r="BA591">
        <v>8.5</v>
      </c>
      <c r="BB591" t="str">
        <f t="shared" si="299"/>
        <v>Baja</v>
      </c>
      <c r="BC591">
        <v>8.8000000000000007</v>
      </c>
      <c r="BD591" t="str">
        <f t="shared" si="322"/>
        <v>Normal</v>
      </c>
      <c r="BE591">
        <v>7.4</v>
      </c>
      <c r="BF591" t="str">
        <f t="shared" si="323"/>
        <v>Alto</v>
      </c>
      <c r="BG591">
        <v>1</v>
      </c>
      <c r="BH591" t="str">
        <f t="shared" si="324"/>
        <v>Toma ECA</v>
      </c>
      <c r="BI591">
        <v>0</v>
      </c>
      <c r="BJ591" t="str">
        <f t="shared" si="325"/>
        <v>No toma ARB</v>
      </c>
      <c r="BK591">
        <v>0</v>
      </c>
      <c r="BL591" t="str">
        <f t="shared" si="326"/>
        <v>No toma diureticos</v>
      </c>
      <c r="BM591">
        <v>1</v>
      </c>
      <c r="BN591" t="str">
        <f t="shared" si="327"/>
        <v>Toma estatinas</v>
      </c>
      <c r="BO591">
        <v>1</v>
      </c>
      <c r="BP591" t="str">
        <f t="shared" si="328"/>
        <v>Enfermedad renal</v>
      </c>
      <c r="BQ591">
        <v>0</v>
      </c>
      <c r="BR591" t="str">
        <f t="shared" si="329"/>
        <v>Sano</v>
      </c>
    </row>
    <row r="592" spans="1:70" x14ac:dyDescent="0.25">
      <c r="A592" t="s">
        <v>592</v>
      </c>
      <c r="B592">
        <v>59</v>
      </c>
      <c r="C592" t="str">
        <f t="shared" si="300"/>
        <v>Adulto</v>
      </c>
      <c r="D592" t="s">
        <v>1</v>
      </c>
      <c r="E592">
        <v>24.6</v>
      </c>
      <c r="F592" t="str">
        <f t="shared" si="301"/>
        <v>Peso Normal</v>
      </c>
      <c r="G592">
        <v>1</v>
      </c>
      <c r="H592" t="str">
        <f t="shared" si="302"/>
        <v>Tiene herencia</v>
      </c>
      <c r="I592">
        <v>121</v>
      </c>
      <c r="J592">
        <v>76</v>
      </c>
      <c r="K592">
        <v>67</v>
      </c>
      <c r="L592" t="str">
        <f t="shared" si="303"/>
        <v>Normal</v>
      </c>
      <c r="M592">
        <v>62</v>
      </c>
      <c r="N592" t="str">
        <f t="shared" si="304"/>
        <v>Normal</v>
      </c>
      <c r="O592">
        <v>1</v>
      </c>
      <c r="P592" t="str">
        <f t="shared" si="305"/>
        <v>Sin limitaciones</v>
      </c>
      <c r="Q592">
        <v>0</v>
      </c>
      <c r="R592" t="str">
        <f t="shared" si="306"/>
        <v>No tiene cetoacidosis</v>
      </c>
      <c r="S592">
        <v>0</v>
      </c>
      <c r="T592" t="str">
        <f t="shared" si="307"/>
        <v>No tiene Insuficiencia</v>
      </c>
      <c r="U592">
        <v>1</v>
      </c>
      <c r="V592" t="str">
        <f t="shared" si="308"/>
        <v>Hipertenso</v>
      </c>
      <c r="W592">
        <v>1</v>
      </c>
      <c r="X592" t="str">
        <f t="shared" si="297"/>
        <v>Normal</v>
      </c>
      <c r="Y592">
        <v>34</v>
      </c>
      <c r="Z592" t="str">
        <f t="shared" si="298"/>
        <v>Normal</v>
      </c>
      <c r="AA592">
        <v>103</v>
      </c>
      <c r="AB592" t="str">
        <f t="shared" si="309"/>
        <v>Normal</v>
      </c>
      <c r="AC592">
        <v>19</v>
      </c>
      <c r="AD592" t="str">
        <f t="shared" si="310"/>
        <v>Normal</v>
      </c>
      <c r="AE592">
        <v>15</v>
      </c>
      <c r="AF592" t="str">
        <f t="shared" si="311"/>
        <v>Normal</v>
      </c>
      <c r="AG592">
        <v>1759</v>
      </c>
      <c r="AH592" t="str">
        <f t="shared" si="312"/>
        <v>Poliuria</v>
      </c>
      <c r="AI592">
        <v>0</v>
      </c>
      <c r="AJ592" t="str">
        <f t="shared" si="313"/>
        <v>No Diabetico</v>
      </c>
      <c r="AK592">
        <v>80</v>
      </c>
      <c r="AL592" t="str">
        <f t="shared" si="314"/>
        <v>Normal</v>
      </c>
      <c r="AM592">
        <v>6.4</v>
      </c>
      <c r="AN592" t="str">
        <f t="shared" si="315"/>
        <v>Prediabetes</v>
      </c>
      <c r="AO592">
        <v>169</v>
      </c>
      <c r="AP592" t="str">
        <f t="shared" si="316"/>
        <v>Normal</v>
      </c>
      <c r="AQ592">
        <v>124</v>
      </c>
      <c r="AR592" t="str">
        <f t="shared" si="317"/>
        <v>Casi normal</v>
      </c>
      <c r="AS592">
        <v>62</v>
      </c>
      <c r="AT592" t="str">
        <f t="shared" si="318"/>
        <v>Normal</v>
      </c>
      <c r="AU592">
        <v>149</v>
      </c>
      <c r="AV592" t="str">
        <f t="shared" si="319"/>
        <v>Normal</v>
      </c>
      <c r="AW592">
        <v>144</v>
      </c>
      <c r="AX592" t="str">
        <f t="shared" si="320"/>
        <v>Normal</v>
      </c>
      <c r="AY592">
        <v>4.3</v>
      </c>
      <c r="AZ592" t="str">
        <f t="shared" si="321"/>
        <v>Normal</v>
      </c>
      <c r="BA592">
        <v>12.6</v>
      </c>
      <c r="BB592" t="str">
        <f t="shared" si="299"/>
        <v>Baja</v>
      </c>
      <c r="BC592">
        <v>9.6</v>
      </c>
      <c r="BD592" t="str">
        <f t="shared" si="322"/>
        <v>Normal</v>
      </c>
      <c r="BE592">
        <v>3.8</v>
      </c>
      <c r="BF592" t="str">
        <f t="shared" si="323"/>
        <v>Normal</v>
      </c>
      <c r="BG592">
        <v>0</v>
      </c>
      <c r="BH592" t="str">
        <f t="shared" si="324"/>
        <v>No Toma ECA</v>
      </c>
      <c r="BI592">
        <v>1</v>
      </c>
      <c r="BJ592" t="str">
        <f t="shared" si="325"/>
        <v>Toma ARB</v>
      </c>
      <c r="BK592">
        <v>0</v>
      </c>
      <c r="BL592" t="str">
        <f t="shared" si="326"/>
        <v>No toma diureticos</v>
      </c>
      <c r="BM592">
        <v>1</v>
      </c>
      <c r="BN592" t="str">
        <f t="shared" si="327"/>
        <v>Toma estatinas</v>
      </c>
      <c r="BO592">
        <v>0</v>
      </c>
      <c r="BP592" t="str">
        <f t="shared" si="328"/>
        <v>Sano</v>
      </c>
      <c r="BQ592">
        <v>1</v>
      </c>
      <c r="BR592" t="str">
        <f t="shared" si="329"/>
        <v>Enfermedad cardiovascular</v>
      </c>
    </row>
    <row r="593" spans="1:70" x14ac:dyDescent="0.25">
      <c r="A593" t="s">
        <v>593</v>
      </c>
      <c r="B593">
        <v>53</v>
      </c>
      <c r="C593" t="str">
        <f t="shared" si="300"/>
        <v>Adulto</v>
      </c>
      <c r="D593" t="s">
        <v>6</v>
      </c>
      <c r="E593">
        <v>34.4</v>
      </c>
      <c r="F593" t="str">
        <f t="shared" si="301"/>
        <v>Obesidad I</v>
      </c>
      <c r="G593">
        <v>0</v>
      </c>
      <c r="H593" t="str">
        <f t="shared" si="302"/>
        <v>No tiene herencia</v>
      </c>
      <c r="I593">
        <v>189</v>
      </c>
      <c r="J593">
        <v>105</v>
      </c>
      <c r="K593">
        <v>87</v>
      </c>
      <c r="L593" t="str">
        <f t="shared" si="303"/>
        <v>Normal</v>
      </c>
      <c r="M593">
        <v>50</v>
      </c>
      <c r="N593" t="str">
        <f t="shared" si="304"/>
        <v>Normal</v>
      </c>
      <c r="O593">
        <v>4</v>
      </c>
      <c r="P593" t="str">
        <f t="shared" si="305"/>
        <v>Incapacidad</v>
      </c>
      <c r="Q593">
        <v>1</v>
      </c>
      <c r="R593" t="str">
        <f t="shared" si="306"/>
        <v>Tiene cetoacidosis</v>
      </c>
      <c r="S593">
        <v>1</v>
      </c>
      <c r="T593" t="str">
        <f t="shared" si="307"/>
        <v>Tiene Insuficiencia</v>
      </c>
      <c r="U593">
        <v>1</v>
      </c>
      <c r="V593" t="str">
        <f t="shared" si="308"/>
        <v>Hipertenso</v>
      </c>
      <c r="W593">
        <v>3</v>
      </c>
      <c r="X593" t="str">
        <f t="shared" si="297"/>
        <v>Alto</v>
      </c>
      <c r="Y593">
        <v>83</v>
      </c>
      <c r="Z593" t="str">
        <f t="shared" si="298"/>
        <v>Elevado</v>
      </c>
      <c r="AA593">
        <v>32</v>
      </c>
      <c r="AB593" t="str">
        <f t="shared" si="309"/>
        <v>Funcion disminuida moderada</v>
      </c>
      <c r="AC593">
        <v>1061</v>
      </c>
      <c r="AD593" t="str">
        <f t="shared" si="310"/>
        <v>Proteinuria</v>
      </c>
      <c r="AE593">
        <v>742</v>
      </c>
      <c r="AF593" t="str">
        <f t="shared" si="311"/>
        <v>Macroalbuminuria</v>
      </c>
      <c r="AG593">
        <v>374</v>
      </c>
      <c r="AH593" t="str">
        <f t="shared" si="312"/>
        <v>Oliguria</v>
      </c>
      <c r="AI593">
        <v>1</v>
      </c>
      <c r="AJ593" t="str">
        <f t="shared" si="313"/>
        <v>Diabetico</v>
      </c>
      <c r="AK593">
        <v>197</v>
      </c>
      <c r="AL593" t="str">
        <f t="shared" si="314"/>
        <v>Diabetes</v>
      </c>
      <c r="AM593">
        <v>7.5</v>
      </c>
      <c r="AN593" t="str">
        <f t="shared" si="315"/>
        <v>Diabetes</v>
      </c>
      <c r="AO593">
        <v>242</v>
      </c>
      <c r="AP593" t="str">
        <f t="shared" si="316"/>
        <v>Riesgo</v>
      </c>
      <c r="AQ593">
        <v>151</v>
      </c>
      <c r="AR593" t="str">
        <f t="shared" si="317"/>
        <v>Limite alto</v>
      </c>
      <c r="AS593">
        <v>28</v>
      </c>
      <c r="AT593" t="str">
        <f t="shared" si="318"/>
        <v>Bajo</v>
      </c>
      <c r="AU593">
        <v>358</v>
      </c>
      <c r="AV593" t="str">
        <f t="shared" si="319"/>
        <v>Alto</v>
      </c>
      <c r="AW593">
        <v>138</v>
      </c>
      <c r="AX593" t="str">
        <f t="shared" si="320"/>
        <v>Normal</v>
      </c>
      <c r="AY593">
        <v>5.4</v>
      </c>
      <c r="AZ593" t="str">
        <f t="shared" si="321"/>
        <v>Alto</v>
      </c>
      <c r="BA593">
        <v>10.199999999999999</v>
      </c>
      <c r="BB593" t="str">
        <f t="shared" si="299"/>
        <v>Baja</v>
      </c>
      <c r="BC593">
        <v>8.5</v>
      </c>
      <c r="BD593" t="str">
        <f t="shared" si="322"/>
        <v>Normal</v>
      </c>
      <c r="BE593">
        <v>5.0999999999999996</v>
      </c>
      <c r="BF593" t="str">
        <f t="shared" si="323"/>
        <v>Alto</v>
      </c>
      <c r="BG593">
        <v>1</v>
      </c>
      <c r="BH593" t="str">
        <f t="shared" si="324"/>
        <v>Toma ECA</v>
      </c>
      <c r="BI593">
        <v>0</v>
      </c>
      <c r="BJ593" t="str">
        <f t="shared" si="325"/>
        <v>No toma ARB</v>
      </c>
      <c r="BK593">
        <v>0</v>
      </c>
      <c r="BL593" t="str">
        <f t="shared" si="326"/>
        <v>No toma diureticos</v>
      </c>
      <c r="BM593">
        <v>0</v>
      </c>
      <c r="BN593" t="str">
        <f t="shared" si="327"/>
        <v>No toma estatinas</v>
      </c>
      <c r="BO593">
        <v>1</v>
      </c>
      <c r="BP593" t="str">
        <f t="shared" si="328"/>
        <v>Enfermedad renal</v>
      </c>
      <c r="BQ593">
        <v>1</v>
      </c>
      <c r="BR593" t="str">
        <f t="shared" si="329"/>
        <v>Enfermedad cardiovascular</v>
      </c>
    </row>
    <row r="594" spans="1:70" x14ac:dyDescent="0.25">
      <c r="A594" t="s">
        <v>594</v>
      </c>
      <c r="B594">
        <v>81</v>
      </c>
      <c r="C594" t="str">
        <f t="shared" si="300"/>
        <v>Adulto Mayor</v>
      </c>
      <c r="D594" t="s">
        <v>1</v>
      </c>
      <c r="E594">
        <v>27.6</v>
      </c>
      <c r="F594" t="str">
        <f t="shared" si="301"/>
        <v>Sobrepeso</v>
      </c>
      <c r="G594">
        <v>1</v>
      </c>
      <c r="H594" t="str">
        <f t="shared" si="302"/>
        <v>Tiene herencia</v>
      </c>
      <c r="I594">
        <v>153</v>
      </c>
      <c r="J594">
        <v>98</v>
      </c>
      <c r="K594">
        <v>80</v>
      </c>
      <c r="L594" t="str">
        <f t="shared" si="303"/>
        <v>Normal</v>
      </c>
      <c r="M594">
        <v>29</v>
      </c>
      <c r="N594" t="str">
        <f t="shared" si="304"/>
        <v>Reducida</v>
      </c>
      <c r="O594">
        <v>2</v>
      </c>
      <c r="P594" t="str">
        <f t="shared" si="305"/>
        <v>Ligera limitaciones</v>
      </c>
      <c r="Q594">
        <v>0</v>
      </c>
      <c r="R594" t="str">
        <f t="shared" si="306"/>
        <v>No tiene cetoacidosis</v>
      </c>
      <c r="S594">
        <v>0</v>
      </c>
      <c r="T594" t="str">
        <f t="shared" si="307"/>
        <v>No tiene Insuficiencia</v>
      </c>
      <c r="U594">
        <v>1</v>
      </c>
      <c r="V594" t="str">
        <f t="shared" si="308"/>
        <v>Hipertenso</v>
      </c>
      <c r="W594">
        <v>3.4</v>
      </c>
      <c r="X594" t="str">
        <f t="shared" si="297"/>
        <v>Alto</v>
      </c>
      <c r="Y594">
        <v>119</v>
      </c>
      <c r="Z594" t="str">
        <f t="shared" si="298"/>
        <v>Riesgo</v>
      </c>
      <c r="AA594">
        <v>35</v>
      </c>
      <c r="AB594" t="str">
        <f t="shared" si="309"/>
        <v>Funcion disminuida moderada</v>
      </c>
      <c r="AC594">
        <v>599</v>
      </c>
      <c r="AD594" t="str">
        <f t="shared" si="310"/>
        <v>Proteinuria</v>
      </c>
      <c r="AE594">
        <v>539</v>
      </c>
      <c r="AF594" t="str">
        <f t="shared" si="311"/>
        <v>Macroalbuminuria</v>
      </c>
      <c r="AG594">
        <v>494</v>
      </c>
      <c r="AH594" t="str">
        <f t="shared" si="312"/>
        <v>Oliguria</v>
      </c>
      <c r="AI594">
        <v>0</v>
      </c>
      <c r="AJ594" t="str">
        <f t="shared" si="313"/>
        <v>No Diabetico</v>
      </c>
      <c r="AK594">
        <v>164</v>
      </c>
      <c r="AL594" t="str">
        <f t="shared" si="314"/>
        <v>Diabetes</v>
      </c>
      <c r="AM594">
        <v>9.1</v>
      </c>
      <c r="AN594" t="str">
        <f t="shared" si="315"/>
        <v>Diabetes</v>
      </c>
      <c r="AO594">
        <v>292</v>
      </c>
      <c r="AP594" t="str">
        <f t="shared" si="316"/>
        <v>Riesgo</v>
      </c>
      <c r="AQ594">
        <v>203</v>
      </c>
      <c r="AR594" t="str">
        <f t="shared" si="317"/>
        <v>Muy alto</v>
      </c>
      <c r="AS594">
        <v>26</v>
      </c>
      <c r="AT594" t="str">
        <f t="shared" si="318"/>
        <v>Bajo</v>
      </c>
      <c r="AU594">
        <v>291</v>
      </c>
      <c r="AV594" t="str">
        <f t="shared" si="319"/>
        <v>Alto</v>
      </c>
      <c r="AW594">
        <v>125</v>
      </c>
      <c r="AX594" t="str">
        <f t="shared" si="320"/>
        <v>Bajo</v>
      </c>
      <c r="AY594">
        <v>6.8</v>
      </c>
      <c r="AZ594" t="str">
        <f t="shared" si="321"/>
        <v>Alto</v>
      </c>
      <c r="BA594">
        <v>7.8</v>
      </c>
      <c r="BB594" t="str">
        <f t="shared" si="299"/>
        <v>Baja</v>
      </c>
      <c r="BC594">
        <v>8</v>
      </c>
      <c r="BD594" t="str">
        <f t="shared" si="322"/>
        <v>Bajo</v>
      </c>
      <c r="BE594">
        <v>6.3</v>
      </c>
      <c r="BF594" t="str">
        <f t="shared" si="323"/>
        <v>Alto</v>
      </c>
      <c r="BG594">
        <v>1</v>
      </c>
      <c r="BH594" t="str">
        <f t="shared" si="324"/>
        <v>Toma ECA</v>
      </c>
      <c r="BI594">
        <v>1</v>
      </c>
      <c r="BJ594" t="str">
        <f t="shared" si="325"/>
        <v>Toma ARB</v>
      </c>
      <c r="BK594">
        <v>1</v>
      </c>
      <c r="BL594" t="str">
        <f t="shared" si="326"/>
        <v>Toma diureticos</v>
      </c>
      <c r="BM594">
        <v>1</v>
      </c>
      <c r="BN594" t="str">
        <f t="shared" si="327"/>
        <v>Toma estatinas</v>
      </c>
      <c r="BO594">
        <v>1</v>
      </c>
      <c r="BP594" t="str">
        <f t="shared" si="328"/>
        <v>Enfermedad renal</v>
      </c>
      <c r="BQ594">
        <v>1</v>
      </c>
      <c r="BR594" t="str">
        <f t="shared" si="329"/>
        <v>Enfermedad cardiovascular</v>
      </c>
    </row>
    <row r="595" spans="1:70" x14ac:dyDescent="0.25">
      <c r="A595" t="s">
        <v>595</v>
      </c>
      <c r="B595">
        <v>74</v>
      </c>
      <c r="C595" t="str">
        <f t="shared" si="300"/>
        <v>Adulto Mayor</v>
      </c>
      <c r="D595" t="s">
        <v>1</v>
      </c>
      <c r="E595">
        <v>32.799999999999997</v>
      </c>
      <c r="F595" t="str">
        <f t="shared" si="301"/>
        <v>Obesidad I</v>
      </c>
      <c r="G595">
        <v>1</v>
      </c>
      <c r="H595" t="str">
        <f t="shared" si="302"/>
        <v>Tiene herencia</v>
      </c>
      <c r="I595">
        <v>169</v>
      </c>
      <c r="J595">
        <v>107</v>
      </c>
      <c r="K595">
        <v>95</v>
      </c>
      <c r="L595" t="str">
        <f t="shared" si="303"/>
        <v>Normal</v>
      </c>
      <c r="M595">
        <v>26</v>
      </c>
      <c r="N595" t="str">
        <f t="shared" si="304"/>
        <v>Reducida</v>
      </c>
      <c r="O595">
        <v>2</v>
      </c>
      <c r="P595" t="str">
        <f t="shared" si="305"/>
        <v>Ligera limitaciones</v>
      </c>
      <c r="Q595">
        <v>0</v>
      </c>
      <c r="R595" t="str">
        <f t="shared" si="306"/>
        <v>No tiene cetoacidosis</v>
      </c>
      <c r="S595">
        <v>0</v>
      </c>
      <c r="T595" t="str">
        <f t="shared" si="307"/>
        <v>No tiene Insuficiencia</v>
      </c>
      <c r="U595">
        <v>1</v>
      </c>
      <c r="V595" t="str">
        <f t="shared" si="308"/>
        <v>Hipertenso</v>
      </c>
      <c r="W595">
        <v>3.9</v>
      </c>
      <c r="X595" t="str">
        <f t="shared" si="297"/>
        <v>Alto</v>
      </c>
      <c r="Y595">
        <v>83</v>
      </c>
      <c r="Z595" t="str">
        <f t="shared" si="298"/>
        <v>Elevado</v>
      </c>
      <c r="AA595">
        <v>16</v>
      </c>
      <c r="AB595" t="str">
        <f t="shared" si="309"/>
        <v>Dismucion grave</v>
      </c>
      <c r="AC595">
        <v>1904</v>
      </c>
      <c r="AD595" t="str">
        <f t="shared" si="310"/>
        <v>Proteinuria</v>
      </c>
      <c r="AE595">
        <v>1523</v>
      </c>
      <c r="AF595" t="str">
        <f t="shared" si="311"/>
        <v>Macroalbuminuria</v>
      </c>
      <c r="AG595">
        <v>435</v>
      </c>
      <c r="AH595" t="str">
        <f t="shared" si="312"/>
        <v>Oliguria</v>
      </c>
      <c r="AI595">
        <v>1</v>
      </c>
      <c r="AJ595" t="str">
        <f t="shared" si="313"/>
        <v>Diabetico</v>
      </c>
      <c r="AK595">
        <v>137</v>
      </c>
      <c r="AL595" t="str">
        <f t="shared" si="314"/>
        <v>Diabetes</v>
      </c>
      <c r="AM595">
        <v>7.2</v>
      </c>
      <c r="AN595" t="str">
        <f t="shared" si="315"/>
        <v>Diabetes</v>
      </c>
      <c r="AO595">
        <v>281</v>
      </c>
      <c r="AP595" t="str">
        <f t="shared" si="316"/>
        <v>Riesgo</v>
      </c>
      <c r="AQ595">
        <v>178</v>
      </c>
      <c r="AR595" t="str">
        <f t="shared" si="317"/>
        <v>Alto</v>
      </c>
      <c r="AS595">
        <v>33</v>
      </c>
      <c r="AT595" t="str">
        <f t="shared" si="318"/>
        <v>Bajo</v>
      </c>
      <c r="AU595">
        <v>416</v>
      </c>
      <c r="AV595" t="str">
        <f t="shared" si="319"/>
        <v>Alto</v>
      </c>
      <c r="AW595">
        <v>140</v>
      </c>
      <c r="AX595" t="str">
        <f t="shared" si="320"/>
        <v>Normal</v>
      </c>
      <c r="AY595">
        <v>6.6</v>
      </c>
      <c r="AZ595" t="str">
        <f t="shared" si="321"/>
        <v>Alto</v>
      </c>
      <c r="BA595">
        <v>8.6999999999999993</v>
      </c>
      <c r="BB595" t="str">
        <f t="shared" si="299"/>
        <v>Baja</v>
      </c>
      <c r="BC595">
        <v>7.7</v>
      </c>
      <c r="BD595" t="str">
        <f t="shared" si="322"/>
        <v>Bajo</v>
      </c>
      <c r="BE595">
        <v>5.8</v>
      </c>
      <c r="BF595" t="str">
        <f t="shared" si="323"/>
        <v>Alto</v>
      </c>
      <c r="BG595">
        <v>1</v>
      </c>
      <c r="BH595" t="str">
        <f t="shared" si="324"/>
        <v>Toma ECA</v>
      </c>
      <c r="BI595">
        <v>1</v>
      </c>
      <c r="BJ595" t="str">
        <f t="shared" si="325"/>
        <v>Toma ARB</v>
      </c>
      <c r="BK595">
        <v>0</v>
      </c>
      <c r="BL595" t="str">
        <f t="shared" si="326"/>
        <v>No toma diureticos</v>
      </c>
      <c r="BM595">
        <v>0</v>
      </c>
      <c r="BN595" t="str">
        <f t="shared" si="327"/>
        <v>No toma estatinas</v>
      </c>
      <c r="BO595">
        <v>1</v>
      </c>
      <c r="BP595" t="str">
        <f t="shared" si="328"/>
        <v>Enfermedad renal</v>
      </c>
      <c r="BQ595">
        <v>0</v>
      </c>
      <c r="BR595" t="str">
        <f t="shared" si="329"/>
        <v>Sano</v>
      </c>
    </row>
    <row r="596" spans="1:70" x14ac:dyDescent="0.25">
      <c r="A596" t="s">
        <v>596</v>
      </c>
      <c r="B596">
        <v>69</v>
      </c>
      <c r="C596" t="str">
        <f t="shared" si="300"/>
        <v>Adulto Mayor</v>
      </c>
      <c r="D596" t="s">
        <v>6</v>
      </c>
      <c r="E596">
        <v>25.1</v>
      </c>
      <c r="F596" t="str">
        <f t="shared" si="301"/>
        <v>Sobrepeso</v>
      </c>
      <c r="G596">
        <v>0</v>
      </c>
      <c r="H596" t="str">
        <f t="shared" si="302"/>
        <v>No tiene herencia</v>
      </c>
      <c r="I596">
        <v>116</v>
      </c>
      <c r="J596">
        <v>72</v>
      </c>
      <c r="K596">
        <v>71</v>
      </c>
      <c r="L596" t="str">
        <f t="shared" si="303"/>
        <v>Normal</v>
      </c>
      <c r="M596">
        <v>64</v>
      </c>
      <c r="N596" t="str">
        <f t="shared" si="304"/>
        <v>Normal</v>
      </c>
      <c r="O596">
        <v>2</v>
      </c>
      <c r="P596" t="str">
        <f t="shared" si="305"/>
        <v>Ligera limitaciones</v>
      </c>
      <c r="Q596">
        <v>0</v>
      </c>
      <c r="R596" t="str">
        <f t="shared" si="306"/>
        <v>No tiene cetoacidosis</v>
      </c>
      <c r="S596">
        <v>0</v>
      </c>
      <c r="T596" t="str">
        <f t="shared" si="307"/>
        <v>No tiene Insuficiencia</v>
      </c>
      <c r="U596">
        <v>1</v>
      </c>
      <c r="V596" t="str">
        <f t="shared" si="308"/>
        <v>Hipertenso</v>
      </c>
      <c r="W596">
        <v>0.7</v>
      </c>
      <c r="X596" t="str">
        <f t="shared" si="297"/>
        <v>Normal</v>
      </c>
      <c r="Y596">
        <v>30</v>
      </c>
      <c r="Z596" t="str">
        <f t="shared" si="298"/>
        <v>Normal</v>
      </c>
      <c r="AA596">
        <v>85</v>
      </c>
      <c r="AB596" t="str">
        <f t="shared" si="309"/>
        <v>Funcion disminuida</v>
      </c>
      <c r="AC596">
        <v>29</v>
      </c>
      <c r="AD596" t="str">
        <f t="shared" si="310"/>
        <v>Normal</v>
      </c>
      <c r="AE596">
        <v>23</v>
      </c>
      <c r="AF596" t="str">
        <f t="shared" si="311"/>
        <v>Normal</v>
      </c>
      <c r="AG596">
        <v>1918</v>
      </c>
      <c r="AH596" t="str">
        <f t="shared" si="312"/>
        <v>Poliuria</v>
      </c>
      <c r="AI596">
        <v>0</v>
      </c>
      <c r="AJ596" t="str">
        <f t="shared" si="313"/>
        <v>No Diabetico</v>
      </c>
      <c r="AK596">
        <v>106</v>
      </c>
      <c r="AL596" t="str">
        <f t="shared" si="314"/>
        <v>Prediabetes</v>
      </c>
      <c r="AM596">
        <v>5.4</v>
      </c>
      <c r="AN596" t="str">
        <f t="shared" si="315"/>
        <v>Normal</v>
      </c>
      <c r="AO596">
        <v>188</v>
      </c>
      <c r="AP596" t="str">
        <f t="shared" si="316"/>
        <v>Normal</v>
      </c>
      <c r="AQ596">
        <v>114</v>
      </c>
      <c r="AR596" t="str">
        <f t="shared" si="317"/>
        <v>Casi normal</v>
      </c>
      <c r="AS596">
        <v>52</v>
      </c>
      <c r="AT596" t="str">
        <f t="shared" si="318"/>
        <v>Bajo</v>
      </c>
      <c r="AU596">
        <v>157</v>
      </c>
      <c r="AV596" t="str">
        <f t="shared" si="319"/>
        <v>Alto</v>
      </c>
      <c r="AW596">
        <v>136</v>
      </c>
      <c r="AX596" t="str">
        <f t="shared" si="320"/>
        <v>Normal</v>
      </c>
      <c r="AY596">
        <v>3.6</v>
      </c>
      <c r="AZ596" t="str">
        <f t="shared" si="321"/>
        <v>Normal</v>
      </c>
      <c r="BA596">
        <v>15.4</v>
      </c>
      <c r="BB596" t="str">
        <f t="shared" si="299"/>
        <v>Normal</v>
      </c>
      <c r="BC596">
        <v>10.199999999999999</v>
      </c>
      <c r="BD596" t="str">
        <f t="shared" si="322"/>
        <v>Normal</v>
      </c>
      <c r="BE596">
        <v>3.4</v>
      </c>
      <c r="BF596" t="str">
        <f t="shared" si="323"/>
        <v>Normal</v>
      </c>
      <c r="BG596">
        <v>0</v>
      </c>
      <c r="BH596" t="str">
        <f t="shared" si="324"/>
        <v>No Toma ECA</v>
      </c>
      <c r="BI596">
        <v>1</v>
      </c>
      <c r="BJ596" t="str">
        <f t="shared" si="325"/>
        <v>Toma ARB</v>
      </c>
      <c r="BK596">
        <v>0</v>
      </c>
      <c r="BL596" t="str">
        <f t="shared" si="326"/>
        <v>No toma diureticos</v>
      </c>
      <c r="BM596">
        <v>0</v>
      </c>
      <c r="BN596" t="str">
        <f t="shared" si="327"/>
        <v>No toma estatinas</v>
      </c>
      <c r="BO596">
        <v>0</v>
      </c>
      <c r="BP596" t="str">
        <f t="shared" si="328"/>
        <v>Sano</v>
      </c>
      <c r="BQ596">
        <v>1</v>
      </c>
      <c r="BR596" t="str">
        <f t="shared" si="329"/>
        <v>Enfermedad cardiovascular</v>
      </c>
    </row>
    <row r="597" spans="1:70" x14ac:dyDescent="0.25">
      <c r="A597" t="s">
        <v>597</v>
      </c>
      <c r="B597">
        <v>77</v>
      </c>
      <c r="C597" t="str">
        <f t="shared" si="300"/>
        <v>Adulto Mayor</v>
      </c>
      <c r="D597" t="s">
        <v>1</v>
      </c>
      <c r="E597">
        <v>34.9</v>
      </c>
      <c r="F597" t="str">
        <f t="shared" si="301"/>
        <v>Obesidad I</v>
      </c>
      <c r="G597">
        <v>1</v>
      </c>
      <c r="H597" t="str">
        <f t="shared" si="302"/>
        <v>Tiene herencia</v>
      </c>
      <c r="I597">
        <v>143</v>
      </c>
      <c r="J597">
        <v>102</v>
      </c>
      <c r="K597">
        <v>92</v>
      </c>
      <c r="L597" t="str">
        <f t="shared" si="303"/>
        <v>Normal</v>
      </c>
      <c r="M597">
        <v>27</v>
      </c>
      <c r="N597" t="str">
        <f t="shared" si="304"/>
        <v>Reducida</v>
      </c>
      <c r="O597">
        <v>4</v>
      </c>
      <c r="P597" t="str">
        <f t="shared" si="305"/>
        <v>Incapacidad</v>
      </c>
      <c r="Q597">
        <v>0</v>
      </c>
      <c r="R597" t="str">
        <f t="shared" si="306"/>
        <v>No tiene cetoacidosis</v>
      </c>
      <c r="S597">
        <v>0</v>
      </c>
      <c r="T597" t="str">
        <f t="shared" si="307"/>
        <v>No tiene Insuficiencia</v>
      </c>
      <c r="U597">
        <v>1</v>
      </c>
      <c r="V597" t="str">
        <f t="shared" si="308"/>
        <v>Hipertenso</v>
      </c>
      <c r="W597">
        <v>2.9</v>
      </c>
      <c r="X597" t="str">
        <f t="shared" si="297"/>
        <v>Alto</v>
      </c>
      <c r="Y597">
        <v>116</v>
      </c>
      <c r="Z597" t="str">
        <f t="shared" si="298"/>
        <v>Riesgo</v>
      </c>
      <c r="AA597">
        <v>44</v>
      </c>
      <c r="AB597" t="str">
        <f t="shared" si="309"/>
        <v>Funcion disminuida moderada</v>
      </c>
      <c r="AC597">
        <v>1837</v>
      </c>
      <c r="AD597" t="str">
        <f t="shared" si="310"/>
        <v>Proteinuria</v>
      </c>
      <c r="AE597">
        <v>1469</v>
      </c>
      <c r="AF597" t="str">
        <f t="shared" si="311"/>
        <v>Macroalbuminuria</v>
      </c>
      <c r="AG597">
        <v>760</v>
      </c>
      <c r="AH597" t="str">
        <f t="shared" si="312"/>
        <v>Poliuria</v>
      </c>
      <c r="AI597">
        <v>1</v>
      </c>
      <c r="AJ597" t="str">
        <f t="shared" si="313"/>
        <v>Diabetico</v>
      </c>
      <c r="AK597">
        <v>162</v>
      </c>
      <c r="AL597" t="str">
        <f t="shared" si="314"/>
        <v>Diabetes</v>
      </c>
      <c r="AM597">
        <v>10.7</v>
      </c>
      <c r="AN597" t="str">
        <f t="shared" si="315"/>
        <v>Diabetes</v>
      </c>
      <c r="AO597">
        <v>258</v>
      </c>
      <c r="AP597" t="str">
        <f t="shared" si="316"/>
        <v>Riesgo</v>
      </c>
      <c r="AQ597">
        <v>138</v>
      </c>
      <c r="AR597" t="str">
        <f t="shared" si="317"/>
        <v>Limite alto</v>
      </c>
      <c r="AS597">
        <v>37</v>
      </c>
      <c r="AT597" t="str">
        <f t="shared" si="318"/>
        <v>Bajo</v>
      </c>
      <c r="AU597">
        <v>367</v>
      </c>
      <c r="AV597" t="str">
        <f t="shared" si="319"/>
        <v>Alto</v>
      </c>
      <c r="AW597">
        <v>139</v>
      </c>
      <c r="AX597" t="str">
        <f t="shared" si="320"/>
        <v>Normal</v>
      </c>
      <c r="AY597">
        <v>5.8</v>
      </c>
      <c r="AZ597" t="str">
        <f t="shared" si="321"/>
        <v>Alto</v>
      </c>
      <c r="BA597">
        <v>7.8</v>
      </c>
      <c r="BB597" t="str">
        <f t="shared" si="299"/>
        <v>Baja</v>
      </c>
      <c r="BC597">
        <v>8.3000000000000007</v>
      </c>
      <c r="BD597" t="str">
        <f t="shared" si="322"/>
        <v>Bajo</v>
      </c>
      <c r="BE597">
        <v>5.2</v>
      </c>
      <c r="BF597" t="str">
        <f t="shared" si="323"/>
        <v>Alto</v>
      </c>
      <c r="BG597">
        <v>1</v>
      </c>
      <c r="BH597" t="str">
        <f t="shared" si="324"/>
        <v>Toma ECA</v>
      </c>
      <c r="BI597">
        <v>0</v>
      </c>
      <c r="BJ597" t="str">
        <f t="shared" si="325"/>
        <v>No toma ARB</v>
      </c>
      <c r="BK597">
        <v>0</v>
      </c>
      <c r="BL597" t="str">
        <f t="shared" si="326"/>
        <v>No toma diureticos</v>
      </c>
      <c r="BM597">
        <v>1</v>
      </c>
      <c r="BN597" t="str">
        <f t="shared" si="327"/>
        <v>Toma estatinas</v>
      </c>
      <c r="BO597">
        <v>1</v>
      </c>
      <c r="BP597" t="str">
        <f t="shared" si="328"/>
        <v>Enfermedad renal</v>
      </c>
      <c r="BQ597">
        <v>0</v>
      </c>
      <c r="BR597" t="str">
        <f t="shared" si="329"/>
        <v>Sano</v>
      </c>
    </row>
    <row r="598" spans="1:70" x14ac:dyDescent="0.25">
      <c r="A598" t="s">
        <v>598</v>
      </c>
      <c r="B598">
        <v>34</v>
      </c>
      <c r="C598" t="str">
        <f t="shared" si="300"/>
        <v>Adulto</v>
      </c>
      <c r="D598" t="s">
        <v>1</v>
      </c>
      <c r="E598">
        <v>27.7</v>
      </c>
      <c r="F598" t="str">
        <f t="shared" si="301"/>
        <v>Sobrepeso</v>
      </c>
      <c r="G598">
        <v>0</v>
      </c>
      <c r="H598" t="str">
        <f t="shared" si="302"/>
        <v>No tiene herencia</v>
      </c>
      <c r="I598">
        <v>127</v>
      </c>
      <c r="J598">
        <v>82</v>
      </c>
      <c r="K598">
        <v>83</v>
      </c>
      <c r="L598" t="str">
        <f t="shared" si="303"/>
        <v>Normal</v>
      </c>
      <c r="M598">
        <v>62</v>
      </c>
      <c r="N598" t="str">
        <f t="shared" si="304"/>
        <v>Normal</v>
      </c>
      <c r="O598">
        <v>1</v>
      </c>
      <c r="P598" t="str">
        <f t="shared" si="305"/>
        <v>Sin limitaciones</v>
      </c>
      <c r="Q598">
        <v>0</v>
      </c>
      <c r="R598" t="str">
        <f t="shared" si="306"/>
        <v>No tiene cetoacidosis</v>
      </c>
      <c r="S598">
        <v>0</v>
      </c>
      <c r="T598" t="str">
        <f t="shared" si="307"/>
        <v>No tiene Insuficiencia</v>
      </c>
      <c r="U598">
        <v>1</v>
      </c>
      <c r="V598" t="str">
        <f t="shared" si="308"/>
        <v>Hipertenso</v>
      </c>
      <c r="W598">
        <v>1</v>
      </c>
      <c r="X598" t="str">
        <f t="shared" si="297"/>
        <v>Normal</v>
      </c>
      <c r="Y598">
        <v>27</v>
      </c>
      <c r="Z598" t="str">
        <f t="shared" si="298"/>
        <v>Normal</v>
      </c>
      <c r="AA598">
        <v>81</v>
      </c>
      <c r="AB598" t="str">
        <f t="shared" si="309"/>
        <v>Funcion disminuida</v>
      </c>
      <c r="AC598">
        <v>20</v>
      </c>
      <c r="AD598" t="str">
        <f t="shared" si="310"/>
        <v>Normal</v>
      </c>
      <c r="AE598">
        <v>16</v>
      </c>
      <c r="AF598" t="str">
        <f t="shared" si="311"/>
        <v>Normal</v>
      </c>
      <c r="AG598">
        <v>1727</v>
      </c>
      <c r="AH598" t="str">
        <f t="shared" si="312"/>
        <v>Poliuria</v>
      </c>
      <c r="AI598">
        <v>0</v>
      </c>
      <c r="AJ598" t="str">
        <f t="shared" si="313"/>
        <v>No Diabetico</v>
      </c>
      <c r="AK598">
        <v>90</v>
      </c>
      <c r="AL598" t="str">
        <f t="shared" si="314"/>
        <v>Normal</v>
      </c>
      <c r="AM598">
        <v>5.6</v>
      </c>
      <c r="AN598" t="str">
        <f t="shared" si="315"/>
        <v>Normal</v>
      </c>
      <c r="AO598">
        <v>183</v>
      </c>
      <c r="AP598" t="str">
        <f t="shared" si="316"/>
        <v>Normal</v>
      </c>
      <c r="AQ598">
        <v>119</v>
      </c>
      <c r="AR598" t="str">
        <f t="shared" si="317"/>
        <v>Casi normal</v>
      </c>
      <c r="AS598">
        <v>52</v>
      </c>
      <c r="AT598" t="str">
        <f t="shared" si="318"/>
        <v>Bajo</v>
      </c>
      <c r="AU598">
        <v>118</v>
      </c>
      <c r="AV598" t="str">
        <f t="shared" si="319"/>
        <v>Normal</v>
      </c>
      <c r="AW598">
        <v>142</v>
      </c>
      <c r="AX598" t="str">
        <f t="shared" si="320"/>
        <v>Normal</v>
      </c>
      <c r="AY598">
        <v>4</v>
      </c>
      <c r="AZ598" t="str">
        <f t="shared" si="321"/>
        <v>Normal</v>
      </c>
      <c r="BA598">
        <v>12.1</v>
      </c>
      <c r="BB598" t="str">
        <f t="shared" si="299"/>
        <v>Baja</v>
      </c>
      <c r="BC598">
        <v>9.5</v>
      </c>
      <c r="BD598" t="str">
        <f t="shared" si="322"/>
        <v>Normal</v>
      </c>
      <c r="BE598">
        <v>3.2</v>
      </c>
      <c r="BF598" t="str">
        <f t="shared" si="323"/>
        <v>Normal</v>
      </c>
      <c r="BG598">
        <v>1</v>
      </c>
      <c r="BH598" t="str">
        <f t="shared" si="324"/>
        <v>Toma ECA</v>
      </c>
      <c r="BI598">
        <v>1</v>
      </c>
      <c r="BJ598" t="str">
        <f t="shared" si="325"/>
        <v>Toma ARB</v>
      </c>
      <c r="BK598">
        <v>0</v>
      </c>
      <c r="BL598" t="str">
        <f t="shared" si="326"/>
        <v>No toma diureticos</v>
      </c>
      <c r="BM598">
        <v>1</v>
      </c>
      <c r="BN598" t="str">
        <f t="shared" si="327"/>
        <v>Toma estatinas</v>
      </c>
      <c r="BO598">
        <v>0</v>
      </c>
      <c r="BP598" t="str">
        <f t="shared" si="328"/>
        <v>Sano</v>
      </c>
      <c r="BQ598">
        <v>0</v>
      </c>
      <c r="BR598" t="str">
        <f t="shared" si="329"/>
        <v>Sano</v>
      </c>
    </row>
    <row r="599" spans="1:70" x14ac:dyDescent="0.25">
      <c r="A599" t="s">
        <v>599</v>
      </c>
      <c r="B599">
        <v>49</v>
      </c>
      <c r="C599" t="str">
        <f t="shared" si="300"/>
        <v>Adulto</v>
      </c>
      <c r="D599" t="s">
        <v>6</v>
      </c>
      <c r="E599">
        <v>23.8</v>
      </c>
      <c r="F599" t="str">
        <f t="shared" si="301"/>
        <v>Peso Normal</v>
      </c>
      <c r="G599">
        <v>0</v>
      </c>
      <c r="H599" t="str">
        <f t="shared" si="302"/>
        <v>No tiene herencia</v>
      </c>
      <c r="I599">
        <v>108</v>
      </c>
      <c r="J599">
        <v>69</v>
      </c>
      <c r="K599">
        <v>76</v>
      </c>
      <c r="L599" t="str">
        <f t="shared" si="303"/>
        <v>Normal</v>
      </c>
      <c r="M599">
        <v>66</v>
      </c>
      <c r="N599" t="str">
        <f t="shared" si="304"/>
        <v>Normal</v>
      </c>
      <c r="O599">
        <v>2</v>
      </c>
      <c r="P599" t="str">
        <f t="shared" si="305"/>
        <v>Ligera limitaciones</v>
      </c>
      <c r="Q599">
        <v>0</v>
      </c>
      <c r="R599" t="str">
        <f t="shared" si="306"/>
        <v>No tiene cetoacidosis</v>
      </c>
      <c r="S599">
        <v>0</v>
      </c>
      <c r="T599" t="str">
        <f t="shared" si="307"/>
        <v>No tiene Insuficiencia</v>
      </c>
      <c r="U599">
        <v>1</v>
      </c>
      <c r="V599" t="str">
        <f t="shared" si="308"/>
        <v>Hipertenso</v>
      </c>
      <c r="W599">
        <v>1</v>
      </c>
      <c r="X599" t="str">
        <f t="shared" si="297"/>
        <v>Normal</v>
      </c>
      <c r="Y599">
        <v>21</v>
      </c>
      <c r="Z599" t="str">
        <f t="shared" si="298"/>
        <v>Normal</v>
      </c>
      <c r="AA599">
        <v>95</v>
      </c>
      <c r="AB599" t="str">
        <f t="shared" si="309"/>
        <v>Normal</v>
      </c>
      <c r="AC599">
        <v>17</v>
      </c>
      <c r="AD599" t="str">
        <f t="shared" si="310"/>
        <v>Normal</v>
      </c>
      <c r="AE599">
        <v>13</v>
      </c>
      <c r="AF599" t="str">
        <f t="shared" si="311"/>
        <v>Normal</v>
      </c>
      <c r="AG599">
        <v>1915</v>
      </c>
      <c r="AH599" t="str">
        <f t="shared" si="312"/>
        <v>Poliuria</v>
      </c>
      <c r="AI599">
        <v>1</v>
      </c>
      <c r="AJ599" t="str">
        <f t="shared" si="313"/>
        <v>Diabetico</v>
      </c>
      <c r="AK599">
        <v>110</v>
      </c>
      <c r="AL599" t="str">
        <f t="shared" si="314"/>
        <v>Prediabetes</v>
      </c>
      <c r="AM599">
        <v>6</v>
      </c>
      <c r="AN599" t="str">
        <f t="shared" si="315"/>
        <v>Prediabetes</v>
      </c>
      <c r="AO599">
        <v>208</v>
      </c>
      <c r="AP599" t="str">
        <f t="shared" si="316"/>
        <v>Alto</v>
      </c>
      <c r="AQ599">
        <v>81</v>
      </c>
      <c r="AR599" t="str">
        <f t="shared" si="317"/>
        <v>Normal</v>
      </c>
      <c r="AS599">
        <v>55</v>
      </c>
      <c r="AT599" t="str">
        <f t="shared" si="318"/>
        <v>Bajo</v>
      </c>
      <c r="AU599">
        <v>82</v>
      </c>
      <c r="AV599" t="str">
        <f t="shared" si="319"/>
        <v>Normal</v>
      </c>
      <c r="AW599">
        <v>142</v>
      </c>
      <c r="AX599" t="str">
        <f t="shared" si="320"/>
        <v>Normal</v>
      </c>
      <c r="AY599">
        <v>4.5</v>
      </c>
      <c r="AZ599" t="str">
        <f t="shared" si="321"/>
        <v>Normal</v>
      </c>
      <c r="BA599">
        <v>14.6</v>
      </c>
      <c r="BB599" t="str">
        <f t="shared" si="299"/>
        <v>Normal</v>
      </c>
      <c r="BC599">
        <v>9</v>
      </c>
      <c r="BD599" t="str">
        <f t="shared" si="322"/>
        <v>Normal</v>
      </c>
      <c r="BE599">
        <v>3.3</v>
      </c>
      <c r="BF599" t="str">
        <f t="shared" si="323"/>
        <v>Normal</v>
      </c>
      <c r="BG599">
        <v>0</v>
      </c>
      <c r="BH599" t="str">
        <f t="shared" si="324"/>
        <v>No Toma ECA</v>
      </c>
      <c r="BI599">
        <v>1</v>
      </c>
      <c r="BJ599" t="str">
        <f t="shared" si="325"/>
        <v>Toma ARB</v>
      </c>
      <c r="BK599">
        <v>0</v>
      </c>
      <c r="BL599" t="str">
        <f t="shared" si="326"/>
        <v>No toma diureticos</v>
      </c>
      <c r="BM599">
        <v>0</v>
      </c>
      <c r="BN599" t="str">
        <f t="shared" si="327"/>
        <v>No toma estatinas</v>
      </c>
      <c r="BO599">
        <v>0</v>
      </c>
      <c r="BP599" t="str">
        <f t="shared" si="328"/>
        <v>Sano</v>
      </c>
      <c r="BQ599">
        <v>1</v>
      </c>
      <c r="BR599" t="str">
        <f t="shared" si="329"/>
        <v>Enfermedad cardiovascular</v>
      </c>
    </row>
    <row r="600" spans="1:70" x14ac:dyDescent="0.25">
      <c r="A600" t="s">
        <v>600</v>
      </c>
      <c r="B600">
        <v>52</v>
      </c>
      <c r="C600" t="str">
        <f t="shared" si="300"/>
        <v>Adulto</v>
      </c>
      <c r="D600" t="s">
        <v>6</v>
      </c>
      <c r="E600">
        <v>33.9</v>
      </c>
      <c r="F600" t="str">
        <f t="shared" si="301"/>
        <v>Obesidad I</v>
      </c>
      <c r="G600">
        <v>0</v>
      </c>
      <c r="H600" t="str">
        <f t="shared" si="302"/>
        <v>No tiene herencia</v>
      </c>
      <c r="I600">
        <v>182</v>
      </c>
      <c r="J600">
        <v>108</v>
      </c>
      <c r="K600">
        <v>92</v>
      </c>
      <c r="L600" t="str">
        <f t="shared" si="303"/>
        <v>Normal</v>
      </c>
      <c r="M600">
        <v>45</v>
      </c>
      <c r="N600" t="str">
        <f t="shared" si="304"/>
        <v>Intermedia</v>
      </c>
      <c r="O600">
        <v>2</v>
      </c>
      <c r="P600" t="str">
        <f t="shared" si="305"/>
        <v>Ligera limitaciones</v>
      </c>
      <c r="Q600">
        <v>1</v>
      </c>
      <c r="R600" t="str">
        <f t="shared" si="306"/>
        <v>Tiene cetoacidosis</v>
      </c>
      <c r="S600">
        <v>1</v>
      </c>
      <c r="T600" t="str">
        <f t="shared" si="307"/>
        <v>Tiene Insuficiencia</v>
      </c>
      <c r="U600">
        <v>1</v>
      </c>
      <c r="V600" t="str">
        <f t="shared" si="308"/>
        <v>Hipertenso</v>
      </c>
      <c r="W600">
        <v>3.3</v>
      </c>
      <c r="X600" t="str">
        <f t="shared" si="297"/>
        <v>Alto</v>
      </c>
      <c r="Y600">
        <v>49</v>
      </c>
      <c r="Z600" t="str">
        <f t="shared" si="298"/>
        <v>Elevado</v>
      </c>
      <c r="AA600">
        <v>26</v>
      </c>
      <c r="AB600" t="str">
        <f t="shared" si="309"/>
        <v>Dismucion grave</v>
      </c>
      <c r="AC600">
        <v>889</v>
      </c>
      <c r="AD600" t="str">
        <f t="shared" si="310"/>
        <v>Proteinuria</v>
      </c>
      <c r="AE600">
        <v>711</v>
      </c>
      <c r="AF600" t="str">
        <f t="shared" si="311"/>
        <v>Macroalbuminuria</v>
      </c>
      <c r="AG600">
        <v>530</v>
      </c>
      <c r="AH600" t="str">
        <f t="shared" si="312"/>
        <v>Poliuria</v>
      </c>
      <c r="AI600">
        <v>0</v>
      </c>
      <c r="AJ600" t="str">
        <f t="shared" si="313"/>
        <v>No Diabetico</v>
      </c>
      <c r="AK600">
        <v>200</v>
      </c>
      <c r="AL600" t="str">
        <f t="shared" si="314"/>
        <v>Diabetes</v>
      </c>
      <c r="AM600">
        <v>8</v>
      </c>
      <c r="AN600" t="str">
        <f t="shared" si="315"/>
        <v>Diabetes</v>
      </c>
      <c r="AO600">
        <v>221</v>
      </c>
      <c r="AP600" t="str">
        <f t="shared" si="316"/>
        <v>Alto</v>
      </c>
      <c r="AQ600">
        <v>177</v>
      </c>
      <c r="AR600" t="str">
        <f t="shared" si="317"/>
        <v>Alto</v>
      </c>
      <c r="AS600">
        <v>45</v>
      </c>
      <c r="AT600" t="str">
        <f t="shared" si="318"/>
        <v>Bajo</v>
      </c>
      <c r="AU600">
        <v>189</v>
      </c>
      <c r="AV600" t="str">
        <f t="shared" si="319"/>
        <v>Alto</v>
      </c>
      <c r="AW600">
        <v>126</v>
      </c>
      <c r="AX600" t="str">
        <f t="shared" si="320"/>
        <v>Bajo</v>
      </c>
      <c r="AY600">
        <v>5.5</v>
      </c>
      <c r="AZ600" t="str">
        <f t="shared" si="321"/>
        <v>Alto</v>
      </c>
      <c r="BA600">
        <v>10.7</v>
      </c>
      <c r="BB600" t="str">
        <f t="shared" si="299"/>
        <v>Baja</v>
      </c>
      <c r="BC600">
        <v>8.6</v>
      </c>
      <c r="BD600" t="str">
        <f t="shared" si="322"/>
        <v>Normal</v>
      </c>
      <c r="BE600">
        <v>5.4</v>
      </c>
      <c r="BF600" t="str">
        <f t="shared" si="323"/>
        <v>Alto</v>
      </c>
      <c r="BG600">
        <v>0</v>
      </c>
      <c r="BH600" t="str">
        <f t="shared" si="324"/>
        <v>No Toma ECA</v>
      </c>
      <c r="BI600">
        <v>1</v>
      </c>
      <c r="BJ600" t="str">
        <f t="shared" si="325"/>
        <v>Toma ARB</v>
      </c>
      <c r="BK600">
        <v>0</v>
      </c>
      <c r="BL600" t="str">
        <f t="shared" si="326"/>
        <v>No toma diureticos</v>
      </c>
      <c r="BM600">
        <v>1</v>
      </c>
      <c r="BN600" t="str">
        <f t="shared" si="327"/>
        <v>Toma estatinas</v>
      </c>
      <c r="BO600">
        <v>1</v>
      </c>
      <c r="BP600" t="str">
        <f t="shared" si="328"/>
        <v>Enfermedad renal</v>
      </c>
      <c r="BQ600">
        <v>0</v>
      </c>
      <c r="BR600" t="str">
        <f t="shared" si="329"/>
        <v>Sano</v>
      </c>
    </row>
    <row r="601" spans="1:70" x14ac:dyDescent="0.25">
      <c r="A601" t="s">
        <v>601</v>
      </c>
      <c r="B601">
        <v>57</v>
      </c>
      <c r="C601" t="str">
        <f t="shared" si="300"/>
        <v>Adulto</v>
      </c>
      <c r="D601" t="s">
        <v>6</v>
      </c>
      <c r="E601">
        <v>26.9</v>
      </c>
      <c r="F601" t="str">
        <f t="shared" si="301"/>
        <v>Sobrepeso</v>
      </c>
      <c r="G601">
        <v>0</v>
      </c>
      <c r="H601" t="str">
        <f t="shared" si="302"/>
        <v>No tiene herencia</v>
      </c>
      <c r="I601">
        <v>118</v>
      </c>
      <c r="J601">
        <v>84</v>
      </c>
      <c r="K601">
        <v>79</v>
      </c>
      <c r="L601" t="str">
        <f t="shared" si="303"/>
        <v>Normal</v>
      </c>
      <c r="M601">
        <v>59</v>
      </c>
      <c r="N601" t="str">
        <f t="shared" si="304"/>
        <v>Normal</v>
      </c>
      <c r="O601">
        <v>2</v>
      </c>
      <c r="P601" t="str">
        <f t="shared" si="305"/>
        <v>Ligera limitaciones</v>
      </c>
      <c r="Q601">
        <v>0</v>
      </c>
      <c r="R601" t="str">
        <f t="shared" si="306"/>
        <v>No tiene cetoacidosis</v>
      </c>
      <c r="S601">
        <v>0</v>
      </c>
      <c r="T601" t="str">
        <f t="shared" si="307"/>
        <v>No tiene Insuficiencia</v>
      </c>
      <c r="U601">
        <v>1</v>
      </c>
      <c r="V601" t="str">
        <f t="shared" si="308"/>
        <v>Hipertenso</v>
      </c>
      <c r="W601">
        <v>0.6</v>
      </c>
      <c r="X601" t="str">
        <f t="shared" si="297"/>
        <v>Normal</v>
      </c>
      <c r="Y601">
        <v>38</v>
      </c>
      <c r="Z601" t="str">
        <f t="shared" si="298"/>
        <v>Normal</v>
      </c>
      <c r="AA601">
        <v>84</v>
      </c>
      <c r="AB601" t="str">
        <f t="shared" si="309"/>
        <v>Funcion disminuida</v>
      </c>
      <c r="AC601">
        <v>29</v>
      </c>
      <c r="AD601" t="str">
        <f t="shared" si="310"/>
        <v>Normal</v>
      </c>
      <c r="AE601">
        <v>23</v>
      </c>
      <c r="AF601" t="str">
        <f t="shared" si="311"/>
        <v>Normal</v>
      </c>
      <c r="AG601">
        <v>2268</v>
      </c>
      <c r="AH601" t="str">
        <f t="shared" si="312"/>
        <v>Poliuria</v>
      </c>
      <c r="AI601">
        <v>0</v>
      </c>
      <c r="AJ601" t="str">
        <f t="shared" si="313"/>
        <v>No Diabetico</v>
      </c>
      <c r="AK601">
        <v>94</v>
      </c>
      <c r="AL601" t="str">
        <f t="shared" si="314"/>
        <v>Normal</v>
      </c>
      <c r="AM601">
        <v>5.5</v>
      </c>
      <c r="AN601" t="str">
        <f t="shared" si="315"/>
        <v>Normal</v>
      </c>
      <c r="AO601">
        <v>220</v>
      </c>
      <c r="AP601" t="str">
        <f t="shared" si="316"/>
        <v>Alto</v>
      </c>
      <c r="AQ601">
        <v>111</v>
      </c>
      <c r="AR601" t="str">
        <f t="shared" si="317"/>
        <v>Casi normal</v>
      </c>
      <c r="AS601">
        <v>51</v>
      </c>
      <c r="AT601" t="str">
        <f t="shared" si="318"/>
        <v>Bajo</v>
      </c>
      <c r="AU601">
        <v>131</v>
      </c>
      <c r="AV601" t="str">
        <f t="shared" si="319"/>
        <v>Normal</v>
      </c>
      <c r="AW601">
        <v>143</v>
      </c>
      <c r="AX601" t="str">
        <f t="shared" si="320"/>
        <v>Normal</v>
      </c>
      <c r="AY601">
        <v>4.3</v>
      </c>
      <c r="AZ601" t="str">
        <f t="shared" si="321"/>
        <v>Normal</v>
      </c>
      <c r="BA601">
        <v>12.3</v>
      </c>
      <c r="BB601" t="str">
        <f t="shared" si="299"/>
        <v>Normal</v>
      </c>
      <c r="BC601">
        <v>9.5</v>
      </c>
      <c r="BD601" t="str">
        <f t="shared" si="322"/>
        <v>Normal</v>
      </c>
      <c r="BE601">
        <v>4.3</v>
      </c>
      <c r="BF601" t="str">
        <f t="shared" si="323"/>
        <v>Normal</v>
      </c>
      <c r="BG601">
        <v>1</v>
      </c>
      <c r="BH601" t="str">
        <f t="shared" si="324"/>
        <v>Toma ECA</v>
      </c>
      <c r="BI601">
        <v>1</v>
      </c>
      <c r="BJ601" t="str">
        <f t="shared" si="325"/>
        <v>Toma ARB</v>
      </c>
      <c r="BK601">
        <v>0</v>
      </c>
      <c r="BL601" t="str">
        <f t="shared" si="326"/>
        <v>No toma diureticos</v>
      </c>
      <c r="BM601">
        <v>1</v>
      </c>
      <c r="BN601" t="str">
        <f t="shared" si="327"/>
        <v>Toma estatinas</v>
      </c>
      <c r="BO601">
        <v>0</v>
      </c>
      <c r="BP601" t="str">
        <f t="shared" si="328"/>
        <v>Sano</v>
      </c>
      <c r="BQ601">
        <v>1</v>
      </c>
      <c r="BR601" t="str">
        <f t="shared" si="329"/>
        <v>Enfermedad cardiovascular</v>
      </c>
    </row>
    <row r="602" spans="1:70" x14ac:dyDescent="0.25">
      <c r="A602" t="s">
        <v>602</v>
      </c>
      <c r="B602">
        <v>78</v>
      </c>
      <c r="C602" t="str">
        <f t="shared" si="300"/>
        <v>Adulto Mayor</v>
      </c>
      <c r="D602" t="s">
        <v>6</v>
      </c>
      <c r="E602">
        <v>38.799999999999997</v>
      </c>
      <c r="F602" t="str">
        <f t="shared" si="301"/>
        <v>Obesidad II</v>
      </c>
      <c r="G602">
        <v>1</v>
      </c>
      <c r="H602" t="str">
        <f t="shared" si="302"/>
        <v>Tiene herencia</v>
      </c>
      <c r="I602">
        <v>175</v>
      </c>
      <c r="J602">
        <v>90</v>
      </c>
      <c r="K602">
        <v>85</v>
      </c>
      <c r="L602" t="str">
        <f t="shared" si="303"/>
        <v>Normal</v>
      </c>
      <c r="M602">
        <v>47</v>
      </c>
      <c r="N602" t="str">
        <f t="shared" si="304"/>
        <v>Intermedia</v>
      </c>
      <c r="O602">
        <v>3</v>
      </c>
      <c r="P602" t="str">
        <f t="shared" si="305"/>
        <v>Limitacion marcada</v>
      </c>
      <c r="Q602">
        <v>1</v>
      </c>
      <c r="R602" t="str">
        <f t="shared" si="306"/>
        <v>Tiene cetoacidosis</v>
      </c>
      <c r="S602">
        <v>1</v>
      </c>
      <c r="T602" t="str">
        <f t="shared" si="307"/>
        <v>Tiene Insuficiencia</v>
      </c>
      <c r="U602">
        <v>1</v>
      </c>
      <c r="V602" t="str">
        <f t="shared" si="308"/>
        <v>Hipertenso</v>
      </c>
      <c r="W602">
        <v>3.5</v>
      </c>
      <c r="X602" t="str">
        <f t="shared" si="297"/>
        <v>Alto</v>
      </c>
      <c r="Y602">
        <v>74</v>
      </c>
      <c r="Z602" t="str">
        <f t="shared" si="298"/>
        <v>Elevado</v>
      </c>
      <c r="AA602">
        <v>55</v>
      </c>
      <c r="AB602" t="str">
        <f t="shared" si="309"/>
        <v>Funcion disminuida moderada</v>
      </c>
      <c r="AC602">
        <v>1663</v>
      </c>
      <c r="AD602" t="str">
        <f t="shared" si="310"/>
        <v>Proteinuria</v>
      </c>
      <c r="AE602">
        <v>1330</v>
      </c>
      <c r="AF602" t="str">
        <f t="shared" si="311"/>
        <v>Macroalbuminuria</v>
      </c>
      <c r="AG602">
        <v>634</v>
      </c>
      <c r="AH602" t="str">
        <f t="shared" si="312"/>
        <v>Poliuria</v>
      </c>
      <c r="AI602">
        <v>1</v>
      </c>
      <c r="AJ602" t="str">
        <f t="shared" si="313"/>
        <v>Diabetico</v>
      </c>
      <c r="AK602">
        <v>148</v>
      </c>
      <c r="AL602" t="str">
        <f t="shared" si="314"/>
        <v>Diabetes</v>
      </c>
      <c r="AM602">
        <v>8.1999999999999993</v>
      </c>
      <c r="AN602" t="str">
        <f t="shared" si="315"/>
        <v>Diabetes</v>
      </c>
      <c r="AO602">
        <v>283</v>
      </c>
      <c r="AP602" t="str">
        <f t="shared" si="316"/>
        <v>Riesgo</v>
      </c>
      <c r="AQ602">
        <v>144</v>
      </c>
      <c r="AR602" t="str">
        <f t="shared" si="317"/>
        <v>Limite alto</v>
      </c>
      <c r="AS602">
        <v>25</v>
      </c>
      <c r="AT602" t="str">
        <f t="shared" si="318"/>
        <v>Bajo</v>
      </c>
      <c r="AU602">
        <v>391</v>
      </c>
      <c r="AV602" t="str">
        <f t="shared" si="319"/>
        <v>Alto</v>
      </c>
      <c r="AW602">
        <v>137</v>
      </c>
      <c r="AX602" t="str">
        <f t="shared" si="320"/>
        <v>Normal</v>
      </c>
      <c r="AY602">
        <v>6</v>
      </c>
      <c r="AZ602" t="str">
        <f t="shared" si="321"/>
        <v>Alto</v>
      </c>
      <c r="BA602">
        <v>9.6999999999999993</v>
      </c>
      <c r="BB602" t="str">
        <f t="shared" si="299"/>
        <v>Baja</v>
      </c>
      <c r="BC602">
        <v>8.4</v>
      </c>
      <c r="BD602" t="str">
        <f t="shared" si="322"/>
        <v>Bajo</v>
      </c>
      <c r="BE602">
        <v>6.2</v>
      </c>
      <c r="BF602" t="str">
        <f t="shared" si="323"/>
        <v>Alto</v>
      </c>
      <c r="BG602">
        <v>0</v>
      </c>
      <c r="BH602" t="str">
        <f t="shared" si="324"/>
        <v>No Toma ECA</v>
      </c>
      <c r="BI602">
        <v>1</v>
      </c>
      <c r="BJ602" t="str">
        <f t="shared" si="325"/>
        <v>Toma ARB</v>
      </c>
      <c r="BK602">
        <v>0</v>
      </c>
      <c r="BL602" t="str">
        <f t="shared" si="326"/>
        <v>No toma diureticos</v>
      </c>
      <c r="BM602">
        <v>1</v>
      </c>
      <c r="BN602" t="str">
        <f t="shared" si="327"/>
        <v>Toma estatinas</v>
      </c>
      <c r="BO602">
        <v>1</v>
      </c>
      <c r="BP602" t="str">
        <f t="shared" si="328"/>
        <v>Enfermedad renal</v>
      </c>
      <c r="BQ602">
        <v>0</v>
      </c>
      <c r="BR602" t="str">
        <f t="shared" si="329"/>
        <v>Sano</v>
      </c>
    </row>
    <row r="603" spans="1:70" x14ac:dyDescent="0.25">
      <c r="A603" t="s">
        <v>603</v>
      </c>
      <c r="B603">
        <v>59</v>
      </c>
      <c r="C603" t="str">
        <f t="shared" si="300"/>
        <v>Adulto</v>
      </c>
      <c r="D603" t="s">
        <v>6</v>
      </c>
      <c r="E603">
        <v>31.9</v>
      </c>
      <c r="F603" t="str">
        <f t="shared" si="301"/>
        <v>Obesidad I</v>
      </c>
      <c r="G603">
        <v>1</v>
      </c>
      <c r="H603" t="str">
        <f t="shared" si="302"/>
        <v>Tiene herencia</v>
      </c>
      <c r="I603">
        <v>155</v>
      </c>
      <c r="J603">
        <v>100</v>
      </c>
      <c r="K603">
        <v>96</v>
      </c>
      <c r="L603" t="str">
        <f t="shared" si="303"/>
        <v>Normal</v>
      </c>
      <c r="M603">
        <v>49</v>
      </c>
      <c r="N603" t="str">
        <f t="shared" si="304"/>
        <v>Intermedia</v>
      </c>
      <c r="O603">
        <v>3</v>
      </c>
      <c r="P603" t="str">
        <f t="shared" si="305"/>
        <v>Limitacion marcada</v>
      </c>
      <c r="Q603">
        <v>1</v>
      </c>
      <c r="R603" t="str">
        <f t="shared" si="306"/>
        <v>Tiene cetoacidosis</v>
      </c>
      <c r="S603">
        <v>1</v>
      </c>
      <c r="T603" t="str">
        <f t="shared" si="307"/>
        <v>Tiene Insuficiencia</v>
      </c>
      <c r="U603">
        <v>1</v>
      </c>
      <c r="V603" t="str">
        <f t="shared" si="308"/>
        <v>Hipertenso</v>
      </c>
      <c r="W603">
        <v>2.7</v>
      </c>
      <c r="X603" t="str">
        <f t="shared" si="297"/>
        <v>Alto</v>
      </c>
      <c r="Y603">
        <v>111</v>
      </c>
      <c r="Z603" t="str">
        <f t="shared" si="298"/>
        <v>Riesgo</v>
      </c>
      <c r="AA603">
        <v>39</v>
      </c>
      <c r="AB603" t="str">
        <f t="shared" si="309"/>
        <v>Funcion disminuida moderada</v>
      </c>
      <c r="AC603">
        <v>2401</v>
      </c>
      <c r="AD603" t="str">
        <f t="shared" si="310"/>
        <v>Proteinuria</v>
      </c>
      <c r="AE603">
        <v>2160</v>
      </c>
      <c r="AF603" t="str">
        <f t="shared" si="311"/>
        <v>Macroalbuminuria</v>
      </c>
      <c r="AG603">
        <v>655</v>
      </c>
      <c r="AH603" t="str">
        <f t="shared" si="312"/>
        <v>Poliuria</v>
      </c>
      <c r="AI603">
        <v>0</v>
      </c>
      <c r="AJ603" t="str">
        <f t="shared" si="313"/>
        <v>No Diabetico</v>
      </c>
      <c r="AK603">
        <v>135</v>
      </c>
      <c r="AL603" t="str">
        <f t="shared" si="314"/>
        <v>Diabetes</v>
      </c>
      <c r="AM603">
        <v>10</v>
      </c>
      <c r="AN603" t="str">
        <f t="shared" si="315"/>
        <v>Diabetes</v>
      </c>
      <c r="AO603">
        <v>314</v>
      </c>
      <c r="AP603" t="str">
        <f t="shared" si="316"/>
        <v>Riesgo</v>
      </c>
      <c r="AQ603">
        <v>184</v>
      </c>
      <c r="AR603" t="str">
        <f t="shared" si="317"/>
        <v>Alto</v>
      </c>
      <c r="AS603">
        <v>39</v>
      </c>
      <c r="AT603" t="str">
        <f t="shared" si="318"/>
        <v>Bajo</v>
      </c>
      <c r="AU603">
        <v>243</v>
      </c>
      <c r="AV603" t="str">
        <f t="shared" si="319"/>
        <v>Alto</v>
      </c>
      <c r="AW603">
        <v>125</v>
      </c>
      <c r="AX603" t="str">
        <f t="shared" si="320"/>
        <v>Bajo</v>
      </c>
      <c r="AY603">
        <v>6.9</v>
      </c>
      <c r="AZ603" t="str">
        <f t="shared" si="321"/>
        <v>Alto</v>
      </c>
      <c r="BA603">
        <v>9.9</v>
      </c>
      <c r="BB603" t="str">
        <f t="shared" si="299"/>
        <v>Baja</v>
      </c>
      <c r="BC603">
        <v>8.8000000000000007</v>
      </c>
      <c r="BD603" t="str">
        <f t="shared" si="322"/>
        <v>Normal</v>
      </c>
      <c r="BE603">
        <v>7.3</v>
      </c>
      <c r="BF603" t="str">
        <f t="shared" si="323"/>
        <v>Alto</v>
      </c>
      <c r="BG603">
        <v>1</v>
      </c>
      <c r="BH603" t="str">
        <f t="shared" si="324"/>
        <v>Toma ECA</v>
      </c>
      <c r="BI603">
        <v>1</v>
      </c>
      <c r="BJ603" t="str">
        <f t="shared" si="325"/>
        <v>Toma ARB</v>
      </c>
      <c r="BK603">
        <v>1</v>
      </c>
      <c r="BL603" t="str">
        <f t="shared" si="326"/>
        <v>Toma diureticos</v>
      </c>
      <c r="BM603">
        <v>1</v>
      </c>
      <c r="BN603" t="str">
        <f t="shared" si="327"/>
        <v>Toma estatinas</v>
      </c>
      <c r="BO603">
        <v>1</v>
      </c>
      <c r="BP603" t="str">
        <f t="shared" si="328"/>
        <v>Enfermedad renal</v>
      </c>
      <c r="BQ603">
        <v>0</v>
      </c>
      <c r="BR603" t="str">
        <f t="shared" si="329"/>
        <v>Sano</v>
      </c>
    </row>
    <row r="604" spans="1:70" x14ac:dyDescent="0.25">
      <c r="A604" t="s">
        <v>604</v>
      </c>
      <c r="B604">
        <v>65</v>
      </c>
      <c r="C604" t="str">
        <f t="shared" si="300"/>
        <v>Adulto Mayor</v>
      </c>
      <c r="D604" t="s">
        <v>1</v>
      </c>
      <c r="E604">
        <v>18.5</v>
      </c>
      <c r="F604" t="str">
        <f t="shared" si="301"/>
        <v>Peso Normal</v>
      </c>
      <c r="G604">
        <v>1</v>
      </c>
      <c r="H604" t="str">
        <f t="shared" si="302"/>
        <v>Tiene herencia</v>
      </c>
      <c r="I604">
        <v>120</v>
      </c>
      <c r="J604">
        <v>70</v>
      </c>
      <c r="K604">
        <v>83</v>
      </c>
      <c r="L604" t="str">
        <f t="shared" si="303"/>
        <v>Normal</v>
      </c>
      <c r="M604">
        <v>64</v>
      </c>
      <c r="N604" t="str">
        <f t="shared" si="304"/>
        <v>Normal</v>
      </c>
      <c r="O604">
        <v>1</v>
      </c>
      <c r="P604" t="str">
        <f t="shared" si="305"/>
        <v>Sin limitaciones</v>
      </c>
      <c r="Q604">
        <v>0</v>
      </c>
      <c r="R604" t="str">
        <f t="shared" si="306"/>
        <v>No tiene cetoacidosis</v>
      </c>
      <c r="S604">
        <v>0</v>
      </c>
      <c r="T604" t="str">
        <f t="shared" si="307"/>
        <v>No tiene Insuficiencia</v>
      </c>
      <c r="U604">
        <v>0</v>
      </c>
      <c r="V604" t="str">
        <f t="shared" si="308"/>
        <v>Normotenso</v>
      </c>
      <c r="W604">
        <v>1.1000000000000001</v>
      </c>
      <c r="X604" t="str">
        <f t="shared" si="297"/>
        <v>Normal</v>
      </c>
      <c r="Y604">
        <v>26</v>
      </c>
      <c r="Z604" t="str">
        <f t="shared" si="298"/>
        <v>Normal</v>
      </c>
      <c r="AA604">
        <v>73</v>
      </c>
      <c r="AB604" t="str">
        <f t="shared" si="309"/>
        <v>Funcion disminuida</v>
      </c>
      <c r="AC604">
        <v>22</v>
      </c>
      <c r="AD604" t="str">
        <f t="shared" si="310"/>
        <v>Normal</v>
      </c>
      <c r="AE604">
        <v>17</v>
      </c>
      <c r="AF604" t="str">
        <f t="shared" si="311"/>
        <v>Normal</v>
      </c>
      <c r="AG604">
        <v>2403</v>
      </c>
      <c r="AH604" t="str">
        <f t="shared" si="312"/>
        <v>Poliuria</v>
      </c>
      <c r="AI604">
        <v>1</v>
      </c>
      <c r="AJ604" t="str">
        <f t="shared" si="313"/>
        <v>Diabetico</v>
      </c>
      <c r="AK604">
        <v>98</v>
      </c>
      <c r="AL604" t="str">
        <f t="shared" si="314"/>
        <v>Normal</v>
      </c>
      <c r="AM604">
        <v>5</v>
      </c>
      <c r="AN604" t="str">
        <f t="shared" si="315"/>
        <v>Normal</v>
      </c>
      <c r="AO604">
        <v>190</v>
      </c>
      <c r="AP604" t="str">
        <f t="shared" si="316"/>
        <v>Normal</v>
      </c>
      <c r="AQ604">
        <v>84</v>
      </c>
      <c r="AR604" t="str">
        <f t="shared" si="317"/>
        <v>Normal</v>
      </c>
      <c r="AS604">
        <v>44</v>
      </c>
      <c r="AT604" t="str">
        <f t="shared" si="318"/>
        <v>Bajo</v>
      </c>
      <c r="AU604">
        <v>85</v>
      </c>
      <c r="AV604" t="str">
        <f t="shared" si="319"/>
        <v>Normal</v>
      </c>
      <c r="AW604">
        <v>141</v>
      </c>
      <c r="AX604" t="str">
        <f t="shared" si="320"/>
        <v>Normal</v>
      </c>
      <c r="AY604">
        <v>4.8</v>
      </c>
      <c r="AZ604" t="str">
        <f t="shared" si="321"/>
        <v>Normal</v>
      </c>
      <c r="BA604">
        <v>14.7</v>
      </c>
      <c r="BB604" t="str">
        <f t="shared" si="299"/>
        <v>Normal</v>
      </c>
      <c r="BC604">
        <v>10.199999999999999</v>
      </c>
      <c r="BD604" t="str">
        <f t="shared" si="322"/>
        <v>Normal</v>
      </c>
      <c r="BE604">
        <v>3</v>
      </c>
      <c r="BF604" t="str">
        <f t="shared" si="323"/>
        <v>Normal</v>
      </c>
      <c r="BG604">
        <v>0</v>
      </c>
      <c r="BH604" t="str">
        <f t="shared" si="324"/>
        <v>No Toma ECA</v>
      </c>
      <c r="BI604">
        <v>0</v>
      </c>
      <c r="BJ604" t="str">
        <f t="shared" si="325"/>
        <v>No toma ARB</v>
      </c>
      <c r="BK604">
        <v>0</v>
      </c>
      <c r="BL604" t="str">
        <f t="shared" si="326"/>
        <v>No toma diureticos</v>
      </c>
      <c r="BM604">
        <v>0</v>
      </c>
      <c r="BN604" t="str">
        <f t="shared" si="327"/>
        <v>No toma estatinas</v>
      </c>
      <c r="BO604">
        <v>0</v>
      </c>
      <c r="BP604" t="str">
        <f t="shared" si="328"/>
        <v>Sano</v>
      </c>
      <c r="BQ604">
        <v>0</v>
      </c>
      <c r="BR604" t="str">
        <f t="shared" si="329"/>
        <v>Sano</v>
      </c>
    </row>
    <row r="605" spans="1:70" x14ac:dyDescent="0.25">
      <c r="A605" t="s">
        <v>605</v>
      </c>
      <c r="B605">
        <v>75</v>
      </c>
      <c r="C605" t="str">
        <f t="shared" si="300"/>
        <v>Adulto Mayor</v>
      </c>
      <c r="D605" t="s">
        <v>1</v>
      </c>
      <c r="E605">
        <v>38.299999999999997</v>
      </c>
      <c r="F605" t="str">
        <f t="shared" si="301"/>
        <v>Obesidad II</v>
      </c>
      <c r="G605">
        <v>1</v>
      </c>
      <c r="H605" t="str">
        <f t="shared" si="302"/>
        <v>Tiene herencia</v>
      </c>
      <c r="I605">
        <v>183</v>
      </c>
      <c r="J605">
        <v>94</v>
      </c>
      <c r="K605">
        <v>87</v>
      </c>
      <c r="L605" t="str">
        <f t="shared" si="303"/>
        <v>Normal</v>
      </c>
      <c r="M605">
        <v>30</v>
      </c>
      <c r="N605" t="str">
        <f t="shared" si="304"/>
        <v>Reducida</v>
      </c>
      <c r="O605">
        <v>2</v>
      </c>
      <c r="P605" t="str">
        <f t="shared" si="305"/>
        <v>Ligera limitaciones</v>
      </c>
      <c r="Q605">
        <v>0</v>
      </c>
      <c r="R605" t="str">
        <f t="shared" si="306"/>
        <v>No tiene cetoacidosis</v>
      </c>
      <c r="S605">
        <v>1</v>
      </c>
      <c r="T605" t="str">
        <f t="shared" si="307"/>
        <v>Tiene Insuficiencia</v>
      </c>
      <c r="U605">
        <v>1</v>
      </c>
      <c r="V605" t="str">
        <f t="shared" si="308"/>
        <v>Hipertenso</v>
      </c>
      <c r="W605">
        <v>2.5</v>
      </c>
      <c r="X605" t="str">
        <f t="shared" si="297"/>
        <v>Alto</v>
      </c>
      <c r="Y605">
        <v>65</v>
      </c>
      <c r="Z605" t="str">
        <f t="shared" si="298"/>
        <v>Elevado</v>
      </c>
      <c r="AA605">
        <v>39</v>
      </c>
      <c r="AB605" t="str">
        <f t="shared" si="309"/>
        <v>Funcion disminuida moderada</v>
      </c>
      <c r="AC605">
        <v>1804</v>
      </c>
      <c r="AD605" t="str">
        <f t="shared" si="310"/>
        <v>Proteinuria</v>
      </c>
      <c r="AE605">
        <v>1262</v>
      </c>
      <c r="AF605" t="str">
        <f t="shared" si="311"/>
        <v>Macroalbuminuria</v>
      </c>
      <c r="AG605">
        <v>375</v>
      </c>
      <c r="AH605" t="str">
        <f t="shared" si="312"/>
        <v>Oliguria</v>
      </c>
      <c r="AI605">
        <v>0</v>
      </c>
      <c r="AJ605" t="str">
        <f t="shared" si="313"/>
        <v>No Diabetico</v>
      </c>
      <c r="AK605">
        <v>220</v>
      </c>
      <c r="AL605" t="str">
        <f t="shared" si="314"/>
        <v>Diabetes</v>
      </c>
      <c r="AM605">
        <v>10.5</v>
      </c>
      <c r="AN605" t="str">
        <f t="shared" si="315"/>
        <v>Diabetes</v>
      </c>
      <c r="AO605">
        <v>271</v>
      </c>
      <c r="AP605" t="str">
        <f t="shared" si="316"/>
        <v>Riesgo</v>
      </c>
      <c r="AQ605">
        <v>218</v>
      </c>
      <c r="AR605" t="str">
        <f t="shared" si="317"/>
        <v>Muy alto</v>
      </c>
      <c r="AS605">
        <v>25</v>
      </c>
      <c r="AT605" t="str">
        <f t="shared" si="318"/>
        <v>Bajo</v>
      </c>
      <c r="AU605">
        <v>310</v>
      </c>
      <c r="AV605" t="str">
        <f t="shared" si="319"/>
        <v>Alto</v>
      </c>
      <c r="AW605">
        <v>132</v>
      </c>
      <c r="AX605" t="str">
        <f t="shared" si="320"/>
        <v>Bajo</v>
      </c>
      <c r="AY605">
        <v>6.1</v>
      </c>
      <c r="AZ605" t="str">
        <f t="shared" si="321"/>
        <v>Alto</v>
      </c>
      <c r="BA605">
        <v>7.8</v>
      </c>
      <c r="BB605" t="str">
        <f t="shared" si="299"/>
        <v>Baja</v>
      </c>
      <c r="BC605">
        <v>8.3000000000000007</v>
      </c>
      <c r="BD605" t="str">
        <f t="shared" si="322"/>
        <v>Bajo</v>
      </c>
      <c r="BE605">
        <v>7.5</v>
      </c>
      <c r="BF605" t="str">
        <f t="shared" si="323"/>
        <v>Alto</v>
      </c>
      <c r="BG605">
        <v>1</v>
      </c>
      <c r="BH605" t="str">
        <f t="shared" si="324"/>
        <v>Toma ECA</v>
      </c>
      <c r="BI605">
        <v>0</v>
      </c>
      <c r="BJ605" t="str">
        <f t="shared" si="325"/>
        <v>No toma ARB</v>
      </c>
      <c r="BK605">
        <v>1</v>
      </c>
      <c r="BL605" t="str">
        <f t="shared" si="326"/>
        <v>Toma diureticos</v>
      </c>
      <c r="BM605">
        <v>1</v>
      </c>
      <c r="BN605" t="str">
        <f t="shared" si="327"/>
        <v>Toma estatinas</v>
      </c>
      <c r="BO605">
        <v>1</v>
      </c>
      <c r="BP605" t="str">
        <f t="shared" si="328"/>
        <v>Enfermedad renal</v>
      </c>
      <c r="BQ605">
        <v>1</v>
      </c>
      <c r="BR605" t="str">
        <f t="shared" si="329"/>
        <v>Enfermedad cardiovascular</v>
      </c>
    </row>
    <row r="606" spans="1:70" x14ac:dyDescent="0.25">
      <c r="A606" t="s">
        <v>606</v>
      </c>
      <c r="B606">
        <v>73</v>
      </c>
      <c r="C606" t="str">
        <f t="shared" si="300"/>
        <v>Adulto Mayor</v>
      </c>
      <c r="D606" t="s">
        <v>1</v>
      </c>
      <c r="E606">
        <v>27.3</v>
      </c>
      <c r="F606" t="str">
        <f t="shared" si="301"/>
        <v>Sobrepeso</v>
      </c>
      <c r="G606">
        <v>1</v>
      </c>
      <c r="H606" t="str">
        <f t="shared" si="302"/>
        <v>Tiene herencia</v>
      </c>
      <c r="I606">
        <v>155</v>
      </c>
      <c r="J606">
        <v>102</v>
      </c>
      <c r="K606">
        <v>78</v>
      </c>
      <c r="L606" t="str">
        <f t="shared" si="303"/>
        <v>Normal</v>
      </c>
      <c r="M606">
        <v>28</v>
      </c>
      <c r="N606" t="str">
        <f t="shared" si="304"/>
        <v>Reducida</v>
      </c>
      <c r="O606">
        <v>3</v>
      </c>
      <c r="P606" t="str">
        <f t="shared" si="305"/>
        <v>Limitacion marcada</v>
      </c>
      <c r="Q606">
        <v>0</v>
      </c>
      <c r="R606" t="str">
        <f t="shared" si="306"/>
        <v>No tiene cetoacidosis</v>
      </c>
      <c r="S606">
        <v>0</v>
      </c>
      <c r="T606" t="str">
        <f t="shared" si="307"/>
        <v>No tiene Insuficiencia</v>
      </c>
      <c r="U606">
        <v>1</v>
      </c>
      <c r="V606" t="str">
        <f t="shared" si="308"/>
        <v>Hipertenso</v>
      </c>
      <c r="W606">
        <v>2.2999999999999998</v>
      </c>
      <c r="X606" t="str">
        <f t="shared" si="297"/>
        <v>Alto</v>
      </c>
      <c r="Y606">
        <v>111</v>
      </c>
      <c r="Z606" t="str">
        <f t="shared" si="298"/>
        <v>Riesgo</v>
      </c>
      <c r="AA606">
        <v>36</v>
      </c>
      <c r="AB606" t="str">
        <f t="shared" si="309"/>
        <v>Funcion disminuida moderada</v>
      </c>
      <c r="AC606">
        <v>2046</v>
      </c>
      <c r="AD606" t="str">
        <f t="shared" si="310"/>
        <v>Proteinuria</v>
      </c>
      <c r="AE606">
        <v>1636</v>
      </c>
      <c r="AF606" t="str">
        <f t="shared" si="311"/>
        <v>Macroalbuminuria</v>
      </c>
      <c r="AG606">
        <v>513</v>
      </c>
      <c r="AH606" t="str">
        <f t="shared" si="312"/>
        <v>Poliuria</v>
      </c>
      <c r="AI606">
        <v>1</v>
      </c>
      <c r="AJ606" t="str">
        <f t="shared" si="313"/>
        <v>Diabetico</v>
      </c>
      <c r="AK606">
        <v>168</v>
      </c>
      <c r="AL606" t="str">
        <f t="shared" si="314"/>
        <v>Diabetes</v>
      </c>
      <c r="AM606">
        <v>7.1</v>
      </c>
      <c r="AN606" t="str">
        <f t="shared" si="315"/>
        <v>Diabetes</v>
      </c>
      <c r="AO606">
        <v>218</v>
      </c>
      <c r="AP606" t="str">
        <f t="shared" si="316"/>
        <v>Alto</v>
      </c>
      <c r="AQ606">
        <v>165</v>
      </c>
      <c r="AR606" t="str">
        <f t="shared" si="317"/>
        <v>Alto</v>
      </c>
      <c r="AS606">
        <v>43</v>
      </c>
      <c r="AT606" t="str">
        <f t="shared" si="318"/>
        <v>Bajo</v>
      </c>
      <c r="AU606">
        <v>377</v>
      </c>
      <c r="AV606" t="str">
        <f t="shared" si="319"/>
        <v>Alto</v>
      </c>
      <c r="AW606">
        <v>136</v>
      </c>
      <c r="AX606" t="str">
        <f t="shared" si="320"/>
        <v>Normal</v>
      </c>
      <c r="AY606">
        <v>5.0999999999999996</v>
      </c>
      <c r="AZ606" t="str">
        <f t="shared" si="321"/>
        <v>Alto</v>
      </c>
      <c r="BA606">
        <v>7.1</v>
      </c>
      <c r="BB606" t="str">
        <f t="shared" si="299"/>
        <v>Baja</v>
      </c>
      <c r="BC606">
        <v>8.6</v>
      </c>
      <c r="BD606" t="str">
        <f t="shared" si="322"/>
        <v>Normal</v>
      </c>
      <c r="BE606">
        <v>7</v>
      </c>
      <c r="BF606" t="str">
        <f t="shared" si="323"/>
        <v>Alto</v>
      </c>
      <c r="BG606">
        <v>1</v>
      </c>
      <c r="BH606" t="str">
        <f t="shared" si="324"/>
        <v>Toma ECA</v>
      </c>
      <c r="BI606">
        <v>0</v>
      </c>
      <c r="BJ606" t="str">
        <f t="shared" si="325"/>
        <v>No toma ARB</v>
      </c>
      <c r="BK606">
        <v>1</v>
      </c>
      <c r="BL606" t="str">
        <f t="shared" si="326"/>
        <v>Toma diureticos</v>
      </c>
      <c r="BM606">
        <v>1</v>
      </c>
      <c r="BN606" t="str">
        <f t="shared" si="327"/>
        <v>Toma estatinas</v>
      </c>
      <c r="BO606">
        <v>1</v>
      </c>
      <c r="BP606" t="str">
        <f t="shared" si="328"/>
        <v>Enfermedad renal</v>
      </c>
      <c r="BQ606">
        <v>1</v>
      </c>
      <c r="BR606" t="str">
        <f t="shared" si="329"/>
        <v>Enfermedad cardiovascular</v>
      </c>
    </row>
    <row r="607" spans="1:70" x14ac:dyDescent="0.25">
      <c r="A607" t="s">
        <v>607</v>
      </c>
      <c r="B607">
        <v>78</v>
      </c>
      <c r="C607" t="str">
        <f t="shared" si="300"/>
        <v>Adulto Mayor</v>
      </c>
      <c r="D607" t="s">
        <v>6</v>
      </c>
      <c r="E607">
        <v>27.7</v>
      </c>
      <c r="F607" t="str">
        <f t="shared" si="301"/>
        <v>Sobrepeso</v>
      </c>
      <c r="G607">
        <v>1</v>
      </c>
      <c r="H607" t="str">
        <f t="shared" si="302"/>
        <v>Tiene herencia</v>
      </c>
      <c r="I607">
        <v>157</v>
      </c>
      <c r="J607">
        <v>95</v>
      </c>
      <c r="K607">
        <v>94</v>
      </c>
      <c r="L607" t="str">
        <f t="shared" si="303"/>
        <v>Normal</v>
      </c>
      <c r="M607">
        <v>32</v>
      </c>
      <c r="N607" t="str">
        <f t="shared" si="304"/>
        <v>Reducida</v>
      </c>
      <c r="O607">
        <v>2</v>
      </c>
      <c r="P607" t="str">
        <f t="shared" si="305"/>
        <v>Ligera limitaciones</v>
      </c>
      <c r="Q607">
        <v>0</v>
      </c>
      <c r="R607" t="str">
        <f t="shared" si="306"/>
        <v>No tiene cetoacidosis</v>
      </c>
      <c r="S607">
        <v>1</v>
      </c>
      <c r="T607" t="str">
        <f t="shared" si="307"/>
        <v>Tiene Insuficiencia</v>
      </c>
      <c r="U607">
        <v>1</v>
      </c>
      <c r="V607" t="str">
        <f t="shared" si="308"/>
        <v>Hipertenso</v>
      </c>
      <c r="W607">
        <v>3.8</v>
      </c>
      <c r="X607" t="str">
        <f t="shared" si="297"/>
        <v>Alto</v>
      </c>
      <c r="Y607">
        <v>76</v>
      </c>
      <c r="Z607" t="str">
        <f t="shared" si="298"/>
        <v>Elevado</v>
      </c>
      <c r="AA607">
        <v>19</v>
      </c>
      <c r="AB607" t="str">
        <f t="shared" si="309"/>
        <v>Dismucion grave</v>
      </c>
      <c r="AC607">
        <v>2160</v>
      </c>
      <c r="AD607" t="str">
        <f t="shared" si="310"/>
        <v>Proteinuria</v>
      </c>
      <c r="AE607">
        <v>1728</v>
      </c>
      <c r="AF607" t="str">
        <f t="shared" si="311"/>
        <v>Macroalbuminuria</v>
      </c>
      <c r="AG607">
        <v>564</v>
      </c>
      <c r="AH607" t="str">
        <f t="shared" si="312"/>
        <v>Poliuria</v>
      </c>
      <c r="AI607">
        <v>0</v>
      </c>
      <c r="AJ607" t="str">
        <f t="shared" si="313"/>
        <v>No Diabetico</v>
      </c>
      <c r="AK607">
        <v>218</v>
      </c>
      <c r="AL607" t="str">
        <f t="shared" si="314"/>
        <v>Diabetes</v>
      </c>
      <c r="AM607">
        <v>9.9</v>
      </c>
      <c r="AN607" t="str">
        <f t="shared" si="315"/>
        <v>Diabetes</v>
      </c>
      <c r="AO607">
        <v>273</v>
      </c>
      <c r="AP607" t="str">
        <f t="shared" si="316"/>
        <v>Riesgo</v>
      </c>
      <c r="AQ607">
        <v>137</v>
      </c>
      <c r="AR607" t="str">
        <f t="shared" si="317"/>
        <v>Limite alto</v>
      </c>
      <c r="AS607">
        <v>41</v>
      </c>
      <c r="AT607" t="str">
        <f t="shared" si="318"/>
        <v>Bajo</v>
      </c>
      <c r="AU607">
        <v>340</v>
      </c>
      <c r="AV607" t="str">
        <f t="shared" si="319"/>
        <v>Alto</v>
      </c>
      <c r="AW607">
        <v>133</v>
      </c>
      <c r="AX607" t="str">
        <f t="shared" si="320"/>
        <v>Bajo</v>
      </c>
      <c r="AY607">
        <v>5.8</v>
      </c>
      <c r="AZ607" t="str">
        <f t="shared" si="321"/>
        <v>Alto</v>
      </c>
      <c r="BA607">
        <v>9.1</v>
      </c>
      <c r="BB607" t="str">
        <f t="shared" si="299"/>
        <v>Baja</v>
      </c>
      <c r="BC607">
        <v>7.5</v>
      </c>
      <c r="BD607" t="str">
        <f t="shared" si="322"/>
        <v>Bajo</v>
      </c>
      <c r="BE607">
        <v>5</v>
      </c>
      <c r="BF607" t="str">
        <f t="shared" si="323"/>
        <v>Alto</v>
      </c>
      <c r="BG607">
        <v>1</v>
      </c>
      <c r="BH607" t="str">
        <f t="shared" si="324"/>
        <v>Toma ECA</v>
      </c>
      <c r="BI607">
        <v>0</v>
      </c>
      <c r="BJ607" t="str">
        <f t="shared" si="325"/>
        <v>No toma ARB</v>
      </c>
      <c r="BK607">
        <v>1</v>
      </c>
      <c r="BL607" t="str">
        <f t="shared" si="326"/>
        <v>Toma diureticos</v>
      </c>
      <c r="BM607">
        <v>0</v>
      </c>
      <c r="BN607" t="str">
        <f t="shared" si="327"/>
        <v>No toma estatinas</v>
      </c>
      <c r="BO607">
        <v>1</v>
      </c>
      <c r="BP607" t="str">
        <f t="shared" si="328"/>
        <v>Enfermedad renal</v>
      </c>
      <c r="BQ607">
        <v>0</v>
      </c>
      <c r="BR607" t="str">
        <f t="shared" si="329"/>
        <v>Sano</v>
      </c>
    </row>
    <row r="608" spans="1:70" x14ac:dyDescent="0.25">
      <c r="A608" t="s">
        <v>608</v>
      </c>
      <c r="B608">
        <v>68</v>
      </c>
      <c r="C608" t="str">
        <f t="shared" si="300"/>
        <v>Adulto Mayor</v>
      </c>
      <c r="D608" t="s">
        <v>6</v>
      </c>
      <c r="E608">
        <v>23.6</v>
      </c>
      <c r="F608" t="str">
        <f t="shared" si="301"/>
        <v>Peso Normal</v>
      </c>
      <c r="G608">
        <v>1</v>
      </c>
      <c r="H608" t="str">
        <f t="shared" si="302"/>
        <v>Tiene herencia</v>
      </c>
      <c r="I608">
        <v>105</v>
      </c>
      <c r="J608">
        <v>68</v>
      </c>
      <c r="K608">
        <v>78</v>
      </c>
      <c r="L608" t="str">
        <f t="shared" si="303"/>
        <v>Normal</v>
      </c>
      <c r="M608">
        <v>70</v>
      </c>
      <c r="N608" t="str">
        <f t="shared" si="304"/>
        <v>Normal</v>
      </c>
      <c r="O608">
        <v>1</v>
      </c>
      <c r="P608" t="str">
        <f t="shared" si="305"/>
        <v>Sin limitaciones</v>
      </c>
      <c r="Q608">
        <v>0</v>
      </c>
      <c r="R608" t="str">
        <f t="shared" si="306"/>
        <v>No tiene cetoacidosis</v>
      </c>
      <c r="S608">
        <v>0</v>
      </c>
      <c r="T608" t="str">
        <f t="shared" si="307"/>
        <v>No tiene Insuficiencia</v>
      </c>
      <c r="U608">
        <v>1</v>
      </c>
      <c r="V608" t="str">
        <f t="shared" si="308"/>
        <v>Hipertenso</v>
      </c>
      <c r="W608">
        <v>1</v>
      </c>
      <c r="X608" t="str">
        <f t="shared" si="297"/>
        <v>Normal</v>
      </c>
      <c r="Y608">
        <v>22</v>
      </c>
      <c r="Z608" t="str">
        <f t="shared" si="298"/>
        <v>Normal</v>
      </c>
      <c r="AA608">
        <v>109</v>
      </c>
      <c r="AB608" t="str">
        <f t="shared" si="309"/>
        <v>Normal</v>
      </c>
      <c r="AC608">
        <v>8</v>
      </c>
      <c r="AD608" t="str">
        <f t="shared" si="310"/>
        <v>Normal</v>
      </c>
      <c r="AE608">
        <v>6</v>
      </c>
      <c r="AF608" t="str">
        <f t="shared" si="311"/>
        <v>Normal</v>
      </c>
      <c r="AG608">
        <v>2130</v>
      </c>
      <c r="AH608" t="str">
        <f t="shared" si="312"/>
        <v>Poliuria</v>
      </c>
      <c r="AI608">
        <v>1</v>
      </c>
      <c r="AJ608" t="str">
        <f t="shared" si="313"/>
        <v>Diabetico</v>
      </c>
      <c r="AK608">
        <v>81</v>
      </c>
      <c r="AL608" t="str">
        <f t="shared" si="314"/>
        <v>Normal</v>
      </c>
      <c r="AM608">
        <v>5.5</v>
      </c>
      <c r="AN608" t="str">
        <f t="shared" si="315"/>
        <v>Normal</v>
      </c>
      <c r="AO608">
        <v>150</v>
      </c>
      <c r="AP608" t="str">
        <f t="shared" si="316"/>
        <v>Normal</v>
      </c>
      <c r="AQ608">
        <v>117</v>
      </c>
      <c r="AR608" t="str">
        <f t="shared" si="317"/>
        <v>Casi normal</v>
      </c>
      <c r="AS608">
        <v>58</v>
      </c>
      <c r="AT608" t="str">
        <f t="shared" si="318"/>
        <v>Bajo</v>
      </c>
      <c r="AU608">
        <v>86</v>
      </c>
      <c r="AV608" t="str">
        <f t="shared" si="319"/>
        <v>Normal</v>
      </c>
      <c r="AW608">
        <v>142</v>
      </c>
      <c r="AX608" t="str">
        <f t="shared" si="320"/>
        <v>Normal</v>
      </c>
      <c r="AY608">
        <v>4.4000000000000004</v>
      </c>
      <c r="AZ608" t="str">
        <f t="shared" si="321"/>
        <v>Normal</v>
      </c>
      <c r="BA608">
        <v>12.8</v>
      </c>
      <c r="BB608" t="str">
        <f t="shared" si="299"/>
        <v>Normal</v>
      </c>
      <c r="BC608">
        <v>10.1</v>
      </c>
      <c r="BD608" t="str">
        <f t="shared" si="322"/>
        <v>Normal</v>
      </c>
      <c r="BE608">
        <v>4</v>
      </c>
      <c r="BF608" t="str">
        <f t="shared" si="323"/>
        <v>Normal</v>
      </c>
      <c r="BG608">
        <v>0</v>
      </c>
      <c r="BH608" t="str">
        <f t="shared" si="324"/>
        <v>No Toma ECA</v>
      </c>
      <c r="BI608">
        <v>1</v>
      </c>
      <c r="BJ608" t="str">
        <f t="shared" si="325"/>
        <v>Toma ARB</v>
      </c>
      <c r="BK608">
        <v>0</v>
      </c>
      <c r="BL608" t="str">
        <f t="shared" si="326"/>
        <v>No toma diureticos</v>
      </c>
      <c r="BM608">
        <v>0</v>
      </c>
      <c r="BN608" t="str">
        <f t="shared" si="327"/>
        <v>No toma estatinas</v>
      </c>
      <c r="BO608">
        <v>0</v>
      </c>
      <c r="BP608" t="str">
        <f t="shared" si="328"/>
        <v>Sano</v>
      </c>
      <c r="BQ608">
        <v>0</v>
      </c>
      <c r="BR608" t="str">
        <f t="shared" si="329"/>
        <v>Sano</v>
      </c>
    </row>
    <row r="609" spans="1:70" x14ac:dyDescent="0.25">
      <c r="A609" t="s">
        <v>609</v>
      </c>
      <c r="B609">
        <v>36</v>
      </c>
      <c r="C609" t="str">
        <f t="shared" si="300"/>
        <v>Adulto</v>
      </c>
      <c r="D609" t="s">
        <v>1</v>
      </c>
      <c r="E609">
        <v>29.2</v>
      </c>
      <c r="F609" t="str">
        <f t="shared" si="301"/>
        <v>Sobrepeso</v>
      </c>
      <c r="G609">
        <v>1</v>
      </c>
      <c r="H609" t="str">
        <f t="shared" si="302"/>
        <v>Tiene herencia</v>
      </c>
      <c r="I609">
        <v>131</v>
      </c>
      <c r="J609">
        <v>76</v>
      </c>
      <c r="K609">
        <v>75</v>
      </c>
      <c r="L609" t="str">
        <f t="shared" si="303"/>
        <v>Normal</v>
      </c>
      <c r="M609">
        <v>63</v>
      </c>
      <c r="N609" t="str">
        <f t="shared" si="304"/>
        <v>Normal</v>
      </c>
      <c r="O609">
        <v>1</v>
      </c>
      <c r="P609" t="str">
        <f t="shared" si="305"/>
        <v>Sin limitaciones</v>
      </c>
      <c r="Q609">
        <v>0</v>
      </c>
      <c r="R609" t="str">
        <f t="shared" si="306"/>
        <v>No tiene cetoacidosis</v>
      </c>
      <c r="S609">
        <v>0</v>
      </c>
      <c r="T609" t="str">
        <f t="shared" si="307"/>
        <v>No tiene Insuficiencia</v>
      </c>
      <c r="U609">
        <v>1</v>
      </c>
      <c r="V609" t="str">
        <f t="shared" si="308"/>
        <v>Hipertenso</v>
      </c>
      <c r="W609">
        <v>0.9</v>
      </c>
      <c r="X609" t="str">
        <f t="shared" si="297"/>
        <v>Normal</v>
      </c>
      <c r="Y609">
        <v>18</v>
      </c>
      <c r="Z609" t="str">
        <f t="shared" si="298"/>
        <v>Normal</v>
      </c>
      <c r="AA609">
        <v>93</v>
      </c>
      <c r="AB609" t="str">
        <f t="shared" si="309"/>
        <v>Normal</v>
      </c>
      <c r="AC609">
        <v>28</v>
      </c>
      <c r="AD609" t="str">
        <f t="shared" si="310"/>
        <v>Normal</v>
      </c>
      <c r="AE609">
        <v>19</v>
      </c>
      <c r="AF609" t="str">
        <f t="shared" si="311"/>
        <v>Normal</v>
      </c>
      <c r="AG609">
        <v>1657</v>
      </c>
      <c r="AH609" t="str">
        <f t="shared" si="312"/>
        <v>Poliuria</v>
      </c>
      <c r="AI609">
        <v>0</v>
      </c>
      <c r="AJ609" t="str">
        <f t="shared" si="313"/>
        <v>No Diabetico</v>
      </c>
      <c r="AK609">
        <v>120</v>
      </c>
      <c r="AL609" t="str">
        <f t="shared" si="314"/>
        <v>Prediabetes</v>
      </c>
      <c r="AM609">
        <v>5.9</v>
      </c>
      <c r="AN609" t="str">
        <f t="shared" si="315"/>
        <v>Prediabetes</v>
      </c>
      <c r="AO609">
        <v>157</v>
      </c>
      <c r="AP609" t="str">
        <f t="shared" si="316"/>
        <v>Normal</v>
      </c>
      <c r="AQ609">
        <v>103</v>
      </c>
      <c r="AR609" t="str">
        <f t="shared" si="317"/>
        <v>Casi normal</v>
      </c>
      <c r="AS609">
        <v>59</v>
      </c>
      <c r="AT609" t="str">
        <f t="shared" si="318"/>
        <v>Bajo</v>
      </c>
      <c r="AU609">
        <v>163</v>
      </c>
      <c r="AV609" t="str">
        <f t="shared" si="319"/>
        <v>Alto</v>
      </c>
      <c r="AW609">
        <v>136</v>
      </c>
      <c r="AX609" t="str">
        <f t="shared" si="320"/>
        <v>Normal</v>
      </c>
      <c r="AY609">
        <v>4.3</v>
      </c>
      <c r="AZ609" t="str">
        <f t="shared" si="321"/>
        <v>Normal</v>
      </c>
      <c r="BA609">
        <v>12.5</v>
      </c>
      <c r="BB609" t="str">
        <f t="shared" si="299"/>
        <v>Baja</v>
      </c>
      <c r="BC609">
        <v>9.4</v>
      </c>
      <c r="BD609" t="str">
        <f t="shared" si="322"/>
        <v>Normal</v>
      </c>
      <c r="BE609">
        <v>3.6</v>
      </c>
      <c r="BF609" t="str">
        <f t="shared" si="323"/>
        <v>Normal</v>
      </c>
      <c r="BG609">
        <v>1</v>
      </c>
      <c r="BH609" t="str">
        <f t="shared" si="324"/>
        <v>Toma ECA</v>
      </c>
      <c r="BI609">
        <v>1</v>
      </c>
      <c r="BJ609" t="str">
        <f t="shared" si="325"/>
        <v>Toma ARB</v>
      </c>
      <c r="BK609">
        <v>1</v>
      </c>
      <c r="BL609" t="str">
        <f t="shared" si="326"/>
        <v>Toma diureticos</v>
      </c>
      <c r="BM609">
        <v>0</v>
      </c>
      <c r="BN609" t="str">
        <f t="shared" si="327"/>
        <v>No toma estatinas</v>
      </c>
      <c r="BO609">
        <v>0</v>
      </c>
      <c r="BP609" t="str">
        <f t="shared" si="328"/>
        <v>Sano</v>
      </c>
      <c r="BQ609">
        <v>0</v>
      </c>
      <c r="BR609" t="str">
        <f t="shared" si="329"/>
        <v>Sano</v>
      </c>
    </row>
    <row r="610" spans="1:70" x14ac:dyDescent="0.25">
      <c r="A610" t="s">
        <v>610</v>
      </c>
      <c r="B610">
        <v>75</v>
      </c>
      <c r="C610" t="str">
        <f t="shared" si="300"/>
        <v>Adulto Mayor</v>
      </c>
      <c r="D610" t="s">
        <v>6</v>
      </c>
      <c r="E610">
        <v>31</v>
      </c>
      <c r="F610" t="str">
        <f t="shared" si="301"/>
        <v>Obesidad I</v>
      </c>
      <c r="G610">
        <v>1</v>
      </c>
      <c r="H610" t="str">
        <f t="shared" si="302"/>
        <v>Tiene herencia</v>
      </c>
      <c r="I610">
        <v>154</v>
      </c>
      <c r="J610">
        <v>101</v>
      </c>
      <c r="K610">
        <v>79</v>
      </c>
      <c r="L610" t="str">
        <f t="shared" si="303"/>
        <v>Normal</v>
      </c>
      <c r="M610">
        <v>31</v>
      </c>
      <c r="N610" t="str">
        <f t="shared" si="304"/>
        <v>Reducida</v>
      </c>
      <c r="O610">
        <v>3</v>
      </c>
      <c r="P610" t="str">
        <f t="shared" si="305"/>
        <v>Limitacion marcada</v>
      </c>
      <c r="Q610">
        <v>0</v>
      </c>
      <c r="R610" t="str">
        <f t="shared" si="306"/>
        <v>No tiene cetoacidosis</v>
      </c>
      <c r="S610">
        <v>0</v>
      </c>
      <c r="T610" t="str">
        <f t="shared" si="307"/>
        <v>No tiene Insuficiencia</v>
      </c>
      <c r="U610">
        <v>1</v>
      </c>
      <c r="V610" t="str">
        <f t="shared" si="308"/>
        <v>Hipertenso</v>
      </c>
      <c r="W610">
        <v>1.8</v>
      </c>
      <c r="X610" t="str">
        <f t="shared" si="297"/>
        <v>Alto</v>
      </c>
      <c r="Y610">
        <v>79</v>
      </c>
      <c r="Z610" t="str">
        <f t="shared" si="298"/>
        <v>Elevado</v>
      </c>
      <c r="AA610">
        <v>35</v>
      </c>
      <c r="AB610" t="str">
        <f t="shared" si="309"/>
        <v>Funcion disminuida moderada</v>
      </c>
      <c r="AC610">
        <v>1858</v>
      </c>
      <c r="AD610" t="str">
        <f t="shared" si="310"/>
        <v>Proteinuria</v>
      </c>
      <c r="AE610">
        <v>1672</v>
      </c>
      <c r="AF610" t="str">
        <f t="shared" si="311"/>
        <v>Macroalbuminuria</v>
      </c>
      <c r="AG610">
        <v>773</v>
      </c>
      <c r="AH610" t="str">
        <f t="shared" si="312"/>
        <v>Poliuria</v>
      </c>
      <c r="AI610">
        <v>1</v>
      </c>
      <c r="AJ610" t="str">
        <f t="shared" si="313"/>
        <v>Diabetico</v>
      </c>
      <c r="AK610">
        <v>183</v>
      </c>
      <c r="AL610" t="str">
        <f t="shared" si="314"/>
        <v>Diabetes</v>
      </c>
      <c r="AM610">
        <v>8.6</v>
      </c>
      <c r="AN610" t="str">
        <f t="shared" si="315"/>
        <v>Diabetes</v>
      </c>
      <c r="AO610">
        <v>235</v>
      </c>
      <c r="AP610" t="str">
        <f t="shared" si="316"/>
        <v>Alto</v>
      </c>
      <c r="AQ610">
        <v>135</v>
      </c>
      <c r="AR610" t="str">
        <f t="shared" si="317"/>
        <v>Limite alto</v>
      </c>
      <c r="AS610">
        <v>35</v>
      </c>
      <c r="AT610" t="str">
        <f t="shared" si="318"/>
        <v>Bajo</v>
      </c>
      <c r="AU610">
        <v>388</v>
      </c>
      <c r="AV610" t="str">
        <f t="shared" si="319"/>
        <v>Alto</v>
      </c>
      <c r="AW610">
        <v>127</v>
      </c>
      <c r="AX610" t="str">
        <f t="shared" si="320"/>
        <v>Bajo</v>
      </c>
      <c r="AY610">
        <v>5.9</v>
      </c>
      <c r="AZ610" t="str">
        <f t="shared" si="321"/>
        <v>Alto</v>
      </c>
      <c r="BA610">
        <v>8</v>
      </c>
      <c r="BB610" t="str">
        <f t="shared" si="299"/>
        <v>Baja</v>
      </c>
      <c r="BC610">
        <v>8.9</v>
      </c>
      <c r="BD610" t="str">
        <f t="shared" si="322"/>
        <v>Normal</v>
      </c>
      <c r="BE610">
        <v>5.8</v>
      </c>
      <c r="BF610" t="str">
        <f t="shared" si="323"/>
        <v>Alto</v>
      </c>
      <c r="BG610">
        <v>1</v>
      </c>
      <c r="BH610" t="str">
        <f t="shared" si="324"/>
        <v>Toma ECA</v>
      </c>
      <c r="BI610">
        <v>1</v>
      </c>
      <c r="BJ610" t="str">
        <f t="shared" si="325"/>
        <v>Toma ARB</v>
      </c>
      <c r="BK610">
        <v>1</v>
      </c>
      <c r="BL610" t="str">
        <f t="shared" si="326"/>
        <v>Toma diureticos</v>
      </c>
      <c r="BM610">
        <v>1</v>
      </c>
      <c r="BN610" t="str">
        <f t="shared" si="327"/>
        <v>Toma estatinas</v>
      </c>
      <c r="BO610">
        <v>1</v>
      </c>
      <c r="BP610" t="str">
        <f t="shared" si="328"/>
        <v>Enfermedad renal</v>
      </c>
      <c r="BQ610">
        <v>1</v>
      </c>
      <c r="BR610" t="str">
        <f t="shared" si="329"/>
        <v>Enfermedad cardiovascular</v>
      </c>
    </row>
    <row r="611" spans="1:70" x14ac:dyDescent="0.25">
      <c r="A611" t="s">
        <v>611</v>
      </c>
      <c r="B611">
        <v>50</v>
      </c>
      <c r="C611" t="str">
        <f t="shared" si="300"/>
        <v>Adulto</v>
      </c>
      <c r="D611" t="s">
        <v>1</v>
      </c>
      <c r="E611">
        <v>24.8</v>
      </c>
      <c r="F611" t="str">
        <f t="shared" si="301"/>
        <v>Peso Normal</v>
      </c>
      <c r="G611">
        <v>0</v>
      </c>
      <c r="H611" t="str">
        <f t="shared" si="302"/>
        <v>No tiene herencia</v>
      </c>
      <c r="I611">
        <v>103</v>
      </c>
      <c r="J611">
        <v>78</v>
      </c>
      <c r="K611">
        <v>89</v>
      </c>
      <c r="L611" t="str">
        <f t="shared" si="303"/>
        <v>Normal</v>
      </c>
      <c r="M611">
        <v>66</v>
      </c>
      <c r="N611" t="str">
        <f t="shared" si="304"/>
        <v>Normal</v>
      </c>
      <c r="O611">
        <v>2</v>
      </c>
      <c r="P611" t="str">
        <f t="shared" si="305"/>
        <v>Ligera limitaciones</v>
      </c>
      <c r="Q611">
        <v>0</v>
      </c>
      <c r="R611" t="str">
        <f t="shared" si="306"/>
        <v>No tiene cetoacidosis</v>
      </c>
      <c r="S611">
        <v>0</v>
      </c>
      <c r="T611" t="str">
        <f t="shared" si="307"/>
        <v>No tiene Insuficiencia</v>
      </c>
      <c r="U611">
        <v>1</v>
      </c>
      <c r="V611" t="str">
        <f t="shared" si="308"/>
        <v>Hipertenso</v>
      </c>
      <c r="W611">
        <v>1.2</v>
      </c>
      <c r="X611" t="str">
        <f t="shared" si="297"/>
        <v>Normal</v>
      </c>
      <c r="Y611">
        <v>21</v>
      </c>
      <c r="Z611" t="str">
        <f t="shared" si="298"/>
        <v>Normal</v>
      </c>
      <c r="AA611">
        <v>98</v>
      </c>
      <c r="AB611" t="str">
        <f t="shared" si="309"/>
        <v>Normal</v>
      </c>
      <c r="AC611">
        <v>5</v>
      </c>
      <c r="AD611" t="str">
        <f t="shared" si="310"/>
        <v>Normal</v>
      </c>
      <c r="AE611">
        <v>4</v>
      </c>
      <c r="AF611" t="str">
        <f t="shared" si="311"/>
        <v>Normal</v>
      </c>
      <c r="AG611">
        <v>2223</v>
      </c>
      <c r="AH611" t="str">
        <f t="shared" si="312"/>
        <v>Poliuria</v>
      </c>
      <c r="AI611">
        <v>0</v>
      </c>
      <c r="AJ611" t="str">
        <f t="shared" si="313"/>
        <v>No Diabetico</v>
      </c>
      <c r="AK611">
        <v>87</v>
      </c>
      <c r="AL611" t="str">
        <f t="shared" si="314"/>
        <v>Normal</v>
      </c>
      <c r="AM611">
        <v>6.2</v>
      </c>
      <c r="AN611" t="str">
        <f t="shared" si="315"/>
        <v>Prediabetes</v>
      </c>
      <c r="AO611">
        <v>157</v>
      </c>
      <c r="AP611" t="str">
        <f t="shared" si="316"/>
        <v>Normal</v>
      </c>
      <c r="AQ611">
        <v>130</v>
      </c>
      <c r="AR611" t="str">
        <f t="shared" si="317"/>
        <v>Limite alto</v>
      </c>
      <c r="AS611">
        <v>49</v>
      </c>
      <c r="AT611" t="str">
        <f t="shared" si="318"/>
        <v>Bajo</v>
      </c>
      <c r="AU611">
        <v>150</v>
      </c>
      <c r="AV611" t="str">
        <f t="shared" si="319"/>
        <v>Normal</v>
      </c>
      <c r="AW611">
        <v>140</v>
      </c>
      <c r="AX611" t="str">
        <f t="shared" si="320"/>
        <v>Normal</v>
      </c>
      <c r="AY611">
        <v>3.5</v>
      </c>
      <c r="AZ611" t="str">
        <f t="shared" si="321"/>
        <v>Normal</v>
      </c>
      <c r="BA611">
        <v>13.1</v>
      </c>
      <c r="BB611" t="str">
        <f t="shared" si="299"/>
        <v>Baja</v>
      </c>
      <c r="BC611">
        <v>9</v>
      </c>
      <c r="BD611" t="str">
        <f t="shared" si="322"/>
        <v>Normal</v>
      </c>
      <c r="BE611">
        <v>4.0999999999999996</v>
      </c>
      <c r="BF611" t="str">
        <f t="shared" si="323"/>
        <v>Normal</v>
      </c>
      <c r="BG611">
        <v>1</v>
      </c>
      <c r="BH611" t="str">
        <f t="shared" si="324"/>
        <v>Toma ECA</v>
      </c>
      <c r="BI611">
        <v>0</v>
      </c>
      <c r="BJ611" t="str">
        <f t="shared" si="325"/>
        <v>No toma ARB</v>
      </c>
      <c r="BK611">
        <v>1</v>
      </c>
      <c r="BL611" t="str">
        <f t="shared" si="326"/>
        <v>Toma diureticos</v>
      </c>
      <c r="BM611">
        <v>0</v>
      </c>
      <c r="BN611" t="str">
        <f t="shared" si="327"/>
        <v>No toma estatinas</v>
      </c>
      <c r="BO611">
        <v>0</v>
      </c>
      <c r="BP611" t="str">
        <f t="shared" si="328"/>
        <v>Sano</v>
      </c>
      <c r="BQ611">
        <v>1</v>
      </c>
      <c r="BR611" t="str">
        <f t="shared" si="329"/>
        <v>Enfermedad cardiovascular</v>
      </c>
    </row>
    <row r="612" spans="1:70" x14ac:dyDescent="0.25">
      <c r="A612" t="s">
        <v>612</v>
      </c>
      <c r="B612">
        <v>76</v>
      </c>
      <c r="C612" t="str">
        <f t="shared" si="300"/>
        <v>Adulto Mayor</v>
      </c>
      <c r="D612" t="s">
        <v>1</v>
      </c>
      <c r="E612">
        <v>35.299999999999997</v>
      </c>
      <c r="F612" t="str">
        <f t="shared" si="301"/>
        <v>Obesidad II</v>
      </c>
      <c r="G612">
        <v>1</v>
      </c>
      <c r="H612" t="str">
        <f t="shared" si="302"/>
        <v>Tiene herencia</v>
      </c>
      <c r="I612">
        <v>151</v>
      </c>
      <c r="J612">
        <v>95</v>
      </c>
      <c r="K612">
        <v>105</v>
      </c>
      <c r="L612" t="str">
        <f t="shared" si="303"/>
        <v>Taquicardia</v>
      </c>
      <c r="M612">
        <v>42</v>
      </c>
      <c r="N612" t="str">
        <f t="shared" si="304"/>
        <v>Intermedia</v>
      </c>
      <c r="O612">
        <v>3</v>
      </c>
      <c r="P612" t="str">
        <f t="shared" si="305"/>
        <v>Limitacion marcada</v>
      </c>
      <c r="Q612">
        <v>0</v>
      </c>
      <c r="R612" t="str">
        <f t="shared" si="306"/>
        <v>No tiene cetoacidosis</v>
      </c>
      <c r="S612">
        <v>0</v>
      </c>
      <c r="T612" t="str">
        <f t="shared" si="307"/>
        <v>No tiene Insuficiencia</v>
      </c>
      <c r="U612">
        <v>1</v>
      </c>
      <c r="V612" t="str">
        <f t="shared" si="308"/>
        <v>Hipertenso</v>
      </c>
      <c r="W612">
        <v>4</v>
      </c>
      <c r="X612" t="str">
        <f t="shared" si="297"/>
        <v>Alto</v>
      </c>
      <c r="Y612">
        <v>86</v>
      </c>
      <c r="Z612" t="str">
        <f t="shared" si="298"/>
        <v>Elevado</v>
      </c>
      <c r="AA612">
        <v>58</v>
      </c>
      <c r="AB612" t="str">
        <f t="shared" si="309"/>
        <v>Funcion disminuida moderada</v>
      </c>
      <c r="AC612">
        <v>1064</v>
      </c>
      <c r="AD612" t="str">
        <f t="shared" si="310"/>
        <v>Proteinuria</v>
      </c>
      <c r="AE612">
        <v>851</v>
      </c>
      <c r="AF612" t="str">
        <f t="shared" si="311"/>
        <v>Macroalbuminuria</v>
      </c>
      <c r="AG612">
        <v>645</v>
      </c>
      <c r="AH612" t="str">
        <f t="shared" si="312"/>
        <v>Poliuria</v>
      </c>
      <c r="AI612">
        <v>1</v>
      </c>
      <c r="AJ612" t="str">
        <f t="shared" si="313"/>
        <v>Diabetico</v>
      </c>
      <c r="AK612">
        <v>166</v>
      </c>
      <c r="AL612" t="str">
        <f t="shared" si="314"/>
        <v>Diabetes</v>
      </c>
      <c r="AM612">
        <v>8.6</v>
      </c>
      <c r="AN612" t="str">
        <f t="shared" si="315"/>
        <v>Diabetes</v>
      </c>
      <c r="AO612">
        <v>216</v>
      </c>
      <c r="AP612" t="str">
        <f t="shared" si="316"/>
        <v>Alto</v>
      </c>
      <c r="AQ612">
        <v>184</v>
      </c>
      <c r="AR612" t="str">
        <f t="shared" si="317"/>
        <v>Alto</v>
      </c>
      <c r="AS612">
        <v>45</v>
      </c>
      <c r="AT612" t="str">
        <f t="shared" si="318"/>
        <v>Bajo</v>
      </c>
      <c r="AU612">
        <v>297</v>
      </c>
      <c r="AV612" t="str">
        <f t="shared" si="319"/>
        <v>Alto</v>
      </c>
      <c r="AW612">
        <v>137</v>
      </c>
      <c r="AX612" t="str">
        <f t="shared" si="320"/>
        <v>Normal</v>
      </c>
      <c r="AY612">
        <v>5.9</v>
      </c>
      <c r="AZ612" t="str">
        <f t="shared" si="321"/>
        <v>Alto</v>
      </c>
      <c r="BA612">
        <v>9.1</v>
      </c>
      <c r="BB612" t="str">
        <f t="shared" si="299"/>
        <v>Baja</v>
      </c>
      <c r="BC612">
        <v>8.1999999999999993</v>
      </c>
      <c r="BD612" t="str">
        <f t="shared" si="322"/>
        <v>Bajo</v>
      </c>
      <c r="BE612">
        <v>6</v>
      </c>
      <c r="BF612" t="str">
        <f t="shared" si="323"/>
        <v>Alto</v>
      </c>
      <c r="BG612">
        <v>1</v>
      </c>
      <c r="BH612" t="str">
        <f t="shared" si="324"/>
        <v>Toma ECA</v>
      </c>
      <c r="BI612">
        <v>0</v>
      </c>
      <c r="BJ612" t="str">
        <f t="shared" si="325"/>
        <v>No toma ARB</v>
      </c>
      <c r="BK612">
        <v>1</v>
      </c>
      <c r="BL612" t="str">
        <f t="shared" si="326"/>
        <v>Toma diureticos</v>
      </c>
      <c r="BM612">
        <v>0</v>
      </c>
      <c r="BN612" t="str">
        <f t="shared" si="327"/>
        <v>No toma estatinas</v>
      </c>
      <c r="BO612">
        <v>1</v>
      </c>
      <c r="BP612" t="str">
        <f t="shared" si="328"/>
        <v>Enfermedad renal</v>
      </c>
      <c r="BQ612">
        <v>0</v>
      </c>
      <c r="BR612" t="str">
        <f t="shared" si="329"/>
        <v>Sano</v>
      </c>
    </row>
    <row r="613" spans="1:70" x14ac:dyDescent="0.25">
      <c r="A613" t="s">
        <v>613</v>
      </c>
      <c r="B613">
        <v>33</v>
      </c>
      <c r="C613" t="str">
        <f t="shared" si="300"/>
        <v>Adulto</v>
      </c>
      <c r="D613" t="s">
        <v>6</v>
      </c>
      <c r="E613">
        <v>28.4</v>
      </c>
      <c r="F613" t="str">
        <f t="shared" si="301"/>
        <v>Sobrepeso</v>
      </c>
      <c r="G613">
        <v>0</v>
      </c>
      <c r="H613" t="str">
        <f t="shared" si="302"/>
        <v>No tiene herencia</v>
      </c>
      <c r="I613">
        <v>130</v>
      </c>
      <c r="J613">
        <v>68</v>
      </c>
      <c r="K613">
        <v>63</v>
      </c>
      <c r="L613" t="str">
        <f t="shared" si="303"/>
        <v>Normal</v>
      </c>
      <c r="M613">
        <v>56</v>
      </c>
      <c r="N613" t="str">
        <f t="shared" si="304"/>
        <v>Normal</v>
      </c>
      <c r="O613">
        <v>1</v>
      </c>
      <c r="P613" t="str">
        <f t="shared" si="305"/>
        <v>Sin limitaciones</v>
      </c>
      <c r="Q613">
        <v>0</v>
      </c>
      <c r="R613" t="str">
        <f t="shared" si="306"/>
        <v>No tiene cetoacidosis</v>
      </c>
      <c r="S613">
        <v>0</v>
      </c>
      <c r="T613" t="str">
        <f t="shared" si="307"/>
        <v>No tiene Insuficiencia</v>
      </c>
      <c r="U613">
        <v>1</v>
      </c>
      <c r="V613" t="str">
        <f t="shared" si="308"/>
        <v>Hipertenso</v>
      </c>
      <c r="W613">
        <v>1.2</v>
      </c>
      <c r="X613" t="str">
        <f t="shared" si="297"/>
        <v>Alto</v>
      </c>
      <c r="Y613">
        <v>37</v>
      </c>
      <c r="Z613" t="str">
        <f t="shared" si="298"/>
        <v>Normal</v>
      </c>
      <c r="AA613">
        <v>117</v>
      </c>
      <c r="AB613" t="str">
        <f t="shared" si="309"/>
        <v>Normal</v>
      </c>
      <c r="AC613">
        <v>20</v>
      </c>
      <c r="AD613" t="str">
        <f t="shared" si="310"/>
        <v>Normal</v>
      </c>
      <c r="AE613">
        <v>16</v>
      </c>
      <c r="AF613" t="str">
        <f t="shared" si="311"/>
        <v>Normal</v>
      </c>
      <c r="AG613">
        <v>1314</v>
      </c>
      <c r="AH613" t="str">
        <f t="shared" si="312"/>
        <v>Poliuria</v>
      </c>
      <c r="AI613">
        <v>1</v>
      </c>
      <c r="AJ613" t="str">
        <f t="shared" si="313"/>
        <v>Diabetico</v>
      </c>
      <c r="AK613">
        <v>102</v>
      </c>
      <c r="AL613" t="str">
        <f t="shared" si="314"/>
        <v>Prediabetes</v>
      </c>
      <c r="AM613">
        <v>4.9000000000000004</v>
      </c>
      <c r="AN613" t="str">
        <f t="shared" si="315"/>
        <v>Normal</v>
      </c>
      <c r="AO613">
        <v>174</v>
      </c>
      <c r="AP613" t="str">
        <f t="shared" si="316"/>
        <v>Normal</v>
      </c>
      <c r="AQ613">
        <v>124</v>
      </c>
      <c r="AR613" t="str">
        <f t="shared" si="317"/>
        <v>Casi normal</v>
      </c>
      <c r="AS613">
        <v>67</v>
      </c>
      <c r="AT613" t="str">
        <f t="shared" si="318"/>
        <v>Normal</v>
      </c>
      <c r="AU613">
        <v>98</v>
      </c>
      <c r="AV613" t="str">
        <f t="shared" si="319"/>
        <v>Normal</v>
      </c>
      <c r="AW613">
        <v>141</v>
      </c>
      <c r="AX613" t="str">
        <f t="shared" si="320"/>
        <v>Normal</v>
      </c>
      <c r="AY613">
        <v>4.3</v>
      </c>
      <c r="AZ613" t="str">
        <f t="shared" si="321"/>
        <v>Normal</v>
      </c>
      <c r="BA613">
        <v>12</v>
      </c>
      <c r="BB613" t="str">
        <f t="shared" si="299"/>
        <v>Normal</v>
      </c>
      <c r="BC613">
        <v>9.8000000000000007</v>
      </c>
      <c r="BD613" t="str">
        <f t="shared" si="322"/>
        <v>Normal</v>
      </c>
      <c r="BE613">
        <v>3.3</v>
      </c>
      <c r="BF613" t="str">
        <f t="shared" si="323"/>
        <v>Normal</v>
      </c>
      <c r="BG613">
        <v>0</v>
      </c>
      <c r="BH613" t="str">
        <f t="shared" si="324"/>
        <v>No Toma ECA</v>
      </c>
      <c r="BI613">
        <v>1</v>
      </c>
      <c r="BJ613" t="str">
        <f t="shared" si="325"/>
        <v>Toma ARB</v>
      </c>
      <c r="BK613">
        <v>1</v>
      </c>
      <c r="BL613" t="str">
        <f t="shared" si="326"/>
        <v>Toma diureticos</v>
      </c>
      <c r="BM613">
        <v>0</v>
      </c>
      <c r="BN613" t="str">
        <f t="shared" si="327"/>
        <v>No toma estatinas</v>
      </c>
      <c r="BO613">
        <v>0</v>
      </c>
      <c r="BP613" t="str">
        <f t="shared" si="328"/>
        <v>Sano</v>
      </c>
      <c r="BQ613">
        <v>0</v>
      </c>
      <c r="BR613" t="str">
        <f t="shared" si="329"/>
        <v>Sano</v>
      </c>
    </row>
    <row r="614" spans="1:70" x14ac:dyDescent="0.25">
      <c r="A614" t="s">
        <v>614</v>
      </c>
      <c r="B614">
        <v>50</v>
      </c>
      <c r="C614" t="str">
        <f t="shared" si="300"/>
        <v>Adulto</v>
      </c>
      <c r="D614" t="s">
        <v>1</v>
      </c>
      <c r="E614">
        <v>18.899999999999999</v>
      </c>
      <c r="F614" t="str">
        <f t="shared" si="301"/>
        <v>Peso Normal</v>
      </c>
      <c r="G614">
        <v>0</v>
      </c>
      <c r="H614" t="str">
        <f t="shared" si="302"/>
        <v>No tiene herencia</v>
      </c>
      <c r="I614">
        <v>121</v>
      </c>
      <c r="J614">
        <v>79</v>
      </c>
      <c r="K614">
        <v>88</v>
      </c>
      <c r="L614" t="str">
        <f t="shared" si="303"/>
        <v>Normal</v>
      </c>
      <c r="M614">
        <v>52</v>
      </c>
      <c r="N614" t="str">
        <f t="shared" si="304"/>
        <v>Normal</v>
      </c>
      <c r="O614">
        <v>2</v>
      </c>
      <c r="P614" t="str">
        <f t="shared" si="305"/>
        <v>Ligera limitaciones</v>
      </c>
      <c r="Q614">
        <v>0</v>
      </c>
      <c r="R614" t="str">
        <f t="shared" si="306"/>
        <v>No tiene cetoacidosis</v>
      </c>
      <c r="S614">
        <v>0</v>
      </c>
      <c r="T614" t="str">
        <f t="shared" si="307"/>
        <v>No tiene Insuficiencia</v>
      </c>
      <c r="U614">
        <v>1</v>
      </c>
      <c r="V614" t="str">
        <f t="shared" si="308"/>
        <v>Hipertenso</v>
      </c>
      <c r="W614">
        <v>1.1000000000000001</v>
      </c>
      <c r="X614" t="str">
        <f t="shared" si="297"/>
        <v>Normal</v>
      </c>
      <c r="Y614">
        <v>18</v>
      </c>
      <c r="Z614" t="str">
        <f t="shared" si="298"/>
        <v>Normal</v>
      </c>
      <c r="AA614">
        <v>82</v>
      </c>
      <c r="AB614" t="str">
        <f t="shared" si="309"/>
        <v>Funcion disminuida</v>
      </c>
      <c r="AC614">
        <v>26</v>
      </c>
      <c r="AD614" t="str">
        <f t="shared" si="310"/>
        <v>Normal</v>
      </c>
      <c r="AE614">
        <v>20</v>
      </c>
      <c r="AF614" t="str">
        <f t="shared" si="311"/>
        <v>Normal</v>
      </c>
      <c r="AG614">
        <v>1327</v>
      </c>
      <c r="AH614" t="str">
        <f t="shared" si="312"/>
        <v>Poliuria</v>
      </c>
      <c r="AI614">
        <v>0</v>
      </c>
      <c r="AJ614" t="str">
        <f t="shared" si="313"/>
        <v>No Diabetico</v>
      </c>
      <c r="AK614">
        <v>118</v>
      </c>
      <c r="AL614" t="str">
        <f t="shared" si="314"/>
        <v>Prediabetes</v>
      </c>
      <c r="AM614">
        <v>5.5</v>
      </c>
      <c r="AN614" t="str">
        <f t="shared" si="315"/>
        <v>Normal</v>
      </c>
      <c r="AO614">
        <v>178</v>
      </c>
      <c r="AP614" t="str">
        <f t="shared" si="316"/>
        <v>Normal</v>
      </c>
      <c r="AQ614">
        <v>115</v>
      </c>
      <c r="AR614" t="str">
        <f t="shared" si="317"/>
        <v>Casi normal</v>
      </c>
      <c r="AS614">
        <v>52</v>
      </c>
      <c r="AT614" t="str">
        <f t="shared" si="318"/>
        <v>Bajo</v>
      </c>
      <c r="AU614">
        <v>152</v>
      </c>
      <c r="AV614" t="str">
        <f t="shared" si="319"/>
        <v>Alto</v>
      </c>
      <c r="AW614">
        <v>141</v>
      </c>
      <c r="AX614" t="str">
        <f t="shared" si="320"/>
        <v>Normal</v>
      </c>
      <c r="AY614">
        <v>4.5999999999999996</v>
      </c>
      <c r="AZ614" t="str">
        <f t="shared" si="321"/>
        <v>Normal</v>
      </c>
      <c r="BA614">
        <v>12.5</v>
      </c>
      <c r="BB614" t="str">
        <f t="shared" si="299"/>
        <v>Baja</v>
      </c>
      <c r="BC614">
        <v>8.6999999999999993</v>
      </c>
      <c r="BD614" t="str">
        <f t="shared" si="322"/>
        <v>Normal</v>
      </c>
      <c r="BE614">
        <v>4.3</v>
      </c>
      <c r="BF614" t="str">
        <f t="shared" si="323"/>
        <v>Normal</v>
      </c>
      <c r="BG614">
        <v>1</v>
      </c>
      <c r="BH614" t="str">
        <f t="shared" si="324"/>
        <v>Toma ECA</v>
      </c>
      <c r="BI614">
        <v>1</v>
      </c>
      <c r="BJ614" t="str">
        <f t="shared" si="325"/>
        <v>Toma ARB</v>
      </c>
      <c r="BK614">
        <v>1</v>
      </c>
      <c r="BL614" t="str">
        <f t="shared" si="326"/>
        <v>Toma diureticos</v>
      </c>
      <c r="BM614">
        <v>0</v>
      </c>
      <c r="BN614" t="str">
        <f t="shared" si="327"/>
        <v>No toma estatinas</v>
      </c>
      <c r="BO614">
        <v>0</v>
      </c>
      <c r="BP614" t="str">
        <f t="shared" si="328"/>
        <v>Sano</v>
      </c>
      <c r="BQ614">
        <v>0</v>
      </c>
      <c r="BR614" t="str">
        <f t="shared" si="329"/>
        <v>Sano</v>
      </c>
    </row>
    <row r="615" spans="1:70" x14ac:dyDescent="0.25">
      <c r="A615" t="s">
        <v>615</v>
      </c>
      <c r="B615">
        <v>43</v>
      </c>
      <c r="C615" t="str">
        <f t="shared" si="300"/>
        <v>Adulto</v>
      </c>
      <c r="D615" t="s">
        <v>1</v>
      </c>
      <c r="E615">
        <v>24.5</v>
      </c>
      <c r="F615" t="str">
        <f t="shared" si="301"/>
        <v>Peso Normal</v>
      </c>
      <c r="G615">
        <v>0</v>
      </c>
      <c r="H615" t="str">
        <f t="shared" si="302"/>
        <v>No tiene herencia</v>
      </c>
      <c r="I615">
        <v>130</v>
      </c>
      <c r="J615">
        <v>68</v>
      </c>
      <c r="K615">
        <v>69</v>
      </c>
      <c r="L615" t="str">
        <f t="shared" si="303"/>
        <v>Normal</v>
      </c>
      <c r="M615">
        <v>69</v>
      </c>
      <c r="N615" t="str">
        <f t="shared" si="304"/>
        <v>Normal</v>
      </c>
      <c r="O615">
        <v>1</v>
      </c>
      <c r="P615" t="str">
        <f t="shared" si="305"/>
        <v>Sin limitaciones</v>
      </c>
      <c r="Q615">
        <v>0</v>
      </c>
      <c r="R615" t="str">
        <f t="shared" si="306"/>
        <v>No tiene cetoacidosis</v>
      </c>
      <c r="S615">
        <v>0</v>
      </c>
      <c r="T615" t="str">
        <f t="shared" si="307"/>
        <v>No tiene Insuficiencia</v>
      </c>
      <c r="U615">
        <v>1</v>
      </c>
      <c r="V615" t="str">
        <f t="shared" si="308"/>
        <v>Hipertenso</v>
      </c>
      <c r="W615">
        <v>1.2</v>
      </c>
      <c r="X615" t="str">
        <f t="shared" si="297"/>
        <v>Normal</v>
      </c>
      <c r="Y615">
        <v>29</v>
      </c>
      <c r="Z615" t="str">
        <f t="shared" si="298"/>
        <v>Normal</v>
      </c>
      <c r="AA615">
        <v>68</v>
      </c>
      <c r="AB615" t="str">
        <f t="shared" si="309"/>
        <v>Funcion disminuida</v>
      </c>
      <c r="AC615">
        <v>11</v>
      </c>
      <c r="AD615" t="str">
        <f t="shared" si="310"/>
        <v>Normal</v>
      </c>
      <c r="AE615">
        <v>7</v>
      </c>
      <c r="AF615" t="str">
        <f t="shared" si="311"/>
        <v>Normal</v>
      </c>
      <c r="AG615">
        <v>1601</v>
      </c>
      <c r="AH615" t="str">
        <f t="shared" si="312"/>
        <v>Poliuria</v>
      </c>
      <c r="AI615">
        <v>0</v>
      </c>
      <c r="AJ615" t="str">
        <f t="shared" si="313"/>
        <v>No Diabetico</v>
      </c>
      <c r="AK615">
        <v>101</v>
      </c>
      <c r="AL615" t="str">
        <f t="shared" si="314"/>
        <v>Prediabetes</v>
      </c>
      <c r="AM615">
        <v>4.8</v>
      </c>
      <c r="AN615" t="str">
        <f t="shared" si="315"/>
        <v>Normal</v>
      </c>
      <c r="AO615">
        <v>181</v>
      </c>
      <c r="AP615" t="str">
        <f t="shared" si="316"/>
        <v>Normal</v>
      </c>
      <c r="AQ615">
        <v>98</v>
      </c>
      <c r="AR615" t="str">
        <f t="shared" si="317"/>
        <v>Normal</v>
      </c>
      <c r="AS615">
        <v>62</v>
      </c>
      <c r="AT615" t="str">
        <f t="shared" si="318"/>
        <v>Normal</v>
      </c>
      <c r="AU615">
        <v>114</v>
      </c>
      <c r="AV615" t="str">
        <f t="shared" si="319"/>
        <v>Normal</v>
      </c>
      <c r="AW615">
        <v>145</v>
      </c>
      <c r="AX615" t="str">
        <f t="shared" si="320"/>
        <v>Normal</v>
      </c>
      <c r="AY615">
        <v>4.4000000000000004</v>
      </c>
      <c r="AZ615" t="str">
        <f t="shared" si="321"/>
        <v>Normal</v>
      </c>
      <c r="BA615">
        <v>15.7</v>
      </c>
      <c r="BB615" t="str">
        <f t="shared" si="299"/>
        <v>Normal</v>
      </c>
      <c r="BC615">
        <v>9.4</v>
      </c>
      <c r="BD615" t="str">
        <f t="shared" si="322"/>
        <v>Normal</v>
      </c>
      <c r="BE615">
        <v>2.7</v>
      </c>
      <c r="BF615" t="str">
        <f t="shared" si="323"/>
        <v>Normal</v>
      </c>
      <c r="BG615">
        <v>1</v>
      </c>
      <c r="BH615" t="str">
        <f t="shared" si="324"/>
        <v>Toma ECA</v>
      </c>
      <c r="BI615">
        <v>0</v>
      </c>
      <c r="BJ615" t="str">
        <f t="shared" si="325"/>
        <v>No toma ARB</v>
      </c>
      <c r="BK615">
        <v>0</v>
      </c>
      <c r="BL615" t="str">
        <f t="shared" si="326"/>
        <v>No toma diureticos</v>
      </c>
      <c r="BM615">
        <v>0</v>
      </c>
      <c r="BN615" t="str">
        <f t="shared" si="327"/>
        <v>No toma estatinas</v>
      </c>
      <c r="BO615">
        <v>0</v>
      </c>
      <c r="BP615" t="str">
        <f t="shared" si="328"/>
        <v>Sano</v>
      </c>
      <c r="BQ615">
        <v>1</v>
      </c>
      <c r="BR615" t="str">
        <f t="shared" si="329"/>
        <v>Enfermedad cardiovascular</v>
      </c>
    </row>
    <row r="616" spans="1:70" x14ac:dyDescent="0.25">
      <c r="A616" t="s">
        <v>616</v>
      </c>
      <c r="B616">
        <v>45</v>
      </c>
      <c r="C616" t="str">
        <f t="shared" si="300"/>
        <v>Adulto</v>
      </c>
      <c r="D616" t="s">
        <v>1</v>
      </c>
      <c r="E616">
        <v>18.2</v>
      </c>
      <c r="F616" t="str">
        <f t="shared" si="301"/>
        <v>Bajo peso</v>
      </c>
      <c r="G616">
        <v>0</v>
      </c>
      <c r="H616" t="str">
        <f t="shared" si="302"/>
        <v>No tiene herencia</v>
      </c>
      <c r="I616">
        <v>133</v>
      </c>
      <c r="J616">
        <v>70</v>
      </c>
      <c r="K616">
        <v>86</v>
      </c>
      <c r="L616" t="str">
        <f t="shared" si="303"/>
        <v>Normal</v>
      </c>
      <c r="M616">
        <v>50</v>
      </c>
      <c r="N616" t="str">
        <f t="shared" si="304"/>
        <v>Normal</v>
      </c>
      <c r="O616">
        <v>1</v>
      </c>
      <c r="P616" t="str">
        <f t="shared" si="305"/>
        <v>Sin limitaciones</v>
      </c>
      <c r="Q616">
        <v>0</v>
      </c>
      <c r="R616" t="str">
        <f t="shared" si="306"/>
        <v>No tiene cetoacidosis</v>
      </c>
      <c r="S616">
        <v>0</v>
      </c>
      <c r="T616" t="str">
        <f t="shared" si="307"/>
        <v>No tiene Insuficiencia</v>
      </c>
      <c r="U616">
        <v>0</v>
      </c>
      <c r="V616" t="str">
        <f t="shared" si="308"/>
        <v>Normotenso</v>
      </c>
      <c r="W616">
        <v>0.7</v>
      </c>
      <c r="X616" t="str">
        <f t="shared" si="297"/>
        <v>Normal</v>
      </c>
      <c r="Y616">
        <v>19</v>
      </c>
      <c r="Z616" t="str">
        <f t="shared" si="298"/>
        <v>Normal</v>
      </c>
      <c r="AA616">
        <v>111</v>
      </c>
      <c r="AB616" t="str">
        <f t="shared" si="309"/>
        <v>Normal</v>
      </c>
      <c r="AC616">
        <v>29</v>
      </c>
      <c r="AD616" t="str">
        <f t="shared" si="310"/>
        <v>Normal</v>
      </c>
      <c r="AE616">
        <v>26</v>
      </c>
      <c r="AF616" t="str">
        <f t="shared" si="311"/>
        <v>Normal</v>
      </c>
      <c r="AG616">
        <v>1857</v>
      </c>
      <c r="AH616" t="str">
        <f t="shared" si="312"/>
        <v>Poliuria</v>
      </c>
      <c r="AI616">
        <v>1</v>
      </c>
      <c r="AJ616" t="str">
        <f t="shared" si="313"/>
        <v>Diabetico</v>
      </c>
      <c r="AK616">
        <v>95</v>
      </c>
      <c r="AL616" t="str">
        <f t="shared" si="314"/>
        <v>Normal</v>
      </c>
      <c r="AM616">
        <v>5.3</v>
      </c>
      <c r="AN616" t="str">
        <f t="shared" si="315"/>
        <v>Normal</v>
      </c>
      <c r="AO616">
        <v>202</v>
      </c>
      <c r="AP616" t="str">
        <f t="shared" si="316"/>
        <v>Alto</v>
      </c>
      <c r="AQ616">
        <v>102</v>
      </c>
      <c r="AR616" t="str">
        <f t="shared" si="317"/>
        <v>Casi normal</v>
      </c>
      <c r="AS616">
        <v>52</v>
      </c>
      <c r="AT616" t="str">
        <f t="shared" si="318"/>
        <v>Bajo</v>
      </c>
      <c r="AU616">
        <v>132</v>
      </c>
      <c r="AV616" t="str">
        <f t="shared" si="319"/>
        <v>Normal</v>
      </c>
      <c r="AW616">
        <v>136</v>
      </c>
      <c r="AX616" t="str">
        <f t="shared" si="320"/>
        <v>Normal</v>
      </c>
      <c r="AY616">
        <v>4.5</v>
      </c>
      <c r="AZ616" t="str">
        <f t="shared" si="321"/>
        <v>Normal</v>
      </c>
      <c r="BA616">
        <v>13.5</v>
      </c>
      <c r="BB616" t="str">
        <f t="shared" si="299"/>
        <v>Normal</v>
      </c>
      <c r="BC616">
        <v>10.4</v>
      </c>
      <c r="BD616" t="str">
        <f t="shared" si="322"/>
        <v>Normal</v>
      </c>
      <c r="BE616">
        <v>3.6</v>
      </c>
      <c r="BF616" t="str">
        <f t="shared" si="323"/>
        <v>Normal</v>
      </c>
      <c r="BG616">
        <v>1</v>
      </c>
      <c r="BH616" t="str">
        <f t="shared" si="324"/>
        <v>Toma ECA</v>
      </c>
      <c r="BI616">
        <v>0</v>
      </c>
      <c r="BJ616" t="str">
        <f t="shared" si="325"/>
        <v>No toma ARB</v>
      </c>
      <c r="BK616">
        <v>0</v>
      </c>
      <c r="BL616" t="str">
        <f t="shared" si="326"/>
        <v>No toma diureticos</v>
      </c>
      <c r="BM616">
        <v>1</v>
      </c>
      <c r="BN616" t="str">
        <f t="shared" si="327"/>
        <v>Toma estatinas</v>
      </c>
      <c r="BO616">
        <v>0</v>
      </c>
      <c r="BP616" t="str">
        <f t="shared" si="328"/>
        <v>Sano</v>
      </c>
      <c r="BQ616">
        <v>1</v>
      </c>
      <c r="BR616" t="str">
        <f t="shared" si="329"/>
        <v>Enfermedad cardiovascular</v>
      </c>
    </row>
    <row r="617" spans="1:70" x14ac:dyDescent="0.25">
      <c r="A617" t="s">
        <v>617</v>
      </c>
      <c r="B617">
        <v>54</v>
      </c>
      <c r="C617" t="str">
        <f t="shared" si="300"/>
        <v>Adulto</v>
      </c>
      <c r="D617" t="s">
        <v>1</v>
      </c>
      <c r="E617">
        <v>32</v>
      </c>
      <c r="F617" t="str">
        <f t="shared" si="301"/>
        <v>Obesidad I</v>
      </c>
      <c r="G617">
        <v>0</v>
      </c>
      <c r="H617" t="str">
        <f t="shared" si="302"/>
        <v>No tiene herencia</v>
      </c>
      <c r="I617">
        <v>183</v>
      </c>
      <c r="J617">
        <v>103</v>
      </c>
      <c r="K617">
        <v>96</v>
      </c>
      <c r="L617" t="str">
        <f t="shared" si="303"/>
        <v>Normal</v>
      </c>
      <c r="M617">
        <v>35</v>
      </c>
      <c r="N617" t="str">
        <f t="shared" si="304"/>
        <v>Reducida</v>
      </c>
      <c r="O617">
        <v>3</v>
      </c>
      <c r="P617" t="str">
        <f t="shared" si="305"/>
        <v>Limitacion marcada</v>
      </c>
      <c r="Q617">
        <v>0</v>
      </c>
      <c r="R617" t="str">
        <f t="shared" si="306"/>
        <v>No tiene cetoacidosis</v>
      </c>
      <c r="S617">
        <v>1</v>
      </c>
      <c r="T617" t="str">
        <f t="shared" si="307"/>
        <v>Tiene Insuficiencia</v>
      </c>
      <c r="U617">
        <v>1</v>
      </c>
      <c r="V617" t="str">
        <f t="shared" si="308"/>
        <v>Hipertenso</v>
      </c>
      <c r="W617">
        <v>1.6</v>
      </c>
      <c r="X617" t="str">
        <f t="shared" si="297"/>
        <v>Alto</v>
      </c>
      <c r="Y617">
        <v>55</v>
      </c>
      <c r="Z617" t="str">
        <f t="shared" si="298"/>
        <v>Normal</v>
      </c>
      <c r="AA617">
        <v>43</v>
      </c>
      <c r="AB617" t="str">
        <f t="shared" si="309"/>
        <v>Funcion disminuida moderada</v>
      </c>
      <c r="AC617">
        <v>963</v>
      </c>
      <c r="AD617" t="str">
        <f t="shared" si="310"/>
        <v>Proteinuria</v>
      </c>
      <c r="AE617">
        <v>770</v>
      </c>
      <c r="AF617" t="str">
        <f t="shared" si="311"/>
        <v>Macroalbuminuria</v>
      </c>
      <c r="AG617">
        <v>497</v>
      </c>
      <c r="AH617" t="str">
        <f t="shared" si="312"/>
        <v>Oliguria</v>
      </c>
      <c r="AI617">
        <v>1</v>
      </c>
      <c r="AJ617" t="str">
        <f t="shared" si="313"/>
        <v>Diabetico</v>
      </c>
      <c r="AK617">
        <v>214</v>
      </c>
      <c r="AL617" t="str">
        <f t="shared" si="314"/>
        <v>Diabetes</v>
      </c>
      <c r="AM617">
        <v>8.3000000000000007</v>
      </c>
      <c r="AN617" t="str">
        <f t="shared" si="315"/>
        <v>Diabetes</v>
      </c>
      <c r="AO617">
        <v>272</v>
      </c>
      <c r="AP617" t="str">
        <f t="shared" si="316"/>
        <v>Riesgo</v>
      </c>
      <c r="AQ617">
        <v>139</v>
      </c>
      <c r="AR617" t="str">
        <f t="shared" si="317"/>
        <v>Limite alto</v>
      </c>
      <c r="AS617">
        <v>45</v>
      </c>
      <c r="AT617" t="str">
        <f t="shared" si="318"/>
        <v>Bajo</v>
      </c>
      <c r="AU617">
        <v>237</v>
      </c>
      <c r="AV617" t="str">
        <f t="shared" si="319"/>
        <v>Alto</v>
      </c>
      <c r="AW617">
        <v>126</v>
      </c>
      <c r="AX617" t="str">
        <f t="shared" si="320"/>
        <v>Bajo</v>
      </c>
      <c r="AY617">
        <v>6.7</v>
      </c>
      <c r="AZ617" t="str">
        <f t="shared" si="321"/>
        <v>Alto</v>
      </c>
      <c r="BA617">
        <v>10.7</v>
      </c>
      <c r="BB617" t="str">
        <f t="shared" si="299"/>
        <v>Baja</v>
      </c>
      <c r="BC617">
        <v>8.1999999999999993</v>
      </c>
      <c r="BD617" t="str">
        <f t="shared" si="322"/>
        <v>Bajo</v>
      </c>
      <c r="BE617">
        <v>6.1</v>
      </c>
      <c r="BF617" t="str">
        <f t="shared" si="323"/>
        <v>Alto</v>
      </c>
      <c r="BG617">
        <v>1</v>
      </c>
      <c r="BH617" t="str">
        <f t="shared" si="324"/>
        <v>Toma ECA</v>
      </c>
      <c r="BI617">
        <v>1</v>
      </c>
      <c r="BJ617" t="str">
        <f t="shared" si="325"/>
        <v>Toma ARB</v>
      </c>
      <c r="BK617">
        <v>1</v>
      </c>
      <c r="BL617" t="str">
        <f t="shared" si="326"/>
        <v>Toma diureticos</v>
      </c>
      <c r="BM617">
        <v>1</v>
      </c>
      <c r="BN617" t="str">
        <f t="shared" si="327"/>
        <v>Toma estatinas</v>
      </c>
      <c r="BO617">
        <v>1</v>
      </c>
      <c r="BP617" t="str">
        <f t="shared" si="328"/>
        <v>Enfermedad renal</v>
      </c>
      <c r="BQ617">
        <v>1</v>
      </c>
      <c r="BR617" t="str">
        <f t="shared" si="329"/>
        <v>Enfermedad cardiovascular</v>
      </c>
    </row>
    <row r="618" spans="1:70" x14ac:dyDescent="0.25">
      <c r="A618" t="s">
        <v>618</v>
      </c>
      <c r="B618">
        <v>72</v>
      </c>
      <c r="C618" t="str">
        <f t="shared" si="300"/>
        <v>Adulto Mayor</v>
      </c>
      <c r="D618" t="s">
        <v>1</v>
      </c>
      <c r="E618">
        <v>39.6</v>
      </c>
      <c r="F618" t="str">
        <f t="shared" si="301"/>
        <v>Obesidad II</v>
      </c>
      <c r="G618">
        <v>1</v>
      </c>
      <c r="H618" t="str">
        <f t="shared" si="302"/>
        <v>Tiene herencia</v>
      </c>
      <c r="I618">
        <v>161</v>
      </c>
      <c r="J618">
        <v>93</v>
      </c>
      <c r="K618">
        <v>75</v>
      </c>
      <c r="L618" t="str">
        <f t="shared" si="303"/>
        <v>Normal</v>
      </c>
      <c r="M618">
        <v>43</v>
      </c>
      <c r="N618" t="str">
        <f t="shared" si="304"/>
        <v>Intermedia</v>
      </c>
      <c r="O618">
        <v>3</v>
      </c>
      <c r="P618" t="str">
        <f t="shared" si="305"/>
        <v>Limitacion marcada</v>
      </c>
      <c r="Q618">
        <v>0</v>
      </c>
      <c r="R618" t="str">
        <f t="shared" si="306"/>
        <v>No tiene cetoacidosis</v>
      </c>
      <c r="S618">
        <v>0</v>
      </c>
      <c r="T618" t="str">
        <f t="shared" si="307"/>
        <v>No tiene Insuficiencia</v>
      </c>
      <c r="U618">
        <v>1</v>
      </c>
      <c r="V618" t="str">
        <f t="shared" si="308"/>
        <v>Hipertenso</v>
      </c>
      <c r="W618">
        <v>4.3</v>
      </c>
      <c r="X618" t="str">
        <f t="shared" si="297"/>
        <v>Alto</v>
      </c>
      <c r="Y618">
        <v>73</v>
      </c>
      <c r="Z618" t="str">
        <f t="shared" si="298"/>
        <v>Elevado</v>
      </c>
      <c r="AA618">
        <v>55</v>
      </c>
      <c r="AB618" t="str">
        <f t="shared" si="309"/>
        <v>Funcion disminuida moderada</v>
      </c>
      <c r="AC618">
        <v>624</v>
      </c>
      <c r="AD618" t="str">
        <f t="shared" si="310"/>
        <v>Proteinuria</v>
      </c>
      <c r="AE618">
        <v>561</v>
      </c>
      <c r="AF618" t="str">
        <f t="shared" si="311"/>
        <v>Macroalbuminuria</v>
      </c>
      <c r="AG618">
        <v>774</v>
      </c>
      <c r="AH618" t="str">
        <f t="shared" si="312"/>
        <v>Poliuria</v>
      </c>
      <c r="AI618">
        <v>1</v>
      </c>
      <c r="AJ618" t="str">
        <f t="shared" si="313"/>
        <v>Diabetico</v>
      </c>
      <c r="AK618">
        <v>160</v>
      </c>
      <c r="AL618" t="str">
        <f t="shared" si="314"/>
        <v>Diabetes</v>
      </c>
      <c r="AM618">
        <v>8.4</v>
      </c>
      <c r="AN618" t="str">
        <f t="shared" si="315"/>
        <v>Diabetes</v>
      </c>
      <c r="AO618">
        <v>304</v>
      </c>
      <c r="AP618" t="str">
        <f t="shared" si="316"/>
        <v>Riesgo</v>
      </c>
      <c r="AQ618">
        <v>149</v>
      </c>
      <c r="AR618" t="str">
        <f t="shared" si="317"/>
        <v>Limite alto</v>
      </c>
      <c r="AS618">
        <v>29</v>
      </c>
      <c r="AT618" t="str">
        <f t="shared" si="318"/>
        <v>Bajo</v>
      </c>
      <c r="AU618">
        <v>419</v>
      </c>
      <c r="AV618" t="str">
        <f t="shared" si="319"/>
        <v>Alto</v>
      </c>
      <c r="AW618">
        <v>126</v>
      </c>
      <c r="AX618" t="str">
        <f t="shared" si="320"/>
        <v>Bajo</v>
      </c>
      <c r="AY618">
        <v>5.9</v>
      </c>
      <c r="AZ618" t="str">
        <f t="shared" si="321"/>
        <v>Alto</v>
      </c>
      <c r="BA618">
        <v>8.3000000000000007</v>
      </c>
      <c r="BB618" t="str">
        <f t="shared" si="299"/>
        <v>Baja</v>
      </c>
      <c r="BC618">
        <v>8</v>
      </c>
      <c r="BD618" t="str">
        <f t="shared" si="322"/>
        <v>Bajo</v>
      </c>
      <c r="BE618">
        <v>6.1</v>
      </c>
      <c r="BF618" t="str">
        <f t="shared" si="323"/>
        <v>Alto</v>
      </c>
      <c r="BG618">
        <v>0</v>
      </c>
      <c r="BH618" t="str">
        <f t="shared" si="324"/>
        <v>No Toma ECA</v>
      </c>
      <c r="BI618">
        <v>0</v>
      </c>
      <c r="BJ618" t="str">
        <f t="shared" si="325"/>
        <v>No toma ARB</v>
      </c>
      <c r="BK618">
        <v>1</v>
      </c>
      <c r="BL618" t="str">
        <f t="shared" si="326"/>
        <v>Toma diureticos</v>
      </c>
      <c r="BM618">
        <v>0</v>
      </c>
      <c r="BN618" t="str">
        <f t="shared" si="327"/>
        <v>No toma estatinas</v>
      </c>
      <c r="BO618">
        <v>1</v>
      </c>
      <c r="BP618" t="str">
        <f t="shared" si="328"/>
        <v>Enfermedad renal</v>
      </c>
      <c r="BQ618">
        <v>1</v>
      </c>
      <c r="BR618" t="str">
        <f t="shared" si="329"/>
        <v>Enfermedad cardiovascular</v>
      </c>
    </row>
    <row r="619" spans="1:70" x14ac:dyDescent="0.25">
      <c r="A619" t="s">
        <v>619</v>
      </c>
      <c r="B619">
        <v>53</v>
      </c>
      <c r="C619" t="str">
        <f t="shared" si="300"/>
        <v>Adulto</v>
      </c>
      <c r="D619" t="s">
        <v>1</v>
      </c>
      <c r="E619">
        <v>37.6</v>
      </c>
      <c r="F619" t="str">
        <f t="shared" si="301"/>
        <v>Obesidad II</v>
      </c>
      <c r="G619">
        <v>0</v>
      </c>
      <c r="H619" t="str">
        <f t="shared" si="302"/>
        <v>No tiene herencia</v>
      </c>
      <c r="I619">
        <v>172</v>
      </c>
      <c r="J619">
        <v>103</v>
      </c>
      <c r="K619">
        <v>98</v>
      </c>
      <c r="L619" t="str">
        <f t="shared" si="303"/>
        <v>Normal</v>
      </c>
      <c r="M619">
        <v>35</v>
      </c>
      <c r="N619" t="str">
        <f t="shared" si="304"/>
        <v>Reducida</v>
      </c>
      <c r="O619">
        <v>2</v>
      </c>
      <c r="P619" t="str">
        <f t="shared" si="305"/>
        <v>Ligera limitaciones</v>
      </c>
      <c r="Q619">
        <v>1</v>
      </c>
      <c r="R619" t="str">
        <f t="shared" si="306"/>
        <v>Tiene cetoacidosis</v>
      </c>
      <c r="S619">
        <v>0</v>
      </c>
      <c r="T619" t="str">
        <f t="shared" si="307"/>
        <v>No tiene Insuficiencia</v>
      </c>
      <c r="U619">
        <v>1</v>
      </c>
      <c r="V619" t="str">
        <f t="shared" si="308"/>
        <v>Hipertenso</v>
      </c>
      <c r="W619">
        <v>3.9</v>
      </c>
      <c r="X619" t="str">
        <f t="shared" si="297"/>
        <v>Alto</v>
      </c>
      <c r="Y619">
        <v>54</v>
      </c>
      <c r="Z619" t="str">
        <f t="shared" si="298"/>
        <v>Normal</v>
      </c>
      <c r="AA619">
        <v>58</v>
      </c>
      <c r="AB619" t="str">
        <f t="shared" si="309"/>
        <v>Funcion disminuida moderada</v>
      </c>
      <c r="AC619">
        <v>2127</v>
      </c>
      <c r="AD619" t="str">
        <f t="shared" si="310"/>
        <v>Proteinuria</v>
      </c>
      <c r="AE619">
        <v>1914</v>
      </c>
      <c r="AF619" t="str">
        <f t="shared" si="311"/>
        <v>Macroalbuminuria</v>
      </c>
      <c r="AG619">
        <v>522</v>
      </c>
      <c r="AH619" t="str">
        <f t="shared" si="312"/>
        <v>Poliuria</v>
      </c>
      <c r="AI619">
        <v>1</v>
      </c>
      <c r="AJ619" t="str">
        <f t="shared" si="313"/>
        <v>Diabetico</v>
      </c>
      <c r="AK619">
        <v>125</v>
      </c>
      <c r="AL619" t="str">
        <f t="shared" si="314"/>
        <v>Prediabetes</v>
      </c>
      <c r="AM619">
        <v>6.9</v>
      </c>
      <c r="AN619" t="str">
        <f t="shared" si="315"/>
        <v>Diabetes</v>
      </c>
      <c r="AO619">
        <v>301</v>
      </c>
      <c r="AP619" t="str">
        <f t="shared" si="316"/>
        <v>Riesgo</v>
      </c>
      <c r="AQ619">
        <v>141</v>
      </c>
      <c r="AR619" t="str">
        <f t="shared" si="317"/>
        <v>Limite alto</v>
      </c>
      <c r="AS619">
        <v>33</v>
      </c>
      <c r="AT619" t="str">
        <f t="shared" si="318"/>
        <v>Bajo</v>
      </c>
      <c r="AU619">
        <v>370</v>
      </c>
      <c r="AV619" t="str">
        <f t="shared" si="319"/>
        <v>Alto</v>
      </c>
      <c r="AW619">
        <v>126</v>
      </c>
      <c r="AX619" t="str">
        <f t="shared" si="320"/>
        <v>Bajo</v>
      </c>
      <c r="AY619">
        <v>6.3</v>
      </c>
      <c r="AZ619" t="str">
        <f t="shared" si="321"/>
        <v>Alto</v>
      </c>
      <c r="BA619">
        <v>7.8</v>
      </c>
      <c r="BB619" t="str">
        <f t="shared" si="299"/>
        <v>Baja</v>
      </c>
      <c r="BC619">
        <v>8.9</v>
      </c>
      <c r="BD619" t="str">
        <f t="shared" si="322"/>
        <v>Normal</v>
      </c>
      <c r="BE619">
        <v>5.9</v>
      </c>
      <c r="BF619" t="str">
        <f t="shared" si="323"/>
        <v>Alto</v>
      </c>
      <c r="BG619">
        <v>1</v>
      </c>
      <c r="BH619" t="str">
        <f t="shared" si="324"/>
        <v>Toma ECA</v>
      </c>
      <c r="BI619">
        <v>1</v>
      </c>
      <c r="BJ619" t="str">
        <f t="shared" si="325"/>
        <v>Toma ARB</v>
      </c>
      <c r="BK619">
        <v>1</v>
      </c>
      <c r="BL619" t="str">
        <f t="shared" si="326"/>
        <v>Toma diureticos</v>
      </c>
      <c r="BM619">
        <v>0</v>
      </c>
      <c r="BN619" t="str">
        <f t="shared" si="327"/>
        <v>No toma estatinas</v>
      </c>
      <c r="BO619">
        <v>1</v>
      </c>
      <c r="BP619" t="str">
        <f t="shared" si="328"/>
        <v>Enfermedad renal</v>
      </c>
      <c r="BQ619">
        <v>0</v>
      </c>
      <c r="BR619" t="str">
        <f t="shared" si="329"/>
        <v>Sano</v>
      </c>
    </row>
    <row r="620" spans="1:70" x14ac:dyDescent="0.25">
      <c r="A620" t="s">
        <v>620</v>
      </c>
      <c r="B620">
        <v>73</v>
      </c>
      <c r="C620" t="str">
        <f t="shared" si="300"/>
        <v>Adulto Mayor</v>
      </c>
      <c r="D620" t="s">
        <v>6</v>
      </c>
      <c r="E620">
        <v>32</v>
      </c>
      <c r="F620" t="str">
        <f t="shared" si="301"/>
        <v>Obesidad I</v>
      </c>
      <c r="G620">
        <v>0</v>
      </c>
      <c r="H620" t="str">
        <f t="shared" si="302"/>
        <v>No tiene herencia</v>
      </c>
      <c r="I620">
        <v>165</v>
      </c>
      <c r="J620">
        <v>95</v>
      </c>
      <c r="K620">
        <v>77</v>
      </c>
      <c r="L620" t="str">
        <f t="shared" si="303"/>
        <v>Normal</v>
      </c>
      <c r="M620">
        <v>47</v>
      </c>
      <c r="N620" t="str">
        <f t="shared" si="304"/>
        <v>Intermedia</v>
      </c>
      <c r="O620">
        <v>4</v>
      </c>
      <c r="P620" t="str">
        <f t="shared" si="305"/>
        <v>Incapacidad</v>
      </c>
      <c r="Q620">
        <v>1</v>
      </c>
      <c r="R620" t="str">
        <f t="shared" si="306"/>
        <v>Tiene cetoacidosis</v>
      </c>
      <c r="S620">
        <v>1</v>
      </c>
      <c r="T620" t="str">
        <f t="shared" si="307"/>
        <v>Tiene Insuficiencia</v>
      </c>
      <c r="U620">
        <v>1</v>
      </c>
      <c r="V620" t="str">
        <f t="shared" si="308"/>
        <v>Hipertenso</v>
      </c>
      <c r="W620">
        <v>5</v>
      </c>
      <c r="X620" t="str">
        <f t="shared" si="297"/>
        <v>Alto</v>
      </c>
      <c r="Y620">
        <v>91</v>
      </c>
      <c r="Z620" t="str">
        <f t="shared" si="298"/>
        <v>Elevado</v>
      </c>
      <c r="AA620">
        <v>48</v>
      </c>
      <c r="AB620" t="str">
        <f t="shared" si="309"/>
        <v>Funcion disminuida moderada</v>
      </c>
      <c r="AC620">
        <v>2034</v>
      </c>
      <c r="AD620" t="str">
        <f t="shared" si="310"/>
        <v>Proteinuria</v>
      </c>
      <c r="AE620">
        <v>1423</v>
      </c>
      <c r="AF620" t="str">
        <f t="shared" si="311"/>
        <v>Macroalbuminuria</v>
      </c>
      <c r="AG620">
        <v>341</v>
      </c>
      <c r="AH620" t="str">
        <f t="shared" si="312"/>
        <v>Oliguria</v>
      </c>
      <c r="AI620">
        <v>1</v>
      </c>
      <c r="AJ620" t="str">
        <f t="shared" si="313"/>
        <v>Diabetico</v>
      </c>
      <c r="AK620">
        <v>166</v>
      </c>
      <c r="AL620" t="str">
        <f t="shared" si="314"/>
        <v>Diabetes</v>
      </c>
      <c r="AM620">
        <v>6.9</v>
      </c>
      <c r="AN620" t="str">
        <f t="shared" si="315"/>
        <v>Diabetes</v>
      </c>
      <c r="AO620">
        <v>237</v>
      </c>
      <c r="AP620" t="str">
        <f t="shared" si="316"/>
        <v>Alto</v>
      </c>
      <c r="AQ620">
        <v>142</v>
      </c>
      <c r="AR620" t="str">
        <f t="shared" si="317"/>
        <v>Limite alto</v>
      </c>
      <c r="AS620">
        <v>34</v>
      </c>
      <c r="AT620" t="str">
        <f t="shared" si="318"/>
        <v>Bajo</v>
      </c>
      <c r="AU620">
        <v>331</v>
      </c>
      <c r="AV620" t="str">
        <f t="shared" si="319"/>
        <v>Alto</v>
      </c>
      <c r="AW620">
        <v>140</v>
      </c>
      <c r="AX620" t="str">
        <f t="shared" si="320"/>
        <v>Normal</v>
      </c>
      <c r="AY620">
        <v>7</v>
      </c>
      <c r="AZ620" t="str">
        <f t="shared" si="321"/>
        <v>Alto</v>
      </c>
      <c r="BA620">
        <v>9.1</v>
      </c>
      <c r="BB620" t="str">
        <f t="shared" si="299"/>
        <v>Baja</v>
      </c>
      <c r="BC620">
        <v>7.8</v>
      </c>
      <c r="BD620" t="str">
        <f t="shared" si="322"/>
        <v>Bajo</v>
      </c>
      <c r="BE620">
        <v>6.4</v>
      </c>
      <c r="BF620" t="str">
        <f t="shared" si="323"/>
        <v>Alto</v>
      </c>
      <c r="BG620">
        <v>1</v>
      </c>
      <c r="BH620" t="str">
        <f t="shared" si="324"/>
        <v>Toma ECA</v>
      </c>
      <c r="BI620">
        <v>1</v>
      </c>
      <c r="BJ620" t="str">
        <f t="shared" si="325"/>
        <v>Toma ARB</v>
      </c>
      <c r="BK620">
        <v>0</v>
      </c>
      <c r="BL620" t="str">
        <f t="shared" si="326"/>
        <v>No toma diureticos</v>
      </c>
      <c r="BM620">
        <v>0</v>
      </c>
      <c r="BN620" t="str">
        <f t="shared" si="327"/>
        <v>No toma estatinas</v>
      </c>
      <c r="BO620">
        <v>1</v>
      </c>
      <c r="BP620" t="str">
        <f t="shared" si="328"/>
        <v>Enfermedad renal</v>
      </c>
      <c r="BQ620">
        <v>0</v>
      </c>
      <c r="BR620" t="str">
        <f t="shared" si="329"/>
        <v>Sano</v>
      </c>
    </row>
    <row r="621" spans="1:70" x14ac:dyDescent="0.25">
      <c r="A621" t="s">
        <v>621</v>
      </c>
      <c r="B621">
        <v>50</v>
      </c>
      <c r="C621" t="str">
        <f t="shared" si="300"/>
        <v>Adulto</v>
      </c>
      <c r="D621" t="s">
        <v>1</v>
      </c>
      <c r="E621">
        <v>37.6</v>
      </c>
      <c r="F621" t="str">
        <f t="shared" si="301"/>
        <v>Obesidad II</v>
      </c>
      <c r="G621">
        <v>1</v>
      </c>
      <c r="H621" t="str">
        <f t="shared" si="302"/>
        <v>Tiene herencia</v>
      </c>
      <c r="I621">
        <v>173</v>
      </c>
      <c r="J621">
        <v>104</v>
      </c>
      <c r="K621">
        <v>80</v>
      </c>
      <c r="L621" t="str">
        <f t="shared" si="303"/>
        <v>Normal</v>
      </c>
      <c r="M621">
        <v>29</v>
      </c>
      <c r="N621" t="str">
        <f t="shared" si="304"/>
        <v>Reducida</v>
      </c>
      <c r="O621">
        <v>3</v>
      </c>
      <c r="P621" t="str">
        <f t="shared" si="305"/>
        <v>Limitacion marcada</v>
      </c>
      <c r="Q621">
        <v>0</v>
      </c>
      <c r="R621" t="str">
        <f t="shared" si="306"/>
        <v>No tiene cetoacidosis</v>
      </c>
      <c r="S621">
        <v>0</v>
      </c>
      <c r="T621" t="str">
        <f t="shared" si="307"/>
        <v>No tiene Insuficiencia</v>
      </c>
      <c r="U621">
        <v>1</v>
      </c>
      <c r="V621" t="str">
        <f t="shared" si="308"/>
        <v>Hipertenso</v>
      </c>
      <c r="W621">
        <v>2.1</v>
      </c>
      <c r="X621" t="str">
        <f t="shared" si="297"/>
        <v>Alto</v>
      </c>
      <c r="Y621">
        <v>92</v>
      </c>
      <c r="Z621" t="str">
        <f t="shared" si="298"/>
        <v>Elevado</v>
      </c>
      <c r="AA621">
        <v>39</v>
      </c>
      <c r="AB621" t="str">
        <f t="shared" si="309"/>
        <v>Funcion disminuida moderada</v>
      </c>
      <c r="AC621">
        <v>416</v>
      </c>
      <c r="AD621" t="str">
        <f t="shared" si="310"/>
        <v>Proteinuria</v>
      </c>
      <c r="AE621">
        <v>332</v>
      </c>
      <c r="AF621" t="str">
        <f t="shared" si="311"/>
        <v>Macroalbuminuria</v>
      </c>
      <c r="AG621">
        <v>506</v>
      </c>
      <c r="AH621" t="str">
        <f t="shared" si="312"/>
        <v>Poliuria</v>
      </c>
      <c r="AI621">
        <v>1</v>
      </c>
      <c r="AJ621" t="str">
        <f t="shared" si="313"/>
        <v>Diabetico</v>
      </c>
      <c r="AK621">
        <v>129</v>
      </c>
      <c r="AL621" t="str">
        <f t="shared" si="314"/>
        <v>Diabetes</v>
      </c>
      <c r="AM621">
        <v>8.6</v>
      </c>
      <c r="AN621" t="str">
        <f t="shared" si="315"/>
        <v>Diabetes</v>
      </c>
      <c r="AO621">
        <v>313</v>
      </c>
      <c r="AP621" t="str">
        <f t="shared" si="316"/>
        <v>Riesgo</v>
      </c>
      <c r="AQ621">
        <v>196</v>
      </c>
      <c r="AR621" t="str">
        <f t="shared" si="317"/>
        <v>Muy alto</v>
      </c>
      <c r="AS621">
        <v>28</v>
      </c>
      <c r="AT621" t="str">
        <f t="shared" si="318"/>
        <v>Bajo</v>
      </c>
      <c r="AU621">
        <v>254</v>
      </c>
      <c r="AV621" t="str">
        <f t="shared" si="319"/>
        <v>Alto</v>
      </c>
      <c r="AW621">
        <v>133</v>
      </c>
      <c r="AX621" t="str">
        <f t="shared" si="320"/>
        <v>Bajo</v>
      </c>
      <c r="AY621">
        <v>6.4</v>
      </c>
      <c r="AZ621" t="str">
        <f t="shared" si="321"/>
        <v>Alto</v>
      </c>
      <c r="BA621">
        <v>10.7</v>
      </c>
      <c r="BB621" t="str">
        <f t="shared" si="299"/>
        <v>Baja</v>
      </c>
      <c r="BC621">
        <v>8.6</v>
      </c>
      <c r="BD621" t="str">
        <f t="shared" si="322"/>
        <v>Normal</v>
      </c>
      <c r="BE621">
        <v>6.3</v>
      </c>
      <c r="BF621" t="str">
        <f t="shared" si="323"/>
        <v>Alto</v>
      </c>
      <c r="BG621">
        <v>1</v>
      </c>
      <c r="BH621" t="str">
        <f t="shared" si="324"/>
        <v>Toma ECA</v>
      </c>
      <c r="BI621">
        <v>0</v>
      </c>
      <c r="BJ621" t="str">
        <f t="shared" si="325"/>
        <v>No toma ARB</v>
      </c>
      <c r="BK621">
        <v>1</v>
      </c>
      <c r="BL621" t="str">
        <f t="shared" si="326"/>
        <v>Toma diureticos</v>
      </c>
      <c r="BM621">
        <v>0</v>
      </c>
      <c r="BN621" t="str">
        <f t="shared" si="327"/>
        <v>No toma estatinas</v>
      </c>
      <c r="BO621">
        <v>1</v>
      </c>
      <c r="BP621" t="str">
        <f t="shared" si="328"/>
        <v>Enfermedad renal</v>
      </c>
      <c r="BQ621">
        <v>1</v>
      </c>
      <c r="BR621" t="str">
        <f t="shared" si="329"/>
        <v>Enfermedad cardiovascular</v>
      </c>
    </row>
    <row r="622" spans="1:70" x14ac:dyDescent="0.25">
      <c r="A622" t="s">
        <v>622</v>
      </c>
      <c r="B622">
        <v>51</v>
      </c>
      <c r="C622" t="str">
        <f t="shared" si="300"/>
        <v>Adulto</v>
      </c>
      <c r="D622" t="s">
        <v>1</v>
      </c>
      <c r="E622">
        <v>23.6</v>
      </c>
      <c r="F622" t="str">
        <f t="shared" si="301"/>
        <v>Peso Normal</v>
      </c>
      <c r="G622">
        <v>0</v>
      </c>
      <c r="H622" t="str">
        <f t="shared" si="302"/>
        <v>No tiene herencia</v>
      </c>
      <c r="I622">
        <v>132</v>
      </c>
      <c r="J622">
        <v>81</v>
      </c>
      <c r="K622">
        <v>83</v>
      </c>
      <c r="L622" t="str">
        <f t="shared" si="303"/>
        <v>Normal</v>
      </c>
      <c r="M622">
        <v>70</v>
      </c>
      <c r="N622" t="str">
        <f t="shared" si="304"/>
        <v>Normal</v>
      </c>
      <c r="O622">
        <v>2</v>
      </c>
      <c r="P622" t="str">
        <f t="shared" si="305"/>
        <v>Ligera limitaciones</v>
      </c>
      <c r="Q622">
        <v>0</v>
      </c>
      <c r="R622" t="str">
        <f t="shared" si="306"/>
        <v>No tiene cetoacidosis</v>
      </c>
      <c r="S622">
        <v>0</v>
      </c>
      <c r="T622" t="str">
        <f t="shared" si="307"/>
        <v>No tiene Insuficiencia</v>
      </c>
      <c r="U622">
        <v>1</v>
      </c>
      <c r="V622" t="str">
        <f t="shared" si="308"/>
        <v>Hipertenso</v>
      </c>
      <c r="W622">
        <v>0.9</v>
      </c>
      <c r="X622" t="str">
        <f t="shared" si="297"/>
        <v>Normal</v>
      </c>
      <c r="Y622">
        <v>34</v>
      </c>
      <c r="Z622" t="str">
        <f t="shared" si="298"/>
        <v>Normal</v>
      </c>
      <c r="AA622">
        <v>72</v>
      </c>
      <c r="AB622" t="str">
        <f t="shared" si="309"/>
        <v>Funcion disminuida</v>
      </c>
      <c r="AC622">
        <v>14</v>
      </c>
      <c r="AD622" t="str">
        <f t="shared" si="310"/>
        <v>Normal</v>
      </c>
      <c r="AE622">
        <v>12</v>
      </c>
      <c r="AF622" t="str">
        <f t="shared" si="311"/>
        <v>Normal</v>
      </c>
      <c r="AG622">
        <v>1095</v>
      </c>
      <c r="AH622" t="str">
        <f t="shared" si="312"/>
        <v>Poliuria</v>
      </c>
      <c r="AI622">
        <v>1</v>
      </c>
      <c r="AJ622" t="str">
        <f t="shared" si="313"/>
        <v>Diabetico</v>
      </c>
      <c r="AK622">
        <v>101</v>
      </c>
      <c r="AL622" t="str">
        <f t="shared" si="314"/>
        <v>Prediabetes</v>
      </c>
      <c r="AM622">
        <v>5.0999999999999996</v>
      </c>
      <c r="AN622" t="str">
        <f t="shared" si="315"/>
        <v>Normal</v>
      </c>
      <c r="AO622">
        <v>216</v>
      </c>
      <c r="AP622" t="str">
        <f t="shared" si="316"/>
        <v>Alto</v>
      </c>
      <c r="AQ622">
        <v>112</v>
      </c>
      <c r="AR622" t="str">
        <f t="shared" si="317"/>
        <v>Casi normal</v>
      </c>
      <c r="AS622">
        <v>41</v>
      </c>
      <c r="AT622" t="str">
        <f t="shared" si="318"/>
        <v>Bajo</v>
      </c>
      <c r="AU622">
        <v>154</v>
      </c>
      <c r="AV622" t="str">
        <f t="shared" si="319"/>
        <v>Alto</v>
      </c>
      <c r="AW622">
        <v>144</v>
      </c>
      <c r="AX622" t="str">
        <f t="shared" si="320"/>
        <v>Normal</v>
      </c>
      <c r="AY622">
        <v>4.5</v>
      </c>
      <c r="AZ622" t="str">
        <f t="shared" si="321"/>
        <v>Normal</v>
      </c>
      <c r="BA622">
        <v>12.9</v>
      </c>
      <c r="BB622" t="str">
        <f t="shared" si="299"/>
        <v>Baja</v>
      </c>
      <c r="BC622">
        <v>9.4</v>
      </c>
      <c r="BD622" t="str">
        <f t="shared" si="322"/>
        <v>Normal</v>
      </c>
      <c r="BE622">
        <v>4.2</v>
      </c>
      <c r="BF622" t="str">
        <f t="shared" si="323"/>
        <v>Normal</v>
      </c>
      <c r="BG622">
        <v>0</v>
      </c>
      <c r="BH622" t="str">
        <f t="shared" si="324"/>
        <v>No Toma ECA</v>
      </c>
      <c r="BI622">
        <v>1</v>
      </c>
      <c r="BJ622" t="str">
        <f t="shared" si="325"/>
        <v>Toma ARB</v>
      </c>
      <c r="BK622">
        <v>0</v>
      </c>
      <c r="BL622" t="str">
        <f t="shared" si="326"/>
        <v>No toma diureticos</v>
      </c>
      <c r="BM622">
        <v>0</v>
      </c>
      <c r="BN622" t="str">
        <f t="shared" si="327"/>
        <v>No toma estatinas</v>
      </c>
      <c r="BO622">
        <v>0</v>
      </c>
      <c r="BP622" t="str">
        <f t="shared" si="328"/>
        <v>Sano</v>
      </c>
      <c r="BQ622">
        <v>1</v>
      </c>
      <c r="BR622" t="str">
        <f t="shared" si="329"/>
        <v>Enfermedad cardiovascular</v>
      </c>
    </row>
    <row r="623" spans="1:70" x14ac:dyDescent="0.25">
      <c r="A623" t="s">
        <v>623</v>
      </c>
      <c r="B623">
        <v>56</v>
      </c>
      <c r="C623" t="str">
        <f t="shared" si="300"/>
        <v>Adulto</v>
      </c>
      <c r="D623" t="s">
        <v>1</v>
      </c>
      <c r="E623">
        <v>33.4</v>
      </c>
      <c r="F623" t="str">
        <f t="shared" si="301"/>
        <v>Obesidad I</v>
      </c>
      <c r="G623">
        <v>1</v>
      </c>
      <c r="H623" t="str">
        <f t="shared" si="302"/>
        <v>Tiene herencia</v>
      </c>
      <c r="I623">
        <v>169</v>
      </c>
      <c r="J623">
        <v>97</v>
      </c>
      <c r="K623">
        <v>98</v>
      </c>
      <c r="L623" t="str">
        <f t="shared" si="303"/>
        <v>Normal</v>
      </c>
      <c r="M623">
        <v>43</v>
      </c>
      <c r="N623" t="str">
        <f t="shared" si="304"/>
        <v>Intermedia</v>
      </c>
      <c r="O623">
        <v>4</v>
      </c>
      <c r="P623" t="str">
        <f t="shared" si="305"/>
        <v>Incapacidad</v>
      </c>
      <c r="Q623">
        <v>0</v>
      </c>
      <c r="R623" t="str">
        <f t="shared" si="306"/>
        <v>No tiene cetoacidosis</v>
      </c>
      <c r="S623">
        <v>0</v>
      </c>
      <c r="T623" t="str">
        <f t="shared" si="307"/>
        <v>No tiene Insuficiencia</v>
      </c>
      <c r="U623">
        <v>1</v>
      </c>
      <c r="V623" t="str">
        <f t="shared" si="308"/>
        <v>Hipertenso</v>
      </c>
      <c r="W623">
        <v>3</v>
      </c>
      <c r="X623" t="str">
        <f t="shared" si="297"/>
        <v>Alto</v>
      </c>
      <c r="Y623">
        <v>86</v>
      </c>
      <c r="Z623" t="str">
        <f t="shared" si="298"/>
        <v>Elevado</v>
      </c>
      <c r="AA623">
        <v>59</v>
      </c>
      <c r="AB623" t="str">
        <f t="shared" si="309"/>
        <v>Funcion disminuida moderada</v>
      </c>
      <c r="AC623">
        <v>2459</v>
      </c>
      <c r="AD623" t="str">
        <f t="shared" si="310"/>
        <v>Proteinuria</v>
      </c>
      <c r="AE623">
        <v>2213</v>
      </c>
      <c r="AF623" t="str">
        <f t="shared" si="311"/>
        <v>Macroalbuminuria</v>
      </c>
      <c r="AG623">
        <v>445</v>
      </c>
      <c r="AH623" t="str">
        <f t="shared" si="312"/>
        <v>Oliguria</v>
      </c>
      <c r="AI623">
        <v>1</v>
      </c>
      <c r="AJ623" t="str">
        <f t="shared" si="313"/>
        <v>Diabetico</v>
      </c>
      <c r="AK623">
        <v>169</v>
      </c>
      <c r="AL623" t="str">
        <f t="shared" si="314"/>
        <v>Diabetes</v>
      </c>
      <c r="AM623">
        <v>8.6999999999999993</v>
      </c>
      <c r="AN623" t="str">
        <f t="shared" si="315"/>
        <v>Diabetes</v>
      </c>
      <c r="AO623">
        <v>238</v>
      </c>
      <c r="AP623" t="str">
        <f t="shared" si="316"/>
        <v>Alto</v>
      </c>
      <c r="AQ623">
        <v>141</v>
      </c>
      <c r="AR623" t="str">
        <f t="shared" si="317"/>
        <v>Limite alto</v>
      </c>
      <c r="AS623">
        <v>26</v>
      </c>
      <c r="AT623" t="str">
        <f t="shared" si="318"/>
        <v>Bajo</v>
      </c>
      <c r="AU623">
        <v>238</v>
      </c>
      <c r="AV623" t="str">
        <f t="shared" si="319"/>
        <v>Alto</v>
      </c>
      <c r="AW623">
        <v>136</v>
      </c>
      <c r="AX623" t="str">
        <f t="shared" si="320"/>
        <v>Normal</v>
      </c>
      <c r="AY623">
        <v>5.2</v>
      </c>
      <c r="AZ623" t="str">
        <f t="shared" si="321"/>
        <v>Alto</v>
      </c>
      <c r="BA623">
        <v>9.6999999999999993</v>
      </c>
      <c r="BB623" t="str">
        <f t="shared" si="299"/>
        <v>Baja</v>
      </c>
      <c r="BC623">
        <v>8.9</v>
      </c>
      <c r="BD623" t="str">
        <f t="shared" si="322"/>
        <v>Normal</v>
      </c>
      <c r="BE623">
        <v>5.9</v>
      </c>
      <c r="BF623" t="str">
        <f t="shared" si="323"/>
        <v>Alto</v>
      </c>
      <c r="BG623">
        <v>1</v>
      </c>
      <c r="BH623" t="str">
        <f t="shared" si="324"/>
        <v>Toma ECA</v>
      </c>
      <c r="BI623">
        <v>0</v>
      </c>
      <c r="BJ623" t="str">
        <f t="shared" si="325"/>
        <v>No toma ARB</v>
      </c>
      <c r="BK623">
        <v>1</v>
      </c>
      <c r="BL623" t="str">
        <f t="shared" si="326"/>
        <v>Toma diureticos</v>
      </c>
      <c r="BM623">
        <v>0</v>
      </c>
      <c r="BN623" t="str">
        <f t="shared" si="327"/>
        <v>No toma estatinas</v>
      </c>
      <c r="BO623">
        <v>1</v>
      </c>
      <c r="BP623" t="str">
        <f t="shared" si="328"/>
        <v>Enfermedad renal</v>
      </c>
      <c r="BQ623">
        <v>0</v>
      </c>
      <c r="BR623" t="str">
        <f t="shared" si="329"/>
        <v>Sano</v>
      </c>
    </row>
    <row r="624" spans="1:70" x14ac:dyDescent="0.25">
      <c r="A624" t="s">
        <v>624</v>
      </c>
      <c r="B624">
        <v>50</v>
      </c>
      <c r="C624" t="str">
        <f t="shared" si="300"/>
        <v>Adulto</v>
      </c>
      <c r="D624" t="s">
        <v>6</v>
      </c>
      <c r="E624">
        <v>23.3</v>
      </c>
      <c r="F624" t="str">
        <f t="shared" si="301"/>
        <v>Peso Normal</v>
      </c>
      <c r="G624">
        <v>0</v>
      </c>
      <c r="H624" t="str">
        <f t="shared" si="302"/>
        <v>No tiene herencia</v>
      </c>
      <c r="I624">
        <v>115</v>
      </c>
      <c r="J624">
        <v>83</v>
      </c>
      <c r="K624">
        <v>83</v>
      </c>
      <c r="L624" t="str">
        <f t="shared" si="303"/>
        <v>Normal</v>
      </c>
      <c r="M624">
        <v>65</v>
      </c>
      <c r="N624" t="str">
        <f t="shared" si="304"/>
        <v>Normal</v>
      </c>
      <c r="O624">
        <v>1</v>
      </c>
      <c r="P624" t="str">
        <f t="shared" si="305"/>
        <v>Sin limitaciones</v>
      </c>
      <c r="Q624">
        <v>0</v>
      </c>
      <c r="R624" t="str">
        <f t="shared" si="306"/>
        <v>No tiene cetoacidosis</v>
      </c>
      <c r="S624">
        <v>0</v>
      </c>
      <c r="T624" t="str">
        <f t="shared" si="307"/>
        <v>No tiene Insuficiencia</v>
      </c>
      <c r="U624">
        <v>1</v>
      </c>
      <c r="V624" t="str">
        <f t="shared" si="308"/>
        <v>Hipertenso</v>
      </c>
      <c r="W624">
        <v>1.1000000000000001</v>
      </c>
      <c r="X624" t="str">
        <f t="shared" si="297"/>
        <v>Alto</v>
      </c>
      <c r="Y624">
        <v>28</v>
      </c>
      <c r="Z624" t="str">
        <f t="shared" si="298"/>
        <v>Normal</v>
      </c>
      <c r="AA624">
        <v>105</v>
      </c>
      <c r="AB624" t="str">
        <f t="shared" si="309"/>
        <v>Normal</v>
      </c>
      <c r="AC624">
        <v>16</v>
      </c>
      <c r="AD624" t="str">
        <f t="shared" si="310"/>
        <v>Normal</v>
      </c>
      <c r="AE624">
        <v>12</v>
      </c>
      <c r="AF624" t="str">
        <f t="shared" si="311"/>
        <v>Normal</v>
      </c>
      <c r="AG624">
        <v>1677</v>
      </c>
      <c r="AH624" t="str">
        <f t="shared" si="312"/>
        <v>Poliuria</v>
      </c>
      <c r="AI624">
        <v>1</v>
      </c>
      <c r="AJ624" t="str">
        <f t="shared" si="313"/>
        <v>Diabetico</v>
      </c>
      <c r="AK624">
        <v>120</v>
      </c>
      <c r="AL624" t="str">
        <f t="shared" si="314"/>
        <v>Prediabetes</v>
      </c>
      <c r="AM624">
        <v>5.3</v>
      </c>
      <c r="AN624" t="str">
        <f t="shared" si="315"/>
        <v>Normal</v>
      </c>
      <c r="AO624">
        <v>208</v>
      </c>
      <c r="AP624" t="str">
        <f t="shared" si="316"/>
        <v>Alto</v>
      </c>
      <c r="AQ624">
        <v>108</v>
      </c>
      <c r="AR624" t="str">
        <f t="shared" si="317"/>
        <v>Casi normal</v>
      </c>
      <c r="AS624">
        <v>42</v>
      </c>
      <c r="AT624" t="str">
        <f t="shared" si="318"/>
        <v>Bajo</v>
      </c>
      <c r="AU624">
        <v>153</v>
      </c>
      <c r="AV624" t="str">
        <f t="shared" si="319"/>
        <v>Alto</v>
      </c>
      <c r="AW624">
        <v>138</v>
      </c>
      <c r="AX624" t="str">
        <f t="shared" si="320"/>
        <v>Normal</v>
      </c>
      <c r="AY624">
        <v>4</v>
      </c>
      <c r="AZ624" t="str">
        <f t="shared" si="321"/>
        <v>Normal</v>
      </c>
      <c r="BA624">
        <v>14.3</v>
      </c>
      <c r="BB624" t="str">
        <f t="shared" si="299"/>
        <v>Normal</v>
      </c>
      <c r="BC624">
        <v>9</v>
      </c>
      <c r="BD624" t="str">
        <f t="shared" si="322"/>
        <v>Normal</v>
      </c>
      <c r="BE624">
        <v>4.5</v>
      </c>
      <c r="BF624" t="str">
        <f t="shared" si="323"/>
        <v>Normal</v>
      </c>
      <c r="BG624">
        <v>1</v>
      </c>
      <c r="BH624" t="str">
        <f t="shared" si="324"/>
        <v>Toma ECA</v>
      </c>
      <c r="BI624">
        <v>0</v>
      </c>
      <c r="BJ624" t="str">
        <f t="shared" si="325"/>
        <v>No toma ARB</v>
      </c>
      <c r="BK624">
        <v>0</v>
      </c>
      <c r="BL624" t="str">
        <f t="shared" si="326"/>
        <v>No toma diureticos</v>
      </c>
      <c r="BM624">
        <v>0</v>
      </c>
      <c r="BN624" t="str">
        <f t="shared" si="327"/>
        <v>No toma estatinas</v>
      </c>
      <c r="BO624">
        <v>0</v>
      </c>
      <c r="BP624" t="str">
        <f t="shared" si="328"/>
        <v>Sano</v>
      </c>
      <c r="BQ624">
        <v>0</v>
      </c>
      <c r="BR624" t="str">
        <f t="shared" si="329"/>
        <v>Sano</v>
      </c>
    </row>
    <row r="625" spans="1:70" x14ac:dyDescent="0.25">
      <c r="A625" t="s">
        <v>625</v>
      </c>
      <c r="B625">
        <v>38</v>
      </c>
      <c r="C625" t="str">
        <f t="shared" si="300"/>
        <v>Adulto</v>
      </c>
      <c r="D625" t="s">
        <v>6</v>
      </c>
      <c r="E625">
        <v>20.3</v>
      </c>
      <c r="F625" t="str">
        <f t="shared" si="301"/>
        <v>Peso Normal</v>
      </c>
      <c r="G625">
        <v>1</v>
      </c>
      <c r="H625" t="str">
        <f t="shared" si="302"/>
        <v>Tiene herencia</v>
      </c>
      <c r="I625">
        <v>103</v>
      </c>
      <c r="J625">
        <v>84</v>
      </c>
      <c r="K625">
        <v>87</v>
      </c>
      <c r="L625" t="str">
        <f t="shared" si="303"/>
        <v>Normal</v>
      </c>
      <c r="M625">
        <v>57</v>
      </c>
      <c r="N625" t="str">
        <f t="shared" si="304"/>
        <v>Normal</v>
      </c>
      <c r="O625">
        <v>1</v>
      </c>
      <c r="P625" t="str">
        <f t="shared" si="305"/>
        <v>Sin limitaciones</v>
      </c>
      <c r="Q625">
        <v>0</v>
      </c>
      <c r="R625" t="str">
        <f t="shared" si="306"/>
        <v>No tiene cetoacidosis</v>
      </c>
      <c r="S625">
        <v>0</v>
      </c>
      <c r="T625" t="str">
        <f t="shared" si="307"/>
        <v>No tiene Insuficiencia</v>
      </c>
      <c r="U625">
        <v>1</v>
      </c>
      <c r="V625" t="str">
        <f t="shared" si="308"/>
        <v>Hipertenso</v>
      </c>
      <c r="W625">
        <v>0.8</v>
      </c>
      <c r="X625" t="str">
        <f t="shared" si="297"/>
        <v>Normal</v>
      </c>
      <c r="Y625">
        <v>37</v>
      </c>
      <c r="Z625" t="str">
        <f t="shared" si="298"/>
        <v>Normal</v>
      </c>
      <c r="AA625">
        <v>116</v>
      </c>
      <c r="AB625" t="str">
        <f t="shared" si="309"/>
        <v>Normal</v>
      </c>
      <c r="AC625">
        <v>19</v>
      </c>
      <c r="AD625" t="str">
        <f t="shared" si="310"/>
        <v>Normal</v>
      </c>
      <c r="AE625">
        <v>17</v>
      </c>
      <c r="AF625" t="str">
        <f t="shared" si="311"/>
        <v>Normal</v>
      </c>
      <c r="AG625">
        <v>1143</v>
      </c>
      <c r="AH625" t="str">
        <f t="shared" si="312"/>
        <v>Poliuria</v>
      </c>
      <c r="AI625">
        <v>1</v>
      </c>
      <c r="AJ625" t="str">
        <f t="shared" si="313"/>
        <v>Diabetico</v>
      </c>
      <c r="AK625">
        <v>80</v>
      </c>
      <c r="AL625" t="str">
        <f t="shared" si="314"/>
        <v>Normal</v>
      </c>
      <c r="AM625">
        <v>6</v>
      </c>
      <c r="AN625" t="str">
        <f t="shared" si="315"/>
        <v>Prediabetes</v>
      </c>
      <c r="AO625">
        <v>186</v>
      </c>
      <c r="AP625" t="str">
        <f t="shared" si="316"/>
        <v>Normal</v>
      </c>
      <c r="AQ625">
        <v>89</v>
      </c>
      <c r="AR625" t="str">
        <f t="shared" si="317"/>
        <v>Normal</v>
      </c>
      <c r="AS625">
        <v>65</v>
      </c>
      <c r="AT625" t="str">
        <f t="shared" si="318"/>
        <v>Normal</v>
      </c>
      <c r="AU625">
        <v>117</v>
      </c>
      <c r="AV625" t="str">
        <f t="shared" si="319"/>
        <v>Normal</v>
      </c>
      <c r="AW625">
        <v>144</v>
      </c>
      <c r="AX625" t="str">
        <f t="shared" si="320"/>
        <v>Normal</v>
      </c>
      <c r="AY625">
        <v>4.3</v>
      </c>
      <c r="AZ625" t="str">
        <f t="shared" si="321"/>
        <v>Normal</v>
      </c>
      <c r="BA625">
        <v>12.3</v>
      </c>
      <c r="BB625" t="str">
        <f t="shared" si="299"/>
        <v>Normal</v>
      </c>
      <c r="BC625">
        <v>10</v>
      </c>
      <c r="BD625" t="str">
        <f t="shared" si="322"/>
        <v>Normal</v>
      </c>
      <c r="BE625">
        <v>3.6</v>
      </c>
      <c r="BF625" t="str">
        <f t="shared" si="323"/>
        <v>Normal</v>
      </c>
      <c r="BG625">
        <v>0</v>
      </c>
      <c r="BH625" t="str">
        <f t="shared" si="324"/>
        <v>No Toma ECA</v>
      </c>
      <c r="BI625">
        <v>0</v>
      </c>
      <c r="BJ625" t="str">
        <f t="shared" si="325"/>
        <v>No toma ARB</v>
      </c>
      <c r="BK625">
        <v>0</v>
      </c>
      <c r="BL625" t="str">
        <f t="shared" si="326"/>
        <v>No toma diureticos</v>
      </c>
      <c r="BM625">
        <v>1</v>
      </c>
      <c r="BN625" t="str">
        <f t="shared" si="327"/>
        <v>Toma estatinas</v>
      </c>
      <c r="BO625">
        <v>0</v>
      </c>
      <c r="BP625" t="str">
        <f t="shared" si="328"/>
        <v>Sano</v>
      </c>
      <c r="BQ625">
        <v>1</v>
      </c>
      <c r="BR625" t="str">
        <f t="shared" si="329"/>
        <v>Enfermedad cardiovascular</v>
      </c>
    </row>
    <row r="626" spans="1:70" x14ac:dyDescent="0.25">
      <c r="A626" t="s">
        <v>626</v>
      </c>
      <c r="B626">
        <v>51</v>
      </c>
      <c r="C626" t="str">
        <f t="shared" si="300"/>
        <v>Adulto</v>
      </c>
      <c r="D626" t="s">
        <v>1</v>
      </c>
      <c r="E626">
        <v>25.1</v>
      </c>
      <c r="F626" t="str">
        <f t="shared" si="301"/>
        <v>Sobrepeso</v>
      </c>
      <c r="G626">
        <v>0</v>
      </c>
      <c r="H626" t="str">
        <f t="shared" si="302"/>
        <v>No tiene herencia</v>
      </c>
      <c r="I626">
        <v>189</v>
      </c>
      <c r="J626">
        <v>97</v>
      </c>
      <c r="K626">
        <v>93</v>
      </c>
      <c r="L626" t="str">
        <f t="shared" si="303"/>
        <v>Normal</v>
      </c>
      <c r="M626">
        <v>27</v>
      </c>
      <c r="N626" t="str">
        <f t="shared" si="304"/>
        <v>Reducida</v>
      </c>
      <c r="O626">
        <v>2</v>
      </c>
      <c r="P626" t="str">
        <f t="shared" si="305"/>
        <v>Ligera limitaciones</v>
      </c>
      <c r="Q626">
        <v>0</v>
      </c>
      <c r="R626" t="str">
        <f t="shared" si="306"/>
        <v>No tiene cetoacidosis</v>
      </c>
      <c r="S626">
        <v>0</v>
      </c>
      <c r="T626" t="str">
        <f t="shared" si="307"/>
        <v>No tiene Insuficiencia</v>
      </c>
      <c r="U626">
        <v>1</v>
      </c>
      <c r="V626" t="str">
        <f t="shared" si="308"/>
        <v>Hipertenso</v>
      </c>
      <c r="W626">
        <v>2.8</v>
      </c>
      <c r="X626" t="str">
        <f t="shared" si="297"/>
        <v>Alto</v>
      </c>
      <c r="Y626">
        <v>96</v>
      </c>
      <c r="Z626" t="str">
        <f t="shared" si="298"/>
        <v>Elevado</v>
      </c>
      <c r="AA626">
        <v>53</v>
      </c>
      <c r="AB626" t="str">
        <f t="shared" si="309"/>
        <v>Funcion disminuida moderada</v>
      </c>
      <c r="AC626">
        <v>2921</v>
      </c>
      <c r="AD626" t="str">
        <f t="shared" si="310"/>
        <v>Proteinuria</v>
      </c>
      <c r="AE626">
        <v>2336</v>
      </c>
      <c r="AF626" t="str">
        <f t="shared" si="311"/>
        <v>Macroalbuminuria</v>
      </c>
      <c r="AG626">
        <v>418</v>
      </c>
      <c r="AH626" t="str">
        <f t="shared" si="312"/>
        <v>Oliguria</v>
      </c>
      <c r="AI626">
        <v>0</v>
      </c>
      <c r="AJ626" t="str">
        <f t="shared" si="313"/>
        <v>No Diabetico</v>
      </c>
      <c r="AK626">
        <v>214</v>
      </c>
      <c r="AL626" t="str">
        <f t="shared" si="314"/>
        <v>Diabetes</v>
      </c>
      <c r="AM626">
        <v>8.1</v>
      </c>
      <c r="AN626" t="str">
        <f t="shared" si="315"/>
        <v>Diabetes</v>
      </c>
      <c r="AO626">
        <v>244</v>
      </c>
      <c r="AP626" t="str">
        <f t="shared" si="316"/>
        <v>Riesgo</v>
      </c>
      <c r="AQ626">
        <v>182</v>
      </c>
      <c r="AR626" t="str">
        <f t="shared" si="317"/>
        <v>Alto</v>
      </c>
      <c r="AS626">
        <v>37</v>
      </c>
      <c r="AT626" t="str">
        <f t="shared" si="318"/>
        <v>Bajo</v>
      </c>
      <c r="AU626">
        <v>274</v>
      </c>
      <c r="AV626" t="str">
        <f t="shared" si="319"/>
        <v>Alto</v>
      </c>
      <c r="AW626">
        <v>125</v>
      </c>
      <c r="AX626" t="str">
        <f t="shared" si="320"/>
        <v>Bajo</v>
      </c>
      <c r="AY626">
        <v>5.5</v>
      </c>
      <c r="AZ626" t="str">
        <f t="shared" si="321"/>
        <v>Alto</v>
      </c>
      <c r="BA626">
        <v>7.3</v>
      </c>
      <c r="BB626" t="str">
        <f t="shared" si="299"/>
        <v>Baja</v>
      </c>
      <c r="BC626">
        <v>8.4</v>
      </c>
      <c r="BD626" t="str">
        <f t="shared" si="322"/>
        <v>Bajo</v>
      </c>
      <c r="BE626">
        <v>7.2</v>
      </c>
      <c r="BF626" t="str">
        <f t="shared" si="323"/>
        <v>Alto</v>
      </c>
      <c r="BG626">
        <v>1</v>
      </c>
      <c r="BH626" t="str">
        <f t="shared" si="324"/>
        <v>Toma ECA</v>
      </c>
      <c r="BI626">
        <v>0</v>
      </c>
      <c r="BJ626" t="str">
        <f t="shared" si="325"/>
        <v>No toma ARB</v>
      </c>
      <c r="BK626">
        <v>1</v>
      </c>
      <c r="BL626" t="str">
        <f t="shared" si="326"/>
        <v>Toma diureticos</v>
      </c>
      <c r="BM626">
        <v>1</v>
      </c>
      <c r="BN626" t="str">
        <f t="shared" si="327"/>
        <v>Toma estatinas</v>
      </c>
      <c r="BO626">
        <v>1</v>
      </c>
      <c r="BP626" t="str">
        <f t="shared" si="328"/>
        <v>Enfermedad renal</v>
      </c>
      <c r="BQ626">
        <v>1</v>
      </c>
      <c r="BR626" t="str">
        <f t="shared" si="329"/>
        <v>Enfermedad cardiovascular</v>
      </c>
    </row>
    <row r="627" spans="1:70" x14ac:dyDescent="0.25">
      <c r="A627" t="s">
        <v>627</v>
      </c>
      <c r="B627">
        <v>40</v>
      </c>
      <c r="C627" t="str">
        <f t="shared" si="300"/>
        <v>Adulto</v>
      </c>
      <c r="D627" t="s">
        <v>1</v>
      </c>
      <c r="E627">
        <v>20.2</v>
      </c>
      <c r="F627" t="str">
        <f t="shared" si="301"/>
        <v>Peso Normal</v>
      </c>
      <c r="G627">
        <v>0</v>
      </c>
      <c r="H627" t="str">
        <f t="shared" si="302"/>
        <v>No tiene herencia</v>
      </c>
      <c r="I627">
        <v>124</v>
      </c>
      <c r="J627">
        <v>79</v>
      </c>
      <c r="K627">
        <v>68</v>
      </c>
      <c r="L627" t="str">
        <f t="shared" si="303"/>
        <v>Normal</v>
      </c>
      <c r="M627">
        <v>61</v>
      </c>
      <c r="N627" t="str">
        <f t="shared" si="304"/>
        <v>Normal</v>
      </c>
      <c r="O627">
        <v>1</v>
      </c>
      <c r="P627" t="str">
        <f t="shared" si="305"/>
        <v>Sin limitaciones</v>
      </c>
      <c r="Q627">
        <v>0</v>
      </c>
      <c r="R627" t="str">
        <f t="shared" si="306"/>
        <v>No tiene cetoacidosis</v>
      </c>
      <c r="S627">
        <v>0</v>
      </c>
      <c r="T627" t="str">
        <f t="shared" si="307"/>
        <v>No tiene Insuficiencia</v>
      </c>
      <c r="U627">
        <v>0</v>
      </c>
      <c r="V627" t="str">
        <f t="shared" si="308"/>
        <v>Normotenso</v>
      </c>
      <c r="W627">
        <v>0.7</v>
      </c>
      <c r="X627" t="str">
        <f t="shared" si="297"/>
        <v>Normal</v>
      </c>
      <c r="Y627">
        <v>22</v>
      </c>
      <c r="Z627" t="str">
        <f t="shared" si="298"/>
        <v>Normal</v>
      </c>
      <c r="AA627">
        <v>69</v>
      </c>
      <c r="AB627" t="str">
        <f t="shared" si="309"/>
        <v>Funcion disminuida</v>
      </c>
      <c r="AC627">
        <v>29</v>
      </c>
      <c r="AD627" t="str">
        <f t="shared" si="310"/>
        <v>Normal</v>
      </c>
      <c r="AE627">
        <v>23</v>
      </c>
      <c r="AF627" t="str">
        <f t="shared" si="311"/>
        <v>Normal</v>
      </c>
      <c r="AG627">
        <v>1430</v>
      </c>
      <c r="AH627" t="str">
        <f t="shared" si="312"/>
        <v>Poliuria</v>
      </c>
      <c r="AI627">
        <v>0</v>
      </c>
      <c r="AJ627" t="str">
        <f t="shared" si="313"/>
        <v>No Diabetico</v>
      </c>
      <c r="AK627">
        <v>122</v>
      </c>
      <c r="AL627" t="str">
        <f t="shared" si="314"/>
        <v>Prediabetes</v>
      </c>
      <c r="AM627">
        <v>4.8</v>
      </c>
      <c r="AN627" t="str">
        <f t="shared" si="315"/>
        <v>Normal</v>
      </c>
      <c r="AO627">
        <v>209</v>
      </c>
      <c r="AP627" t="str">
        <f t="shared" si="316"/>
        <v>Alto</v>
      </c>
      <c r="AQ627">
        <v>87</v>
      </c>
      <c r="AR627" t="str">
        <f t="shared" si="317"/>
        <v>Normal</v>
      </c>
      <c r="AS627">
        <v>42</v>
      </c>
      <c r="AT627" t="str">
        <f t="shared" si="318"/>
        <v>Bajo</v>
      </c>
      <c r="AU627">
        <v>132</v>
      </c>
      <c r="AV627" t="str">
        <f t="shared" si="319"/>
        <v>Normal</v>
      </c>
      <c r="AW627">
        <v>136</v>
      </c>
      <c r="AX627" t="str">
        <f t="shared" si="320"/>
        <v>Normal</v>
      </c>
      <c r="AY627">
        <v>4.9000000000000004</v>
      </c>
      <c r="AZ627" t="str">
        <f t="shared" si="321"/>
        <v>Normal</v>
      </c>
      <c r="BA627">
        <v>15.2</v>
      </c>
      <c r="BB627" t="str">
        <f t="shared" si="299"/>
        <v>Normal</v>
      </c>
      <c r="BC627">
        <v>9</v>
      </c>
      <c r="BD627" t="str">
        <f t="shared" si="322"/>
        <v>Normal</v>
      </c>
      <c r="BE627">
        <v>3.3</v>
      </c>
      <c r="BF627" t="str">
        <f t="shared" si="323"/>
        <v>Normal</v>
      </c>
      <c r="BG627">
        <v>0</v>
      </c>
      <c r="BH627" t="str">
        <f t="shared" si="324"/>
        <v>No Toma ECA</v>
      </c>
      <c r="BI627">
        <v>0</v>
      </c>
      <c r="BJ627" t="str">
        <f t="shared" si="325"/>
        <v>No toma ARB</v>
      </c>
      <c r="BK627">
        <v>0</v>
      </c>
      <c r="BL627" t="str">
        <f t="shared" si="326"/>
        <v>No toma diureticos</v>
      </c>
      <c r="BM627">
        <v>1</v>
      </c>
      <c r="BN627" t="str">
        <f t="shared" si="327"/>
        <v>Toma estatinas</v>
      </c>
      <c r="BO627">
        <v>0</v>
      </c>
      <c r="BP627" t="str">
        <f t="shared" si="328"/>
        <v>Sano</v>
      </c>
      <c r="BQ627">
        <v>1</v>
      </c>
      <c r="BR627" t="str">
        <f t="shared" si="329"/>
        <v>Enfermedad cardiovascular</v>
      </c>
    </row>
    <row r="628" spans="1:70" x14ac:dyDescent="0.25">
      <c r="A628" t="s">
        <v>628</v>
      </c>
      <c r="B628">
        <v>38</v>
      </c>
      <c r="C628" t="str">
        <f t="shared" si="300"/>
        <v>Adulto</v>
      </c>
      <c r="D628" t="s">
        <v>6</v>
      </c>
      <c r="E628">
        <v>23.5</v>
      </c>
      <c r="F628" t="str">
        <f t="shared" si="301"/>
        <v>Peso Normal</v>
      </c>
      <c r="G628">
        <v>1</v>
      </c>
      <c r="H628" t="str">
        <f t="shared" si="302"/>
        <v>Tiene herencia</v>
      </c>
      <c r="I628">
        <v>121</v>
      </c>
      <c r="J628">
        <v>80</v>
      </c>
      <c r="K628">
        <v>63</v>
      </c>
      <c r="L628" t="str">
        <f t="shared" si="303"/>
        <v>Normal</v>
      </c>
      <c r="M628">
        <v>54</v>
      </c>
      <c r="N628" t="str">
        <f t="shared" si="304"/>
        <v>Normal</v>
      </c>
      <c r="O628">
        <v>2</v>
      </c>
      <c r="P628" t="str">
        <f t="shared" si="305"/>
        <v>Ligera limitaciones</v>
      </c>
      <c r="Q628">
        <v>0</v>
      </c>
      <c r="R628" t="str">
        <f t="shared" si="306"/>
        <v>No tiene cetoacidosis</v>
      </c>
      <c r="S628">
        <v>0</v>
      </c>
      <c r="T628" t="str">
        <f t="shared" si="307"/>
        <v>No tiene Insuficiencia</v>
      </c>
      <c r="U628">
        <v>0</v>
      </c>
      <c r="V628" t="str">
        <f t="shared" si="308"/>
        <v>Normotenso</v>
      </c>
      <c r="W628">
        <v>0.9</v>
      </c>
      <c r="X628" t="str">
        <f t="shared" si="297"/>
        <v>Normal</v>
      </c>
      <c r="Y628">
        <v>36</v>
      </c>
      <c r="Z628" t="str">
        <f t="shared" si="298"/>
        <v>Normal</v>
      </c>
      <c r="AA628">
        <v>69</v>
      </c>
      <c r="AB628" t="str">
        <f t="shared" si="309"/>
        <v>Funcion disminuida</v>
      </c>
      <c r="AC628">
        <v>18</v>
      </c>
      <c r="AD628" t="str">
        <f t="shared" si="310"/>
        <v>Normal</v>
      </c>
      <c r="AE628">
        <v>14</v>
      </c>
      <c r="AF628" t="str">
        <f t="shared" si="311"/>
        <v>Normal</v>
      </c>
      <c r="AG628">
        <v>2191</v>
      </c>
      <c r="AH628" t="str">
        <f t="shared" si="312"/>
        <v>Poliuria</v>
      </c>
      <c r="AI628">
        <v>0</v>
      </c>
      <c r="AJ628" t="str">
        <f t="shared" si="313"/>
        <v>No Diabetico</v>
      </c>
      <c r="AK628">
        <v>99</v>
      </c>
      <c r="AL628" t="str">
        <f t="shared" si="314"/>
        <v>Normal</v>
      </c>
      <c r="AM628">
        <v>6</v>
      </c>
      <c r="AN628" t="str">
        <f t="shared" si="315"/>
        <v>Prediabetes</v>
      </c>
      <c r="AO628">
        <v>184</v>
      </c>
      <c r="AP628" t="str">
        <f t="shared" si="316"/>
        <v>Normal</v>
      </c>
      <c r="AQ628">
        <v>80</v>
      </c>
      <c r="AR628" t="str">
        <f t="shared" si="317"/>
        <v>Normal</v>
      </c>
      <c r="AS628">
        <v>68</v>
      </c>
      <c r="AT628" t="str">
        <f t="shared" si="318"/>
        <v>Normal</v>
      </c>
      <c r="AU628">
        <v>88</v>
      </c>
      <c r="AV628" t="str">
        <f t="shared" si="319"/>
        <v>Normal</v>
      </c>
      <c r="AW628">
        <v>143</v>
      </c>
      <c r="AX628" t="str">
        <f t="shared" si="320"/>
        <v>Normal</v>
      </c>
      <c r="AY628">
        <v>4.5999999999999996</v>
      </c>
      <c r="AZ628" t="str">
        <f t="shared" si="321"/>
        <v>Normal</v>
      </c>
      <c r="BA628">
        <v>15</v>
      </c>
      <c r="BB628" t="str">
        <f t="shared" si="299"/>
        <v>Normal</v>
      </c>
      <c r="BC628">
        <v>9</v>
      </c>
      <c r="BD628" t="str">
        <f t="shared" si="322"/>
        <v>Normal</v>
      </c>
      <c r="BE628">
        <v>2.8</v>
      </c>
      <c r="BF628" t="str">
        <f t="shared" si="323"/>
        <v>Normal</v>
      </c>
      <c r="BG628">
        <v>0</v>
      </c>
      <c r="BH628" t="str">
        <f t="shared" si="324"/>
        <v>No Toma ECA</v>
      </c>
      <c r="BI628">
        <v>0</v>
      </c>
      <c r="BJ628" t="str">
        <f t="shared" si="325"/>
        <v>No toma ARB</v>
      </c>
      <c r="BK628">
        <v>0</v>
      </c>
      <c r="BL628" t="str">
        <f t="shared" si="326"/>
        <v>No toma diureticos</v>
      </c>
      <c r="BM628">
        <v>0</v>
      </c>
      <c r="BN628" t="str">
        <f t="shared" si="327"/>
        <v>No toma estatinas</v>
      </c>
      <c r="BO628">
        <v>0</v>
      </c>
      <c r="BP628" t="str">
        <f t="shared" si="328"/>
        <v>Sano</v>
      </c>
      <c r="BQ628">
        <v>0</v>
      </c>
      <c r="BR628" t="str">
        <f t="shared" si="329"/>
        <v>Sano</v>
      </c>
    </row>
    <row r="629" spans="1:70" x14ac:dyDescent="0.25">
      <c r="A629" t="s">
        <v>629</v>
      </c>
      <c r="B629">
        <v>39</v>
      </c>
      <c r="C629" t="str">
        <f t="shared" si="300"/>
        <v>Adulto</v>
      </c>
      <c r="D629" t="s">
        <v>1</v>
      </c>
      <c r="E629">
        <v>22.2</v>
      </c>
      <c r="F629" t="str">
        <f t="shared" si="301"/>
        <v>Peso Normal</v>
      </c>
      <c r="G629">
        <v>1</v>
      </c>
      <c r="H629" t="str">
        <f t="shared" si="302"/>
        <v>Tiene herencia</v>
      </c>
      <c r="I629">
        <v>116</v>
      </c>
      <c r="J629">
        <v>68</v>
      </c>
      <c r="K629">
        <v>88</v>
      </c>
      <c r="L629" t="str">
        <f t="shared" si="303"/>
        <v>Normal</v>
      </c>
      <c r="M629">
        <v>56</v>
      </c>
      <c r="N629" t="str">
        <f t="shared" si="304"/>
        <v>Normal</v>
      </c>
      <c r="O629">
        <v>2</v>
      </c>
      <c r="P629" t="str">
        <f t="shared" si="305"/>
        <v>Ligera limitaciones</v>
      </c>
      <c r="Q629">
        <v>0</v>
      </c>
      <c r="R629" t="str">
        <f t="shared" si="306"/>
        <v>No tiene cetoacidosis</v>
      </c>
      <c r="S629">
        <v>0</v>
      </c>
      <c r="T629" t="str">
        <f t="shared" si="307"/>
        <v>No tiene Insuficiencia</v>
      </c>
      <c r="U629">
        <v>0</v>
      </c>
      <c r="V629" t="str">
        <f t="shared" si="308"/>
        <v>Normotenso</v>
      </c>
      <c r="W629">
        <v>0.9</v>
      </c>
      <c r="X629" t="str">
        <f t="shared" si="297"/>
        <v>Normal</v>
      </c>
      <c r="Y629">
        <v>20</v>
      </c>
      <c r="Z629" t="str">
        <f t="shared" si="298"/>
        <v>Normal</v>
      </c>
      <c r="AA629">
        <v>93</v>
      </c>
      <c r="AB629" t="str">
        <f t="shared" si="309"/>
        <v>Normal</v>
      </c>
      <c r="AC629">
        <v>25</v>
      </c>
      <c r="AD629" t="str">
        <f t="shared" si="310"/>
        <v>Normal</v>
      </c>
      <c r="AE629">
        <v>17</v>
      </c>
      <c r="AF629" t="str">
        <f t="shared" si="311"/>
        <v>Normal</v>
      </c>
      <c r="AG629">
        <v>2286</v>
      </c>
      <c r="AH629" t="str">
        <f t="shared" si="312"/>
        <v>Poliuria</v>
      </c>
      <c r="AI629">
        <v>0</v>
      </c>
      <c r="AJ629" t="str">
        <f t="shared" si="313"/>
        <v>No Diabetico</v>
      </c>
      <c r="AK629">
        <v>107</v>
      </c>
      <c r="AL629" t="str">
        <f t="shared" si="314"/>
        <v>Prediabetes</v>
      </c>
      <c r="AM629">
        <v>5.2</v>
      </c>
      <c r="AN629" t="str">
        <f t="shared" si="315"/>
        <v>Normal</v>
      </c>
      <c r="AO629">
        <v>153</v>
      </c>
      <c r="AP629" t="str">
        <f t="shared" si="316"/>
        <v>Normal</v>
      </c>
      <c r="AQ629">
        <v>82</v>
      </c>
      <c r="AR629" t="str">
        <f t="shared" si="317"/>
        <v>Normal</v>
      </c>
      <c r="AS629">
        <v>64</v>
      </c>
      <c r="AT629" t="str">
        <f t="shared" si="318"/>
        <v>Normal</v>
      </c>
      <c r="AU629">
        <v>166</v>
      </c>
      <c r="AV629" t="str">
        <f t="shared" si="319"/>
        <v>Alto</v>
      </c>
      <c r="AW629">
        <v>145</v>
      </c>
      <c r="AX629" t="str">
        <f t="shared" si="320"/>
        <v>Normal</v>
      </c>
      <c r="AY629">
        <v>4.5999999999999996</v>
      </c>
      <c r="AZ629" t="str">
        <f t="shared" si="321"/>
        <v>Normal</v>
      </c>
      <c r="BA629">
        <v>14.9</v>
      </c>
      <c r="BB629" t="str">
        <f t="shared" si="299"/>
        <v>Normal</v>
      </c>
      <c r="BC629">
        <v>8.6</v>
      </c>
      <c r="BD629" t="str">
        <f t="shared" si="322"/>
        <v>Normal</v>
      </c>
      <c r="BE629">
        <v>4.3</v>
      </c>
      <c r="BF629" t="str">
        <f t="shared" si="323"/>
        <v>Normal</v>
      </c>
      <c r="BG629">
        <v>0</v>
      </c>
      <c r="BH629" t="str">
        <f t="shared" si="324"/>
        <v>No Toma ECA</v>
      </c>
      <c r="BI629">
        <v>0</v>
      </c>
      <c r="BJ629" t="str">
        <f t="shared" si="325"/>
        <v>No toma ARB</v>
      </c>
      <c r="BK629">
        <v>0</v>
      </c>
      <c r="BL629" t="str">
        <f t="shared" si="326"/>
        <v>No toma diureticos</v>
      </c>
      <c r="BM629">
        <v>1</v>
      </c>
      <c r="BN629" t="str">
        <f t="shared" si="327"/>
        <v>Toma estatinas</v>
      </c>
      <c r="BO629">
        <v>0</v>
      </c>
      <c r="BP629" t="str">
        <f t="shared" si="328"/>
        <v>Sano</v>
      </c>
      <c r="BQ629">
        <v>0</v>
      </c>
      <c r="BR629" t="str">
        <f t="shared" si="329"/>
        <v>Sano</v>
      </c>
    </row>
    <row r="630" spans="1:70" x14ac:dyDescent="0.25">
      <c r="A630" t="s">
        <v>630</v>
      </c>
      <c r="B630">
        <v>61</v>
      </c>
      <c r="C630" t="str">
        <f t="shared" si="300"/>
        <v>Adulto Mayor</v>
      </c>
      <c r="D630" t="s">
        <v>6</v>
      </c>
      <c r="E630">
        <v>31.9</v>
      </c>
      <c r="F630" t="str">
        <f t="shared" si="301"/>
        <v>Obesidad I</v>
      </c>
      <c r="G630">
        <v>1</v>
      </c>
      <c r="H630" t="str">
        <f t="shared" si="302"/>
        <v>Tiene herencia</v>
      </c>
      <c r="I630">
        <v>153</v>
      </c>
      <c r="J630">
        <v>107</v>
      </c>
      <c r="K630">
        <v>84</v>
      </c>
      <c r="L630" t="str">
        <f t="shared" si="303"/>
        <v>Normal</v>
      </c>
      <c r="M630">
        <v>33</v>
      </c>
      <c r="N630" t="str">
        <f t="shared" si="304"/>
        <v>Reducida</v>
      </c>
      <c r="O630">
        <v>3</v>
      </c>
      <c r="P630" t="str">
        <f t="shared" si="305"/>
        <v>Limitacion marcada</v>
      </c>
      <c r="Q630">
        <v>0</v>
      </c>
      <c r="R630" t="str">
        <f t="shared" si="306"/>
        <v>No tiene cetoacidosis</v>
      </c>
      <c r="S630">
        <v>0</v>
      </c>
      <c r="T630" t="str">
        <f t="shared" si="307"/>
        <v>No tiene Insuficiencia</v>
      </c>
      <c r="U630">
        <v>1</v>
      </c>
      <c r="V630" t="str">
        <f t="shared" si="308"/>
        <v>Hipertenso</v>
      </c>
      <c r="W630">
        <v>3.8</v>
      </c>
      <c r="X630" t="str">
        <f t="shared" si="297"/>
        <v>Alto</v>
      </c>
      <c r="Y630">
        <v>98</v>
      </c>
      <c r="Z630" t="str">
        <f t="shared" si="298"/>
        <v>Elevado</v>
      </c>
      <c r="AA630">
        <v>32</v>
      </c>
      <c r="AB630" t="str">
        <f t="shared" si="309"/>
        <v>Funcion disminuida moderada</v>
      </c>
      <c r="AC630">
        <v>1743</v>
      </c>
      <c r="AD630" t="str">
        <f t="shared" si="310"/>
        <v>Proteinuria</v>
      </c>
      <c r="AE630">
        <v>1394</v>
      </c>
      <c r="AF630" t="str">
        <f t="shared" si="311"/>
        <v>Macroalbuminuria</v>
      </c>
      <c r="AG630">
        <v>653</v>
      </c>
      <c r="AH630" t="str">
        <f t="shared" si="312"/>
        <v>Poliuria</v>
      </c>
      <c r="AI630">
        <v>1</v>
      </c>
      <c r="AJ630" t="str">
        <f t="shared" si="313"/>
        <v>Diabetico</v>
      </c>
      <c r="AK630">
        <v>129</v>
      </c>
      <c r="AL630" t="str">
        <f t="shared" si="314"/>
        <v>Diabetes</v>
      </c>
      <c r="AM630">
        <v>6.9</v>
      </c>
      <c r="AN630" t="str">
        <f t="shared" si="315"/>
        <v>Diabetes</v>
      </c>
      <c r="AO630">
        <v>201</v>
      </c>
      <c r="AP630" t="str">
        <f t="shared" si="316"/>
        <v>Alto</v>
      </c>
      <c r="AQ630">
        <v>143</v>
      </c>
      <c r="AR630" t="str">
        <f t="shared" si="317"/>
        <v>Limite alto</v>
      </c>
      <c r="AS630">
        <v>39</v>
      </c>
      <c r="AT630" t="str">
        <f t="shared" si="318"/>
        <v>Bajo</v>
      </c>
      <c r="AU630">
        <v>348</v>
      </c>
      <c r="AV630" t="str">
        <f t="shared" si="319"/>
        <v>Alto</v>
      </c>
      <c r="AW630">
        <v>126</v>
      </c>
      <c r="AX630" t="str">
        <f t="shared" si="320"/>
        <v>Bajo</v>
      </c>
      <c r="AY630">
        <v>5.9</v>
      </c>
      <c r="AZ630" t="str">
        <f t="shared" si="321"/>
        <v>Alto</v>
      </c>
      <c r="BA630">
        <v>7.5</v>
      </c>
      <c r="BB630" t="str">
        <f t="shared" si="299"/>
        <v>Baja</v>
      </c>
      <c r="BC630">
        <v>7.9</v>
      </c>
      <c r="BD630" t="str">
        <f t="shared" si="322"/>
        <v>Bajo</v>
      </c>
      <c r="BE630">
        <v>6.2</v>
      </c>
      <c r="BF630" t="str">
        <f t="shared" si="323"/>
        <v>Alto</v>
      </c>
      <c r="BG630">
        <v>0</v>
      </c>
      <c r="BH630" t="str">
        <f t="shared" si="324"/>
        <v>No Toma ECA</v>
      </c>
      <c r="BI630">
        <v>1</v>
      </c>
      <c r="BJ630" t="str">
        <f t="shared" si="325"/>
        <v>Toma ARB</v>
      </c>
      <c r="BK630">
        <v>1</v>
      </c>
      <c r="BL630" t="str">
        <f t="shared" si="326"/>
        <v>Toma diureticos</v>
      </c>
      <c r="BM630">
        <v>1</v>
      </c>
      <c r="BN630" t="str">
        <f t="shared" si="327"/>
        <v>Toma estatinas</v>
      </c>
      <c r="BO630">
        <v>1</v>
      </c>
      <c r="BP630" t="str">
        <f t="shared" si="328"/>
        <v>Enfermedad renal</v>
      </c>
      <c r="BQ630">
        <v>0</v>
      </c>
      <c r="BR630" t="str">
        <f t="shared" si="329"/>
        <v>Sano</v>
      </c>
    </row>
    <row r="631" spans="1:70" x14ac:dyDescent="0.25">
      <c r="A631" t="s">
        <v>631</v>
      </c>
      <c r="B631">
        <v>48</v>
      </c>
      <c r="C631" t="str">
        <f t="shared" si="300"/>
        <v>Adulto</v>
      </c>
      <c r="D631" t="s">
        <v>6</v>
      </c>
      <c r="E631">
        <v>25.1</v>
      </c>
      <c r="F631" t="str">
        <f t="shared" si="301"/>
        <v>Sobrepeso</v>
      </c>
      <c r="G631">
        <v>0</v>
      </c>
      <c r="H631" t="str">
        <f t="shared" si="302"/>
        <v>No tiene herencia</v>
      </c>
      <c r="I631">
        <v>107</v>
      </c>
      <c r="J631">
        <v>82</v>
      </c>
      <c r="K631">
        <v>90</v>
      </c>
      <c r="L631" t="str">
        <f t="shared" si="303"/>
        <v>Normal</v>
      </c>
      <c r="M631">
        <v>62</v>
      </c>
      <c r="N631" t="str">
        <f t="shared" si="304"/>
        <v>Normal</v>
      </c>
      <c r="O631">
        <v>1</v>
      </c>
      <c r="P631" t="str">
        <f t="shared" si="305"/>
        <v>Sin limitaciones</v>
      </c>
      <c r="Q631">
        <v>0</v>
      </c>
      <c r="R631" t="str">
        <f t="shared" si="306"/>
        <v>No tiene cetoacidosis</v>
      </c>
      <c r="S631">
        <v>0</v>
      </c>
      <c r="T631" t="str">
        <f t="shared" si="307"/>
        <v>No tiene Insuficiencia</v>
      </c>
      <c r="U631">
        <v>0</v>
      </c>
      <c r="V631" t="str">
        <f t="shared" si="308"/>
        <v>Normotenso</v>
      </c>
      <c r="W631">
        <v>0.9</v>
      </c>
      <c r="X631" t="str">
        <f t="shared" si="297"/>
        <v>Normal</v>
      </c>
      <c r="Y631">
        <v>35</v>
      </c>
      <c r="Z631" t="str">
        <f t="shared" si="298"/>
        <v>Normal</v>
      </c>
      <c r="AA631">
        <v>114</v>
      </c>
      <c r="AB631" t="str">
        <f t="shared" si="309"/>
        <v>Normal</v>
      </c>
      <c r="AC631">
        <v>28</v>
      </c>
      <c r="AD631" t="str">
        <f t="shared" si="310"/>
        <v>Normal</v>
      </c>
      <c r="AE631">
        <v>22</v>
      </c>
      <c r="AF631" t="str">
        <f t="shared" si="311"/>
        <v>Normal</v>
      </c>
      <c r="AG631">
        <v>2080</v>
      </c>
      <c r="AH631" t="str">
        <f t="shared" si="312"/>
        <v>Poliuria</v>
      </c>
      <c r="AI631">
        <v>0</v>
      </c>
      <c r="AJ631" t="str">
        <f t="shared" si="313"/>
        <v>No Diabetico</v>
      </c>
      <c r="AK631">
        <v>108</v>
      </c>
      <c r="AL631" t="str">
        <f t="shared" si="314"/>
        <v>Prediabetes</v>
      </c>
      <c r="AM631">
        <v>6.2</v>
      </c>
      <c r="AN631" t="str">
        <f t="shared" si="315"/>
        <v>Prediabetes</v>
      </c>
      <c r="AO631">
        <v>198</v>
      </c>
      <c r="AP631" t="str">
        <f t="shared" si="316"/>
        <v>Normal</v>
      </c>
      <c r="AQ631">
        <v>123</v>
      </c>
      <c r="AR631" t="str">
        <f t="shared" si="317"/>
        <v>Casi normal</v>
      </c>
      <c r="AS631">
        <v>42</v>
      </c>
      <c r="AT631" t="str">
        <f t="shared" si="318"/>
        <v>Bajo</v>
      </c>
      <c r="AU631">
        <v>170</v>
      </c>
      <c r="AV631" t="str">
        <f t="shared" si="319"/>
        <v>Alto</v>
      </c>
      <c r="AW631">
        <v>139</v>
      </c>
      <c r="AX631" t="str">
        <f t="shared" si="320"/>
        <v>Normal</v>
      </c>
      <c r="AY631">
        <v>4.2</v>
      </c>
      <c r="AZ631" t="str">
        <f t="shared" si="321"/>
        <v>Normal</v>
      </c>
      <c r="BA631">
        <v>13.7</v>
      </c>
      <c r="BB631" t="str">
        <f t="shared" si="299"/>
        <v>Normal</v>
      </c>
      <c r="BC631">
        <v>9.6</v>
      </c>
      <c r="BD631" t="str">
        <f t="shared" si="322"/>
        <v>Normal</v>
      </c>
      <c r="BE631">
        <v>3</v>
      </c>
      <c r="BF631" t="str">
        <f t="shared" si="323"/>
        <v>Normal</v>
      </c>
      <c r="BG631">
        <v>1</v>
      </c>
      <c r="BH631" t="str">
        <f t="shared" si="324"/>
        <v>Toma ECA</v>
      </c>
      <c r="BI631">
        <v>1</v>
      </c>
      <c r="BJ631" t="str">
        <f t="shared" si="325"/>
        <v>Toma ARB</v>
      </c>
      <c r="BK631">
        <v>1</v>
      </c>
      <c r="BL631" t="str">
        <f t="shared" si="326"/>
        <v>Toma diureticos</v>
      </c>
      <c r="BM631">
        <v>0</v>
      </c>
      <c r="BN631" t="str">
        <f t="shared" si="327"/>
        <v>No toma estatinas</v>
      </c>
      <c r="BO631">
        <v>0</v>
      </c>
      <c r="BP631" t="str">
        <f t="shared" si="328"/>
        <v>Sano</v>
      </c>
      <c r="BQ631">
        <v>1</v>
      </c>
      <c r="BR631" t="str">
        <f t="shared" si="329"/>
        <v>Enfermedad cardiovascular</v>
      </c>
    </row>
    <row r="632" spans="1:70" x14ac:dyDescent="0.25">
      <c r="A632" t="s">
        <v>632</v>
      </c>
      <c r="B632">
        <v>49</v>
      </c>
      <c r="C632" t="str">
        <f t="shared" si="300"/>
        <v>Adulto</v>
      </c>
      <c r="D632" t="s">
        <v>1</v>
      </c>
      <c r="E632">
        <v>26.6</v>
      </c>
      <c r="F632" t="str">
        <f t="shared" si="301"/>
        <v>Sobrepeso</v>
      </c>
      <c r="G632">
        <v>0</v>
      </c>
      <c r="H632" t="str">
        <f t="shared" si="302"/>
        <v>No tiene herencia</v>
      </c>
      <c r="I632">
        <v>118</v>
      </c>
      <c r="J632">
        <v>70</v>
      </c>
      <c r="K632">
        <v>83</v>
      </c>
      <c r="L632" t="str">
        <f t="shared" si="303"/>
        <v>Normal</v>
      </c>
      <c r="M632">
        <v>62</v>
      </c>
      <c r="N632" t="str">
        <f t="shared" si="304"/>
        <v>Normal</v>
      </c>
      <c r="O632">
        <v>2</v>
      </c>
      <c r="P632" t="str">
        <f t="shared" si="305"/>
        <v>Ligera limitaciones</v>
      </c>
      <c r="Q632">
        <v>0</v>
      </c>
      <c r="R632" t="str">
        <f t="shared" si="306"/>
        <v>No tiene cetoacidosis</v>
      </c>
      <c r="S632">
        <v>0</v>
      </c>
      <c r="T632" t="str">
        <f t="shared" si="307"/>
        <v>No tiene Insuficiencia</v>
      </c>
      <c r="U632">
        <v>1</v>
      </c>
      <c r="V632" t="str">
        <f t="shared" si="308"/>
        <v>Hipertenso</v>
      </c>
      <c r="W632">
        <v>0.9</v>
      </c>
      <c r="X632" t="str">
        <f t="shared" si="297"/>
        <v>Normal</v>
      </c>
      <c r="Y632">
        <v>19</v>
      </c>
      <c r="Z632" t="str">
        <f t="shared" si="298"/>
        <v>Normal</v>
      </c>
      <c r="AA632">
        <v>78</v>
      </c>
      <c r="AB632" t="str">
        <f t="shared" si="309"/>
        <v>Funcion disminuida</v>
      </c>
      <c r="AC632">
        <v>9</v>
      </c>
      <c r="AD632" t="str">
        <f t="shared" si="310"/>
        <v>Normal</v>
      </c>
      <c r="AE632">
        <v>7</v>
      </c>
      <c r="AF632" t="str">
        <f t="shared" si="311"/>
        <v>Normal</v>
      </c>
      <c r="AG632">
        <v>2012</v>
      </c>
      <c r="AH632" t="str">
        <f t="shared" si="312"/>
        <v>Poliuria</v>
      </c>
      <c r="AI632">
        <v>0</v>
      </c>
      <c r="AJ632" t="str">
        <f t="shared" si="313"/>
        <v>No Diabetico</v>
      </c>
      <c r="AK632">
        <v>98</v>
      </c>
      <c r="AL632" t="str">
        <f t="shared" si="314"/>
        <v>Normal</v>
      </c>
      <c r="AM632">
        <v>6.1</v>
      </c>
      <c r="AN632" t="str">
        <f t="shared" si="315"/>
        <v>Prediabetes</v>
      </c>
      <c r="AO632">
        <v>172</v>
      </c>
      <c r="AP632" t="str">
        <f t="shared" si="316"/>
        <v>Normal</v>
      </c>
      <c r="AQ632">
        <v>107</v>
      </c>
      <c r="AR632" t="str">
        <f t="shared" si="317"/>
        <v>Casi normal</v>
      </c>
      <c r="AS632">
        <v>55</v>
      </c>
      <c r="AT632" t="str">
        <f t="shared" si="318"/>
        <v>Bajo</v>
      </c>
      <c r="AU632">
        <v>83</v>
      </c>
      <c r="AV632" t="str">
        <f t="shared" si="319"/>
        <v>Normal</v>
      </c>
      <c r="AW632">
        <v>143</v>
      </c>
      <c r="AX632" t="str">
        <f t="shared" si="320"/>
        <v>Normal</v>
      </c>
      <c r="AY632">
        <v>3.8</v>
      </c>
      <c r="AZ632" t="str">
        <f t="shared" si="321"/>
        <v>Normal</v>
      </c>
      <c r="BA632">
        <v>13.7</v>
      </c>
      <c r="BB632" t="str">
        <f t="shared" si="299"/>
        <v>Normal</v>
      </c>
      <c r="BC632">
        <v>9.6</v>
      </c>
      <c r="BD632" t="str">
        <f t="shared" si="322"/>
        <v>Normal</v>
      </c>
      <c r="BE632">
        <v>3.7</v>
      </c>
      <c r="BF632" t="str">
        <f t="shared" si="323"/>
        <v>Normal</v>
      </c>
      <c r="BG632">
        <v>0</v>
      </c>
      <c r="BH632" t="str">
        <f t="shared" si="324"/>
        <v>No Toma ECA</v>
      </c>
      <c r="BI632">
        <v>1</v>
      </c>
      <c r="BJ632" t="str">
        <f t="shared" si="325"/>
        <v>Toma ARB</v>
      </c>
      <c r="BK632">
        <v>0</v>
      </c>
      <c r="BL632" t="str">
        <f t="shared" si="326"/>
        <v>No toma diureticos</v>
      </c>
      <c r="BM632">
        <v>0</v>
      </c>
      <c r="BN632" t="str">
        <f t="shared" si="327"/>
        <v>No toma estatinas</v>
      </c>
      <c r="BO632">
        <v>0</v>
      </c>
      <c r="BP632" t="str">
        <f t="shared" si="328"/>
        <v>Sano</v>
      </c>
      <c r="BQ632">
        <v>0</v>
      </c>
      <c r="BR632" t="str">
        <f t="shared" si="329"/>
        <v>Sano</v>
      </c>
    </row>
    <row r="633" spans="1:70" x14ac:dyDescent="0.25">
      <c r="A633" t="s">
        <v>633</v>
      </c>
      <c r="B633">
        <v>54</v>
      </c>
      <c r="C633" t="str">
        <f t="shared" si="300"/>
        <v>Adulto</v>
      </c>
      <c r="D633" t="s">
        <v>1</v>
      </c>
      <c r="E633">
        <v>18.3</v>
      </c>
      <c r="F633" t="str">
        <f t="shared" si="301"/>
        <v>Bajo peso</v>
      </c>
      <c r="G633">
        <v>0</v>
      </c>
      <c r="H633" t="str">
        <f t="shared" si="302"/>
        <v>No tiene herencia</v>
      </c>
      <c r="I633">
        <v>107</v>
      </c>
      <c r="J633">
        <v>71</v>
      </c>
      <c r="K633">
        <v>74</v>
      </c>
      <c r="L633" t="str">
        <f t="shared" si="303"/>
        <v>Normal</v>
      </c>
      <c r="M633">
        <v>60</v>
      </c>
      <c r="N633" t="str">
        <f t="shared" si="304"/>
        <v>Normal</v>
      </c>
      <c r="O633">
        <v>2</v>
      </c>
      <c r="P633" t="str">
        <f t="shared" si="305"/>
        <v>Ligera limitaciones</v>
      </c>
      <c r="Q633">
        <v>0</v>
      </c>
      <c r="R633" t="str">
        <f t="shared" si="306"/>
        <v>No tiene cetoacidosis</v>
      </c>
      <c r="S633">
        <v>0</v>
      </c>
      <c r="T633" t="str">
        <f t="shared" si="307"/>
        <v>No tiene Insuficiencia</v>
      </c>
      <c r="U633">
        <v>1</v>
      </c>
      <c r="V633" t="str">
        <f t="shared" si="308"/>
        <v>Hipertenso</v>
      </c>
      <c r="W633">
        <v>0.8</v>
      </c>
      <c r="X633" t="str">
        <f t="shared" si="297"/>
        <v>Normal</v>
      </c>
      <c r="Y633">
        <v>19</v>
      </c>
      <c r="Z633" t="str">
        <f t="shared" si="298"/>
        <v>Normal</v>
      </c>
      <c r="AA633">
        <v>114</v>
      </c>
      <c r="AB633" t="str">
        <f t="shared" si="309"/>
        <v>Normal</v>
      </c>
      <c r="AC633">
        <v>8</v>
      </c>
      <c r="AD633" t="str">
        <f t="shared" si="310"/>
        <v>Normal</v>
      </c>
      <c r="AE633">
        <v>6</v>
      </c>
      <c r="AF633" t="str">
        <f t="shared" si="311"/>
        <v>Normal</v>
      </c>
      <c r="AG633">
        <v>1860</v>
      </c>
      <c r="AH633" t="str">
        <f t="shared" si="312"/>
        <v>Poliuria</v>
      </c>
      <c r="AI633">
        <v>0</v>
      </c>
      <c r="AJ633" t="str">
        <f t="shared" si="313"/>
        <v>No Diabetico</v>
      </c>
      <c r="AK633">
        <v>80</v>
      </c>
      <c r="AL633" t="str">
        <f t="shared" si="314"/>
        <v>Normal</v>
      </c>
      <c r="AM633">
        <v>5</v>
      </c>
      <c r="AN633" t="str">
        <f t="shared" si="315"/>
        <v>Normal</v>
      </c>
      <c r="AO633">
        <v>205</v>
      </c>
      <c r="AP633" t="str">
        <f t="shared" si="316"/>
        <v>Alto</v>
      </c>
      <c r="AQ633">
        <v>97</v>
      </c>
      <c r="AR633" t="str">
        <f t="shared" si="317"/>
        <v>Normal</v>
      </c>
      <c r="AS633">
        <v>64</v>
      </c>
      <c r="AT633" t="str">
        <f t="shared" si="318"/>
        <v>Normal</v>
      </c>
      <c r="AU633">
        <v>127</v>
      </c>
      <c r="AV633" t="str">
        <f t="shared" si="319"/>
        <v>Normal</v>
      </c>
      <c r="AW633">
        <v>138</v>
      </c>
      <c r="AX633" t="str">
        <f t="shared" si="320"/>
        <v>Normal</v>
      </c>
      <c r="AY633">
        <v>4.7</v>
      </c>
      <c r="AZ633" t="str">
        <f t="shared" si="321"/>
        <v>Normal</v>
      </c>
      <c r="BA633">
        <v>14.2</v>
      </c>
      <c r="BB633" t="str">
        <f t="shared" si="299"/>
        <v>Normal</v>
      </c>
      <c r="BC633">
        <v>8.6</v>
      </c>
      <c r="BD633" t="str">
        <f t="shared" si="322"/>
        <v>Normal</v>
      </c>
      <c r="BE633">
        <v>3.7</v>
      </c>
      <c r="BF633" t="str">
        <f t="shared" si="323"/>
        <v>Normal</v>
      </c>
      <c r="BG633">
        <v>0</v>
      </c>
      <c r="BH633" t="str">
        <f t="shared" si="324"/>
        <v>No Toma ECA</v>
      </c>
      <c r="BI633">
        <v>1</v>
      </c>
      <c r="BJ633" t="str">
        <f t="shared" si="325"/>
        <v>Toma ARB</v>
      </c>
      <c r="BK633">
        <v>1</v>
      </c>
      <c r="BL633" t="str">
        <f t="shared" si="326"/>
        <v>Toma diureticos</v>
      </c>
      <c r="BM633">
        <v>1</v>
      </c>
      <c r="BN633" t="str">
        <f t="shared" si="327"/>
        <v>Toma estatinas</v>
      </c>
      <c r="BO633">
        <v>0</v>
      </c>
      <c r="BP633" t="str">
        <f t="shared" si="328"/>
        <v>Sano</v>
      </c>
      <c r="BQ633">
        <v>1</v>
      </c>
      <c r="BR633" t="str">
        <f t="shared" si="329"/>
        <v>Enfermedad cardiovascular</v>
      </c>
    </row>
    <row r="634" spans="1:70" x14ac:dyDescent="0.25">
      <c r="A634" t="s">
        <v>634</v>
      </c>
      <c r="B634">
        <v>46</v>
      </c>
      <c r="C634" t="str">
        <f t="shared" si="300"/>
        <v>Adulto</v>
      </c>
      <c r="D634" t="s">
        <v>6</v>
      </c>
      <c r="E634">
        <v>24.3</v>
      </c>
      <c r="F634" t="str">
        <f t="shared" si="301"/>
        <v>Peso Normal</v>
      </c>
      <c r="G634">
        <v>0</v>
      </c>
      <c r="H634" t="str">
        <f t="shared" si="302"/>
        <v>No tiene herencia</v>
      </c>
      <c r="I634">
        <v>110</v>
      </c>
      <c r="J634">
        <v>72</v>
      </c>
      <c r="K634">
        <v>84</v>
      </c>
      <c r="L634" t="str">
        <f t="shared" si="303"/>
        <v>Normal</v>
      </c>
      <c r="M634">
        <v>63</v>
      </c>
      <c r="N634" t="str">
        <f t="shared" si="304"/>
        <v>Normal</v>
      </c>
      <c r="O634">
        <v>2</v>
      </c>
      <c r="P634" t="str">
        <f t="shared" si="305"/>
        <v>Ligera limitaciones</v>
      </c>
      <c r="Q634">
        <v>0</v>
      </c>
      <c r="R634" t="str">
        <f t="shared" si="306"/>
        <v>No tiene cetoacidosis</v>
      </c>
      <c r="S634">
        <v>0</v>
      </c>
      <c r="T634" t="str">
        <f t="shared" si="307"/>
        <v>No tiene Insuficiencia</v>
      </c>
      <c r="U634">
        <v>1</v>
      </c>
      <c r="V634" t="str">
        <f t="shared" si="308"/>
        <v>Hipertenso</v>
      </c>
      <c r="W634">
        <v>0.8</v>
      </c>
      <c r="X634" t="str">
        <f t="shared" si="297"/>
        <v>Normal</v>
      </c>
      <c r="Y634">
        <v>30</v>
      </c>
      <c r="Z634" t="str">
        <f t="shared" si="298"/>
        <v>Normal</v>
      </c>
      <c r="AA634">
        <v>75</v>
      </c>
      <c r="AB634" t="str">
        <f t="shared" si="309"/>
        <v>Funcion disminuida</v>
      </c>
      <c r="AC634">
        <v>23</v>
      </c>
      <c r="AD634" t="str">
        <f t="shared" si="310"/>
        <v>Normal</v>
      </c>
      <c r="AE634">
        <v>16</v>
      </c>
      <c r="AF634" t="str">
        <f t="shared" si="311"/>
        <v>Normal</v>
      </c>
      <c r="AG634">
        <v>1954</v>
      </c>
      <c r="AH634" t="str">
        <f t="shared" si="312"/>
        <v>Poliuria</v>
      </c>
      <c r="AI634">
        <v>0</v>
      </c>
      <c r="AJ634" t="str">
        <f t="shared" si="313"/>
        <v>No Diabetico</v>
      </c>
      <c r="AK634">
        <v>85</v>
      </c>
      <c r="AL634" t="str">
        <f t="shared" si="314"/>
        <v>Normal</v>
      </c>
      <c r="AM634">
        <v>6</v>
      </c>
      <c r="AN634" t="str">
        <f t="shared" si="315"/>
        <v>Prediabetes</v>
      </c>
      <c r="AO634">
        <v>197</v>
      </c>
      <c r="AP634" t="str">
        <f t="shared" si="316"/>
        <v>Normal</v>
      </c>
      <c r="AQ634">
        <v>92</v>
      </c>
      <c r="AR634" t="str">
        <f t="shared" si="317"/>
        <v>Normal</v>
      </c>
      <c r="AS634">
        <v>66</v>
      </c>
      <c r="AT634" t="str">
        <f t="shared" si="318"/>
        <v>Normal</v>
      </c>
      <c r="AU634">
        <v>146</v>
      </c>
      <c r="AV634" t="str">
        <f t="shared" si="319"/>
        <v>Normal</v>
      </c>
      <c r="AW634">
        <v>142</v>
      </c>
      <c r="AX634" t="str">
        <f t="shared" si="320"/>
        <v>Normal</v>
      </c>
      <c r="AY634">
        <v>3.9</v>
      </c>
      <c r="AZ634" t="str">
        <f t="shared" si="321"/>
        <v>Normal</v>
      </c>
      <c r="BA634">
        <v>14.5</v>
      </c>
      <c r="BB634" t="str">
        <f t="shared" si="299"/>
        <v>Normal</v>
      </c>
      <c r="BC634">
        <v>9.6</v>
      </c>
      <c r="BD634" t="str">
        <f t="shared" si="322"/>
        <v>Normal</v>
      </c>
      <c r="BE634">
        <v>4.0999999999999996</v>
      </c>
      <c r="BF634" t="str">
        <f t="shared" si="323"/>
        <v>Normal</v>
      </c>
      <c r="BG634">
        <v>1</v>
      </c>
      <c r="BH634" t="str">
        <f t="shared" si="324"/>
        <v>Toma ECA</v>
      </c>
      <c r="BI634">
        <v>1</v>
      </c>
      <c r="BJ634" t="str">
        <f t="shared" si="325"/>
        <v>Toma ARB</v>
      </c>
      <c r="BK634">
        <v>0</v>
      </c>
      <c r="BL634" t="str">
        <f t="shared" si="326"/>
        <v>No toma diureticos</v>
      </c>
      <c r="BM634">
        <v>1</v>
      </c>
      <c r="BN634" t="str">
        <f t="shared" si="327"/>
        <v>Toma estatinas</v>
      </c>
      <c r="BO634">
        <v>0</v>
      </c>
      <c r="BP634" t="str">
        <f t="shared" si="328"/>
        <v>Sano</v>
      </c>
      <c r="BQ634">
        <v>0</v>
      </c>
      <c r="BR634" t="str">
        <f t="shared" si="329"/>
        <v>Sano</v>
      </c>
    </row>
    <row r="635" spans="1:70" x14ac:dyDescent="0.25">
      <c r="A635" t="s">
        <v>635</v>
      </c>
      <c r="B635">
        <v>56</v>
      </c>
      <c r="C635" t="str">
        <f t="shared" si="300"/>
        <v>Adulto</v>
      </c>
      <c r="D635" t="s">
        <v>1</v>
      </c>
      <c r="E635">
        <v>25.3</v>
      </c>
      <c r="F635" t="str">
        <f t="shared" si="301"/>
        <v>Sobrepeso</v>
      </c>
      <c r="G635">
        <v>0</v>
      </c>
      <c r="H635" t="str">
        <f t="shared" si="302"/>
        <v>No tiene herencia</v>
      </c>
      <c r="I635">
        <v>120</v>
      </c>
      <c r="J635">
        <v>83</v>
      </c>
      <c r="K635">
        <v>61</v>
      </c>
      <c r="L635" t="str">
        <f t="shared" si="303"/>
        <v>Normal</v>
      </c>
      <c r="M635">
        <v>50</v>
      </c>
      <c r="N635" t="str">
        <f t="shared" si="304"/>
        <v>Normal</v>
      </c>
      <c r="O635">
        <v>2</v>
      </c>
      <c r="P635" t="str">
        <f t="shared" si="305"/>
        <v>Ligera limitaciones</v>
      </c>
      <c r="Q635">
        <v>0</v>
      </c>
      <c r="R635" t="str">
        <f t="shared" si="306"/>
        <v>No tiene cetoacidosis</v>
      </c>
      <c r="S635">
        <v>0</v>
      </c>
      <c r="T635" t="str">
        <f t="shared" si="307"/>
        <v>No tiene Insuficiencia</v>
      </c>
      <c r="U635">
        <v>0</v>
      </c>
      <c r="V635" t="str">
        <f t="shared" si="308"/>
        <v>Normotenso</v>
      </c>
      <c r="W635">
        <v>0.9</v>
      </c>
      <c r="X635" t="str">
        <f t="shared" si="297"/>
        <v>Normal</v>
      </c>
      <c r="Y635">
        <v>32</v>
      </c>
      <c r="Z635" t="str">
        <f t="shared" si="298"/>
        <v>Normal</v>
      </c>
      <c r="AA635">
        <v>62</v>
      </c>
      <c r="AB635" t="str">
        <f t="shared" si="309"/>
        <v>Funcion disminuida</v>
      </c>
      <c r="AC635">
        <v>28</v>
      </c>
      <c r="AD635" t="str">
        <f t="shared" si="310"/>
        <v>Normal</v>
      </c>
      <c r="AE635">
        <v>25</v>
      </c>
      <c r="AF635" t="str">
        <f t="shared" si="311"/>
        <v>Normal</v>
      </c>
      <c r="AG635">
        <v>2408</v>
      </c>
      <c r="AH635" t="str">
        <f t="shared" si="312"/>
        <v>Poliuria</v>
      </c>
      <c r="AI635">
        <v>0</v>
      </c>
      <c r="AJ635" t="str">
        <f t="shared" si="313"/>
        <v>No Diabetico</v>
      </c>
      <c r="AK635">
        <v>122</v>
      </c>
      <c r="AL635" t="str">
        <f t="shared" si="314"/>
        <v>Prediabetes</v>
      </c>
      <c r="AM635">
        <v>5.7</v>
      </c>
      <c r="AN635" t="str">
        <f t="shared" si="315"/>
        <v>Prediabetes</v>
      </c>
      <c r="AO635">
        <v>218</v>
      </c>
      <c r="AP635" t="str">
        <f t="shared" si="316"/>
        <v>Alto</v>
      </c>
      <c r="AQ635">
        <v>88</v>
      </c>
      <c r="AR635" t="str">
        <f t="shared" si="317"/>
        <v>Normal</v>
      </c>
      <c r="AS635">
        <v>54</v>
      </c>
      <c r="AT635" t="str">
        <f t="shared" si="318"/>
        <v>Bajo</v>
      </c>
      <c r="AU635">
        <v>164</v>
      </c>
      <c r="AV635" t="str">
        <f t="shared" si="319"/>
        <v>Alto</v>
      </c>
      <c r="AW635">
        <v>138</v>
      </c>
      <c r="AX635" t="str">
        <f t="shared" si="320"/>
        <v>Normal</v>
      </c>
      <c r="AY635">
        <v>3.5</v>
      </c>
      <c r="AZ635" t="str">
        <f t="shared" si="321"/>
        <v>Normal</v>
      </c>
      <c r="BA635">
        <v>15.5</v>
      </c>
      <c r="BB635" t="str">
        <f t="shared" si="299"/>
        <v>Normal</v>
      </c>
      <c r="BC635">
        <v>8.5</v>
      </c>
      <c r="BD635" t="str">
        <f t="shared" si="322"/>
        <v>Normal</v>
      </c>
      <c r="BE635">
        <v>4</v>
      </c>
      <c r="BF635" t="str">
        <f t="shared" si="323"/>
        <v>Normal</v>
      </c>
      <c r="BG635">
        <v>1</v>
      </c>
      <c r="BH635" t="str">
        <f t="shared" si="324"/>
        <v>Toma ECA</v>
      </c>
      <c r="BI635">
        <v>1</v>
      </c>
      <c r="BJ635" t="str">
        <f t="shared" si="325"/>
        <v>Toma ARB</v>
      </c>
      <c r="BK635">
        <v>0</v>
      </c>
      <c r="BL635" t="str">
        <f t="shared" si="326"/>
        <v>No toma diureticos</v>
      </c>
      <c r="BM635">
        <v>0</v>
      </c>
      <c r="BN635" t="str">
        <f t="shared" si="327"/>
        <v>No toma estatinas</v>
      </c>
      <c r="BO635">
        <v>0</v>
      </c>
      <c r="BP635" t="str">
        <f t="shared" si="328"/>
        <v>Sano</v>
      </c>
      <c r="BQ635">
        <v>1</v>
      </c>
      <c r="BR635" t="str">
        <f t="shared" si="329"/>
        <v>Enfermedad cardiovascular</v>
      </c>
    </row>
    <row r="636" spans="1:70" x14ac:dyDescent="0.25">
      <c r="A636" t="s">
        <v>636</v>
      </c>
      <c r="B636">
        <v>79</v>
      </c>
      <c r="C636" t="str">
        <f t="shared" si="300"/>
        <v>Adulto Mayor</v>
      </c>
      <c r="D636" t="s">
        <v>1</v>
      </c>
      <c r="E636">
        <v>28.5</v>
      </c>
      <c r="F636" t="str">
        <f t="shared" si="301"/>
        <v>Sobrepeso</v>
      </c>
      <c r="G636">
        <v>0</v>
      </c>
      <c r="H636" t="str">
        <f t="shared" si="302"/>
        <v>No tiene herencia</v>
      </c>
      <c r="I636">
        <v>185</v>
      </c>
      <c r="J636">
        <v>100</v>
      </c>
      <c r="K636">
        <v>83</v>
      </c>
      <c r="L636" t="str">
        <f t="shared" si="303"/>
        <v>Normal</v>
      </c>
      <c r="M636">
        <v>31</v>
      </c>
      <c r="N636" t="str">
        <f t="shared" si="304"/>
        <v>Reducida</v>
      </c>
      <c r="O636">
        <v>4</v>
      </c>
      <c r="P636" t="str">
        <f t="shared" si="305"/>
        <v>Incapacidad</v>
      </c>
      <c r="Q636">
        <v>1</v>
      </c>
      <c r="R636" t="str">
        <f t="shared" si="306"/>
        <v>Tiene cetoacidosis</v>
      </c>
      <c r="S636">
        <v>0</v>
      </c>
      <c r="T636" t="str">
        <f t="shared" si="307"/>
        <v>No tiene Insuficiencia</v>
      </c>
      <c r="U636">
        <v>1</v>
      </c>
      <c r="V636" t="str">
        <f t="shared" si="308"/>
        <v>Hipertenso</v>
      </c>
      <c r="W636">
        <v>3.6</v>
      </c>
      <c r="X636" t="str">
        <f t="shared" si="297"/>
        <v>Alto</v>
      </c>
      <c r="Y636">
        <v>90</v>
      </c>
      <c r="Z636" t="str">
        <f t="shared" si="298"/>
        <v>Elevado</v>
      </c>
      <c r="AA636">
        <v>49</v>
      </c>
      <c r="AB636" t="str">
        <f t="shared" si="309"/>
        <v>Funcion disminuida moderada</v>
      </c>
      <c r="AC636">
        <v>1231</v>
      </c>
      <c r="AD636" t="str">
        <f t="shared" si="310"/>
        <v>Proteinuria</v>
      </c>
      <c r="AE636">
        <v>861</v>
      </c>
      <c r="AF636" t="str">
        <f t="shared" si="311"/>
        <v>Macroalbuminuria</v>
      </c>
      <c r="AG636">
        <v>581</v>
      </c>
      <c r="AH636" t="str">
        <f t="shared" si="312"/>
        <v>Poliuria</v>
      </c>
      <c r="AI636">
        <v>1</v>
      </c>
      <c r="AJ636" t="str">
        <f t="shared" si="313"/>
        <v>Diabetico</v>
      </c>
      <c r="AK636">
        <v>127</v>
      </c>
      <c r="AL636" t="str">
        <f t="shared" si="314"/>
        <v>Diabetes</v>
      </c>
      <c r="AM636">
        <v>8.4</v>
      </c>
      <c r="AN636" t="str">
        <f t="shared" si="315"/>
        <v>Diabetes</v>
      </c>
      <c r="AO636">
        <v>209</v>
      </c>
      <c r="AP636" t="str">
        <f t="shared" si="316"/>
        <v>Alto</v>
      </c>
      <c r="AQ636">
        <v>186</v>
      </c>
      <c r="AR636" t="str">
        <f t="shared" si="317"/>
        <v>Alto</v>
      </c>
      <c r="AS636">
        <v>42</v>
      </c>
      <c r="AT636" t="str">
        <f t="shared" si="318"/>
        <v>Bajo</v>
      </c>
      <c r="AU636">
        <v>258</v>
      </c>
      <c r="AV636" t="str">
        <f t="shared" si="319"/>
        <v>Alto</v>
      </c>
      <c r="AW636">
        <v>129</v>
      </c>
      <c r="AX636" t="str">
        <f t="shared" si="320"/>
        <v>Bajo</v>
      </c>
      <c r="AY636">
        <v>5.5</v>
      </c>
      <c r="AZ636" t="str">
        <f t="shared" si="321"/>
        <v>Alto</v>
      </c>
      <c r="BA636">
        <v>10</v>
      </c>
      <c r="BB636" t="str">
        <f t="shared" si="299"/>
        <v>Baja</v>
      </c>
      <c r="BC636">
        <v>8</v>
      </c>
      <c r="BD636" t="str">
        <f t="shared" si="322"/>
        <v>Bajo</v>
      </c>
      <c r="BE636">
        <v>5.8</v>
      </c>
      <c r="BF636" t="str">
        <f t="shared" si="323"/>
        <v>Alto</v>
      </c>
      <c r="BG636">
        <v>1</v>
      </c>
      <c r="BH636" t="str">
        <f t="shared" si="324"/>
        <v>Toma ECA</v>
      </c>
      <c r="BI636">
        <v>1</v>
      </c>
      <c r="BJ636" t="str">
        <f t="shared" si="325"/>
        <v>Toma ARB</v>
      </c>
      <c r="BK636">
        <v>1</v>
      </c>
      <c r="BL636" t="str">
        <f t="shared" si="326"/>
        <v>Toma diureticos</v>
      </c>
      <c r="BM636">
        <v>1</v>
      </c>
      <c r="BN636" t="str">
        <f t="shared" si="327"/>
        <v>Toma estatinas</v>
      </c>
      <c r="BO636">
        <v>1</v>
      </c>
      <c r="BP636" t="str">
        <f t="shared" si="328"/>
        <v>Enfermedad renal</v>
      </c>
      <c r="BQ636">
        <v>1</v>
      </c>
      <c r="BR636" t="str">
        <f t="shared" si="329"/>
        <v>Enfermedad cardiovascular</v>
      </c>
    </row>
    <row r="637" spans="1:70" x14ac:dyDescent="0.25">
      <c r="A637" t="s">
        <v>637</v>
      </c>
      <c r="B637">
        <v>64</v>
      </c>
      <c r="C637" t="str">
        <f t="shared" si="300"/>
        <v>Adulto Mayor</v>
      </c>
      <c r="D637" t="s">
        <v>1</v>
      </c>
      <c r="E637">
        <v>32.1</v>
      </c>
      <c r="F637" t="str">
        <f t="shared" si="301"/>
        <v>Obesidad I</v>
      </c>
      <c r="G637">
        <v>1</v>
      </c>
      <c r="H637" t="str">
        <f t="shared" si="302"/>
        <v>Tiene herencia</v>
      </c>
      <c r="I637">
        <v>160</v>
      </c>
      <c r="J637">
        <v>98</v>
      </c>
      <c r="K637">
        <v>94</v>
      </c>
      <c r="L637" t="str">
        <f t="shared" si="303"/>
        <v>Normal</v>
      </c>
      <c r="M637">
        <v>27</v>
      </c>
      <c r="N637" t="str">
        <f t="shared" si="304"/>
        <v>Reducida</v>
      </c>
      <c r="O637">
        <v>3</v>
      </c>
      <c r="P637" t="str">
        <f t="shared" si="305"/>
        <v>Limitacion marcada</v>
      </c>
      <c r="Q637">
        <v>0</v>
      </c>
      <c r="R637" t="str">
        <f t="shared" si="306"/>
        <v>No tiene cetoacidosis</v>
      </c>
      <c r="S637">
        <v>1</v>
      </c>
      <c r="T637" t="str">
        <f t="shared" si="307"/>
        <v>Tiene Insuficiencia</v>
      </c>
      <c r="U637">
        <v>1</v>
      </c>
      <c r="V637" t="str">
        <f t="shared" si="308"/>
        <v>Hipertenso</v>
      </c>
      <c r="W637">
        <v>1.9</v>
      </c>
      <c r="X637" t="str">
        <f t="shared" si="297"/>
        <v>Alto</v>
      </c>
      <c r="Y637">
        <v>60</v>
      </c>
      <c r="Z637" t="str">
        <f t="shared" si="298"/>
        <v>Elevado</v>
      </c>
      <c r="AA637">
        <v>45</v>
      </c>
      <c r="AB637" t="str">
        <f t="shared" si="309"/>
        <v>Funcion disminuida moderada</v>
      </c>
      <c r="AC637">
        <v>2340</v>
      </c>
      <c r="AD637" t="str">
        <f t="shared" si="310"/>
        <v>Proteinuria</v>
      </c>
      <c r="AE637">
        <v>1872</v>
      </c>
      <c r="AF637" t="str">
        <f t="shared" si="311"/>
        <v>Macroalbuminuria</v>
      </c>
      <c r="AG637">
        <v>691</v>
      </c>
      <c r="AH637" t="str">
        <f t="shared" si="312"/>
        <v>Poliuria</v>
      </c>
      <c r="AI637">
        <v>1</v>
      </c>
      <c r="AJ637" t="str">
        <f t="shared" si="313"/>
        <v>Diabetico</v>
      </c>
      <c r="AK637">
        <v>186</v>
      </c>
      <c r="AL637" t="str">
        <f t="shared" si="314"/>
        <v>Diabetes</v>
      </c>
      <c r="AM637">
        <v>10.9</v>
      </c>
      <c r="AN637" t="str">
        <f t="shared" si="315"/>
        <v>Diabetes</v>
      </c>
      <c r="AO637">
        <v>259</v>
      </c>
      <c r="AP637" t="str">
        <f t="shared" si="316"/>
        <v>Riesgo</v>
      </c>
      <c r="AQ637">
        <v>165</v>
      </c>
      <c r="AR637" t="str">
        <f t="shared" si="317"/>
        <v>Alto</v>
      </c>
      <c r="AS637">
        <v>35</v>
      </c>
      <c r="AT637" t="str">
        <f t="shared" si="318"/>
        <v>Bajo</v>
      </c>
      <c r="AU637">
        <v>230</v>
      </c>
      <c r="AV637" t="str">
        <f t="shared" si="319"/>
        <v>Alto</v>
      </c>
      <c r="AW637">
        <v>138</v>
      </c>
      <c r="AX637" t="str">
        <f t="shared" si="320"/>
        <v>Normal</v>
      </c>
      <c r="AY637">
        <v>5</v>
      </c>
      <c r="AZ637" t="str">
        <f t="shared" si="321"/>
        <v>Normal</v>
      </c>
      <c r="BA637">
        <v>7.4</v>
      </c>
      <c r="BB637" t="str">
        <f t="shared" si="299"/>
        <v>Baja</v>
      </c>
      <c r="BC637">
        <v>7.9</v>
      </c>
      <c r="BD637" t="str">
        <f t="shared" si="322"/>
        <v>Bajo</v>
      </c>
      <c r="BE637">
        <v>6.2</v>
      </c>
      <c r="BF637" t="str">
        <f t="shared" si="323"/>
        <v>Alto</v>
      </c>
      <c r="BG637">
        <v>1</v>
      </c>
      <c r="BH637" t="str">
        <f t="shared" si="324"/>
        <v>Toma ECA</v>
      </c>
      <c r="BI637">
        <v>1</v>
      </c>
      <c r="BJ637" t="str">
        <f t="shared" si="325"/>
        <v>Toma ARB</v>
      </c>
      <c r="BK637">
        <v>0</v>
      </c>
      <c r="BL637" t="str">
        <f t="shared" si="326"/>
        <v>No toma diureticos</v>
      </c>
      <c r="BM637">
        <v>1</v>
      </c>
      <c r="BN637" t="str">
        <f t="shared" si="327"/>
        <v>Toma estatinas</v>
      </c>
      <c r="BO637">
        <v>1</v>
      </c>
      <c r="BP637" t="str">
        <f t="shared" si="328"/>
        <v>Enfermedad renal</v>
      </c>
      <c r="BQ637">
        <v>0</v>
      </c>
      <c r="BR637" t="str">
        <f t="shared" si="329"/>
        <v>Sano</v>
      </c>
    </row>
    <row r="638" spans="1:70" x14ac:dyDescent="0.25">
      <c r="A638" t="s">
        <v>638</v>
      </c>
      <c r="B638">
        <v>34</v>
      </c>
      <c r="C638" t="str">
        <f t="shared" si="300"/>
        <v>Adulto</v>
      </c>
      <c r="D638" t="s">
        <v>1</v>
      </c>
      <c r="E638">
        <v>24.6</v>
      </c>
      <c r="F638" t="str">
        <f t="shared" si="301"/>
        <v>Peso Normal</v>
      </c>
      <c r="G638">
        <v>0</v>
      </c>
      <c r="H638" t="str">
        <f t="shared" si="302"/>
        <v>No tiene herencia</v>
      </c>
      <c r="I638">
        <v>114</v>
      </c>
      <c r="J638">
        <v>65</v>
      </c>
      <c r="K638">
        <v>84</v>
      </c>
      <c r="L638" t="str">
        <f t="shared" si="303"/>
        <v>Normal</v>
      </c>
      <c r="M638">
        <v>58</v>
      </c>
      <c r="N638" t="str">
        <f t="shared" si="304"/>
        <v>Normal</v>
      </c>
      <c r="O638">
        <v>1</v>
      </c>
      <c r="P638" t="str">
        <f t="shared" si="305"/>
        <v>Sin limitaciones</v>
      </c>
      <c r="Q638">
        <v>0</v>
      </c>
      <c r="R638" t="str">
        <f t="shared" si="306"/>
        <v>No tiene cetoacidosis</v>
      </c>
      <c r="S638">
        <v>0</v>
      </c>
      <c r="T638" t="str">
        <f t="shared" si="307"/>
        <v>No tiene Insuficiencia</v>
      </c>
      <c r="U638">
        <v>1</v>
      </c>
      <c r="V638" t="str">
        <f t="shared" si="308"/>
        <v>Hipertenso</v>
      </c>
      <c r="W638">
        <v>0.7</v>
      </c>
      <c r="X638" t="str">
        <f t="shared" si="297"/>
        <v>Normal</v>
      </c>
      <c r="Y638">
        <v>21</v>
      </c>
      <c r="Z638" t="str">
        <f t="shared" si="298"/>
        <v>Normal</v>
      </c>
      <c r="AA638">
        <v>81</v>
      </c>
      <c r="AB638" t="str">
        <f t="shared" si="309"/>
        <v>Funcion disminuida</v>
      </c>
      <c r="AC638">
        <v>18</v>
      </c>
      <c r="AD638" t="str">
        <f t="shared" si="310"/>
        <v>Normal</v>
      </c>
      <c r="AE638">
        <v>14</v>
      </c>
      <c r="AF638" t="str">
        <f t="shared" si="311"/>
        <v>Normal</v>
      </c>
      <c r="AG638">
        <v>2327</v>
      </c>
      <c r="AH638" t="str">
        <f t="shared" si="312"/>
        <v>Poliuria</v>
      </c>
      <c r="AI638">
        <v>0</v>
      </c>
      <c r="AJ638" t="str">
        <f t="shared" si="313"/>
        <v>No Diabetico</v>
      </c>
      <c r="AK638">
        <v>89</v>
      </c>
      <c r="AL638" t="str">
        <f t="shared" si="314"/>
        <v>Normal</v>
      </c>
      <c r="AM638">
        <v>6</v>
      </c>
      <c r="AN638" t="str">
        <f t="shared" si="315"/>
        <v>Prediabetes</v>
      </c>
      <c r="AO638">
        <v>176</v>
      </c>
      <c r="AP638" t="str">
        <f t="shared" si="316"/>
        <v>Normal</v>
      </c>
      <c r="AQ638">
        <v>94</v>
      </c>
      <c r="AR638" t="str">
        <f t="shared" si="317"/>
        <v>Normal</v>
      </c>
      <c r="AS638">
        <v>67</v>
      </c>
      <c r="AT638" t="str">
        <f t="shared" si="318"/>
        <v>Normal</v>
      </c>
      <c r="AU638">
        <v>88</v>
      </c>
      <c r="AV638" t="str">
        <f t="shared" si="319"/>
        <v>Normal</v>
      </c>
      <c r="AW638">
        <v>141</v>
      </c>
      <c r="AX638" t="str">
        <f t="shared" si="320"/>
        <v>Normal</v>
      </c>
      <c r="AY638">
        <v>4.7</v>
      </c>
      <c r="AZ638" t="str">
        <f t="shared" si="321"/>
        <v>Normal</v>
      </c>
      <c r="BA638">
        <v>13.4</v>
      </c>
      <c r="BB638" t="str">
        <f t="shared" si="299"/>
        <v>Baja</v>
      </c>
      <c r="BC638">
        <v>9</v>
      </c>
      <c r="BD638" t="str">
        <f t="shared" si="322"/>
        <v>Normal</v>
      </c>
      <c r="BE638">
        <v>4.3</v>
      </c>
      <c r="BF638" t="str">
        <f t="shared" si="323"/>
        <v>Normal</v>
      </c>
      <c r="BG638">
        <v>1</v>
      </c>
      <c r="BH638" t="str">
        <f t="shared" si="324"/>
        <v>Toma ECA</v>
      </c>
      <c r="BI638">
        <v>0</v>
      </c>
      <c r="BJ638" t="str">
        <f t="shared" si="325"/>
        <v>No toma ARB</v>
      </c>
      <c r="BK638">
        <v>0</v>
      </c>
      <c r="BL638" t="str">
        <f t="shared" si="326"/>
        <v>No toma diureticos</v>
      </c>
      <c r="BM638">
        <v>1</v>
      </c>
      <c r="BN638" t="str">
        <f t="shared" si="327"/>
        <v>Toma estatinas</v>
      </c>
      <c r="BO638">
        <v>0</v>
      </c>
      <c r="BP638" t="str">
        <f t="shared" si="328"/>
        <v>Sano</v>
      </c>
      <c r="BQ638">
        <v>1</v>
      </c>
      <c r="BR638" t="str">
        <f t="shared" si="329"/>
        <v>Enfermedad cardiovascular</v>
      </c>
    </row>
    <row r="639" spans="1:70" x14ac:dyDescent="0.25">
      <c r="A639" t="s">
        <v>639</v>
      </c>
      <c r="B639">
        <v>81</v>
      </c>
      <c r="C639" t="str">
        <f t="shared" si="300"/>
        <v>Adulto Mayor</v>
      </c>
      <c r="D639" t="s">
        <v>6</v>
      </c>
      <c r="E639">
        <v>28.3</v>
      </c>
      <c r="F639" t="str">
        <f t="shared" si="301"/>
        <v>Sobrepeso</v>
      </c>
      <c r="G639">
        <v>0</v>
      </c>
      <c r="H639" t="str">
        <f t="shared" si="302"/>
        <v>No tiene herencia</v>
      </c>
      <c r="I639">
        <v>170</v>
      </c>
      <c r="J639">
        <v>108</v>
      </c>
      <c r="K639">
        <v>91</v>
      </c>
      <c r="L639" t="str">
        <f t="shared" si="303"/>
        <v>Normal</v>
      </c>
      <c r="M639">
        <v>29</v>
      </c>
      <c r="N639" t="str">
        <f t="shared" si="304"/>
        <v>Reducida</v>
      </c>
      <c r="O639">
        <v>2</v>
      </c>
      <c r="P639" t="str">
        <f t="shared" si="305"/>
        <v>Ligera limitaciones</v>
      </c>
      <c r="Q639">
        <v>0</v>
      </c>
      <c r="R639" t="str">
        <f t="shared" si="306"/>
        <v>No tiene cetoacidosis</v>
      </c>
      <c r="S639">
        <v>1</v>
      </c>
      <c r="T639" t="str">
        <f t="shared" si="307"/>
        <v>Tiene Insuficiencia</v>
      </c>
      <c r="U639">
        <v>1</v>
      </c>
      <c r="V639" t="str">
        <f t="shared" si="308"/>
        <v>Hipertenso</v>
      </c>
      <c r="W639">
        <v>4.4000000000000004</v>
      </c>
      <c r="X639" t="str">
        <f t="shared" si="297"/>
        <v>Alto</v>
      </c>
      <c r="Y639">
        <v>50</v>
      </c>
      <c r="Z639" t="str">
        <f t="shared" si="298"/>
        <v>Elevado</v>
      </c>
      <c r="AA639">
        <v>52</v>
      </c>
      <c r="AB639" t="str">
        <f t="shared" si="309"/>
        <v>Funcion disminuida moderada</v>
      </c>
      <c r="AC639">
        <v>1354</v>
      </c>
      <c r="AD639" t="str">
        <f t="shared" si="310"/>
        <v>Proteinuria</v>
      </c>
      <c r="AE639">
        <v>1218</v>
      </c>
      <c r="AF639" t="str">
        <f t="shared" si="311"/>
        <v>Macroalbuminuria</v>
      </c>
      <c r="AG639">
        <v>567</v>
      </c>
      <c r="AH639" t="str">
        <f t="shared" si="312"/>
        <v>Poliuria</v>
      </c>
      <c r="AI639">
        <v>1</v>
      </c>
      <c r="AJ639" t="str">
        <f t="shared" si="313"/>
        <v>Diabetico</v>
      </c>
      <c r="AK639">
        <v>141</v>
      </c>
      <c r="AL639" t="str">
        <f t="shared" si="314"/>
        <v>Diabetes</v>
      </c>
      <c r="AM639">
        <v>7.8</v>
      </c>
      <c r="AN639" t="str">
        <f t="shared" si="315"/>
        <v>Diabetes</v>
      </c>
      <c r="AO639">
        <v>275</v>
      </c>
      <c r="AP639" t="str">
        <f t="shared" si="316"/>
        <v>Riesgo</v>
      </c>
      <c r="AQ639">
        <v>147</v>
      </c>
      <c r="AR639" t="str">
        <f t="shared" si="317"/>
        <v>Limite alto</v>
      </c>
      <c r="AS639">
        <v>37</v>
      </c>
      <c r="AT639" t="str">
        <f t="shared" si="318"/>
        <v>Bajo</v>
      </c>
      <c r="AU639">
        <v>290</v>
      </c>
      <c r="AV639" t="str">
        <f t="shared" si="319"/>
        <v>Alto</v>
      </c>
      <c r="AW639">
        <v>140</v>
      </c>
      <c r="AX639" t="str">
        <f t="shared" si="320"/>
        <v>Normal</v>
      </c>
      <c r="AY639">
        <v>6.4</v>
      </c>
      <c r="AZ639" t="str">
        <f t="shared" si="321"/>
        <v>Alto</v>
      </c>
      <c r="BA639">
        <v>8.5</v>
      </c>
      <c r="BB639" t="str">
        <f t="shared" si="299"/>
        <v>Baja</v>
      </c>
      <c r="BC639">
        <v>8.5</v>
      </c>
      <c r="BD639" t="str">
        <f t="shared" si="322"/>
        <v>Normal</v>
      </c>
      <c r="BE639">
        <v>6.6</v>
      </c>
      <c r="BF639" t="str">
        <f t="shared" si="323"/>
        <v>Alto</v>
      </c>
      <c r="BG639">
        <v>1</v>
      </c>
      <c r="BH639" t="str">
        <f t="shared" si="324"/>
        <v>Toma ECA</v>
      </c>
      <c r="BI639">
        <v>0</v>
      </c>
      <c r="BJ639" t="str">
        <f t="shared" si="325"/>
        <v>No toma ARB</v>
      </c>
      <c r="BK639">
        <v>1</v>
      </c>
      <c r="BL639" t="str">
        <f t="shared" si="326"/>
        <v>Toma diureticos</v>
      </c>
      <c r="BM639">
        <v>0</v>
      </c>
      <c r="BN639" t="str">
        <f t="shared" si="327"/>
        <v>No toma estatinas</v>
      </c>
      <c r="BO639">
        <v>1</v>
      </c>
      <c r="BP639" t="str">
        <f t="shared" si="328"/>
        <v>Enfermedad renal</v>
      </c>
      <c r="BQ639">
        <v>0</v>
      </c>
      <c r="BR639" t="str">
        <f t="shared" si="329"/>
        <v>Sano</v>
      </c>
    </row>
    <row r="640" spans="1:70" x14ac:dyDescent="0.25">
      <c r="A640" t="s">
        <v>640</v>
      </c>
      <c r="B640">
        <v>74</v>
      </c>
      <c r="C640" t="str">
        <f t="shared" si="300"/>
        <v>Adulto Mayor</v>
      </c>
      <c r="D640" t="s">
        <v>6</v>
      </c>
      <c r="E640">
        <v>38</v>
      </c>
      <c r="F640" t="str">
        <f t="shared" si="301"/>
        <v>Obesidad II</v>
      </c>
      <c r="G640">
        <v>1</v>
      </c>
      <c r="H640" t="str">
        <f t="shared" si="302"/>
        <v>Tiene herencia</v>
      </c>
      <c r="I640">
        <v>162</v>
      </c>
      <c r="J640">
        <v>94</v>
      </c>
      <c r="K640">
        <v>86</v>
      </c>
      <c r="L640" t="str">
        <f t="shared" si="303"/>
        <v>Normal</v>
      </c>
      <c r="M640">
        <v>28</v>
      </c>
      <c r="N640" t="str">
        <f t="shared" si="304"/>
        <v>Reducida</v>
      </c>
      <c r="O640">
        <v>3</v>
      </c>
      <c r="P640" t="str">
        <f t="shared" si="305"/>
        <v>Limitacion marcada</v>
      </c>
      <c r="Q640">
        <v>1</v>
      </c>
      <c r="R640" t="str">
        <f t="shared" si="306"/>
        <v>Tiene cetoacidosis</v>
      </c>
      <c r="S640">
        <v>1</v>
      </c>
      <c r="T640" t="str">
        <f t="shared" si="307"/>
        <v>Tiene Insuficiencia</v>
      </c>
      <c r="U640">
        <v>1</v>
      </c>
      <c r="V640" t="str">
        <f t="shared" si="308"/>
        <v>Hipertenso</v>
      </c>
      <c r="W640">
        <v>4.2</v>
      </c>
      <c r="X640" t="str">
        <f t="shared" si="297"/>
        <v>Alto</v>
      </c>
      <c r="Y640">
        <v>114</v>
      </c>
      <c r="Z640" t="str">
        <f t="shared" si="298"/>
        <v>Riesgo</v>
      </c>
      <c r="AA640">
        <v>54</v>
      </c>
      <c r="AB640" t="str">
        <f t="shared" si="309"/>
        <v>Funcion disminuida moderada</v>
      </c>
      <c r="AC640">
        <v>1967</v>
      </c>
      <c r="AD640" t="str">
        <f t="shared" si="310"/>
        <v>Proteinuria</v>
      </c>
      <c r="AE640">
        <v>1573</v>
      </c>
      <c r="AF640" t="str">
        <f t="shared" si="311"/>
        <v>Macroalbuminuria</v>
      </c>
      <c r="AG640">
        <v>629</v>
      </c>
      <c r="AH640" t="str">
        <f t="shared" si="312"/>
        <v>Poliuria</v>
      </c>
      <c r="AI640">
        <v>1</v>
      </c>
      <c r="AJ640" t="str">
        <f t="shared" si="313"/>
        <v>Diabetico</v>
      </c>
      <c r="AK640">
        <v>159</v>
      </c>
      <c r="AL640" t="str">
        <f t="shared" si="314"/>
        <v>Diabetes</v>
      </c>
      <c r="AM640">
        <v>9.6999999999999993</v>
      </c>
      <c r="AN640" t="str">
        <f t="shared" si="315"/>
        <v>Diabetes</v>
      </c>
      <c r="AO640">
        <v>266</v>
      </c>
      <c r="AP640" t="str">
        <f t="shared" si="316"/>
        <v>Riesgo</v>
      </c>
      <c r="AQ640">
        <v>160</v>
      </c>
      <c r="AR640" t="str">
        <f t="shared" si="317"/>
        <v>Alto</v>
      </c>
      <c r="AS640">
        <v>41</v>
      </c>
      <c r="AT640" t="str">
        <f t="shared" si="318"/>
        <v>Bajo</v>
      </c>
      <c r="AU640">
        <v>266</v>
      </c>
      <c r="AV640" t="str">
        <f t="shared" si="319"/>
        <v>Alto</v>
      </c>
      <c r="AW640">
        <v>137</v>
      </c>
      <c r="AX640" t="str">
        <f t="shared" si="320"/>
        <v>Normal</v>
      </c>
      <c r="AY640">
        <v>6.5</v>
      </c>
      <c r="AZ640" t="str">
        <f t="shared" si="321"/>
        <v>Alto</v>
      </c>
      <c r="BA640">
        <v>7.3</v>
      </c>
      <c r="BB640" t="str">
        <f t="shared" si="299"/>
        <v>Baja</v>
      </c>
      <c r="BC640">
        <v>7.8</v>
      </c>
      <c r="BD640" t="str">
        <f t="shared" si="322"/>
        <v>Bajo</v>
      </c>
      <c r="BE640">
        <v>5.9</v>
      </c>
      <c r="BF640" t="str">
        <f t="shared" si="323"/>
        <v>Alto</v>
      </c>
      <c r="BG640">
        <v>1</v>
      </c>
      <c r="BH640" t="str">
        <f t="shared" si="324"/>
        <v>Toma ECA</v>
      </c>
      <c r="BI640">
        <v>0</v>
      </c>
      <c r="BJ640" t="str">
        <f t="shared" si="325"/>
        <v>No toma ARB</v>
      </c>
      <c r="BK640">
        <v>1</v>
      </c>
      <c r="BL640" t="str">
        <f t="shared" si="326"/>
        <v>Toma diureticos</v>
      </c>
      <c r="BM640">
        <v>0</v>
      </c>
      <c r="BN640" t="str">
        <f t="shared" si="327"/>
        <v>No toma estatinas</v>
      </c>
      <c r="BO640">
        <v>1</v>
      </c>
      <c r="BP640" t="str">
        <f t="shared" si="328"/>
        <v>Enfermedad renal</v>
      </c>
      <c r="BQ640">
        <v>1</v>
      </c>
      <c r="BR640" t="str">
        <f t="shared" si="329"/>
        <v>Enfermedad cardiovascular</v>
      </c>
    </row>
    <row r="641" spans="1:70" x14ac:dyDescent="0.25">
      <c r="A641" t="s">
        <v>641</v>
      </c>
      <c r="B641">
        <v>39</v>
      </c>
      <c r="C641" t="str">
        <f t="shared" si="300"/>
        <v>Adulto</v>
      </c>
      <c r="D641" t="s">
        <v>1</v>
      </c>
      <c r="E641">
        <v>21.3</v>
      </c>
      <c r="F641" t="str">
        <f t="shared" si="301"/>
        <v>Peso Normal</v>
      </c>
      <c r="G641">
        <v>0</v>
      </c>
      <c r="H641" t="str">
        <f t="shared" si="302"/>
        <v>No tiene herencia</v>
      </c>
      <c r="I641">
        <v>113</v>
      </c>
      <c r="J641">
        <v>65</v>
      </c>
      <c r="K641">
        <v>61</v>
      </c>
      <c r="L641" t="str">
        <f t="shared" si="303"/>
        <v>Normal</v>
      </c>
      <c r="M641">
        <v>51</v>
      </c>
      <c r="N641" t="str">
        <f t="shared" si="304"/>
        <v>Normal</v>
      </c>
      <c r="O641">
        <v>1</v>
      </c>
      <c r="P641" t="str">
        <f t="shared" si="305"/>
        <v>Sin limitaciones</v>
      </c>
      <c r="Q641">
        <v>0</v>
      </c>
      <c r="R641" t="str">
        <f t="shared" si="306"/>
        <v>No tiene cetoacidosis</v>
      </c>
      <c r="S641">
        <v>0</v>
      </c>
      <c r="T641" t="str">
        <f t="shared" si="307"/>
        <v>No tiene Insuficiencia</v>
      </c>
      <c r="U641">
        <v>0</v>
      </c>
      <c r="V641" t="str">
        <f t="shared" si="308"/>
        <v>Normotenso</v>
      </c>
      <c r="W641">
        <v>1.1000000000000001</v>
      </c>
      <c r="X641" t="str">
        <f t="shared" si="297"/>
        <v>Normal</v>
      </c>
      <c r="Y641">
        <v>18</v>
      </c>
      <c r="Z641" t="str">
        <f t="shared" si="298"/>
        <v>Normal</v>
      </c>
      <c r="AA641">
        <v>93</v>
      </c>
      <c r="AB641" t="str">
        <f t="shared" si="309"/>
        <v>Normal</v>
      </c>
      <c r="AC641">
        <v>23</v>
      </c>
      <c r="AD641" t="str">
        <f t="shared" si="310"/>
        <v>Normal</v>
      </c>
      <c r="AE641">
        <v>20</v>
      </c>
      <c r="AF641" t="str">
        <f t="shared" si="311"/>
        <v>Normal</v>
      </c>
      <c r="AG641">
        <v>1249</v>
      </c>
      <c r="AH641" t="str">
        <f t="shared" si="312"/>
        <v>Poliuria</v>
      </c>
      <c r="AI641">
        <v>0</v>
      </c>
      <c r="AJ641" t="str">
        <f t="shared" si="313"/>
        <v>No Diabetico</v>
      </c>
      <c r="AK641">
        <v>123</v>
      </c>
      <c r="AL641" t="str">
        <f t="shared" si="314"/>
        <v>Prediabetes</v>
      </c>
      <c r="AM641">
        <v>5.3</v>
      </c>
      <c r="AN641" t="str">
        <f t="shared" si="315"/>
        <v>Normal</v>
      </c>
      <c r="AO641">
        <v>190</v>
      </c>
      <c r="AP641" t="str">
        <f t="shared" si="316"/>
        <v>Normal</v>
      </c>
      <c r="AQ641">
        <v>89</v>
      </c>
      <c r="AR641" t="str">
        <f t="shared" si="317"/>
        <v>Normal</v>
      </c>
      <c r="AS641">
        <v>58</v>
      </c>
      <c r="AT641" t="str">
        <f t="shared" si="318"/>
        <v>Bajo</v>
      </c>
      <c r="AU641">
        <v>121</v>
      </c>
      <c r="AV641" t="str">
        <f t="shared" si="319"/>
        <v>Normal</v>
      </c>
      <c r="AW641">
        <v>142</v>
      </c>
      <c r="AX641" t="str">
        <f t="shared" si="320"/>
        <v>Normal</v>
      </c>
      <c r="AY641">
        <v>3.9</v>
      </c>
      <c r="AZ641" t="str">
        <f t="shared" si="321"/>
        <v>Normal</v>
      </c>
      <c r="BA641">
        <v>14.3</v>
      </c>
      <c r="BB641" t="str">
        <f t="shared" si="299"/>
        <v>Normal</v>
      </c>
      <c r="BC641">
        <v>8.6999999999999993</v>
      </c>
      <c r="BD641" t="str">
        <f t="shared" si="322"/>
        <v>Normal</v>
      </c>
      <c r="BE641">
        <v>4.0999999999999996</v>
      </c>
      <c r="BF641" t="str">
        <f t="shared" si="323"/>
        <v>Normal</v>
      </c>
      <c r="BG641">
        <v>0</v>
      </c>
      <c r="BH641" t="str">
        <f t="shared" si="324"/>
        <v>No Toma ECA</v>
      </c>
      <c r="BI641">
        <v>0</v>
      </c>
      <c r="BJ641" t="str">
        <f t="shared" si="325"/>
        <v>No toma ARB</v>
      </c>
      <c r="BK641">
        <v>0</v>
      </c>
      <c r="BL641" t="str">
        <f t="shared" si="326"/>
        <v>No toma diureticos</v>
      </c>
      <c r="BM641">
        <v>1</v>
      </c>
      <c r="BN641" t="str">
        <f t="shared" si="327"/>
        <v>Toma estatinas</v>
      </c>
      <c r="BO641">
        <v>0</v>
      </c>
      <c r="BP641" t="str">
        <f t="shared" si="328"/>
        <v>Sano</v>
      </c>
      <c r="BQ641">
        <v>1</v>
      </c>
      <c r="BR641" t="str">
        <f t="shared" si="329"/>
        <v>Enfermedad cardiovascular</v>
      </c>
    </row>
    <row r="642" spans="1:70" x14ac:dyDescent="0.25">
      <c r="A642" t="s">
        <v>642</v>
      </c>
      <c r="B642">
        <v>63</v>
      </c>
      <c r="C642" t="str">
        <f t="shared" si="300"/>
        <v>Adulto Mayor</v>
      </c>
      <c r="D642" t="s">
        <v>6</v>
      </c>
      <c r="E642">
        <v>38.1</v>
      </c>
      <c r="F642" t="str">
        <f t="shared" si="301"/>
        <v>Obesidad II</v>
      </c>
      <c r="G642">
        <v>1</v>
      </c>
      <c r="H642" t="str">
        <f t="shared" si="302"/>
        <v>Tiene herencia</v>
      </c>
      <c r="I642">
        <v>166</v>
      </c>
      <c r="J642">
        <v>101</v>
      </c>
      <c r="K642">
        <v>82</v>
      </c>
      <c r="L642" t="str">
        <f t="shared" si="303"/>
        <v>Normal</v>
      </c>
      <c r="M642">
        <v>34</v>
      </c>
      <c r="N642" t="str">
        <f t="shared" si="304"/>
        <v>Reducida</v>
      </c>
      <c r="O642">
        <v>3</v>
      </c>
      <c r="P642" t="str">
        <f t="shared" si="305"/>
        <v>Limitacion marcada</v>
      </c>
      <c r="Q642">
        <v>1</v>
      </c>
      <c r="R642" t="str">
        <f t="shared" si="306"/>
        <v>Tiene cetoacidosis</v>
      </c>
      <c r="S642">
        <v>0</v>
      </c>
      <c r="T642" t="str">
        <f t="shared" si="307"/>
        <v>No tiene Insuficiencia</v>
      </c>
      <c r="U642">
        <v>1</v>
      </c>
      <c r="V642" t="str">
        <f t="shared" si="308"/>
        <v>Hipertenso</v>
      </c>
      <c r="W642">
        <v>3.7</v>
      </c>
      <c r="X642" t="str">
        <f t="shared" ref="X642:X705" si="330">IF(AND(D642="M",W642&gt;=0.7,W642&lt;=1.2),"Normal",IF(AND(D642="M",W642&gt;=1.3),"Alto",IF(AND(D642="F",W642&gt;=0.5,W642&lt;=1),"Normal",IF(AND(D642="F",W642&gt;1),"Alto",IF(AND(D642="F",W642&lt;0.5), "Bajo",IF(AND(D642="M",W642&lt;0.7),"Bajo","error"))))))</f>
        <v>Alto</v>
      </c>
      <c r="Y642">
        <v>63</v>
      </c>
      <c r="Z642" t="str">
        <f t="shared" ref="Z642:Z705" si="331">IF(AND(D642="F",Y642&gt;=17,Y642&lt;=43),"Normal",IF(AND(D642="F",Y642&gt;43,Y642&lt;100),"Elevado",IF(AND(D642="M",Y642&gt;=18,Y642&lt;=55),"Normal",IF(AND(D642="M",Y642&gt;55,Y642&lt;100),"Elevado",IF(AND(D642="F",Y642&gt;=100),"Riesgo",IF(AND(D642="M",Y642&gt;=100),"Riesgo","Bajo"))))))</f>
        <v>Elevado</v>
      </c>
      <c r="AA642">
        <v>26</v>
      </c>
      <c r="AB642" t="str">
        <f t="shared" si="309"/>
        <v>Dismucion grave</v>
      </c>
      <c r="AC642">
        <v>1170</v>
      </c>
      <c r="AD642" t="str">
        <f t="shared" si="310"/>
        <v>Proteinuria</v>
      </c>
      <c r="AE642">
        <v>819</v>
      </c>
      <c r="AF642" t="str">
        <f t="shared" si="311"/>
        <v>Macroalbuminuria</v>
      </c>
      <c r="AG642">
        <v>748</v>
      </c>
      <c r="AH642" t="str">
        <f t="shared" si="312"/>
        <v>Poliuria</v>
      </c>
      <c r="AI642">
        <v>1</v>
      </c>
      <c r="AJ642" t="str">
        <f t="shared" si="313"/>
        <v>Diabetico</v>
      </c>
      <c r="AK642">
        <v>133</v>
      </c>
      <c r="AL642" t="str">
        <f t="shared" si="314"/>
        <v>Diabetes</v>
      </c>
      <c r="AM642">
        <v>7.7</v>
      </c>
      <c r="AN642" t="str">
        <f t="shared" si="315"/>
        <v>Diabetes</v>
      </c>
      <c r="AO642">
        <v>292</v>
      </c>
      <c r="AP642" t="str">
        <f t="shared" si="316"/>
        <v>Riesgo</v>
      </c>
      <c r="AQ642">
        <v>220</v>
      </c>
      <c r="AR642" t="str">
        <f t="shared" si="317"/>
        <v>Muy alto</v>
      </c>
      <c r="AS642">
        <v>38</v>
      </c>
      <c r="AT642" t="str">
        <f t="shared" si="318"/>
        <v>Bajo</v>
      </c>
      <c r="AU642">
        <v>212</v>
      </c>
      <c r="AV642" t="str">
        <f t="shared" si="319"/>
        <v>Alto</v>
      </c>
      <c r="AW642">
        <v>137</v>
      </c>
      <c r="AX642" t="str">
        <f t="shared" si="320"/>
        <v>Normal</v>
      </c>
      <c r="AY642">
        <v>5.7</v>
      </c>
      <c r="AZ642" t="str">
        <f t="shared" si="321"/>
        <v>Alto</v>
      </c>
      <c r="BA642">
        <v>9.1999999999999993</v>
      </c>
      <c r="BB642" t="str">
        <f t="shared" ref="BB642:BB705" si="332">IF(AND(D642="M",BA642&gt;=13.5,BA642&lt;=17.5),"Normal",IF(AND(D642="M",BA642&gt;17.5),"Alta",IF(AND(D642="F",BA642&gt;=12,BA642&lt;=15.5),"Normal",IF(AND(D642="F",BA642&gt;15.5),"Alta","Baja"))))</f>
        <v>Baja</v>
      </c>
      <c r="BC642">
        <v>8.4</v>
      </c>
      <c r="BD642" t="str">
        <f t="shared" si="322"/>
        <v>Bajo</v>
      </c>
      <c r="BE642">
        <v>6</v>
      </c>
      <c r="BF642" t="str">
        <f t="shared" si="323"/>
        <v>Alto</v>
      </c>
      <c r="BG642">
        <v>1</v>
      </c>
      <c r="BH642" t="str">
        <f t="shared" si="324"/>
        <v>Toma ECA</v>
      </c>
      <c r="BI642">
        <v>0</v>
      </c>
      <c r="BJ642" t="str">
        <f t="shared" si="325"/>
        <v>No toma ARB</v>
      </c>
      <c r="BK642">
        <v>1</v>
      </c>
      <c r="BL642" t="str">
        <f t="shared" si="326"/>
        <v>Toma diureticos</v>
      </c>
      <c r="BM642">
        <v>1</v>
      </c>
      <c r="BN642" t="str">
        <f t="shared" si="327"/>
        <v>Toma estatinas</v>
      </c>
      <c r="BO642">
        <v>1</v>
      </c>
      <c r="BP642" t="str">
        <f t="shared" si="328"/>
        <v>Enfermedad renal</v>
      </c>
      <c r="BQ642">
        <v>0</v>
      </c>
      <c r="BR642" t="str">
        <f t="shared" si="329"/>
        <v>Sano</v>
      </c>
    </row>
    <row r="643" spans="1:70" x14ac:dyDescent="0.25">
      <c r="A643" t="s">
        <v>643</v>
      </c>
      <c r="B643">
        <v>79</v>
      </c>
      <c r="C643" t="str">
        <f t="shared" ref="C643:C706" si="333">IF(AND(B643&gt;=14,B643&lt;=26),"Joven",IF(AND(B643&gt;=27,B643&lt;=59),"Adulto",IF(B643&gt;=60,"Adulto Mayor","Niño")))</f>
        <v>Adulto Mayor</v>
      </c>
      <c r="D643" t="s">
        <v>1</v>
      </c>
      <c r="E643">
        <v>33</v>
      </c>
      <c r="F643" t="str">
        <f t="shared" ref="F643:F706" si="334">IF(E643&lt;18.5,"Bajo peso",IF(AND(E643&gt;=18.5,E643&lt;=24.9),"Peso Normal",IF(AND(E643&gt;=25,E643&lt;=29.9),"Sobrepeso",IF(AND(E643&gt;=30,E643&lt;=34.9),"Obesidad I",IF(AND(E643&gt;=35,E643&lt;=39.9),"Obesidad II","Obesidad III")))))</f>
        <v>Obesidad I</v>
      </c>
      <c r="G643">
        <v>1</v>
      </c>
      <c r="H643" t="str">
        <f t="shared" ref="H643:H706" si="335">IF(G643=1,"Tiene herencia","No tiene herencia")</f>
        <v>Tiene herencia</v>
      </c>
      <c r="I643">
        <v>167</v>
      </c>
      <c r="J643">
        <v>99</v>
      </c>
      <c r="K643">
        <v>100</v>
      </c>
      <c r="L643" t="str">
        <f t="shared" ref="L643:L706" si="336">IF(AND(K643&gt;=60,K643&lt;=100),"Normal",IF(K643&gt;100,"Taquicardia","Bradicardia"))</f>
        <v>Normal</v>
      </c>
      <c r="M643">
        <v>42</v>
      </c>
      <c r="N643" t="str">
        <f t="shared" ref="N643:N706" si="337">IF(M643&gt;=50,"Normal",IF(AND(M643&gt;=41,M643&lt;=49),"Intermedia","Reducida"))</f>
        <v>Intermedia</v>
      </c>
      <c r="O643">
        <v>3</v>
      </c>
      <c r="P643" t="str">
        <f t="shared" ref="P643:P706" si="338">IF(O643=1,"Sin limitaciones",IF(O643=2,"Ligera limitaciones",IF(O643=3,"Limitacion marcada","Incapacidad")))</f>
        <v>Limitacion marcada</v>
      </c>
      <c r="Q643">
        <v>1</v>
      </c>
      <c r="R643" t="str">
        <f t="shared" ref="R643:R706" si="339">IF(Q643=1,"Tiene cetoacidosis","No tiene cetoacidosis")</f>
        <v>Tiene cetoacidosis</v>
      </c>
      <c r="S643">
        <v>1</v>
      </c>
      <c r="T643" t="str">
        <f t="shared" ref="T643:T706" si="340">IF(S643=1,"Tiene Insuficiencia","No tiene Insuficiencia")</f>
        <v>Tiene Insuficiencia</v>
      </c>
      <c r="U643">
        <v>1</v>
      </c>
      <c r="V643" t="str">
        <f t="shared" ref="V643:V706" si="341">IF(U643=1,"Hipertenso","Normotenso")</f>
        <v>Hipertenso</v>
      </c>
      <c r="W643">
        <v>2.1</v>
      </c>
      <c r="X643" t="str">
        <f t="shared" si="330"/>
        <v>Alto</v>
      </c>
      <c r="Y643">
        <v>93</v>
      </c>
      <c r="Z643" t="str">
        <f t="shared" si="331"/>
        <v>Elevado</v>
      </c>
      <c r="AA643">
        <v>57</v>
      </c>
      <c r="AB643" t="str">
        <f t="shared" ref="AB643:AB706" si="342">IF(AA643&gt;90,"Normal",IF(AND(AA643&gt;=60,AA643&lt;=90),"Funcion disminuida",IF(AND(AA643&gt;=30,AA643&lt;=59),"Funcion disminuida moderada",IF(AND(AA643&gt;=15,AA643&lt;=29),"Dismucion grave",IF(AA643&lt;15,"Fallo renal","error")))))</f>
        <v>Funcion disminuida moderada</v>
      </c>
      <c r="AC643">
        <v>2813</v>
      </c>
      <c r="AD643" t="str">
        <f t="shared" ref="AD643:AD706" si="343">IF(AC643&lt;30,"Normal",IF(AND(AC643&lt;=30,AC643&lt;=300),"Microalbuminuria","Proteinuria"))</f>
        <v>Proteinuria</v>
      </c>
      <c r="AE643">
        <v>1969</v>
      </c>
      <c r="AF643" t="str">
        <f t="shared" ref="AF643:AF706" si="344">IF(AE643&lt;30,"Normal",IF(AND(AE643&gt;=30,AE643&lt;=300),"Microalbuminuria","Macroalbuminuria"))</f>
        <v>Macroalbuminuria</v>
      </c>
      <c r="AG643">
        <v>876</v>
      </c>
      <c r="AH643" t="str">
        <f t="shared" ref="AH643:AH706" si="345">IF(AND(AG643&gt;=0,AG643&lt;=49),"Anuria",IF(AND(AG643&gt;=50,AG643&lt;=499),"Oliguria",IF(AND(AG643&gt;=500,AG643&lt;=3500),"Poliuria")))</f>
        <v>Poliuria</v>
      </c>
      <c r="AI643">
        <v>1</v>
      </c>
      <c r="AJ643" t="str">
        <f t="shared" ref="AJ643:AJ706" si="346">IF(AI643=1,"Diabetico","No Diabetico")</f>
        <v>Diabetico</v>
      </c>
      <c r="AK643">
        <v>123</v>
      </c>
      <c r="AL643" t="str">
        <f t="shared" ref="AL643:AL706" si="347">IF(AK643&lt;100,"Normal",IF(AND(AK643&gt;=100,AK643&lt;=125),"Prediabetes","Diabetes"))</f>
        <v>Prediabetes</v>
      </c>
      <c r="AM643">
        <v>8.6999999999999993</v>
      </c>
      <c r="AN643" t="str">
        <f t="shared" ref="AN643:AN706" si="348">IF(AM643&lt;5.7,"Normal",IF(AND(AM643&gt;=5.7,AM643&lt;=6.4),"Prediabetes","Diabetes"))</f>
        <v>Diabetes</v>
      </c>
      <c r="AO643">
        <v>316</v>
      </c>
      <c r="AP643" t="str">
        <f t="shared" ref="AP643:AP706" si="349">IF(AO643&lt;200,"Normal",IF(AND(AO643&gt;=200,AO643&lt;=239),"Alto","Riesgo"))</f>
        <v>Riesgo</v>
      </c>
      <c r="AQ643">
        <v>165</v>
      </c>
      <c r="AR643" t="str">
        <f t="shared" ref="AR643:AR706" si="350">IF(AQ643&lt;100,"Normal",IF(AND(AQ643&gt;=100,AQ643&lt;=129),"Casi normal",IF(AND(AQ643&gt;=130,AQ643&lt;=159),"Limite alto",IF(AND(AQ643&gt;=160,AQ643&lt;=189),"Alto",IF(AQ643&gt;=190,"Muy alto")))))</f>
        <v>Alto</v>
      </c>
      <c r="AS643">
        <v>30</v>
      </c>
      <c r="AT643" t="str">
        <f t="shared" ref="AT643:AT706" si="351">IF(AS643&gt;=60,"Normal","Bajo")</f>
        <v>Bajo</v>
      </c>
      <c r="AU643">
        <v>335</v>
      </c>
      <c r="AV643" t="str">
        <f t="shared" ref="AV643:AV706" si="352">IF(AU643&lt;=150,"Normal","Alto")</f>
        <v>Alto</v>
      </c>
      <c r="AW643">
        <v>127</v>
      </c>
      <c r="AX643" t="str">
        <f t="shared" ref="AX643:AX706" si="353">IF(AND(AW643&gt;=135,AW643&lt;=145),"Normal",IF(AW643&gt;145,"Alto","Bajo"))</f>
        <v>Bajo</v>
      </c>
      <c r="AY643">
        <v>5.0999999999999996</v>
      </c>
      <c r="AZ643" t="str">
        <f t="shared" ref="AZ643:AZ706" si="354">IF(AND(AY643&gt;=3.5,AY643&lt;=5),"Normal",IF(AY643&gt;5,"Alto","Bajo"))</f>
        <v>Alto</v>
      </c>
      <c r="BA643">
        <v>8.8000000000000007</v>
      </c>
      <c r="BB643" t="str">
        <f t="shared" si="332"/>
        <v>Baja</v>
      </c>
      <c r="BC643">
        <v>7.7</v>
      </c>
      <c r="BD643" t="str">
        <f t="shared" ref="BD643:BD706" si="355">IF(AND(BC643&gt;=8.5,BC643&lt;=10.5),"Normal",IF(BC643&gt;10.5,"Alto","Bajo"))</f>
        <v>Bajo</v>
      </c>
      <c r="BE643">
        <v>6.4</v>
      </c>
      <c r="BF643" t="str">
        <f t="shared" ref="BF643:BF706" si="356">IF(AND(BE643&gt;=2.5,BE643&lt;=4.5),"Normal",IF(BE643&gt;4.5,"Alto","Bajo"))</f>
        <v>Alto</v>
      </c>
      <c r="BG643">
        <v>1</v>
      </c>
      <c r="BH643" t="str">
        <f t="shared" ref="BH643:BH706" si="357">IF(BG643=1,"Toma ECA","No Toma ECA")</f>
        <v>Toma ECA</v>
      </c>
      <c r="BI643">
        <v>1</v>
      </c>
      <c r="BJ643" t="str">
        <f t="shared" ref="BJ643:BJ706" si="358">IF(BI643=1,"Toma ARB","No toma ARB")</f>
        <v>Toma ARB</v>
      </c>
      <c r="BK643">
        <v>1</v>
      </c>
      <c r="BL643" t="str">
        <f t="shared" ref="BL643:BL706" si="359">IF(BK643=1,"Toma diureticos","No toma diureticos")</f>
        <v>Toma diureticos</v>
      </c>
      <c r="BM643">
        <v>1</v>
      </c>
      <c r="BN643" t="str">
        <f t="shared" ref="BN643:BN706" si="360">IF(BM643=1,"Toma estatinas","No toma estatinas")</f>
        <v>Toma estatinas</v>
      </c>
      <c r="BO643">
        <v>1</v>
      </c>
      <c r="BP643" t="str">
        <f t="shared" ref="BP643:BP706" si="361">IF(BO643=1,"Enfermedad renal","Sano")</f>
        <v>Enfermedad renal</v>
      </c>
      <c r="BQ643">
        <v>0</v>
      </c>
      <c r="BR643" t="str">
        <f t="shared" ref="BR643:BR706" si="362">IF(BQ643=1,"Enfermedad cardiovascular","Sano")</f>
        <v>Sano</v>
      </c>
    </row>
    <row r="644" spans="1:70" x14ac:dyDescent="0.25">
      <c r="A644" t="s">
        <v>644</v>
      </c>
      <c r="B644">
        <v>53</v>
      </c>
      <c r="C644" t="str">
        <f t="shared" si="333"/>
        <v>Adulto</v>
      </c>
      <c r="D644" t="s">
        <v>1</v>
      </c>
      <c r="E644">
        <v>23.1</v>
      </c>
      <c r="F644" t="str">
        <f t="shared" si="334"/>
        <v>Peso Normal</v>
      </c>
      <c r="G644">
        <v>1</v>
      </c>
      <c r="H644" t="str">
        <f t="shared" si="335"/>
        <v>Tiene herencia</v>
      </c>
      <c r="I644">
        <v>131</v>
      </c>
      <c r="J644">
        <v>74</v>
      </c>
      <c r="K644">
        <v>62</v>
      </c>
      <c r="L644" t="str">
        <f t="shared" si="336"/>
        <v>Normal</v>
      </c>
      <c r="M644">
        <v>62</v>
      </c>
      <c r="N644" t="str">
        <f t="shared" si="337"/>
        <v>Normal</v>
      </c>
      <c r="O644">
        <v>2</v>
      </c>
      <c r="P644" t="str">
        <f t="shared" si="338"/>
        <v>Ligera limitaciones</v>
      </c>
      <c r="Q644">
        <v>0</v>
      </c>
      <c r="R644" t="str">
        <f t="shared" si="339"/>
        <v>No tiene cetoacidosis</v>
      </c>
      <c r="S644">
        <v>0</v>
      </c>
      <c r="T644" t="str">
        <f t="shared" si="340"/>
        <v>No tiene Insuficiencia</v>
      </c>
      <c r="U644">
        <v>0</v>
      </c>
      <c r="V644" t="str">
        <f t="shared" si="341"/>
        <v>Normotenso</v>
      </c>
      <c r="W644">
        <v>0.8</v>
      </c>
      <c r="X644" t="str">
        <f t="shared" si="330"/>
        <v>Normal</v>
      </c>
      <c r="Y644">
        <v>24</v>
      </c>
      <c r="Z644" t="str">
        <f t="shared" si="331"/>
        <v>Normal</v>
      </c>
      <c r="AA644">
        <v>85</v>
      </c>
      <c r="AB644" t="str">
        <f t="shared" si="342"/>
        <v>Funcion disminuida</v>
      </c>
      <c r="AC644">
        <v>7</v>
      </c>
      <c r="AD644" t="str">
        <f t="shared" si="343"/>
        <v>Normal</v>
      </c>
      <c r="AE644">
        <v>5</v>
      </c>
      <c r="AF644" t="str">
        <f t="shared" si="344"/>
        <v>Normal</v>
      </c>
      <c r="AG644">
        <v>1656</v>
      </c>
      <c r="AH644" t="str">
        <f t="shared" si="345"/>
        <v>Poliuria</v>
      </c>
      <c r="AI644">
        <v>0</v>
      </c>
      <c r="AJ644" t="str">
        <f t="shared" si="346"/>
        <v>No Diabetico</v>
      </c>
      <c r="AK644">
        <v>97</v>
      </c>
      <c r="AL644" t="str">
        <f t="shared" si="347"/>
        <v>Normal</v>
      </c>
      <c r="AM644">
        <v>5.4</v>
      </c>
      <c r="AN644" t="str">
        <f t="shared" si="348"/>
        <v>Normal</v>
      </c>
      <c r="AO644">
        <v>206</v>
      </c>
      <c r="AP644" t="str">
        <f t="shared" si="349"/>
        <v>Alto</v>
      </c>
      <c r="AQ644">
        <v>120</v>
      </c>
      <c r="AR644" t="str">
        <f t="shared" si="350"/>
        <v>Casi normal</v>
      </c>
      <c r="AS644">
        <v>41</v>
      </c>
      <c r="AT644" t="str">
        <f t="shared" si="351"/>
        <v>Bajo</v>
      </c>
      <c r="AU644">
        <v>107</v>
      </c>
      <c r="AV644" t="str">
        <f t="shared" si="352"/>
        <v>Normal</v>
      </c>
      <c r="AW644">
        <v>137</v>
      </c>
      <c r="AX644" t="str">
        <f t="shared" si="353"/>
        <v>Normal</v>
      </c>
      <c r="AY644">
        <v>3.9</v>
      </c>
      <c r="AZ644" t="str">
        <f t="shared" si="354"/>
        <v>Normal</v>
      </c>
      <c r="BA644">
        <v>14.4</v>
      </c>
      <c r="BB644" t="str">
        <f t="shared" si="332"/>
        <v>Normal</v>
      </c>
      <c r="BC644">
        <v>8.8000000000000007</v>
      </c>
      <c r="BD644" t="str">
        <f t="shared" si="355"/>
        <v>Normal</v>
      </c>
      <c r="BE644">
        <v>3</v>
      </c>
      <c r="BF644" t="str">
        <f t="shared" si="356"/>
        <v>Normal</v>
      </c>
      <c r="BG644">
        <v>1</v>
      </c>
      <c r="BH644" t="str">
        <f t="shared" si="357"/>
        <v>Toma ECA</v>
      </c>
      <c r="BI644">
        <v>1</v>
      </c>
      <c r="BJ644" t="str">
        <f t="shared" si="358"/>
        <v>Toma ARB</v>
      </c>
      <c r="BK644">
        <v>0</v>
      </c>
      <c r="BL644" t="str">
        <f t="shared" si="359"/>
        <v>No toma diureticos</v>
      </c>
      <c r="BM644">
        <v>1</v>
      </c>
      <c r="BN644" t="str">
        <f t="shared" si="360"/>
        <v>Toma estatinas</v>
      </c>
      <c r="BO644">
        <v>0</v>
      </c>
      <c r="BP644" t="str">
        <f t="shared" si="361"/>
        <v>Sano</v>
      </c>
      <c r="BQ644">
        <v>1</v>
      </c>
      <c r="BR644" t="str">
        <f t="shared" si="362"/>
        <v>Enfermedad cardiovascular</v>
      </c>
    </row>
    <row r="645" spans="1:70" x14ac:dyDescent="0.25">
      <c r="A645" t="s">
        <v>645</v>
      </c>
      <c r="B645">
        <v>62</v>
      </c>
      <c r="C645" t="str">
        <f t="shared" si="333"/>
        <v>Adulto Mayor</v>
      </c>
      <c r="D645" t="s">
        <v>1</v>
      </c>
      <c r="E645">
        <v>36.6</v>
      </c>
      <c r="F645" t="str">
        <f t="shared" si="334"/>
        <v>Obesidad II</v>
      </c>
      <c r="G645">
        <v>0</v>
      </c>
      <c r="H645" t="str">
        <f t="shared" si="335"/>
        <v>No tiene herencia</v>
      </c>
      <c r="I645">
        <v>186</v>
      </c>
      <c r="J645">
        <v>101</v>
      </c>
      <c r="K645">
        <v>95</v>
      </c>
      <c r="L645" t="str">
        <f t="shared" si="336"/>
        <v>Normal</v>
      </c>
      <c r="M645">
        <v>25</v>
      </c>
      <c r="N645" t="str">
        <f t="shared" si="337"/>
        <v>Reducida</v>
      </c>
      <c r="O645">
        <v>2</v>
      </c>
      <c r="P645" t="str">
        <f t="shared" si="338"/>
        <v>Ligera limitaciones</v>
      </c>
      <c r="Q645">
        <v>0</v>
      </c>
      <c r="R645" t="str">
        <f t="shared" si="339"/>
        <v>No tiene cetoacidosis</v>
      </c>
      <c r="S645">
        <v>1</v>
      </c>
      <c r="T645" t="str">
        <f t="shared" si="340"/>
        <v>Tiene Insuficiencia</v>
      </c>
      <c r="U645">
        <v>1</v>
      </c>
      <c r="V645" t="str">
        <f t="shared" si="341"/>
        <v>Hipertenso</v>
      </c>
      <c r="W645">
        <v>1.9</v>
      </c>
      <c r="X645" t="str">
        <f t="shared" si="330"/>
        <v>Alto</v>
      </c>
      <c r="Y645">
        <v>84</v>
      </c>
      <c r="Z645" t="str">
        <f t="shared" si="331"/>
        <v>Elevado</v>
      </c>
      <c r="AA645">
        <v>11</v>
      </c>
      <c r="AB645" t="str">
        <f t="shared" si="342"/>
        <v>Fallo renal</v>
      </c>
      <c r="AC645">
        <v>2415</v>
      </c>
      <c r="AD645" t="str">
        <f t="shared" si="343"/>
        <v>Proteinuria</v>
      </c>
      <c r="AE645">
        <v>2173</v>
      </c>
      <c r="AF645" t="str">
        <f t="shared" si="344"/>
        <v>Macroalbuminuria</v>
      </c>
      <c r="AG645">
        <v>413</v>
      </c>
      <c r="AH645" t="str">
        <f t="shared" si="345"/>
        <v>Oliguria</v>
      </c>
      <c r="AI645">
        <v>1</v>
      </c>
      <c r="AJ645" t="str">
        <f t="shared" si="346"/>
        <v>Diabetico</v>
      </c>
      <c r="AK645">
        <v>209</v>
      </c>
      <c r="AL645" t="str">
        <f t="shared" si="347"/>
        <v>Diabetes</v>
      </c>
      <c r="AM645">
        <v>9.8000000000000007</v>
      </c>
      <c r="AN645" t="str">
        <f t="shared" si="348"/>
        <v>Diabetes</v>
      </c>
      <c r="AO645">
        <v>201</v>
      </c>
      <c r="AP645" t="str">
        <f t="shared" si="349"/>
        <v>Alto</v>
      </c>
      <c r="AQ645">
        <v>171</v>
      </c>
      <c r="AR645" t="str">
        <f t="shared" si="350"/>
        <v>Alto</v>
      </c>
      <c r="AS645">
        <v>26</v>
      </c>
      <c r="AT645" t="str">
        <f t="shared" si="351"/>
        <v>Bajo</v>
      </c>
      <c r="AU645">
        <v>273</v>
      </c>
      <c r="AV645" t="str">
        <f t="shared" si="352"/>
        <v>Alto</v>
      </c>
      <c r="AW645">
        <v>137</v>
      </c>
      <c r="AX645" t="str">
        <f t="shared" si="353"/>
        <v>Normal</v>
      </c>
      <c r="AY645">
        <v>6.3</v>
      </c>
      <c r="AZ645" t="str">
        <f t="shared" si="354"/>
        <v>Alto</v>
      </c>
      <c r="BA645">
        <v>8.4</v>
      </c>
      <c r="BB645" t="str">
        <f t="shared" si="332"/>
        <v>Baja</v>
      </c>
      <c r="BC645">
        <v>8.3000000000000007</v>
      </c>
      <c r="BD645" t="str">
        <f t="shared" si="355"/>
        <v>Bajo</v>
      </c>
      <c r="BE645">
        <v>6</v>
      </c>
      <c r="BF645" t="str">
        <f t="shared" si="356"/>
        <v>Alto</v>
      </c>
      <c r="BG645">
        <v>0</v>
      </c>
      <c r="BH645" t="str">
        <f t="shared" si="357"/>
        <v>No Toma ECA</v>
      </c>
      <c r="BI645">
        <v>1</v>
      </c>
      <c r="BJ645" t="str">
        <f t="shared" si="358"/>
        <v>Toma ARB</v>
      </c>
      <c r="BK645">
        <v>0</v>
      </c>
      <c r="BL645" t="str">
        <f t="shared" si="359"/>
        <v>No toma diureticos</v>
      </c>
      <c r="BM645">
        <v>1</v>
      </c>
      <c r="BN645" t="str">
        <f t="shared" si="360"/>
        <v>Toma estatinas</v>
      </c>
      <c r="BO645">
        <v>1</v>
      </c>
      <c r="BP645" t="str">
        <f t="shared" si="361"/>
        <v>Enfermedad renal</v>
      </c>
      <c r="BQ645">
        <v>1</v>
      </c>
      <c r="BR645" t="str">
        <f t="shared" si="362"/>
        <v>Enfermedad cardiovascular</v>
      </c>
    </row>
    <row r="646" spans="1:70" x14ac:dyDescent="0.25">
      <c r="A646" t="s">
        <v>646</v>
      </c>
      <c r="B646">
        <v>69</v>
      </c>
      <c r="C646" t="str">
        <f t="shared" si="333"/>
        <v>Adulto Mayor</v>
      </c>
      <c r="D646" t="s">
        <v>1</v>
      </c>
      <c r="E646">
        <v>30.8</v>
      </c>
      <c r="F646" t="str">
        <f t="shared" si="334"/>
        <v>Obesidad I</v>
      </c>
      <c r="G646">
        <v>1</v>
      </c>
      <c r="H646" t="str">
        <f t="shared" si="335"/>
        <v>Tiene herencia</v>
      </c>
      <c r="I646">
        <v>183</v>
      </c>
      <c r="J646">
        <v>99</v>
      </c>
      <c r="K646">
        <v>79</v>
      </c>
      <c r="L646" t="str">
        <f t="shared" si="336"/>
        <v>Normal</v>
      </c>
      <c r="M646">
        <v>32</v>
      </c>
      <c r="N646" t="str">
        <f t="shared" si="337"/>
        <v>Reducida</v>
      </c>
      <c r="O646">
        <v>3</v>
      </c>
      <c r="P646" t="str">
        <f t="shared" si="338"/>
        <v>Limitacion marcada</v>
      </c>
      <c r="Q646">
        <v>0</v>
      </c>
      <c r="R646" t="str">
        <f t="shared" si="339"/>
        <v>No tiene cetoacidosis</v>
      </c>
      <c r="S646">
        <v>1</v>
      </c>
      <c r="T646" t="str">
        <f t="shared" si="340"/>
        <v>Tiene Insuficiencia</v>
      </c>
      <c r="U646">
        <v>1</v>
      </c>
      <c r="V646" t="str">
        <f t="shared" si="341"/>
        <v>Hipertenso</v>
      </c>
      <c r="W646">
        <v>1.8</v>
      </c>
      <c r="X646" t="str">
        <f t="shared" si="330"/>
        <v>Alto</v>
      </c>
      <c r="Y646">
        <v>76</v>
      </c>
      <c r="Z646" t="str">
        <f t="shared" si="331"/>
        <v>Elevado</v>
      </c>
      <c r="AA646">
        <v>26</v>
      </c>
      <c r="AB646" t="str">
        <f t="shared" si="342"/>
        <v>Dismucion grave</v>
      </c>
      <c r="AC646">
        <v>2236</v>
      </c>
      <c r="AD646" t="str">
        <f t="shared" si="343"/>
        <v>Proteinuria</v>
      </c>
      <c r="AE646">
        <v>1565</v>
      </c>
      <c r="AF646" t="str">
        <f t="shared" si="344"/>
        <v>Macroalbuminuria</v>
      </c>
      <c r="AG646">
        <v>592</v>
      </c>
      <c r="AH646" t="str">
        <f t="shared" si="345"/>
        <v>Poliuria</v>
      </c>
      <c r="AI646">
        <v>1</v>
      </c>
      <c r="AJ646" t="str">
        <f t="shared" si="346"/>
        <v>Diabetico</v>
      </c>
      <c r="AK646">
        <v>168</v>
      </c>
      <c r="AL646" t="str">
        <f t="shared" si="347"/>
        <v>Diabetes</v>
      </c>
      <c r="AM646">
        <v>9.9</v>
      </c>
      <c r="AN646" t="str">
        <f t="shared" si="348"/>
        <v>Diabetes</v>
      </c>
      <c r="AO646">
        <v>231</v>
      </c>
      <c r="AP646" t="str">
        <f t="shared" si="349"/>
        <v>Alto</v>
      </c>
      <c r="AQ646">
        <v>215</v>
      </c>
      <c r="AR646" t="str">
        <f t="shared" si="350"/>
        <v>Muy alto</v>
      </c>
      <c r="AS646">
        <v>31</v>
      </c>
      <c r="AT646" t="str">
        <f t="shared" si="351"/>
        <v>Bajo</v>
      </c>
      <c r="AU646">
        <v>264</v>
      </c>
      <c r="AV646" t="str">
        <f t="shared" si="352"/>
        <v>Alto</v>
      </c>
      <c r="AW646">
        <v>130</v>
      </c>
      <c r="AX646" t="str">
        <f t="shared" si="353"/>
        <v>Bajo</v>
      </c>
      <c r="AY646">
        <v>6</v>
      </c>
      <c r="AZ646" t="str">
        <f t="shared" si="354"/>
        <v>Alto</v>
      </c>
      <c r="BA646">
        <v>9.1</v>
      </c>
      <c r="BB646" t="str">
        <f t="shared" si="332"/>
        <v>Baja</v>
      </c>
      <c r="BC646">
        <v>7.6</v>
      </c>
      <c r="BD646" t="str">
        <f t="shared" si="355"/>
        <v>Bajo</v>
      </c>
      <c r="BE646">
        <v>6</v>
      </c>
      <c r="BF646" t="str">
        <f t="shared" si="356"/>
        <v>Alto</v>
      </c>
      <c r="BG646">
        <v>1</v>
      </c>
      <c r="BH646" t="str">
        <f t="shared" si="357"/>
        <v>Toma ECA</v>
      </c>
      <c r="BI646">
        <v>1</v>
      </c>
      <c r="BJ646" t="str">
        <f t="shared" si="358"/>
        <v>Toma ARB</v>
      </c>
      <c r="BK646">
        <v>1</v>
      </c>
      <c r="BL646" t="str">
        <f t="shared" si="359"/>
        <v>Toma diureticos</v>
      </c>
      <c r="BM646">
        <v>1</v>
      </c>
      <c r="BN646" t="str">
        <f t="shared" si="360"/>
        <v>Toma estatinas</v>
      </c>
      <c r="BO646">
        <v>1</v>
      </c>
      <c r="BP646" t="str">
        <f t="shared" si="361"/>
        <v>Enfermedad renal</v>
      </c>
      <c r="BQ646">
        <v>1</v>
      </c>
      <c r="BR646" t="str">
        <f t="shared" si="362"/>
        <v>Enfermedad cardiovascular</v>
      </c>
    </row>
    <row r="647" spans="1:70" x14ac:dyDescent="0.25">
      <c r="A647" t="s">
        <v>647</v>
      </c>
      <c r="B647">
        <v>52</v>
      </c>
      <c r="C647" t="str">
        <f t="shared" si="333"/>
        <v>Adulto</v>
      </c>
      <c r="D647" t="s">
        <v>1</v>
      </c>
      <c r="E647">
        <v>33.5</v>
      </c>
      <c r="F647" t="str">
        <f t="shared" si="334"/>
        <v>Obesidad I</v>
      </c>
      <c r="G647">
        <v>1</v>
      </c>
      <c r="H647" t="str">
        <f t="shared" si="335"/>
        <v>Tiene herencia</v>
      </c>
      <c r="I647">
        <v>146</v>
      </c>
      <c r="J647">
        <v>92</v>
      </c>
      <c r="K647">
        <v>78</v>
      </c>
      <c r="L647" t="str">
        <f t="shared" si="336"/>
        <v>Normal</v>
      </c>
      <c r="M647">
        <v>41</v>
      </c>
      <c r="N647" t="str">
        <f t="shared" si="337"/>
        <v>Intermedia</v>
      </c>
      <c r="O647">
        <v>4</v>
      </c>
      <c r="P647" t="str">
        <f t="shared" si="338"/>
        <v>Incapacidad</v>
      </c>
      <c r="Q647">
        <v>0</v>
      </c>
      <c r="R647" t="str">
        <f t="shared" si="339"/>
        <v>No tiene cetoacidosis</v>
      </c>
      <c r="S647">
        <v>1</v>
      </c>
      <c r="T647" t="str">
        <f t="shared" si="340"/>
        <v>Tiene Insuficiencia</v>
      </c>
      <c r="U647">
        <v>1</v>
      </c>
      <c r="V647" t="str">
        <f t="shared" si="341"/>
        <v>Hipertenso</v>
      </c>
      <c r="W647">
        <v>3.2</v>
      </c>
      <c r="X647" t="str">
        <f t="shared" si="330"/>
        <v>Alto</v>
      </c>
      <c r="Y647">
        <v>108</v>
      </c>
      <c r="Z647" t="str">
        <f t="shared" si="331"/>
        <v>Riesgo</v>
      </c>
      <c r="AA647">
        <v>40</v>
      </c>
      <c r="AB647" t="str">
        <f t="shared" si="342"/>
        <v>Funcion disminuida moderada</v>
      </c>
      <c r="AC647">
        <v>1184</v>
      </c>
      <c r="AD647" t="str">
        <f t="shared" si="343"/>
        <v>Proteinuria</v>
      </c>
      <c r="AE647">
        <v>947</v>
      </c>
      <c r="AF647" t="str">
        <f t="shared" si="344"/>
        <v>Macroalbuminuria</v>
      </c>
      <c r="AG647">
        <v>490</v>
      </c>
      <c r="AH647" t="str">
        <f t="shared" si="345"/>
        <v>Oliguria</v>
      </c>
      <c r="AI647">
        <v>0</v>
      </c>
      <c r="AJ647" t="str">
        <f t="shared" si="346"/>
        <v>No Diabetico</v>
      </c>
      <c r="AK647">
        <v>141</v>
      </c>
      <c r="AL647" t="str">
        <f t="shared" si="347"/>
        <v>Diabetes</v>
      </c>
      <c r="AM647">
        <v>8.1999999999999993</v>
      </c>
      <c r="AN647" t="str">
        <f t="shared" si="348"/>
        <v>Diabetes</v>
      </c>
      <c r="AO647">
        <v>293</v>
      </c>
      <c r="AP647" t="str">
        <f t="shared" si="349"/>
        <v>Riesgo</v>
      </c>
      <c r="AQ647">
        <v>212</v>
      </c>
      <c r="AR647" t="str">
        <f t="shared" si="350"/>
        <v>Muy alto</v>
      </c>
      <c r="AS647">
        <v>38</v>
      </c>
      <c r="AT647" t="str">
        <f t="shared" si="351"/>
        <v>Bajo</v>
      </c>
      <c r="AU647">
        <v>268</v>
      </c>
      <c r="AV647" t="str">
        <f t="shared" si="352"/>
        <v>Alto</v>
      </c>
      <c r="AW647">
        <v>134</v>
      </c>
      <c r="AX647" t="str">
        <f t="shared" si="353"/>
        <v>Bajo</v>
      </c>
      <c r="AY647">
        <v>5.6</v>
      </c>
      <c r="AZ647" t="str">
        <f t="shared" si="354"/>
        <v>Alto</v>
      </c>
      <c r="BA647">
        <v>8.8000000000000007</v>
      </c>
      <c r="BB647" t="str">
        <f t="shared" si="332"/>
        <v>Baja</v>
      </c>
      <c r="BC647">
        <v>8.1</v>
      </c>
      <c r="BD647" t="str">
        <f t="shared" si="355"/>
        <v>Bajo</v>
      </c>
      <c r="BE647">
        <v>5.2</v>
      </c>
      <c r="BF647" t="str">
        <f t="shared" si="356"/>
        <v>Alto</v>
      </c>
      <c r="BG647">
        <v>1</v>
      </c>
      <c r="BH647" t="str">
        <f t="shared" si="357"/>
        <v>Toma ECA</v>
      </c>
      <c r="BI647">
        <v>0</v>
      </c>
      <c r="BJ647" t="str">
        <f t="shared" si="358"/>
        <v>No toma ARB</v>
      </c>
      <c r="BK647">
        <v>1</v>
      </c>
      <c r="BL647" t="str">
        <f t="shared" si="359"/>
        <v>Toma diureticos</v>
      </c>
      <c r="BM647">
        <v>1</v>
      </c>
      <c r="BN647" t="str">
        <f t="shared" si="360"/>
        <v>Toma estatinas</v>
      </c>
      <c r="BO647">
        <v>1</v>
      </c>
      <c r="BP647" t="str">
        <f t="shared" si="361"/>
        <v>Enfermedad renal</v>
      </c>
      <c r="BQ647">
        <v>0</v>
      </c>
      <c r="BR647" t="str">
        <f t="shared" si="362"/>
        <v>Sano</v>
      </c>
    </row>
    <row r="648" spans="1:70" x14ac:dyDescent="0.25">
      <c r="A648" t="s">
        <v>648</v>
      </c>
      <c r="B648">
        <v>67</v>
      </c>
      <c r="C648" t="str">
        <f t="shared" si="333"/>
        <v>Adulto Mayor</v>
      </c>
      <c r="D648" t="s">
        <v>6</v>
      </c>
      <c r="E648">
        <v>23.9</v>
      </c>
      <c r="F648" t="str">
        <f t="shared" si="334"/>
        <v>Peso Normal</v>
      </c>
      <c r="G648">
        <v>0</v>
      </c>
      <c r="H648" t="str">
        <f t="shared" si="335"/>
        <v>No tiene herencia</v>
      </c>
      <c r="I648">
        <v>105</v>
      </c>
      <c r="J648">
        <v>67</v>
      </c>
      <c r="K648">
        <v>77</v>
      </c>
      <c r="L648" t="str">
        <f t="shared" si="336"/>
        <v>Normal</v>
      </c>
      <c r="M648">
        <v>67</v>
      </c>
      <c r="N648" t="str">
        <f t="shared" si="337"/>
        <v>Normal</v>
      </c>
      <c r="O648">
        <v>2</v>
      </c>
      <c r="P648" t="str">
        <f t="shared" si="338"/>
        <v>Ligera limitaciones</v>
      </c>
      <c r="Q648">
        <v>0</v>
      </c>
      <c r="R648" t="str">
        <f t="shared" si="339"/>
        <v>No tiene cetoacidosis</v>
      </c>
      <c r="S648">
        <v>0</v>
      </c>
      <c r="T648" t="str">
        <f t="shared" si="340"/>
        <v>No tiene Insuficiencia</v>
      </c>
      <c r="U648">
        <v>0</v>
      </c>
      <c r="V648" t="str">
        <f t="shared" si="341"/>
        <v>Normotenso</v>
      </c>
      <c r="W648">
        <v>1</v>
      </c>
      <c r="X648" t="str">
        <f t="shared" si="330"/>
        <v>Normal</v>
      </c>
      <c r="Y648">
        <v>17</v>
      </c>
      <c r="Z648" t="str">
        <f t="shared" si="331"/>
        <v>Normal</v>
      </c>
      <c r="AA648">
        <v>107</v>
      </c>
      <c r="AB648" t="str">
        <f t="shared" si="342"/>
        <v>Normal</v>
      </c>
      <c r="AC648">
        <v>9</v>
      </c>
      <c r="AD648" t="str">
        <f t="shared" si="343"/>
        <v>Normal</v>
      </c>
      <c r="AE648">
        <v>7</v>
      </c>
      <c r="AF648" t="str">
        <f t="shared" si="344"/>
        <v>Normal</v>
      </c>
      <c r="AG648">
        <v>2431</v>
      </c>
      <c r="AH648" t="str">
        <f t="shared" si="345"/>
        <v>Poliuria</v>
      </c>
      <c r="AI648">
        <v>1</v>
      </c>
      <c r="AJ648" t="str">
        <f t="shared" si="346"/>
        <v>Diabetico</v>
      </c>
      <c r="AK648">
        <v>118</v>
      </c>
      <c r="AL648" t="str">
        <f t="shared" si="347"/>
        <v>Prediabetes</v>
      </c>
      <c r="AM648">
        <v>5.5</v>
      </c>
      <c r="AN648" t="str">
        <f t="shared" si="348"/>
        <v>Normal</v>
      </c>
      <c r="AO648">
        <v>197</v>
      </c>
      <c r="AP648" t="str">
        <f t="shared" si="349"/>
        <v>Normal</v>
      </c>
      <c r="AQ648">
        <v>128</v>
      </c>
      <c r="AR648" t="str">
        <f t="shared" si="350"/>
        <v>Casi normal</v>
      </c>
      <c r="AS648">
        <v>41</v>
      </c>
      <c r="AT648" t="str">
        <f t="shared" si="351"/>
        <v>Bajo</v>
      </c>
      <c r="AU648">
        <v>159</v>
      </c>
      <c r="AV648" t="str">
        <f t="shared" si="352"/>
        <v>Alto</v>
      </c>
      <c r="AW648">
        <v>138</v>
      </c>
      <c r="AX648" t="str">
        <f t="shared" si="353"/>
        <v>Normal</v>
      </c>
      <c r="AY648">
        <v>4.7</v>
      </c>
      <c r="AZ648" t="str">
        <f t="shared" si="354"/>
        <v>Normal</v>
      </c>
      <c r="BA648">
        <v>14.3</v>
      </c>
      <c r="BB648" t="str">
        <f t="shared" si="332"/>
        <v>Normal</v>
      </c>
      <c r="BC648">
        <v>9.3000000000000007</v>
      </c>
      <c r="BD648" t="str">
        <f t="shared" si="355"/>
        <v>Normal</v>
      </c>
      <c r="BE648">
        <v>2.7</v>
      </c>
      <c r="BF648" t="str">
        <f t="shared" si="356"/>
        <v>Normal</v>
      </c>
      <c r="BG648">
        <v>0</v>
      </c>
      <c r="BH648" t="str">
        <f t="shared" si="357"/>
        <v>No Toma ECA</v>
      </c>
      <c r="BI648">
        <v>0</v>
      </c>
      <c r="BJ648" t="str">
        <f t="shared" si="358"/>
        <v>No toma ARB</v>
      </c>
      <c r="BK648">
        <v>1</v>
      </c>
      <c r="BL648" t="str">
        <f t="shared" si="359"/>
        <v>Toma diureticos</v>
      </c>
      <c r="BM648">
        <v>1</v>
      </c>
      <c r="BN648" t="str">
        <f t="shared" si="360"/>
        <v>Toma estatinas</v>
      </c>
      <c r="BO648">
        <v>0</v>
      </c>
      <c r="BP648" t="str">
        <f t="shared" si="361"/>
        <v>Sano</v>
      </c>
      <c r="BQ648">
        <v>0</v>
      </c>
      <c r="BR648" t="str">
        <f t="shared" si="362"/>
        <v>Sano</v>
      </c>
    </row>
    <row r="649" spans="1:70" x14ac:dyDescent="0.25">
      <c r="A649" t="s">
        <v>649</v>
      </c>
      <c r="B649">
        <v>74</v>
      </c>
      <c r="C649" t="str">
        <f t="shared" si="333"/>
        <v>Adulto Mayor</v>
      </c>
      <c r="D649" t="s">
        <v>1</v>
      </c>
      <c r="E649">
        <v>25.6</v>
      </c>
      <c r="F649" t="str">
        <f t="shared" si="334"/>
        <v>Sobrepeso</v>
      </c>
      <c r="G649">
        <v>0</v>
      </c>
      <c r="H649" t="str">
        <f t="shared" si="335"/>
        <v>No tiene herencia</v>
      </c>
      <c r="I649">
        <v>158</v>
      </c>
      <c r="J649">
        <v>100</v>
      </c>
      <c r="K649">
        <v>94</v>
      </c>
      <c r="L649" t="str">
        <f t="shared" si="336"/>
        <v>Normal</v>
      </c>
      <c r="M649">
        <v>47</v>
      </c>
      <c r="N649" t="str">
        <f t="shared" si="337"/>
        <v>Intermedia</v>
      </c>
      <c r="O649">
        <v>3</v>
      </c>
      <c r="P649" t="str">
        <f t="shared" si="338"/>
        <v>Limitacion marcada</v>
      </c>
      <c r="Q649">
        <v>1</v>
      </c>
      <c r="R649" t="str">
        <f t="shared" si="339"/>
        <v>Tiene cetoacidosis</v>
      </c>
      <c r="S649">
        <v>1</v>
      </c>
      <c r="T649" t="str">
        <f t="shared" si="340"/>
        <v>Tiene Insuficiencia</v>
      </c>
      <c r="U649">
        <v>1</v>
      </c>
      <c r="V649" t="str">
        <f t="shared" si="341"/>
        <v>Hipertenso</v>
      </c>
      <c r="W649">
        <v>3.4</v>
      </c>
      <c r="X649" t="str">
        <f t="shared" si="330"/>
        <v>Alto</v>
      </c>
      <c r="Y649">
        <v>45</v>
      </c>
      <c r="Z649" t="str">
        <f t="shared" si="331"/>
        <v>Normal</v>
      </c>
      <c r="AA649">
        <v>49</v>
      </c>
      <c r="AB649" t="str">
        <f t="shared" si="342"/>
        <v>Funcion disminuida moderada</v>
      </c>
      <c r="AC649">
        <v>1900</v>
      </c>
      <c r="AD649" t="str">
        <f t="shared" si="343"/>
        <v>Proteinuria</v>
      </c>
      <c r="AE649">
        <v>1710</v>
      </c>
      <c r="AF649" t="str">
        <f t="shared" si="344"/>
        <v>Macroalbuminuria</v>
      </c>
      <c r="AG649">
        <v>300</v>
      </c>
      <c r="AH649" t="str">
        <f t="shared" si="345"/>
        <v>Oliguria</v>
      </c>
      <c r="AI649">
        <v>1</v>
      </c>
      <c r="AJ649" t="str">
        <f t="shared" si="346"/>
        <v>Diabetico</v>
      </c>
      <c r="AK649">
        <v>179</v>
      </c>
      <c r="AL649" t="str">
        <f t="shared" si="347"/>
        <v>Diabetes</v>
      </c>
      <c r="AM649">
        <v>11</v>
      </c>
      <c r="AN649" t="str">
        <f t="shared" si="348"/>
        <v>Diabetes</v>
      </c>
      <c r="AO649">
        <v>209</v>
      </c>
      <c r="AP649" t="str">
        <f t="shared" si="349"/>
        <v>Alto</v>
      </c>
      <c r="AQ649">
        <v>179</v>
      </c>
      <c r="AR649" t="str">
        <f t="shared" si="350"/>
        <v>Alto</v>
      </c>
      <c r="AS649">
        <v>36</v>
      </c>
      <c r="AT649" t="str">
        <f t="shared" si="351"/>
        <v>Bajo</v>
      </c>
      <c r="AU649">
        <v>420</v>
      </c>
      <c r="AV649" t="str">
        <f t="shared" si="352"/>
        <v>Alto</v>
      </c>
      <c r="AW649">
        <v>140</v>
      </c>
      <c r="AX649" t="str">
        <f t="shared" si="353"/>
        <v>Normal</v>
      </c>
      <c r="AY649">
        <v>5.3</v>
      </c>
      <c r="AZ649" t="str">
        <f t="shared" si="354"/>
        <v>Alto</v>
      </c>
      <c r="BA649">
        <v>7.5</v>
      </c>
      <c r="BB649" t="str">
        <f t="shared" si="332"/>
        <v>Baja</v>
      </c>
      <c r="BC649">
        <v>7.9</v>
      </c>
      <c r="BD649" t="str">
        <f t="shared" si="355"/>
        <v>Bajo</v>
      </c>
      <c r="BE649">
        <v>4.7</v>
      </c>
      <c r="BF649" t="str">
        <f t="shared" si="356"/>
        <v>Alto</v>
      </c>
      <c r="BG649">
        <v>1</v>
      </c>
      <c r="BH649" t="str">
        <f t="shared" si="357"/>
        <v>Toma ECA</v>
      </c>
      <c r="BI649">
        <v>1</v>
      </c>
      <c r="BJ649" t="str">
        <f t="shared" si="358"/>
        <v>Toma ARB</v>
      </c>
      <c r="BK649">
        <v>0</v>
      </c>
      <c r="BL649" t="str">
        <f t="shared" si="359"/>
        <v>No toma diureticos</v>
      </c>
      <c r="BM649">
        <v>1</v>
      </c>
      <c r="BN649" t="str">
        <f t="shared" si="360"/>
        <v>Toma estatinas</v>
      </c>
      <c r="BO649">
        <v>1</v>
      </c>
      <c r="BP649" t="str">
        <f t="shared" si="361"/>
        <v>Enfermedad renal</v>
      </c>
      <c r="BQ649">
        <v>0</v>
      </c>
      <c r="BR649" t="str">
        <f t="shared" si="362"/>
        <v>Sano</v>
      </c>
    </row>
    <row r="650" spans="1:70" x14ac:dyDescent="0.25">
      <c r="A650" t="s">
        <v>650</v>
      </c>
      <c r="B650">
        <v>72</v>
      </c>
      <c r="C650" t="str">
        <f t="shared" si="333"/>
        <v>Adulto Mayor</v>
      </c>
      <c r="D650" t="s">
        <v>6</v>
      </c>
      <c r="E650">
        <v>34.200000000000003</v>
      </c>
      <c r="F650" t="str">
        <f t="shared" si="334"/>
        <v>Obesidad I</v>
      </c>
      <c r="G650">
        <v>0</v>
      </c>
      <c r="H650" t="str">
        <f t="shared" si="335"/>
        <v>No tiene herencia</v>
      </c>
      <c r="I650">
        <v>154</v>
      </c>
      <c r="J650">
        <v>108</v>
      </c>
      <c r="K650">
        <v>86</v>
      </c>
      <c r="L650" t="str">
        <f t="shared" si="336"/>
        <v>Normal</v>
      </c>
      <c r="M650">
        <v>42</v>
      </c>
      <c r="N650" t="str">
        <f t="shared" si="337"/>
        <v>Intermedia</v>
      </c>
      <c r="O650">
        <v>3</v>
      </c>
      <c r="P650" t="str">
        <f t="shared" si="338"/>
        <v>Limitacion marcada</v>
      </c>
      <c r="Q650">
        <v>0</v>
      </c>
      <c r="R650" t="str">
        <f t="shared" si="339"/>
        <v>No tiene cetoacidosis</v>
      </c>
      <c r="S650">
        <v>1</v>
      </c>
      <c r="T650" t="str">
        <f t="shared" si="340"/>
        <v>Tiene Insuficiencia</v>
      </c>
      <c r="U650">
        <v>1</v>
      </c>
      <c r="V650" t="str">
        <f t="shared" si="341"/>
        <v>Hipertenso</v>
      </c>
      <c r="W650">
        <v>2.8</v>
      </c>
      <c r="X650" t="str">
        <f t="shared" si="330"/>
        <v>Alto</v>
      </c>
      <c r="Y650">
        <v>103</v>
      </c>
      <c r="Z650" t="str">
        <f t="shared" si="331"/>
        <v>Riesgo</v>
      </c>
      <c r="AA650">
        <v>47</v>
      </c>
      <c r="AB650" t="str">
        <f t="shared" si="342"/>
        <v>Funcion disminuida moderada</v>
      </c>
      <c r="AC650">
        <v>1220</v>
      </c>
      <c r="AD650" t="str">
        <f t="shared" si="343"/>
        <v>Proteinuria</v>
      </c>
      <c r="AE650">
        <v>854</v>
      </c>
      <c r="AF650" t="str">
        <f t="shared" si="344"/>
        <v>Macroalbuminuria</v>
      </c>
      <c r="AG650">
        <v>832</v>
      </c>
      <c r="AH650" t="str">
        <f t="shared" si="345"/>
        <v>Poliuria</v>
      </c>
      <c r="AI650">
        <v>1</v>
      </c>
      <c r="AJ650" t="str">
        <f t="shared" si="346"/>
        <v>Diabetico</v>
      </c>
      <c r="AK650">
        <v>131</v>
      </c>
      <c r="AL650" t="str">
        <f t="shared" si="347"/>
        <v>Diabetes</v>
      </c>
      <c r="AM650">
        <v>7.8</v>
      </c>
      <c r="AN650" t="str">
        <f t="shared" si="348"/>
        <v>Diabetes</v>
      </c>
      <c r="AO650">
        <v>309</v>
      </c>
      <c r="AP650" t="str">
        <f t="shared" si="349"/>
        <v>Riesgo</v>
      </c>
      <c r="AQ650">
        <v>134</v>
      </c>
      <c r="AR650" t="str">
        <f t="shared" si="350"/>
        <v>Limite alto</v>
      </c>
      <c r="AS650">
        <v>25</v>
      </c>
      <c r="AT650" t="str">
        <f t="shared" si="351"/>
        <v>Bajo</v>
      </c>
      <c r="AU650">
        <v>248</v>
      </c>
      <c r="AV650" t="str">
        <f t="shared" si="352"/>
        <v>Alto</v>
      </c>
      <c r="AW650">
        <v>140</v>
      </c>
      <c r="AX650" t="str">
        <f t="shared" si="353"/>
        <v>Normal</v>
      </c>
      <c r="AY650">
        <v>5.6</v>
      </c>
      <c r="AZ650" t="str">
        <f t="shared" si="354"/>
        <v>Alto</v>
      </c>
      <c r="BA650">
        <v>7.6</v>
      </c>
      <c r="BB650" t="str">
        <f t="shared" si="332"/>
        <v>Baja</v>
      </c>
      <c r="BC650">
        <v>8.1999999999999993</v>
      </c>
      <c r="BD650" t="str">
        <f t="shared" si="355"/>
        <v>Bajo</v>
      </c>
      <c r="BE650">
        <v>6.6</v>
      </c>
      <c r="BF650" t="str">
        <f t="shared" si="356"/>
        <v>Alto</v>
      </c>
      <c r="BG650">
        <v>1</v>
      </c>
      <c r="BH650" t="str">
        <f t="shared" si="357"/>
        <v>Toma ECA</v>
      </c>
      <c r="BI650">
        <v>1</v>
      </c>
      <c r="BJ650" t="str">
        <f t="shared" si="358"/>
        <v>Toma ARB</v>
      </c>
      <c r="BK650">
        <v>1</v>
      </c>
      <c r="BL650" t="str">
        <f t="shared" si="359"/>
        <v>Toma diureticos</v>
      </c>
      <c r="BM650">
        <v>0</v>
      </c>
      <c r="BN650" t="str">
        <f t="shared" si="360"/>
        <v>No toma estatinas</v>
      </c>
      <c r="BO650">
        <v>1</v>
      </c>
      <c r="BP650" t="str">
        <f t="shared" si="361"/>
        <v>Enfermedad renal</v>
      </c>
      <c r="BQ650">
        <v>0</v>
      </c>
      <c r="BR650" t="str">
        <f t="shared" si="362"/>
        <v>Sano</v>
      </c>
    </row>
    <row r="651" spans="1:70" x14ac:dyDescent="0.25">
      <c r="A651" t="s">
        <v>651</v>
      </c>
      <c r="B651">
        <v>40</v>
      </c>
      <c r="C651" t="str">
        <f t="shared" si="333"/>
        <v>Adulto</v>
      </c>
      <c r="D651" t="s">
        <v>1</v>
      </c>
      <c r="E651">
        <v>21.9</v>
      </c>
      <c r="F651" t="str">
        <f t="shared" si="334"/>
        <v>Peso Normal</v>
      </c>
      <c r="G651">
        <v>1</v>
      </c>
      <c r="H651" t="str">
        <f t="shared" si="335"/>
        <v>Tiene herencia</v>
      </c>
      <c r="I651">
        <v>126</v>
      </c>
      <c r="J651">
        <v>84</v>
      </c>
      <c r="K651">
        <v>62</v>
      </c>
      <c r="L651" t="str">
        <f t="shared" si="336"/>
        <v>Normal</v>
      </c>
      <c r="M651">
        <v>65</v>
      </c>
      <c r="N651" t="str">
        <f t="shared" si="337"/>
        <v>Normal</v>
      </c>
      <c r="O651">
        <v>1</v>
      </c>
      <c r="P651" t="str">
        <f t="shared" si="338"/>
        <v>Sin limitaciones</v>
      </c>
      <c r="Q651">
        <v>0</v>
      </c>
      <c r="R651" t="str">
        <f t="shared" si="339"/>
        <v>No tiene cetoacidosis</v>
      </c>
      <c r="S651">
        <v>0</v>
      </c>
      <c r="T651" t="str">
        <f t="shared" si="340"/>
        <v>No tiene Insuficiencia</v>
      </c>
      <c r="U651">
        <v>1</v>
      </c>
      <c r="V651" t="str">
        <f t="shared" si="341"/>
        <v>Hipertenso</v>
      </c>
      <c r="W651">
        <v>0.9</v>
      </c>
      <c r="X651" t="str">
        <f t="shared" si="330"/>
        <v>Normal</v>
      </c>
      <c r="Y651">
        <v>22</v>
      </c>
      <c r="Z651" t="str">
        <f t="shared" si="331"/>
        <v>Normal</v>
      </c>
      <c r="AA651">
        <v>114</v>
      </c>
      <c r="AB651" t="str">
        <f t="shared" si="342"/>
        <v>Normal</v>
      </c>
      <c r="AC651">
        <v>21</v>
      </c>
      <c r="AD651" t="str">
        <f t="shared" si="343"/>
        <v>Normal</v>
      </c>
      <c r="AE651">
        <v>16</v>
      </c>
      <c r="AF651" t="str">
        <f t="shared" si="344"/>
        <v>Normal</v>
      </c>
      <c r="AG651">
        <v>1028</v>
      </c>
      <c r="AH651" t="str">
        <f t="shared" si="345"/>
        <v>Poliuria</v>
      </c>
      <c r="AI651">
        <v>0</v>
      </c>
      <c r="AJ651" t="str">
        <f t="shared" si="346"/>
        <v>No Diabetico</v>
      </c>
      <c r="AK651">
        <v>119</v>
      </c>
      <c r="AL651" t="str">
        <f t="shared" si="347"/>
        <v>Prediabetes</v>
      </c>
      <c r="AM651">
        <v>6.2</v>
      </c>
      <c r="AN651" t="str">
        <f t="shared" si="348"/>
        <v>Prediabetes</v>
      </c>
      <c r="AO651">
        <v>159</v>
      </c>
      <c r="AP651" t="str">
        <f t="shared" si="349"/>
        <v>Normal</v>
      </c>
      <c r="AQ651">
        <v>106</v>
      </c>
      <c r="AR651" t="str">
        <f t="shared" si="350"/>
        <v>Casi normal</v>
      </c>
      <c r="AS651">
        <v>58</v>
      </c>
      <c r="AT651" t="str">
        <f t="shared" si="351"/>
        <v>Bajo</v>
      </c>
      <c r="AU651">
        <v>87</v>
      </c>
      <c r="AV651" t="str">
        <f t="shared" si="352"/>
        <v>Normal</v>
      </c>
      <c r="AW651">
        <v>137</v>
      </c>
      <c r="AX651" t="str">
        <f t="shared" si="353"/>
        <v>Normal</v>
      </c>
      <c r="AY651">
        <v>4.0999999999999996</v>
      </c>
      <c r="AZ651" t="str">
        <f t="shared" si="354"/>
        <v>Normal</v>
      </c>
      <c r="BA651">
        <v>12.9</v>
      </c>
      <c r="BB651" t="str">
        <f t="shared" si="332"/>
        <v>Baja</v>
      </c>
      <c r="BC651">
        <v>9.1999999999999993</v>
      </c>
      <c r="BD651" t="str">
        <f t="shared" si="355"/>
        <v>Normal</v>
      </c>
      <c r="BE651">
        <v>4.5</v>
      </c>
      <c r="BF651" t="str">
        <f t="shared" si="356"/>
        <v>Normal</v>
      </c>
      <c r="BG651">
        <v>0</v>
      </c>
      <c r="BH651" t="str">
        <f t="shared" si="357"/>
        <v>No Toma ECA</v>
      </c>
      <c r="BI651">
        <v>1</v>
      </c>
      <c r="BJ651" t="str">
        <f t="shared" si="358"/>
        <v>Toma ARB</v>
      </c>
      <c r="BK651">
        <v>0</v>
      </c>
      <c r="BL651" t="str">
        <f t="shared" si="359"/>
        <v>No toma diureticos</v>
      </c>
      <c r="BM651">
        <v>1</v>
      </c>
      <c r="BN651" t="str">
        <f t="shared" si="360"/>
        <v>Toma estatinas</v>
      </c>
      <c r="BO651">
        <v>0</v>
      </c>
      <c r="BP651" t="str">
        <f t="shared" si="361"/>
        <v>Sano</v>
      </c>
      <c r="BQ651">
        <v>1</v>
      </c>
      <c r="BR651" t="str">
        <f t="shared" si="362"/>
        <v>Enfermedad cardiovascular</v>
      </c>
    </row>
    <row r="652" spans="1:70" x14ac:dyDescent="0.25">
      <c r="A652" t="s">
        <v>652</v>
      </c>
      <c r="B652">
        <v>66</v>
      </c>
      <c r="C652" t="str">
        <f t="shared" si="333"/>
        <v>Adulto Mayor</v>
      </c>
      <c r="D652" t="s">
        <v>1</v>
      </c>
      <c r="E652">
        <v>29.5</v>
      </c>
      <c r="F652" t="str">
        <f t="shared" si="334"/>
        <v>Sobrepeso</v>
      </c>
      <c r="G652">
        <v>1</v>
      </c>
      <c r="H652" t="str">
        <f t="shared" si="335"/>
        <v>Tiene herencia</v>
      </c>
      <c r="I652">
        <v>170</v>
      </c>
      <c r="J652">
        <v>95</v>
      </c>
      <c r="K652">
        <v>77</v>
      </c>
      <c r="L652" t="str">
        <f t="shared" si="336"/>
        <v>Normal</v>
      </c>
      <c r="M652">
        <v>44</v>
      </c>
      <c r="N652" t="str">
        <f t="shared" si="337"/>
        <v>Intermedia</v>
      </c>
      <c r="O652">
        <v>4</v>
      </c>
      <c r="P652" t="str">
        <f t="shared" si="338"/>
        <v>Incapacidad</v>
      </c>
      <c r="Q652">
        <v>1</v>
      </c>
      <c r="R652" t="str">
        <f t="shared" si="339"/>
        <v>Tiene cetoacidosis</v>
      </c>
      <c r="S652">
        <v>1</v>
      </c>
      <c r="T652" t="str">
        <f t="shared" si="340"/>
        <v>Tiene Insuficiencia</v>
      </c>
      <c r="U652">
        <v>1</v>
      </c>
      <c r="V652" t="str">
        <f t="shared" si="341"/>
        <v>Hipertenso</v>
      </c>
      <c r="W652">
        <v>4.5999999999999996</v>
      </c>
      <c r="X652" t="str">
        <f t="shared" si="330"/>
        <v>Alto</v>
      </c>
      <c r="Y652">
        <v>98</v>
      </c>
      <c r="Z652" t="str">
        <f t="shared" si="331"/>
        <v>Elevado</v>
      </c>
      <c r="AA652">
        <v>10</v>
      </c>
      <c r="AB652" t="str">
        <f t="shared" si="342"/>
        <v>Fallo renal</v>
      </c>
      <c r="AC652">
        <v>2328</v>
      </c>
      <c r="AD652" t="str">
        <f t="shared" si="343"/>
        <v>Proteinuria</v>
      </c>
      <c r="AE652">
        <v>1862</v>
      </c>
      <c r="AF652" t="str">
        <f t="shared" si="344"/>
        <v>Macroalbuminuria</v>
      </c>
      <c r="AG652">
        <v>389</v>
      </c>
      <c r="AH652" t="str">
        <f t="shared" si="345"/>
        <v>Oliguria</v>
      </c>
      <c r="AI652">
        <v>1</v>
      </c>
      <c r="AJ652" t="str">
        <f t="shared" si="346"/>
        <v>Diabetico</v>
      </c>
      <c r="AK652">
        <v>142</v>
      </c>
      <c r="AL652" t="str">
        <f t="shared" si="347"/>
        <v>Diabetes</v>
      </c>
      <c r="AM652">
        <v>10.7</v>
      </c>
      <c r="AN652" t="str">
        <f t="shared" si="348"/>
        <v>Diabetes</v>
      </c>
      <c r="AO652">
        <v>223</v>
      </c>
      <c r="AP652" t="str">
        <f t="shared" si="349"/>
        <v>Alto</v>
      </c>
      <c r="AQ652">
        <v>142</v>
      </c>
      <c r="AR652" t="str">
        <f t="shared" si="350"/>
        <v>Limite alto</v>
      </c>
      <c r="AS652">
        <v>38</v>
      </c>
      <c r="AT652" t="str">
        <f t="shared" si="351"/>
        <v>Bajo</v>
      </c>
      <c r="AU652">
        <v>338</v>
      </c>
      <c r="AV652" t="str">
        <f t="shared" si="352"/>
        <v>Alto</v>
      </c>
      <c r="AW652">
        <v>131</v>
      </c>
      <c r="AX652" t="str">
        <f t="shared" si="353"/>
        <v>Bajo</v>
      </c>
      <c r="AY652">
        <v>5.3</v>
      </c>
      <c r="AZ652" t="str">
        <f t="shared" si="354"/>
        <v>Alto</v>
      </c>
      <c r="BA652">
        <v>8.6999999999999993</v>
      </c>
      <c r="BB652" t="str">
        <f t="shared" si="332"/>
        <v>Baja</v>
      </c>
      <c r="BC652">
        <v>8.9</v>
      </c>
      <c r="BD652" t="str">
        <f t="shared" si="355"/>
        <v>Normal</v>
      </c>
      <c r="BE652">
        <v>5.7</v>
      </c>
      <c r="BF652" t="str">
        <f t="shared" si="356"/>
        <v>Alto</v>
      </c>
      <c r="BG652">
        <v>1</v>
      </c>
      <c r="BH652" t="str">
        <f t="shared" si="357"/>
        <v>Toma ECA</v>
      </c>
      <c r="BI652">
        <v>1</v>
      </c>
      <c r="BJ652" t="str">
        <f t="shared" si="358"/>
        <v>Toma ARB</v>
      </c>
      <c r="BK652">
        <v>0</v>
      </c>
      <c r="BL652" t="str">
        <f t="shared" si="359"/>
        <v>No toma diureticos</v>
      </c>
      <c r="BM652">
        <v>1</v>
      </c>
      <c r="BN652" t="str">
        <f t="shared" si="360"/>
        <v>Toma estatinas</v>
      </c>
      <c r="BO652">
        <v>1</v>
      </c>
      <c r="BP652" t="str">
        <f t="shared" si="361"/>
        <v>Enfermedad renal</v>
      </c>
      <c r="BQ652">
        <v>0</v>
      </c>
      <c r="BR652" t="str">
        <f t="shared" si="362"/>
        <v>Sano</v>
      </c>
    </row>
    <row r="653" spans="1:70" x14ac:dyDescent="0.25">
      <c r="A653" t="s">
        <v>653</v>
      </c>
      <c r="B653">
        <v>61</v>
      </c>
      <c r="C653" t="str">
        <f t="shared" si="333"/>
        <v>Adulto Mayor</v>
      </c>
      <c r="D653" t="s">
        <v>1</v>
      </c>
      <c r="E653">
        <v>19.2</v>
      </c>
      <c r="F653" t="str">
        <f t="shared" si="334"/>
        <v>Peso Normal</v>
      </c>
      <c r="G653">
        <v>0</v>
      </c>
      <c r="H653" t="str">
        <f t="shared" si="335"/>
        <v>No tiene herencia</v>
      </c>
      <c r="I653">
        <v>131</v>
      </c>
      <c r="J653">
        <v>75</v>
      </c>
      <c r="K653">
        <v>81</v>
      </c>
      <c r="L653" t="str">
        <f t="shared" si="336"/>
        <v>Normal</v>
      </c>
      <c r="M653">
        <v>51</v>
      </c>
      <c r="N653" t="str">
        <f t="shared" si="337"/>
        <v>Normal</v>
      </c>
      <c r="O653">
        <v>1</v>
      </c>
      <c r="P653" t="str">
        <f t="shared" si="338"/>
        <v>Sin limitaciones</v>
      </c>
      <c r="Q653">
        <v>0</v>
      </c>
      <c r="R653" t="str">
        <f t="shared" si="339"/>
        <v>No tiene cetoacidosis</v>
      </c>
      <c r="S653">
        <v>0</v>
      </c>
      <c r="T653" t="str">
        <f t="shared" si="340"/>
        <v>No tiene Insuficiencia</v>
      </c>
      <c r="U653">
        <v>1</v>
      </c>
      <c r="V653" t="str">
        <f t="shared" si="341"/>
        <v>Hipertenso</v>
      </c>
      <c r="W653">
        <v>0.9</v>
      </c>
      <c r="X653" t="str">
        <f t="shared" si="330"/>
        <v>Normal</v>
      </c>
      <c r="Y653">
        <v>32</v>
      </c>
      <c r="Z653" t="str">
        <f t="shared" si="331"/>
        <v>Normal</v>
      </c>
      <c r="AA653">
        <v>96</v>
      </c>
      <c r="AB653" t="str">
        <f t="shared" si="342"/>
        <v>Normal</v>
      </c>
      <c r="AC653">
        <v>22</v>
      </c>
      <c r="AD653" t="str">
        <f t="shared" si="343"/>
        <v>Normal</v>
      </c>
      <c r="AE653">
        <v>17</v>
      </c>
      <c r="AF653" t="str">
        <f t="shared" si="344"/>
        <v>Normal</v>
      </c>
      <c r="AG653">
        <v>1523</v>
      </c>
      <c r="AH653" t="str">
        <f t="shared" si="345"/>
        <v>Poliuria</v>
      </c>
      <c r="AI653">
        <v>1</v>
      </c>
      <c r="AJ653" t="str">
        <f t="shared" si="346"/>
        <v>Diabetico</v>
      </c>
      <c r="AK653">
        <v>106</v>
      </c>
      <c r="AL653" t="str">
        <f t="shared" si="347"/>
        <v>Prediabetes</v>
      </c>
      <c r="AM653">
        <v>5.3</v>
      </c>
      <c r="AN653" t="str">
        <f t="shared" si="348"/>
        <v>Normal</v>
      </c>
      <c r="AO653">
        <v>155</v>
      </c>
      <c r="AP653" t="str">
        <f t="shared" si="349"/>
        <v>Normal</v>
      </c>
      <c r="AQ653">
        <v>92</v>
      </c>
      <c r="AR653" t="str">
        <f t="shared" si="350"/>
        <v>Normal</v>
      </c>
      <c r="AS653">
        <v>62</v>
      </c>
      <c r="AT653" t="str">
        <f t="shared" si="351"/>
        <v>Normal</v>
      </c>
      <c r="AU653">
        <v>135</v>
      </c>
      <c r="AV653" t="str">
        <f t="shared" si="352"/>
        <v>Normal</v>
      </c>
      <c r="AW653">
        <v>143</v>
      </c>
      <c r="AX653" t="str">
        <f t="shared" si="353"/>
        <v>Normal</v>
      </c>
      <c r="AY653">
        <v>4.3</v>
      </c>
      <c r="AZ653" t="str">
        <f t="shared" si="354"/>
        <v>Normal</v>
      </c>
      <c r="BA653">
        <v>14.4</v>
      </c>
      <c r="BB653" t="str">
        <f t="shared" si="332"/>
        <v>Normal</v>
      </c>
      <c r="BC653">
        <v>9.6999999999999993</v>
      </c>
      <c r="BD653" t="str">
        <f t="shared" si="355"/>
        <v>Normal</v>
      </c>
      <c r="BE653">
        <v>3.3</v>
      </c>
      <c r="BF653" t="str">
        <f t="shared" si="356"/>
        <v>Normal</v>
      </c>
      <c r="BG653">
        <v>1</v>
      </c>
      <c r="BH653" t="str">
        <f t="shared" si="357"/>
        <v>Toma ECA</v>
      </c>
      <c r="BI653">
        <v>0</v>
      </c>
      <c r="BJ653" t="str">
        <f t="shared" si="358"/>
        <v>No toma ARB</v>
      </c>
      <c r="BK653">
        <v>0</v>
      </c>
      <c r="BL653" t="str">
        <f t="shared" si="359"/>
        <v>No toma diureticos</v>
      </c>
      <c r="BM653">
        <v>0</v>
      </c>
      <c r="BN653" t="str">
        <f t="shared" si="360"/>
        <v>No toma estatinas</v>
      </c>
      <c r="BO653">
        <v>0</v>
      </c>
      <c r="BP653" t="str">
        <f t="shared" si="361"/>
        <v>Sano</v>
      </c>
      <c r="BQ653">
        <v>1</v>
      </c>
      <c r="BR653" t="str">
        <f t="shared" si="362"/>
        <v>Enfermedad cardiovascular</v>
      </c>
    </row>
    <row r="654" spans="1:70" x14ac:dyDescent="0.25">
      <c r="A654" t="s">
        <v>654</v>
      </c>
      <c r="B654">
        <v>76</v>
      </c>
      <c r="C654" t="str">
        <f t="shared" si="333"/>
        <v>Adulto Mayor</v>
      </c>
      <c r="D654" t="s">
        <v>6</v>
      </c>
      <c r="E654">
        <v>31.3</v>
      </c>
      <c r="F654" t="str">
        <f t="shared" si="334"/>
        <v>Obesidad I</v>
      </c>
      <c r="G654">
        <v>1</v>
      </c>
      <c r="H654" t="str">
        <f t="shared" si="335"/>
        <v>Tiene herencia</v>
      </c>
      <c r="I654">
        <v>160</v>
      </c>
      <c r="J654">
        <v>110</v>
      </c>
      <c r="K654">
        <v>82</v>
      </c>
      <c r="L654" t="str">
        <f t="shared" si="336"/>
        <v>Normal</v>
      </c>
      <c r="M654">
        <v>25</v>
      </c>
      <c r="N654" t="str">
        <f t="shared" si="337"/>
        <v>Reducida</v>
      </c>
      <c r="O654">
        <v>3</v>
      </c>
      <c r="P654" t="str">
        <f t="shared" si="338"/>
        <v>Limitacion marcada</v>
      </c>
      <c r="Q654">
        <v>1</v>
      </c>
      <c r="R654" t="str">
        <f t="shared" si="339"/>
        <v>Tiene cetoacidosis</v>
      </c>
      <c r="S654">
        <v>0</v>
      </c>
      <c r="T654" t="str">
        <f t="shared" si="340"/>
        <v>No tiene Insuficiencia</v>
      </c>
      <c r="U654">
        <v>1</v>
      </c>
      <c r="V654" t="str">
        <f t="shared" si="341"/>
        <v>Hipertenso</v>
      </c>
      <c r="W654">
        <v>5</v>
      </c>
      <c r="X654" t="str">
        <f t="shared" si="330"/>
        <v>Alto</v>
      </c>
      <c r="Y654">
        <v>50</v>
      </c>
      <c r="Z654" t="str">
        <f t="shared" si="331"/>
        <v>Elevado</v>
      </c>
      <c r="AA654">
        <v>56</v>
      </c>
      <c r="AB654" t="str">
        <f t="shared" si="342"/>
        <v>Funcion disminuida moderada</v>
      </c>
      <c r="AC654">
        <v>1282</v>
      </c>
      <c r="AD654" t="str">
        <f t="shared" si="343"/>
        <v>Proteinuria</v>
      </c>
      <c r="AE654">
        <v>1153</v>
      </c>
      <c r="AF654" t="str">
        <f t="shared" si="344"/>
        <v>Macroalbuminuria</v>
      </c>
      <c r="AG654">
        <v>527</v>
      </c>
      <c r="AH654" t="str">
        <f t="shared" si="345"/>
        <v>Poliuria</v>
      </c>
      <c r="AI654">
        <v>1</v>
      </c>
      <c r="AJ654" t="str">
        <f t="shared" si="346"/>
        <v>Diabetico</v>
      </c>
      <c r="AK654">
        <v>192</v>
      </c>
      <c r="AL654" t="str">
        <f t="shared" si="347"/>
        <v>Diabetes</v>
      </c>
      <c r="AM654">
        <v>7.6</v>
      </c>
      <c r="AN654" t="str">
        <f t="shared" si="348"/>
        <v>Diabetes</v>
      </c>
      <c r="AO654">
        <v>314</v>
      </c>
      <c r="AP654" t="str">
        <f t="shared" si="349"/>
        <v>Riesgo</v>
      </c>
      <c r="AQ654">
        <v>181</v>
      </c>
      <c r="AR654" t="str">
        <f t="shared" si="350"/>
        <v>Alto</v>
      </c>
      <c r="AS654">
        <v>36</v>
      </c>
      <c r="AT654" t="str">
        <f t="shared" si="351"/>
        <v>Bajo</v>
      </c>
      <c r="AU654">
        <v>249</v>
      </c>
      <c r="AV654" t="str">
        <f t="shared" si="352"/>
        <v>Alto</v>
      </c>
      <c r="AW654">
        <v>136</v>
      </c>
      <c r="AX654" t="str">
        <f t="shared" si="353"/>
        <v>Normal</v>
      </c>
      <c r="AY654">
        <v>5.3</v>
      </c>
      <c r="AZ654" t="str">
        <f t="shared" si="354"/>
        <v>Alto</v>
      </c>
      <c r="BA654">
        <v>9.6999999999999993</v>
      </c>
      <c r="BB654" t="str">
        <f t="shared" si="332"/>
        <v>Baja</v>
      </c>
      <c r="BC654">
        <v>8</v>
      </c>
      <c r="BD654" t="str">
        <f t="shared" si="355"/>
        <v>Bajo</v>
      </c>
      <c r="BE654">
        <v>7.2</v>
      </c>
      <c r="BF654" t="str">
        <f t="shared" si="356"/>
        <v>Alto</v>
      </c>
      <c r="BG654">
        <v>0</v>
      </c>
      <c r="BH654" t="str">
        <f t="shared" si="357"/>
        <v>No Toma ECA</v>
      </c>
      <c r="BI654">
        <v>0</v>
      </c>
      <c r="BJ654" t="str">
        <f t="shared" si="358"/>
        <v>No toma ARB</v>
      </c>
      <c r="BK654">
        <v>1</v>
      </c>
      <c r="BL654" t="str">
        <f t="shared" si="359"/>
        <v>Toma diureticos</v>
      </c>
      <c r="BM654">
        <v>0</v>
      </c>
      <c r="BN654" t="str">
        <f t="shared" si="360"/>
        <v>No toma estatinas</v>
      </c>
      <c r="BO654">
        <v>1</v>
      </c>
      <c r="BP654" t="str">
        <f t="shared" si="361"/>
        <v>Enfermedad renal</v>
      </c>
      <c r="BQ654">
        <v>0</v>
      </c>
      <c r="BR654" t="str">
        <f t="shared" si="362"/>
        <v>Sano</v>
      </c>
    </row>
    <row r="655" spans="1:70" x14ac:dyDescent="0.25">
      <c r="A655" t="s">
        <v>655</v>
      </c>
      <c r="B655">
        <v>43</v>
      </c>
      <c r="C655" t="str">
        <f t="shared" si="333"/>
        <v>Adulto</v>
      </c>
      <c r="D655" t="s">
        <v>6</v>
      </c>
      <c r="E655">
        <v>29.2</v>
      </c>
      <c r="F655" t="str">
        <f t="shared" si="334"/>
        <v>Sobrepeso</v>
      </c>
      <c r="G655">
        <v>0</v>
      </c>
      <c r="H655" t="str">
        <f t="shared" si="335"/>
        <v>No tiene herencia</v>
      </c>
      <c r="I655">
        <v>103</v>
      </c>
      <c r="J655">
        <v>66</v>
      </c>
      <c r="K655">
        <v>78</v>
      </c>
      <c r="L655" t="str">
        <f t="shared" si="336"/>
        <v>Normal</v>
      </c>
      <c r="M655">
        <v>50</v>
      </c>
      <c r="N655" t="str">
        <f t="shared" si="337"/>
        <v>Normal</v>
      </c>
      <c r="O655">
        <v>1</v>
      </c>
      <c r="P655" t="str">
        <f t="shared" si="338"/>
        <v>Sin limitaciones</v>
      </c>
      <c r="Q655">
        <v>0</v>
      </c>
      <c r="R655" t="str">
        <f t="shared" si="339"/>
        <v>No tiene cetoacidosis</v>
      </c>
      <c r="S655">
        <v>0</v>
      </c>
      <c r="T655" t="str">
        <f t="shared" si="340"/>
        <v>No tiene Insuficiencia</v>
      </c>
      <c r="U655">
        <v>0</v>
      </c>
      <c r="V655" t="str">
        <f t="shared" si="341"/>
        <v>Normotenso</v>
      </c>
      <c r="W655">
        <v>0.6</v>
      </c>
      <c r="X655" t="str">
        <f t="shared" si="330"/>
        <v>Normal</v>
      </c>
      <c r="Y655">
        <v>15</v>
      </c>
      <c r="Z655" t="str">
        <f t="shared" si="331"/>
        <v>Bajo</v>
      </c>
      <c r="AA655">
        <v>105</v>
      </c>
      <c r="AB655" t="str">
        <f t="shared" si="342"/>
        <v>Normal</v>
      </c>
      <c r="AC655">
        <v>15</v>
      </c>
      <c r="AD655" t="str">
        <f t="shared" si="343"/>
        <v>Normal</v>
      </c>
      <c r="AE655">
        <v>13</v>
      </c>
      <c r="AF655" t="str">
        <f t="shared" si="344"/>
        <v>Normal</v>
      </c>
      <c r="AG655">
        <v>1767</v>
      </c>
      <c r="AH655" t="str">
        <f t="shared" si="345"/>
        <v>Poliuria</v>
      </c>
      <c r="AI655">
        <v>1</v>
      </c>
      <c r="AJ655" t="str">
        <f t="shared" si="346"/>
        <v>Diabetico</v>
      </c>
      <c r="AK655">
        <v>87</v>
      </c>
      <c r="AL655" t="str">
        <f t="shared" si="347"/>
        <v>Normal</v>
      </c>
      <c r="AM655">
        <v>6.4</v>
      </c>
      <c r="AN655" t="str">
        <f t="shared" si="348"/>
        <v>Prediabetes</v>
      </c>
      <c r="AO655">
        <v>196</v>
      </c>
      <c r="AP655" t="str">
        <f t="shared" si="349"/>
        <v>Normal</v>
      </c>
      <c r="AQ655">
        <v>105</v>
      </c>
      <c r="AR655" t="str">
        <f t="shared" si="350"/>
        <v>Casi normal</v>
      </c>
      <c r="AS655">
        <v>47</v>
      </c>
      <c r="AT655" t="str">
        <f t="shared" si="351"/>
        <v>Bajo</v>
      </c>
      <c r="AU655">
        <v>121</v>
      </c>
      <c r="AV655" t="str">
        <f t="shared" si="352"/>
        <v>Normal</v>
      </c>
      <c r="AW655">
        <v>137</v>
      </c>
      <c r="AX655" t="str">
        <f t="shared" si="353"/>
        <v>Normal</v>
      </c>
      <c r="AY655">
        <v>3.8</v>
      </c>
      <c r="AZ655" t="str">
        <f t="shared" si="354"/>
        <v>Normal</v>
      </c>
      <c r="BA655">
        <v>13.6</v>
      </c>
      <c r="BB655" t="str">
        <f t="shared" si="332"/>
        <v>Normal</v>
      </c>
      <c r="BC655">
        <v>9.6999999999999993</v>
      </c>
      <c r="BD655" t="str">
        <f t="shared" si="355"/>
        <v>Normal</v>
      </c>
      <c r="BE655">
        <v>3.6</v>
      </c>
      <c r="BF655" t="str">
        <f t="shared" si="356"/>
        <v>Normal</v>
      </c>
      <c r="BG655">
        <v>1</v>
      </c>
      <c r="BH655" t="str">
        <f t="shared" si="357"/>
        <v>Toma ECA</v>
      </c>
      <c r="BI655">
        <v>1</v>
      </c>
      <c r="BJ655" t="str">
        <f t="shared" si="358"/>
        <v>Toma ARB</v>
      </c>
      <c r="BK655">
        <v>1</v>
      </c>
      <c r="BL655" t="str">
        <f t="shared" si="359"/>
        <v>Toma diureticos</v>
      </c>
      <c r="BM655">
        <v>1</v>
      </c>
      <c r="BN655" t="str">
        <f t="shared" si="360"/>
        <v>Toma estatinas</v>
      </c>
      <c r="BO655">
        <v>0</v>
      </c>
      <c r="BP655" t="str">
        <f t="shared" si="361"/>
        <v>Sano</v>
      </c>
      <c r="BQ655">
        <v>0</v>
      </c>
      <c r="BR655" t="str">
        <f t="shared" si="362"/>
        <v>Sano</v>
      </c>
    </row>
    <row r="656" spans="1:70" x14ac:dyDescent="0.25">
      <c r="A656" t="s">
        <v>656</v>
      </c>
      <c r="B656">
        <v>59</v>
      </c>
      <c r="C656" t="str">
        <f t="shared" si="333"/>
        <v>Adulto</v>
      </c>
      <c r="D656" t="s">
        <v>6</v>
      </c>
      <c r="E656">
        <v>34.700000000000003</v>
      </c>
      <c r="F656" t="str">
        <f t="shared" si="334"/>
        <v>Obesidad I</v>
      </c>
      <c r="G656">
        <v>1</v>
      </c>
      <c r="H656" t="str">
        <f t="shared" si="335"/>
        <v>Tiene herencia</v>
      </c>
      <c r="I656">
        <v>180</v>
      </c>
      <c r="J656">
        <v>94</v>
      </c>
      <c r="K656">
        <v>95</v>
      </c>
      <c r="L656" t="str">
        <f t="shared" si="336"/>
        <v>Normal</v>
      </c>
      <c r="M656">
        <v>48</v>
      </c>
      <c r="N656" t="str">
        <f t="shared" si="337"/>
        <v>Intermedia</v>
      </c>
      <c r="O656">
        <v>3</v>
      </c>
      <c r="P656" t="str">
        <f t="shared" si="338"/>
        <v>Limitacion marcada</v>
      </c>
      <c r="Q656">
        <v>0</v>
      </c>
      <c r="R656" t="str">
        <f t="shared" si="339"/>
        <v>No tiene cetoacidosis</v>
      </c>
      <c r="S656">
        <v>0</v>
      </c>
      <c r="T656" t="str">
        <f t="shared" si="340"/>
        <v>No tiene Insuficiencia</v>
      </c>
      <c r="U656">
        <v>1</v>
      </c>
      <c r="V656" t="str">
        <f t="shared" si="341"/>
        <v>Hipertenso</v>
      </c>
      <c r="W656">
        <v>2.2000000000000002</v>
      </c>
      <c r="X656" t="str">
        <f t="shared" si="330"/>
        <v>Alto</v>
      </c>
      <c r="Y656">
        <v>68</v>
      </c>
      <c r="Z656" t="str">
        <f t="shared" si="331"/>
        <v>Elevado</v>
      </c>
      <c r="AA656">
        <v>31</v>
      </c>
      <c r="AB656" t="str">
        <f t="shared" si="342"/>
        <v>Funcion disminuida moderada</v>
      </c>
      <c r="AC656">
        <v>1029</v>
      </c>
      <c r="AD656" t="str">
        <f t="shared" si="343"/>
        <v>Proteinuria</v>
      </c>
      <c r="AE656">
        <v>823</v>
      </c>
      <c r="AF656" t="str">
        <f t="shared" si="344"/>
        <v>Macroalbuminuria</v>
      </c>
      <c r="AG656">
        <v>510</v>
      </c>
      <c r="AH656" t="str">
        <f t="shared" si="345"/>
        <v>Poliuria</v>
      </c>
      <c r="AI656">
        <v>0</v>
      </c>
      <c r="AJ656" t="str">
        <f t="shared" si="346"/>
        <v>No Diabetico</v>
      </c>
      <c r="AK656">
        <v>121</v>
      </c>
      <c r="AL656" t="str">
        <f t="shared" si="347"/>
        <v>Prediabetes</v>
      </c>
      <c r="AM656">
        <v>10.1</v>
      </c>
      <c r="AN656" t="str">
        <f t="shared" si="348"/>
        <v>Diabetes</v>
      </c>
      <c r="AO656">
        <v>221</v>
      </c>
      <c r="AP656" t="str">
        <f t="shared" si="349"/>
        <v>Alto</v>
      </c>
      <c r="AQ656">
        <v>200</v>
      </c>
      <c r="AR656" t="str">
        <f t="shared" si="350"/>
        <v>Muy alto</v>
      </c>
      <c r="AS656">
        <v>28</v>
      </c>
      <c r="AT656" t="str">
        <f t="shared" si="351"/>
        <v>Bajo</v>
      </c>
      <c r="AU656">
        <v>217</v>
      </c>
      <c r="AV656" t="str">
        <f t="shared" si="352"/>
        <v>Alto</v>
      </c>
      <c r="AW656">
        <v>131</v>
      </c>
      <c r="AX656" t="str">
        <f t="shared" si="353"/>
        <v>Bajo</v>
      </c>
      <c r="AY656">
        <v>6.7</v>
      </c>
      <c r="AZ656" t="str">
        <f t="shared" si="354"/>
        <v>Alto</v>
      </c>
      <c r="BA656">
        <v>8.1999999999999993</v>
      </c>
      <c r="BB656" t="str">
        <f t="shared" si="332"/>
        <v>Baja</v>
      </c>
      <c r="BC656">
        <v>7.7</v>
      </c>
      <c r="BD656" t="str">
        <f t="shared" si="355"/>
        <v>Bajo</v>
      </c>
      <c r="BE656">
        <v>6.6</v>
      </c>
      <c r="BF656" t="str">
        <f t="shared" si="356"/>
        <v>Alto</v>
      </c>
      <c r="BG656">
        <v>1</v>
      </c>
      <c r="BH656" t="str">
        <f t="shared" si="357"/>
        <v>Toma ECA</v>
      </c>
      <c r="BI656">
        <v>1</v>
      </c>
      <c r="BJ656" t="str">
        <f t="shared" si="358"/>
        <v>Toma ARB</v>
      </c>
      <c r="BK656">
        <v>1</v>
      </c>
      <c r="BL656" t="str">
        <f t="shared" si="359"/>
        <v>Toma diureticos</v>
      </c>
      <c r="BM656">
        <v>0</v>
      </c>
      <c r="BN656" t="str">
        <f t="shared" si="360"/>
        <v>No toma estatinas</v>
      </c>
      <c r="BO656">
        <v>1</v>
      </c>
      <c r="BP656" t="str">
        <f t="shared" si="361"/>
        <v>Enfermedad renal</v>
      </c>
      <c r="BQ656">
        <v>1</v>
      </c>
      <c r="BR656" t="str">
        <f t="shared" si="362"/>
        <v>Enfermedad cardiovascular</v>
      </c>
    </row>
    <row r="657" spans="1:70" x14ac:dyDescent="0.25">
      <c r="A657" t="s">
        <v>657</v>
      </c>
      <c r="B657">
        <v>64</v>
      </c>
      <c r="C657" t="str">
        <f t="shared" si="333"/>
        <v>Adulto Mayor</v>
      </c>
      <c r="D657" t="s">
        <v>1</v>
      </c>
      <c r="E657">
        <v>25.9</v>
      </c>
      <c r="F657" t="str">
        <f t="shared" si="334"/>
        <v>Sobrepeso</v>
      </c>
      <c r="G657">
        <v>1</v>
      </c>
      <c r="H657" t="str">
        <f t="shared" si="335"/>
        <v>Tiene herencia</v>
      </c>
      <c r="I657">
        <v>176</v>
      </c>
      <c r="J657">
        <v>97</v>
      </c>
      <c r="K657">
        <v>96</v>
      </c>
      <c r="L657" t="str">
        <f t="shared" si="336"/>
        <v>Normal</v>
      </c>
      <c r="M657">
        <v>46</v>
      </c>
      <c r="N657" t="str">
        <f t="shared" si="337"/>
        <v>Intermedia</v>
      </c>
      <c r="O657">
        <v>3</v>
      </c>
      <c r="P657" t="str">
        <f t="shared" si="338"/>
        <v>Limitacion marcada</v>
      </c>
      <c r="Q657">
        <v>1</v>
      </c>
      <c r="R657" t="str">
        <f t="shared" si="339"/>
        <v>Tiene cetoacidosis</v>
      </c>
      <c r="S657">
        <v>0</v>
      </c>
      <c r="T657" t="str">
        <f t="shared" si="340"/>
        <v>No tiene Insuficiencia</v>
      </c>
      <c r="U657">
        <v>1</v>
      </c>
      <c r="V657" t="str">
        <f t="shared" si="341"/>
        <v>Hipertenso</v>
      </c>
      <c r="W657">
        <v>3.9</v>
      </c>
      <c r="X657" t="str">
        <f t="shared" si="330"/>
        <v>Alto</v>
      </c>
      <c r="Y657">
        <v>89</v>
      </c>
      <c r="Z657" t="str">
        <f t="shared" si="331"/>
        <v>Elevado</v>
      </c>
      <c r="AA657">
        <v>37</v>
      </c>
      <c r="AB657" t="str">
        <f t="shared" si="342"/>
        <v>Funcion disminuida moderada</v>
      </c>
      <c r="AC657">
        <v>1510</v>
      </c>
      <c r="AD657" t="str">
        <f t="shared" si="343"/>
        <v>Proteinuria</v>
      </c>
      <c r="AE657">
        <v>1208</v>
      </c>
      <c r="AF657" t="str">
        <f t="shared" si="344"/>
        <v>Macroalbuminuria</v>
      </c>
      <c r="AG657">
        <v>469</v>
      </c>
      <c r="AH657" t="str">
        <f t="shared" si="345"/>
        <v>Oliguria</v>
      </c>
      <c r="AI657">
        <v>1</v>
      </c>
      <c r="AJ657" t="str">
        <f t="shared" si="346"/>
        <v>Diabetico</v>
      </c>
      <c r="AK657">
        <v>136</v>
      </c>
      <c r="AL657" t="str">
        <f t="shared" si="347"/>
        <v>Diabetes</v>
      </c>
      <c r="AM657">
        <v>9.6999999999999993</v>
      </c>
      <c r="AN657" t="str">
        <f t="shared" si="348"/>
        <v>Diabetes</v>
      </c>
      <c r="AO657">
        <v>206</v>
      </c>
      <c r="AP657" t="str">
        <f t="shared" si="349"/>
        <v>Alto</v>
      </c>
      <c r="AQ657">
        <v>218</v>
      </c>
      <c r="AR657" t="str">
        <f t="shared" si="350"/>
        <v>Muy alto</v>
      </c>
      <c r="AS657">
        <v>29</v>
      </c>
      <c r="AT657" t="str">
        <f t="shared" si="351"/>
        <v>Bajo</v>
      </c>
      <c r="AU657">
        <v>219</v>
      </c>
      <c r="AV657" t="str">
        <f t="shared" si="352"/>
        <v>Alto</v>
      </c>
      <c r="AW657">
        <v>132</v>
      </c>
      <c r="AX657" t="str">
        <f t="shared" si="353"/>
        <v>Bajo</v>
      </c>
      <c r="AY657">
        <v>5</v>
      </c>
      <c r="AZ657" t="str">
        <f t="shared" si="354"/>
        <v>Normal</v>
      </c>
      <c r="BA657">
        <v>9.9</v>
      </c>
      <c r="BB657" t="str">
        <f t="shared" si="332"/>
        <v>Baja</v>
      </c>
      <c r="BC657">
        <v>8.1999999999999993</v>
      </c>
      <c r="BD657" t="str">
        <f t="shared" si="355"/>
        <v>Bajo</v>
      </c>
      <c r="BE657">
        <v>6.9</v>
      </c>
      <c r="BF657" t="str">
        <f t="shared" si="356"/>
        <v>Alto</v>
      </c>
      <c r="BG657">
        <v>0</v>
      </c>
      <c r="BH657" t="str">
        <f t="shared" si="357"/>
        <v>No Toma ECA</v>
      </c>
      <c r="BI657">
        <v>0</v>
      </c>
      <c r="BJ657" t="str">
        <f t="shared" si="358"/>
        <v>No toma ARB</v>
      </c>
      <c r="BK657">
        <v>0</v>
      </c>
      <c r="BL657" t="str">
        <f t="shared" si="359"/>
        <v>No toma diureticos</v>
      </c>
      <c r="BM657">
        <v>1</v>
      </c>
      <c r="BN657" t="str">
        <f t="shared" si="360"/>
        <v>Toma estatinas</v>
      </c>
      <c r="BO657">
        <v>1</v>
      </c>
      <c r="BP657" t="str">
        <f t="shared" si="361"/>
        <v>Enfermedad renal</v>
      </c>
      <c r="BQ657">
        <v>1</v>
      </c>
      <c r="BR657" t="str">
        <f t="shared" si="362"/>
        <v>Enfermedad cardiovascular</v>
      </c>
    </row>
    <row r="658" spans="1:70" x14ac:dyDescent="0.25">
      <c r="A658" t="s">
        <v>658</v>
      </c>
      <c r="B658">
        <v>79</v>
      </c>
      <c r="C658" t="str">
        <f t="shared" si="333"/>
        <v>Adulto Mayor</v>
      </c>
      <c r="D658" t="s">
        <v>6</v>
      </c>
      <c r="E658">
        <v>33.5</v>
      </c>
      <c r="F658" t="str">
        <f t="shared" si="334"/>
        <v>Obesidad I</v>
      </c>
      <c r="G658">
        <v>0</v>
      </c>
      <c r="H658" t="str">
        <f t="shared" si="335"/>
        <v>No tiene herencia</v>
      </c>
      <c r="I658">
        <v>176</v>
      </c>
      <c r="J658">
        <v>95</v>
      </c>
      <c r="K658">
        <v>76</v>
      </c>
      <c r="L658" t="str">
        <f t="shared" si="336"/>
        <v>Normal</v>
      </c>
      <c r="M658">
        <v>48</v>
      </c>
      <c r="N658" t="str">
        <f t="shared" si="337"/>
        <v>Intermedia</v>
      </c>
      <c r="O658">
        <v>2</v>
      </c>
      <c r="P658" t="str">
        <f t="shared" si="338"/>
        <v>Ligera limitaciones</v>
      </c>
      <c r="Q658">
        <v>0</v>
      </c>
      <c r="R658" t="str">
        <f t="shared" si="339"/>
        <v>No tiene cetoacidosis</v>
      </c>
      <c r="S658">
        <v>0</v>
      </c>
      <c r="T658" t="str">
        <f t="shared" si="340"/>
        <v>No tiene Insuficiencia</v>
      </c>
      <c r="U658">
        <v>1</v>
      </c>
      <c r="V658" t="str">
        <f t="shared" si="341"/>
        <v>Hipertenso</v>
      </c>
      <c r="W658">
        <v>2.5</v>
      </c>
      <c r="X658" t="str">
        <f t="shared" si="330"/>
        <v>Alto</v>
      </c>
      <c r="Y658">
        <v>110</v>
      </c>
      <c r="Z658" t="str">
        <f t="shared" si="331"/>
        <v>Riesgo</v>
      </c>
      <c r="AA658">
        <v>14</v>
      </c>
      <c r="AB658" t="str">
        <f t="shared" si="342"/>
        <v>Fallo renal</v>
      </c>
      <c r="AC658">
        <v>2307</v>
      </c>
      <c r="AD658" t="str">
        <f t="shared" si="343"/>
        <v>Proteinuria</v>
      </c>
      <c r="AE658">
        <v>1845</v>
      </c>
      <c r="AF658" t="str">
        <f t="shared" si="344"/>
        <v>Macroalbuminuria</v>
      </c>
      <c r="AG658">
        <v>761</v>
      </c>
      <c r="AH658" t="str">
        <f t="shared" si="345"/>
        <v>Poliuria</v>
      </c>
      <c r="AI658">
        <v>0</v>
      </c>
      <c r="AJ658" t="str">
        <f t="shared" si="346"/>
        <v>No Diabetico</v>
      </c>
      <c r="AK658">
        <v>163</v>
      </c>
      <c r="AL658" t="str">
        <f t="shared" si="347"/>
        <v>Diabetes</v>
      </c>
      <c r="AM658">
        <v>9.8000000000000007</v>
      </c>
      <c r="AN658" t="str">
        <f t="shared" si="348"/>
        <v>Diabetes</v>
      </c>
      <c r="AO658">
        <v>318</v>
      </c>
      <c r="AP658" t="str">
        <f t="shared" si="349"/>
        <v>Riesgo</v>
      </c>
      <c r="AQ658">
        <v>198</v>
      </c>
      <c r="AR658" t="str">
        <f t="shared" si="350"/>
        <v>Muy alto</v>
      </c>
      <c r="AS658">
        <v>30</v>
      </c>
      <c r="AT658" t="str">
        <f t="shared" si="351"/>
        <v>Bajo</v>
      </c>
      <c r="AU658">
        <v>437</v>
      </c>
      <c r="AV658" t="str">
        <f t="shared" si="352"/>
        <v>Alto</v>
      </c>
      <c r="AW658">
        <v>132</v>
      </c>
      <c r="AX658" t="str">
        <f t="shared" si="353"/>
        <v>Bajo</v>
      </c>
      <c r="AY658">
        <v>6.3</v>
      </c>
      <c r="AZ658" t="str">
        <f t="shared" si="354"/>
        <v>Alto</v>
      </c>
      <c r="BA658">
        <v>11</v>
      </c>
      <c r="BB658" t="str">
        <f t="shared" si="332"/>
        <v>Baja</v>
      </c>
      <c r="BC658">
        <v>8.4</v>
      </c>
      <c r="BD658" t="str">
        <f t="shared" si="355"/>
        <v>Bajo</v>
      </c>
      <c r="BE658">
        <v>4.5999999999999996</v>
      </c>
      <c r="BF658" t="str">
        <f t="shared" si="356"/>
        <v>Alto</v>
      </c>
      <c r="BG658">
        <v>1</v>
      </c>
      <c r="BH658" t="str">
        <f t="shared" si="357"/>
        <v>Toma ECA</v>
      </c>
      <c r="BI658">
        <v>1</v>
      </c>
      <c r="BJ658" t="str">
        <f t="shared" si="358"/>
        <v>Toma ARB</v>
      </c>
      <c r="BK658">
        <v>1</v>
      </c>
      <c r="BL658" t="str">
        <f t="shared" si="359"/>
        <v>Toma diureticos</v>
      </c>
      <c r="BM658">
        <v>1</v>
      </c>
      <c r="BN658" t="str">
        <f t="shared" si="360"/>
        <v>Toma estatinas</v>
      </c>
      <c r="BO658">
        <v>1</v>
      </c>
      <c r="BP658" t="str">
        <f t="shared" si="361"/>
        <v>Enfermedad renal</v>
      </c>
      <c r="BQ658">
        <v>0</v>
      </c>
      <c r="BR658" t="str">
        <f t="shared" si="362"/>
        <v>Sano</v>
      </c>
    </row>
    <row r="659" spans="1:70" x14ac:dyDescent="0.25">
      <c r="A659" t="s">
        <v>659</v>
      </c>
      <c r="B659">
        <v>61</v>
      </c>
      <c r="C659" t="str">
        <f t="shared" si="333"/>
        <v>Adulto Mayor</v>
      </c>
      <c r="D659" t="s">
        <v>6</v>
      </c>
      <c r="E659">
        <v>28.1</v>
      </c>
      <c r="F659" t="str">
        <f t="shared" si="334"/>
        <v>Sobrepeso</v>
      </c>
      <c r="G659">
        <v>0</v>
      </c>
      <c r="H659" t="str">
        <f t="shared" si="335"/>
        <v>No tiene herencia</v>
      </c>
      <c r="I659">
        <v>116</v>
      </c>
      <c r="J659">
        <v>68</v>
      </c>
      <c r="K659">
        <v>69</v>
      </c>
      <c r="L659" t="str">
        <f t="shared" si="336"/>
        <v>Normal</v>
      </c>
      <c r="M659">
        <v>50</v>
      </c>
      <c r="N659" t="str">
        <f t="shared" si="337"/>
        <v>Normal</v>
      </c>
      <c r="O659">
        <v>1</v>
      </c>
      <c r="P659" t="str">
        <f t="shared" si="338"/>
        <v>Sin limitaciones</v>
      </c>
      <c r="Q659">
        <v>0</v>
      </c>
      <c r="R659" t="str">
        <f t="shared" si="339"/>
        <v>No tiene cetoacidosis</v>
      </c>
      <c r="S659">
        <v>0</v>
      </c>
      <c r="T659" t="str">
        <f t="shared" si="340"/>
        <v>No tiene Insuficiencia</v>
      </c>
      <c r="U659">
        <v>1</v>
      </c>
      <c r="V659" t="str">
        <f t="shared" si="341"/>
        <v>Hipertenso</v>
      </c>
      <c r="W659">
        <v>0.9</v>
      </c>
      <c r="X659" t="str">
        <f t="shared" si="330"/>
        <v>Normal</v>
      </c>
      <c r="Y659">
        <v>16</v>
      </c>
      <c r="Z659" t="str">
        <f t="shared" si="331"/>
        <v>Bajo</v>
      </c>
      <c r="AA659">
        <v>98</v>
      </c>
      <c r="AB659" t="str">
        <f t="shared" si="342"/>
        <v>Normal</v>
      </c>
      <c r="AC659">
        <v>23</v>
      </c>
      <c r="AD659" t="str">
        <f t="shared" si="343"/>
        <v>Normal</v>
      </c>
      <c r="AE659">
        <v>18</v>
      </c>
      <c r="AF659" t="str">
        <f t="shared" si="344"/>
        <v>Normal</v>
      </c>
      <c r="AG659">
        <v>2245</v>
      </c>
      <c r="AH659" t="str">
        <f t="shared" si="345"/>
        <v>Poliuria</v>
      </c>
      <c r="AI659">
        <v>1</v>
      </c>
      <c r="AJ659" t="str">
        <f t="shared" si="346"/>
        <v>Diabetico</v>
      </c>
      <c r="AK659">
        <v>102</v>
      </c>
      <c r="AL659" t="str">
        <f t="shared" si="347"/>
        <v>Prediabetes</v>
      </c>
      <c r="AM659">
        <v>5.0999999999999996</v>
      </c>
      <c r="AN659" t="str">
        <f t="shared" si="348"/>
        <v>Normal</v>
      </c>
      <c r="AO659">
        <v>184</v>
      </c>
      <c r="AP659" t="str">
        <f t="shared" si="349"/>
        <v>Normal</v>
      </c>
      <c r="AQ659">
        <v>102</v>
      </c>
      <c r="AR659" t="str">
        <f t="shared" si="350"/>
        <v>Casi normal</v>
      </c>
      <c r="AS659">
        <v>61</v>
      </c>
      <c r="AT659" t="str">
        <f t="shared" si="351"/>
        <v>Normal</v>
      </c>
      <c r="AU659">
        <v>137</v>
      </c>
      <c r="AV659" t="str">
        <f t="shared" si="352"/>
        <v>Normal</v>
      </c>
      <c r="AW659">
        <v>141</v>
      </c>
      <c r="AX659" t="str">
        <f t="shared" si="353"/>
        <v>Normal</v>
      </c>
      <c r="AY659">
        <v>4.0999999999999996</v>
      </c>
      <c r="AZ659" t="str">
        <f t="shared" si="354"/>
        <v>Normal</v>
      </c>
      <c r="BA659">
        <v>13.7</v>
      </c>
      <c r="BB659" t="str">
        <f t="shared" si="332"/>
        <v>Normal</v>
      </c>
      <c r="BC659">
        <v>9.8000000000000007</v>
      </c>
      <c r="BD659" t="str">
        <f t="shared" si="355"/>
        <v>Normal</v>
      </c>
      <c r="BE659">
        <v>4.3</v>
      </c>
      <c r="BF659" t="str">
        <f t="shared" si="356"/>
        <v>Normal</v>
      </c>
      <c r="BG659">
        <v>1</v>
      </c>
      <c r="BH659" t="str">
        <f t="shared" si="357"/>
        <v>Toma ECA</v>
      </c>
      <c r="BI659">
        <v>0</v>
      </c>
      <c r="BJ659" t="str">
        <f t="shared" si="358"/>
        <v>No toma ARB</v>
      </c>
      <c r="BK659">
        <v>0</v>
      </c>
      <c r="BL659" t="str">
        <f t="shared" si="359"/>
        <v>No toma diureticos</v>
      </c>
      <c r="BM659">
        <v>1</v>
      </c>
      <c r="BN659" t="str">
        <f t="shared" si="360"/>
        <v>Toma estatinas</v>
      </c>
      <c r="BO659">
        <v>0</v>
      </c>
      <c r="BP659" t="str">
        <f t="shared" si="361"/>
        <v>Sano</v>
      </c>
      <c r="BQ659">
        <v>0</v>
      </c>
      <c r="BR659" t="str">
        <f t="shared" si="362"/>
        <v>Sano</v>
      </c>
    </row>
    <row r="660" spans="1:70" x14ac:dyDescent="0.25">
      <c r="A660" t="s">
        <v>660</v>
      </c>
      <c r="B660">
        <v>70</v>
      </c>
      <c r="C660" t="str">
        <f t="shared" si="333"/>
        <v>Adulto Mayor</v>
      </c>
      <c r="D660" t="s">
        <v>1</v>
      </c>
      <c r="E660">
        <v>29.8</v>
      </c>
      <c r="F660" t="str">
        <f t="shared" si="334"/>
        <v>Sobrepeso</v>
      </c>
      <c r="G660">
        <v>1</v>
      </c>
      <c r="H660" t="str">
        <f t="shared" si="335"/>
        <v>Tiene herencia</v>
      </c>
      <c r="I660">
        <v>189</v>
      </c>
      <c r="J660">
        <v>108</v>
      </c>
      <c r="K660">
        <v>102</v>
      </c>
      <c r="L660" t="str">
        <f t="shared" si="336"/>
        <v>Taquicardia</v>
      </c>
      <c r="M660">
        <v>28</v>
      </c>
      <c r="N660" t="str">
        <f t="shared" si="337"/>
        <v>Reducida</v>
      </c>
      <c r="O660">
        <v>3</v>
      </c>
      <c r="P660" t="str">
        <f t="shared" si="338"/>
        <v>Limitacion marcada</v>
      </c>
      <c r="Q660">
        <v>0</v>
      </c>
      <c r="R660" t="str">
        <f t="shared" si="339"/>
        <v>No tiene cetoacidosis</v>
      </c>
      <c r="S660">
        <v>0</v>
      </c>
      <c r="T660" t="str">
        <f t="shared" si="340"/>
        <v>No tiene Insuficiencia</v>
      </c>
      <c r="U660">
        <v>1</v>
      </c>
      <c r="V660" t="str">
        <f t="shared" si="341"/>
        <v>Hipertenso</v>
      </c>
      <c r="W660">
        <v>4.9000000000000004</v>
      </c>
      <c r="X660" t="str">
        <f t="shared" si="330"/>
        <v>Alto</v>
      </c>
      <c r="Y660">
        <v>117</v>
      </c>
      <c r="Z660" t="str">
        <f t="shared" si="331"/>
        <v>Riesgo</v>
      </c>
      <c r="AA660">
        <v>17</v>
      </c>
      <c r="AB660" t="str">
        <f t="shared" si="342"/>
        <v>Dismucion grave</v>
      </c>
      <c r="AC660">
        <v>1005</v>
      </c>
      <c r="AD660" t="str">
        <f t="shared" si="343"/>
        <v>Proteinuria</v>
      </c>
      <c r="AE660">
        <v>703</v>
      </c>
      <c r="AF660" t="str">
        <f t="shared" si="344"/>
        <v>Macroalbuminuria</v>
      </c>
      <c r="AG660">
        <v>520</v>
      </c>
      <c r="AH660" t="str">
        <f t="shared" si="345"/>
        <v>Poliuria</v>
      </c>
      <c r="AI660">
        <v>0</v>
      </c>
      <c r="AJ660" t="str">
        <f t="shared" si="346"/>
        <v>No Diabetico</v>
      </c>
      <c r="AK660">
        <v>162</v>
      </c>
      <c r="AL660" t="str">
        <f t="shared" si="347"/>
        <v>Diabetes</v>
      </c>
      <c r="AM660">
        <v>6.8</v>
      </c>
      <c r="AN660" t="str">
        <f t="shared" si="348"/>
        <v>Diabetes</v>
      </c>
      <c r="AO660">
        <v>309</v>
      </c>
      <c r="AP660" t="str">
        <f t="shared" si="349"/>
        <v>Riesgo</v>
      </c>
      <c r="AQ660">
        <v>150</v>
      </c>
      <c r="AR660" t="str">
        <f t="shared" si="350"/>
        <v>Limite alto</v>
      </c>
      <c r="AS660">
        <v>33</v>
      </c>
      <c r="AT660" t="str">
        <f t="shared" si="351"/>
        <v>Bajo</v>
      </c>
      <c r="AU660">
        <v>341</v>
      </c>
      <c r="AV660" t="str">
        <f t="shared" si="352"/>
        <v>Alto</v>
      </c>
      <c r="AW660">
        <v>135</v>
      </c>
      <c r="AX660" t="str">
        <f t="shared" si="353"/>
        <v>Normal</v>
      </c>
      <c r="AY660">
        <v>6.3</v>
      </c>
      <c r="AZ660" t="str">
        <f t="shared" si="354"/>
        <v>Alto</v>
      </c>
      <c r="BA660">
        <v>10</v>
      </c>
      <c r="BB660" t="str">
        <f t="shared" si="332"/>
        <v>Baja</v>
      </c>
      <c r="BC660">
        <v>8.9</v>
      </c>
      <c r="BD660" t="str">
        <f t="shared" si="355"/>
        <v>Normal</v>
      </c>
      <c r="BE660">
        <v>6.4</v>
      </c>
      <c r="BF660" t="str">
        <f t="shared" si="356"/>
        <v>Alto</v>
      </c>
      <c r="BG660">
        <v>1</v>
      </c>
      <c r="BH660" t="str">
        <f t="shared" si="357"/>
        <v>Toma ECA</v>
      </c>
      <c r="BI660">
        <v>1</v>
      </c>
      <c r="BJ660" t="str">
        <f t="shared" si="358"/>
        <v>Toma ARB</v>
      </c>
      <c r="BK660">
        <v>1</v>
      </c>
      <c r="BL660" t="str">
        <f t="shared" si="359"/>
        <v>Toma diureticos</v>
      </c>
      <c r="BM660">
        <v>1</v>
      </c>
      <c r="BN660" t="str">
        <f t="shared" si="360"/>
        <v>Toma estatinas</v>
      </c>
      <c r="BO660">
        <v>1</v>
      </c>
      <c r="BP660" t="str">
        <f t="shared" si="361"/>
        <v>Enfermedad renal</v>
      </c>
      <c r="BQ660">
        <v>1</v>
      </c>
      <c r="BR660" t="str">
        <f t="shared" si="362"/>
        <v>Enfermedad cardiovascular</v>
      </c>
    </row>
    <row r="661" spans="1:70" x14ac:dyDescent="0.25">
      <c r="A661" t="s">
        <v>661</v>
      </c>
      <c r="B661">
        <v>71</v>
      </c>
      <c r="C661" t="str">
        <f t="shared" si="333"/>
        <v>Adulto Mayor</v>
      </c>
      <c r="D661" t="s">
        <v>6</v>
      </c>
      <c r="E661">
        <v>25.2</v>
      </c>
      <c r="F661" t="str">
        <f t="shared" si="334"/>
        <v>Sobrepeso</v>
      </c>
      <c r="G661">
        <v>0</v>
      </c>
      <c r="H661" t="str">
        <f t="shared" si="335"/>
        <v>No tiene herencia</v>
      </c>
      <c r="I661">
        <v>163</v>
      </c>
      <c r="J661">
        <v>93</v>
      </c>
      <c r="K661">
        <v>105</v>
      </c>
      <c r="L661" t="str">
        <f t="shared" si="336"/>
        <v>Taquicardia</v>
      </c>
      <c r="M661">
        <v>42</v>
      </c>
      <c r="N661" t="str">
        <f t="shared" si="337"/>
        <v>Intermedia</v>
      </c>
      <c r="O661">
        <v>2</v>
      </c>
      <c r="P661" t="str">
        <f t="shared" si="338"/>
        <v>Ligera limitaciones</v>
      </c>
      <c r="Q661">
        <v>0</v>
      </c>
      <c r="R661" t="str">
        <f t="shared" si="339"/>
        <v>No tiene cetoacidosis</v>
      </c>
      <c r="S661">
        <v>1</v>
      </c>
      <c r="T661" t="str">
        <f t="shared" si="340"/>
        <v>Tiene Insuficiencia</v>
      </c>
      <c r="U661">
        <v>1</v>
      </c>
      <c r="V661" t="str">
        <f t="shared" si="341"/>
        <v>Hipertenso</v>
      </c>
      <c r="W661">
        <v>4.0999999999999996</v>
      </c>
      <c r="X661" t="str">
        <f t="shared" si="330"/>
        <v>Alto</v>
      </c>
      <c r="Y661">
        <v>118</v>
      </c>
      <c r="Z661" t="str">
        <f t="shared" si="331"/>
        <v>Riesgo</v>
      </c>
      <c r="AA661">
        <v>10</v>
      </c>
      <c r="AB661" t="str">
        <f t="shared" si="342"/>
        <v>Fallo renal</v>
      </c>
      <c r="AC661">
        <v>1965</v>
      </c>
      <c r="AD661" t="str">
        <f t="shared" si="343"/>
        <v>Proteinuria</v>
      </c>
      <c r="AE661">
        <v>1768</v>
      </c>
      <c r="AF661" t="str">
        <f t="shared" si="344"/>
        <v>Macroalbuminuria</v>
      </c>
      <c r="AG661">
        <v>462</v>
      </c>
      <c r="AH661" t="str">
        <f t="shared" si="345"/>
        <v>Oliguria</v>
      </c>
      <c r="AI661">
        <v>1</v>
      </c>
      <c r="AJ661" t="str">
        <f t="shared" si="346"/>
        <v>Diabetico</v>
      </c>
      <c r="AK661">
        <v>149</v>
      </c>
      <c r="AL661" t="str">
        <f t="shared" si="347"/>
        <v>Diabetes</v>
      </c>
      <c r="AM661">
        <v>7</v>
      </c>
      <c r="AN661" t="str">
        <f t="shared" si="348"/>
        <v>Diabetes</v>
      </c>
      <c r="AO661">
        <v>270</v>
      </c>
      <c r="AP661" t="str">
        <f t="shared" si="349"/>
        <v>Riesgo</v>
      </c>
      <c r="AQ661">
        <v>179</v>
      </c>
      <c r="AR661" t="str">
        <f t="shared" si="350"/>
        <v>Alto</v>
      </c>
      <c r="AS661">
        <v>30</v>
      </c>
      <c r="AT661" t="str">
        <f t="shared" si="351"/>
        <v>Bajo</v>
      </c>
      <c r="AU661">
        <v>292</v>
      </c>
      <c r="AV661" t="str">
        <f t="shared" si="352"/>
        <v>Alto</v>
      </c>
      <c r="AW661">
        <v>138</v>
      </c>
      <c r="AX661" t="str">
        <f t="shared" si="353"/>
        <v>Normal</v>
      </c>
      <c r="AY661">
        <v>6.7</v>
      </c>
      <c r="AZ661" t="str">
        <f t="shared" si="354"/>
        <v>Alto</v>
      </c>
      <c r="BA661">
        <v>8.5</v>
      </c>
      <c r="BB661" t="str">
        <f t="shared" si="332"/>
        <v>Baja</v>
      </c>
      <c r="BC661">
        <v>7.5</v>
      </c>
      <c r="BD661" t="str">
        <f t="shared" si="355"/>
        <v>Bajo</v>
      </c>
      <c r="BE661">
        <v>5.7</v>
      </c>
      <c r="BF661" t="str">
        <f t="shared" si="356"/>
        <v>Alto</v>
      </c>
      <c r="BG661">
        <v>1</v>
      </c>
      <c r="BH661" t="str">
        <f t="shared" si="357"/>
        <v>Toma ECA</v>
      </c>
      <c r="BI661">
        <v>0</v>
      </c>
      <c r="BJ661" t="str">
        <f t="shared" si="358"/>
        <v>No toma ARB</v>
      </c>
      <c r="BK661">
        <v>1</v>
      </c>
      <c r="BL661" t="str">
        <f t="shared" si="359"/>
        <v>Toma diureticos</v>
      </c>
      <c r="BM661">
        <v>1</v>
      </c>
      <c r="BN661" t="str">
        <f t="shared" si="360"/>
        <v>Toma estatinas</v>
      </c>
      <c r="BO661">
        <v>1</v>
      </c>
      <c r="BP661" t="str">
        <f t="shared" si="361"/>
        <v>Enfermedad renal</v>
      </c>
      <c r="BQ661">
        <v>1</v>
      </c>
      <c r="BR661" t="str">
        <f t="shared" si="362"/>
        <v>Enfermedad cardiovascular</v>
      </c>
    </row>
    <row r="662" spans="1:70" x14ac:dyDescent="0.25">
      <c r="A662" t="s">
        <v>662</v>
      </c>
      <c r="B662">
        <v>62</v>
      </c>
      <c r="C662" t="str">
        <f t="shared" si="333"/>
        <v>Adulto Mayor</v>
      </c>
      <c r="D662" t="s">
        <v>6</v>
      </c>
      <c r="E662">
        <v>25.1</v>
      </c>
      <c r="F662" t="str">
        <f t="shared" si="334"/>
        <v>Sobrepeso</v>
      </c>
      <c r="G662">
        <v>1</v>
      </c>
      <c r="H662" t="str">
        <f t="shared" si="335"/>
        <v>Tiene herencia</v>
      </c>
      <c r="I662">
        <v>132</v>
      </c>
      <c r="J662">
        <v>69</v>
      </c>
      <c r="K662">
        <v>89</v>
      </c>
      <c r="L662" t="str">
        <f t="shared" si="336"/>
        <v>Normal</v>
      </c>
      <c r="M662">
        <v>50</v>
      </c>
      <c r="N662" t="str">
        <f t="shared" si="337"/>
        <v>Normal</v>
      </c>
      <c r="O662">
        <v>1</v>
      </c>
      <c r="P662" t="str">
        <f t="shared" si="338"/>
        <v>Sin limitaciones</v>
      </c>
      <c r="Q662">
        <v>0</v>
      </c>
      <c r="R662" t="str">
        <f t="shared" si="339"/>
        <v>No tiene cetoacidosis</v>
      </c>
      <c r="S662">
        <v>0</v>
      </c>
      <c r="T662" t="str">
        <f t="shared" si="340"/>
        <v>No tiene Insuficiencia</v>
      </c>
      <c r="U662">
        <v>0</v>
      </c>
      <c r="V662" t="str">
        <f t="shared" si="341"/>
        <v>Normotenso</v>
      </c>
      <c r="W662">
        <v>1.1000000000000001</v>
      </c>
      <c r="X662" t="str">
        <f t="shared" si="330"/>
        <v>Alto</v>
      </c>
      <c r="Y662">
        <v>16</v>
      </c>
      <c r="Z662" t="str">
        <f t="shared" si="331"/>
        <v>Bajo</v>
      </c>
      <c r="AA662">
        <v>72</v>
      </c>
      <c r="AB662" t="str">
        <f t="shared" si="342"/>
        <v>Funcion disminuida</v>
      </c>
      <c r="AC662">
        <v>22</v>
      </c>
      <c r="AD662" t="str">
        <f t="shared" si="343"/>
        <v>Normal</v>
      </c>
      <c r="AE662">
        <v>17</v>
      </c>
      <c r="AF662" t="str">
        <f t="shared" si="344"/>
        <v>Normal</v>
      </c>
      <c r="AG662">
        <v>2497</v>
      </c>
      <c r="AH662" t="str">
        <f t="shared" si="345"/>
        <v>Poliuria</v>
      </c>
      <c r="AI662">
        <v>0</v>
      </c>
      <c r="AJ662" t="str">
        <f t="shared" si="346"/>
        <v>No Diabetico</v>
      </c>
      <c r="AK662">
        <v>84</v>
      </c>
      <c r="AL662" t="str">
        <f t="shared" si="347"/>
        <v>Normal</v>
      </c>
      <c r="AM662">
        <v>5.6</v>
      </c>
      <c r="AN662" t="str">
        <f t="shared" si="348"/>
        <v>Normal</v>
      </c>
      <c r="AO662">
        <v>201</v>
      </c>
      <c r="AP662" t="str">
        <f t="shared" si="349"/>
        <v>Alto</v>
      </c>
      <c r="AQ662">
        <v>81</v>
      </c>
      <c r="AR662" t="str">
        <f t="shared" si="350"/>
        <v>Normal</v>
      </c>
      <c r="AS662">
        <v>43</v>
      </c>
      <c r="AT662" t="str">
        <f t="shared" si="351"/>
        <v>Bajo</v>
      </c>
      <c r="AU662">
        <v>91</v>
      </c>
      <c r="AV662" t="str">
        <f t="shared" si="352"/>
        <v>Normal</v>
      </c>
      <c r="AW662">
        <v>145</v>
      </c>
      <c r="AX662" t="str">
        <f t="shared" si="353"/>
        <v>Normal</v>
      </c>
      <c r="AY662">
        <v>4.5</v>
      </c>
      <c r="AZ662" t="str">
        <f t="shared" si="354"/>
        <v>Normal</v>
      </c>
      <c r="BA662">
        <v>13.4</v>
      </c>
      <c r="BB662" t="str">
        <f t="shared" si="332"/>
        <v>Normal</v>
      </c>
      <c r="BC662">
        <v>8.5</v>
      </c>
      <c r="BD662" t="str">
        <f t="shared" si="355"/>
        <v>Normal</v>
      </c>
      <c r="BE662">
        <v>3</v>
      </c>
      <c r="BF662" t="str">
        <f t="shared" si="356"/>
        <v>Normal</v>
      </c>
      <c r="BG662">
        <v>0</v>
      </c>
      <c r="BH662" t="str">
        <f t="shared" si="357"/>
        <v>No Toma ECA</v>
      </c>
      <c r="BI662">
        <v>1</v>
      </c>
      <c r="BJ662" t="str">
        <f t="shared" si="358"/>
        <v>Toma ARB</v>
      </c>
      <c r="BK662">
        <v>0</v>
      </c>
      <c r="BL662" t="str">
        <f t="shared" si="359"/>
        <v>No toma diureticos</v>
      </c>
      <c r="BM662">
        <v>1</v>
      </c>
      <c r="BN662" t="str">
        <f t="shared" si="360"/>
        <v>Toma estatinas</v>
      </c>
      <c r="BO662">
        <v>0</v>
      </c>
      <c r="BP662" t="str">
        <f t="shared" si="361"/>
        <v>Sano</v>
      </c>
      <c r="BQ662">
        <v>1</v>
      </c>
      <c r="BR662" t="str">
        <f t="shared" si="362"/>
        <v>Enfermedad cardiovascular</v>
      </c>
    </row>
    <row r="663" spans="1:70" x14ac:dyDescent="0.25">
      <c r="A663" t="s">
        <v>663</v>
      </c>
      <c r="B663">
        <v>50</v>
      </c>
      <c r="C663" t="str">
        <f t="shared" si="333"/>
        <v>Adulto</v>
      </c>
      <c r="D663" t="s">
        <v>1</v>
      </c>
      <c r="E663">
        <v>19.5</v>
      </c>
      <c r="F663" t="str">
        <f t="shared" si="334"/>
        <v>Peso Normal</v>
      </c>
      <c r="G663">
        <v>0</v>
      </c>
      <c r="H663" t="str">
        <f t="shared" si="335"/>
        <v>No tiene herencia</v>
      </c>
      <c r="I663">
        <v>135</v>
      </c>
      <c r="J663">
        <v>78</v>
      </c>
      <c r="K663">
        <v>79</v>
      </c>
      <c r="L663" t="str">
        <f t="shared" si="336"/>
        <v>Normal</v>
      </c>
      <c r="M663">
        <v>69</v>
      </c>
      <c r="N663" t="str">
        <f t="shared" si="337"/>
        <v>Normal</v>
      </c>
      <c r="O663">
        <v>2</v>
      </c>
      <c r="P663" t="str">
        <f t="shared" si="338"/>
        <v>Ligera limitaciones</v>
      </c>
      <c r="Q663">
        <v>0</v>
      </c>
      <c r="R663" t="str">
        <f t="shared" si="339"/>
        <v>No tiene cetoacidosis</v>
      </c>
      <c r="S663">
        <v>0</v>
      </c>
      <c r="T663" t="str">
        <f t="shared" si="340"/>
        <v>No tiene Insuficiencia</v>
      </c>
      <c r="U663">
        <v>1</v>
      </c>
      <c r="V663" t="str">
        <f t="shared" si="341"/>
        <v>Hipertenso</v>
      </c>
      <c r="W663">
        <v>1.1000000000000001</v>
      </c>
      <c r="X663" t="str">
        <f t="shared" si="330"/>
        <v>Normal</v>
      </c>
      <c r="Y663">
        <v>33</v>
      </c>
      <c r="Z663" t="str">
        <f t="shared" si="331"/>
        <v>Normal</v>
      </c>
      <c r="AA663">
        <v>99</v>
      </c>
      <c r="AB663" t="str">
        <f t="shared" si="342"/>
        <v>Normal</v>
      </c>
      <c r="AC663">
        <v>17</v>
      </c>
      <c r="AD663" t="str">
        <f t="shared" si="343"/>
        <v>Normal</v>
      </c>
      <c r="AE663">
        <v>13</v>
      </c>
      <c r="AF663" t="str">
        <f t="shared" si="344"/>
        <v>Normal</v>
      </c>
      <c r="AG663">
        <v>2041</v>
      </c>
      <c r="AH663" t="str">
        <f t="shared" si="345"/>
        <v>Poliuria</v>
      </c>
      <c r="AI663">
        <v>0</v>
      </c>
      <c r="AJ663" t="str">
        <f t="shared" si="346"/>
        <v>No Diabetico</v>
      </c>
      <c r="AK663">
        <v>117</v>
      </c>
      <c r="AL663" t="str">
        <f t="shared" si="347"/>
        <v>Prediabetes</v>
      </c>
      <c r="AM663">
        <v>5</v>
      </c>
      <c r="AN663" t="str">
        <f t="shared" si="348"/>
        <v>Normal</v>
      </c>
      <c r="AO663">
        <v>164</v>
      </c>
      <c r="AP663" t="str">
        <f t="shared" si="349"/>
        <v>Normal</v>
      </c>
      <c r="AQ663">
        <v>92</v>
      </c>
      <c r="AR663" t="str">
        <f t="shared" si="350"/>
        <v>Normal</v>
      </c>
      <c r="AS663">
        <v>65</v>
      </c>
      <c r="AT663" t="str">
        <f t="shared" si="351"/>
        <v>Normal</v>
      </c>
      <c r="AU663">
        <v>169</v>
      </c>
      <c r="AV663" t="str">
        <f t="shared" si="352"/>
        <v>Alto</v>
      </c>
      <c r="AW663">
        <v>136</v>
      </c>
      <c r="AX663" t="str">
        <f t="shared" si="353"/>
        <v>Normal</v>
      </c>
      <c r="AY663">
        <v>4.7</v>
      </c>
      <c r="AZ663" t="str">
        <f t="shared" si="354"/>
        <v>Normal</v>
      </c>
      <c r="BA663">
        <v>14.3</v>
      </c>
      <c r="BB663" t="str">
        <f t="shared" si="332"/>
        <v>Normal</v>
      </c>
      <c r="BC663">
        <v>9.3000000000000007</v>
      </c>
      <c r="BD663" t="str">
        <f t="shared" si="355"/>
        <v>Normal</v>
      </c>
      <c r="BE663">
        <v>4.4000000000000004</v>
      </c>
      <c r="BF663" t="str">
        <f t="shared" si="356"/>
        <v>Normal</v>
      </c>
      <c r="BG663">
        <v>0</v>
      </c>
      <c r="BH663" t="str">
        <f t="shared" si="357"/>
        <v>No Toma ECA</v>
      </c>
      <c r="BI663">
        <v>1</v>
      </c>
      <c r="BJ663" t="str">
        <f t="shared" si="358"/>
        <v>Toma ARB</v>
      </c>
      <c r="BK663">
        <v>0</v>
      </c>
      <c r="BL663" t="str">
        <f t="shared" si="359"/>
        <v>No toma diureticos</v>
      </c>
      <c r="BM663">
        <v>0</v>
      </c>
      <c r="BN663" t="str">
        <f t="shared" si="360"/>
        <v>No toma estatinas</v>
      </c>
      <c r="BO663">
        <v>0</v>
      </c>
      <c r="BP663" t="str">
        <f t="shared" si="361"/>
        <v>Sano</v>
      </c>
      <c r="BQ663">
        <v>0</v>
      </c>
      <c r="BR663" t="str">
        <f t="shared" si="362"/>
        <v>Sano</v>
      </c>
    </row>
    <row r="664" spans="1:70" x14ac:dyDescent="0.25">
      <c r="A664" t="s">
        <v>664</v>
      </c>
      <c r="B664">
        <v>35</v>
      </c>
      <c r="C664" t="str">
        <f t="shared" si="333"/>
        <v>Adulto</v>
      </c>
      <c r="D664" t="s">
        <v>6</v>
      </c>
      <c r="E664">
        <v>24</v>
      </c>
      <c r="F664" t="str">
        <f t="shared" si="334"/>
        <v>Peso Normal</v>
      </c>
      <c r="G664">
        <v>0</v>
      </c>
      <c r="H664" t="str">
        <f t="shared" si="335"/>
        <v>No tiene herencia</v>
      </c>
      <c r="I664">
        <v>130</v>
      </c>
      <c r="J664">
        <v>68</v>
      </c>
      <c r="K664">
        <v>68</v>
      </c>
      <c r="L664" t="str">
        <f t="shared" si="336"/>
        <v>Normal</v>
      </c>
      <c r="M664">
        <v>63</v>
      </c>
      <c r="N664" t="str">
        <f t="shared" si="337"/>
        <v>Normal</v>
      </c>
      <c r="O664">
        <v>1</v>
      </c>
      <c r="P664" t="str">
        <f t="shared" si="338"/>
        <v>Sin limitaciones</v>
      </c>
      <c r="Q664">
        <v>0</v>
      </c>
      <c r="R664" t="str">
        <f t="shared" si="339"/>
        <v>No tiene cetoacidosis</v>
      </c>
      <c r="S664">
        <v>0</v>
      </c>
      <c r="T664" t="str">
        <f t="shared" si="340"/>
        <v>No tiene Insuficiencia</v>
      </c>
      <c r="U664">
        <v>0</v>
      </c>
      <c r="V664" t="str">
        <f t="shared" si="341"/>
        <v>Normotenso</v>
      </c>
      <c r="W664">
        <v>1</v>
      </c>
      <c r="X664" t="str">
        <f t="shared" si="330"/>
        <v>Normal</v>
      </c>
      <c r="Y664">
        <v>25</v>
      </c>
      <c r="Z664" t="str">
        <f t="shared" si="331"/>
        <v>Normal</v>
      </c>
      <c r="AA664">
        <v>60</v>
      </c>
      <c r="AB664" t="str">
        <f t="shared" si="342"/>
        <v>Funcion disminuida</v>
      </c>
      <c r="AC664">
        <v>16</v>
      </c>
      <c r="AD664" t="str">
        <f t="shared" si="343"/>
        <v>Normal</v>
      </c>
      <c r="AE664">
        <v>12</v>
      </c>
      <c r="AF664" t="str">
        <f t="shared" si="344"/>
        <v>Normal</v>
      </c>
      <c r="AG664">
        <v>2080</v>
      </c>
      <c r="AH664" t="str">
        <f t="shared" si="345"/>
        <v>Poliuria</v>
      </c>
      <c r="AI664">
        <v>1</v>
      </c>
      <c r="AJ664" t="str">
        <f t="shared" si="346"/>
        <v>Diabetico</v>
      </c>
      <c r="AK664">
        <v>88</v>
      </c>
      <c r="AL664" t="str">
        <f t="shared" si="347"/>
        <v>Normal</v>
      </c>
      <c r="AM664">
        <v>5.5</v>
      </c>
      <c r="AN664" t="str">
        <f t="shared" si="348"/>
        <v>Normal</v>
      </c>
      <c r="AO664">
        <v>173</v>
      </c>
      <c r="AP664" t="str">
        <f t="shared" si="349"/>
        <v>Normal</v>
      </c>
      <c r="AQ664">
        <v>124</v>
      </c>
      <c r="AR664" t="str">
        <f t="shared" si="350"/>
        <v>Casi normal</v>
      </c>
      <c r="AS664">
        <v>66</v>
      </c>
      <c r="AT664" t="str">
        <f t="shared" si="351"/>
        <v>Normal</v>
      </c>
      <c r="AU664">
        <v>153</v>
      </c>
      <c r="AV664" t="str">
        <f t="shared" si="352"/>
        <v>Alto</v>
      </c>
      <c r="AW664">
        <v>144</v>
      </c>
      <c r="AX664" t="str">
        <f t="shared" si="353"/>
        <v>Normal</v>
      </c>
      <c r="AY664">
        <v>4.5999999999999996</v>
      </c>
      <c r="AZ664" t="str">
        <f t="shared" si="354"/>
        <v>Normal</v>
      </c>
      <c r="BA664">
        <v>15.7</v>
      </c>
      <c r="BB664" t="str">
        <f t="shared" si="332"/>
        <v>Alta</v>
      </c>
      <c r="BC664">
        <v>8.9</v>
      </c>
      <c r="BD664" t="str">
        <f t="shared" si="355"/>
        <v>Normal</v>
      </c>
      <c r="BE664">
        <v>3.1</v>
      </c>
      <c r="BF664" t="str">
        <f t="shared" si="356"/>
        <v>Normal</v>
      </c>
      <c r="BG664">
        <v>0</v>
      </c>
      <c r="BH664" t="str">
        <f t="shared" si="357"/>
        <v>No Toma ECA</v>
      </c>
      <c r="BI664">
        <v>1</v>
      </c>
      <c r="BJ664" t="str">
        <f t="shared" si="358"/>
        <v>Toma ARB</v>
      </c>
      <c r="BK664">
        <v>0</v>
      </c>
      <c r="BL664" t="str">
        <f t="shared" si="359"/>
        <v>No toma diureticos</v>
      </c>
      <c r="BM664">
        <v>1</v>
      </c>
      <c r="BN664" t="str">
        <f t="shared" si="360"/>
        <v>Toma estatinas</v>
      </c>
      <c r="BO664">
        <v>0</v>
      </c>
      <c r="BP664" t="str">
        <f t="shared" si="361"/>
        <v>Sano</v>
      </c>
      <c r="BQ664">
        <v>0</v>
      </c>
      <c r="BR664" t="str">
        <f t="shared" si="362"/>
        <v>Sano</v>
      </c>
    </row>
    <row r="665" spans="1:70" x14ac:dyDescent="0.25">
      <c r="A665" t="s">
        <v>665</v>
      </c>
      <c r="B665">
        <v>77</v>
      </c>
      <c r="C665" t="str">
        <f t="shared" si="333"/>
        <v>Adulto Mayor</v>
      </c>
      <c r="D665" t="s">
        <v>6</v>
      </c>
      <c r="E665">
        <v>39.1</v>
      </c>
      <c r="F665" t="str">
        <f t="shared" si="334"/>
        <v>Obesidad II</v>
      </c>
      <c r="G665">
        <v>1</v>
      </c>
      <c r="H665" t="str">
        <f t="shared" si="335"/>
        <v>Tiene herencia</v>
      </c>
      <c r="I665">
        <v>151</v>
      </c>
      <c r="J665">
        <v>108</v>
      </c>
      <c r="K665">
        <v>85</v>
      </c>
      <c r="L665" t="str">
        <f t="shared" si="336"/>
        <v>Normal</v>
      </c>
      <c r="M665">
        <v>30</v>
      </c>
      <c r="N665" t="str">
        <f t="shared" si="337"/>
        <v>Reducida</v>
      </c>
      <c r="O665">
        <v>2</v>
      </c>
      <c r="P665" t="str">
        <f t="shared" si="338"/>
        <v>Ligera limitaciones</v>
      </c>
      <c r="Q665">
        <v>1</v>
      </c>
      <c r="R665" t="str">
        <f t="shared" si="339"/>
        <v>Tiene cetoacidosis</v>
      </c>
      <c r="S665">
        <v>0</v>
      </c>
      <c r="T665" t="str">
        <f t="shared" si="340"/>
        <v>No tiene Insuficiencia</v>
      </c>
      <c r="U665">
        <v>1</v>
      </c>
      <c r="V665" t="str">
        <f t="shared" si="341"/>
        <v>Hipertenso</v>
      </c>
      <c r="W665">
        <v>1.7</v>
      </c>
      <c r="X665" t="str">
        <f t="shared" si="330"/>
        <v>Alto</v>
      </c>
      <c r="Y665">
        <v>113</v>
      </c>
      <c r="Z665" t="str">
        <f t="shared" si="331"/>
        <v>Riesgo</v>
      </c>
      <c r="AA665">
        <v>24</v>
      </c>
      <c r="AB665" t="str">
        <f t="shared" si="342"/>
        <v>Dismucion grave</v>
      </c>
      <c r="AC665">
        <v>1269</v>
      </c>
      <c r="AD665" t="str">
        <f t="shared" si="343"/>
        <v>Proteinuria</v>
      </c>
      <c r="AE665">
        <v>1015</v>
      </c>
      <c r="AF665" t="str">
        <f t="shared" si="344"/>
        <v>Macroalbuminuria</v>
      </c>
      <c r="AG665">
        <v>828</v>
      </c>
      <c r="AH665" t="str">
        <f t="shared" si="345"/>
        <v>Poliuria</v>
      </c>
      <c r="AI665">
        <v>1</v>
      </c>
      <c r="AJ665" t="str">
        <f t="shared" si="346"/>
        <v>Diabetico</v>
      </c>
      <c r="AK665">
        <v>149</v>
      </c>
      <c r="AL665" t="str">
        <f t="shared" si="347"/>
        <v>Diabetes</v>
      </c>
      <c r="AM665">
        <v>9.6</v>
      </c>
      <c r="AN665" t="str">
        <f t="shared" si="348"/>
        <v>Diabetes</v>
      </c>
      <c r="AO665">
        <v>259</v>
      </c>
      <c r="AP665" t="str">
        <f t="shared" si="349"/>
        <v>Riesgo</v>
      </c>
      <c r="AQ665">
        <v>132</v>
      </c>
      <c r="AR665" t="str">
        <f t="shared" si="350"/>
        <v>Limite alto</v>
      </c>
      <c r="AS665">
        <v>32</v>
      </c>
      <c r="AT665" t="str">
        <f t="shared" si="351"/>
        <v>Bajo</v>
      </c>
      <c r="AU665">
        <v>184</v>
      </c>
      <c r="AV665" t="str">
        <f t="shared" si="352"/>
        <v>Alto</v>
      </c>
      <c r="AW665">
        <v>136</v>
      </c>
      <c r="AX665" t="str">
        <f t="shared" si="353"/>
        <v>Normal</v>
      </c>
      <c r="AY665">
        <v>6.4</v>
      </c>
      <c r="AZ665" t="str">
        <f t="shared" si="354"/>
        <v>Alto</v>
      </c>
      <c r="BA665">
        <v>7.9</v>
      </c>
      <c r="BB665" t="str">
        <f t="shared" si="332"/>
        <v>Baja</v>
      </c>
      <c r="BC665">
        <v>7.6</v>
      </c>
      <c r="BD665" t="str">
        <f t="shared" si="355"/>
        <v>Bajo</v>
      </c>
      <c r="BE665">
        <v>5.9</v>
      </c>
      <c r="BF665" t="str">
        <f t="shared" si="356"/>
        <v>Alto</v>
      </c>
      <c r="BG665">
        <v>0</v>
      </c>
      <c r="BH665" t="str">
        <f t="shared" si="357"/>
        <v>No Toma ECA</v>
      </c>
      <c r="BI665">
        <v>0</v>
      </c>
      <c r="BJ665" t="str">
        <f t="shared" si="358"/>
        <v>No toma ARB</v>
      </c>
      <c r="BK665">
        <v>0</v>
      </c>
      <c r="BL665" t="str">
        <f t="shared" si="359"/>
        <v>No toma diureticos</v>
      </c>
      <c r="BM665">
        <v>1</v>
      </c>
      <c r="BN665" t="str">
        <f t="shared" si="360"/>
        <v>Toma estatinas</v>
      </c>
      <c r="BO665">
        <v>1</v>
      </c>
      <c r="BP665" t="str">
        <f t="shared" si="361"/>
        <v>Enfermedad renal</v>
      </c>
      <c r="BQ665">
        <v>0</v>
      </c>
      <c r="BR665" t="str">
        <f t="shared" si="362"/>
        <v>Sano</v>
      </c>
    </row>
    <row r="666" spans="1:70" x14ac:dyDescent="0.25">
      <c r="A666" t="s">
        <v>666</v>
      </c>
      <c r="B666">
        <v>56</v>
      </c>
      <c r="C666" t="str">
        <f t="shared" si="333"/>
        <v>Adulto</v>
      </c>
      <c r="D666" t="s">
        <v>6</v>
      </c>
      <c r="E666">
        <v>29.3</v>
      </c>
      <c r="F666" t="str">
        <f t="shared" si="334"/>
        <v>Sobrepeso</v>
      </c>
      <c r="G666">
        <v>1</v>
      </c>
      <c r="H666" t="str">
        <f t="shared" si="335"/>
        <v>Tiene herencia</v>
      </c>
      <c r="I666">
        <v>190</v>
      </c>
      <c r="J666">
        <v>93</v>
      </c>
      <c r="K666">
        <v>97</v>
      </c>
      <c r="L666" t="str">
        <f t="shared" si="336"/>
        <v>Normal</v>
      </c>
      <c r="M666">
        <v>27</v>
      </c>
      <c r="N666" t="str">
        <f t="shared" si="337"/>
        <v>Reducida</v>
      </c>
      <c r="O666">
        <v>2</v>
      </c>
      <c r="P666" t="str">
        <f t="shared" si="338"/>
        <v>Ligera limitaciones</v>
      </c>
      <c r="Q666">
        <v>1</v>
      </c>
      <c r="R666" t="str">
        <f t="shared" si="339"/>
        <v>Tiene cetoacidosis</v>
      </c>
      <c r="S666">
        <v>0</v>
      </c>
      <c r="T666" t="str">
        <f t="shared" si="340"/>
        <v>No tiene Insuficiencia</v>
      </c>
      <c r="U666">
        <v>1</v>
      </c>
      <c r="V666" t="str">
        <f t="shared" si="341"/>
        <v>Hipertenso</v>
      </c>
      <c r="W666">
        <v>3</v>
      </c>
      <c r="X666" t="str">
        <f t="shared" si="330"/>
        <v>Alto</v>
      </c>
      <c r="Y666">
        <v>50</v>
      </c>
      <c r="Z666" t="str">
        <f t="shared" si="331"/>
        <v>Elevado</v>
      </c>
      <c r="AA666">
        <v>35</v>
      </c>
      <c r="AB666" t="str">
        <f t="shared" si="342"/>
        <v>Funcion disminuida moderada</v>
      </c>
      <c r="AC666">
        <v>1431</v>
      </c>
      <c r="AD666" t="str">
        <f t="shared" si="343"/>
        <v>Proteinuria</v>
      </c>
      <c r="AE666">
        <v>1001</v>
      </c>
      <c r="AF666" t="str">
        <f t="shared" si="344"/>
        <v>Macroalbuminuria</v>
      </c>
      <c r="AG666">
        <v>849</v>
      </c>
      <c r="AH666" t="str">
        <f t="shared" si="345"/>
        <v>Poliuria</v>
      </c>
      <c r="AI666">
        <v>1</v>
      </c>
      <c r="AJ666" t="str">
        <f t="shared" si="346"/>
        <v>Diabetico</v>
      </c>
      <c r="AK666">
        <v>139</v>
      </c>
      <c r="AL666" t="str">
        <f t="shared" si="347"/>
        <v>Diabetes</v>
      </c>
      <c r="AM666">
        <v>8.4</v>
      </c>
      <c r="AN666" t="str">
        <f t="shared" si="348"/>
        <v>Diabetes</v>
      </c>
      <c r="AO666">
        <v>247</v>
      </c>
      <c r="AP666" t="str">
        <f t="shared" si="349"/>
        <v>Riesgo</v>
      </c>
      <c r="AQ666">
        <v>220</v>
      </c>
      <c r="AR666" t="str">
        <f t="shared" si="350"/>
        <v>Muy alto</v>
      </c>
      <c r="AS666">
        <v>42</v>
      </c>
      <c r="AT666" t="str">
        <f t="shared" si="351"/>
        <v>Bajo</v>
      </c>
      <c r="AU666">
        <v>193</v>
      </c>
      <c r="AV666" t="str">
        <f t="shared" si="352"/>
        <v>Alto</v>
      </c>
      <c r="AW666">
        <v>128</v>
      </c>
      <c r="AX666" t="str">
        <f t="shared" si="353"/>
        <v>Bajo</v>
      </c>
      <c r="AY666">
        <v>6</v>
      </c>
      <c r="AZ666" t="str">
        <f t="shared" si="354"/>
        <v>Alto</v>
      </c>
      <c r="BA666">
        <v>7.8</v>
      </c>
      <c r="BB666" t="str">
        <f t="shared" si="332"/>
        <v>Baja</v>
      </c>
      <c r="BC666">
        <v>7.6</v>
      </c>
      <c r="BD666" t="str">
        <f t="shared" si="355"/>
        <v>Bajo</v>
      </c>
      <c r="BE666">
        <v>6.4</v>
      </c>
      <c r="BF666" t="str">
        <f t="shared" si="356"/>
        <v>Alto</v>
      </c>
      <c r="BG666">
        <v>1</v>
      </c>
      <c r="BH666" t="str">
        <f t="shared" si="357"/>
        <v>Toma ECA</v>
      </c>
      <c r="BI666">
        <v>0</v>
      </c>
      <c r="BJ666" t="str">
        <f t="shared" si="358"/>
        <v>No toma ARB</v>
      </c>
      <c r="BK666">
        <v>0</v>
      </c>
      <c r="BL666" t="str">
        <f t="shared" si="359"/>
        <v>No toma diureticos</v>
      </c>
      <c r="BM666">
        <v>1</v>
      </c>
      <c r="BN666" t="str">
        <f t="shared" si="360"/>
        <v>Toma estatinas</v>
      </c>
      <c r="BO666">
        <v>1</v>
      </c>
      <c r="BP666" t="str">
        <f t="shared" si="361"/>
        <v>Enfermedad renal</v>
      </c>
      <c r="BQ666">
        <v>0</v>
      </c>
      <c r="BR666" t="str">
        <f t="shared" si="362"/>
        <v>Sano</v>
      </c>
    </row>
    <row r="667" spans="1:70" x14ac:dyDescent="0.25">
      <c r="A667" t="s">
        <v>667</v>
      </c>
      <c r="B667">
        <v>58</v>
      </c>
      <c r="C667" t="str">
        <f t="shared" si="333"/>
        <v>Adulto</v>
      </c>
      <c r="D667" t="s">
        <v>1</v>
      </c>
      <c r="E667">
        <v>25.8</v>
      </c>
      <c r="F667" t="str">
        <f t="shared" si="334"/>
        <v>Sobrepeso</v>
      </c>
      <c r="G667">
        <v>0</v>
      </c>
      <c r="H667" t="str">
        <f t="shared" si="335"/>
        <v>No tiene herencia</v>
      </c>
      <c r="I667">
        <v>107</v>
      </c>
      <c r="J667">
        <v>78</v>
      </c>
      <c r="K667">
        <v>85</v>
      </c>
      <c r="L667" t="str">
        <f t="shared" si="336"/>
        <v>Normal</v>
      </c>
      <c r="M667">
        <v>56</v>
      </c>
      <c r="N667" t="str">
        <f t="shared" si="337"/>
        <v>Normal</v>
      </c>
      <c r="O667">
        <v>2</v>
      </c>
      <c r="P667" t="str">
        <f t="shared" si="338"/>
        <v>Ligera limitaciones</v>
      </c>
      <c r="Q667">
        <v>0</v>
      </c>
      <c r="R667" t="str">
        <f t="shared" si="339"/>
        <v>No tiene cetoacidosis</v>
      </c>
      <c r="S667">
        <v>0</v>
      </c>
      <c r="T667" t="str">
        <f t="shared" si="340"/>
        <v>No tiene Insuficiencia</v>
      </c>
      <c r="U667">
        <v>1</v>
      </c>
      <c r="V667" t="str">
        <f t="shared" si="341"/>
        <v>Hipertenso</v>
      </c>
      <c r="W667">
        <v>0.9</v>
      </c>
      <c r="X667" t="str">
        <f t="shared" si="330"/>
        <v>Normal</v>
      </c>
      <c r="Y667">
        <v>20</v>
      </c>
      <c r="Z667" t="str">
        <f t="shared" si="331"/>
        <v>Normal</v>
      </c>
      <c r="AA667">
        <v>79</v>
      </c>
      <c r="AB667" t="str">
        <f t="shared" si="342"/>
        <v>Funcion disminuida</v>
      </c>
      <c r="AC667">
        <v>25</v>
      </c>
      <c r="AD667" t="str">
        <f t="shared" si="343"/>
        <v>Normal</v>
      </c>
      <c r="AE667">
        <v>17</v>
      </c>
      <c r="AF667" t="str">
        <f t="shared" si="344"/>
        <v>Normal</v>
      </c>
      <c r="AG667">
        <v>1884</v>
      </c>
      <c r="AH667" t="str">
        <f t="shared" si="345"/>
        <v>Poliuria</v>
      </c>
      <c r="AI667">
        <v>1</v>
      </c>
      <c r="AJ667" t="str">
        <f t="shared" si="346"/>
        <v>Diabetico</v>
      </c>
      <c r="AK667">
        <v>99</v>
      </c>
      <c r="AL667" t="str">
        <f t="shared" si="347"/>
        <v>Normal</v>
      </c>
      <c r="AM667">
        <v>6.3</v>
      </c>
      <c r="AN667" t="str">
        <f t="shared" si="348"/>
        <v>Prediabetes</v>
      </c>
      <c r="AO667">
        <v>214</v>
      </c>
      <c r="AP667" t="str">
        <f t="shared" si="349"/>
        <v>Alto</v>
      </c>
      <c r="AQ667">
        <v>123</v>
      </c>
      <c r="AR667" t="str">
        <f t="shared" si="350"/>
        <v>Casi normal</v>
      </c>
      <c r="AS667">
        <v>57</v>
      </c>
      <c r="AT667" t="str">
        <f t="shared" si="351"/>
        <v>Bajo</v>
      </c>
      <c r="AU667">
        <v>118</v>
      </c>
      <c r="AV667" t="str">
        <f t="shared" si="352"/>
        <v>Normal</v>
      </c>
      <c r="AW667">
        <v>135</v>
      </c>
      <c r="AX667" t="str">
        <f t="shared" si="353"/>
        <v>Normal</v>
      </c>
      <c r="AY667">
        <v>4.4000000000000004</v>
      </c>
      <c r="AZ667" t="str">
        <f t="shared" si="354"/>
        <v>Normal</v>
      </c>
      <c r="BA667">
        <v>12.9</v>
      </c>
      <c r="BB667" t="str">
        <f t="shared" si="332"/>
        <v>Baja</v>
      </c>
      <c r="BC667">
        <v>9.4</v>
      </c>
      <c r="BD667" t="str">
        <f t="shared" si="355"/>
        <v>Normal</v>
      </c>
      <c r="BE667">
        <v>3.4</v>
      </c>
      <c r="BF667" t="str">
        <f t="shared" si="356"/>
        <v>Normal</v>
      </c>
      <c r="BG667">
        <v>0</v>
      </c>
      <c r="BH667" t="str">
        <f t="shared" si="357"/>
        <v>No Toma ECA</v>
      </c>
      <c r="BI667">
        <v>1</v>
      </c>
      <c r="BJ667" t="str">
        <f t="shared" si="358"/>
        <v>Toma ARB</v>
      </c>
      <c r="BK667">
        <v>1</v>
      </c>
      <c r="BL667" t="str">
        <f t="shared" si="359"/>
        <v>Toma diureticos</v>
      </c>
      <c r="BM667">
        <v>0</v>
      </c>
      <c r="BN667" t="str">
        <f t="shared" si="360"/>
        <v>No toma estatinas</v>
      </c>
      <c r="BO667">
        <v>0</v>
      </c>
      <c r="BP667" t="str">
        <f t="shared" si="361"/>
        <v>Sano</v>
      </c>
      <c r="BQ667">
        <v>1</v>
      </c>
      <c r="BR667" t="str">
        <f t="shared" si="362"/>
        <v>Enfermedad cardiovascular</v>
      </c>
    </row>
    <row r="668" spans="1:70" x14ac:dyDescent="0.25">
      <c r="A668" t="s">
        <v>668</v>
      </c>
      <c r="B668">
        <v>71</v>
      </c>
      <c r="C668" t="str">
        <f t="shared" si="333"/>
        <v>Adulto Mayor</v>
      </c>
      <c r="D668" t="s">
        <v>1</v>
      </c>
      <c r="E668">
        <v>31.7</v>
      </c>
      <c r="F668" t="str">
        <f t="shared" si="334"/>
        <v>Obesidad I</v>
      </c>
      <c r="G668">
        <v>1</v>
      </c>
      <c r="H668" t="str">
        <f t="shared" si="335"/>
        <v>Tiene herencia</v>
      </c>
      <c r="I668">
        <v>163</v>
      </c>
      <c r="J668">
        <v>110</v>
      </c>
      <c r="K668">
        <v>87</v>
      </c>
      <c r="L668" t="str">
        <f t="shared" si="336"/>
        <v>Normal</v>
      </c>
      <c r="M668">
        <v>35</v>
      </c>
      <c r="N668" t="str">
        <f t="shared" si="337"/>
        <v>Reducida</v>
      </c>
      <c r="O668">
        <v>4</v>
      </c>
      <c r="P668" t="str">
        <f t="shared" si="338"/>
        <v>Incapacidad</v>
      </c>
      <c r="Q668">
        <v>1</v>
      </c>
      <c r="R668" t="str">
        <f t="shared" si="339"/>
        <v>Tiene cetoacidosis</v>
      </c>
      <c r="S668">
        <v>1</v>
      </c>
      <c r="T668" t="str">
        <f t="shared" si="340"/>
        <v>Tiene Insuficiencia</v>
      </c>
      <c r="U668">
        <v>1</v>
      </c>
      <c r="V668" t="str">
        <f t="shared" si="341"/>
        <v>Hipertenso</v>
      </c>
      <c r="W668">
        <v>4.9000000000000004</v>
      </c>
      <c r="X668" t="str">
        <f t="shared" si="330"/>
        <v>Alto</v>
      </c>
      <c r="Y668">
        <v>98</v>
      </c>
      <c r="Z668" t="str">
        <f t="shared" si="331"/>
        <v>Elevado</v>
      </c>
      <c r="AA668">
        <v>53</v>
      </c>
      <c r="AB668" t="str">
        <f t="shared" si="342"/>
        <v>Funcion disminuida moderada</v>
      </c>
      <c r="AC668">
        <v>2225</v>
      </c>
      <c r="AD668" t="str">
        <f t="shared" si="343"/>
        <v>Proteinuria</v>
      </c>
      <c r="AE668">
        <v>1557</v>
      </c>
      <c r="AF668" t="str">
        <f t="shared" si="344"/>
        <v>Macroalbuminuria</v>
      </c>
      <c r="AG668">
        <v>313</v>
      </c>
      <c r="AH668" t="str">
        <f t="shared" si="345"/>
        <v>Oliguria</v>
      </c>
      <c r="AI668">
        <v>0</v>
      </c>
      <c r="AJ668" t="str">
        <f t="shared" si="346"/>
        <v>No Diabetico</v>
      </c>
      <c r="AK668">
        <v>177</v>
      </c>
      <c r="AL668" t="str">
        <f t="shared" si="347"/>
        <v>Diabetes</v>
      </c>
      <c r="AM668">
        <v>10</v>
      </c>
      <c r="AN668" t="str">
        <f t="shared" si="348"/>
        <v>Diabetes</v>
      </c>
      <c r="AO668">
        <v>300</v>
      </c>
      <c r="AP668" t="str">
        <f t="shared" si="349"/>
        <v>Riesgo</v>
      </c>
      <c r="AQ668">
        <v>170</v>
      </c>
      <c r="AR668" t="str">
        <f t="shared" si="350"/>
        <v>Alto</v>
      </c>
      <c r="AS668">
        <v>27</v>
      </c>
      <c r="AT668" t="str">
        <f t="shared" si="351"/>
        <v>Bajo</v>
      </c>
      <c r="AU668">
        <v>425</v>
      </c>
      <c r="AV668" t="str">
        <f t="shared" si="352"/>
        <v>Alto</v>
      </c>
      <c r="AW668">
        <v>134</v>
      </c>
      <c r="AX668" t="str">
        <f t="shared" si="353"/>
        <v>Bajo</v>
      </c>
      <c r="AY668">
        <v>5.8</v>
      </c>
      <c r="AZ668" t="str">
        <f t="shared" si="354"/>
        <v>Alto</v>
      </c>
      <c r="BA668">
        <v>9.6</v>
      </c>
      <c r="BB668" t="str">
        <f t="shared" si="332"/>
        <v>Baja</v>
      </c>
      <c r="BC668">
        <v>8.5</v>
      </c>
      <c r="BD668" t="str">
        <f t="shared" si="355"/>
        <v>Normal</v>
      </c>
      <c r="BE668">
        <v>5.6</v>
      </c>
      <c r="BF668" t="str">
        <f t="shared" si="356"/>
        <v>Alto</v>
      </c>
      <c r="BG668">
        <v>0</v>
      </c>
      <c r="BH668" t="str">
        <f t="shared" si="357"/>
        <v>No Toma ECA</v>
      </c>
      <c r="BI668">
        <v>0</v>
      </c>
      <c r="BJ668" t="str">
        <f t="shared" si="358"/>
        <v>No toma ARB</v>
      </c>
      <c r="BK668">
        <v>0</v>
      </c>
      <c r="BL668" t="str">
        <f t="shared" si="359"/>
        <v>No toma diureticos</v>
      </c>
      <c r="BM668">
        <v>1</v>
      </c>
      <c r="BN668" t="str">
        <f t="shared" si="360"/>
        <v>Toma estatinas</v>
      </c>
      <c r="BO668">
        <v>1</v>
      </c>
      <c r="BP668" t="str">
        <f t="shared" si="361"/>
        <v>Enfermedad renal</v>
      </c>
      <c r="BQ668">
        <v>1</v>
      </c>
      <c r="BR668" t="str">
        <f t="shared" si="362"/>
        <v>Enfermedad cardiovascular</v>
      </c>
    </row>
    <row r="669" spans="1:70" x14ac:dyDescent="0.25">
      <c r="A669" t="s">
        <v>669</v>
      </c>
      <c r="B669">
        <v>59</v>
      </c>
      <c r="C669" t="str">
        <f t="shared" si="333"/>
        <v>Adulto</v>
      </c>
      <c r="D669" t="s">
        <v>6</v>
      </c>
      <c r="E669">
        <v>22.4</v>
      </c>
      <c r="F669" t="str">
        <f t="shared" si="334"/>
        <v>Peso Normal</v>
      </c>
      <c r="G669">
        <v>0</v>
      </c>
      <c r="H669" t="str">
        <f t="shared" si="335"/>
        <v>No tiene herencia</v>
      </c>
      <c r="I669">
        <v>124</v>
      </c>
      <c r="J669">
        <v>69</v>
      </c>
      <c r="K669">
        <v>77</v>
      </c>
      <c r="L669" t="str">
        <f t="shared" si="336"/>
        <v>Normal</v>
      </c>
      <c r="M669">
        <v>58</v>
      </c>
      <c r="N669" t="str">
        <f t="shared" si="337"/>
        <v>Normal</v>
      </c>
      <c r="O669">
        <v>2</v>
      </c>
      <c r="P669" t="str">
        <f t="shared" si="338"/>
        <v>Ligera limitaciones</v>
      </c>
      <c r="Q669">
        <v>0</v>
      </c>
      <c r="R669" t="str">
        <f t="shared" si="339"/>
        <v>No tiene cetoacidosis</v>
      </c>
      <c r="S669">
        <v>0</v>
      </c>
      <c r="T669" t="str">
        <f t="shared" si="340"/>
        <v>No tiene Insuficiencia</v>
      </c>
      <c r="U669">
        <v>1</v>
      </c>
      <c r="V669" t="str">
        <f t="shared" si="341"/>
        <v>Hipertenso</v>
      </c>
      <c r="W669">
        <v>0.7</v>
      </c>
      <c r="X669" t="str">
        <f t="shared" si="330"/>
        <v>Normal</v>
      </c>
      <c r="Y669">
        <v>39</v>
      </c>
      <c r="Z669" t="str">
        <f t="shared" si="331"/>
        <v>Normal</v>
      </c>
      <c r="AA669">
        <v>101</v>
      </c>
      <c r="AB669" t="str">
        <f t="shared" si="342"/>
        <v>Normal</v>
      </c>
      <c r="AC669">
        <v>9</v>
      </c>
      <c r="AD669" t="str">
        <f t="shared" si="343"/>
        <v>Normal</v>
      </c>
      <c r="AE669">
        <v>8</v>
      </c>
      <c r="AF669" t="str">
        <f t="shared" si="344"/>
        <v>Normal</v>
      </c>
      <c r="AG669">
        <v>1902</v>
      </c>
      <c r="AH669" t="str">
        <f t="shared" si="345"/>
        <v>Poliuria</v>
      </c>
      <c r="AI669">
        <v>1</v>
      </c>
      <c r="AJ669" t="str">
        <f t="shared" si="346"/>
        <v>Diabetico</v>
      </c>
      <c r="AK669">
        <v>121</v>
      </c>
      <c r="AL669" t="str">
        <f t="shared" si="347"/>
        <v>Prediabetes</v>
      </c>
      <c r="AM669">
        <v>5.8</v>
      </c>
      <c r="AN669" t="str">
        <f t="shared" si="348"/>
        <v>Prediabetes</v>
      </c>
      <c r="AO669">
        <v>160</v>
      </c>
      <c r="AP669" t="str">
        <f t="shared" si="349"/>
        <v>Normal</v>
      </c>
      <c r="AQ669">
        <v>101</v>
      </c>
      <c r="AR669" t="str">
        <f t="shared" si="350"/>
        <v>Casi normal</v>
      </c>
      <c r="AS669">
        <v>41</v>
      </c>
      <c r="AT669" t="str">
        <f t="shared" si="351"/>
        <v>Bajo</v>
      </c>
      <c r="AU669">
        <v>156</v>
      </c>
      <c r="AV669" t="str">
        <f t="shared" si="352"/>
        <v>Alto</v>
      </c>
      <c r="AW669">
        <v>145</v>
      </c>
      <c r="AX669" t="str">
        <f t="shared" si="353"/>
        <v>Normal</v>
      </c>
      <c r="AY669">
        <v>3.7</v>
      </c>
      <c r="AZ669" t="str">
        <f t="shared" si="354"/>
        <v>Normal</v>
      </c>
      <c r="BA669">
        <v>12</v>
      </c>
      <c r="BB669" t="str">
        <f t="shared" si="332"/>
        <v>Normal</v>
      </c>
      <c r="BC669">
        <v>9.4</v>
      </c>
      <c r="BD669" t="str">
        <f t="shared" si="355"/>
        <v>Normal</v>
      </c>
      <c r="BE669">
        <v>2.8</v>
      </c>
      <c r="BF669" t="str">
        <f t="shared" si="356"/>
        <v>Normal</v>
      </c>
      <c r="BG669">
        <v>1</v>
      </c>
      <c r="BH669" t="str">
        <f t="shared" si="357"/>
        <v>Toma ECA</v>
      </c>
      <c r="BI669">
        <v>1</v>
      </c>
      <c r="BJ669" t="str">
        <f t="shared" si="358"/>
        <v>Toma ARB</v>
      </c>
      <c r="BK669">
        <v>1</v>
      </c>
      <c r="BL669" t="str">
        <f t="shared" si="359"/>
        <v>Toma diureticos</v>
      </c>
      <c r="BM669">
        <v>1</v>
      </c>
      <c r="BN669" t="str">
        <f t="shared" si="360"/>
        <v>Toma estatinas</v>
      </c>
      <c r="BO669">
        <v>0</v>
      </c>
      <c r="BP669" t="str">
        <f t="shared" si="361"/>
        <v>Sano</v>
      </c>
      <c r="BQ669">
        <v>0</v>
      </c>
      <c r="BR669" t="str">
        <f t="shared" si="362"/>
        <v>Sano</v>
      </c>
    </row>
    <row r="670" spans="1:70" x14ac:dyDescent="0.25">
      <c r="A670" t="s">
        <v>670</v>
      </c>
      <c r="B670">
        <v>63</v>
      </c>
      <c r="C670" t="str">
        <f t="shared" si="333"/>
        <v>Adulto Mayor</v>
      </c>
      <c r="D670" t="s">
        <v>1</v>
      </c>
      <c r="E670">
        <v>29.5</v>
      </c>
      <c r="F670" t="str">
        <f t="shared" si="334"/>
        <v>Sobrepeso</v>
      </c>
      <c r="G670">
        <v>1</v>
      </c>
      <c r="H670" t="str">
        <f t="shared" si="335"/>
        <v>Tiene herencia</v>
      </c>
      <c r="I670">
        <v>185</v>
      </c>
      <c r="J670">
        <v>99</v>
      </c>
      <c r="K670">
        <v>80</v>
      </c>
      <c r="L670" t="str">
        <f t="shared" si="336"/>
        <v>Normal</v>
      </c>
      <c r="M670">
        <v>33</v>
      </c>
      <c r="N670" t="str">
        <f t="shared" si="337"/>
        <v>Reducida</v>
      </c>
      <c r="O670">
        <v>4</v>
      </c>
      <c r="P670" t="str">
        <f t="shared" si="338"/>
        <v>Incapacidad</v>
      </c>
      <c r="Q670">
        <v>0</v>
      </c>
      <c r="R670" t="str">
        <f t="shared" si="339"/>
        <v>No tiene cetoacidosis</v>
      </c>
      <c r="S670">
        <v>1</v>
      </c>
      <c r="T670" t="str">
        <f t="shared" si="340"/>
        <v>Tiene Insuficiencia</v>
      </c>
      <c r="U670">
        <v>1</v>
      </c>
      <c r="V670" t="str">
        <f t="shared" si="341"/>
        <v>Hipertenso</v>
      </c>
      <c r="W670">
        <v>2.6</v>
      </c>
      <c r="X670" t="str">
        <f t="shared" si="330"/>
        <v>Alto</v>
      </c>
      <c r="Y670">
        <v>85</v>
      </c>
      <c r="Z670" t="str">
        <f t="shared" si="331"/>
        <v>Elevado</v>
      </c>
      <c r="AA670">
        <v>16</v>
      </c>
      <c r="AB670" t="str">
        <f t="shared" si="342"/>
        <v>Dismucion grave</v>
      </c>
      <c r="AC670">
        <v>1241</v>
      </c>
      <c r="AD670" t="str">
        <f t="shared" si="343"/>
        <v>Proteinuria</v>
      </c>
      <c r="AE670">
        <v>992</v>
      </c>
      <c r="AF670" t="str">
        <f t="shared" si="344"/>
        <v>Macroalbuminuria</v>
      </c>
      <c r="AG670">
        <v>539</v>
      </c>
      <c r="AH670" t="str">
        <f t="shared" si="345"/>
        <v>Poliuria</v>
      </c>
      <c r="AI670">
        <v>0</v>
      </c>
      <c r="AJ670" t="str">
        <f t="shared" si="346"/>
        <v>No Diabetico</v>
      </c>
      <c r="AK670">
        <v>158</v>
      </c>
      <c r="AL670" t="str">
        <f t="shared" si="347"/>
        <v>Diabetes</v>
      </c>
      <c r="AM670">
        <v>9.6</v>
      </c>
      <c r="AN670" t="str">
        <f t="shared" si="348"/>
        <v>Diabetes</v>
      </c>
      <c r="AO670">
        <v>269</v>
      </c>
      <c r="AP670" t="str">
        <f t="shared" si="349"/>
        <v>Riesgo</v>
      </c>
      <c r="AQ670">
        <v>194</v>
      </c>
      <c r="AR670" t="str">
        <f t="shared" si="350"/>
        <v>Muy alto</v>
      </c>
      <c r="AS670">
        <v>26</v>
      </c>
      <c r="AT670" t="str">
        <f t="shared" si="351"/>
        <v>Bajo</v>
      </c>
      <c r="AU670">
        <v>385</v>
      </c>
      <c r="AV670" t="str">
        <f t="shared" si="352"/>
        <v>Alto</v>
      </c>
      <c r="AW670">
        <v>128</v>
      </c>
      <c r="AX670" t="str">
        <f t="shared" si="353"/>
        <v>Bajo</v>
      </c>
      <c r="AY670">
        <v>5.9</v>
      </c>
      <c r="AZ670" t="str">
        <f t="shared" si="354"/>
        <v>Alto</v>
      </c>
      <c r="BA670">
        <v>10.4</v>
      </c>
      <c r="BB670" t="str">
        <f t="shared" si="332"/>
        <v>Baja</v>
      </c>
      <c r="BC670">
        <v>8.4</v>
      </c>
      <c r="BD670" t="str">
        <f t="shared" si="355"/>
        <v>Bajo</v>
      </c>
      <c r="BE670">
        <v>6.4</v>
      </c>
      <c r="BF670" t="str">
        <f t="shared" si="356"/>
        <v>Alto</v>
      </c>
      <c r="BG670">
        <v>1</v>
      </c>
      <c r="BH670" t="str">
        <f t="shared" si="357"/>
        <v>Toma ECA</v>
      </c>
      <c r="BI670">
        <v>1</v>
      </c>
      <c r="BJ670" t="str">
        <f t="shared" si="358"/>
        <v>Toma ARB</v>
      </c>
      <c r="BK670">
        <v>1</v>
      </c>
      <c r="BL670" t="str">
        <f t="shared" si="359"/>
        <v>Toma diureticos</v>
      </c>
      <c r="BM670">
        <v>0</v>
      </c>
      <c r="BN670" t="str">
        <f t="shared" si="360"/>
        <v>No toma estatinas</v>
      </c>
      <c r="BO670">
        <v>1</v>
      </c>
      <c r="BP670" t="str">
        <f t="shared" si="361"/>
        <v>Enfermedad renal</v>
      </c>
      <c r="BQ670">
        <v>0</v>
      </c>
      <c r="BR670" t="str">
        <f t="shared" si="362"/>
        <v>Sano</v>
      </c>
    </row>
    <row r="671" spans="1:70" x14ac:dyDescent="0.25">
      <c r="A671" t="s">
        <v>671</v>
      </c>
      <c r="B671">
        <v>45</v>
      </c>
      <c r="C671" t="str">
        <f t="shared" si="333"/>
        <v>Adulto</v>
      </c>
      <c r="D671" t="s">
        <v>1</v>
      </c>
      <c r="E671">
        <v>25.3</v>
      </c>
      <c r="F671" t="str">
        <f t="shared" si="334"/>
        <v>Sobrepeso</v>
      </c>
      <c r="G671">
        <v>1</v>
      </c>
      <c r="H671" t="str">
        <f t="shared" si="335"/>
        <v>Tiene herencia</v>
      </c>
      <c r="I671">
        <v>118</v>
      </c>
      <c r="J671">
        <v>85</v>
      </c>
      <c r="K671">
        <v>85</v>
      </c>
      <c r="L671" t="str">
        <f t="shared" si="336"/>
        <v>Normal</v>
      </c>
      <c r="M671">
        <v>50</v>
      </c>
      <c r="N671" t="str">
        <f t="shared" si="337"/>
        <v>Normal</v>
      </c>
      <c r="O671">
        <v>1</v>
      </c>
      <c r="P671" t="str">
        <f t="shared" si="338"/>
        <v>Sin limitaciones</v>
      </c>
      <c r="Q671">
        <v>0</v>
      </c>
      <c r="R671" t="str">
        <f t="shared" si="339"/>
        <v>No tiene cetoacidosis</v>
      </c>
      <c r="S671">
        <v>0</v>
      </c>
      <c r="T671" t="str">
        <f t="shared" si="340"/>
        <v>No tiene Insuficiencia</v>
      </c>
      <c r="U671">
        <v>0</v>
      </c>
      <c r="V671" t="str">
        <f t="shared" si="341"/>
        <v>Normotenso</v>
      </c>
      <c r="W671">
        <v>1</v>
      </c>
      <c r="X671" t="str">
        <f t="shared" si="330"/>
        <v>Normal</v>
      </c>
      <c r="Y671">
        <v>36</v>
      </c>
      <c r="Z671" t="str">
        <f t="shared" si="331"/>
        <v>Normal</v>
      </c>
      <c r="AA671">
        <v>62</v>
      </c>
      <c r="AB671" t="str">
        <f t="shared" si="342"/>
        <v>Funcion disminuida</v>
      </c>
      <c r="AC671">
        <v>7</v>
      </c>
      <c r="AD671" t="str">
        <f t="shared" si="343"/>
        <v>Normal</v>
      </c>
      <c r="AE671">
        <v>5</v>
      </c>
      <c r="AF671" t="str">
        <f t="shared" si="344"/>
        <v>Normal</v>
      </c>
      <c r="AG671">
        <v>1152</v>
      </c>
      <c r="AH671" t="str">
        <f t="shared" si="345"/>
        <v>Poliuria</v>
      </c>
      <c r="AI671">
        <v>0</v>
      </c>
      <c r="AJ671" t="str">
        <f t="shared" si="346"/>
        <v>No Diabetico</v>
      </c>
      <c r="AK671">
        <v>107</v>
      </c>
      <c r="AL671" t="str">
        <f t="shared" si="347"/>
        <v>Prediabetes</v>
      </c>
      <c r="AM671">
        <v>5.0999999999999996</v>
      </c>
      <c r="AN671" t="str">
        <f t="shared" si="348"/>
        <v>Normal</v>
      </c>
      <c r="AO671">
        <v>188</v>
      </c>
      <c r="AP671" t="str">
        <f t="shared" si="349"/>
        <v>Normal</v>
      </c>
      <c r="AQ671">
        <v>103</v>
      </c>
      <c r="AR671" t="str">
        <f t="shared" si="350"/>
        <v>Casi normal</v>
      </c>
      <c r="AS671">
        <v>45</v>
      </c>
      <c r="AT671" t="str">
        <f t="shared" si="351"/>
        <v>Bajo</v>
      </c>
      <c r="AU671">
        <v>167</v>
      </c>
      <c r="AV671" t="str">
        <f t="shared" si="352"/>
        <v>Alto</v>
      </c>
      <c r="AW671">
        <v>135</v>
      </c>
      <c r="AX671" t="str">
        <f t="shared" si="353"/>
        <v>Normal</v>
      </c>
      <c r="AY671">
        <v>4.0999999999999996</v>
      </c>
      <c r="AZ671" t="str">
        <f t="shared" si="354"/>
        <v>Normal</v>
      </c>
      <c r="BA671">
        <v>14.3</v>
      </c>
      <c r="BB671" t="str">
        <f t="shared" si="332"/>
        <v>Normal</v>
      </c>
      <c r="BC671">
        <v>9</v>
      </c>
      <c r="BD671" t="str">
        <f t="shared" si="355"/>
        <v>Normal</v>
      </c>
      <c r="BE671">
        <v>3.2</v>
      </c>
      <c r="BF671" t="str">
        <f t="shared" si="356"/>
        <v>Normal</v>
      </c>
      <c r="BG671">
        <v>1</v>
      </c>
      <c r="BH671" t="str">
        <f t="shared" si="357"/>
        <v>Toma ECA</v>
      </c>
      <c r="BI671">
        <v>0</v>
      </c>
      <c r="BJ671" t="str">
        <f t="shared" si="358"/>
        <v>No toma ARB</v>
      </c>
      <c r="BK671">
        <v>0</v>
      </c>
      <c r="BL671" t="str">
        <f t="shared" si="359"/>
        <v>No toma diureticos</v>
      </c>
      <c r="BM671">
        <v>1</v>
      </c>
      <c r="BN671" t="str">
        <f t="shared" si="360"/>
        <v>Toma estatinas</v>
      </c>
      <c r="BO671">
        <v>0</v>
      </c>
      <c r="BP671" t="str">
        <f t="shared" si="361"/>
        <v>Sano</v>
      </c>
      <c r="BQ671">
        <v>1</v>
      </c>
      <c r="BR671" t="str">
        <f t="shared" si="362"/>
        <v>Enfermedad cardiovascular</v>
      </c>
    </row>
    <row r="672" spans="1:70" x14ac:dyDescent="0.25">
      <c r="A672" t="s">
        <v>672</v>
      </c>
      <c r="B672">
        <v>74</v>
      </c>
      <c r="C672" t="str">
        <f t="shared" si="333"/>
        <v>Adulto Mayor</v>
      </c>
      <c r="D672" t="s">
        <v>1</v>
      </c>
      <c r="E672">
        <v>33.700000000000003</v>
      </c>
      <c r="F672" t="str">
        <f t="shared" si="334"/>
        <v>Obesidad I</v>
      </c>
      <c r="G672">
        <v>1</v>
      </c>
      <c r="H672" t="str">
        <f t="shared" si="335"/>
        <v>Tiene herencia</v>
      </c>
      <c r="I672">
        <v>190</v>
      </c>
      <c r="J672">
        <v>92</v>
      </c>
      <c r="K672">
        <v>86</v>
      </c>
      <c r="L672" t="str">
        <f t="shared" si="336"/>
        <v>Normal</v>
      </c>
      <c r="M672">
        <v>43</v>
      </c>
      <c r="N672" t="str">
        <f t="shared" si="337"/>
        <v>Intermedia</v>
      </c>
      <c r="O672">
        <v>3</v>
      </c>
      <c r="P672" t="str">
        <f t="shared" si="338"/>
        <v>Limitacion marcada</v>
      </c>
      <c r="Q672">
        <v>1</v>
      </c>
      <c r="R672" t="str">
        <f t="shared" si="339"/>
        <v>Tiene cetoacidosis</v>
      </c>
      <c r="S672">
        <v>0</v>
      </c>
      <c r="T672" t="str">
        <f t="shared" si="340"/>
        <v>No tiene Insuficiencia</v>
      </c>
      <c r="U672">
        <v>1</v>
      </c>
      <c r="V672" t="str">
        <f t="shared" si="341"/>
        <v>Hipertenso</v>
      </c>
      <c r="W672">
        <v>3.3</v>
      </c>
      <c r="X672" t="str">
        <f t="shared" si="330"/>
        <v>Alto</v>
      </c>
      <c r="Y672">
        <v>82</v>
      </c>
      <c r="Z672" t="str">
        <f t="shared" si="331"/>
        <v>Elevado</v>
      </c>
      <c r="AA672">
        <v>45</v>
      </c>
      <c r="AB672" t="str">
        <f t="shared" si="342"/>
        <v>Funcion disminuida moderada</v>
      </c>
      <c r="AC672">
        <v>719</v>
      </c>
      <c r="AD672" t="str">
        <f t="shared" si="343"/>
        <v>Proteinuria</v>
      </c>
      <c r="AE672">
        <v>575</v>
      </c>
      <c r="AF672" t="str">
        <f t="shared" si="344"/>
        <v>Macroalbuminuria</v>
      </c>
      <c r="AG672">
        <v>766</v>
      </c>
      <c r="AH672" t="str">
        <f t="shared" si="345"/>
        <v>Poliuria</v>
      </c>
      <c r="AI672">
        <v>1</v>
      </c>
      <c r="AJ672" t="str">
        <f t="shared" si="346"/>
        <v>Diabetico</v>
      </c>
      <c r="AK672">
        <v>200</v>
      </c>
      <c r="AL672" t="str">
        <f t="shared" si="347"/>
        <v>Diabetes</v>
      </c>
      <c r="AM672">
        <v>8.3000000000000007</v>
      </c>
      <c r="AN672" t="str">
        <f t="shared" si="348"/>
        <v>Diabetes</v>
      </c>
      <c r="AO672">
        <v>209</v>
      </c>
      <c r="AP672" t="str">
        <f t="shared" si="349"/>
        <v>Alto</v>
      </c>
      <c r="AQ672">
        <v>190</v>
      </c>
      <c r="AR672" t="str">
        <f t="shared" si="350"/>
        <v>Muy alto</v>
      </c>
      <c r="AS672">
        <v>44</v>
      </c>
      <c r="AT672" t="str">
        <f t="shared" si="351"/>
        <v>Bajo</v>
      </c>
      <c r="AU672">
        <v>233</v>
      </c>
      <c r="AV672" t="str">
        <f t="shared" si="352"/>
        <v>Alto</v>
      </c>
      <c r="AW672">
        <v>125</v>
      </c>
      <c r="AX672" t="str">
        <f t="shared" si="353"/>
        <v>Bajo</v>
      </c>
      <c r="AY672">
        <v>5.3</v>
      </c>
      <c r="AZ672" t="str">
        <f t="shared" si="354"/>
        <v>Alto</v>
      </c>
      <c r="BA672">
        <v>10.199999999999999</v>
      </c>
      <c r="BB672" t="str">
        <f t="shared" si="332"/>
        <v>Baja</v>
      </c>
      <c r="BC672">
        <v>8.8000000000000007</v>
      </c>
      <c r="BD672" t="str">
        <f t="shared" si="355"/>
        <v>Normal</v>
      </c>
      <c r="BE672">
        <v>6.6</v>
      </c>
      <c r="BF672" t="str">
        <f t="shared" si="356"/>
        <v>Alto</v>
      </c>
      <c r="BG672">
        <v>0</v>
      </c>
      <c r="BH672" t="str">
        <f t="shared" si="357"/>
        <v>No Toma ECA</v>
      </c>
      <c r="BI672">
        <v>1</v>
      </c>
      <c r="BJ672" t="str">
        <f t="shared" si="358"/>
        <v>Toma ARB</v>
      </c>
      <c r="BK672">
        <v>1</v>
      </c>
      <c r="BL672" t="str">
        <f t="shared" si="359"/>
        <v>Toma diureticos</v>
      </c>
      <c r="BM672">
        <v>1</v>
      </c>
      <c r="BN672" t="str">
        <f t="shared" si="360"/>
        <v>Toma estatinas</v>
      </c>
      <c r="BO672">
        <v>1</v>
      </c>
      <c r="BP672" t="str">
        <f t="shared" si="361"/>
        <v>Enfermedad renal</v>
      </c>
      <c r="BQ672">
        <v>0</v>
      </c>
      <c r="BR672" t="str">
        <f t="shared" si="362"/>
        <v>Sano</v>
      </c>
    </row>
    <row r="673" spans="1:70" x14ac:dyDescent="0.25">
      <c r="A673" t="s">
        <v>673</v>
      </c>
      <c r="B673">
        <v>66</v>
      </c>
      <c r="C673" t="str">
        <f t="shared" si="333"/>
        <v>Adulto Mayor</v>
      </c>
      <c r="D673" t="s">
        <v>6</v>
      </c>
      <c r="E673">
        <v>33.9</v>
      </c>
      <c r="F673" t="str">
        <f t="shared" si="334"/>
        <v>Obesidad I</v>
      </c>
      <c r="G673">
        <v>1</v>
      </c>
      <c r="H673" t="str">
        <f t="shared" si="335"/>
        <v>Tiene herencia</v>
      </c>
      <c r="I673">
        <v>151</v>
      </c>
      <c r="J673">
        <v>105</v>
      </c>
      <c r="K673">
        <v>79</v>
      </c>
      <c r="L673" t="str">
        <f t="shared" si="336"/>
        <v>Normal</v>
      </c>
      <c r="M673">
        <v>40</v>
      </c>
      <c r="N673" t="str">
        <f t="shared" si="337"/>
        <v>Reducida</v>
      </c>
      <c r="O673">
        <v>2</v>
      </c>
      <c r="P673" t="str">
        <f t="shared" si="338"/>
        <v>Ligera limitaciones</v>
      </c>
      <c r="Q673">
        <v>0</v>
      </c>
      <c r="R673" t="str">
        <f t="shared" si="339"/>
        <v>No tiene cetoacidosis</v>
      </c>
      <c r="S673">
        <v>0</v>
      </c>
      <c r="T673" t="str">
        <f t="shared" si="340"/>
        <v>No tiene Insuficiencia</v>
      </c>
      <c r="U673">
        <v>1</v>
      </c>
      <c r="V673" t="str">
        <f t="shared" si="341"/>
        <v>Hipertenso</v>
      </c>
      <c r="W673">
        <v>1.7</v>
      </c>
      <c r="X673" t="str">
        <f t="shared" si="330"/>
        <v>Alto</v>
      </c>
      <c r="Y673">
        <v>84</v>
      </c>
      <c r="Z673" t="str">
        <f t="shared" si="331"/>
        <v>Elevado</v>
      </c>
      <c r="AA673">
        <v>36</v>
      </c>
      <c r="AB673" t="str">
        <f t="shared" si="342"/>
        <v>Funcion disminuida moderada</v>
      </c>
      <c r="AC673">
        <v>1901</v>
      </c>
      <c r="AD673" t="str">
        <f t="shared" si="343"/>
        <v>Proteinuria</v>
      </c>
      <c r="AE673">
        <v>1520</v>
      </c>
      <c r="AF673" t="str">
        <f t="shared" si="344"/>
        <v>Macroalbuminuria</v>
      </c>
      <c r="AG673">
        <v>565</v>
      </c>
      <c r="AH673" t="str">
        <f t="shared" si="345"/>
        <v>Poliuria</v>
      </c>
      <c r="AI673">
        <v>0</v>
      </c>
      <c r="AJ673" t="str">
        <f t="shared" si="346"/>
        <v>No Diabetico</v>
      </c>
      <c r="AK673">
        <v>219</v>
      </c>
      <c r="AL673" t="str">
        <f t="shared" si="347"/>
        <v>Diabetes</v>
      </c>
      <c r="AM673">
        <v>6.9</v>
      </c>
      <c r="AN673" t="str">
        <f t="shared" si="348"/>
        <v>Diabetes</v>
      </c>
      <c r="AO673">
        <v>242</v>
      </c>
      <c r="AP673" t="str">
        <f t="shared" si="349"/>
        <v>Riesgo</v>
      </c>
      <c r="AQ673">
        <v>196</v>
      </c>
      <c r="AR673" t="str">
        <f t="shared" si="350"/>
        <v>Muy alto</v>
      </c>
      <c r="AS673">
        <v>42</v>
      </c>
      <c r="AT673" t="str">
        <f t="shared" si="351"/>
        <v>Bajo</v>
      </c>
      <c r="AU673">
        <v>429</v>
      </c>
      <c r="AV673" t="str">
        <f t="shared" si="352"/>
        <v>Alto</v>
      </c>
      <c r="AW673">
        <v>127</v>
      </c>
      <c r="AX673" t="str">
        <f t="shared" si="353"/>
        <v>Bajo</v>
      </c>
      <c r="AY673">
        <v>6.3</v>
      </c>
      <c r="AZ673" t="str">
        <f t="shared" si="354"/>
        <v>Alto</v>
      </c>
      <c r="BA673">
        <v>7.9</v>
      </c>
      <c r="BB673" t="str">
        <f t="shared" si="332"/>
        <v>Baja</v>
      </c>
      <c r="BC673">
        <v>7.7</v>
      </c>
      <c r="BD673" t="str">
        <f t="shared" si="355"/>
        <v>Bajo</v>
      </c>
      <c r="BE673">
        <v>6.4</v>
      </c>
      <c r="BF673" t="str">
        <f t="shared" si="356"/>
        <v>Alto</v>
      </c>
      <c r="BG673">
        <v>1</v>
      </c>
      <c r="BH673" t="str">
        <f t="shared" si="357"/>
        <v>Toma ECA</v>
      </c>
      <c r="BI673">
        <v>1</v>
      </c>
      <c r="BJ673" t="str">
        <f t="shared" si="358"/>
        <v>Toma ARB</v>
      </c>
      <c r="BK673">
        <v>0</v>
      </c>
      <c r="BL673" t="str">
        <f t="shared" si="359"/>
        <v>No toma diureticos</v>
      </c>
      <c r="BM673">
        <v>0</v>
      </c>
      <c r="BN673" t="str">
        <f t="shared" si="360"/>
        <v>No toma estatinas</v>
      </c>
      <c r="BO673">
        <v>1</v>
      </c>
      <c r="BP673" t="str">
        <f t="shared" si="361"/>
        <v>Enfermedad renal</v>
      </c>
      <c r="BQ673">
        <v>0</v>
      </c>
      <c r="BR673" t="str">
        <f t="shared" si="362"/>
        <v>Sano</v>
      </c>
    </row>
    <row r="674" spans="1:70" x14ac:dyDescent="0.25">
      <c r="A674" t="s">
        <v>674</v>
      </c>
      <c r="B674">
        <v>66</v>
      </c>
      <c r="C674" t="str">
        <f t="shared" si="333"/>
        <v>Adulto Mayor</v>
      </c>
      <c r="D674" t="s">
        <v>1</v>
      </c>
      <c r="E674">
        <v>35.5</v>
      </c>
      <c r="F674" t="str">
        <f t="shared" si="334"/>
        <v>Obesidad II</v>
      </c>
      <c r="G674">
        <v>1</v>
      </c>
      <c r="H674" t="str">
        <f t="shared" si="335"/>
        <v>Tiene herencia</v>
      </c>
      <c r="I674">
        <v>151</v>
      </c>
      <c r="J674">
        <v>105</v>
      </c>
      <c r="K674">
        <v>97</v>
      </c>
      <c r="L674" t="str">
        <f t="shared" si="336"/>
        <v>Normal</v>
      </c>
      <c r="M674">
        <v>30</v>
      </c>
      <c r="N674" t="str">
        <f t="shared" si="337"/>
        <v>Reducida</v>
      </c>
      <c r="O674">
        <v>3</v>
      </c>
      <c r="P674" t="str">
        <f t="shared" si="338"/>
        <v>Limitacion marcada</v>
      </c>
      <c r="Q674">
        <v>1</v>
      </c>
      <c r="R674" t="str">
        <f t="shared" si="339"/>
        <v>Tiene cetoacidosis</v>
      </c>
      <c r="S674">
        <v>1</v>
      </c>
      <c r="T674" t="str">
        <f t="shared" si="340"/>
        <v>Tiene Insuficiencia</v>
      </c>
      <c r="U674">
        <v>1</v>
      </c>
      <c r="V674" t="str">
        <f t="shared" si="341"/>
        <v>Hipertenso</v>
      </c>
      <c r="W674">
        <v>1.7</v>
      </c>
      <c r="X674" t="str">
        <f t="shared" si="330"/>
        <v>Alto</v>
      </c>
      <c r="Y674">
        <v>115</v>
      </c>
      <c r="Z674" t="str">
        <f t="shared" si="331"/>
        <v>Riesgo</v>
      </c>
      <c r="AA674">
        <v>42</v>
      </c>
      <c r="AB674" t="str">
        <f t="shared" si="342"/>
        <v>Funcion disminuida moderada</v>
      </c>
      <c r="AC674">
        <v>2671</v>
      </c>
      <c r="AD674" t="str">
        <f t="shared" si="343"/>
        <v>Proteinuria</v>
      </c>
      <c r="AE674">
        <v>2403</v>
      </c>
      <c r="AF674" t="str">
        <f t="shared" si="344"/>
        <v>Macroalbuminuria</v>
      </c>
      <c r="AG674">
        <v>470</v>
      </c>
      <c r="AH674" t="str">
        <f t="shared" si="345"/>
        <v>Oliguria</v>
      </c>
      <c r="AI674">
        <v>0</v>
      </c>
      <c r="AJ674" t="str">
        <f t="shared" si="346"/>
        <v>No Diabetico</v>
      </c>
      <c r="AK674">
        <v>137</v>
      </c>
      <c r="AL674" t="str">
        <f t="shared" si="347"/>
        <v>Diabetes</v>
      </c>
      <c r="AM674">
        <v>7.2</v>
      </c>
      <c r="AN674" t="str">
        <f t="shared" si="348"/>
        <v>Diabetes</v>
      </c>
      <c r="AO674">
        <v>260</v>
      </c>
      <c r="AP674" t="str">
        <f t="shared" si="349"/>
        <v>Riesgo</v>
      </c>
      <c r="AQ674">
        <v>204</v>
      </c>
      <c r="AR674" t="str">
        <f t="shared" si="350"/>
        <v>Muy alto</v>
      </c>
      <c r="AS674">
        <v>35</v>
      </c>
      <c r="AT674" t="str">
        <f t="shared" si="351"/>
        <v>Bajo</v>
      </c>
      <c r="AU674">
        <v>327</v>
      </c>
      <c r="AV674" t="str">
        <f t="shared" si="352"/>
        <v>Alto</v>
      </c>
      <c r="AW674">
        <v>135</v>
      </c>
      <c r="AX674" t="str">
        <f t="shared" si="353"/>
        <v>Normal</v>
      </c>
      <c r="AY674">
        <v>6.1</v>
      </c>
      <c r="AZ674" t="str">
        <f t="shared" si="354"/>
        <v>Alto</v>
      </c>
      <c r="BA674">
        <v>9</v>
      </c>
      <c r="BB674" t="str">
        <f t="shared" si="332"/>
        <v>Baja</v>
      </c>
      <c r="BC674">
        <v>8.6</v>
      </c>
      <c r="BD674" t="str">
        <f t="shared" si="355"/>
        <v>Normal</v>
      </c>
      <c r="BE674">
        <v>5.4</v>
      </c>
      <c r="BF674" t="str">
        <f t="shared" si="356"/>
        <v>Alto</v>
      </c>
      <c r="BG674">
        <v>1</v>
      </c>
      <c r="BH674" t="str">
        <f t="shared" si="357"/>
        <v>Toma ECA</v>
      </c>
      <c r="BI674">
        <v>1</v>
      </c>
      <c r="BJ674" t="str">
        <f t="shared" si="358"/>
        <v>Toma ARB</v>
      </c>
      <c r="BK674">
        <v>0</v>
      </c>
      <c r="BL674" t="str">
        <f t="shared" si="359"/>
        <v>No toma diureticos</v>
      </c>
      <c r="BM674">
        <v>0</v>
      </c>
      <c r="BN674" t="str">
        <f t="shared" si="360"/>
        <v>No toma estatinas</v>
      </c>
      <c r="BO674">
        <v>1</v>
      </c>
      <c r="BP674" t="str">
        <f t="shared" si="361"/>
        <v>Enfermedad renal</v>
      </c>
      <c r="BQ674">
        <v>1</v>
      </c>
      <c r="BR674" t="str">
        <f t="shared" si="362"/>
        <v>Enfermedad cardiovascular</v>
      </c>
    </row>
    <row r="675" spans="1:70" x14ac:dyDescent="0.25">
      <c r="A675" t="s">
        <v>675</v>
      </c>
      <c r="B675">
        <v>73</v>
      </c>
      <c r="C675" t="str">
        <f t="shared" si="333"/>
        <v>Adulto Mayor</v>
      </c>
      <c r="D675" t="s">
        <v>6</v>
      </c>
      <c r="E675">
        <v>32.200000000000003</v>
      </c>
      <c r="F675" t="str">
        <f t="shared" si="334"/>
        <v>Obesidad I</v>
      </c>
      <c r="G675">
        <v>1</v>
      </c>
      <c r="H675" t="str">
        <f t="shared" si="335"/>
        <v>Tiene herencia</v>
      </c>
      <c r="I675">
        <v>140</v>
      </c>
      <c r="J675">
        <v>103</v>
      </c>
      <c r="K675">
        <v>99</v>
      </c>
      <c r="L675" t="str">
        <f t="shared" si="336"/>
        <v>Normal</v>
      </c>
      <c r="M675">
        <v>28</v>
      </c>
      <c r="N675" t="str">
        <f t="shared" si="337"/>
        <v>Reducida</v>
      </c>
      <c r="O675">
        <v>2</v>
      </c>
      <c r="P675" t="str">
        <f t="shared" si="338"/>
        <v>Ligera limitaciones</v>
      </c>
      <c r="Q675">
        <v>0</v>
      </c>
      <c r="R675" t="str">
        <f t="shared" si="339"/>
        <v>No tiene cetoacidosis</v>
      </c>
      <c r="S675">
        <v>0</v>
      </c>
      <c r="T675" t="str">
        <f t="shared" si="340"/>
        <v>No tiene Insuficiencia</v>
      </c>
      <c r="U675">
        <v>1</v>
      </c>
      <c r="V675" t="str">
        <f t="shared" si="341"/>
        <v>Hipertenso</v>
      </c>
      <c r="W675">
        <v>2.2999999999999998</v>
      </c>
      <c r="X675" t="str">
        <f t="shared" si="330"/>
        <v>Alto</v>
      </c>
      <c r="Y675">
        <v>63</v>
      </c>
      <c r="Z675" t="str">
        <f t="shared" si="331"/>
        <v>Elevado</v>
      </c>
      <c r="AA675">
        <v>42</v>
      </c>
      <c r="AB675" t="str">
        <f t="shared" si="342"/>
        <v>Funcion disminuida moderada</v>
      </c>
      <c r="AC675">
        <v>1941</v>
      </c>
      <c r="AD675" t="str">
        <f t="shared" si="343"/>
        <v>Proteinuria</v>
      </c>
      <c r="AE675">
        <v>1552</v>
      </c>
      <c r="AF675" t="str">
        <f t="shared" si="344"/>
        <v>Macroalbuminuria</v>
      </c>
      <c r="AG675">
        <v>865</v>
      </c>
      <c r="AH675" t="str">
        <f t="shared" si="345"/>
        <v>Poliuria</v>
      </c>
      <c r="AI675">
        <v>1</v>
      </c>
      <c r="AJ675" t="str">
        <f t="shared" si="346"/>
        <v>Diabetico</v>
      </c>
      <c r="AK675">
        <v>217</v>
      </c>
      <c r="AL675" t="str">
        <f t="shared" si="347"/>
        <v>Diabetes</v>
      </c>
      <c r="AM675">
        <v>8.9</v>
      </c>
      <c r="AN675" t="str">
        <f t="shared" si="348"/>
        <v>Diabetes</v>
      </c>
      <c r="AO675">
        <v>245</v>
      </c>
      <c r="AP675" t="str">
        <f t="shared" si="349"/>
        <v>Riesgo</v>
      </c>
      <c r="AQ675">
        <v>158</v>
      </c>
      <c r="AR675" t="str">
        <f t="shared" si="350"/>
        <v>Limite alto</v>
      </c>
      <c r="AS675">
        <v>39</v>
      </c>
      <c r="AT675" t="str">
        <f t="shared" si="351"/>
        <v>Bajo</v>
      </c>
      <c r="AU675">
        <v>227</v>
      </c>
      <c r="AV675" t="str">
        <f t="shared" si="352"/>
        <v>Alto</v>
      </c>
      <c r="AW675">
        <v>135</v>
      </c>
      <c r="AX675" t="str">
        <f t="shared" si="353"/>
        <v>Normal</v>
      </c>
      <c r="AY675">
        <v>6</v>
      </c>
      <c r="AZ675" t="str">
        <f t="shared" si="354"/>
        <v>Alto</v>
      </c>
      <c r="BA675">
        <v>10.7</v>
      </c>
      <c r="BB675" t="str">
        <f t="shared" si="332"/>
        <v>Baja</v>
      </c>
      <c r="BC675">
        <v>8.9</v>
      </c>
      <c r="BD675" t="str">
        <f t="shared" si="355"/>
        <v>Normal</v>
      </c>
      <c r="BE675">
        <v>7.3</v>
      </c>
      <c r="BF675" t="str">
        <f t="shared" si="356"/>
        <v>Alto</v>
      </c>
      <c r="BG675">
        <v>0</v>
      </c>
      <c r="BH675" t="str">
        <f t="shared" si="357"/>
        <v>No Toma ECA</v>
      </c>
      <c r="BI675">
        <v>1</v>
      </c>
      <c r="BJ675" t="str">
        <f t="shared" si="358"/>
        <v>Toma ARB</v>
      </c>
      <c r="BK675">
        <v>1</v>
      </c>
      <c r="BL675" t="str">
        <f t="shared" si="359"/>
        <v>Toma diureticos</v>
      </c>
      <c r="BM675">
        <v>0</v>
      </c>
      <c r="BN675" t="str">
        <f t="shared" si="360"/>
        <v>No toma estatinas</v>
      </c>
      <c r="BO675">
        <v>1</v>
      </c>
      <c r="BP675" t="str">
        <f t="shared" si="361"/>
        <v>Enfermedad renal</v>
      </c>
      <c r="BQ675">
        <v>1</v>
      </c>
      <c r="BR675" t="str">
        <f t="shared" si="362"/>
        <v>Enfermedad cardiovascular</v>
      </c>
    </row>
    <row r="676" spans="1:70" x14ac:dyDescent="0.25">
      <c r="A676" t="s">
        <v>676</v>
      </c>
      <c r="B676">
        <v>45</v>
      </c>
      <c r="C676" t="str">
        <f t="shared" si="333"/>
        <v>Adulto</v>
      </c>
      <c r="D676" t="s">
        <v>1</v>
      </c>
      <c r="E676">
        <v>28.2</v>
      </c>
      <c r="F676" t="str">
        <f t="shared" si="334"/>
        <v>Sobrepeso</v>
      </c>
      <c r="G676">
        <v>0</v>
      </c>
      <c r="H676" t="str">
        <f t="shared" si="335"/>
        <v>No tiene herencia</v>
      </c>
      <c r="I676">
        <v>125</v>
      </c>
      <c r="J676">
        <v>69</v>
      </c>
      <c r="K676">
        <v>81</v>
      </c>
      <c r="L676" t="str">
        <f t="shared" si="336"/>
        <v>Normal</v>
      </c>
      <c r="M676">
        <v>55</v>
      </c>
      <c r="N676" t="str">
        <f t="shared" si="337"/>
        <v>Normal</v>
      </c>
      <c r="O676">
        <v>2</v>
      </c>
      <c r="P676" t="str">
        <f t="shared" si="338"/>
        <v>Ligera limitaciones</v>
      </c>
      <c r="Q676">
        <v>0</v>
      </c>
      <c r="R676" t="str">
        <f t="shared" si="339"/>
        <v>No tiene cetoacidosis</v>
      </c>
      <c r="S676">
        <v>0</v>
      </c>
      <c r="T676" t="str">
        <f t="shared" si="340"/>
        <v>No tiene Insuficiencia</v>
      </c>
      <c r="U676">
        <v>0</v>
      </c>
      <c r="V676" t="str">
        <f t="shared" si="341"/>
        <v>Normotenso</v>
      </c>
      <c r="W676">
        <v>1.1000000000000001</v>
      </c>
      <c r="X676" t="str">
        <f t="shared" si="330"/>
        <v>Normal</v>
      </c>
      <c r="Y676">
        <v>26</v>
      </c>
      <c r="Z676" t="str">
        <f t="shared" si="331"/>
        <v>Normal</v>
      </c>
      <c r="AA676">
        <v>81</v>
      </c>
      <c r="AB676" t="str">
        <f t="shared" si="342"/>
        <v>Funcion disminuida</v>
      </c>
      <c r="AC676">
        <v>13</v>
      </c>
      <c r="AD676" t="str">
        <f t="shared" si="343"/>
        <v>Normal</v>
      </c>
      <c r="AE676">
        <v>11</v>
      </c>
      <c r="AF676" t="str">
        <f t="shared" si="344"/>
        <v>Normal</v>
      </c>
      <c r="AG676">
        <v>2308</v>
      </c>
      <c r="AH676" t="str">
        <f t="shared" si="345"/>
        <v>Poliuria</v>
      </c>
      <c r="AI676">
        <v>0</v>
      </c>
      <c r="AJ676" t="str">
        <f t="shared" si="346"/>
        <v>No Diabetico</v>
      </c>
      <c r="AK676">
        <v>106</v>
      </c>
      <c r="AL676" t="str">
        <f t="shared" si="347"/>
        <v>Prediabetes</v>
      </c>
      <c r="AM676">
        <v>5.5</v>
      </c>
      <c r="AN676" t="str">
        <f t="shared" si="348"/>
        <v>Normal</v>
      </c>
      <c r="AO676">
        <v>154</v>
      </c>
      <c r="AP676" t="str">
        <f t="shared" si="349"/>
        <v>Normal</v>
      </c>
      <c r="AQ676">
        <v>124</v>
      </c>
      <c r="AR676" t="str">
        <f t="shared" si="350"/>
        <v>Casi normal</v>
      </c>
      <c r="AS676">
        <v>68</v>
      </c>
      <c r="AT676" t="str">
        <f t="shared" si="351"/>
        <v>Normal</v>
      </c>
      <c r="AU676">
        <v>92</v>
      </c>
      <c r="AV676" t="str">
        <f t="shared" si="352"/>
        <v>Normal</v>
      </c>
      <c r="AW676">
        <v>144</v>
      </c>
      <c r="AX676" t="str">
        <f t="shared" si="353"/>
        <v>Normal</v>
      </c>
      <c r="AY676">
        <v>4.7</v>
      </c>
      <c r="AZ676" t="str">
        <f t="shared" si="354"/>
        <v>Normal</v>
      </c>
      <c r="BA676">
        <v>14.2</v>
      </c>
      <c r="BB676" t="str">
        <f t="shared" si="332"/>
        <v>Normal</v>
      </c>
      <c r="BC676">
        <v>9.5</v>
      </c>
      <c r="BD676" t="str">
        <f t="shared" si="355"/>
        <v>Normal</v>
      </c>
      <c r="BE676">
        <v>4.3</v>
      </c>
      <c r="BF676" t="str">
        <f t="shared" si="356"/>
        <v>Normal</v>
      </c>
      <c r="BG676">
        <v>0</v>
      </c>
      <c r="BH676" t="str">
        <f t="shared" si="357"/>
        <v>No Toma ECA</v>
      </c>
      <c r="BI676">
        <v>1</v>
      </c>
      <c r="BJ676" t="str">
        <f t="shared" si="358"/>
        <v>Toma ARB</v>
      </c>
      <c r="BK676">
        <v>1</v>
      </c>
      <c r="BL676" t="str">
        <f t="shared" si="359"/>
        <v>Toma diureticos</v>
      </c>
      <c r="BM676">
        <v>1</v>
      </c>
      <c r="BN676" t="str">
        <f t="shared" si="360"/>
        <v>Toma estatinas</v>
      </c>
      <c r="BO676">
        <v>0</v>
      </c>
      <c r="BP676" t="str">
        <f t="shared" si="361"/>
        <v>Sano</v>
      </c>
      <c r="BQ676">
        <v>1</v>
      </c>
      <c r="BR676" t="str">
        <f t="shared" si="362"/>
        <v>Enfermedad cardiovascular</v>
      </c>
    </row>
    <row r="677" spans="1:70" x14ac:dyDescent="0.25">
      <c r="A677" t="s">
        <v>677</v>
      </c>
      <c r="B677">
        <v>40</v>
      </c>
      <c r="C677" t="str">
        <f t="shared" si="333"/>
        <v>Adulto</v>
      </c>
      <c r="D677" t="s">
        <v>6</v>
      </c>
      <c r="E677">
        <v>23.3</v>
      </c>
      <c r="F677" t="str">
        <f t="shared" si="334"/>
        <v>Peso Normal</v>
      </c>
      <c r="G677">
        <v>0</v>
      </c>
      <c r="H677" t="str">
        <f t="shared" si="335"/>
        <v>No tiene herencia</v>
      </c>
      <c r="I677">
        <v>112</v>
      </c>
      <c r="J677">
        <v>73</v>
      </c>
      <c r="K677">
        <v>86</v>
      </c>
      <c r="L677" t="str">
        <f t="shared" si="336"/>
        <v>Normal</v>
      </c>
      <c r="M677">
        <v>70</v>
      </c>
      <c r="N677" t="str">
        <f t="shared" si="337"/>
        <v>Normal</v>
      </c>
      <c r="O677">
        <v>1</v>
      </c>
      <c r="P677" t="str">
        <f t="shared" si="338"/>
        <v>Sin limitaciones</v>
      </c>
      <c r="Q677">
        <v>0</v>
      </c>
      <c r="R677" t="str">
        <f t="shared" si="339"/>
        <v>No tiene cetoacidosis</v>
      </c>
      <c r="S677">
        <v>0</v>
      </c>
      <c r="T677" t="str">
        <f t="shared" si="340"/>
        <v>No tiene Insuficiencia</v>
      </c>
      <c r="U677">
        <v>1</v>
      </c>
      <c r="V677" t="str">
        <f t="shared" si="341"/>
        <v>Hipertenso</v>
      </c>
      <c r="W677">
        <v>0.7</v>
      </c>
      <c r="X677" t="str">
        <f t="shared" si="330"/>
        <v>Normal</v>
      </c>
      <c r="Y677">
        <v>33</v>
      </c>
      <c r="Z677" t="str">
        <f t="shared" si="331"/>
        <v>Normal</v>
      </c>
      <c r="AA677">
        <v>118</v>
      </c>
      <c r="AB677" t="str">
        <f t="shared" si="342"/>
        <v>Normal</v>
      </c>
      <c r="AC677">
        <v>15</v>
      </c>
      <c r="AD677" t="str">
        <f t="shared" si="343"/>
        <v>Normal</v>
      </c>
      <c r="AE677">
        <v>12</v>
      </c>
      <c r="AF677" t="str">
        <f t="shared" si="344"/>
        <v>Normal</v>
      </c>
      <c r="AG677">
        <v>2353</v>
      </c>
      <c r="AH677" t="str">
        <f t="shared" si="345"/>
        <v>Poliuria</v>
      </c>
      <c r="AI677">
        <v>0</v>
      </c>
      <c r="AJ677" t="str">
        <f t="shared" si="346"/>
        <v>No Diabetico</v>
      </c>
      <c r="AK677">
        <v>102</v>
      </c>
      <c r="AL677" t="str">
        <f t="shared" si="347"/>
        <v>Prediabetes</v>
      </c>
      <c r="AM677">
        <v>5.2</v>
      </c>
      <c r="AN677" t="str">
        <f t="shared" si="348"/>
        <v>Normal</v>
      </c>
      <c r="AO677">
        <v>183</v>
      </c>
      <c r="AP677" t="str">
        <f t="shared" si="349"/>
        <v>Normal</v>
      </c>
      <c r="AQ677">
        <v>95</v>
      </c>
      <c r="AR677" t="str">
        <f t="shared" si="350"/>
        <v>Normal</v>
      </c>
      <c r="AS677">
        <v>70</v>
      </c>
      <c r="AT677" t="str">
        <f t="shared" si="351"/>
        <v>Normal</v>
      </c>
      <c r="AU677">
        <v>130</v>
      </c>
      <c r="AV677" t="str">
        <f t="shared" si="352"/>
        <v>Normal</v>
      </c>
      <c r="AW677">
        <v>143</v>
      </c>
      <c r="AX677" t="str">
        <f t="shared" si="353"/>
        <v>Normal</v>
      </c>
      <c r="AY677">
        <v>4.2</v>
      </c>
      <c r="AZ677" t="str">
        <f t="shared" si="354"/>
        <v>Normal</v>
      </c>
      <c r="BA677">
        <v>15</v>
      </c>
      <c r="BB677" t="str">
        <f t="shared" si="332"/>
        <v>Normal</v>
      </c>
      <c r="BC677">
        <v>9.8000000000000007</v>
      </c>
      <c r="BD677" t="str">
        <f t="shared" si="355"/>
        <v>Normal</v>
      </c>
      <c r="BE677">
        <v>3.4</v>
      </c>
      <c r="BF677" t="str">
        <f t="shared" si="356"/>
        <v>Normal</v>
      </c>
      <c r="BG677">
        <v>1</v>
      </c>
      <c r="BH677" t="str">
        <f t="shared" si="357"/>
        <v>Toma ECA</v>
      </c>
      <c r="BI677">
        <v>0</v>
      </c>
      <c r="BJ677" t="str">
        <f t="shared" si="358"/>
        <v>No toma ARB</v>
      </c>
      <c r="BK677">
        <v>0</v>
      </c>
      <c r="BL677" t="str">
        <f t="shared" si="359"/>
        <v>No toma diureticos</v>
      </c>
      <c r="BM677">
        <v>1</v>
      </c>
      <c r="BN677" t="str">
        <f t="shared" si="360"/>
        <v>Toma estatinas</v>
      </c>
      <c r="BO677">
        <v>0</v>
      </c>
      <c r="BP677" t="str">
        <f t="shared" si="361"/>
        <v>Sano</v>
      </c>
      <c r="BQ677">
        <v>0</v>
      </c>
      <c r="BR677" t="str">
        <f t="shared" si="362"/>
        <v>Sano</v>
      </c>
    </row>
    <row r="678" spans="1:70" x14ac:dyDescent="0.25">
      <c r="A678" t="s">
        <v>678</v>
      </c>
      <c r="B678">
        <v>62</v>
      </c>
      <c r="C678" t="str">
        <f t="shared" si="333"/>
        <v>Adulto Mayor</v>
      </c>
      <c r="D678" t="s">
        <v>1</v>
      </c>
      <c r="E678">
        <v>28.6</v>
      </c>
      <c r="F678" t="str">
        <f t="shared" si="334"/>
        <v>Sobrepeso</v>
      </c>
      <c r="G678">
        <v>1</v>
      </c>
      <c r="H678" t="str">
        <f t="shared" si="335"/>
        <v>Tiene herencia</v>
      </c>
      <c r="I678">
        <v>189</v>
      </c>
      <c r="J678">
        <v>108</v>
      </c>
      <c r="K678">
        <v>76</v>
      </c>
      <c r="L678" t="str">
        <f t="shared" si="336"/>
        <v>Normal</v>
      </c>
      <c r="M678">
        <v>28</v>
      </c>
      <c r="N678" t="str">
        <f t="shared" si="337"/>
        <v>Reducida</v>
      </c>
      <c r="O678">
        <v>4</v>
      </c>
      <c r="P678" t="str">
        <f t="shared" si="338"/>
        <v>Incapacidad</v>
      </c>
      <c r="Q678">
        <v>0</v>
      </c>
      <c r="R678" t="str">
        <f t="shared" si="339"/>
        <v>No tiene cetoacidosis</v>
      </c>
      <c r="S678">
        <v>0</v>
      </c>
      <c r="T678" t="str">
        <f t="shared" si="340"/>
        <v>No tiene Insuficiencia</v>
      </c>
      <c r="U678">
        <v>1</v>
      </c>
      <c r="V678" t="str">
        <f t="shared" si="341"/>
        <v>Hipertenso</v>
      </c>
      <c r="W678">
        <v>4.0999999999999996</v>
      </c>
      <c r="X678" t="str">
        <f t="shared" si="330"/>
        <v>Alto</v>
      </c>
      <c r="Y678">
        <v>78</v>
      </c>
      <c r="Z678" t="str">
        <f t="shared" si="331"/>
        <v>Elevado</v>
      </c>
      <c r="AA678">
        <v>48</v>
      </c>
      <c r="AB678" t="str">
        <f t="shared" si="342"/>
        <v>Funcion disminuida moderada</v>
      </c>
      <c r="AC678">
        <v>1574</v>
      </c>
      <c r="AD678" t="str">
        <f t="shared" si="343"/>
        <v>Proteinuria</v>
      </c>
      <c r="AE678">
        <v>1416</v>
      </c>
      <c r="AF678" t="str">
        <f t="shared" si="344"/>
        <v>Macroalbuminuria</v>
      </c>
      <c r="AG678">
        <v>638</v>
      </c>
      <c r="AH678" t="str">
        <f t="shared" si="345"/>
        <v>Poliuria</v>
      </c>
      <c r="AI678">
        <v>1</v>
      </c>
      <c r="AJ678" t="str">
        <f t="shared" si="346"/>
        <v>Diabetico</v>
      </c>
      <c r="AK678">
        <v>219</v>
      </c>
      <c r="AL678" t="str">
        <f t="shared" si="347"/>
        <v>Diabetes</v>
      </c>
      <c r="AM678">
        <v>8.5</v>
      </c>
      <c r="AN678" t="str">
        <f t="shared" si="348"/>
        <v>Diabetes</v>
      </c>
      <c r="AO678">
        <v>202</v>
      </c>
      <c r="AP678" t="str">
        <f t="shared" si="349"/>
        <v>Alto</v>
      </c>
      <c r="AQ678">
        <v>152</v>
      </c>
      <c r="AR678" t="str">
        <f t="shared" si="350"/>
        <v>Limite alto</v>
      </c>
      <c r="AS678">
        <v>41</v>
      </c>
      <c r="AT678" t="str">
        <f t="shared" si="351"/>
        <v>Bajo</v>
      </c>
      <c r="AU678">
        <v>333</v>
      </c>
      <c r="AV678" t="str">
        <f t="shared" si="352"/>
        <v>Alto</v>
      </c>
      <c r="AW678">
        <v>135</v>
      </c>
      <c r="AX678" t="str">
        <f t="shared" si="353"/>
        <v>Normal</v>
      </c>
      <c r="AY678">
        <v>5.7</v>
      </c>
      <c r="AZ678" t="str">
        <f t="shared" si="354"/>
        <v>Alto</v>
      </c>
      <c r="BA678">
        <v>8.1999999999999993</v>
      </c>
      <c r="BB678" t="str">
        <f t="shared" si="332"/>
        <v>Baja</v>
      </c>
      <c r="BC678">
        <v>8.4</v>
      </c>
      <c r="BD678" t="str">
        <f t="shared" si="355"/>
        <v>Bajo</v>
      </c>
      <c r="BE678">
        <v>5</v>
      </c>
      <c r="BF678" t="str">
        <f t="shared" si="356"/>
        <v>Alto</v>
      </c>
      <c r="BG678">
        <v>1</v>
      </c>
      <c r="BH678" t="str">
        <f t="shared" si="357"/>
        <v>Toma ECA</v>
      </c>
      <c r="BI678">
        <v>0</v>
      </c>
      <c r="BJ678" t="str">
        <f t="shared" si="358"/>
        <v>No toma ARB</v>
      </c>
      <c r="BK678">
        <v>1</v>
      </c>
      <c r="BL678" t="str">
        <f t="shared" si="359"/>
        <v>Toma diureticos</v>
      </c>
      <c r="BM678">
        <v>0</v>
      </c>
      <c r="BN678" t="str">
        <f t="shared" si="360"/>
        <v>No toma estatinas</v>
      </c>
      <c r="BO678">
        <v>1</v>
      </c>
      <c r="BP678" t="str">
        <f t="shared" si="361"/>
        <v>Enfermedad renal</v>
      </c>
      <c r="BQ678">
        <v>1</v>
      </c>
      <c r="BR678" t="str">
        <f t="shared" si="362"/>
        <v>Enfermedad cardiovascular</v>
      </c>
    </row>
    <row r="679" spans="1:70" x14ac:dyDescent="0.25">
      <c r="A679" t="s">
        <v>679</v>
      </c>
      <c r="B679">
        <v>73</v>
      </c>
      <c r="C679" t="str">
        <f t="shared" si="333"/>
        <v>Adulto Mayor</v>
      </c>
      <c r="D679" t="s">
        <v>1</v>
      </c>
      <c r="E679">
        <v>35.6</v>
      </c>
      <c r="F679" t="str">
        <f t="shared" si="334"/>
        <v>Obesidad II</v>
      </c>
      <c r="G679">
        <v>1</v>
      </c>
      <c r="H679" t="str">
        <f t="shared" si="335"/>
        <v>Tiene herencia</v>
      </c>
      <c r="I679">
        <v>178</v>
      </c>
      <c r="J679">
        <v>99</v>
      </c>
      <c r="K679">
        <v>81</v>
      </c>
      <c r="L679" t="str">
        <f t="shared" si="336"/>
        <v>Normal</v>
      </c>
      <c r="M679">
        <v>47</v>
      </c>
      <c r="N679" t="str">
        <f t="shared" si="337"/>
        <v>Intermedia</v>
      </c>
      <c r="O679">
        <v>3</v>
      </c>
      <c r="P679" t="str">
        <f t="shared" si="338"/>
        <v>Limitacion marcada</v>
      </c>
      <c r="Q679">
        <v>0</v>
      </c>
      <c r="R679" t="str">
        <f t="shared" si="339"/>
        <v>No tiene cetoacidosis</v>
      </c>
      <c r="S679">
        <v>1</v>
      </c>
      <c r="T679" t="str">
        <f t="shared" si="340"/>
        <v>Tiene Insuficiencia</v>
      </c>
      <c r="U679">
        <v>1</v>
      </c>
      <c r="V679" t="str">
        <f t="shared" si="341"/>
        <v>Hipertenso</v>
      </c>
      <c r="W679">
        <v>3.4</v>
      </c>
      <c r="X679" t="str">
        <f t="shared" si="330"/>
        <v>Alto</v>
      </c>
      <c r="Y679">
        <v>119</v>
      </c>
      <c r="Z679" t="str">
        <f t="shared" si="331"/>
        <v>Riesgo</v>
      </c>
      <c r="AA679">
        <v>10</v>
      </c>
      <c r="AB679" t="str">
        <f t="shared" si="342"/>
        <v>Fallo renal</v>
      </c>
      <c r="AC679">
        <v>2191</v>
      </c>
      <c r="AD679" t="str">
        <f t="shared" si="343"/>
        <v>Proteinuria</v>
      </c>
      <c r="AE679">
        <v>1971</v>
      </c>
      <c r="AF679" t="str">
        <f t="shared" si="344"/>
        <v>Macroalbuminuria</v>
      </c>
      <c r="AG679">
        <v>857</v>
      </c>
      <c r="AH679" t="str">
        <f t="shared" si="345"/>
        <v>Poliuria</v>
      </c>
      <c r="AI679">
        <v>1</v>
      </c>
      <c r="AJ679" t="str">
        <f t="shared" si="346"/>
        <v>Diabetico</v>
      </c>
      <c r="AK679">
        <v>179</v>
      </c>
      <c r="AL679" t="str">
        <f t="shared" si="347"/>
        <v>Diabetes</v>
      </c>
      <c r="AM679">
        <v>8.6</v>
      </c>
      <c r="AN679" t="str">
        <f t="shared" si="348"/>
        <v>Diabetes</v>
      </c>
      <c r="AO679">
        <v>296</v>
      </c>
      <c r="AP679" t="str">
        <f t="shared" si="349"/>
        <v>Riesgo</v>
      </c>
      <c r="AQ679">
        <v>132</v>
      </c>
      <c r="AR679" t="str">
        <f t="shared" si="350"/>
        <v>Limite alto</v>
      </c>
      <c r="AS679">
        <v>43</v>
      </c>
      <c r="AT679" t="str">
        <f t="shared" si="351"/>
        <v>Bajo</v>
      </c>
      <c r="AU679">
        <v>315</v>
      </c>
      <c r="AV679" t="str">
        <f t="shared" si="352"/>
        <v>Alto</v>
      </c>
      <c r="AW679">
        <v>126</v>
      </c>
      <c r="AX679" t="str">
        <f t="shared" si="353"/>
        <v>Bajo</v>
      </c>
      <c r="AY679">
        <v>6.9</v>
      </c>
      <c r="AZ679" t="str">
        <f t="shared" si="354"/>
        <v>Alto</v>
      </c>
      <c r="BA679">
        <v>9.1</v>
      </c>
      <c r="BB679" t="str">
        <f t="shared" si="332"/>
        <v>Baja</v>
      </c>
      <c r="BC679">
        <v>8.6999999999999993</v>
      </c>
      <c r="BD679" t="str">
        <f t="shared" si="355"/>
        <v>Normal</v>
      </c>
      <c r="BE679">
        <v>6.8</v>
      </c>
      <c r="BF679" t="str">
        <f t="shared" si="356"/>
        <v>Alto</v>
      </c>
      <c r="BG679">
        <v>1</v>
      </c>
      <c r="BH679" t="str">
        <f t="shared" si="357"/>
        <v>Toma ECA</v>
      </c>
      <c r="BI679">
        <v>0</v>
      </c>
      <c r="BJ679" t="str">
        <f t="shared" si="358"/>
        <v>No toma ARB</v>
      </c>
      <c r="BK679">
        <v>1</v>
      </c>
      <c r="BL679" t="str">
        <f t="shared" si="359"/>
        <v>Toma diureticos</v>
      </c>
      <c r="BM679">
        <v>0</v>
      </c>
      <c r="BN679" t="str">
        <f t="shared" si="360"/>
        <v>No toma estatinas</v>
      </c>
      <c r="BO679">
        <v>1</v>
      </c>
      <c r="BP679" t="str">
        <f t="shared" si="361"/>
        <v>Enfermedad renal</v>
      </c>
      <c r="BQ679">
        <v>1</v>
      </c>
      <c r="BR679" t="str">
        <f t="shared" si="362"/>
        <v>Enfermedad cardiovascular</v>
      </c>
    </row>
    <row r="680" spans="1:70" x14ac:dyDescent="0.25">
      <c r="A680" t="s">
        <v>680</v>
      </c>
      <c r="B680">
        <v>61</v>
      </c>
      <c r="C680" t="str">
        <f t="shared" si="333"/>
        <v>Adulto Mayor</v>
      </c>
      <c r="D680" t="s">
        <v>6</v>
      </c>
      <c r="E680">
        <v>26.5</v>
      </c>
      <c r="F680" t="str">
        <f t="shared" si="334"/>
        <v>Sobrepeso</v>
      </c>
      <c r="G680">
        <v>0</v>
      </c>
      <c r="H680" t="str">
        <f t="shared" si="335"/>
        <v>No tiene herencia</v>
      </c>
      <c r="I680">
        <v>115</v>
      </c>
      <c r="J680">
        <v>85</v>
      </c>
      <c r="K680">
        <v>71</v>
      </c>
      <c r="L680" t="str">
        <f t="shared" si="336"/>
        <v>Normal</v>
      </c>
      <c r="M680">
        <v>51</v>
      </c>
      <c r="N680" t="str">
        <f t="shared" si="337"/>
        <v>Normal</v>
      </c>
      <c r="O680">
        <v>2</v>
      </c>
      <c r="P680" t="str">
        <f t="shared" si="338"/>
        <v>Ligera limitaciones</v>
      </c>
      <c r="Q680">
        <v>0</v>
      </c>
      <c r="R680" t="str">
        <f t="shared" si="339"/>
        <v>No tiene cetoacidosis</v>
      </c>
      <c r="S680">
        <v>0</v>
      </c>
      <c r="T680" t="str">
        <f t="shared" si="340"/>
        <v>No tiene Insuficiencia</v>
      </c>
      <c r="U680">
        <v>1</v>
      </c>
      <c r="V680" t="str">
        <f t="shared" si="341"/>
        <v>Hipertenso</v>
      </c>
      <c r="W680">
        <v>0.6</v>
      </c>
      <c r="X680" t="str">
        <f t="shared" si="330"/>
        <v>Normal</v>
      </c>
      <c r="Y680">
        <v>22</v>
      </c>
      <c r="Z680" t="str">
        <f t="shared" si="331"/>
        <v>Normal</v>
      </c>
      <c r="AA680">
        <v>87</v>
      </c>
      <c r="AB680" t="str">
        <f t="shared" si="342"/>
        <v>Funcion disminuida</v>
      </c>
      <c r="AC680">
        <v>20</v>
      </c>
      <c r="AD680" t="str">
        <f t="shared" si="343"/>
        <v>Normal</v>
      </c>
      <c r="AE680">
        <v>14</v>
      </c>
      <c r="AF680" t="str">
        <f t="shared" si="344"/>
        <v>Normal</v>
      </c>
      <c r="AG680">
        <v>2289</v>
      </c>
      <c r="AH680" t="str">
        <f t="shared" si="345"/>
        <v>Poliuria</v>
      </c>
      <c r="AI680">
        <v>0</v>
      </c>
      <c r="AJ680" t="str">
        <f t="shared" si="346"/>
        <v>No Diabetico</v>
      </c>
      <c r="AK680">
        <v>94</v>
      </c>
      <c r="AL680" t="str">
        <f t="shared" si="347"/>
        <v>Normal</v>
      </c>
      <c r="AM680">
        <v>4.8</v>
      </c>
      <c r="AN680" t="str">
        <f t="shared" si="348"/>
        <v>Normal</v>
      </c>
      <c r="AO680">
        <v>211</v>
      </c>
      <c r="AP680" t="str">
        <f t="shared" si="349"/>
        <v>Alto</v>
      </c>
      <c r="AQ680">
        <v>122</v>
      </c>
      <c r="AR680" t="str">
        <f t="shared" si="350"/>
        <v>Casi normal</v>
      </c>
      <c r="AS680">
        <v>70</v>
      </c>
      <c r="AT680" t="str">
        <f t="shared" si="351"/>
        <v>Normal</v>
      </c>
      <c r="AU680">
        <v>83</v>
      </c>
      <c r="AV680" t="str">
        <f t="shared" si="352"/>
        <v>Normal</v>
      </c>
      <c r="AW680">
        <v>143</v>
      </c>
      <c r="AX680" t="str">
        <f t="shared" si="353"/>
        <v>Normal</v>
      </c>
      <c r="AY680">
        <v>3.7</v>
      </c>
      <c r="AZ680" t="str">
        <f t="shared" si="354"/>
        <v>Normal</v>
      </c>
      <c r="BA680">
        <v>14.4</v>
      </c>
      <c r="BB680" t="str">
        <f t="shared" si="332"/>
        <v>Normal</v>
      </c>
      <c r="BC680">
        <v>9.8000000000000007</v>
      </c>
      <c r="BD680" t="str">
        <f t="shared" si="355"/>
        <v>Normal</v>
      </c>
      <c r="BE680">
        <v>2.6</v>
      </c>
      <c r="BF680" t="str">
        <f t="shared" si="356"/>
        <v>Normal</v>
      </c>
      <c r="BG680">
        <v>1</v>
      </c>
      <c r="BH680" t="str">
        <f t="shared" si="357"/>
        <v>Toma ECA</v>
      </c>
      <c r="BI680">
        <v>0</v>
      </c>
      <c r="BJ680" t="str">
        <f t="shared" si="358"/>
        <v>No toma ARB</v>
      </c>
      <c r="BK680">
        <v>0</v>
      </c>
      <c r="BL680" t="str">
        <f t="shared" si="359"/>
        <v>No toma diureticos</v>
      </c>
      <c r="BM680">
        <v>0</v>
      </c>
      <c r="BN680" t="str">
        <f t="shared" si="360"/>
        <v>No toma estatinas</v>
      </c>
      <c r="BO680">
        <v>0</v>
      </c>
      <c r="BP680" t="str">
        <f t="shared" si="361"/>
        <v>Sano</v>
      </c>
      <c r="BQ680">
        <v>1</v>
      </c>
      <c r="BR680" t="str">
        <f t="shared" si="362"/>
        <v>Enfermedad cardiovascular</v>
      </c>
    </row>
    <row r="681" spans="1:70" x14ac:dyDescent="0.25">
      <c r="A681" t="s">
        <v>681</v>
      </c>
      <c r="B681">
        <v>54</v>
      </c>
      <c r="C681" t="str">
        <f t="shared" si="333"/>
        <v>Adulto</v>
      </c>
      <c r="D681" t="s">
        <v>6</v>
      </c>
      <c r="E681">
        <v>26.1</v>
      </c>
      <c r="F681" t="str">
        <f t="shared" si="334"/>
        <v>Sobrepeso</v>
      </c>
      <c r="G681">
        <v>0</v>
      </c>
      <c r="H681" t="str">
        <f t="shared" si="335"/>
        <v>No tiene herencia</v>
      </c>
      <c r="I681">
        <v>185</v>
      </c>
      <c r="J681">
        <v>102</v>
      </c>
      <c r="K681">
        <v>90</v>
      </c>
      <c r="L681" t="str">
        <f t="shared" si="336"/>
        <v>Normal</v>
      </c>
      <c r="M681">
        <v>32</v>
      </c>
      <c r="N681" t="str">
        <f t="shared" si="337"/>
        <v>Reducida</v>
      </c>
      <c r="O681">
        <v>3</v>
      </c>
      <c r="P681" t="str">
        <f t="shared" si="338"/>
        <v>Limitacion marcada</v>
      </c>
      <c r="Q681">
        <v>0</v>
      </c>
      <c r="R681" t="str">
        <f t="shared" si="339"/>
        <v>No tiene cetoacidosis</v>
      </c>
      <c r="S681">
        <v>1</v>
      </c>
      <c r="T681" t="str">
        <f t="shared" si="340"/>
        <v>Tiene Insuficiencia</v>
      </c>
      <c r="U681">
        <v>1</v>
      </c>
      <c r="V681" t="str">
        <f t="shared" si="341"/>
        <v>Hipertenso</v>
      </c>
      <c r="W681">
        <v>4.8</v>
      </c>
      <c r="X681" t="str">
        <f t="shared" si="330"/>
        <v>Alto</v>
      </c>
      <c r="Y681">
        <v>109</v>
      </c>
      <c r="Z681" t="str">
        <f t="shared" si="331"/>
        <v>Riesgo</v>
      </c>
      <c r="AA681">
        <v>58</v>
      </c>
      <c r="AB681" t="str">
        <f t="shared" si="342"/>
        <v>Funcion disminuida moderada</v>
      </c>
      <c r="AC681">
        <v>357</v>
      </c>
      <c r="AD681" t="str">
        <f t="shared" si="343"/>
        <v>Proteinuria</v>
      </c>
      <c r="AE681">
        <v>321</v>
      </c>
      <c r="AF681" t="str">
        <f t="shared" si="344"/>
        <v>Macroalbuminuria</v>
      </c>
      <c r="AG681">
        <v>604</v>
      </c>
      <c r="AH681" t="str">
        <f t="shared" si="345"/>
        <v>Poliuria</v>
      </c>
      <c r="AI681">
        <v>1</v>
      </c>
      <c r="AJ681" t="str">
        <f t="shared" si="346"/>
        <v>Diabetico</v>
      </c>
      <c r="AK681">
        <v>133</v>
      </c>
      <c r="AL681" t="str">
        <f t="shared" si="347"/>
        <v>Diabetes</v>
      </c>
      <c r="AM681">
        <v>10.5</v>
      </c>
      <c r="AN681" t="str">
        <f t="shared" si="348"/>
        <v>Diabetes</v>
      </c>
      <c r="AO681">
        <v>314</v>
      </c>
      <c r="AP681" t="str">
        <f t="shared" si="349"/>
        <v>Riesgo</v>
      </c>
      <c r="AQ681">
        <v>146</v>
      </c>
      <c r="AR681" t="str">
        <f t="shared" si="350"/>
        <v>Limite alto</v>
      </c>
      <c r="AS681">
        <v>34</v>
      </c>
      <c r="AT681" t="str">
        <f t="shared" si="351"/>
        <v>Bajo</v>
      </c>
      <c r="AU681">
        <v>282</v>
      </c>
      <c r="AV681" t="str">
        <f t="shared" si="352"/>
        <v>Alto</v>
      </c>
      <c r="AW681">
        <v>133</v>
      </c>
      <c r="AX681" t="str">
        <f t="shared" si="353"/>
        <v>Bajo</v>
      </c>
      <c r="AY681">
        <v>5.6</v>
      </c>
      <c r="AZ681" t="str">
        <f t="shared" si="354"/>
        <v>Alto</v>
      </c>
      <c r="BA681">
        <v>8.1</v>
      </c>
      <c r="BB681" t="str">
        <f t="shared" si="332"/>
        <v>Baja</v>
      </c>
      <c r="BC681">
        <v>8.1</v>
      </c>
      <c r="BD681" t="str">
        <f t="shared" si="355"/>
        <v>Bajo</v>
      </c>
      <c r="BE681">
        <v>5.6</v>
      </c>
      <c r="BF681" t="str">
        <f t="shared" si="356"/>
        <v>Alto</v>
      </c>
      <c r="BG681">
        <v>1</v>
      </c>
      <c r="BH681" t="str">
        <f t="shared" si="357"/>
        <v>Toma ECA</v>
      </c>
      <c r="BI681">
        <v>1</v>
      </c>
      <c r="BJ681" t="str">
        <f t="shared" si="358"/>
        <v>Toma ARB</v>
      </c>
      <c r="BK681">
        <v>0</v>
      </c>
      <c r="BL681" t="str">
        <f t="shared" si="359"/>
        <v>No toma diureticos</v>
      </c>
      <c r="BM681">
        <v>1</v>
      </c>
      <c r="BN681" t="str">
        <f t="shared" si="360"/>
        <v>Toma estatinas</v>
      </c>
      <c r="BO681">
        <v>1</v>
      </c>
      <c r="BP681" t="str">
        <f t="shared" si="361"/>
        <v>Enfermedad renal</v>
      </c>
      <c r="BQ681">
        <v>1</v>
      </c>
      <c r="BR681" t="str">
        <f t="shared" si="362"/>
        <v>Enfermedad cardiovascular</v>
      </c>
    </row>
    <row r="682" spans="1:70" x14ac:dyDescent="0.25">
      <c r="A682" t="s">
        <v>682</v>
      </c>
      <c r="B682">
        <v>68</v>
      </c>
      <c r="C682" t="str">
        <f t="shared" si="333"/>
        <v>Adulto Mayor</v>
      </c>
      <c r="D682" t="s">
        <v>1</v>
      </c>
      <c r="E682">
        <v>24.7</v>
      </c>
      <c r="F682" t="str">
        <f t="shared" si="334"/>
        <v>Peso Normal</v>
      </c>
      <c r="G682">
        <v>1</v>
      </c>
      <c r="H682" t="str">
        <f t="shared" si="335"/>
        <v>Tiene herencia</v>
      </c>
      <c r="I682">
        <v>114</v>
      </c>
      <c r="J682">
        <v>75</v>
      </c>
      <c r="K682">
        <v>61</v>
      </c>
      <c r="L682" t="str">
        <f t="shared" si="336"/>
        <v>Normal</v>
      </c>
      <c r="M682">
        <v>52</v>
      </c>
      <c r="N682" t="str">
        <f t="shared" si="337"/>
        <v>Normal</v>
      </c>
      <c r="O682">
        <v>1</v>
      </c>
      <c r="P682" t="str">
        <f t="shared" si="338"/>
        <v>Sin limitaciones</v>
      </c>
      <c r="Q682">
        <v>0</v>
      </c>
      <c r="R682" t="str">
        <f t="shared" si="339"/>
        <v>No tiene cetoacidosis</v>
      </c>
      <c r="S682">
        <v>0</v>
      </c>
      <c r="T682" t="str">
        <f t="shared" si="340"/>
        <v>No tiene Insuficiencia</v>
      </c>
      <c r="U682">
        <v>1</v>
      </c>
      <c r="V682" t="str">
        <f t="shared" si="341"/>
        <v>Hipertenso</v>
      </c>
      <c r="W682">
        <v>1.1000000000000001</v>
      </c>
      <c r="X682" t="str">
        <f t="shared" si="330"/>
        <v>Normal</v>
      </c>
      <c r="Y682">
        <v>39</v>
      </c>
      <c r="Z682" t="str">
        <f t="shared" si="331"/>
        <v>Normal</v>
      </c>
      <c r="AA682">
        <v>117</v>
      </c>
      <c r="AB682" t="str">
        <f t="shared" si="342"/>
        <v>Normal</v>
      </c>
      <c r="AC682">
        <v>19</v>
      </c>
      <c r="AD682" t="str">
        <f t="shared" si="343"/>
        <v>Normal</v>
      </c>
      <c r="AE682">
        <v>15</v>
      </c>
      <c r="AF682" t="str">
        <f t="shared" si="344"/>
        <v>Normal</v>
      </c>
      <c r="AG682">
        <v>2423</v>
      </c>
      <c r="AH682" t="str">
        <f t="shared" si="345"/>
        <v>Poliuria</v>
      </c>
      <c r="AI682">
        <v>1</v>
      </c>
      <c r="AJ682" t="str">
        <f t="shared" si="346"/>
        <v>Diabetico</v>
      </c>
      <c r="AK682">
        <v>91</v>
      </c>
      <c r="AL682" t="str">
        <f t="shared" si="347"/>
        <v>Normal</v>
      </c>
      <c r="AM682">
        <v>6.4</v>
      </c>
      <c r="AN682" t="str">
        <f t="shared" si="348"/>
        <v>Prediabetes</v>
      </c>
      <c r="AO682">
        <v>192</v>
      </c>
      <c r="AP682" t="str">
        <f t="shared" si="349"/>
        <v>Normal</v>
      </c>
      <c r="AQ682">
        <v>99</v>
      </c>
      <c r="AR682" t="str">
        <f t="shared" si="350"/>
        <v>Normal</v>
      </c>
      <c r="AS682">
        <v>68</v>
      </c>
      <c r="AT682" t="str">
        <f t="shared" si="351"/>
        <v>Normal</v>
      </c>
      <c r="AU682">
        <v>128</v>
      </c>
      <c r="AV682" t="str">
        <f t="shared" si="352"/>
        <v>Normal</v>
      </c>
      <c r="AW682">
        <v>137</v>
      </c>
      <c r="AX682" t="str">
        <f t="shared" si="353"/>
        <v>Normal</v>
      </c>
      <c r="AY682">
        <v>3.9</v>
      </c>
      <c r="AZ682" t="str">
        <f t="shared" si="354"/>
        <v>Normal</v>
      </c>
      <c r="BA682">
        <v>13.1</v>
      </c>
      <c r="BB682" t="str">
        <f t="shared" si="332"/>
        <v>Baja</v>
      </c>
      <c r="BC682">
        <v>9.8000000000000007</v>
      </c>
      <c r="BD682" t="str">
        <f t="shared" si="355"/>
        <v>Normal</v>
      </c>
      <c r="BE682">
        <v>4.2</v>
      </c>
      <c r="BF682" t="str">
        <f t="shared" si="356"/>
        <v>Normal</v>
      </c>
      <c r="BG682">
        <v>0</v>
      </c>
      <c r="BH682" t="str">
        <f t="shared" si="357"/>
        <v>No Toma ECA</v>
      </c>
      <c r="BI682">
        <v>1</v>
      </c>
      <c r="BJ682" t="str">
        <f t="shared" si="358"/>
        <v>Toma ARB</v>
      </c>
      <c r="BK682">
        <v>0</v>
      </c>
      <c r="BL682" t="str">
        <f t="shared" si="359"/>
        <v>No toma diureticos</v>
      </c>
      <c r="BM682">
        <v>0</v>
      </c>
      <c r="BN682" t="str">
        <f t="shared" si="360"/>
        <v>No toma estatinas</v>
      </c>
      <c r="BO682">
        <v>0</v>
      </c>
      <c r="BP682" t="str">
        <f t="shared" si="361"/>
        <v>Sano</v>
      </c>
      <c r="BQ682">
        <v>0</v>
      </c>
      <c r="BR682" t="str">
        <f t="shared" si="362"/>
        <v>Sano</v>
      </c>
    </row>
    <row r="683" spans="1:70" x14ac:dyDescent="0.25">
      <c r="A683" t="s">
        <v>683</v>
      </c>
      <c r="B683">
        <v>61</v>
      </c>
      <c r="C683" t="str">
        <f t="shared" si="333"/>
        <v>Adulto Mayor</v>
      </c>
      <c r="D683" t="s">
        <v>1</v>
      </c>
      <c r="E683">
        <v>18.100000000000001</v>
      </c>
      <c r="F683" t="str">
        <f t="shared" si="334"/>
        <v>Bajo peso</v>
      </c>
      <c r="G683">
        <v>0</v>
      </c>
      <c r="H683" t="str">
        <f t="shared" si="335"/>
        <v>No tiene herencia</v>
      </c>
      <c r="I683">
        <v>119</v>
      </c>
      <c r="J683">
        <v>84</v>
      </c>
      <c r="K683">
        <v>70</v>
      </c>
      <c r="L683" t="str">
        <f t="shared" si="336"/>
        <v>Normal</v>
      </c>
      <c r="M683">
        <v>57</v>
      </c>
      <c r="N683" t="str">
        <f t="shared" si="337"/>
        <v>Normal</v>
      </c>
      <c r="O683">
        <v>1</v>
      </c>
      <c r="P683" t="str">
        <f t="shared" si="338"/>
        <v>Sin limitaciones</v>
      </c>
      <c r="Q683">
        <v>0</v>
      </c>
      <c r="R683" t="str">
        <f t="shared" si="339"/>
        <v>No tiene cetoacidosis</v>
      </c>
      <c r="S683">
        <v>0</v>
      </c>
      <c r="T683" t="str">
        <f t="shared" si="340"/>
        <v>No tiene Insuficiencia</v>
      </c>
      <c r="U683">
        <v>1</v>
      </c>
      <c r="V683" t="str">
        <f t="shared" si="341"/>
        <v>Hipertenso</v>
      </c>
      <c r="W683">
        <v>0.8</v>
      </c>
      <c r="X683" t="str">
        <f t="shared" si="330"/>
        <v>Normal</v>
      </c>
      <c r="Y683">
        <v>20</v>
      </c>
      <c r="Z683" t="str">
        <f t="shared" si="331"/>
        <v>Normal</v>
      </c>
      <c r="AA683">
        <v>112</v>
      </c>
      <c r="AB683" t="str">
        <f t="shared" si="342"/>
        <v>Normal</v>
      </c>
      <c r="AC683">
        <v>17</v>
      </c>
      <c r="AD683" t="str">
        <f t="shared" si="343"/>
        <v>Normal</v>
      </c>
      <c r="AE683">
        <v>11</v>
      </c>
      <c r="AF683" t="str">
        <f t="shared" si="344"/>
        <v>Normal</v>
      </c>
      <c r="AG683">
        <v>1508</v>
      </c>
      <c r="AH683" t="str">
        <f t="shared" si="345"/>
        <v>Poliuria</v>
      </c>
      <c r="AI683">
        <v>1</v>
      </c>
      <c r="AJ683" t="str">
        <f t="shared" si="346"/>
        <v>Diabetico</v>
      </c>
      <c r="AK683">
        <v>124</v>
      </c>
      <c r="AL683" t="str">
        <f t="shared" si="347"/>
        <v>Prediabetes</v>
      </c>
      <c r="AM683">
        <v>5.4</v>
      </c>
      <c r="AN683" t="str">
        <f t="shared" si="348"/>
        <v>Normal</v>
      </c>
      <c r="AO683">
        <v>198</v>
      </c>
      <c r="AP683" t="str">
        <f t="shared" si="349"/>
        <v>Normal</v>
      </c>
      <c r="AQ683">
        <v>101</v>
      </c>
      <c r="AR683" t="str">
        <f t="shared" si="350"/>
        <v>Casi normal</v>
      </c>
      <c r="AS683">
        <v>52</v>
      </c>
      <c r="AT683" t="str">
        <f t="shared" si="351"/>
        <v>Bajo</v>
      </c>
      <c r="AU683">
        <v>140</v>
      </c>
      <c r="AV683" t="str">
        <f t="shared" si="352"/>
        <v>Normal</v>
      </c>
      <c r="AW683">
        <v>137</v>
      </c>
      <c r="AX683" t="str">
        <f t="shared" si="353"/>
        <v>Normal</v>
      </c>
      <c r="AY683">
        <v>3.6</v>
      </c>
      <c r="AZ683" t="str">
        <f t="shared" si="354"/>
        <v>Normal</v>
      </c>
      <c r="BA683">
        <v>15.6</v>
      </c>
      <c r="BB683" t="str">
        <f t="shared" si="332"/>
        <v>Normal</v>
      </c>
      <c r="BC683">
        <v>8.6</v>
      </c>
      <c r="BD683" t="str">
        <f t="shared" si="355"/>
        <v>Normal</v>
      </c>
      <c r="BE683">
        <v>4.4000000000000004</v>
      </c>
      <c r="BF683" t="str">
        <f t="shared" si="356"/>
        <v>Normal</v>
      </c>
      <c r="BG683">
        <v>1</v>
      </c>
      <c r="BH683" t="str">
        <f t="shared" si="357"/>
        <v>Toma ECA</v>
      </c>
      <c r="BI683">
        <v>1</v>
      </c>
      <c r="BJ683" t="str">
        <f t="shared" si="358"/>
        <v>Toma ARB</v>
      </c>
      <c r="BK683">
        <v>1</v>
      </c>
      <c r="BL683" t="str">
        <f t="shared" si="359"/>
        <v>Toma diureticos</v>
      </c>
      <c r="BM683">
        <v>1</v>
      </c>
      <c r="BN683" t="str">
        <f t="shared" si="360"/>
        <v>Toma estatinas</v>
      </c>
      <c r="BO683">
        <v>0</v>
      </c>
      <c r="BP683" t="str">
        <f t="shared" si="361"/>
        <v>Sano</v>
      </c>
      <c r="BQ683">
        <v>1</v>
      </c>
      <c r="BR683" t="str">
        <f t="shared" si="362"/>
        <v>Enfermedad cardiovascular</v>
      </c>
    </row>
    <row r="684" spans="1:70" x14ac:dyDescent="0.25">
      <c r="A684" t="s">
        <v>684</v>
      </c>
      <c r="B684">
        <v>61</v>
      </c>
      <c r="C684" t="str">
        <f t="shared" si="333"/>
        <v>Adulto Mayor</v>
      </c>
      <c r="D684" t="s">
        <v>6</v>
      </c>
      <c r="E684">
        <v>18.600000000000001</v>
      </c>
      <c r="F684" t="str">
        <f t="shared" si="334"/>
        <v>Peso Normal</v>
      </c>
      <c r="G684">
        <v>0</v>
      </c>
      <c r="H684" t="str">
        <f t="shared" si="335"/>
        <v>No tiene herencia</v>
      </c>
      <c r="I684">
        <v>104</v>
      </c>
      <c r="J684">
        <v>80</v>
      </c>
      <c r="K684">
        <v>70</v>
      </c>
      <c r="L684" t="str">
        <f t="shared" si="336"/>
        <v>Normal</v>
      </c>
      <c r="M684">
        <v>52</v>
      </c>
      <c r="N684" t="str">
        <f t="shared" si="337"/>
        <v>Normal</v>
      </c>
      <c r="O684">
        <v>2</v>
      </c>
      <c r="P684" t="str">
        <f t="shared" si="338"/>
        <v>Ligera limitaciones</v>
      </c>
      <c r="Q684">
        <v>0</v>
      </c>
      <c r="R684" t="str">
        <f t="shared" si="339"/>
        <v>No tiene cetoacidosis</v>
      </c>
      <c r="S684">
        <v>0</v>
      </c>
      <c r="T684" t="str">
        <f t="shared" si="340"/>
        <v>No tiene Insuficiencia</v>
      </c>
      <c r="U684">
        <v>0</v>
      </c>
      <c r="V684" t="str">
        <f t="shared" si="341"/>
        <v>Normotenso</v>
      </c>
      <c r="W684">
        <v>0.7</v>
      </c>
      <c r="X684" t="str">
        <f t="shared" si="330"/>
        <v>Normal</v>
      </c>
      <c r="Y684">
        <v>37</v>
      </c>
      <c r="Z684" t="str">
        <f t="shared" si="331"/>
        <v>Normal</v>
      </c>
      <c r="AA684">
        <v>93</v>
      </c>
      <c r="AB684" t="str">
        <f t="shared" si="342"/>
        <v>Normal</v>
      </c>
      <c r="AC684">
        <v>20</v>
      </c>
      <c r="AD684" t="str">
        <f t="shared" si="343"/>
        <v>Normal</v>
      </c>
      <c r="AE684">
        <v>16</v>
      </c>
      <c r="AF684" t="str">
        <f t="shared" si="344"/>
        <v>Normal</v>
      </c>
      <c r="AG684">
        <v>2360</v>
      </c>
      <c r="AH684" t="str">
        <f t="shared" si="345"/>
        <v>Poliuria</v>
      </c>
      <c r="AI684">
        <v>1</v>
      </c>
      <c r="AJ684" t="str">
        <f t="shared" si="346"/>
        <v>Diabetico</v>
      </c>
      <c r="AK684">
        <v>105</v>
      </c>
      <c r="AL684" t="str">
        <f t="shared" si="347"/>
        <v>Prediabetes</v>
      </c>
      <c r="AM684">
        <v>5.2</v>
      </c>
      <c r="AN684" t="str">
        <f t="shared" si="348"/>
        <v>Normal</v>
      </c>
      <c r="AO684">
        <v>152</v>
      </c>
      <c r="AP684" t="str">
        <f t="shared" si="349"/>
        <v>Normal</v>
      </c>
      <c r="AQ684">
        <v>117</v>
      </c>
      <c r="AR684" t="str">
        <f t="shared" si="350"/>
        <v>Casi normal</v>
      </c>
      <c r="AS684">
        <v>41</v>
      </c>
      <c r="AT684" t="str">
        <f t="shared" si="351"/>
        <v>Bajo</v>
      </c>
      <c r="AU684">
        <v>96</v>
      </c>
      <c r="AV684" t="str">
        <f t="shared" si="352"/>
        <v>Normal</v>
      </c>
      <c r="AW684">
        <v>143</v>
      </c>
      <c r="AX684" t="str">
        <f t="shared" si="353"/>
        <v>Normal</v>
      </c>
      <c r="AY684">
        <v>3.7</v>
      </c>
      <c r="AZ684" t="str">
        <f t="shared" si="354"/>
        <v>Normal</v>
      </c>
      <c r="BA684">
        <v>12.2</v>
      </c>
      <c r="BB684" t="str">
        <f t="shared" si="332"/>
        <v>Normal</v>
      </c>
      <c r="BC684">
        <v>8.8000000000000007</v>
      </c>
      <c r="BD684" t="str">
        <f t="shared" si="355"/>
        <v>Normal</v>
      </c>
      <c r="BE684">
        <v>3.4</v>
      </c>
      <c r="BF684" t="str">
        <f t="shared" si="356"/>
        <v>Normal</v>
      </c>
      <c r="BG684">
        <v>1</v>
      </c>
      <c r="BH684" t="str">
        <f t="shared" si="357"/>
        <v>Toma ECA</v>
      </c>
      <c r="BI684">
        <v>1</v>
      </c>
      <c r="BJ684" t="str">
        <f t="shared" si="358"/>
        <v>Toma ARB</v>
      </c>
      <c r="BK684">
        <v>1</v>
      </c>
      <c r="BL684" t="str">
        <f t="shared" si="359"/>
        <v>Toma diureticos</v>
      </c>
      <c r="BM684">
        <v>1</v>
      </c>
      <c r="BN684" t="str">
        <f t="shared" si="360"/>
        <v>Toma estatinas</v>
      </c>
      <c r="BO684">
        <v>0</v>
      </c>
      <c r="BP684" t="str">
        <f t="shared" si="361"/>
        <v>Sano</v>
      </c>
      <c r="BQ684">
        <v>1</v>
      </c>
      <c r="BR684" t="str">
        <f t="shared" si="362"/>
        <v>Enfermedad cardiovascular</v>
      </c>
    </row>
    <row r="685" spans="1:70" x14ac:dyDescent="0.25">
      <c r="A685" t="s">
        <v>685</v>
      </c>
      <c r="B685">
        <v>56</v>
      </c>
      <c r="C685" t="str">
        <f t="shared" si="333"/>
        <v>Adulto</v>
      </c>
      <c r="D685" t="s">
        <v>6</v>
      </c>
      <c r="E685">
        <v>19.7</v>
      </c>
      <c r="F685" t="str">
        <f t="shared" si="334"/>
        <v>Peso Normal</v>
      </c>
      <c r="G685">
        <v>0</v>
      </c>
      <c r="H685" t="str">
        <f t="shared" si="335"/>
        <v>No tiene herencia</v>
      </c>
      <c r="I685">
        <v>113</v>
      </c>
      <c r="J685">
        <v>66</v>
      </c>
      <c r="K685">
        <v>82</v>
      </c>
      <c r="L685" t="str">
        <f t="shared" si="336"/>
        <v>Normal</v>
      </c>
      <c r="M685">
        <v>61</v>
      </c>
      <c r="N685" t="str">
        <f t="shared" si="337"/>
        <v>Normal</v>
      </c>
      <c r="O685">
        <v>2</v>
      </c>
      <c r="P685" t="str">
        <f t="shared" si="338"/>
        <v>Ligera limitaciones</v>
      </c>
      <c r="Q685">
        <v>0</v>
      </c>
      <c r="R685" t="str">
        <f t="shared" si="339"/>
        <v>No tiene cetoacidosis</v>
      </c>
      <c r="S685">
        <v>0</v>
      </c>
      <c r="T685" t="str">
        <f t="shared" si="340"/>
        <v>No tiene Insuficiencia</v>
      </c>
      <c r="U685">
        <v>0</v>
      </c>
      <c r="V685" t="str">
        <f t="shared" si="341"/>
        <v>Normotenso</v>
      </c>
      <c r="W685">
        <v>1.1000000000000001</v>
      </c>
      <c r="X685" t="str">
        <f t="shared" si="330"/>
        <v>Alto</v>
      </c>
      <c r="Y685">
        <v>37</v>
      </c>
      <c r="Z685" t="str">
        <f t="shared" si="331"/>
        <v>Normal</v>
      </c>
      <c r="AA685">
        <v>107</v>
      </c>
      <c r="AB685" t="str">
        <f t="shared" si="342"/>
        <v>Normal</v>
      </c>
      <c r="AC685">
        <v>19</v>
      </c>
      <c r="AD685" t="str">
        <f t="shared" si="343"/>
        <v>Normal</v>
      </c>
      <c r="AE685">
        <v>17</v>
      </c>
      <c r="AF685" t="str">
        <f t="shared" si="344"/>
        <v>Normal</v>
      </c>
      <c r="AG685">
        <v>2256</v>
      </c>
      <c r="AH685" t="str">
        <f t="shared" si="345"/>
        <v>Poliuria</v>
      </c>
      <c r="AI685">
        <v>1</v>
      </c>
      <c r="AJ685" t="str">
        <f t="shared" si="346"/>
        <v>Diabetico</v>
      </c>
      <c r="AK685">
        <v>86</v>
      </c>
      <c r="AL685" t="str">
        <f t="shared" si="347"/>
        <v>Normal</v>
      </c>
      <c r="AM685">
        <v>6.2</v>
      </c>
      <c r="AN685" t="str">
        <f t="shared" si="348"/>
        <v>Prediabetes</v>
      </c>
      <c r="AO685">
        <v>199</v>
      </c>
      <c r="AP685" t="str">
        <f t="shared" si="349"/>
        <v>Normal</v>
      </c>
      <c r="AQ685">
        <v>119</v>
      </c>
      <c r="AR685" t="str">
        <f t="shared" si="350"/>
        <v>Casi normal</v>
      </c>
      <c r="AS685">
        <v>51</v>
      </c>
      <c r="AT685" t="str">
        <f t="shared" si="351"/>
        <v>Bajo</v>
      </c>
      <c r="AU685">
        <v>158</v>
      </c>
      <c r="AV685" t="str">
        <f t="shared" si="352"/>
        <v>Alto</v>
      </c>
      <c r="AW685">
        <v>135</v>
      </c>
      <c r="AX685" t="str">
        <f t="shared" si="353"/>
        <v>Normal</v>
      </c>
      <c r="AY685">
        <v>4.8</v>
      </c>
      <c r="AZ685" t="str">
        <f t="shared" si="354"/>
        <v>Normal</v>
      </c>
      <c r="BA685">
        <v>13.9</v>
      </c>
      <c r="BB685" t="str">
        <f t="shared" si="332"/>
        <v>Normal</v>
      </c>
      <c r="BC685">
        <v>9.6999999999999993</v>
      </c>
      <c r="BD685" t="str">
        <f t="shared" si="355"/>
        <v>Normal</v>
      </c>
      <c r="BE685">
        <v>2.7</v>
      </c>
      <c r="BF685" t="str">
        <f t="shared" si="356"/>
        <v>Normal</v>
      </c>
      <c r="BG685">
        <v>0</v>
      </c>
      <c r="BH685" t="str">
        <f t="shared" si="357"/>
        <v>No Toma ECA</v>
      </c>
      <c r="BI685">
        <v>1</v>
      </c>
      <c r="BJ685" t="str">
        <f t="shared" si="358"/>
        <v>Toma ARB</v>
      </c>
      <c r="BK685">
        <v>1</v>
      </c>
      <c r="BL685" t="str">
        <f t="shared" si="359"/>
        <v>Toma diureticos</v>
      </c>
      <c r="BM685">
        <v>0</v>
      </c>
      <c r="BN685" t="str">
        <f t="shared" si="360"/>
        <v>No toma estatinas</v>
      </c>
      <c r="BO685">
        <v>0</v>
      </c>
      <c r="BP685" t="str">
        <f t="shared" si="361"/>
        <v>Sano</v>
      </c>
      <c r="BQ685">
        <v>1</v>
      </c>
      <c r="BR685" t="str">
        <f t="shared" si="362"/>
        <v>Enfermedad cardiovascular</v>
      </c>
    </row>
    <row r="686" spans="1:70" x14ac:dyDescent="0.25">
      <c r="A686" t="s">
        <v>686</v>
      </c>
      <c r="B686">
        <v>39</v>
      </c>
      <c r="C686" t="str">
        <f t="shared" si="333"/>
        <v>Adulto</v>
      </c>
      <c r="D686" t="s">
        <v>6</v>
      </c>
      <c r="E686">
        <v>27.9</v>
      </c>
      <c r="F686" t="str">
        <f t="shared" si="334"/>
        <v>Sobrepeso</v>
      </c>
      <c r="G686">
        <v>0</v>
      </c>
      <c r="H686" t="str">
        <f t="shared" si="335"/>
        <v>No tiene herencia</v>
      </c>
      <c r="I686">
        <v>131</v>
      </c>
      <c r="J686">
        <v>83</v>
      </c>
      <c r="K686">
        <v>78</v>
      </c>
      <c r="L686" t="str">
        <f t="shared" si="336"/>
        <v>Normal</v>
      </c>
      <c r="M686">
        <v>70</v>
      </c>
      <c r="N686" t="str">
        <f t="shared" si="337"/>
        <v>Normal</v>
      </c>
      <c r="O686">
        <v>1</v>
      </c>
      <c r="P686" t="str">
        <f t="shared" si="338"/>
        <v>Sin limitaciones</v>
      </c>
      <c r="Q686">
        <v>0</v>
      </c>
      <c r="R686" t="str">
        <f t="shared" si="339"/>
        <v>No tiene cetoacidosis</v>
      </c>
      <c r="S686">
        <v>0</v>
      </c>
      <c r="T686" t="str">
        <f t="shared" si="340"/>
        <v>No tiene Insuficiencia</v>
      </c>
      <c r="U686">
        <v>1</v>
      </c>
      <c r="V686" t="str">
        <f t="shared" si="341"/>
        <v>Hipertenso</v>
      </c>
      <c r="W686">
        <v>0.7</v>
      </c>
      <c r="X686" t="str">
        <f t="shared" si="330"/>
        <v>Normal</v>
      </c>
      <c r="Y686">
        <v>16</v>
      </c>
      <c r="Z686" t="str">
        <f t="shared" si="331"/>
        <v>Bajo</v>
      </c>
      <c r="AA686">
        <v>83</v>
      </c>
      <c r="AB686" t="str">
        <f t="shared" si="342"/>
        <v>Funcion disminuida</v>
      </c>
      <c r="AC686">
        <v>17</v>
      </c>
      <c r="AD686" t="str">
        <f t="shared" si="343"/>
        <v>Normal</v>
      </c>
      <c r="AE686">
        <v>11</v>
      </c>
      <c r="AF686" t="str">
        <f t="shared" si="344"/>
        <v>Normal</v>
      </c>
      <c r="AG686">
        <v>1570</v>
      </c>
      <c r="AH686" t="str">
        <f t="shared" si="345"/>
        <v>Poliuria</v>
      </c>
      <c r="AI686">
        <v>0</v>
      </c>
      <c r="AJ686" t="str">
        <f t="shared" si="346"/>
        <v>No Diabetico</v>
      </c>
      <c r="AK686">
        <v>92</v>
      </c>
      <c r="AL686" t="str">
        <f t="shared" si="347"/>
        <v>Normal</v>
      </c>
      <c r="AM686">
        <v>5.6</v>
      </c>
      <c r="AN686" t="str">
        <f t="shared" si="348"/>
        <v>Normal</v>
      </c>
      <c r="AO686">
        <v>163</v>
      </c>
      <c r="AP686" t="str">
        <f t="shared" si="349"/>
        <v>Normal</v>
      </c>
      <c r="AQ686">
        <v>130</v>
      </c>
      <c r="AR686" t="str">
        <f t="shared" si="350"/>
        <v>Limite alto</v>
      </c>
      <c r="AS686">
        <v>50</v>
      </c>
      <c r="AT686" t="str">
        <f t="shared" si="351"/>
        <v>Bajo</v>
      </c>
      <c r="AU686">
        <v>157</v>
      </c>
      <c r="AV686" t="str">
        <f t="shared" si="352"/>
        <v>Alto</v>
      </c>
      <c r="AW686">
        <v>144</v>
      </c>
      <c r="AX686" t="str">
        <f t="shared" si="353"/>
        <v>Normal</v>
      </c>
      <c r="AY686">
        <v>3.8</v>
      </c>
      <c r="AZ686" t="str">
        <f t="shared" si="354"/>
        <v>Normal</v>
      </c>
      <c r="BA686">
        <v>12.6</v>
      </c>
      <c r="BB686" t="str">
        <f t="shared" si="332"/>
        <v>Normal</v>
      </c>
      <c r="BC686">
        <v>8.9</v>
      </c>
      <c r="BD686" t="str">
        <f t="shared" si="355"/>
        <v>Normal</v>
      </c>
      <c r="BE686">
        <v>3.8</v>
      </c>
      <c r="BF686" t="str">
        <f t="shared" si="356"/>
        <v>Normal</v>
      </c>
      <c r="BG686">
        <v>0</v>
      </c>
      <c r="BH686" t="str">
        <f t="shared" si="357"/>
        <v>No Toma ECA</v>
      </c>
      <c r="BI686">
        <v>1</v>
      </c>
      <c r="BJ686" t="str">
        <f t="shared" si="358"/>
        <v>Toma ARB</v>
      </c>
      <c r="BK686">
        <v>0</v>
      </c>
      <c r="BL686" t="str">
        <f t="shared" si="359"/>
        <v>No toma diureticos</v>
      </c>
      <c r="BM686">
        <v>1</v>
      </c>
      <c r="BN686" t="str">
        <f t="shared" si="360"/>
        <v>Toma estatinas</v>
      </c>
      <c r="BO686">
        <v>0</v>
      </c>
      <c r="BP686" t="str">
        <f t="shared" si="361"/>
        <v>Sano</v>
      </c>
      <c r="BQ686">
        <v>0</v>
      </c>
      <c r="BR686" t="str">
        <f t="shared" si="362"/>
        <v>Sano</v>
      </c>
    </row>
    <row r="687" spans="1:70" x14ac:dyDescent="0.25">
      <c r="A687" t="s">
        <v>687</v>
      </c>
      <c r="B687">
        <v>83</v>
      </c>
      <c r="C687" t="str">
        <f t="shared" si="333"/>
        <v>Adulto Mayor</v>
      </c>
      <c r="D687" t="s">
        <v>1</v>
      </c>
      <c r="E687">
        <v>34.299999999999997</v>
      </c>
      <c r="F687" t="str">
        <f t="shared" si="334"/>
        <v>Obesidad I</v>
      </c>
      <c r="G687">
        <v>1</v>
      </c>
      <c r="H687" t="str">
        <f t="shared" si="335"/>
        <v>Tiene herencia</v>
      </c>
      <c r="I687">
        <v>172</v>
      </c>
      <c r="J687">
        <v>92</v>
      </c>
      <c r="K687">
        <v>94</v>
      </c>
      <c r="L687" t="str">
        <f t="shared" si="336"/>
        <v>Normal</v>
      </c>
      <c r="M687">
        <v>42</v>
      </c>
      <c r="N687" t="str">
        <f t="shared" si="337"/>
        <v>Intermedia</v>
      </c>
      <c r="O687">
        <v>4</v>
      </c>
      <c r="P687" t="str">
        <f t="shared" si="338"/>
        <v>Incapacidad</v>
      </c>
      <c r="Q687">
        <v>0</v>
      </c>
      <c r="R687" t="str">
        <f t="shared" si="339"/>
        <v>No tiene cetoacidosis</v>
      </c>
      <c r="S687">
        <v>0</v>
      </c>
      <c r="T687" t="str">
        <f t="shared" si="340"/>
        <v>No tiene Insuficiencia</v>
      </c>
      <c r="U687">
        <v>1</v>
      </c>
      <c r="V687" t="str">
        <f t="shared" si="341"/>
        <v>Hipertenso</v>
      </c>
      <c r="W687">
        <v>2.9</v>
      </c>
      <c r="X687" t="str">
        <f t="shared" si="330"/>
        <v>Alto</v>
      </c>
      <c r="Y687">
        <v>88</v>
      </c>
      <c r="Z687" t="str">
        <f t="shared" si="331"/>
        <v>Elevado</v>
      </c>
      <c r="AA687">
        <v>25</v>
      </c>
      <c r="AB687" t="str">
        <f t="shared" si="342"/>
        <v>Dismucion grave</v>
      </c>
      <c r="AC687">
        <v>437</v>
      </c>
      <c r="AD687" t="str">
        <f t="shared" si="343"/>
        <v>Proteinuria</v>
      </c>
      <c r="AE687">
        <v>305</v>
      </c>
      <c r="AF687" t="str">
        <f t="shared" si="344"/>
        <v>Macroalbuminuria</v>
      </c>
      <c r="AG687">
        <v>735</v>
      </c>
      <c r="AH687" t="str">
        <f t="shared" si="345"/>
        <v>Poliuria</v>
      </c>
      <c r="AI687">
        <v>0</v>
      </c>
      <c r="AJ687" t="str">
        <f t="shared" si="346"/>
        <v>No Diabetico</v>
      </c>
      <c r="AK687">
        <v>162</v>
      </c>
      <c r="AL687" t="str">
        <f t="shared" si="347"/>
        <v>Diabetes</v>
      </c>
      <c r="AM687">
        <v>9.6</v>
      </c>
      <c r="AN687" t="str">
        <f t="shared" si="348"/>
        <v>Diabetes</v>
      </c>
      <c r="AO687">
        <v>232</v>
      </c>
      <c r="AP687" t="str">
        <f t="shared" si="349"/>
        <v>Alto</v>
      </c>
      <c r="AQ687">
        <v>191</v>
      </c>
      <c r="AR687" t="str">
        <f t="shared" si="350"/>
        <v>Muy alto</v>
      </c>
      <c r="AS687">
        <v>31</v>
      </c>
      <c r="AT687" t="str">
        <f t="shared" si="351"/>
        <v>Bajo</v>
      </c>
      <c r="AU687">
        <v>210</v>
      </c>
      <c r="AV687" t="str">
        <f t="shared" si="352"/>
        <v>Alto</v>
      </c>
      <c r="AW687">
        <v>134</v>
      </c>
      <c r="AX687" t="str">
        <f t="shared" si="353"/>
        <v>Bajo</v>
      </c>
      <c r="AY687">
        <v>5.8</v>
      </c>
      <c r="AZ687" t="str">
        <f t="shared" si="354"/>
        <v>Alto</v>
      </c>
      <c r="BA687">
        <v>10.7</v>
      </c>
      <c r="BB687" t="str">
        <f t="shared" si="332"/>
        <v>Baja</v>
      </c>
      <c r="BC687">
        <v>8.6</v>
      </c>
      <c r="BD687" t="str">
        <f t="shared" si="355"/>
        <v>Normal</v>
      </c>
      <c r="BE687">
        <v>7.3</v>
      </c>
      <c r="BF687" t="str">
        <f t="shared" si="356"/>
        <v>Alto</v>
      </c>
      <c r="BG687">
        <v>0</v>
      </c>
      <c r="BH687" t="str">
        <f t="shared" si="357"/>
        <v>No Toma ECA</v>
      </c>
      <c r="BI687">
        <v>0</v>
      </c>
      <c r="BJ687" t="str">
        <f t="shared" si="358"/>
        <v>No toma ARB</v>
      </c>
      <c r="BK687">
        <v>1</v>
      </c>
      <c r="BL687" t="str">
        <f t="shared" si="359"/>
        <v>Toma diureticos</v>
      </c>
      <c r="BM687">
        <v>0</v>
      </c>
      <c r="BN687" t="str">
        <f t="shared" si="360"/>
        <v>No toma estatinas</v>
      </c>
      <c r="BO687">
        <v>1</v>
      </c>
      <c r="BP687" t="str">
        <f t="shared" si="361"/>
        <v>Enfermedad renal</v>
      </c>
      <c r="BQ687">
        <v>0</v>
      </c>
      <c r="BR687" t="str">
        <f t="shared" si="362"/>
        <v>Sano</v>
      </c>
    </row>
    <row r="688" spans="1:70" x14ac:dyDescent="0.25">
      <c r="A688" t="s">
        <v>688</v>
      </c>
      <c r="B688">
        <v>59</v>
      </c>
      <c r="C688" t="str">
        <f t="shared" si="333"/>
        <v>Adulto</v>
      </c>
      <c r="D688" t="s">
        <v>6</v>
      </c>
      <c r="E688">
        <v>35.1</v>
      </c>
      <c r="F688" t="str">
        <f t="shared" si="334"/>
        <v>Obesidad II</v>
      </c>
      <c r="G688">
        <v>1</v>
      </c>
      <c r="H688" t="str">
        <f t="shared" si="335"/>
        <v>Tiene herencia</v>
      </c>
      <c r="I688">
        <v>143</v>
      </c>
      <c r="J688">
        <v>93</v>
      </c>
      <c r="K688">
        <v>101</v>
      </c>
      <c r="L688" t="str">
        <f t="shared" si="336"/>
        <v>Taquicardia</v>
      </c>
      <c r="M688">
        <v>46</v>
      </c>
      <c r="N688" t="str">
        <f t="shared" si="337"/>
        <v>Intermedia</v>
      </c>
      <c r="O688">
        <v>3</v>
      </c>
      <c r="P688" t="str">
        <f t="shared" si="338"/>
        <v>Limitacion marcada</v>
      </c>
      <c r="Q688">
        <v>0</v>
      </c>
      <c r="R688" t="str">
        <f t="shared" si="339"/>
        <v>No tiene cetoacidosis</v>
      </c>
      <c r="S688">
        <v>0</v>
      </c>
      <c r="T688" t="str">
        <f t="shared" si="340"/>
        <v>No tiene Insuficiencia</v>
      </c>
      <c r="U688">
        <v>1</v>
      </c>
      <c r="V688" t="str">
        <f t="shared" si="341"/>
        <v>Hipertenso</v>
      </c>
      <c r="W688">
        <v>3.2</v>
      </c>
      <c r="X688" t="str">
        <f t="shared" si="330"/>
        <v>Alto</v>
      </c>
      <c r="Y688">
        <v>114</v>
      </c>
      <c r="Z688" t="str">
        <f t="shared" si="331"/>
        <v>Riesgo</v>
      </c>
      <c r="AA688">
        <v>42</v>
      </c>
      <c r="AB688" t="str">
        <f t="shared" si="342"/>
        <v>Funcion disminuida moderada</v>
      </c>
      <c r="AC688">
        <v>1693</v>
      </c>
      <c r="AD688" t="str">
        <f t="shared" si="343"/>
        <v>Proteinuria</v>
      </c>
      <c r="AE688">
        <v>1523</v>
      </c>
      <c r="AF688" t="str">
        <f t="shared" si="344"/>
        <v>Macroalbuminuria</v>
      </c>
      <c r="AG688">
        <v>480</v>
      </c>
      <c r="AH688" t="str">
        <f t="shared" si="345"/>
        <v>Oliguria</v>
      </c>
      <c r="AI688">
        <v>1</v>
      </c>
      <c r="AJ688" t="str">
        <f t="shared" si="346"/>
        <v>Diabetico</v>
      </c>
      <c r="AK688">
        <v>166</v>
      </c>
      <c r="AL688" t="str">
        <f t="shared" si="347"/>
        <v>Diabetes</v>
      </c>
      <c r="AM688">
        <v>8.1999999999999993</v>
      </c>
      <c r="AN688" t="str">
        <f t="shared" si="348"/>
        <v>Diabetes</v>
      </c>
      <c r="AO688">
        <v>206</v>
      </c>
      <c r="AP688" t="str">
        <f t="shared" si="349"/>
        <v>Alto</v>
      </c>
      <c r="AQ688">
        <v>141</v>
      </c>
      <c r="AR688" t="str">
        <f t="shared" si="350"/>
        <v>Limite alto</v>
      </c>
      <c r="AS688">
        <v>35</v>
      </c>
      <c r="AT688" t="str">
        <f t="shared" si="351"/>
        <v>Bajo</v>
      </c>
      <c r="AU688">
        <v>256</v>
      </c>
      <c r="AV688" t="str">
        <f t="shared" si="352"/>
        <v>Alto</v>
      </c>
      <c r="AW688">
        <v>139</v>
      </c>
      <c r="AX688" t="str">
        <f t="shared" si="353"/>
        <v>Normal</v>
      </c>
      <c r="AY688">
        <v>5</v>
      </c>
      <c r="AZ688" t="str">
        <f t="shared" si="354"/>
        <v>Normal</v>
      </c>
      <c r="BA688">
        <v>8</v>
      </c>
      <c r="BB688" t="str">
        <f t="shared" si="332"/>
        <v>Baja</v>
      </c>
      <c r="BC688">
        <v>8.3000000000000007</v>
      </c>
      <c r="BD688" t="str">
        <f t="shared" si="355"/>
        <v>Bajo</v>
      </c>
      <c r="BE688">
        <v>6.7</v>
      </c>
      <c r="BF688" t="str">
        <f t="shared" si="356"/>
        <v>Alto</v>
      </c>
      <c r="BG688">
        <v>1</v>
      </c>
      <c r="BH688" t="str">
        <f t="shared" si="357"/>
        <v>Toma ECA</v>
      </c>
      <c r="BI688">
        <v>1</v>
      </c>
      <c r="BJ688" t="str">
        <f t="shared" si="358"/>
        <v>Toma ARB</v>
      </c>
      <c r="BK688">
        <v>1</v>
      </c>
      <c r="BL688" t="str">
        <f t="shared" si="359"/>
        <v>Toma diureticos</v>
      </c>
      <c r="BM688">
        <v>1</v>
      </c>
      <c r="BN688" t="str">
        <f t="shared" si="360"/>
        <v>Toma estatinas</v>
      </c>
      <c r="BO688">
        <v>1</v>
      </c>
      <c r="BP688" t="str">
        <f t="shared" si="361"/>
        <v>Enfermedad renal</v>
      </c>
      <c r="BQ688">
        <v>0</v>
      </c>
      <c r="BR688" t="str">
        <f t="shared" si="362"/>
        <v>Sano</v>
      </c>
    </row>
    <row r="689" spans="1:70" x14ac:dyDescent="0.25">
      <c r="A689" t="s">
        <v>689</v>
      </c>
      <c r="B689">
        <v>51</v>
      </c>
      <c r="C689" t="str">
        <f t="shared" si="333"/>
        <v>Adulto</v>
      </c>
      <c r="D689" t="s">
        <v>6</v>
      </c>
      <c r="E689">
        <v>20.6</v>
      </c>
      <c r="F689" t="str">
        <f t="shared" si="334"/>
        <v>Peso Normal</v>
      </c>
      <c r="G689">
        <v>0</v>
      </c>
      <c r="H689" t="str">
        <f t="shared" si="335"/>
        <v>No tiene herencia</v>
      </c>
      <c r="I689">
        <v>103</v>
      </c>
      <c r="J689">
        <v>83</v>
      </c>
      <c r="K689">
        <v>72</v>
      </c>
      <c r="L689" t="str">
        <f t="shared" si="336"/>
        <v>Normal</v>
      </c>
      <c r="M689">
        <v>50</v>
      </c>
      <c r="N689" t="str">
        <f t="shared" si="337"/>
        <v>Normal</v>
      </c>
      <c r="O689">
        <v>1</v>
      </c>
      <c r="P689" t="str">
        <f t="shared" si="338"/>
        <v>Sin limitaciones</v>
      </c>
      <c r="Q689">
        <v>0</v>
      </c>
      <c r="R689" t="str">
        <f t="shared" si="339"/>
        <v>No tiene cetoacidosis</v>
      </c>
      <c r="S689">
        <v>0</v>
      </c>
      <c r="T689" t="str">
        <f t="shared" si="340"/>
        <v>No tiene Insuficiencia</v>
      </c>
      <c r="U689">
        <v>1</v>
      </c>
      <c r="V689" t="str">
        <f t="shared" si="341"/>
        <v>Hipertenso</v>
      </c>
      <c r="W689">
        <v>0.8</v>
      </c>
      <c r="X689" t="str">
        <f t="shared" si="330"/>
        <v>Normal</v>
      </c>
      <c r="Y689">
        <v>38</v>
      </c>
      <c r="Z689" t="str">
        <f t="shared" si="331"/>
        <v>Normal</v>
      </c>
      <c r="AA689">
        <v>103</v>
      </c>
      <c r="AB689" t="str">
        <f t="shared" si="342"/>
        <v>Normal</v>
      </c>
      <c r="AC689">
        <v>22</v>
      </c>
      <c r="AD689" t="str">
        <f t="shared" si="343"/>
        <v>Normal</v>
      </c>
      <c r="AE689">
        <v>15</v>
      </c>
      <c r="AF689" t="str">
        <f t="shared" si="344"/>
        <v>Normal</v>
      </c>
      <c r="AG689">
        <v>2320</v>
      </c>
      <c r="AH689" t="str">
        <f t="shared" si="345"/>
        <v>Poliuria</v>
      </c>
      <c r="AI689">
        <v>0</v>
      </c>
      <c r="AJ689" t="str">
        <f t="shared" si="346"/>
        <v>No Diabetico</v>
      </c>
      <c r="AK689">
        <v>125</v>
      </c>
      <c r="AL689" t="str">
        <f t="shared" si="347"/>
        <v>Prediabetes</v>
      </c>
      <c r="AM689">
        <v>5.7</v>
      </c>
      <c r="AN689" t="str">
        <f t="shared" si="348"/>
        <v>Prediabetes</v>
      </c>
      <c r="AO689">
        <v>201</v>
      </c>
      <c r="AP689" t="str">
        <f t="shared" si="349"/>
        <v>Alto</v>
      </c>
      <c r="AQ689">
        <v>111</v>
      </c>
      <c r="AR689" t="str">
        <f t="shared" si="350"/>
        <v>Casi normal</v>
      </c>
      <c r="AS689">
        <v>64</v>
      </c>
      <c r="AT689" t="str">
        <f t="shared" si="351"/>
        <v>Normal</v>
      </c>
      <c r="AU689">
        <v>140</v>
      </c>
      <c r="AV689" t="str">
        <f t="shared" si="352"/>
        <v>Normal</v>
      </c>
      <c r="AW689">
        <v>135</v>
      </c>
      <c r="AX689" t="str">
        <f t="shared" si="353"/>
        <v>Normal</v>
      </c>
      <c r="AY689">
        <v>3.5</v>
      </c>
      <c r="AZ689" t="str">
        <f t="shared" si="354"/>
        <v>Normal</v>
      </c>
      <c r="BA689">
        <v>16</v>
      </c>
      <c r="BB689" t="str">
        <f t="shared" si="332"/>
        <v>Alta</v>
      </c>
      <c r="BC689">
        <v>9.6</v>
      </c>
      <c r="BD689" t="str">
        <f t="shared" si="355"/>
        <v>Normal</v>
      </c>
      <c r="BE689">
        <v>2.6</v>
      </c>
      <c r="BF689" t="str">
        <f t="shared" si="356"/>
        <v>Normal</v>
      </c>
      <c r="BG689">
        <v>1</v>
      </c>
      <c r="BH689" t="str">
        <f t="shared" si="357"/>
        <v>Toma ECA</v>
      </c>
      <c r="BI689">
        <v>0</v>
      </c>
      <c r="BJ689" t="str">
        <f t="shared" si="358"/>
        <v>No toma ARB</v>
      </c>
      <c r="BK689">
        <v>0</v>
      </c>
      <c r="BL689" t="str">
        <f t="shared" si="359"/>
        <v>No toma diureticos</v>
      </c>
      <c r="BM689">
        <v>0</v>
      </c>
      <c r="BN689" t="str">
        <f t="shared" si="360"/>
        <v>No toma estatinas</v>
      </c>
      <c r="BO689">
        <v>0</v>
      </c>
      <c r="BP689" t="str">
        <f t="shared" si="361"/>
        <v>Sano</v>
      </c>
      <c r="BQ689">
        <v>0</v>
      </c>
      <c r="BR689" t="str">
        <f t="shared" si="362"/>
        <v>Sano</v>
      </c>
    </row>
    <row r="690" spans="1:70" x14ac:dyDescent="0.25">
      <c r="A690" t="s">
        <v>690</v>
      </c>
      <c r="B690">
        <v>59</v>
      </c>
      <c r="C690" t="str">
        <f t="shared" si="333"/>
        <v>Adulto</v>
      </c>
      <c r="D690" t="s">
        <v>6</v>
      </c>
      <c r="E690">
        <v>37.200000000000003</v>
      </c>
      <c r="F690" t="str">
        <f t="shared" si="334"/>
        <v>Obesidad II</v>
      </c>
      <c r="G690">
        <v>0</v>
      </c>
      <c r="H690" t="str">
        <f t="shared" si="335"/>
        <v>No tiene herencia</v>
      </c>
      <c r="I690">
        <v>150</v>
      </c>
      <c r="J690">
        <v>103</v>
      </c>
      <c r="K690">
        <v>96</v>
      </c>
      <c r="L690" t="str">
        <f t="shared" si="336"/>
        <v>Normal</v>
      </c>
      <c r="M690">
        <v>44</v>
      </c>
      <c r="N690" t="str">
        <f t="shared" si="337"/>
        <v>Intermedia</v>
      </c>
      <c r="O690">
        <v>2</v>
      </c>
      <c r="P690" t="str">
        <f t="shared" si="338"/>
        <v>Ligera limitaciones</v>
      </c>
      <c r="Q690">
        <v>1</v>
      </c>
      <c r="R690" t="str">
        <f t="shared" si="339"/>
        <v>Tiene cetoacidosis</v>
      </c>
      <c r="S690">
        <v>0</v>
      </c>
      <c r="T690" t="str">
        <f t="shared" si="340"/>
        <v>No tiene Insuficiencia</v>
      </c>
      <c r="U690">
        <v>1</v>
      </c>
      <c r="V690" t="str">
        <f t="shared" si="341"/>
        <v>Hipertenso</v>
      </c>
      <c r="W690">
        <v>3.5</v>
      </c>
      <c r="X690" t="str">
        <f t="shared" si="330"/>
        <v>Alto</v>
      </c>
      <c r="Y690">
        <v>106</v>
      </c>
      <c r="Z690" t="str">
        <f t="shared" si="331"/>
        <v>Riesgo</v>
      </c>
      <c r="AA690">
        <v>44</v>
      </c>
      <c r="AB690" t="str">
        <f t="shared" si="342"/>
        <v>Funcion disminuida moderada</v>
      </c>
      <c r="AC690">
        <v>2344</v>
      </c>
      <c r="AD690" t="str">
        <f t="shared" si="343"/>
        <v>Proteinuria</v>
      </c>
      <c r="AE690">
        <v>1640</v>
      </c>
      <c r="AF690" t="str">
        <f t="shared" si="344"/>
        <v>Macroalbuminuria</v>
      </c>
      <c r="AG690">
        <v>392</v>
      </c>
      <c r="AH690" t="str">
        <f t="shared" si="345"/>
        <v>Oliguria</v>
      </c>
      <c r="AI690">
        <v>1</v>
      </c>
      <c r="AJ690" t="str">
        <f t="shared" si="346"/>
        <v>Diabetico</v>
      </c>
      <c r="AK690">
        <v>195</v>
      </c>
      <c r="AL690" t="str">
        <f t="shared" si="347"/>
        <v>Diabetes</v>
      </c>
      <c r="AM690">
        <v>8.4</v>
      </c>
      <c r="AN690" t="str">
        <f t="shared" si="348"/>
        <v>Diabetes</v>
      </c>
      <c r="AO690">
        <v>283</v>
      </c>
      <c r="AP690" t="str">
        <f t="shared" si="349"/>
        <v>Riesgo</v>
      </c>
      <c r="AQ690">
        <v>166</v>
      </c>
      <c r="AR690" t="str">
        <f t="shared" si="350"/>
        <v>Alto</v>
      </c>
      <c r="AS690">
        <v>25</v>
      </c>
      <c r="AT690" t="str">
        <f t="shared" si="351"/>
        <v>Bajo</v>
      </c>
      <c r="AU690">
        <v>209</v>
      </c>
      <c r="AV690" t="str">
        <f t="shared" si="352"/>
        <v>Alto</v>
      </c>
      <c r="AW690">
        <v>133</v>
      </c>
      <c r="AX690" t="str">
        <f t="shared" si="353"/>
        <v>Bajo</v>
      </c>
      <c r="AY690">
        <v>6.9</v>
      </c>
      <c r="AZ690" t="str">
        <f t="shared" si="354"/>
        <v>Alto</v>
      </c>
      <c r="BA690">
        <v>9.5</v>
      </c>
      <c r="BB690" t="str">
        <f t="shared" si="332"/>
        <v>Baja</v>
      </c>
      <c r="BC690">
        <v>8.6</v>
      </c>
      <c r="BD690" t="str">
        <f t="shared" si="355"/>
        <v>Normal</v>
      </c>
      <c r="BE690">
        <v>6.5</v>
      </c>
      <c r="BF690" t="str">
        <f t="shared" si="356"/>
        <v>Alto</v>
      </c>
      <c r="BG690">
        <v>1</v>
      </c>
      <c r="BH690" t="str">
        <f t="shared" si="357"/>
        <v>Toma ECA</v>
      </c>
      <c r="BI690">
        <v>1</v>
      </c>
      <c r="BJ690" t="str">
        <f t="shared" si="358"/>
        <v>Toma ARB</v>
      </c>
      <c r="BK690">
        <v>1</v>
      </c>
      <c r="BL690" t="str">
        <f t="shared" si="359"/>
        <v>Toma diureticos</v>
      </c>
      <c r="BM690">
        <v>1</v>
      </c>
      <c r="BN690" t="str">
        <f t="shared" si="360"/>
        <v>Toma estatinas</v>
      </c>
      <c r="BO690">
        <v>1</v>
      </c>
      <c r="BP690" t="str">
        <f t="shared" si="361"/>
        <v>Enfermedad renal</v>
      </c>
      <c r="BQ690">
        <v>1</v>
      </c>
      <c r="BR690" t="str">
        <f t="shared" si="362"/>
        <v>Enfermedad cardiovascular</v>
      </c>
    </row>
    <row r="691" spans="1:70" x14ac:dyDescent="0.25">
      <c r="A691" t="s">
        <v>691</v>
      </c>
      <c r="B691">
        <v>62</v>
      </c>
      <c r="C691" t="str">
        <f t="shared" si="333"/>
        <v>Adulto Mayor</v>
      </c>
      <c r="D691" t="s">
        <v>6</v>
      </c>
      <c r="E691">
        <v>25.7</v>
      </c>
      <c r="F691" t="str">
        <f t="shared" si="334"/>
        <v>Sobrepeso</v>
      </c>
      <c r="G691">
        <v>1</v>
      </c>
      <c r="H691" t="str">
        <f t="shared" si="335"/>
        <v>Tiene herencia</v>
      </c>
      <c r="I691">
        <v>158</v>
      </c>
      <c r="J691">
        <v>108</v>
      </c>
      <c r="K691">
        <v>91</v>
      </c>
      <c r="L691" t="str">
        <f t="shared" si="336"/>
        <v>Normal</v>
      </c>
      <c r="M691">
        <v>42</v>
      </c>
      <c r="N691" t="str">
        <f t="shared" si="337"/>
        <v>Intermedia</v>
      </c>
      <c r="O691">
        <v>3</v>
      </c>
      <c r="P691" t="str">
        <f t="shared" si="338"/>
        <v>Limitacion marcada</v>
      </c>
      <c r="Q691">
        <v>0</v>
      </c>
      <c r="R691" t="str">
        <f t="shared" si="339"/>
        <v>No tiene cetoacidosis</v>
      </c>
      <c r="S691">
        <v>0</v>
      </c>
      <c r="T691" t="str">
        <f t="shared" si="340"/>
        <v>No tiene Insuficiencia</v>
      </c>
      <c r="U691">
        <v>1</v>
      </c>
      <c r="V691" t="str">
        <f t="shared" si="341"/>
        <v>Hipertenso</v>
      </c>
      <c r="W691">
        <v>3.2</v>
      </c>
      <c r="X691" t="str">
        <f t="shared" si="330"/>
        <v>Alto</v>
      </c>
      <c r="Y691">
        <v>117</v>
      </c>
      <c r="Z691" t="str">
        <f t="shared" si="331"/>
        <v>Riesgo</v>
      </c>
      <c r="AA691">
        <v>38</v>
      </c>
      <c r="AB691" t="str">
        <f t="shared" si="342"/>
        <v>Funcion disminuida moderada</v>
      </c>
      <c r="AC691">
        <v>1246</v>
      </c>
      <c r="AD691" t="str">
        <f t="shared" si="343"/>
        <v>Proteinuria</v>
      </c>
      <c r="AE691">
        <v>996</v>
      </c>
      <c r="AF691" t="str">
        <f t="shared" si="344"/>
        <v>Macroalbuminuria</v>
      </c>
      <c r="AG691">
        <v>853</v>
      </c>
      <c r="AH691" t="str">
        <f t="shared" si="345"/>
        <v>Poliuria</v>
      </c>
      <c r="AI691">
        <v>1</v>
      </c>
      <c r="AJ691" t="str">
        <f t="shared" si="346"/>
        <v>Diabetico</v>
      </c>
      <c r="AK691">
        <v>150</v>
      </c>
      <c r="AL691" t="str">
        <f t="shared" si="347"/>
        <v>Diabetes</v>
      </c>
      <c r="AM691">
        <v>8</v>
      </c>
      <c r="AN691" t="str">
        <f t="shared" si="348"/>
        <v>Diabetes</v>
      </c>
      <c r="AO691">
        <v>311</v>
      </c>
      <c r="AP691" t="str">
        <f t="shared" si="349"/>
        <v>Riesgo</v>
      </c>
      <c r="AQ691">
        <v>181</v>
      </c>
      <c r="AR691" t="str">
        <f t="shared" si="350"/>
        <v>Alto</v>
      </c>
      <c r="AS691">
        <v>31</v>
      </c>
      <c r="AT691" t="str">
        <f t="shared" si="351"/>
        <v>Bajo</v>
      </c>
      <c r="AU691">
        <v>239</v>
      </c>
      <c r="AV691" t="str">
        <f t="shared" si="352"/>
        <v>Alto</v>
      </c>
      <c r="AW691">
        <v>138</v>
      </c>
      <c r="AX691" t="str">
        <f t="shared" si="353"/>
        <v>Normal</v>
      </c>
      <c r="AY691">
        <v>6.5</v>
      </c>
      <c r="AZ691" t="str">
        <f t="shared" si="354"/>
        <v>Alto</v>
      </c>
      <c r="BA691">
        <v>10.7</v>
      </c>
      <c r="BB691" t="str">
        <f t="shared" si="332"/>
        <v>Baja</v>
      </c>
      <c r="BC691">
        <v>8.6</v>
      </c>
      <c r="BD691" t="str">
        <f t="shared" si="355"/>
        <v>Normal</v>
      </c>
      <c r="BE691">
        <v>7</v>
      </c>
      <c r="BF691" t="str">
        <f t="shared" si="356"/>
        <v>Alto</v>
      </c>
      <c r="BG691">
        <v>1</v>
      </c>
      <c r="BH691" t="str">
        <f t="shared" si="357"/>
        <v>Toma ECA</v>
      </c>
      <c r="BI691">
        <v>0</v>
      </c>
      <c r="BJ691" t="str">
        <f t="shared" si="358"/>
        <v>No toma ARB</v>
      </c>
      <c r="BK691">
        <v>0</v>
      </c>
      <c r="BL691" t="str">
        <f t="shared" si="359"/>
        <v>No toma diureticos</v>
      </c>
      <c r="BM691">
        <v>1</v>
      </c>
      <c r="BN691" t="str">
        <f t="shared" si="360"/>
        <v>Toma estatinas</v>
      </c>
      <c r="BO691">
        <v>1</v>
      </c>
      <c r="BP691" t="str">
        <f t="shared" si="361"/>
        <v>Enfermedad renal</v>
      </c>
      <c r="BQ691">
        <v>0</v>
      </c>
      <c r="BR691" t="str">
        <f t="shared" si="362"/>
        <v>Sano</v>
      </c>
    </row>
    <row r="692" spans="1:70" x14ac:dyDescent="0.25">
      <c r="A692" t="s">
        <v>692</v>
      </c>
      <c r="B692">
        <v>58</v>
      </c>
      <c r="C692" t="str">
        <f t="shared" si="333"/>
        <v>Adulto</v>
      </c>
      <c r="D692" t="s">
        <v>6</v>
      </c>
      <c r="E692">
        <v>35.799999999999997</v>
      </c>
      <c r="F692" t="str">
        <f t="shared" si="334"/>
        <v>Obesidad II</v>
      </c>
      <c r="G692">
        <v>1</v>
      </c>
      <c r="H692" t="str">
        <f t="shared" si="335"/>
        <v>Tiene herencia</v>
      </c>
      <c r="I692">
        <v>169</v>
      </c>
      <c r="J692">
        <v>92</v>
      </c>
      <c r="K692">
        <v>77</v>
      </c>
      <c r="L692" t="str">
        <f t="shared" si="336"/>
        <v>Normal</v>
      </c>
      <c r="M692">
        <v>48</v>
      </c>
      <c r="N692" t="str">
        <f t="shared" si="337"/>
        <v>Intermedia</v>
      </c>
      <c r="O692">
        <v>2</v>
      </c>
      <c r="P692" t="str">
        <f t="shared" si="338"/>
        <v>Ligera limitaciones</v>
      </c>
      <c r="Q692">
        <v>0</v>
      </c>
      <c r="R692" t="str">
        <f t="shared" si="339"/>
        <v>No tiene cetoacidosis</v>
      </c>
      <c r="S692">
        <v>1</v>
      </c>
      <c r="T692" t="str">
        <f t="shared" si="340"/>
        <v>Tiene Insuficiencia</v>
      </c>
      <c r="U692">
        <v>1</v>
      </c>
      <c r="V692" t="str">
        <f t="shared" si="341"/>
        <v>Hipertenso</v>
      </c>
      <c r="W692">
        <v>5</v>
      </c>
      <c r="X692" t="str">
        <f t="shared" si="330"/>
        <v>Alto</v>
      </c>
      <c r="Y692">
        <v>96</v>
      </c>
      <c r="Z692" t="str">
        <f t="shared" si="331"/>
        <v>Elevado</v>
      </c>
      <c r="AA692">
        <v>33</v>
      </c>
      <c r="AB692" t="str">
        <f t="shared" si="342"/>
        <v>Funcion disminuida moderada</v>
      </c>
      <c r="AC692">
        <v>657</v>
      </c>
      <c r="AD692" t="str">
        <f t="shared" si="343"/>
        <v>Proteinuria</v>
      </c>
      <c r="AE692">
        <v>525</v>
      </c>
      <c r="AF692" t="str">
        <f t="shared" si="344"/>
        <v>Macroalbuminuria</v>
      </c>
      <c r="AG692">
        <v>551</v>
      </c>
      <c r="AH692" t="str">
        <f t="shared" si="345"/>
        <v>Poliuria</v>
      </c>
      <c r="AI692">
        <v>0</v>
      </c>
      <c r="AJ692" t="str">
        <f t="shared" si="346"/>
        <v>No Diabetico</v>
      </c>
      <c r="AK692">
        <v>155</v>
      </c>
      <c r="AL692" t="str">
        <f t="shared" si="347"/>
        <v>Diabetes</v>
      </c>
      <c r="AM692">
        <v>9.1999999999999993</v>
      </c>
      <c r="AN692" t="str">
        <f t="shared" si="348"/>
        <v>Diabetes</v>
      </c>
      <c r="AO692">
        <v>279</v>
      </c>
      <c r="AP692" t="str">
        <f t="shared" si="349"/>
        <v>Riesgo</v>
      </c>
      <c r="AQ692">
        <v>192</v>
      </c>
      <c r="AR692" t="str">
        <f t="shared" si="350"/>
        <v>Muy alto</v>
      </c>
      <c r="AS692">
        <v>29</v>
      </c>
      <c r="AT692" t="str">
        <f t="shared" si="351"/>
        <v>Bajo</v>
      </c>
      <c r="AU692">
        <v>209</v>
      </c>
      <c r="AV692" t="str">
        <f t="shared" si="352"/>
        <v>Alto</v>
      </c>
      <c r="AW692">
        <v>138</v>
      </c>
      <c r="AX692" t="str">
        <f t="shared" si="353"/>
        <v>Normal</v>
      </c>
      <c r="AY692">
        <v>5.7</v>
      </c>
      <c r="AZ692" t="str">
        <f t="shared" si="354"/>
        <v>Alto</v>
      </c>
      <c r="BA692">
        <v>7.8</v>
      </c>
      <c r="BB692" t="str">
        <f t="shared" si="332"/>
        <v>Baja</v>
      </c>
      <c r="BC692">
        <v>8.9</v>
      </c>
      <c r="BD692" t="str">
        <f t="shared" si="355"/>
        <v>Normal</v>
      </c>
      <c r="BE692">
        <v>6.6</v>
      </c>
      <c r="BF692" t="str">
        <f t="shared" si="356"/>
        <v>Alto</v>
      </c>
      <c r="BG692">
        <v>1</v>
      </c>
      <c r="BH692" t="str">
        <f t="shared" si="357"/>
        <v>Toma ECA</v>
      </c>
      <c r="BI692">
        <v>0</v>
      </c>
      <c r="BJ692" t="str">
        <f t="shared" si="358"/>
        <v>No toma ARB</v>
      </c>
      <c r="BK692">
        <v>1</v>
      </c>
      <c r="BL692" t="str">
        <f t="shared" si="359"/>
        <v>Toma diureticos</v>
      </c>
      <c r="BM692">
        <v>1</v>
      </c>
      <c r="BN692" t="str">
        <f t="shared" si="360"/>
        <v>Toma estatinas</v>
      </c>
      <c r="BO692">
        <v>1</v>
      </c>
      <c r="BP692" t="str">
        <f t="shared" si="361"/>
        <v>Enfermedad renal</v>
      </c>
      <c r="BQ692">
        <v>0</v>
      </c>
      <c r="BR692" t="str">
        <f t="shared" si="362"/>
        <v>Sano</v>
      </c>
    </row>
    <row r="693" spans="1:70" x14ac:dyDescent="0.25">
      <c r="A693" t="s">
        <v>693</v>
      </c>
      <c r="B693">
        <v>56</v>
      </c>
      <c r="C693" t="str">
        <f t="shared" si="333"/>
        <v>Adulto</v>
      </c>
      <c r="D693" t="s">
        <v>6</v>
      </c>
      <c r="E693">
        <v>28.9</v>
      </c>
      <c r="F693" t="str">
        <f t="shared" si="334"/>
        <v>Sobrepeso</v>
      </c>
      <c r="G693">
        <v>0</v>
      </c>
      <c r="H693" t="str">
        <f t="shared" si="335"/>
        <v>No tiene herencia</v>
      </c>
      <c r="I693">
        <v>105</v>
      </c>
      <c r="J693">
        <v>80</v>
      </c>
      <c r="K693">
        <v>87</v>
      </c>
      <c r="L693" t="str">
        <f t="shared" si="336"/>
        <v>Normal</v>
      </c>
      <c r="M693">
        <v>65</v>
      </c>
      <c r="N693" t="str">
        <f t="shared" si="337"/>
        <v>Normal</v>
      </c>
      <c r="O693">
        <v>1</v>
      </c>
      <c r="P693" t="str">
        <f t="shared" si="338"/>
        <v>Sin limitaciones</v>
      </c>
      <c r="Q693">
        <v>0</v>
      </c>
      <c r="R693" t="str">
        <f t="shared" si="339"/>
        <v>No tiene cetoacidosis</v>
      </c>
      <c r="S693">
        <v>0</v>
      </c>
      <c r="T693" t="str">
        <f t="shared" si="340"/>
        <v>No tiene Insuficiencia</v>
      </c>
      <c r="U693">
        <v>0</v>
      </c>
      <c r="V693" t="str">
        <f t="shared" si="341"/>
        <v>Normotenso</v>
      </c>
      <c r="W693">
        <v>0.8</v>
      </c>
      <c r="X693" t="str">
        <f t="shared" si="330"/>
        <v>Normal</v>
      </c>
      <c r="Y693">
        <v>35</v>
      </c>
      <c r="Z693" t="str">
        <f t="shared" si="331"/>
        <v>Normal</v>
      </c>
      <c r="AA693">
        <v>97</v>
      </c>
      <c r="AB693" t="str">
        <f t="shared" si="342"/>
        <v>Normal</v>
      </c>
      <c r="AC693">
        <v>10</v>
      </c>
      <c r="AD693" t="str">
        <f t="shared" si="343"/>
        <v>Normal</v>
      </c>
      <c r="AE693">
        <v>8</v>
      </c>
      <c r="AF693" t="str">
        <f t="shared" si="344"/>
        <v>Normal</v>
      </c>
      <c r="AG693">
        <v>1797</v>
      </c>
      <c r="AH693" t="str">
        <f t="shared" si="345"/>
        <v>Poliuria</v>
      </c>
      <c r="AI693">
        <v>1</v>
      </c>
      <c r="AJ693" t="str">
        <f t="shared" si="346"/>
        <v>Diabetico</v>
      </c>
      <c r="AK693">
        <v>99</v>
      </c>
      <c r="AL693" t="str">
        <f t="shared" si="347"/>
        <v>Normal</v>
      </c>
      <c r="AM693">
        <v>6.4</v>
      </c>
      <c r="AN693" t="str">
        <f t="shared" si="348"/>
        <v>Prediabetes</v>
      </c>
      <c r="AO693">
        <v>151</v>
      </c>
      <c r="AP693" t="str">
        <f t="shared" si="349"/>
        <v>Normal</v>
      </c>
      <c r="AQ693">
        <v>119</v>
      </c>
      <c r="AR693" t="str">
        <f t="shared" si="350"/>
        <v>Casi normal</v>
      </c>
      <c r="AS693">
        <v>46</v>
      </c>
      <c r="AT693" t="str">
        <f t="shared" si="351"/>
        <v>Bajo</v>
      </c>
      <c r="AU693">
        <v>170</v>
      </c>
      <c r="AV693" t="str">
        <f t="shared" si="352"/>
        <v>Alto</v>
      </c>
      <c r="AW693">
        <v>142</v>
      </c>
      <c r="AX693" t="str">
        <f t="shared" si="353"/>
        <v>Normal</v>
      </c>
      <c r="AY693">
        <v>3.8</v>
      </c>
      <c r="AZ693" t="str">
        <f t="shared" si="354"/>
        <v>Normal</v>
      </c>
      <c r="BA693">
        <v>12.4</v>
      </c>
      <c r="BB693" t="str">
        <f t="shared" si="332"/>
        <v>Normal</v>
      </c>
      <c r="BC693">
        <v>10</v>
      </c>
      <c r="BD693" t="str">
        <f t="shared" si="355"/>
        <v>Normal</v>
      </c>
      <c r="BE693">
        <v>2.9</v>
      </c>
      <c r="BF693" t="str">
        <f t="shared" si="356"/>
        <v>Normal</v>
      </c>
      <c r="BG693">
        <v>0</v>
      </c>
      <c r="BH693" t="str">
        <f t="shared" si="357"/>
        <v>No Toma ECA</v>
      </c>
      <c r="BI693">
        <v>1</v>
      </c>
      <c r="BJ693" t="str">
        <f t="shared" si="358"/>
        <v>Toma ARB</v>
      </c>
      <c r="BK693">
        <v>0</v>
      </c>
      <c r="BL693" t="str">
        <f t="shared" si="359"/>
        <v>No toma diureticos</v>
      </c>
      <c r="BM693">
        <v>1</v>
      </c>
      <c r="BN693" t="str">
        <f t="shared" si="360"/>
        <v>Toma estatinas</v>
      </c>
      <c r="BO693">
        <v>0</v>
      </c>
      <c r="BP693" t="str">
        <f t="shared" si="361"/>
        <v>Sano</v>
      </c>
      <c r="BQ693">
        <v>0</v>
      </c>
      <c r="BR693" t="str">
        <f t="shared" si="362"/>
        <v>Sano</v>
      </c>
    </row>
    <row r="694" spans="1:70" x14ac:dyDescent="0.25">
      <c r="A694" t="s">
        <v>694</v>
      </c>
      <c r="B694">
        <v>67</v>
      </c>
      <c r="C694" t="str">
        <f t="shared" si="333"/>
        <v>Adulto Mayor</v>
      </c>
      <c r="D694" t="s">
        <v>6</v>
      </c>
      <c r="E694">
        <v>38.700000000000003</v>
      </c>
      <c r="F694" t="str">
        <f t="shared" si="334"/>
        <v>Obesidad II</v>
      </c>
      <c r="G694">
        <v>1</v>
      </c>
      <c r="H694" t="str">
        <f t="shared" si="335"/>
        <v>Tiene herencia</v>
      </c>
      <c r="I694">
        <v>149</v>
      </c>
      <c r="J694">
        <v>91</v>
      </c>
      <c r="K694">
        <v>80</v>
      </c>
      <c r="L694" t="str">
        <f t="shared" si="336"/>
        <v>Normal</v>
      </c>
      <c r="M694">
        <v>27</v>
      </c>
      <c r="N694" t="str">
        <f t="shared" si="337"/>
        <v>Reducida</v>
      </c>
      <c r="O694">
        <v>4</v>
      </c>
      <c r="P694" t="str">
        <f t="shared" si="338"/>
        <v>Incapacidad</v>
      </c>
      <c r="Q694">
        <v>0</v>
      </c>
      <c r="R694" t="str">
        <f t="shared" si="339"/>
        <v>No tiene cetoacidosis</v>
      </c>
      <c r="S694">
        <v>0</v>
      </c>
      <c r="T694" t="str">
        <f t="shared" si="340"/>
        <v>No tiene Insuficiencia</v>
      </c>
      <c r="U694">
        <v>1</v>
      </c>
      <c r="V694" t="str">
        <f t="shared" si="341"/>
        <v>Hipertenso</v>
      </c>
      <c r="W694">
        <v>3.5</v>
      </c>
      <c r="X694" t="str">
        <f t="shared" si="330"/>
        <v>Alto</v>
      </c>
      <c r="Y694">
        <v>54</v>
      </c>
      <c r="Z694" t="str">
        <f t="shared" si="331"/>
        <v>Elevado</v>
      </c>
      <c r="AA694">
        <v>42</v>
      </c>
      <c r="AB694" t="str">
        <f t="shared" si="342"/>
        <v>Funcion disminuida moderada</v>
      </c>
      <c r="AC694">
        <v>482</v>
      </c>
      <c r="AD694" t="str">
        <f t="shared" si="343"/>
        <v>Proteinuria</v>
      </c>
      <c r="AE694">
        <v>337</v>
      </c>
      <c r="AF694" t="str">
        <f t="shared" si="344"/>
        <v>Macroalbuminuria</v>
      </c>
      <c r="AG694">
        <v>754</v>
      </c>
      <c r="AH694" t="str">
        <f t="shared" si="345"/>
        <v>Poliuria</v>
      </c>
      <c r="AI694">
        <v>1</v>
      </c>
      <c r="AJ694" t="str">
        <f t="shared" si="346"/>
        <v>Diabetico</v>
      </c>
      <c r="AK694">
        <v>167</v>
      </c>
      <c r="AL694" t="str">
        <f t="shared" si="347"/>
        <v>Diabetes</v>
      </c>
      <c r="AM694">
        <v>9.8000000000000007</v>
      </c>
      <c r="AN694" t="str">
        <f t="shared" si="348"/>
        <v>Diabetes</v>
      </c>
      <c r="AO694">
        <v>282</v>
      </c>
      <c r="AP694" t="str">
        <f t="shared" si="349"/>
        <v>Riesgo</v>
      </c>
      <c r="AQ694">
        <v>180</v>
      </c>
      <c r="AR694" t="str">
        <f t="shared" si="350"/>
        <v>Alto</v>
      </c>
      <c r="AS694">
        <v>43</v>
      </c>
      <c r="AT694" t="str">
        <f t="shared" si="351"/>
        <v>Bajo</v>
      </c>
      <c r="AU694">
        <v>307</v>
      </c>
      <c r="AV694" t="str">
        <f t="shared" si="352"/>
        <v>Alto</v>
      </c>
      <c r="AW694">
        <v>130</v>
      </c>
      <c r="AX694" t="str">
        <f t="shared" si="353"/>
        <v>Bajo</v>
      </c>
      <c r="AY694">
        <v>7</v>
      </c>
      <c r="AZ694" t="str">
        <f t="shared" si="354"/>
        <v>Alto</v>
      </c>
      <c r="BA694">
        <v>9.6</v>
      </c>
      <c r="BB694" t="str">
        <f t="shared" si="332"/>
        <v>Baja</v>
      </c>
      <c r="BC694">
        <v>8.1999999999999993</v>
      </c>
      <c r="BD694" t="str">
        <f t="shared" si="355"/>
        <v>Bajo</v>
      </c>
      <c r="BE694">
        <v>5.4</v>
      </c>
      <c r="BF694" t="str">
        <f t="shared" si="356"/>
        <v>Alto</v>
      </c>
      <c r="BG694">
        <v>1</v>
      </c>
      <c r="BH694" t="str">
        <f t="shared" si="357"/>
        <v>Toma ECA</v>
      </c>
      <c r="BI694">
        <v>1</v>
      </c>
      <c r="BJ694" t="str">
        <f t="shared" si="358"/>
        <v>Toma ARB</v>
      </c>
      <c r="BK694">
        <v>0</v>
      </c>
      <c r="BL694" t="str">
        <f t="shared" si="359"/>
        <v>No toma diureticos</v>
      </c>
      <c r="BM694">
        <v>0</v>
      </c>
      <c r="BN694" t="str">
        <f t="shared" si="360"/>
        <v>No toma estatinas</v>
      </c>
      <c r="BO694">
        <v>1</v>
      </c>
      <c r="BP694" t="str">
        <f t="shared" si="361"/>
        <v>Enfermedad renal</v>
      </c>
      <c r="BQ694">
        <v>0</v>
      </c>
      <c r="BR694" t="str">
        <f t="shared" si="362"/>
        <v>Sano</v>
      </c>
    </row>
    <row r="695" spans="1:70" x14ac:dyDescent="0.25">
      <c r="A695" t="s">
        <v>695</v>
      </c>
      <c r="B695">
        <v>73</v>
      </c>
      <c r="C695" t="str">
        <f t="shared" si="333"/>
        <v>Adulto Mayor</v>
      </c>
      <c r="D695" t="s">
        <v>1</v>
      </c>
      <c r="E695">
        <v>26</v>
      </c>
      <c r="F695" t="str">
        <f t="shared" si="334"/>
        <v>Sobrepeso</v>
      </c>
      <c r="G695">
        <v>1</v>
      </c>
      <c r="H695" t="str">
        <f t="shared" si="335"/>
        <v>Tiene herencia</v>
      </c>
      <c r="I695">
        <v>175</v>
      </c>
      <c r="J695">
        <v>96</v>
      </c>
      <c r="K695">
        <v>79</v>
      </c>
      <c r="L695" t="str">
        <f t="shared" si="336"/>
        <v>Normal</v>
      </c>
      <c r="M695">
        <v>50</v>
      </c>
      <c r="N695" t="str">
        <f t="shared" si="337"/>
        <v>Normal</v>
      </c>
      <c r="O695">
        <v>4</v>
      </c>
      <c r="P695" t="str">
        <f t="shared" si="338"/>
        <v>Incapacidad</v>
      </c>
      <c r="Q695">
        <v>0</v>
      </c>
      <c r="R695" t="str">
        <f t="shared" si="339"/>
        <v>No tiene cetoacidosis</v>
      </c>
      <c r="S695">
        <v>1</v>
      </c>
      <c r="T695" t="str">
        <f t="shared" si="340"/>
        <v>Tiene Insuficiencia</v>
      </c>
      <c r="U695">
        <v>1</v>
      </c>
      <c r="V695" t="str">
        <f t="shared" si="341"/>
        <v>Hipertenso</v>
      </c>
      <c r="W695">
        <v>2</v>
      </c>
      <c r="X695" t="str">
        <f t="shared" si="330"/>
        <v>Alto</v>
      </c>
      <c r="Y695">
        <v>96</v>
      </c>
      <c r="Z695" t="str">
        <f t="shared" si="331"/>
        <v>Elevado</v>
      </c>
      <c r="AA695">
        <v>11</v>
      </c>
      <c r="AB695" t="str">
        <f t="shared" si="342"/>
        <v>Fallo renal</v>
      </c>
      <c r="AC695">
        <v>2564</v>
      </c>
      <c r="AD695" t="str">
        <f t="shared" si="343"/>
        <v>Proteinuria</v>
      </c>
      <c r="AE695">
        <v>2307</v>
      </c>
      <c r="AF695" t="str">
        <f t="shared" si="344"/>
        <v>Macroalbuminuria</v>
      </c>
      <c r="AG695">
        <v>778</v>
      </c>
      <c r="AH695" t="str">
        <f t="shared" si="345"/>
        <v>Poliuria</v>
      </c>
      <c r="AI695">
        <v>1</v>
      </c>
      <c r="AJ695" t="str">
        <f t="shared" si="346"/>
        <v>Diabetico</v>
      </c>
      <c r="AK695">
        <v>137</v>
      </c>
      <c r="AL695" t="str">
        <f t="shared" si="347"/>
        <v>Diabetes</v>
      </c>
      <c r="AM695">
        <v>8.6</v>
      </c>
      <c r="AN695" t="str">
        <f t="shared" si="348"/>
        <v>Diabetes</v>
      </c>
      <c r="AO695">
        <v>291</v>
      </c>
      <c r="AP695" t="str">
        <f t="shared" si="349"/>
        <v>Riesgo</v>
      </c>
      <c r="AQ695">
        <v>205</v>
      </c>
      <c r="AR695" t="str">
        <f t="shared" si="350"/>
        <v>Muy alto</v>
      </c>
      <c r="AS695">
        <v>27</v>
      </c>
      <c r="AT695" t="str">
        <f t="shared" si="351"/>
        <v>Bajo</v>
      </c>
      <c r="AU695">
        <v>265</v>
      </c>
      <c r="AV695" t="str">
        <f t="shared" si="352"/>
        <v>Alto</v>
      </c>
      <c r="AW695">
        <v>131</v>
      </c>
      <c r="AX695" t="str">
        <f t="shared" si="353"/>
        <v>Bajo</v>
      </c>
      <c r="AY695">
        <v>5.8</v>
      </c>
      <c r="AZ695" t="str">
        <f t="shared" si="354"/>
        <v>Alto</v>
      </c>
      <c r="BA695">
        <v>9.5</v>
      </c>
      <c r="BB695" t="str">
        <f t="shared" si="332"/>
        <v>Baja</v>
      </c>
      <c r="BC695">
        <v>8.8000000000000007</v>
      </c>
      <c r="BD695" t="str">
        <f t="shared" si="355"/>
        <v>Normal</v>
      </c>
      <c r="BE695">
        <v>5.8</v>
      </c>
      <c r="BF695" t="str">
        <f t="shared" si="356"/>
        <v>Alto</v>
      </c>
      <c r="BG695">
        <v>1</v>
      </c>
      <c r="BH695" t="str">
        <f t="shared" si="357"/>
        <v>Toma ECA</v>
      </c>
      <c r="BI695">
        <v>0</v>
      </c>
      <c r="BJ695" t="str">
        <f t="shared" si="358"/>
        <v>No toma ARB</v>
      </c>
      <c r="BK695">
        <v>1</v>
      </c>
      <c r="BL695" t="str">
        <f t="shared" si="359"/>
        <v>Toma diureticos</v>
      </c>
      <c r="BM695">
        <v>0</v>
      </c>
      <c r="BN695" t="str">
        <f t="shared" si="360"/>
        <v>No toma estatinas</v>
      </c>
      <c r="BO695">
        <v>1</v>
      </c>
      <c r="BP695" t="str">
        <f t="shared" si="361"/>
        <v>Enfermedad renal</v>
      </c>
      <c r="BQ695">
        <v>0</v>
      </c>
      <c r="BR695" t="str">
        <f t="shared" si="362"/>
        <v>Sano</v>
      </c>
    </row>
    <row r="696" spans="1:70" x14ac:dyDescent="0.25">
      <c r="A696" t="s">
        <v>696</v>
      </c>
      <c r="B696">
        <v>36</v>
      </c>
      <c r="C696" t="str">
        <f t="shared" si="333"/>
        <v>Adulto</v>
      </c>
      <c r="D696" t="s">
        <v>1</v>
      </c>
      <c r="E696">
        <v>27</v>
      </c>
      <c r="F696" t="str">
        <f t="shared" si="334"/>
        <v>Sobrepeso</v>
      </c>
      <c r="G696">
        <v>1</v>
      </c>
      <c r="H696" t="str">
        <f t="shared" si="335"/>
        <v>Tiene herencia</v>
      </c>
      <c r="I696">
        <v>125</v>
      </c>
      <c r="J696">
        <v>68</v>
      </c>
      <c r="K696">
        <v>89</v>
      </c>
      <c r="L696" t="str">
        <f t="shared" si="336"/>
        <v>Normal</v>
      </c>
      <c r="M696">
        <v>52</v>
      </c>
      <c r="N696" t="str">
        <f t="shared" si="337"/>
        <v>Normal</v>
      </c>
      <c r="O696">
        <v>2</v>
      </c>
      <c r="P696" t="str">
        <f t="shared" si="338"/>
        <v>Ligera limitaciones</v>
      </c>
      <c r="Q696">
        <v>0</v>
      </c>
      <c r="R696" t="str">
        <f t="shared" si="339"/>
        <v>No tiene cetoacidosis</v>
      </c>
      <c r="S696">
        <v>0</v>
      </c>
      <c r="T696" t="str">
        <f t="shared" si="340"/>
        <v>No tiene Insuficiencia</v>
      </c>
      <c r="U696">
        <v>0</v>
      </c>
      <c r="V696" t="str">
        <f t="shared" si="341"/>
        <v>Normotenso</v>
      </c>
      <c r="W696">
        <v>0.6</v>
      </c>
      <c r="X696" t="str">
        <f t="shared" si="330"/>
        <v>Bajo</v>
      </c>
      <c r="Y696">
        <v>31</v>
      </c>
      <c r="Z696" t="str">
        <f t="shared" si="331"/>
        <v>Normal</v>
      </c>
      <c r="AA696">
        <v>97</v>
      </c>
      <c r="AB696" t="str">
        <f t="shared" si="342"/>
        <v>Normal</v>
      </c>
      <c r="AC696">
        <v>19</v>
      </c>
      <c r="AD696" t="str">
        <f t="shared" si="343"/>
        <v>Normal</v>
      </c>
      <c r="AE696">
        <v>15</v>
      </c>
      <c r="AF696" t="str">
        <f t="shared" si="344"/>
        <v>Normal</v>
      </c>
      <c r="AG696">
        <v>1541</v>
      </c>
      <c r="AH696" t="str">
        <f t="shared" si="345"/>
        <v>Poliuria</v>
      </c>
      <c r="AI696">
        <v>0</v>
      </c>
      <c r="AJ696" t="str">
        <f t="shared" si="346"/>
        <v>No Diabetico</v>
      </c>
      <c r="AK696">
        <v>116</v>
      </c>
      <c r="AL696" t="str">
        <f t="shared" si="347"/>
        <v>Prediabetes</v>
      </c>
      <c r="AM696">
        <v>5</v>
      </c>
      <c r="AN696" t="str">
        <f t="shared" si="348"/>
        <v>Normal</v>
      </c>
      <c r="AO696">
        <v>211</v>
      </c>
      <c r="AP696" t="str">
        <f t="shared" si="349"/>
        <v>Alto</v>
      </c>
      <c r="AQ696">
        <v>90</v>
      </c>
      <c r="AR696" t="str">
        <f t="shared" si="350"/>
        <v>Normal</v>
      </c>
      <c r="AS696">
        <v>70</v>
      </c>
      <c r="AT696" t="str">
        <f t="shared" si="351"/>
        <v>Normal</v>
      </c>
      <c r="AU696">
        <v>158</v>
      </c>
      <c r="AV696" t="str">
        <f t="shared" si="352"/>
        <v>Alto</v>
      </c>
      <c r="AW696">
        <v>136</v>
      </c>
      <c r="AX696" t="str">
        <f t="shared" si="353"/>
        <v>Normal</v>
      </c>
      <c r="AY696">
        <v>3.6</v>
      </c>
      <c r="AZ696" t="str">
        <f t="shared" si="354"/>
        <v>Normal</v>
      </c>
      <c r="BA696">
        <v>14.3</v>
      </c>
      <c r="BB696" t="str">
        <f t="shared" si="332"/>
        <v>Normal</v>
      </c>
      <c r="BC696">
        <v>9.6999999999999993</v>
      </c>
      <c r="BD696" t="str">
        <f t="shared" si="355"/>
        <v>Normal</v>
      </c>
      <c r="BE696">
        <v>4</v>
      </c>
      <c r="BF696" t="str">
        <f t="shared" si="356"/>
        <v>Normal</v>
      </c>
      <c r="BG696">
        <v>0</v>
      </c>
      <c r="BH696" t="str">
        <f t="shared" si="357"/>
        <v>No Toma ECA</v>
      </c>
      <c r="BI696">
        <v>0</v>
      </c>
      <c r="BJ696" t="str">
        <f t="shared" si="358"/>
        <v>No toma ARB</v>
      </c>
      <c r="BK696">
        <v>1</v>
      </c>
      <c r="BL696" t="str">
        <f t="shared" si="359"/>
        <v>Toma diureticos</v>
      </c>
      <c r="BM696">
        <v>1</v>
      </c>
      <c r="BN696" t="str">
        <f t="shared" si="360"/>
        <v>Toma estatinas</v>
      </c>
      <c r="BO696">
        <v>0</v>
      </c>
      <c r="BP696" t="str">
        <f t="shared" si="361"/>
        <v>Sano</v>
      </c>
      <c r="BQ696">
        <v>1</v>
      </c>
      <c r="BR696" t="str">
        <f t="shared" si="362"/>
        <v>Enfermedad cardiovascular</v>
      </c>
    </row>
    <row r="697" spans="1:70" x14ac:dyDescent="0.25">
      <c r="A697" t="s">
        <v>697</v>
      </c>
      <c r="B697">
        <v>51</v>
      </c>
      <c r="C697" t="str">
        <f t="shared" si="333"/>
        <v>Adulto</v>
      </c>
      <c r="D697" t="s">
        <v>6</v>
      </c>
      <c r="E697">
        <v>22.9</v>
      </c>
      <c r="F697" t="str">
        <f t="shared" si="334"/>
        <v>Peso Normal</v>
      </c>
      <c r="G697">
        <v>1</v>
      </c>
      <c r="H697" t="str">
        <f t="shared" si="335"/>
        <v>Tiene herencia</v>
      </c>
      <c r="I697">
        <v>109</v>
      </c>
      <c r="J697">
        <v>81</v>
      </c>
      <c r="K697">
        <v>89</v>
      </c>
      <c r="L697" t="str">
        <f t="shared" si="336"/>
        <v>Normal</v>
      </c>
      <c r="M697">
        <v>62</v>
      </c>
      <c r="N697" t="str">
        <f t="shared" si="337"/>
        <v>Normal</v>
      </c>
      <c r="O697">
        <v>2</v>
      </c>
      <c r="P697" t="str">
        <f t="shared" si="338"/>
        <v>Ligera limitaciones</v>
      </c>
      <c r="Q697">
        <v>0</v>
      </c>
      <c r="R697" t="str">
        <f t="shared" si="339"/>
        <v>No tiene cetoacidosis</v>
      </c>
      <c r="S697">
        <v>0</v>
      </c>
      <c r="T697" t="str">
        <f t="shared" si="340"/>
        <v>No tiene Insuficiencia</v>
      </c>
      <c r="U697">
        <v>0</v>
      </c>
      <c r="V697" t="str">
        <f t="shared" si="341"/>
        <v>Normotenso</v>
      </c>
      <c r="W697">
        <v>0.7</v>
      </c>
      <c r="X697" t="str">
        <f t="shared" si="330"/>
        <v>Normal</v>
      </c>
      <c r="Y697">
        <v>21</v>
      </c>
      <c r="Z697" t="str">
        <f t="shared" si="331"/>
        <v>Normal</v>
      </c>
      <c r="AA697">
        <v>69</v>
      </c>
      <c r="AB697" t="str">
        <f t="shared" si="342"/>
        <v>Funcion disminuida</v>
      </c>
      <c r="AC697">
        <v>7</v>
      </c>
      <c r="AD697" t="str">
        <f t="shared" si="343"/>
        <v>Normal</v>
      </c>
      <c r="AE697">
        <v>5</v>
      </c>
      <c r="AF697" t="str">
        <f t="shared" si="344"/>
        <v>Normal</v>
      </c>
      <c r="AG697">
        <v>1961</v>
      </c>
      <c r="AH697" t="str">
        <f t="shared" si="345"/>
        <v>Poliuria</v>
      </c>
      <c r="AI697">
        <v>1</v>
      </c>
      <c r="AJ697" t="str">
        <f t="shared" si="346"/>
        <v>Diabetico</v>
      </c>
      <c r="AK697">
        <v>116</v>
      </c>
      <c r="AL697" t="str">
        <f t="shared" si="347"/>
        <v>Prediabetes</v>
      </c>
      <c r="AM697">
        <v>5.6</v>
      </c>
      <c r="AN697" t="str">
        <f t="shared" si="348"/>
        <v>Normal</v>
      </c>
      <c r="AO697">
        <v>183</v>
      </c>
      <c r="AP697" t="str">
        <f t="shared" si="349"/>
        <v>Normal</v>
      </c>
      <c r="AQ697">
        <v>101</v>
      </c>
      <c r="AR697" t="str">
        <f t="shared" si="350"/>
        <v>Casi normal</v>
      </c>
      <c r="AS697">
        <v>45</v>
      </c>
      <c r="AT697" t="str">
        <f t="shared" si="351"/>
        <v>Bajo</v>
      </c>
      <c r="AU697">
        <v>93</v>
      </c>
      <c r="AV697" t="str">
        <f t="shared" si="352"/>
        <v>Normal</v>
      </c>
      <c r="AW697">
        <v>141</v>
      </c>
      <c r="AX697" t="str">
        <f t="shared" si="353"/>
        <v>Normal</v>
      </c>
      <c r="AY697">
        <v>4.3</v>
      </c>
      <c r="AZ697" t="str">
        <f t="shared" si="354"/>
        <v>Normal</v>
      </c>
      <c r="BA697">
        <v>14.9</v>
      </c>
      <c r="BB697" t="str">
        <f t="shared" si="332"/>
        <v>Normal</v>
      </c>
      <c r="BC697">
        <v>8.9</v>
      </c>
      <c r="BD697" t="str">
        <f t="shared" si="355"/>
        <v>Normal</v>
      </c>
      <c r="BE697">
        <v>2.9</v>
      </c>
      <c r="BF697" t="str">
        <f t="shared" si="356"/>
        <v>Normal</v>
      </c>
      <c r="BG697">
        <v>1</v>
      </c>
      <c r="BH697" t="str">
        <f t="shared" si="357"/>
        <v>Toma ECA</v>
      </c>
      <c r="BI697">
        <v>1</v>
      </c>
      <c r="BJ697" t="str">
        <f t="shared" si="358"/>
        <v>Toma ARB</v>
      </c>
      <c r="BK697">
        <v>1</v>
      </c>
      <c r="BL697" t="str">
        <f t="shared" si="359"/>
        <v>Toma diureticos</v>
      </c>
      <c r="BM697">
        <v>1</v>
      </c>
      <c r="BN697" t="str">
        <f t="shared" si="360"/>
        <v>Toma estatinas</v>
      </c>
      <c r="BO697">
        <v>0</v>
      </c>
      <c r="BP697" t="str">
        <f t="shared" si="361"/>
        <v>Sano</v>
      </c>
      <c r="BQ697">
        <v>0</v>
      </c>
      <c r="BR697" t="str">
        <f t="shared" si="362"/>
        <v>Sano</v>
      </c>
    </row>
    <row r="698" spans="1:70" x14ac:dyDescent="0.25">
      <c r="A698" t="s">
        <v>698</v>
      </c>
      <c r="B698">
        <v>44</v>
      </c>
      <c r="C698" t="str">
        <f t="shared" si="333"/>
        <v>Adulto</v>
      </c>
      <c r="D698" t="s">
        <v>1</v>
      </c>
      <c r="E698">
        <v>22.7</v>
      </c>
      <c r="F698" t="str">
        <f t="shared" si="334"/>
        <v>Peso Normal</v>
      </c>
      <c r="G698">
        <v>0</v>
      </c>
      <c r="H698" t="str">
        <f t="shared" si="335"/>
        <v>No tiene herencia</v>
      </c>
      <c r="I698">
        <v>122</v>
      </c>
      <c r="J698">
        <v>79</v>
      </c>
      <c r="K698">
        <v>62</v>
      </c>
      <c r="L698" t="str">
        <f t="shared" si="336"/>
        <v>Normal</v>
      </c>
      <c r="M698">
        <v>56</v>
      </c>
      <c r="N698" t="str">
        <f t="shared" si="337"/>
        <v>Normal</v>
      </c>
      <c r="O698">
        <v>1</v>
      </c>
      <c r="P698" t="str">
        <f t="shared" si="338"/>
        <v>Sin limitaciones</v>
      </c>
      <c r="Q698">
        <v>0</v>
      </c>
      <c r="R698" t="str">
        <f t="shared" si="339"/>
        <v>No tiene cetoacidosis</v>
      </c>
      <c r="S698">
        <v>0</v>
      </c>
      <c r="T698" t="str">
        <f t="shared" si="340"/>
        <v>No tiene Insuficiencia</v>
      </c>
      <c r="U698">
        <v>0</v>
      </c>
      <c r="V698" t="str">
        <f t="shared" si="341"/>
        <v>Normotenso</v>
      </c>
      <c r="W698">
        <v>0.8</v>
      </c>
      <c r="X698" t="str">
        <f t="shared" si="330"/>
        <v>Normal</v>
      </c>
      <c r="Y698">
        <v>38</v>
      </c>
      <c r="Z698" t="str">
        <f t="shared" si="331"/>
        <v>Normal</v>
      </c>
      <c r="AA698">
        <v>75</v>
      </c>
      <c r="AB698" t="str">
        <f t="shared" si="342"/>
        <v>Funcion disminuida</v>
      </c>
      <c r="AC698">
        <v>20</v>
      </c>
      <c r="AD698" t="str">
        <f t="shared" si="343"/>
        <v>Normal</v>
      </c>
      <c r="AE698">
        <v>18</v>
      </c>
      <c r="AF698" t="str">
        <f t="shared" si="344"/>
        <v>Normal</v>
      </c>
      <c r="AG698">
        <v>1103</v>
      </c>
      <c r="AH698" t="str">
        <f t="shared" si="345"/>
        <v>Poliuria</v>
      </c>
      <c r="AI698">
        <v>1</v>
      </c>
      <c r="AJ698" t="str">
        <f t="shared" si="346"/>
        <v>Diabetico</v>
      </c>
      <c r="AK698">
        <v>112</v>
      </c>
      <c r="AL698" t="str">
        <f t="shared" si="347"/>
        <v>Prediabetes</v>
      </c>
      <c r="AM698">
        <v>5.4</v>
      </c>
      <c r="AN698" t="str">
        <f t="shared" si="348"/>
        <v>Normal</v>
      </c>
      <c r="AO698">
        <v>188</v>
      </c>
      <c r="AP698" t="str">
        <f t="shared" si="349"/>
        <v>Normal</v>
      </c>
      <c r="AQ698">
        <v>125</v>
      </c>
      <c r="AR698" t="str">
        <f t="shared" si="350"/>
        <v>Casi normal</v>
      </c>
      <c r="AS698">
        <v>55</v>
      </c>
      <c r="AT698" t="str">
        <f t="shared" si="351"/>
        <v>Bajo</v>
      </c>
      <c r="AU698">
        <v>106</v>
      </c>
      <c r="AV698" t="str">
        <f t="shared" si="352"/>
        <v>Normal</v>
      </c>
      <c r="AW698">
        <v>141</v>
      </c>
      <c r="AX698" t="str">
        <f t="shared" si="353"/>
        <v>Normal</v>
      </c>
      <c r="AY698">
        <v>3.7</v>
      </c>
      <c r="AZ698" t="str">
        <f t="shared" si="354"/>
        <v>Normal</v>
      </c>
      <c r="BA698">
        <v>12.9</v>
      </c>
      <c r="BB698" t="str">
        <f t="shared" si="332"/>
        <v>Baja</v>
      </c>
      <c r="BC698">
        <v>9.3000000000000007</v>
      </c>
      <c r="BD698" t="str">
        <f t="shared" si="355"/>
        <v>Normal</v>
      </c>
      <c r="BE698">
        <v>3.2</v>
      </c>
      <c r="BF698" t="str">
        <f t="shared" si="356"/>
        <v>Normal</v>
      </c>
      <c r="BG698">
        <v>1</v>
      </c>
      <c r="BH698" t="str">
        <f t="shared" si="357"/>
        <v>Toma ECA</v>
      </c>
      <c r="BI698">
        <v>1</v>
      </c>
      <c r="BJ698" t="str">
        <f t="shared" si="358"/>
        <v>Toma ARB</v>
      </c>
      <c r="BK698">
        <v>1</v>
      </c>
      <c r="BL698" t="str">
        <f t="shared" si="359"/>
        <v>Toma diureticos</v>
      </c>
      <c r="BM698">
        <v>1</v>
      </c>
      <c r="BN698" t="str">
        <f t="shared" si="360"/>
        <v>Toma estatinas</v>
      </c>
      <c r="BO698">
        <v>0</v>
      </c>
      <c r="BP698" t="str">
        <f t="shared" si="361"/>
        <v>Sano</v>
      </c>
      <c r="BQ698">
        <v>0</v>
      </c>
      <c r="BR698" t="str">
        <f t="shared" si="362"/>
        <v>Sano</v>
      </c>
    </row>
    <row r="699" spans="1:70" x14ac:dyDescent="0.25">
      <c r="A699" t="s">
        <v>699</v>
      </c>
      <c r="B699">
        <v>76</v>
      </c>
      <c r="C699" t="str">
        <f t="shared" si="333"/>
        <v>Adulto Mayor</v>
      </c>
      <c r="D699" t="s">
        <v>6</v>
      </c>
      <c r="E699">
        <v>31.5</v>
      </c>
      <c r="F699" t="str">
        <f t="shared" si="334"/>
        <v>Obesidad I</v>
      </c>
      <c r="G699">
        <v>0</v>
      </c>
      <c r="H699" t="str">
        <f t="shared" si="335"/>
        <v>No tiene herencia</v>
      </c>
      <c r="I699">
        <v>179</v>
      </c>
      <c r="J699">
        <v>97</v>
      </c>
      <c r="K699">
        <v>76</v>
      </c>
      <c r="L699" t="str">
        <f t="shared" si="336"/>
        <v>Normal</v>
      </c>
      <c r="M699">
        <v>38</v>
      </c>
      <c r="N699" t="str">
        <f t="shared" si="337"/>
        <v>Reducida</v>
      </c>
      <c r="O699">
        <v>3</v>
      </c>
      <c r="P699" t="str">
        <f t="shared" si="338"/>
        <v>Limitacion marcada</v>
      </c>
      <c r="Q699">
        <v>1</v>
      </c>
      <c r="R699" t="str">
        <f t="shared" si="339"/>
        <v>Tiene cetoacidosis</v>
      </c>
      <c r="S699">
        <v>1</v>
      </c>
      <c r="T699" t="str">
        <f t="shared" si="340"/>
        <v>Tiene Insuficiencia</v>
      </c>
      <c r="U699">
        <v>1</v>
      </c>
      <c r="V699" t="str">
        <f t="shared" si="341"/>
        <v>Hipertenso</v>
      </c>
      <c r="W699">
        <v>3.2</v>
      </c>
      <c r="X699" t="str">
        <f t="shared" si="330"/>
        <v>Alto</v>
      </c>
      <c r="Y699">
        <v>96</v>
      </c>
      <c r="Z699" t="str">
        <f t="shared" si="331"/>
        <v>Elevado</v>
      </c>
      <c r="AA699">
        <v>14</v>
      </c>
      <c r="AB699" t="str">
        <f t="shared" si="342"/>
        <v>Fallo renal</v>
      </c>
      <c r="AC699">
        <v>970</v>
      </c>
      <c r="AD699" t="str">
        <f t="shared" si="343"/>
        <v>Proteinuria</v>
      </c>
      <c r="AE699">
        <v>679</v>
      </c>
      <c r="AF699" t="str">
        <f t="shared" si="344"/>
        <v>Macroalbuminuria</v>
      </c>
      <c r="AG699">
        <v>639</v>
      </c>
      <c r="AH699" t="str">
        <f t="shared" si="345"/>
        <v>Poliuria</v>
      </c>
      <c r="AI699">
        <v>1</v>
      </c>
      <c r="AJ699" t="str">
        <f t="shared" si="346"/>
        <v>Diabetico</v>
      </c>
      <c r="AK699">
        <v>200</v>
      </c>
      <c r="AL699" t="str">
        <f t="shared" si="347"/>
        <v>Diabetes</v>
      </c>
      <c r="AM699">
        <v>7.3</v>
      </c>
      <c r="AN699" t="str">
        <f t="shared" si="348"/>
        <v>Diabetes</v>
      </c>
      <c r="AO699">
        <v>312</v>
      </c>
      <c r="AP699" t="str">
        <f t="shared" si="349"/>
        <v>Riesgo</v>
      </c>
      <c r="AQ699">
        <v>179</v>
      </c>
      <c r="AR699" t="str">
        <f t="shared" si="350"/>
        <v>Alto</v>
      </c>
      <c r="AS699">
        <v>37</v>
      </c>
      <c r="AT699" t="str">
        <f t="shared" si="351"/>
        <v>Bajo</v>
      </c>
      <c r="AU699">
        <v>388</v>
      </c>
      <c r="AV699" t="str">
        <f t="shared" si="352"/>
        <v>Alto</v>
      </c>
      <c r="AW699">
        <v>136</v>
      </c>
      <c r="AX699" t="str">
        <f t="shared" si="353"/>
        <v>Normal</v>
      </c>
      <c r="AY699">
        <v>5.0999999999999996</v>
      </c>
      <c r="AZ699" t="str">
        <f t="shared" si="354"/>
        <v>Alto</v>
      </c>
      <c r="BA699">
        <v>7.4</v>
      </c>
      <c r="BB699" t="str">
        <f t="shared" si="332"/>
        <v>Baja</v>
      </c>
      <c r="BC699">
        <v>8.6999999999999993</v>
      </c>
      <c r="BD699" t="str">
        <f t="shared" si="355"/>
        <v>Normal</v>
      </c>
      <c r="BE699">
        <v>4.7</v>
      </c>
      <c r="BF699" t="str">
        <f t="shared" si="356"/>
        <v>Alto</v>
      </c>
      <c r="BG699">
        <v>0</v>
      </c>
      <c r="BH699" t="str">
        <f t="shared" si="357"/>
        <v>No Toma ECA</v>
      </c>
      <c r="BI699">
        <v>1</v>
      </c>
      <c r="BJ699" t="str">
        <f t="shared" si="358"/>
        <v>Toma ARB</v>
      </c>
      <c r="BK699">
        <v>1</v>
      </c>
      <c r="BL699" t="str">
        <f t="shared" si="359"/>
        <v>Toma diureticos</v>
      </c>
      <c r="BM699">
        <v>0</v>
      </c>
      <c r="BN699" t="str">
        <f t="shared" si="360"/>
        <v>No toma estatinas</v>
      </c>
      <c r="BO699">
        <v>1</v>
      </c>
      <c r="BP699" t="str">
        <f t="shared" si="361"/>
        <v>Enfermedad renal</v>
      </c>
      <c r="BQ699">
        <v>1</v>
      </c>
      <c r="BR699" t="str">
        <f t="shared" si="362"/>
        <v>Enfermedad cardiovascular</v>
      </c>
    </row>
    <row r="700" spans="1:70" x14ac:dyDescent="0.25">
      <c r="A700" t="s">
        <v>700</v>
      </c>
      <c r="B700">
        <v>55</v>
      </c>
      <c r="C700" t="str">
        <f t="shared" si="333"/>
        <v>Adulto</v>
      </c>
      <c r="D700" t="s">
        <v>6</v>
      </c>
      <c r="E700">
        <v>33.799999999999997</v>
      </c>
      <c r="F700" t="str">
        <f t="shared" si="334"/>
        <v>Obesidad I</v>
      </c>
      <c r="G700">
        <v>0</v>
      </c>
      <c r="H700" t="str">
        <f t="shared" si="335"/>
        <v>No tiene herencia</v>
      </c>
      <c r="I700">
        <v>183</v>
      </c>
      <c r="J700">
        <v>101</v>
      </c>
      <c r="K700">
        <v>81</v>
      </c>
      <c r="L700" t="str">
        <f t="shared" si="336"/>
        <v>Normal</v>
      </c>
      <c r="M700">
        <v>26</v>
      </c>
      <c r="N700" t="str">
        <f t="shared" si="337"/>
        <v>Reducida</v>
      </c>
      <c r="O700">
        <v>2</v>
      </c>
      <c r="P700" t="str">
        <f t="shared" si="338"/>
        <v>Ligera limitaciones</v>
      </c>
      <c r="Q700">
        <v>1</v>
      </c>
      <c r="R700" t="str">
        <f t="shared" si="339"/>
        <v>Tiene cetoacidosis</v>
      </c>
      <c r="S700">
        <v>0</v>
      </c>
      <c r="T700" t="str">
        <f t="shared" si="340"/>
        <v>No tiene Insuficiencia</v>
      </c>
      <c r="U700">
        <v>1</v>
      </c>
      <c r="V700" t="str">
        <f t="shared" si="341"/>
        <v>Hipertenso</v>
      </c>
      <c r="W700">
        <v>3.3</v>
      </c>
      <c r="X700" t="str">
        <f t="shared" si="330"/>
        <v>Alto</v>
      </c>
      <c r="Y700">
        <v>51</v>
      </c>
      <c r="Z700" t="str">
        <f t="shared" si="331"/>
        <v>Elevado</v>
      </c>
      <c r="AA700">
        <v>12</v>
      </c>
      <c r="AB700" t="str">
        <f t="shared" si="342"/>
        <v>Fallo renal</v>
      </c>
      <c r="AC700">
        <v>1894</v>
      </c>
      <c r="AD700" t="str">
        <f t="shared" si="343"/>
        <v>Proteinuria</v>
      </c>
      <c r="AE700">
        <v>1325</v>
      </c>
      <c r="AF700" t="str">
        <f t="shared" si="344"/>
        <v>Macroalbuminuria</v>
      </c>
      <c r="AG700">
        <v>534</v>
      </c>
      <c r="AH700" t="str">
        <f t="shared" si="345"/>
        <v>Poliuria</v>
      </c>
      <c r="AI700">
        <v>1</v>
      </c>
      <c r="AJ700" t="str">
        <f t="shared" si="346"/>
        <v>Diabetico</v>
      </c>
      <c r="AK700">
        <v>127</v>
      </c>
      <c r="AL700" t="str">
        <f t="shared" si="347"/>
        <v>Diabetes</v>
      </c>
      <c r="AM700">
        <v>10.4</v>
      </c>
      <c r="AN700" t="str">
        <f t="shared" si="348"/>
        <v>Diabetes</v>
      </c>
      <c r="AO700">
        <v>254</v>
      </c>
      <c r="AP700" t="str">
        <f t="shared" si="349"/>
        <v>Riesgo</v>
      </c>
      <c r="AQ700">
        <v>135</v>
      </c>
      <c r="AR700" t="str">
        <f t="shared" si="350"/>
        <v>Limite alto</v>
      </c>
      <c r="AS700">
        <v>25</v>
      </c>
      <c r="AT700" t="str">
        <f t="shared" si="351"/>
        <v>Bajo</v>
      </c>
      <c r="AU700">
        <v>235</v>
      </c>
      <c r="AV700" t="str">
        <f t="shared" si="352"/>
        <v>Alto</v>
      </c>
      <c r="AW700">
        <v>125</v>
      </c>
      <c r="AX700" t="str">
        <f t="shared" si="353"/>
        <v>Bajo</v>
      </c>
      <c r="AY700">
        <v>6.6</v>
      </c>
      <c r="AZ700" t="str">
        <f t="shared" si="354"/>
        <v>Alto</v>
      </c>
      <c r="BA700">
        <v>8.1</v>
      </c>
      <c r="BB700" t="str">
        <f t="shared" si="332"/>
        <v>Baja</v>
      </c>
      <c r="BC700">
        <v>8.6</v>
      </c>
      <c r="BD700" t="str">
        <f t="shared" si="355"/>
        <v>Normal</v>
      </c>
      <c r="BE700">
        <v>6.3</v>
      </c>
      <c r="BF700" t="str">
        <f t="shared" si="356"/>
        <v>Alto</v>
      </c>
      <c r="BG700">
        <v>1</v>
      </c>
      <c r="BH700" t="str">
        <f t="shared" si="357"/>
        <v>Toma ECA</v>
      </c>
      <c r="BI700">
        <v>1</v>
      </c>
      <c r="BJ700" t="str">
        <f t="shared" si="358"/>
        <v>Toma ARB</v>
      </c>
      <c r="BK700">
        <v>0</v>
      </c>
      <c r="BL700" t="str">
        <f t="shared" si="359"/>
        <v>No toma diureticos</v>
      </c>
      <c r="BM700">
        <v>1</v>
      </c>
      <c r="BN700" t="str">
        <f t="shared" si="360"/>
        <v>Toma estatinas</v>
      </c>
      <c r="BO700">
        <v>1</v>
      </c>
      <c r="BP700" t="str">
        <f t="shared" si="361"/>
        <v>Enfermedad renal</v>
      </c>
      <c r="BQ700">
        <v>0</v>
      </c>
      <c r="BR700" t="str">
        <f t="shared" si="362"/>
        <v>Sano</v>
      </c>
    </row>
    <row r="701" spans="1:70" x14ac:dyDescent="0.25">
      <c r="A701" t="s">
        <v>701</v>
      </c>
      <c r="B701">
        <v>50</v>
      </c>
      <c r="C701" t="str">
        <f t="shared" si="333"/>
        <v>Adulto</v>
      </c>
      <c r="D701" t="s">
        <v>1</v>
      </c>
      <c r="E701">
        <v>28.7</v>
      </c>
      <c r="F701" t="str">
        <f t="shared" si="334"/>
        <v>Sobrepeso</v>
      </c>
      <c r="G701">
        <v>1</v>
      </c>
      <c r="H701" t="str">
        <f t="shared" si="335"/>
        <v>Tiene herencia</v>
      </c>
      <c r="I701">
        <v>185</v>
      </c>
      <c r="J701">
        <v>110</v>
      </c>
      <c r="K701">
        <v>77</v>
      </c>
      <c r="L701" t="str">
        <f t="shared" si="336"/>
        <v>Normal</v>
      </c>
      <c r="M701">
        <v>30</v>
      </c>
      <c r="N701" t="str">
        <f t="shared" si="337"/>
        <v>Reducida</v>
      </c>
      <c r="O701">
        <v>2</v>
      </c>
      <c r="P701" t="str">
        <f t="shared" si="338"/>
        <v>Ligera limitaciones</v>
      </c>
      <c r="Q701">
        <v>0</v>
      </c>
      <c r="R701" t="str">
        <f t="shared" si="339"/>
        <v>No tiene cetoacidosis</v>
      </c>
      <c r="S701">
        <v>0</v>
      </c>
      <c r="T701" t="str">
        <f t="shared" si="340"/>
        <v>No tiene Insuficiencia</v>
      </c>
      <c r="U701">
        <v>1</v>
      </c>
      <c r="V701" t="str">
        <f t="shared" si="341"/>
        <v>Hipertenso</v>
      </c>
      <c r="W701">
        <v>3.9</v>
      </c>
      <c r="X701" t="str">
        <f t="shared" si="330"/>
        <v>Alto</v>
      </c>
      <c r="Y701">
        <v>113</v>
      </c>
      <c r="Z701" t="str">
        <f t="shared" si="331"/>
        <v>Riesgo</v>
      </c>
      <c r="AA701">
        <v>18</v>
      </c>
      <c r="AB701" t="str">
        <f t="shared" si="342"/>
        <v>Dismucion grave</v>
      </c>
      <c r="AC701">
        <v>2911</v>
      </c>
      <c r="AD701" t="str">
        <f t="shared" si="343"/>
        <v>Proteinuria</v>
      </c>
      <c r="AE701">
        <v>2328</v>
      </c>
      <c r="AF701" t="str">
        <f t="shared" si="344"/>
        <v>Macroalbuminuria</v>
      </c>
      <c r="AG701">
        <v>564</v>
      </c>
      <c r="AH701" t="str">
        <f t="shared" si="345"/>
        <v>Poliuria</v>
      </c>
      <c r="AI701">
        <v>1</v>
      </c>
      <c r="AJ701" t="str">
        <f t="shared" si="346"/>
        <v>Diabetico</v>
      </c>
      <c r="AK701">
        <v>129</v>
      </c>
      <c r="AL701" t="str">
        <f t="shared" si="347"/>
        <v>Diabetes</v>
      </c>
      <c r="AM701">
        <v>10.1</v>
      </c>
      <c r="AN701" t="str">
        <f t="shared" si="348"/>
        <v>Diabetes</v>
      </c>
      <c r="AO701">
        <v>299</v>
      </c>
      <c r="AP701" t="str">
        <f t="shared" si="349"/>
        <v>Riesgo</v>
      </c>
      <c r="AQ701">
        <v>187</v>
      </c>
      <c r="AR701" t="str">
        <f t="shared" si="350"/>
        <v>Alto</v>
      </c>
      <c r="AS701">
        <v>29</v>
      </c>
      <c r="AT701" t="str">
        <f t="shared" si="351"/>
        <v>Bajo</v>
      </c>
      <c r="AU701">
        <v>231</v>
      </c>
      <c r="AV701" t="str">
        <f t="shared" si="352"/>
        <v>Alto</v>
      </c>
      <c r="AW701">
        <v>140</v>
      </c>
      <c r="AX701" t="str">
        <f t="shared" si="353"/>
        <v>Normal</v>
      </c>
      <c r="AY701">
        <v>5.9</v>
      </c>
      <c r="AZ701" t="str">
        <f t="shared" si="354"/>
        <v>Alto</v>
      </c>
      <c r="BA701">
        <v>8.9</v>
      </c>
      <c r="BB701" t="str">
        <f t="shared" si="332"/>
        <v>Baja</v>
      </c>
      <c r="BC701">
        <v>8.8000000000000007</v>
      </c>
      <c r="BD701" t="str">
        <f t="shared" si="355"/>
        <v>Normal</v>
      </c>
      <c r="BE701">
        <v>7</v>
      </c>
      <c r="BF701" t="str">
        <f t="shared" si="356"/>
        <v>Alto</v>
      </c>
      <c r="BG701">
        <v>0</v>
      </c>
      <c r="BH701" t="str">
        <f t="shared" si="357"/>
        <v>No Toma ECA</v>
      </c>
      <c r="BI701">
        <v>0</v>
      </c>
      <c r="BJ701" t="str">
        <f t="shared" si="358"/>
        <v>No toma ARB</v>
      </c>
      <c r="BK701">
        <v>1</v>
      </c>
      <c r="BL701" t="str">
        <f t="shared" si="359"/>
        <v>Toma diureticos</v>
      </c>
      <c r="BM701">
        <v>1</v>
      </c>
      <c r="BN701" t="str">
        <f t="shared" si="360"/>
        <v>Toma estatinas</v>
      </c>
      <c r="BO701">
        <v>1</v>
      </c>
      <c r="BP701" t="str">
        <f t="shared" si="361"/>
        <v>Enfermedad renal</v>
      </c>
      <c r="BQ701">
        <v>0</v>
      </c>
      <c r="BR701" t="str">
        <f t="shared" si="362"/>
        <v>Sano</v>
      </c>
    </row>
    <row r="702" spans="1:70" x14ac:dyDescent="0.25">
      <c r="A702" t="s">
        <v>702</v>
      </c>
      <c r="B702">
        <v>82</v>
      </c>
      <c r="C702" t="str">
        <f t="shared" si="333"/>
        <v>Adulto Mayor</v>
      </c>
      <c r="D702" t="s">
        <v>1</v>
      </c>
      <c r="E702">
        <v>38.799999999999997</v>
      </c>
      <c r="F702" t="str">
        <f t="shared" si="334"/>
        <v>Obesidad II</v>
      </c>
      <c r="G702">
        <v>1</v>
      </c>
      <c r="H702" t="str">
        <f t="shared" si="335"/>
        <v>Tiene herencia</v>
      </c>
      <c r="I702">
        <v>166</v>
      </c>
      <c r="J702">
        <v>92</v>
      </c>
      <c r="K702">
        <v>102</v>
      </c>
      <c r="L702" t="str">
        <f t="shared" si="336"/>
        <v>Taquicardia</v>
      </c>
      <c r="M702">
        <v>26</v>
      </c>
      <c r="N702" t="str">
        <f t="shared" si="337"/>
        <v>Reducida</v>
      </c>
      <c r="O702">
        <v>2</v>
      </c>
      <c r="P702" t="str">
        <f t="shared" si="338"/>
        <v>Ligera limitaciones</v>
      </c>
      <c r="Q702">
        <v>0</v>
      </c>
      <c r="R702" t="str">
        <f t="shared" si="339"/>
        <v>No tiene cetoacidosis</v>
      </c>
      <c r="S702">
        <v>1</v>
      </c>
      <c r="T702" t="str">
        <f t="shared" si="340"/>
        <v>Tiene Insuficiencia</v>
      </c>
      <c r="U702">
        <v>1</v>
      </c>
      <c r="V702" t="str">
        <f t="shared" si="341"/>
        <v>Hipertenso</v>
      </c>
      <c r="W702">
        <v>3.8</v>
      </c>
      <c r="X702" t="str">
        <f t="shared" si="330"/>
        <v>Alto</v>
      </c>
      <c r="Y702">
        <v>86</v>
      </c>
      <c r="Z702" t="str">
        <f t="shared" si="331"/>
        <v>Elevado</v>
      </c>
      <c r="AA702">
        <v>10</v>
      </c>
      <c r="AB702" t="str">
        <f t="shared" si="342"/>
        <v>Fallo renal</v>
      </c>
      <c r="AC702">
        <v>1255</v>
      </c>
      <c r="AD702" t="str">
        <f t="shared" si="343"/>
        <v>Proteinuria</v>
      </c>
      <c r="AE702">
        <v>1004</v>
      </c>
      <c r="AF702" t="str">
        <f t="shared" si="344"/>
        <v>Macroalbuminuria</v>
      </c>
      <c r="AG702">
        <v>773</v>
      </c>
      <c r="AH702" t="str">
        <f t="shared" si="345"/>
        <v>Poliuria</v>
      </c>
      <c r="AI702">
        <v>1</v>
      </c>
      <c r="AJ702" t="str">
        <f t="shared" si="346"/>
        <v>Diabetico</v>
      </c>
      <c r="AK702">
        <v>123</v>
      </c>
      <c r="AL702" t="str">
        <f t="shared" si="347"/>
        <v>Prediabetes</v>
      </c>
      <c r="AM702">
        <v>9.6999999999999993</v>
      </c>
      <c r="AN702" t="str">
        <f t="shared" si="348"/>
        <v>Diabetes</v>
      </c>
      <c r="AO702">
        <v>309</v>
      </c>
      <c r="AP702" t="str">
        <f t="shared" si="349"/>
        <v>Riesgo</v>
      </c>
      <c r="AQ702">
        <v>147</v>
      </c>
      <c r="AR702" t="str">
        <f t="shared" si="350"/>
        <v>Limite alto</v>
      </c>
      <c r="AS702">
        <v>26</v>
      </c>
      <c r="AT702" t="str">
        <f t="shared" si="351"/>
        <v>Bajo</v>
      </c>
      <c r="AU702">
        <v>436</v>
      </c>
      <c r="AV702" t="str">
        <f t="shared" si="352"/>
        <v>Alto</v>
      </c>
      <c r="AW702">
        <v>129</v>
      </c>
      <c r="AX702" t="str">
        <f t="shared" si="353"/>
        <v>Bajo</v>
      </c>
      <c r="AY702">
        <v>5.2</v>
      </c>
      <c r="AZ702" t="str">
        <f t="shared" si="354"/>
        <v>Alto</v>
      </c>
      <c r="BA702">
        <v>7.4</v>
      </c>
      <c r="BB702" t="str">
        <f t="shared" si="332"/>
        <v>Baja</v>
      </c>
      <c r="BC702">
        <v>8</v>
      </c>
      <c r="BD702" t="str">
        <f t="shared" si="355"/>
        <v>Bajo</v>
      </c>
      <c r="BE702">
        <v>4.9000000000000004</v>
      </c>
      <c r="BF702" t="str">
        <f t="shared" si="356"/>
        <v>Alto</v>
      </c>
      <c r="BG702">
        <v>0</v>
      </c>
      <c r="BH702" t="str">
        <f t="shared" si="357"/>
        <v>No Toma ECA</v>
      </c>
      <c r="BI702">
        <v>1</v>
      </c>
      <c r="BJ702" t="str">
        <f t="shared" si="358"/>
        <v>Toma ARB</v>
      </c>
      <c r="BK702">
        <v>1</v>
      </c>
      <c r="BL702" t="str">
        <f t="shared" si="359"/>
        <v>Toma diureticos</v>
      </c>
      <c r="BM702">
        <v>1</v>
      </c>
      <c r="BN702" t="str">
        <f t="shared" si="360"/>
        <v>Toma estatinas</v>
      </c>
      <c r="BO702">
        <v>1</v>
      </c>
      <c r="BP702" t="str">
        <f t="shared" si="361"/>
        <v>Enfermedad renal</v>
      </c>
      <c r="BQ702">
        <v>0</v>
      </c>
      <c r="BR702" t="str">
        <f t="shared" si="362"/>
        <v>Sano</v>
      </c>
    </row>
    <row r="703" spans="1:70" x14ac:dyDescent="0.25">
      <c r="A703" t="s">
        <v>703</v>
      </c>
      <c r="B703">
        <v>56</v>
      </c>
      <c r="C703" t="str">
        <f t="shared" si="333"/>
        <v>Adulto</v>
      </c>
      <c r="D703" t="s">
        <v>6</v>
      </c>
      <c r="E703">
        <v>36.4</v>
      </c>
      <c r="F703" t="str">
        <f t="shared" si="334"/>
        <v>Obesidad II</v>
      </c>
      <c r="G703">
        <v>0</v>
      </c>
      <c r="H703" t="str">
        <f t="shared" si="335"/>
        <v>No tiene herencia</v>
      </c>
      <c r="I703">
        <v>183</v>
      </c>
      <c r="J703">
        <v>91</v>
      </c>
      <c r="K703">
        <v>81</v>
      </c>
      <c r="L703" t="str">
        <f t="shared" si="336"/>
        <v>Normal</v>
      </c>
      <c r="M703">
        <v>41</v>
      </c>
      <c r="N703" t="str">
        <f t="shared" si="337"/>
        <v>Intermedia</v>
      </c>
      <c r="O703">
        <v>4</v>
      </c>
      <c r="P703" t="str">
        <f t="shared" si="338"/>
        <v>Incapacidad</v>
      </c>
      <c r="Q703">
        <v>1</v>
      </c>
      <c r="R703" t="str">
        <f t="shared" si="339"/>
        <v>Tiene cetoacidosis</v>
      </c>
      <c r="S703">
        <v>0</v>
      </c>
      <c r="T703" t="str">
        <f t="shared" si="340"/>
        <v>No tiene Insuficiencia</v>
      </c>
      <c r="U703">
        <v>1</v>
      </c>
      <c r="V703" t="str">
        <f t="shared" si="341"/>
        <v>Hipertenso</v>
      </c>
      <c r="W703">
        <v>3.6</v>
      </c>
      <c r="X703" t="str">
        <f t="shared" si="330"/>
        <v>Alto</v>
      </c>
      <c r="Y703">
        <v>46</v>
      </c>
      <c r="Z703" t="str">
        <f t="shared" si="331"/>
        <v>Elevado</v>
      </c>
      <c r="AA703">
        <v>30</v>
      </c>
      <c r="AB703" t="str">
        <f t="shared" si="342"/>
        <v>Funcion disminuida moderada</v>
      </c>
      <c r="AC703">
        <v>2031</v>
      </c>
      <c r="AD703" t="str">
        <f t="shared" si="343"/>
        <v>Proteinuria</v>
      </c>
      <c r="AE703">
        <v>1421</v>
      </c>
      <c r="AF703" t="str">
        <f t="shared" si="344"/>
        <v>Macroalbuminuria</v>
      </c>
      <c r="AG703">
        <v>615</v>
      </c>
      <c r="AH703" t="str">
        <f t="shared" si="345"/>
        <v>Poliuria</v>
      </c>
      <c r="AI703">
        <v>1</v>
      </c>
      <c r="AJ703" t="str">
        <f t="shared" si="346"/>
        <v>Diabetico</v>
      </c>
      <c r="AK703">
        <v>168</v>
      </c>
      <c r="AL703" t="str">
        <f t="shared" si="347"/>
        <v>Diabetes</v>
      </c>
      <c r="AM703">
        <v>8.4</v>
      </c>
      <c r="AN703" t="str">
        <f t="shared" si="348"/>
        <v>Diabetes</v>
      </c>
      <c r="AO703">
        <v>282</v>
      </c>
      <c r="AP703" t="str">
        <f t="shared" si="349"/>
        <v>Riesgo</v>
      </c>
      <c r="AQ703">
        <v>217</v>
      </c>
      <c r="AR703" t="str">
        <f t="shared" si="350"/>
        <v>Muy alto</v>
      </c>
      <c r="AS703">
        <v>44</v>
      </c>
      <c r="AT703" t="str">
        <f t="shared" si="351"/>
        <v>Bajo</v>
      </c>
      <c r="AU703">
        <v>409</v>
      </c>
      <c r="AV703" t="str">
        <f t="shared" si="352"/>
        <v>Alto</v>
      </c>
      <c r="AW703">
        <v>136</v>
      </c>
      <c r="AX703" t="str">
        <f t="shared" si="353"/>
        <v>Normal</v>
      </c>
      <c r="AY703">
        <v>6.4</v>
      </c>
      <c r="AZ703" t="str">
        <f t="shared" si="354"/>
        <v>Alto</v>
      </c>
      <c r="BA703">
        <v>10</v>
      </c>
      <c r="BB703" t="str">
        <f t="shared" si="332"/>
        <v>Baja</v>
      </c>
      <c r="BC703">
        <v>7.6</v>
      </c>
      <c r="BD703" t="str">
        <f t="shared" si="355"/>
        <v>Bajo</v>
      </c>
      <c r="BE703">
        <v>6.8</v>
      </c>
      <c r="BF703" t="str">
        <f t="shared" si="356"/>
        <v>Alto</v>
      </c>
      <c r="BG703">
        <v>1</v>
      </c>
      <c r="BH703" t="str">
        <f t="shared" si="357"/>
        <v>Toma ECA</v>
      </c>
      <c r="BI703">
        <v>0</v>
      </c>
      <c r="BJ703" t="str">
        <f t="shared" si="358"/>
        <v>No toma ARB</v>
      </c>
      <c r="BK703">
        <v>1</v>
      </c>
      <c r="BL703" t="str">
        <f t="shared" si="359"/>
        <v>Toma diureticos</v>
      </c>
      <c r="BM703">
        <v>1</v>
      </c>
      <c r="BN703" t="str">
        <f t="shared" si="360"/>
        <v>Toma estatinas</v>
      </c>
      <c r="BO703">
        <v>1</v>
      </c>
      <c r="BP703" t="str">
        <f t="shared" si="361"/>
        <v>Enfermedad renal</v>
      </c>
      <c r="BQ703">
        <v>1</v>
      </c>
      <c r="BR703" t="str">
        <f t="shared" si="362"/>
        <v>Enfermedad cardiovascular</v>
      </c>
    </row>
    <row r="704" spans="1:70" x14ac:dyDescent="0.25">
      <c r="A704" t="s">
        <v>704</v>
      </c>
      <c r="B704">
        <v>74</v>
      </c>
      <c r="C704" t="str">
        <f t="shared" si="333"/>
        <v>Adulto Mayor</v>
      </c>
      <c r="D704" t="s">
        <v>6</v>
      </c>
      <c r="E704">
        <v>26.7</v>
      </c>
      <c r="F704" t="str">
        <f t="shared" si="334"/>
        <v>Sobrepeso</v>
      </c>
      <c r="G704">
        <v>1</v>
      </c>
      <c r="H704" t="str">
        <f t="shared" si="335"/>
        <v>Tiene herencia</v>
      </c>
      <c r="I704">
        <v>183</v>
      </c>
      <c r="J704">
        <v>97</v>
      </c>
      <c r="K704">
        <v>79</v>
      </c>
      <c r="L704" t="str">
        <f t="shared" si="336"/>
        <v>Normal</v>
      </c>
      <c r="M704">
        <v>35</v>
      </c>
      <c r="N704" t="str">
        <f t="shared" si="337"/>
        <v>Reducida</v>
      </c>
      <c r="O704">
        <v>3</v>
      </c>
      <c r="P704" t="str">
        <f t="shared" si="338"/>
        <v>Limitacion marcada</v>
      </c>
      <c r="Q704">
        <v>0</v>
      </c>
      <c r="R704" t="str">
        <f t="shared" si="339"/>
        <v>No tiene cetoacidosis</v>
      </c>
      <c r="S704">
        <v>0</v>
      </c>
      <c r="T704" t="str">
        <f t="shared" si="340"/>
        <v>No tiene Insuficiencia</v>
      </c>
      <c r="U704">
        <v>1</v>
      </c>
      <c r="V704" t="str">
        <f t="shared" si="341"/>
        <v>Hipertenso</v>
      </c>
      <c r="W704">
        <v>3.5</v>
      </c>
      <c r="X704" t="str">
        <f t="shared" si="330"/>
        <v>Alto</v>
      </c>
      <c r="Y704">
        <v>63</v>
      </c>
      <c r="Z704" t="str">
        <f t="shared" si="331"/>
        <v>Elevado</v>
      </c>
      <c r="AA704">
        <v>57</v>
      </c>
      <c r="AB704" t="str">
        <f t="shared" si="342"/>
        <v>Funcion disminuida moderada</v>
      </c>
      <c r="AC704">
        <v>738</v>
      </c>
      <c r="AD704" t="str">
        <f t="shared" si="343"/>
        <v>Proteinuria</v>
      </c>
      <c r="AE704">
        <v>590</v>
      </c>
      <c r="AF704" t="str">
        <f t="shared" si="344"/>
        <v>Macroalbuminuria</v>
      </c>
      <c r="AG704">
        <v>488</v>
      </c>
      <c r="AH704" t="str">
        <f t="shared" si="345"/>
        <v>Oliguria</v>
      </c>
      <c r="AI704">
        <v>1</v>
      </c>
      <c r="AJ704" t="str">
        <f t="shared" si="346"/>
        <v>Diabetico</v>
      </c>
      <c r="AK704">
        <v>193</v>
      </c>
      <c r="AL704" t="str">
        <f t="shared" si="347"/>
        <v>Diabetes</v>
      </c>
      <c r="AM704">
        <v>7.1</v>
      </c>
      <c r="AN704" t="str">
        <f t="shared" si="348"/>
        <v>Diabetes</v>
      </c>
      <c r="AO704">
        <v>211</v>
      </c>
      <c r="AP704" t="str">
        <f t="shared" si="349"/>
        <v>Alto</v>
      </c>
      <c r="AQ704">
        <v>201</v>
      </c>
      <c r="AR704" t="str">
        <f t="shared" si="350"/>
        <v>Muy alto</v>
      </c>
      <c r="AS704">
        <v>25</v>
      </c>
      <c r="AT704" t="str">
        <f t="shared" si="351"/>
        <v>Bajo</v>
      </c>
      <c r="AU704">
        <v>225</v>
      </c>
      <c r="AV704" t="str">
        <f t="shared" si="352"/>
        <v>Alto</v>
      </c>
      <c r="AW704">
        <v>131</v>
      </c>
      <c r="AX704" t="str">
        <f t="shared" si="353"/>
        <v>Bajo</v>
      </c>
      <c r="AY704">
        <v>6</v>
      </c>
      <c r="AZ704" t="str">
        <f t="shared" si="354"/>
        <v>Alto</v>
      </c>
      <c r="BA704">
        <v>7.5</v>
      </c>
      <c r="BB704" t="str">
        <f t="shared" si="332"/>
        <v>Baja</v>
      </c>
      <c r="BC704">
        <v>8.6</v>
      </c>
      <c r="BD704" t="str">
        <f t="shared" si="355"/>
        <v>Normal</v>
      </c>
      <c r="BE704">
        <v>4.7</v>
      </c>
      <c r="BF704" t="str">
        <f t="shared" si="356"/>
        <v>Alto</v>
      </c>
      <c r="BG704">
        <v>0</v>
      </c>
      <c r="BH704" t="str">
        <f t="shared" si="357"/>
        <v>No Toma ECA</v>
      </c>
      <c r="BI704">
        <v>0</v>
      </c>
      <c r="BJ704" t="str">
        <f t="shared" si="358"/>
        <v>No toma ARB</v>
      </c>
      <c r="BK704">
        <v>0</v>
      </c>
      <c r="BL704" t="str">
        <f t="shared" si="359"/>
        <v>No toma diureticos</v>
      </c>
      <c r="BM704">
        <v>1</v>
      </c>
      <c r="BN704" t="str">
        <f t="shared" si="360"/>
        <v>Toma estatinas</v>
      </c>
      <c r="BO704">
        <v>1</v>
      </c>
      <c r="BP704" t="str">
        <f t="shared" si="361"/>
        <v>Enfermedad renal</v>
      </c>
      <c r="BQ704">
        <v>0</v>
      </c>
      <c r="BR704" t="str">
        <f t="shared" si="362"/>
        <v>Sano</v>
      </c>
    </row>
    <row r="705" spans="1:70" x14ac:dyDescent="0.25">
      <c r="A705" t="s">
        <v>705</v>
      </c>
      <c r="B705">
        <v>55</v>
      </c>
      <c r="C705" t="str">
        <f t="shared" si="333"/>
        <v>Adulto</v>
      </c>
      <c r="D705" t="s">
        <v>6</v>
      </c>
      <c r="E705">
        <v>18.399999999999999</v>
      </c>
      <c r="F705" t="str">
        <f t="shared" si="334"/>
        <v>Bajo peso</v>
      </c>
      <c r="G705">
        <v>1</v>
      </c>
      <c r="H705" t="str">
        <f t="shared" si="335"/>
        <v>Tiene herencia</v>
      </c>
      <c r="I705">
        <v>119</v>
      </c>
      <c r="J705">
        <v>70</v>
      </c>
      <c r="K705">
        <v>67</v>
      </c>
      <c r="L705" t="str">
        <f t="shared" si="336"/>
        <v>Normal</v>
      </c>
      <c r="M705">
        <v>68</v>
      </c>
      <c r="N705" t="str">
        <f t="shared" si="337"/>
        <v>Normal</v>
      </c>
      <c r="O705">
        <v>2</v>
      </c>
      <c r="P705" t="str">
        <f t="shared" si="338"/>
        <v>Ligera limitaciones</v>
      </c>
      <c r="Q705">
        <v>0</v>
      </c>
      <c r="R705" t="str">
        <f t="shared" si="339"/>
        <v>No tiene cetoacidosis</v>
      </c>
      <c r="S705">
        <v>0</v>
      </c>
      <c r="T705" t="str">
        <f t="shared" si="340"/>
        <v>No tiene Insuficiencia</v>
      </c>
      <c r="U705">
        <v>1</v>
      </c>
      <c r="V705" t="str">
        <f t="shared" si="341"/>
        <v>Hipertenso</v>
      </c>
      <c r="W705">
        <v>1.2</v>
      </c>
      <c r="X705" t="str">
        <f t="shared" si="330"/>
        <v>Alto</v>
      </c>
      <c r="Y705">
        <v>38</v>
      </c>
      <c r="Z705" t="str">
        <f t="shared" si="331"/>
        <v>Normal</v>
      </c>
      <c r="AA705">
        <v>115</v>
      </c>
      <c r="AB705" t="str">
        <f t="shared" si="342"/>
        <v>Normal</v>
      </c>
      <c r="AC705">
        <v>21</v>
      </c>
      <c r="AD705" t="str">
        <f t="shared" si="343"/>
        <v>Normal</v>
      </c>
      <c r="AE705">
        <v>18</v>
      </c>
      <c r="AF705" t="str">
        <f t="shared" si="344"/>
        <v>Normal</v>
      </c>
      <c r="AG705">
        <v>1119</v>
      </c>
      <c r="AH705" t="str">
        <f t="shared" si="345"/>
        <v>Poliuria</v>
      </c>
      <c r="AI705">
        <v>0</v>
      </c>
      <c r="AJ705" t="str">
        <f t="shared" si="346"/>
        <v>No Diabetico</v>
      </c>
      <c r="AK705">
        <v>102</v>
      </c>
      <c r="AL705" t="str">
        <f t="shared" si="347"/>
        <v>Prediabetes</v>
      </c>
      <c r="AM705">
        <v>5.2</v>
      </c>
      <c r="AN705" t="str">
        <f t="shared" si="348"/>
        <v>Normal</v>
      </c>
      <c r="AO705">
        <v>213</v>
      </c>
      <c r="AP705" t="str">
        <f t="shared" si="349"/>
        <v>Alto</v>
      </c>
      <c r="AQ705">
        <v>95</v>
      </c>
      <c r="AR705" t="str">
        <f t="shared" si="350"/>
        <v>Normal</v>
      </c>
      <c r="AS705">
        <v>55</v>
      </c>
      <c r="AT705" t="str">
        <f t="shared" si="351"/>
        <v>Bajo</v>
      </c>
      <c r="AU705">
        <v>102</v>
      </c>
      <c r="AV705" t="str">
        <f t="shared" si="352"/>
        <v>Normal</v>
      </c>
      <c r="AW705">
        <v>140</v>
      </c>
      <c r="AX705" t="str">
        <f t="shared" si="353"/>
        <v>Normal</v>
      </c>
      <c r="AY705">
        <v>4.0999999999999996</v>
      </c>
      <c r="AZ705" t="str">
        <f t="shared" si="354"/>
        <v>Normal</v>
      </c>
      <c r="BA705">
        <v>12.3</v>
      </c>
      <c r="BB705" t="str">
        <f t="shared" si="332"/>
        <v>Normal</v>
      </c>
      <c r="BC705">
        <v>8.5</v>
      </c>
      <c r="BD705" t="str">
        <f t="shared" si="355"/>
        <v>Normal</v>
      </c>
      <c r="BE705">
        <v>3.6</v>
      </c>
      <c r="BF705" t="str">
        <f t="shared" si="356"/>
        <v>Normal</v>
      </c>
      <c r="BG705">
        <v>0</v>
      </c>
      <c r="BH705" t="str">
        <f t="shared" si="357"/>
        <v>No Toma ECA</v>
      </c>
      <c r="BI705">
        <v>1</v>
      </c>
      <c r="BJ705" t="str">
        <f t="shared" si="358"/>
        <v>Toma ARB</v>
      </c>
      <c r="BK705">
        <v>0</v>
      </c>
      <c r="BL705" t="str">
        <f t="shared" si="359"/>
        <v>No toma diureticos</v>
      </c>
      <c r="BM705">
        <v>0</v>
      </c>
      <c r="BN705" t="str">
        <f t="shared" si="360"/>
        <v>No toma estatinas</v>
      </c>
      <c r="BO705">
        <v>0</v>
      </c>
      <c r="BP705" t="str">
        <f t="shared" si="361"/>
        <v>Sano</v>
      </c>
      <c r="BQ705">
        <v>0</v>
      </c>
      <c r="BR705" t="str">
        <f t="shared" si="362"/>
        <v>Sano</v>
      </c>
    </row>
    <row r="706" spans="1:70" x14ac:dyDescent="0.25">
      <c r="A706" t="s">
        <v>706</v>
      </c>
      <c r="B706">
        <v>50</v>
      </c>
      <c r="C706" t="str">
        <f t="shared" si="333"/>
        <v>Adulto</v>
      </c>
      <c r="D706" t="s">
        <v>1</v>
      </c>
      <c r="E706">
        <v>39.200000000000003</v>
      </c>
      <c r="F706" t="str">
        <f t="shared" si="334"/>
        <v>Obesidad II</v>
      </c>
      <c r="G706">
        <v>1</v>
      </c>
      <c r="H706" t="str">
        <f t="shared" si="335"/>
        <v>Tiene herencia</v>
      </c>
      <c r="I706">
        <v>185</v>
      </c>
      <c r="J706">
        <v>103</v>
      </c>
      <c r="K706">
        <v>84</v>
      </c>
      <c r="L706" t="str">
        <f t="shared" si="336"/>
        <v>Normal</v>
      </c>
      <c r="M706">
        <v>43</v>
      </c>
      <c r="N706" t="str">
        <f t="shared" si="337"/>
        <v>Intermedia</v>
      </c>
      <c r="O706">
        <v>2</v>
      </c>
      <c r="P706" t="str">
        <f t="shared" si="338"/>
        <v>Ligera limitaciones</v>
      </c>
      <c r="Q706">
        <v>0</v>
      </c>
      <c r="R706" t="str">
        <f t="shared" si="339"/>
        <v>No tiene cetoacidosis</v>
      </c>
      <c r="S706">
        <v>1</v>
      </c>
      <c r="T706" t="str">
        <f t="shared" si="340"/>
        <v>Tiene Insuficiencia</v>
      </c>
      <c r="U706">
        <v>1</v>
      </c>
      <c r="V706" t="str">
        <f t="shared" si="341"/>
        <v>Hipertenso</v>
      </c>
      <c r="W706">
        <v>2.1</v>
      </c>
      <c r="X706" t="str">
        <f t="shared" ref="X706:X769" si="363">IF(AND(D706="M",W706&gt;=0.7,W706&lt;=1.2),"Normal",IF(AND(D706="M",W706&gt;=1.3),"Alto",IF(AND(D706="F",W706&gt;=0.5,W706&lt;=1),"Normal",IF(AND(D706="F",W706&gt;1),"Alto",IF(AND(D706="F",W706&lt;0.5), "Bajo",IF(AND(D706="M",W706&lt;0.7),"Bajo","error"))))))</f>
        <v>Alto</v>
      </c>
      <c r="Y706">
        <v>92</v>
      </c>
      <c r="Z706" t="str">
        <f t="shared" ref="Z706:Z769" si="364">IF(AND(D706="F",Y706&gt;=17,Y706&lt;=43),"Normal",IF(AND(D706="F",Y706&gt;43,Y706&lt;100),"Elevado",IF(AND(D706="M",Y706&gt;=18,Y706&lt;=55),"Normal",IF(AND(D706="M",Y706&gt;55,Y706&lt;100),"Elevado",IF(AND(D706="F",Y706&gt;=100),"Riesgo",IF(AND(D706="M",Y706&gt;=100),"Riesgo","Bajo"))))))</f>
        <v>Elevado</v>
      </c>
      <c r="AA706">
        <v>29</v>
      </c>
      <c r="AB706" t="str">
        <f t="shared" si="342"/>
        <v>Dismucion grave</v>
      </c>
      <c r="AC706">
        <v>2678</v>
      </c>
      <c r="AD706" t="str">
        <f t="shared" si="343"/>
        <v>Proteinuria</v>
      </c>
      <c r="AE706">
        <v>2142</v>
      </c>
      <c r="AF706" t="str">
        <f t="shared" si="344"/>
        <v>Macroalbuminuria</v>
      </c>
      <c r="AG706">
        <v>793</v>
      </c>
      <c r="AH706" t="str">
        <f t="shared" si="345"/>
        <v>Poliuria</v>
      </c>
      <c r="AI706">
        <v>1</v>
      </c>
      <c r="AJ706" t="str">
        <f t="shared" si="346"/>
        <v>Diabetico</v>
      </c>
      <c r="AK706">
        <v>175</v>
      </c>
      <c r="AL706" t="str">
        <f t="shared" si="347"/>
        <v>Diabetes</v>
      </c>
      <c r="AM706">
        <v>8.1999999999999993</v>
      </c>
      <c r="AN706" t="str">
        <f t="shared" si="348"/>
        <v>Diabetes</v>
      </c>
      <c r="AO706">
        <v>245</v>
      </c>
      <c r="AP706" t="str">
        <f t="shared" si="349"/>
        <v>Riesgo</v>
      </c>
      <c r="AQ706">
        <v>209</v>
      </c>
      <c r="AR706" t="str">
        <f t="shared" si="350"/>
        <v>Muy alto</v>
      </c>
      <c r="AS706">
        <v>37</v>
      </c>
      <c r="AT706" t="str">
        <f t="shared" si="351"/>
        <v>Bajo</v>
      </c>
      <c r="AU706">
        <v>382</v>
      </c>
      <c r="AV706" t="str">
        <f t="shared" si="352"/>
        <v>Alto</v>
      </c>
      <c r="AW706">
        <v>133</v>
      </c>
      <c r="AX706" t="str">
        <f t="shared" si="353"/>
        <v>Bajo</v>
      </c>
      <c r="AY706">
        <v>5.3</v>
      </c>
      <c r="AZ706" t="str">
        <f t="shared" si="354"/>
        <v>Alto</v>
      </c>
      <c r="BA706">
        <v>7.8</v>
      </c>
      <c r="BB706" t="str">
        <f t="shared" ref="BB706:BB769" si="365">IF(AND(D706="M",BA706&gt;=13.5,BA706&lt;=17.5),"Normal",IF(AND(D706="M",BA706&gt;17.5),"Alta",IF(AND(D706="F",BA706&gt;=12,BA706&lt;=15.5),"Normal",IF(AND(D706="F",BA706&gt;15.5),"Alta","Baja"))))</f>
        <v>Baja</v>
      </c>
      <c r="BC706">
        <v>8</v>
      </c>
      <c r="BD706" t="str">
        <f t="shared" si="355"/>
        <v>Bajo</v>
      </c>
      <c r="BE706">
        <v>6.3</v>
      </c>
      <c r="BF706" t="str">
        <f t="shared" si="356"/>
        <v>Alto</v>
      </c>
      <c r="BG706">
        <v>1</v>
      </c>
      <c r="BH706" t="str">
        <f t="shared" si="357"/>
        <v>Toma ECA</v>
      </c>
      <c r="BI706">
        <v>0</v>
      </c>
      <c r="BJ706" t="str">
        <f t="shared" si="358"/>
        <v>No toma ARB</v>
      </c>
      <c r="BK706">
        <v>1</v>
      </c>
      <c r="BL706" t="str">
        <f t="shared" si="359"/>
        <v>Toma diureticos</v>
      </c>
      <c r="BM706">
        <v>0</v>
      </c>
      <c r="BN706" t="str">
        <f t="shared" si="360"/>
        <v>No toma estatinas</v>
      </c>
      <c r="BO706">
        <v>1</v>
      </c>
      <c r="BP706" t="str">
        <f t="shared" si="361"/>
        <v>Enfermedad renal</v>
      </c>
      <c r="BQ706">
        <v>1</v>
      </c>
      <c r="BR706" t="str">
        <f t="shared" si="362"/>
        <v>Enfermedad cardiovascular</v>
      </c>
    </row>
    <row r="707" spans="1:70" x14ac:dyDescent="0.25">
      <c r="A707" t="s">
        <v>707</v>
      </c>
      <c r="B707">
        <v>44</v>
      </c>
      <c r="C707" t="str">
        <f t="shared" ref="C707:C770" si="366">IF(AND(B707&gt;=14,B707&lt;=26),"Joven",IF(AND(B707&gt;=27,B707&lt;=59),"Adulto",IF(B707&gt;=60,"Adulto Mayor","Niño")))</f>
        <v>Adulto</v>
      </c>
      <c r="D707" t="s">
        <v>6</v>
      </c>
      <c r="E707">
        <v>26.4</v>
      </c>
      <c r="F707" t="str">
        <f t="shared" ref="F707:F770" si="367">IF(E707&lt;18.5,"Bajo peso",IF(AND(E707&gt;=18.5,E707&lt;=24.9),"Peso Normal",IF(AND(E707&gt;=25,E707&lt;=29.9),"Sobrepeso",IF(AND(E707&gt;=30,E707&lt;=34.9),"Obesidad I",IF(AND(E707&gt;=35,E707&lt;=39.9),"Obesidad II","Obesidad III")))))</f>
        <v>Sobrepeso</v>
      </c>
      <c r="G707">
        <v>0</v>
      </c>
      <c r="H707" t="str">
        <f t="shared" ref="H707:H770" si="368">IF(G707=1,"Tiene herencia","No tiene herencia")</f>
        <v>No tiene herencia</v>
      </c>
      <c r="I707">
        <v>132</v>
      </c>
      <c r="J707">
        <v>73</v>
      </c>
      <c r="K707">
        <v>62</v>
      </c>
      <c r="L707" t="str">
        <f t="shared" ref="L707:L770" si="369">IF(AND(K707&gt;=60,K707&lt;=100),"Normal",IF(K707&gt;100,"Taquicardia","Bradicardia"))</f>
        <v>Normal</v>
      </c>
      <c r="M707">
        <v>51</v>
      </c>
      <c r="N707" t="str">
        <f t="shared" ref="N707:N770" si="370">IF(M707&gt;=50,"Normal",IF(AND(M707&gt;=41,M707&lt;=49),"Intermedia","Reducida"))</f>
        <v>Normal</v>
      </c>
      <c r="O707">
        <v>2</v>
      </c>
      <c r="P707" t="str">
        <f t="shared" ref="P707:P770" si="371">IF(O707=1,"Sin limitaciones",IF(O707=2,"Ligera limitaciones",IF(O707=3,"Limitacion marcada","Incapacidad")))</f>
        <v>Ligera limitaciones</v>
      </c>
      <c r="Q707">
        <v>0</v>
      </c>
      <c r="R707" t="str">
        <f t="shared" ref="R707:R770" si="372">IF(Q707=1,"Tiene cetoacidosis","No tiene cetoacidosis")</f>
        <v>No tiene cetoacidosis</v>
      </c>
      <c r="S707">
        <v>0</v>
      </c>
      <c r="T707" t="str">
        <f t="shared" ref="T707:T770" si="373">IF(S707=1,"Tiene Insuficiencia","No tiene Insuficiencia")</f>
        <v>No tiene Insuficiencia</v>
      </c>
      <c r="U707">
        <v>1</v>
      </c>
      <c r="V707" t="str">
        <f t="shared" ref="V707:V770" si="374">IF(U707=1,"Hipertenso","Normotenso")</f>
        <v>Hipertenso</v>
      </c>
      <c r="W707">
        <v>0.9</v>
      </c>
      <c r="X707" t="str">
        <f t="shared" si="363"/>
        <v>Normal</v>
      </c>
      <c r="Y707">
        <v>23</v>
      </c>
      <c r="Z707" t="str">
        <f t="shared" si="364"/>
        <v>Normal</v>
      </c>
      <c r="AA707">
        <v>116</v>
      </c>
      <c r="AB707" t="str">
        <f t="shared" ref="AB707:AB770" si="375">IF(AA707&gt;90,"Normal",IF(AND(AA707&gt;=60,AA707&lt;=90),"Funcion disminuida",IF(AND(AA707&gt;=30,AA707&lt;=59),"Funcion disminuida moderada",IF(AND(AA707&gt;=15,AA707&lt;=29),"Dismucion grave",IF(AA707&lt;15,"Fallo renal","error")))))</f>
        <v>Normal</v>
      </c>
      <c r="AC707">
        <v>12</v>
      </c>
      <c r="AD707" t="str">
        <f t="shared" ref="AD707:AD770" si="376">IF(AC707&lt;30,"Normal",IF(AND(AC707&lt;=30,AC707&lt;=300),"Microalbuminuria","Proteinuria"))</f>
        <v>Normal</v>
      </c>
      <c r="AE707">
        <v>10</v>
      </c>
      <c r="AF707" t="str">
        <f t="shared" ref="AF707:AF770" si="377">IF(AE707&lt;30,"Normal",IF(AND(AE707&gt;=30,AE707&lt;=300),"Microalbuminuria","Macroalbuminuria"))</f>
        <v>Normal</v>
      </c>
      <c r="AG707">
        <v>1997</v>
      </c>
      <c r="AH707" t="str">
        <f t="shared" ref="AH707:AH770" si="378">IF(AND(AG707&gt;=0,AG707&lt;=49),"Anuria",IF(AND(AG707&gt;=50,AG707&lt;=499),"Oliguria",IF(AND(AG707&gt;=500,AG707&lt;=3500),"Poliuria")))</f>
        <v>Poliuria</v>
      </c>
      <c r="AI707">
        <v>1</v>
      </c>
      <c r="AJ707" t="str">
        <f t="shared" ref="AJ707:AJ770" si="379">IF(AI707=1,"Diabetico","No Diabetico")</f>
        <v>Diabetico</v>
      </c>
      <c r="AK707">
        <v>115</v>
      </c>
      <c r="AL707" t="str">
        <f t="shared" ref="AL707:AL770" si="380">IF(AK707&lt;100,"Normal",IF(AND(AK707&gt;=100,AK707&lt;=125),"Prediabetes","Diabetes"))</f>
        <v>Prediabetes</v>
      </c>
      <c r="AM707">
        <v>5.2</v>
      </c>
      <c r="AN707" t="str">
        <f t="shared" ref="AN707:AN770" si="381">IF(AM707&lt;5.7,"Normal",IF(AND(AM707&gt;=5.7,AM707&lt;=6.4),"Prediabetes","Diabetes"))</f>
        <v>Normal</v>
      </c>
      <c r="AO707">
        <v>172</v>
      </c>
      <c r="AP707" t="str">
        <f t="shared" ref="AP707:AP770" si="382">IF(AO707&lt;200,"Normal",IF(AND(AO707&gt;=200,AO707&lt;=239),"Alto","Riesgo"))</f>
        <v>Normal</v>
      </c>
      <c r="AQ707">
        <v>122</v>
      </c>
      <c r="AR707" t="str">
        <f t="shared" ref="AR707:AR770" si="383">IF(AQ707&lt;100,"Normal",IF(AND(AQ707&gt;=100,AQ707&lt;=129),"Casi normal",IF(AND(AQ707&gt;=130,AQ707&lt;=159),"Limite alto",IF(AND(AQ707&gt;=160,AQ707&lt;=189),"Alto",IF(AQ707&gt;=190,"Muy alto")))))</f>
        <v>Casi normal</v>
      </c>
      <c r="AS707">
        <v>42</v>
      </c>
      <c r="AT707" t="str">
        <f t="shared" ref="AT707:AT770" si="384">IF(AS707&gt;=60,"Normal","Bajo")</f>
        <v>Bajo</v>
      </c>
      <c r="AU707">
        <v>109</v>
      </c>
      <c r="AV707" t="str">
        <f t="shared" ref="AV707:AV770" si="385">IF(AU707&lt;=150,"Normal","Alto")</f>
        <v>Normal</v>
      </c>
      <c r="AW707">
        <v>135</v>
      </c>
      <c r="AX707" t="str">
        <f t="shared" ref="AX707:AX770" si="386">IF(AND(AW707&gt;=135,AW707&lt;=145),"Normal",IF(AW707&gt;145,"Alto","Bajo"))</f>
        <v>Normal</v>
      </c>
      <c r="AY707">
        <v>3.9</v>
      </c>
      <c r="AZ707" t="str">
        <f t="shared" ref="AZ707:AZ770" si="387">IF(AND(AY707&gt;=3.5,AY707&lt;=5),"Normal",IF(AY707&gt;5,"Alto","Bajo"))</f>
        <v>Normal</v>
      </c>
      <c r="BA707">
        <v>15.7</v>
      </c>
      <c r="BB707" t="str">
        <f t="shared" si="365"/>
        <v>Alta</v>
      </c>
      <c r="BC707">
        <v>8.6999999999999993</v>
      </c>
      <c r="BD707" t="str">
        <f t="shared" ref="BD707:BD770" si="388">IF(AND(BC707&gt;=8.5,BC707&lt;=10.5),"Normal",IF(BC707&gt;10.5,"Alto","Bajo"))</f>
        <v>Normal</v>
      </c>
      <c r="BE707">
        <v>3.7</v>
      </c>
      <c r="BF707" t="str">
        <f t="shared" ref="BF707:BF770" si="389">IF(AND(BE707&gt;=2.5,BE707&lt;=4.5),"Normal",IF(BE707&gt;4.5,"Alto","Bajo"))</f>
        <v>Normal</v>
      </c>
      <c r="BG707">
        <v>1</v>
      </c>
      <c r="BH707" t="str">
        <f t="shared" ref="BH707:BH770" si="390">IF(BG707=1,"Toma ECA","No Toma ECA")</f>
        <v>Toma ECA</v>
      </c>
      <c r="BI707">
        <v>1</v>
      </c>
      <c r="BJ707" t="str">
        <f t="shared" ref="BJ707:BJ770" si="391">IF(BI707=1,"Toma ARB","No toma ARB")</f>
        <v>Toma ARB</v>
      </c>
      <c r="BK707">
        <v>1</v>
      </c>
      <c r="BL707" t="str">
        <f t="shared" ref="BL707:BL770" si="392">IF(BK707=1,"Toma diureticos","No toma diureticos")</f>
        <v>Toma diureticos</v>
      </c>
      <c r="BM707">
        <v>1</v>
      </c>
      <c r="BN707" t="str">
        <f t="shared" ref="BN707:BN770" si="393">IF(BM707=1,"Toma estatinas","No toma estatinas")</f>
        <v>Toma estatinas</v>
      </c>
      <c r="BO707">
        <v>0</v>
      </c>
      <c r="BP707" t="str">
        <f t="shared" ref="BP707:BP770" si="394">IF(BO707=1,"Enfermedad renal","Sano")</f>
        <v>Sano</v>
      </c>
      <c r="BQ707">
        <v>0</v>
      </c>
      <c r="BR707" t="str">
        <f t="shared" ref="BR707:BR770" si="395">IF(BQ707=1,"Enfermedad cardiovascular","Sano")</f>
        <v>Sano</v>
      </c>
    </row>
    <row r="708" spans="1:70" x14ac:dyDescent="0.25">
      <c r="A708" t="s">
        <v>708</v>
      </c>
      <c r="B708">
        <v>65</v>
      </c>
      <c r="C708" t="str">
        <f t="shared" si="366"/>
        <v>Adulto Mayor</v>
      </c>
      <c r="D708" t="s">
        <v>6</v>
      </c>
      <c r="E708">
        <v>37.799999999999997</v>
      </c>
      <c r="F708" t="str">
        <f t="shared" si="367"/>
        <v>Obesidad II</v>
      </c>
      <c r="G708">
        <v>1</v>
      </c>
      <c r="H708" t="str">
        <f t="shared" si="368"/>
        <v>Tiene herencia</v>
      </c>
      <c r="I708">
        <v>168</v>
      </c>
      <c r="J708">
        <v>105</v>
      </c>
      <c r="K708">
        <v>79</v>
      </c>
      <c r="L708" t="str">
        <f t="shared" si="369"/>
        <v>Normal</v>
      </c>
      <c r="M708">
        <v>29</v>
      </c>
      <c r="N708" t="str">
        <f t="shared" si="370"/>
        <v>Reducida</v>
      </c>
      <c r="O708">
        <v>3</v>
      </c>
      <c r="P708" t="str">
        <f t="shared" si="371"/>
        <v>Limitacion marcada</v>
      </c>
      <c r="Q708">
        <v>0</v>
      </c>
      <c r="R708" t="str">
        <f t="shared" si="372"/>
        <v>No tiene cetoacidosis</v>
      </c>
      <c r="S708">
        <v>1</v>
      </c>
      <c r="T708" t="str">
        <f t="shared" si="373"/>
        <v>Tiene Insuficiencia</v>
      </c>
      <c r="U708">
        <v>1</v>
      </c>
      <c r="V708" t="str">
        <f t="shared" si="374"/>
        <v>Hipertenso</v>
      </c>
      <c r="W708">
        <v>3</v>
      </c>
      <c r="X708" t="str">
        <f t="shared" si="363"/>
        <v>Alto</v>
      </c>
      <c r="Y708">
        <v>57</v>
      </c>
      <c r="Z708" t="str">
        <f t="shared" si="364"/>
        <v>Elevado</v>
      </c>
      <c r="AA708">
        <v>44</v>
      </c>
      <c r="AB708" t="str">
        <f t="shared" si="375"/>
        <v>Funcion disminuida moderada</v>
      </c>
      <c r="AC708">
        <v>2692</v>
      </c>
      <c r="AD708" t="str">
        <f t="shared" si="376"/>
        <v>Proteinuria</v>
      </c>
      <c r="AE708">
        <v>2153</v>
      </c>
      <c r="AF708" t="str">
        <f t="shared" si="377"/>
        <v>Macroalbuminuria</v>
      </c>
      <c r="AG708">
        <v>861</v>
      </c>
      <c r="AH708" t="str">
        <f t="shared" si="378"/>
        <v>Poliuria</v>
      </c>
      <c r="AI708">
        <v>1</v>
      </c>
      <c r="AJ708" t="str">
        <f t="shared" si="379"/>
        <v>Diabetico</v>
      </c>
      <c r="AK708">
        <v>209</v>
      </c>
      <c r="AL708" t="str">
        <f t="shared" si="380"/>
        <v>Diabetes</v>
      </c>
      <c r="AM708">
        <v>7</v>
      </c>
      <c r="AN708" t="str">
        <f t="shared" si="381"/>
        <v>Diabetes</v>
      </c>
      <c r="AO708">
        <v>283</v>
      </c>
      <c r="AP708" t="str">
        <f t="shared" si="382"/>
        <v>Riesgo</v>
      </c>
      <c r="AQ708">
        <v>163</v>
      </c>
      <c r="AR708" t="str">
        <f t="shared" si="383"/>
        <v>Alto</v>
      </c>
      <c r="AS708">
        <v>31</v>
      </c>
      <c r="AT708" t="str">
        <f t="shared" si="384"/>
        <v>Bajo</v>
      </c>
      <c r="AU708">
        <v>354</v>
      </c>
      <c r="AV708" t="str">
        <f t="shared" si="385"/>
        <v>Alto</v>
      </c>
      <c r="AW708">
        <v>136</v>
      </c>
      <c r="AX708" t="str">
        <f t="shared" si="386"/>
        <v>Normal</v>
      </c>
      <c r="AY708">
        <v>6.1</v>
      </c>
      <c r="AZ708" t="str">
        <f t="shared" si="387"/>
        <v>Alto</v>
      </c>
      <c r="BA708">
        <v>9.9</v>
      </c>
      <c r="BB708" t="str">
        <f t="shared" si="365"/>
        <v>Baja</v>
      </c>
      <c r="BC708">
        <v>8.9</v>
      </c>
      <c r="BD708" t="str">
        <f t="shared" si="388"/>
        <v>Normal</v>
      </c>
      <c r="BE708">
        <v>7.2</v>
      </c>
      <c r="BF708" t="str">
        <f t="shared" si="389"/>
        <v>Alto</v>
      </c>
      <c r="BG708">
        <v>1</v>
      </c>
      <c r="BH708" t="str">
        <f t="shared" si="390"/>
        <v>Toma ECA</v>
      </c>
      <c r="BI708">
        <v>0</v>
      </c>
      <c r="BJ708" t="str">
        <f t="shared" si="391"/>
        <v>No toma ARB</v>
      </c>
      <c r="BK708">
        <v>1</v>
      </c>
      <c r="BL708" t="str">
        <f t="shared" si="392"/>
        <v>Toma diureticos</v>
      </c>
      <c r="BM708">
        <v>0</v>
      </c>
      <c r="BN708" t="str">
        <f t="shared" si="393"/>
        <v>No toma estatinas</v>
      </c>
      <c r="BO708">
        <v>1</v>
      </c>
      <c r="BP708" t="str">
        <f t="shared" si="394"/>
        <v>Enfermedad renal</v>
      </c>
      <c r="BQ708">
        <v>1</v>
      </c>
      <c r="BR708" t="str">
        <f t="shared" si="395"/>
        <v>Enfermedad cardiovascular</v>
      </c>
    </row>
    <row r="709" spans="1:70" x14ac:dyDescent="0.25">
      <c r="A709" t="s">
        <v>709</v>
      </c>
      <c r="B709">
        <v>66</v>
      </c>
      <c r="C709" t="str">
        <f t="shared" si="366"/>
        <v>Adulto Mayor</v>
      </c>
      <c r="D709" t="s">
        <v>6</v>
      </c>
      <c r="E709">
        <v>38.6</v>
      </c>
      <c r="F709" t="str">
        <f t="shared" si="367"/>
        <v>Obesidad II</v>
      </c>
      <c r="G709">
        <v>1</v>
      </c>
      <c r="H709" t="str">
        <f t="shared" si="368"/>
        <v>Tiene herencia</v>
      </c>
      <c r="I709">
        <v>162</v>
      </c>
      <c r="J709">
        <v>104</v>
      </c>
      <c r="K709">
        <v>75</v>
      </c>
      <c r="L709" t="str">
        <f t="shared" si="369"/>
        <v>Normal</v>
      </c>
      <c r="M709">
        <v>43</v>
      </c>
      <c r="N709" t="str">
        <f t="shared" si="370"/>
        <v>Intermedia</v>
      </c>
      <c r="O709">
        <v>2</v>
      </c>
      <c r="P709" t="str">
        <f t="shared" si="371"/>
        <v>Ligera limitaciones</v>
      </c>
      <c r="Q709">
        <v>0</v>
      </c>
      <c r="R709" t="str">
        <f t="shared" si="372"/>
        <v>No tiene cetoacidosis</v>
      </c>
      <c r="S709">
        <v>0</v>
      </c>
      <c r="T709" t="str">
        <f t="shared" si="373"/>
        <v>No tiene Insuficiencia</v>
      </c>
      <c r="U709">
        <v>1</v>
      </c>
      <c r="V709" t="str">
        <f t="shared" si="374"/>
        <v>Hipertenso</v>
      </c>
      <c r="W709">
        <v>2.4</v>
      </c>
      <c r="X709" t="str">
        <f t="shared" si="363"/>
        <v>Alto</v>
      </c>
      <c r="Y709">
        <v>104</v>
      </c>
      <c r="Z709" t="str">
        <f t="shared" si="364"/>
        <v>Riesgo</v>
      </c>
      <c r="AA709">
        <v>54</v>
      </c>
      <c r="AB709" t="str">
        <f t="shared" si="375"/>
        <v>Funcion disminuida moderada</v>
      </c>
      <c r="AC709">
        <v>2955</v>
      </c>
      <c r="AD709" t="str">
        <f t="shared" si="376"/>
        <v>Proteinuria</v>
      </c>
      <c r="AE709">
        <v>2364</v>
      </c>
      <c r="AF709" t="str">
        <f t="shared" si="377"/>
        <v>Macroalbuminuria</v>
      </c>
      <c r="AG709">
        <v>459</v>
      </c>
      <c r="AH709" t="str">
        <f t="shared" si="378"/>
        <v>Oliguria</v>
      </c>
      <c r="AI709">
        <v>1</v>
      </c>
      <c r="AJ709" t="str">
        <f t="shared" si="379"/>
        <v>Diabetico</v>
      </c>
      <c r="AK709">
        <v>200</v>
      </c>
      <c r="AL709" t="str">
        <f t="shared" si="380"/>
        <v>Diabetes</v>
      </c>
      <c r="AM709">
        <v>7.1</v>
      </c>
      <c r="AN709" t="str">
        <f t="shared" si="381"/>
        <v>Diabetes</v>
      </c>
      <c r="AO709">
        <v>248</v>
      </c>
      <c r="AP709" t="str">
        <f t="shared" si="382"/>
        <v>Riesgo</v>
      </c>
      <c r="AQ709">
        <v>220</v>
      </c>
      <c r="AR709" t="str">
        <f t="shared" si="383"/>
        <v>Muy alto</v>
      </c>
      <c r="AS709">
        <v>29</v>
      </c>
      <c r="AT709" t="str">
        <f t="shared" si="384"/>
        <v>Bajo</v>
      </c>
      <c r="AU709">
        <v>250</v>
      </c>
      <c r="AV709" t="str">
        <f t="shared" si="385"/>
        <v>Alto</v>
      </c>
      <c r="AW709">
        <v>140</v>
      </c>
      <c r="AX709" t="str">
        <f t="shared" si="386"/>
        <v>Normal</v>
      </c>
      <c r="AY709">
        <v>5.2</v>
      </c>
      <c r="AZ709" t="str">
        <f t="shared" si="387"/>
        <v>Alto</v>
      </c>
      <c r="BA709">
        <v>8.6</v>
      </c>
      <c r="BB709" t="str">
        <f t="shared" si="365"/>
        <v>Baja</v>
      </c>
      <c r="BC709">
        <v>8.6</v>
      </c>
      <c r="BD709" t="str">
        <f t="shared" si="388"/>
        <v>Normal</v>
      </c>
      <c r="BE709">
        <v>7.3</v>
      </c>
      <c r="BF709" t="str">
        <f t="shared" si="389"/>
        <v>Alto</v>
      </c>
      <c r="BG709">
        <v>0</v>
      </c>
      <c r="BH709" t="str">
        <f t="shared" si="390"/>
        <v>No Toma ECA</v>
      </c>
      <c r="BI709">
        <v>1</v>
      </c>
      <c r="BJ709" t="str">
        <f t="shared" si="391"/>
        <v>Toma ARB</v>
      </c>
      <c r="BK709">
        <v>1</v>
      </c>
      <c r="BL709" t="str">
        <f t="shared" si="392"/>
        <v>Toma diureticos</v>
      </c>
      <c r="BM709">
        <v>1</v>
      </c>
      <c r="BN709" t="str">
        <f t="shared" si="393"/>
        <v>Toma estatinas</v>
      </c>
      <c r="BO709">
        <v>1</v>
      </c>
      <c r="BP709" t="str">
        <f t="shared" si="394"/>
        <v>Enfermedad renal</v>
      </c>
      <c r="BQ709">
        <v>0</v>
      </c>
      <c r="BR709" t="str">
        <f t="shared" si="395"/>
        <v>Sano</v>
      </c>
    </row>
    <row r="710" spans="1:70" x14ac:dyDescent="0.25">
      <c r="A710" t="s">
        <v>710</v>
      </c>
      <c r="B710">
        <v>69</v>
      </c>
      <c r="C710" t="str">
        <f t="shared" si="366"/>
        <v>Adulto Mayor</v>
      </c>
      <c r="D710" t="s">
        <v>6</v>
      </c>
      <c r="E710">
        <v>34.6</v>
      </c>
      <c r="F710" t="str">
        <f t="shared" si="367"/>
        <v>Obesidad I</v>
      </c>
      <c r="G710">
        <v>1</v>
      </c>
      <c r="H710" t="str">
        <f t="shared" si="368"/>
        <v>Tiene herencia</v>
      </c>
      <c r="I710">
        <v>144</v>
      </c>
      <c r="J710">
        <v>103</v>
      </c>
      <c r="K710">
        <v>98</v>
      </c>
      <c r="L710" t="str">
        <f t="shared" si="369"/>
        <v>Normal</v>
      </c>
      <c r="M710">
        <v>43</v>
      </c>
      <c r="N710" t="str">
        <f t="shared" si="370"/>
        <v>Intermedia</v>
      </c>
      <c r="O710">
        <v>4</v>
      </c>
      <c r="P710" t="str">
        <f t="shared" si="371"/>
        <v>Incapacidad</v>
      </c>
      <c r="Q710">
        <v>1</v>
      </c>
      <c r="R710" t="str">
        <f t="shared" si="372"/>
        <v>Tiene cetoacidosis</v>
      </c>
      <c r="S710">
        <v>0</v>
      </c>
      <c r="T710" t="str">
        <f t="shared" si="373"/>
        <v>No tiene Insuficiencia</v>
      </c>
      <c r="U710">
        <v>1</v>
      </c>
      <c r="V710" t="str">
        <f t="shared" si="374"/>
        <v>Hipertenso</v>
      </c>
      <c r="W710">
        <v>4.3</v>
      </c>
      <c r="X710" t="str">
        <f t="shared" si="363"/>
        <v>Alto</v>
      </c>
      <c r="Y710">
        <v>53</v>
      </c>
      <c r="Z710" t="str">
        <f t="shared" si="364"/>
        <v>Elevado</v>
      </c>
      <c r="AA710">
        <v>27</v>
      </c>
      <c r="AB710" t="str">
        <f t="shared" si="375"/>
        <v>Dismucion grave</v>
      </c>
      <c r="AC710">
        <v>2959</v>
      </c>
      <c r="AD710" t="str">
        <f t="shared" si="376"/>
        <v>Proteinuria</v>
      </c>
      <c r="AE710">
        <v>2663</v>
      </c>
      <c r="AF710" t="str">
        <f t="shared" si="377"/>
        <v>Macroalbuminuria</v>
      </c>
      <c r="AG710">
        <v>894</v>
      </c>
      <c r="AH710" t="str">
        <f t="shared" si="378"/>
        <v>Poliuria</v>
      </c>
      <c r="AI710">
        <v>1</v>
      </c>
      <c r="AJ710" t="str">
        <f t="shared" si="379"/>
        <v>Diabetico</v>
      </c>
      <c r="AK710">
        <v>216</v>
      </c>
      <c r="AL710" t="str">
        <f t="shared" si="380"/>
        <v>Diabetes</v>
      </c>
      <c r="AM710">
        <v>9.4</v>
      </c>
      <c r="AN710" t="str">
        <f t="shared" si="381"/>
        <v>Diabetes</v>
      </c>
      <c r="AO710">
        <v>314</v>
      </c>
      <c r="AP710" t="str">
        <f t="shared" si="382"/>
        <v>Riesgo</v>
      </c>
      <c r="AQ710">
        <v>164</v>
      </c>
      <c r="AR710" t="str">
        <f t="shared" si="383"/>
        <v>Alto</v>
      </c>
      <c r="AS710">
        <v>34</v>
      </c>
      <c r="AT710" t="str">
        <f t="shared" si="384"/>
        <v>Bajo</v>
      </c>
      <c r="AU710">
        <v>319</v>
      </c>
      <c r="AV710" t="str">
        <f t="shared" si="385"/>
        <v>Alto</v>
      </c>
      <c r="AW710">
        <v>126</v>
      </c>
      <c r="AX710" t="str">
        <f t="shared" si="386"/>
        <v>Bajo</v>
      </c>
      <c r="AY710">
        <v>5.0999999999999996</v>
      </c>
      <c r="AZ710" t="str">
        <f t="shared" si="387"/>
        <v>Alto</v>
      </c>
      <c r="BA710">
        <v>7.2</v>
      </c>
      <c r="BB710" t="str">
        <f t="shared" si="365"/>
        <v>Baja</v>
      </c>
      <c r="BC710">
        <v>7.6</v>
      </c>
      <c r="BD710" t="str">
        <f t="shared" si="388"/>
        <v>Bajo</v>
      </c>
      <c r="BE710">
        <v>6.7</v>
      </c>
      <c r="BF710" t="str">
        <f t="shared" si="389"/>
        <v>Alto</v>
      </c>
      <c r="BG710">
        <v>1</v>
      </c>
      <c r="BH710" t="str">
        <f t="shared" si="390"/>
        <v>Toma ECA</v>
      </c>
      <c r="BI710">
        <v>0</v>
      </c>
      <c r="BJ710" t="str">
        <f t="shared" si="391"/>
        <v>No toma ARB</v>
      </c>
      <c r="BK710">
        <v>1</v>
      </c>
      <c r="BL710" t="str">
        <f t="shared" si="392"/>
        <v>Toma diureticos</v>
      </c>
      <c r="BM710">
        <v>1</v>
      </c>
      <c r="BN710" t="str">
        <f t="shared" si="393"/>
        <v>Toma estatinas</v>
      </c>
      <c r="BO710">
        <v>1</v>
      </c>
      <c r="BP710" t="str">
        <f t="shared" si="394"/>
        <v>Enfermedad renal</v>
      </c>
      <c r="BQ710">
        <v>1</v>
      </c>
      <c r="BR710" t="str">
        <f t="shared" si="395"/>
        <v>Enfermedad cardiovascular</v>
      </c>
    </row>
    <row r="711" spans="1:70" x14ac:dyDescent="0.25">
      <c r="A711" t="s">
        <v>711</v>
      </c>
      <c r="B711">
        <v>64</v>
      </c>
      <c r="C711" t="str">
        <f t="shared" si="366"/>
        <v>Adulto Mayor</v>
      </c>
      <c r="D711" t="s">
        <v>6</v>
      </c>
      <c r="E711">
        <v>29.8</v>
      </c>
      <c r="F711" t="str">
        <f t="shared" si="367"/>
        <v>Sobrepeso</v>
      </c>
      <c r="G711">
        <v>1</v>
      </c>
      <c r="H711" t="str">
        <f t="shared" si="368"/>
        <v>Tiene herencia</v>
      </c>
      <c r="I711">
        <v>146</v>
      </c>
      <c r="J711">
        <v>105</v>
      </c>
      <c r="K711">
        <v>81</v>
      </c>
      <c r="L711" t="str">
        <f t="shared" si="369"/>
        <v>Normal</v>
      </c>
      <c r="M711">
        <v>49</v>
      </c>
      <c r="N711" t="str">
        <f t="shared" si="370"/>
        <v>Intermedia</v>
      </c>
      <c r="O711">
        <v>3</v>
      </c>
      <c r="P711" t="str">
        <f t="shared" si="371"/>
        <v>Limitacion marcada</v>
      </c>
      <c r="Q711">
        <v>1</v>
      </c>
      <c r="R711" t="str">
        <f t="shared" si="372"/>
        <v>Tiene cetoacidosis</v>
      </c>
      <c r="S711">
        <v>0</v>
      </c>
      <c r="T711" t="str">
        <f t="shared" si="373"/>
        <v>No tiene Insuficiencia</v>
      </c>
      <c r="U711">
        <v>1</v>
      </c>
      <c r="V711" t="str">
        <f t="shared" si="374"/>
        <v>Hipertenso</v>
      </c>
      <c r="W711">
        <v>2.5</v>
      </c>
      <c r="X711" t="str">
        <f t="shared" si="363"/>
        <v>Alto</v>
      </c>
      <c r="Y711">
        <v>88</v>
      </c>
      <c r="Z711" t="str">
        <f t="shared" si="364"/>
        <v>Elevado</v>
      </c>
      <c r="AA711">
        <v>22</v>
      </c>
      <c r="AB711" t="str">
        <f t="shared" si="375"/>
        <v>Dismucion grave</v>
      </c>
      <c r="AC711">
        <v>2309</v>
      </c>
      <c r="AD711" t="str">
        <f t="shared" si="376"/>
        <v>Proteinuria</v>
      </c>
      <c r="AE711">
        <v>1847</v>
      </c>
      <c r="AF711" t="str">
        <f t="shared" si="377"/>
        <v>Macroalbuminuria</v>
      </c>
      <c r="AG711">
        <v>884</v>
      </c>
      <c r="AH711" t="str">
        <f t="shared" si="378"/>
        <v>Poliuria</v>
      </c>
      <c r="AI711">
        <v>1</v>
      </c>
      <c r="AJ711" t="str">
        <f t="shared" si="379"/>
        <v>Diabetico</v>
      </c>
      <c r="AK711">
        <v>123</v>
      </c>
      <c r="AL711" t="str">
        <f t="shared" si="380"/>
        <v>Prediabetes</v>
      </c>
      <c r="AM711">
        <v>6.9</v>
      </c>
      <c r="AN711" t="str">
        <f t="shared" si="381"/>
        <v>Diabetes</v>
      </c>
      <c r="AO711">
        <v>267</v>
      </c>
      <c r="AP711" t="str">
        <f t="shared" si="382"/>
        <v>Riesgo</v>
      </c>
      <c r="AQ711">
        <v>145</v>
      </c>
      <c r="AR711" t="str">
        <f t="shared" si="383"/>
        <v>Limite alto</v>
      </c>
      <c r="AS711">
        <v>29</v>
      </c>
      <c r="AT711" t="str">
        <f t="shared" si="384"/>
        <v>Bajo</v>
      </c>
      <c r="AU711">
        <v>329</v>
      </c>
      <c r="AV711" t="str">
        <f t="shared" si="385"/>
        <v>Alto</v>
      </c>
      <c r="AW711">
        <v>128</v>
      </c>
      <c r="AX711" t="str">
        <f t="shared" si="386"/>
        <v>Bajo</v>
      </c>
      <c r="AY711">
        <v>6.6</v>
      </c>
      <c r="AZ711" t="str">
        <f t="shared" si="387"/>
        <v>Alto</v>
      </c>
      <c r="BA711">
        <v>8.3000000000000007</v>
      </c>
      <c r="BB711" t="str">
        <f t="shared" si="365"/>
        <v>Baja</v>
      </c>
      <c r="BC711">
        <v>8.5</v>
      </c>
      <c r="BD711" t="str">
        <f t="shared" si="388"/>
        <v>Normal</v>
      </c>
      <c r="BE711">
        <v>4.9000000000000004</v>
      </c>
      <c r="BF711" t="str">
        <f t="shared" si="389"/>
        <v>Alto</v>
      </c>
      <c r="BG711">
        <v>1</v>
      </c>
      <c r="BH711" t="str">
        <f t="shared" si="390"/>
        <v>Toma ECA</v>
      </c>
      <c r="BI711">
        <v>1</v>
      </c>
      <c r="BJ711" t="str">
        <f t="shared" si="391"/>
        <v>Toma ARB</v>
      </c>
      <c r="BK711">
        <v>1</v>
      </c>
      <c r="BL711" t="str">
        <f t="shared" si="392"/>
        <v>Toma diureticos</v>
      </c>
      <c r="BM711">
        <v>1</v>
      </c>
      <c r="BN711" t="str">
        <f t="shared" si="393"/>
        <v>Toma estatinas</v>
      </c>
      <c r="BO711">
        <v>1</v>
      </c>
      <c r="BP711" t="str">
        <f t="shared" si="394"/>
        <v>Enfermedad renal</v>
      </c>
      <c r="BQ711">
        <v>0</v>
      </c>
      <c r="BR711" t="str">
        <f t="shared" si="395"/>
        <v>Sano</v>
      </c>
    </row>
    <row r="712" spans="1:70" x14ac:dyDescent="0.25">
      <c r="A712" t="s">
        <v>712</v>
      </c>
      <c r="B712">
        <v>82</v>
      </c>
      <c r="C712" t="str">
        <f t="shared" si="366"/>
        <v>Adulto Mayor</v>
      </c>
      <c r="D712" t="s">
        <v>1</v>
      </c>
      <c r="E712">
        <v>32.1</v>
      </c>
      <c r="F712" t="str">
        <f t="shared" si="367"/>
        <v>Obesidad I</v>
      </c>
      <c r="G712">
        <v>0</v>
      </c>
      <c r="H712" t="str">
        <f t="shared" si="368"/>
        <v>No tiene herencia</v>
      </c>
      <c r="I712">
        <v>174</v>
      </c>
      <c r="J712">
        <v>97</v>
      </c>
      <c r="K712">
        <v>77</v>
      </c>
      <c r="L712" t="str">
        <f t="shared" si="369"/>
        <v>Normal</v>
      </c>
      <c r="M712">
        <v>41</v>
      </c>
      <c r="N712" t="str">
        <f t="shared" si="370"/>
        <v>Intermedia</v>
      </c>
      <c r="O712">
        <v>2</v>
      </c>
      <c r="P712" t="str">
        <f t="shared" si="371"/>
        <v>Ligera limitaciones</v>
      </c>
      <c r="Q712">
        <v>0</v>
      </c>
      <c r="R712" t="str">
        <f t="shared" si="372"/>
        <v>No tiene cetoacidosis</v>
      </c>
      <c r="S712">
        <v>1</v>
      </c>
      <c r="T712" t="str">
        <f t="shared" si="373"/>
        <v>Tiene Insuficiencia</v>
      </c>
      <c r="U712">
        <v>1</v>
      </c>
      <c r="V712" t="str">
        <f t="shared" si="374"/>
        <v>Hipertenso</v>
      </c>
      <c r="W712">
        <v>4</v>
      </c>
      <c r="X712" t="str">
        <f t="shared" si="363"/>
        <v>Alto</v>
      </c>
      <c r="Y712">
        <v>111</v>
      </c>
      <c r="Z712" t="str">
        <f t="shared" si="364"/>
        <v>Riesgo</v>
      </c>
      <c r="AA712">
        <v>54</v>
      </c>
      <c r="AB712" t="str">
        <f t="shared" si="375"/>
        <v>Funcion disminuida moderada</v>
      </c>
      <c r="AC712">
        <v>2961</v>
      </c>
      <c r="AD712" t="str">
        <f t="shared" si="376"/>
        <v>Proteinuria</v>
      </c>
      <c r="AE712">
        <v>2368</v>
      </c>
      <c r="AF712" t="str">
        <f t="shared" si="377"/>
        <v>Macroalbuminuria</v>
      </c>
      <c r="AG712">
        <v>341</v>
      </c>
      <c r="AH712" t="str">
        <f t="shared" si="378"/>
        <v>Oliguria</v>
      </c>
      <c r="AI712">
        <v>1</v>
      </c>
      <c r="AJ712" t="str">
        <f t="shared" si="379"/>
        <v>Diabetico</v>
      </c>
      <c r="AK712">
        <v>196</v>
      </c>
      <c r="AL712" t="str">
        <f t="shared" si="380"/>
        <v>Diabetes</v>
      </c>
      <c r="AM712">
        <v>9.4</v>
      </c>
      <c r="AN712" t="str">
        <f t="shared" si="381"/>
        <v>Diabetes</v>
      </c>
      <c r="AO712">
        <v>273</v>
      </c>
      <c r="AP712" t="str">
        <f t="shared" si="382"/>
        <v>Riesgo</v>
      </c>
      <c r="AQ712">
        <v>135</v>
      </c>
      <c r="AR712" t="str">
        <f t="shared" si="383"/>
        <v>Limite alto</v>
      </c>
      <c r="AS712">
        <v>31</v>
      </c>
      <c r="AT712" t="str">
        <f t="shared" si="384"/>
        <v>Bajo</v>
      </c>
      <c r="AU712">
        <v>190</v>
      </c>
      <c r="AV712" t="str">
        <f t="shared" si="385"/>
        <v>Alto</v>
      </c>
      <c r="AW712">
        <v>140</v>
      </c>
      <c r="AX712" t="str">
        <f t="shared" si="386"/>
        <v>Normal</v>
      </c>
      <c r="AY712">
        <v>6.4</v>
      </c>
      <c r="AZ712" t="str">
        <f t="shared" si="387"/>
        <v>Alto</v>
      </c>
      <c r="BA712">
        <v>10.8</v>
      </c>
      <c r="BB712" t="str">
        <f t="shared" si="365"/>
        <v>Baja</v>
      </c>
      <c r="BC712">
        <v>8.6</v>
      </c>
      <c r="BD712" t="str">
        <f t="shared" si="388"/>
        <v>Normal</v>
      </c>
      <c r="BE712">
        <v>5.8</v>
      </c>
      <c r="BF712" t="str">
        <f t="shared" si="389"/>
        <v>Alto</v>
      </c>
      <c r="BG712">
        <v>0</v>
      </c>
      <c r="BH712" t="str">
        <f t="shared" si="390"/>
        <v>No Toma ECA</v>
      </c>
      <c r="BI712">
        <v>0</v>
      </c>
      <c r="BJ712" t="str">
        <f t="shared" si="391"/>
        <v>No toma ARB</v>
      </c>
      <c r="BK712">
        <v>1</v>
      </c>
      <c r="BL712" t="str">
        <f t="shared" si="392"/>
        <v>Toma diureticos</v>
      </c>
      <c r="BM712">
        <v>1</v>
      </c>
      <c r="BN712" t="str">
        <f t="shared" si="393"/>
        <v>Toma estatinas</v>
      </c>
      <c r="BO712">
        <v>1</v>
      </c>
      <c r="BP712" t="str">
        <f t="shared" si="394"/>
        <v>Enfermedad renal</v>
      </c>
      <c r="BQ712">
        <v>0</v>
      </c>
      <c r="BR712" t="str">
        <f t="shared" si="395"/>
        <v>Sano</v>
      </c>
    </row>
    <row r="713" spans="1:70" x14ac:dyDescent="0.25">
      <c r="A713" t="s">
        <v>713</v>
      </c>
      <c r="B713">
        <v>72</v>
      </c>
      <c r="C713" t="str">
        <f t="shared" si="366"/>
        <v>Adulto Mayor</v>
      </c>
      <c r="D713" t="s">
        <v>6</v>
      </c>
      <c r="E713">
        <v>27</v>
      </c>
      <c r="F713" t="str">
        <f t="shared" si="367"/>
        <v>Sobrepeso</v>
      </c>
      <c r="G713">
        <v>0</v>
      </c>
      <c r="H713" t="str">
        <f t="shared" si="368"/>
        <v>No tiene herencia</v>
      </c>
      <c r="I713">
        <v>141</v>
      </c>
      <c r="J713">
        <v>99</v>
      </c>
      <c r="K713">
        <v>86</v>
      </c>
      <c r="L713" t="str">
        <f t="shared" si="369"/>
        <v>Normal</v>
      </c>
      <c r="M713">
        <v>38</v>
      </c>
      <c r="N713" t="str">
        <f t="shared" si="370"/>
        <v>Reducida</v>
      </c>
      <c r="O713">
        <v>3</v>
      </c>
      <c r="P713" t="str">
        <f t="shared" si="371"/>
        <v>Limitacion marcada</v>
      </c>
      <c r="Q713">
        <v>0</v>
      </c>
      <c r="R713" t="str">
        <f t="shared" si="372"/>
        <v>No tiene cetoacidosis</v>
      </c>
      <c r="S713">
        <v>1</v>
      </c>
      <c r="T713" t="str">
        <f t="shared" si="373"/>
        <v>Tiene Insuficiencia</v>
      </c>
      <c r="U713">
        <v>1</v>
      </c>
      <c r="V713" t="str">
        <f t="shared" si="374"/>
        <v>Hipertenso</v>
      </c>
      <c r="W713">
        <v>3.6</v>
      </c>
      <c r="X713" t="str">
        <f t="shared" si="363"/>
        <v>Alto</v>
      </c>
      <c r="Y713">
        <v>89</v>
      </c>
      <c r="Z713" t="str">
        <f t="shared" si="364"/>
        <v>Elevado</v>
      </c>
      <c r="AA713">
        <v>43</v>
      </c>
      <c r="AB713" t="str">
        <f t="shared" si="375"/>
        <v>Funcion disminuida moderada</v>
      </c>
      <c r="AC713">
        <v>2989</v>
      </c>
      <c r="AD713" t="str">
        <f t="shared" si="376"/>
        <v>Proteinuria</v>
      </c>
      <c r="AE713">
        <v>2092</v>
      </c>
      <c r="AF713" t="str">
        <f t="shared" si="377"/>
        <v>Macroalbuminuria</v>
      </c>
      <c r="AG713">
        <v>343</v>
      </c>
      <c r="AH713" t="str">
        <f t="shared" si="378"/>
        <v>Oliguria</v>
      </c>
      <c r="AI713">
        <v>0</v>
      </c>
      <c r="AJ713" t="str">
        <f t="shared" si="379"/>
        <v>No Diabetico</v>
      </c>
      <c r="AK713">
        <v>167</v>
      </c>
      <c r="AL713" t="str">
        <f t="shared" si="380"/>
        <v>Diabetes</v>
      </c>
      <c r="AM713">
        <v>7.1</v>
      </c>
      <c r="AN713" t="str">
        <f t="shared" si="381"/>
        <v>Diabetes</v>
      </c>
      <c r="AO713">
        <v>226</v>
      </c>
      <c r="AP713" t="str">
        <f t="shared" si="382"/>
        <v>Alto</v>
      </c>
      <c r="AQ713">
        <v>214</v>
      </c>
      <c r="AR713" t="str">
        <f t="shared" si="383"/>
        <v>Muy alto</v>
      </c>
      <c r="AS713">
        <v>31</v>
      </c>
      <c r="AT713" t="str">
        <f t="shared" si="384"/>
        <v>Bajo</v>
      </c>
      <c r="AU713">
        <v>291</v>
      </c>
      <c r="AV713" t="str">
        <f t="shared" si="385"/>
        <v>Alto</v>
      </c>
      <c r="AW713">
        <v>133</v>
      </c>
      <c r="AX713" t="str">
        <f t="shared" si="386"/>
        <v>Bajo</v>
      </c>
      <c r="AY713">
        <v>6.1</v>
      </c>
      <c r="AZ713" t="str">
        <f t="shared" si="387"/>
        <v>Alto</v>
      </c>
      <c r="BA713">
        <v>10.3</v>
      </c>
      <c r="BB713" t="str">
        <f t="shared" si="365"/>
        <v>Baja</v>
      </c>
      <c r="BC713">
        <v>7.8</v>
      </c>
      <c r="BD713" t="str">
        <f t="shared" si="388"/>
        <v>Bajo</v>
      </c>
      <c r="BE713">
        <v>6.6</v>
      </c>
      <c r="BF713" t="str">
        <f t="shared" si="389"/>
        <v>Alto</v>
      </c>
      <c r="BG713">
        <v>1</v>
      </c>
      <c r="BH713" t="str">
        <f t="shared" si="390"/>
        <v>Toma ECA</v>
      </c>
      <c r="BI713">
        <v>1</v>
      </c>
      <c r="BJ713" t="str">
        <f t="shared" si="391"/>
        <v>Toma ARB</v>
      </c>
      <c r="BK713">
        <v>1</v>
      </c>
      <c r="BL713" t="str">
        <f t="shared" si="392"/>
        <v>Toma diureticos</v>
      </c>
      <c r="BM713">
        <v>1</v>
      </c>
      <c r="BN713" t="str">
        <f t="shared" si="393"/>
        <v>Toma estatinas</v>
      </c>
      <c r="BO713">
        <v>1</v>
      </c>
      <c r="BP713" t="str">
        <f t="shared" si="394"/>
        <v>Enfermedad renal</v>
      </c>
      <c r="BQ713">
        <v>0</v>
      </c>
      <c r="BR713" t="str">
        <f t="shared" si="395"/>
        <v>Sano</v>
      </c>
    </row>
    <row r="714" spans="1:70" x14ac:dyDescent="0.25">
      <c r="A714" t="s">
        <v>714</v>
      </c>
      <c r="B714">
        <v>84</v>
      </c>
      <c r="C714" t="str">
        <f t="shared" si="366"/>
        <v>Adulto Mayor</v>
      </c>
      <c r="D714" t="s">
        <v>1</v>
      </c>
      <c r="E714">
        <v>38.6</v>
      </c>
      <c r="F714" t="str">
        <f t="shared" si="367"/>
        <v>Obesidad II</v>
      </c>
      <c r="G714">
        <v>1</v>
      </c>
      <c r="H714" t="str">
        <f t="shared" si="368"/>
        <v>Tiene herencia</v>
      </c>
      <c r="I714">
        <v>164</v>
      </c>
      <c r="J714">
        <v>90</v>
      </c>
      <c r="K714">
        <v>92</v>
      </c>
      <c r="L714" t="str">
        <f t="shared" si="369"/>
        <v>Normal</v>
      </c>
      <c r="M714">
        <v>39</v>
      </c>
      <c r="N714" t="str">
        <f t="shared" si="370"/>
        <v>Reducida</v>
      </c>
      <c r="O714">
        <v>2</v>
      </c>
      <c r="P714" t="str">
        <f t="shared" si="371"/>
        <v>Ligera limitaciones</v>
      </c>
      <c r="Q714">
        <v>1</v>
      </c>
      <c r="R714" t="str">
        <f t="shared" si="372"/>
        <v>Tiene cetoacidosis</v>
      </c>
      <c r="S714">
        <v>0</v>
      </c>
      <c r="T714" t="str">
        <f t="shared" si="373"/>
        <v>No tiene Insuficiencia</v>
      </c>
      <c r="U714">
        <v>1</v>
      </c>
      <c r="V714" t="str">
        <f t="shared" si="374"/>
        <v>Hipertenso</v>
      </c>
      <c r="W714">
        <v>3.3</v>
      </c>
      <c r="X714" t="str">
        <f t="shared" si="363"/>
        <v>Alto</v>
      </c>
      <c r="Y714">
        <v>101</v>
      </c>
      <c r="Z714" t="str">
        <f t="shared" si="364"/>
        <v>Riesgo</v>
      </c>
      <c r="AA714">
        <v>20</v>
      </c>
      <c r="AB714" t="str">
        <f t="shared" si="375"/>
        <v>Dismucion grave</v>
      </c>
      <c r="AC714">
        <v>1016</v>
      </c>
      <c r="AD714" t="str">
        <f t="shared" si="376"/>
        <v>Proteinuria</v>
      </c>
      <c r="AE714">
        <v>812</v>
      </c>
      <c r="AF714" t="str">
        <f t="shared" si="377"/>
        <v>Macroalbuminuria</v>
      </c>
      <c r="AG714">
        <v>452</v>
      </c>
      <c r="AH714" t="str">
        <f t="shared" si="378"/>
        <v>Oliguria</v>
      </c>
      <c r="AI714">
        <v>1</v>
      </c>
      <c r="AJ714" t="str">
        <f t="shared" si="379"/>
        <v>Diabetico</v>
      </c>
      <c r="AK714">
        <v>150</v>
      </c>
      <c r="AL714" t="str">
        <f t="shared" si="380"/>
        <v>Diabetes</v>
      </c>
      <c r="AM714">
        <v>9.5</v>
      </c>
      <c r="AN714" t="str">
        <f t="shared" si="381"/>
        <v>Diabetes</v>
      </c>
      <c r="AO714">
        <v>251</v>
      </c>
      <c r="AP714" t="str">
        <f t="shared" si="382"/>
        <v>Riesgo</v>
      </c>
      <c r="AQ714">
        <v>209</v>
      </c>
      <c r="AR714" t="str">
        <f t="shared" si="383"/>
        <v>Muy alto</v>
      </c>
      <c r="AS714">
        <v>40</v>
      </c>
      <c r="AT714" t="str">
        <f t="shared" si="384"/>
        <v>Bajo</v>
      </c>
      <c r="AU714">
        <v>271</v>
      </c>
      <c r="AV714" t="str">
        <f t="shared" si="385"/>
        <v>Alto</v>
      </c>
      <c r="AW714">
        <v>129</v>
      </c>
      <c r="AX714" t="str">
        <f t="shared" si="386"/>
        <v>Bajo</v>
      </c>
      <c r="AY714">
        <v>6.4</v>
      </c>
      <c r="AZ714" t="str">
        <f t="shared" si="387"/>
        <v>Alto</v>
      </c>
      <c r="BA714">
        <v>7.3</v>
      </c>
      <c r="BB714" t="str">
        <f t="shared" si="365"/>
        <v>Baja</v>
      </c>
      <c r="BC714">
        <v>8.4</v>
      </c>
      <c r="BD714" t="str">
        <f t="shared" si="388"/>
        <v>Bajo</v>
      </c>
      <c r="BE714">
        <v>5.3</v>
      </c>
      <c r="BF714" t="str">
        <f t="shared" si="389"/>
        <v>Alto</v>
      </c>
      <c r="BG714">
        <v>1</v>
      </c>
      <c r="BH714" t="str">
        <f t="shared" si="390"/>
        <v>Toma ECA</v>
      </c>
      <c r="BI714">
        <v>0</v>
      </c>
      <c r="BJ714" t="str">
        <f t="shared" si="391"/>
        <v>No toma ARB</v>
      </c>
      <c r="BK714">
        <v>0</v>
      </c>
      <c r="BL714" t="str">
        <f t="shared" si="392"/>
        <v>No toma diureticos</v>
      </c>
      <c r="BM714">
        <v>1</v>
      </c>
      <c r="BN714" t="str">
        <f t="shared" si="393"/>
        <v>Toma estatinas</v>
      </c>
      <c r="BO714">
        <v>1</v>
      </c>
      <c r="BP714" t="str">
        <f t="shared" si="394"/>
        <v>Enfermedad renal</v>
      </c>
      <c r="BQ714">
        <v>1</v>
      </c>
      <c r="BR714" t="str">
        <f t="shared" si="395"/>
        <v>Enfermedad cardiovascular</v>
      </c>
    </row>
    <row r="715" spans="1:70" x14ac:dyDescent="0.25">
      <c r="A715" t="s">
        <v>715</v>
      </c>
      <c r="B715">
        <v>61</v>
      </c>
      <c r="C715" t="str">
        <f t="shared" si="366"/>
        <v>Adulto Mayor</v>
      </c>
      <c r="D715" t="s">
        <v>6</v>
      </c>
      <c r="E715">
        <v>28.6</v>
      </c>
      <c r="F715" t="str">
        <f t="shared" si="367"/>
        <v>Sobrepeso</v>
      </c>
      <c r="G715">
        <v>1</v>
      </c>
      <c r="H715" t="str">
        <f t="shared" si="368"/>
        <v>Tiene herencia</v>
      </c>
      <c r="I715">
        <v>127</v>
      </c>
      <c r="J715">
        <v>77</v>
      </c>
      <c r="K715">
        <v>85</v>
      </c>
      <c r="L715" t="str">
        <f t="shared" si="369"/>
        <v>Normal</v>
      </c>
      <c r="M715">
        <v>65</v>
      </c>
      <c r="N715" t="str">
        <f t="shared" si="370"/>
        <v>Normal</v>
      </c>
      <c r="O715">
        <v>1</v>
      </c>
      <c r="P715" t="str">
        <f t="shared" si="371"/>
        <v>Sin limitaciones</v>
      </c>
      <c r="Q715">
        <v>0</v>
      </c>
      <c r="R715" t="str">
        <f t="shared" si="372"/>
        <v>No tiene cetoacidosis</v>
      </c>
      <c r="S715">
        <v>0</v>
      </c>
      <c r="T715" t="str">
        <f t="shared" si="373"/>
        <v>No tiene Insuficiencia</v>
      </c>
      <c r="U715">
        <v>1</v>
      </c>
      <c r="V715" t="str">
        <f t="shared" si="374"/>
        <v>Hipertenso</v>
      </c>
      <c r="W715">
        <v>1.1000000000000001</v>
      </c>
      <c r="X715" t="str">
        <f t="shared" si="363"/>
        <v>Alto</v>
      </c>
      <c r="Y715">
        <v>20</v>
      </c>
      <c r="Z715" t="str">
        <f t="shared" si="364"/>
        <v>Normal</v>
      </c>
      <c r="AA715">
        <v>79</v>
      </c>
      <c r="AB715" t="str">
        <f t="shared" si="375"/>
        <v>Funcion disminuida</v>
      </c>
      <c r="AC715">
        <v>26</v>
      </c>
      <c r="AD715" t="str">
        <f t="shared" si="376"/>
        <v>Normal</v>
      </c>
      <c r="AE715">
        <v>23</v>
      </c>
      <c r="AF715" t="str">
        <f t="shared" si="377"/>
        <v>Normal</v>
      </c>
      <c r="AG715">
        <v>2177</v>
      </c>
      <c r="AH715" t="str">
        <f t="shared" si="378"/>
        <v>Poliuria</v>
      </c>
      <c r="AI715">
        <v>0</v>
      </c>
      <c r="AJ715" t="str">
        <f t="shared" si="379"/>
        <v>No Diabetico</v>
      </c>
      <c r="AK715">
        <v>103</v>
      </c>
      <c r="AL715" t="str">
        <f t="shared" si="380"/>
        <v>Prediabetes</v>
      </c>
      <c r="AM715">
        <v>6.2</v>
      </c>
      <c r="AN715" t="str">
        <f t="shared" si="381"/>
        <v>Prediabetes</v>
      </c>
      <c r="AO715">
        <v>161</v>
      </c>
      <c r="AP715" t="str">
        <f t="shared" si="382"/>
        <v>Normal</v>
      </c>
      <c r="AQ715">
        <v>115</v>
      </c>
      <c r="AR715" t="str">
        <f t="shared" si="383"/>
        <v>Casi normal</v>
      </c>
      <c r="AS715">
        <v>49</v>
      </c>
      <c r="AT715" t="str">
        <f t="shared" si="384"/>
        <v>Bajo</v>
      </c>
      <c r="AU715">
        <v>85</v>
      </c>
      <c r="AV715" t="str">
        <f t="shared" si="385"/>
        <v>Normal</v>
      </c>
      <c r="AW715">
        <v>141</v>
      </c>
      <c r="AX715" t="str">
        <f t="shared" si="386"/>
        <v>Normal</v>
      </c>
      <c r="AY715">
        <v>4.9000000000000004</v>
      </c>
      <c r="AZ715" t="str">
        <f t="shared" si="387"/>
        <v>Normal</v>
      </c>
      <c r="BA715">
        <v>13.4</v>
      </c>
      <c r="BB715" t="str">
        <f t="shared" si="365"/>
        <v>Normal</v>
      </c>
      <c r="BC715">
        <v>8.8000000000000007</v>
      </c>
      <c r="BD715" t="str">
        <f t="shared" si="388"/>
        <v>Normal</v>
      </c>
      <c r="BE715">
        <v>3.7</v>
      </c>
      <c r="BF715" t="str">
        <f t="shared" si="389"/>
        <v>Normal</v>
      </c>
      <c r="BG715">
        <v>0</v>
      </c>
      <c r="BH715" t="str">
        <f t="shared" si="390"/>
        <v>No Toma ECA</v>
      </c>
      <c r="BI715">
        <v>0</v>
      </c>
      <c r="BJ715" t="str">
        <f t="shared" si="391"/>
        <v>No toma ARB</v>
      </c>
      <c r="BK715">
        <v>0</v>
      </c>
      <c r="BL715" t="str">
        <f t="shared" si="392"/>
        <v>No toma diureticos</v>
      </c>
      <c r="BM715">
        <v>1</v>
      </c>
      <c r="BN715" t="str">
        <f t="shared" si="393"/>
        <v>Toma estatinas</v>
      </c>
      <c r="BO715">
        <v>0</v>
      </c>
      <c r="BP715" t="str">
        <f t="shared" si="394"/>
        <v>Sano</v>
      </c>
      <c r="BQ715">
        <v>1</v>
      </c>
      <c r="BR715" t="str">
        <f t="shared" si="395"/>
        <v>Enfermedad cardiovascular</v>
      </c>
    </row>
    <row r="716" spans="1:70" x14ac:dyDescent="0.25">
      <c r="A716" t="s">
        <v>716</v>
      </c>
      <c r="B716">
        <v>56</v>
      </c>
      <c r="C716" t="str">
        <f t="shared" si="366"/>
        <v>Adulto</v>
      </c>
      <c r="D716" t="s">
        <v>1</v>
      </c>
      <c r="E716">
        <v>36</v>
      </c>
      <c r="F716" t="str">
        <f t="shared" si="367"/>
        <v>Obesidad II</v>
      </c>
      <c r="G716">
        <v>1</v>
      </c>
      <c r="H716" t="str">
        <f t="shared" si="368"/>
        <v>Tiene herencia</v>
      </c>
      <c r="I716">
        <v>169</v>
      </c>
      <c r="J716">
        <v>103</v>
      </c>
      <c r="K716">
        <v>94</v>
      </c>
      <c r="L716" t="str">
        <f t="shared" si="369"/>
        <v>Normal</v>
      </c>
      <c r="M716">
        <v>28</v>
      </c>
      <c r="N716" t="str">
        <f t="shared" si="370"/>
        <v>Reducida</v>
      </c>
      <c r="O716">
        <v>4</v>
      </c>
      <c r="P716" t="str">
        <f t="shared" si="371"/>
        <v>Incapacidad</v>
      </c>
      <c r="Q716">
        <v>0</v>
      </c>
      <c r="R716" t="str">
        <f t="shared" si="372"/>
        <v>No tiene cetoacidosis</v>
      </c>
      <c r="S716">
        <v>0</v>
      </c>
      <c r="T716" t="str">
        <f t="shared" si="373"/>
        <v>No tiene Insuficiencia</v>
      </c>
      <c r="U716">
        <v>1</v>
      </c>
      <c r="V716" t="str">
        <f t="shared" si="374"/>
        <v>Hipertenso</v>
      </c>
      <c r="W716">
        <v>4.5999999999999996</v>
      </c>
      <c r="X716" t="str">
        <f t="shared" si="363"/>
        <v>Alto</v>
      </c>
      <c r="Y716">
        <v>116</v>
      </c>
      <c r="Z716" t="str">
        <f t="shared" si="364"/>
        <v>Riesgo</v>
      </c>
      <c r="AA716">
        <v>35</v>
      </c>
      <c r="AB716" t="str">
        <f t="shared" si="375"/>
        <v>Funcion disminuida moderada</v>
      </c>
      <c r="AC716">
        <v>621</v>
      </c>
      <c r="AD716" t="str">
        <f t="shared" si="376"/>
        <v>Proteinuria</v>
      </c>
      <c r="AE716">
        <v>496</v>
      </c>
      <c r="AF716" t="str">
        <f t="shared" si="377"/>
        <v>Macroalbuminuria</v>
      </c>
      <c r="AG716">
        <v>539</v>
      </c>
      <c r="AH716" t="str">
        <f t="shared" si="378"/>
        <v>Poliuria</v>
      </c>
      <c r="AI716">
        <v>1</v>
      </c>
      <c r="AJ716" t="str">
        <f t="shared" si="379"/>
        <v>Diabetico</v>
      </c>
      <c r="AK716">
        <v>169</v>
      </c>
      <c r="AL716" t="str">
        <f t="shared" si="380"/>
        <v>Diabetes</v>
      </c>
      <c r="AM716">
        <v>10.3</v>
      </c>
      <c r="AN716" t="str">
        <f t="shared" si="381"/>
        <v>Diabetes</v>
      </c>
      <c r="AO716">
        <v>262</v>
      </c>
      <c r="AP716" t="str">
        <f t="shared" si="382"/>
        <v>Riesgo</v>
      </c>
      <c r="AQ716">
        <v>190</v>
      </c>
      <c r="AR716" t="str">
        <f t="shared" si="383"/>
        <v>Muy alto</v>
      </c>
      <c r="AS716">
        <v>31</v>
      </c>
      <c r="AT716" t="str">
        <f t="shared" si="384"/>
        <v>Bajo</v>
      </c>
      <c r="AU716">
        <v>271</v>
      </c>
      <c r="AV716" t="str">
        <f t="shared" si="385"/>
        <v>Alto</v>
      </c>
      <c r="AW716">
        <v>130</v>
      </c>
      <c r="AX716" t="str">
        <f t="shared" si="386"/>
        <v>Bajo</v>
      </c>
      <c r="AY716">
        <v>5.3</v>
      </c>
      <c r="AZ716" t="str">
        <f t="shared" si="387"/>
        <v>Alto</v>
      </c>
      <c r="BA716">
        <v>9.1999999999999993</v>
      </c>
      <c r="BB716" t="str">
        <f t="shared" si="365"/>
        <v>Baja</v>
      </c>
      <c r="BC716">
        <v>8.4</v>
      </c>
      <c r="BD716" t="str">
        <f t="shared" si="388"/>
        <v>Bajo</v>
      </c>
      <c r="BE716">
        <v>5.9</v>
      </c>
      <c r="BF716" t="str">
        <f t="shared" si="389"/>
        <v>Alto</v>
      </c>
      <c r="BG716">
        <v>0</v>
      </c>
      <c r="BH716" t="str">
        <f t="shared" si="390"/>
        <v>No Toma ECA</v>
      </c>
      <c r="BI716">
        <v>0</v>
      </c>
      <c r="BJ716" t="str">
        <f t="shared" si="391"/>
        <v>No toma ARB</v>
      </c>
      <c r="BK716">
        <v>0</v>
      </c>
      <c r="BL716" t="str">
        <f t="shared" si="392"/>
        <v>No toma diureticos</v>
      </c>
      <c r="BM716">
        <v>1</v>
      </c>
      <c r="BN716" t="str">
        <f t="shared" si="393"/>
        <v>Toma estatinas</v>
      </c>
      <c r="BO716">
        <v>1</v>
      </c>
      <c r="BP716" t="str">
        <f t="shared" si="394"/>
        <v>Enfermedad renal</v>
      </c>
      <c r="BQ716">
        <v>0</v>
      </c>
      <c r="BR716" t="str">
        <f t="shared" si="395"/>
        <v>Sano</v>
      </c>
    </row>
    <row r="717" spans="1:70" x14ac:dyDescent="0.25">
      <c r="A717" t="s">
        <v>717</v>
      </c>
      <c r="B717">
        <v>43</v>
      </c>
      <c r="C717" t="str">
        <f t="shared" si="366"/>
        <v>Adulto</v>
      </c>
      <c r="D717" t="s">
        <v>6</v>
      </c>
      <c r="E717">
        <v>22.1</v>
      </c>
      <c r="F717" t="str">
        <f t="shared" si="367"/>
        <v>Peso Normal</v>
      </c>
      <c r="G717">
        <v>0</v>
      </c>
      <c r="H717" t="str">
        <f t="shared" si="368"/>
        <v>No tiene herencia</v>
      </c>
      <c r="I717">
        <v>107</v>
      </c>
      <c r="J717">
        <v>68</v>
      </c>
      <c r="K717">
        <v>79</v>
      </c>
      <c r="L717" t="str">
        <f t="shared" si="369"/>
        <v>Normal</v>
      </c>
      <c r="M717">
        <v>69</v>
      </c>
      <c r="N717" t="str">
        <f t="shared" si="370"/>
        <v>Normal</v>
      </c>
      <c r="O717">
        <v>2</v>
      </c>
      <c r="P717" t="str">
        <f t="shared" si="371"/>
        <v>Ligera limitaciones</v>
      </c>
      <c r="Q717">
        <v>0</v>
      </c>
      <c r="R717" t="str">
        <f t="shared" si="372"/>
        <v>No tiene cetoacidosis</v>
      </c>
      <c r="S717">
        <v>0</v>
      </c>
      <c r="T717" t="str">
        <f t="shared" si="373"/>
        <v>No tiene Insuficiencia</v>
      </c>
      <c r="U717">
        <v>0</v>
      </c>
      <c r="V717" t="str">
        <f t="shared" si="374"/>
        <v>Normotenso</v>
      </c>
      <c r="W717">
        <v>0.6</v>
      </c>
      <c r="X717" t="str">
        <f t="shared" si="363"/>
        <v>Normal</v>
      </c>
      <c r="Y717">
        <v>20</v>
      </c>
      <c r="Z717" t="str">
        <f t="shared" si="364"/>
        <v>Normal</v>
      </c>
      <c r="AA717">
        <v>89</v>
      </c>
      <c r="AB717" t="str">
        <f t="shared" si="375"/>
        <v>Funcion disminuida</v>
      </c>
      <c r="AC717">
        <v>18</v>
      </c>
      <c r="AD717" t="str">
        <f t="shared" si="376"/>
        <v>Normal</v>
      </c>
      <c r="AE717">
        <v>14</v>
      </c>
      <c r="AF717" t="str">
        <f t="shared" si="377"/>
        <v>Normal</v>
      </c>
      <c r="AG717">
        <v>1490</v>
      </c>
      <c r="AH717" t="str">
        <f t="shared" si="378"/>
        <v>Poliuria</v>
      </c>
      <c r="AI717">
        <v>0</v>
      </c>
      <c r="AJ717" t="str">
        <f t="shared" si="379"/>
        <v>No Diabetico</v>
      </c>
      <c r="AK717">
        <v>86</v>
      </c>
      <c r="AL717" t="str">
        <f t="shared" si="380"/>
        <v>Normal</v>
      </c>
      <c r="AM717">
        <v>6</v>
      </c>
      <c r="AN717" t="str">
        <f t="shared" si="381"/>
        <v>Prediabetes</v>
      </c>
      <c r="AO717">
        <v>166</v>
      </c>
      <c r="AP717" t="str">
        <f t="shared" si="382"/>
        <v>Normal</v>
      </c>
      <c r="AQ717">
        <v>119</v>
      </c>
      <c r="AR717" t="str">
        <f t="shared" si="383"/>
        <v>Casi normal</v>
      </c>
      <c r="AS717">
        <v>67</v>
      </c>
      <c r="AT717" t="str">
        <f t="shared" si="384"/>
        <v>Normal</v>
      </c>
      <c r="AU717">
        <v>127</v>
      </c>
      <c r="AV717" t="str">
        <f t="shared" si="385"/>
        <v>Normal</v>
      </c>
      <c r="AW717">
        <v>139</v>
      </c>
      <c r="AX717" t="str">
        <f t="shared" si="386"/>
        <v>Normal</v>
      </c>
      <c r="AY717">
        <v>4.4000000000000004</v>
      </c>
      <c r="AZ717" t="str">
        <f t="shared" si="387"/>
        <v>Normal</v>
      </c>
      <c r="BA717">
        <v>13.7</v>
      </c>
      <c r="BB717" t="str">
        <f t="shared" si="365"/>
        <v>Normal</v>
      </c>
      <c r="BC717">
        <v>8.6999999999999993</v>
      </c>
      <c r="BD717" t="str">
        <f t="shared" si="388"/>
        <v>Normal</v>
      </c>
      <c r="BE717">
        <v>3.2</v>
      </c>
      <c r="BF717" t="str">
        <f t="shared" si="389"/>
        <v>Normal</v>
      </c>
      <c r="BG717">
        <v>0</v>
      </c>
      <c r="BH717" t="str">
        <f t="shared" si="390"/>
        <v>No Toma ECA</v>
      </c>
      <c r="BI717">
        <v>0</v>
      </c>
      <c r="BJ717" t="str">
        <f t="shared" si="391"/>
        <v>No toma ARB</v>
      </c>
      <c r="BK717">
        <v>0</v>
      </c>
      <c r="BL717" t="str">
        <f t="shared" si="392"/>
        <v>No toma diureticos</v>
      </c>
      <c r="BM717">
        <v>0</v>
      </c>
      <c r="BN717" t="str">
        <f t="shared" si="393"/>
        <v>No toma estatinas</v>
      </c>
      <c r="BO717">
        <v>0</v>
      </c>
      <c r="BP717" t="str">
        <f t="shared" si="394"/>
        <v>Sano</v>
      </c>
      <c r="BQ717">
        <v>0</v>
      </c>
      <c r="BR717" t="str">
        <f t="shared" si="395"/>
        <v>Sano</v>
      </c>
    </row>
    <row r="718" spans="1:70" x14ac:dyDescent="0.25">
      <c r="A718" t="s">
        <v>718</v>
      </c>
      <c r="B718">
        <v>45</v>
      </c>
      <c r="C718" t="str">
        <f t="shared" si="366"/>
        <v>Adulto</v>
      </c>
      <c r="D718" t="s">
        <v>1</v>
      </c>
      <c r="E718">
        <v>27.2</v>
      </c>
      <c r="F718" t="str">
        <f t="shared" si="367"/>
        <v>Sobrepeso</v>
      </c>
      <c r="G718">
        <v>0</v>
      </c>
      <c r="H718" t="str">
        <f t="shared" si="368"/>
        <v>No tiene herencia</v>
      </c>
      <c r="I718">
        <v>118</v>
      </c>
      <c r="J718">
        <v>76</v>
      </c>
      <c r="K718">
        <v>63</v>
      </c>
      <c r="L718" t="str">
        <f t="shared" si="369"/>
        <v>Normal</v>
      </c>
      <c r="M718">
        <v>59</v>
      </c>
      <c r="N718" t="str">
        <f t="shared" si="370"/>
        <v>Normal</v>
      </c>
      <c r="O718">
        <v>2</v>
      </c>
      <c r="P718" t="str">
        <f t="shared" si="371"/>
        <v>Ligera limitaciones</v>
      </c>
      <c r="Q718">
        <v>0</v>
      </c>
      <c r="R718" t="str">
        <f t="shared" si="372"/>
        <v>No tiene cetoacidosis</v>
      </c>
      <c r="S718">
        <v>0</v>
      </c>
      <c r="T718" t="str">
        <f t="shared" si="373"/>
        <v>No tiene Insuficiencia</v>
      </c>
      <c r="U718">
        <v>1</v>
      </c>
      <c r="V718" t="str">
        <f t="shared" si="374"/>
        <v>Hipertenso</v>
      </c>
      <c r="W718">
        <v>1.1000000000000001</v>
      </c>
      <c r="X718" t="str">
        <f t="shared" si="363"/>
        <v>Normal</v>
      </c>
      <c r="Y718">
        <v>22</v>
      </c>
      <c r="Z718" t="str">
        <f t="shared" si="364"/>
        <v>Normal</v>
      </c>
      <c r="AA718">
        <v>65</v>
      </c>
      <c r="AB718" t="str">
        <f t="shared" si="375"/>
        <v>Funcion disminuida</v>
      </c>
      <c r="AC718">
        <v>8</v>
      </c>
      <c r="AD718" t="str">
        <f t="shared" si="376"/>
        <v>Normal</v>
      </c>
      <c r="AE718">
        <v>5</v>
      </c>
      <c r="AF718" t="str">
        <f t="shared" si="377"/>
        <v>Normal</v>
      </c>
      <c r="AG718">
        <v>1925</v>
      </c>
      <c r="AH718" t="str">
        <f t="shared" si="378"/>
        <v>Poliuria</v>
      </c>
      <c r="AI718">
        <v>0</v>
      </c>
      <c r="AJ718" t="str">
        <f t="shared" si="379"/>
        <v>No Diabetico</v>
      </c>
      <c r="AK718">
        <v>106</v>
      </c>
      <c r="AL718" t="str">
        <f t="shared" si="380"/>
        <v>Prediabetes</v>
      </c>
      <c r="AM718">
        <v>5.2</v>
      </c>
      <c r="AN718" t="str">
        <f t="shared" si="381"/>
        <v>Normal</v>
      </c>
      <c r="AO718">
        <v>186</v>
      </c>
      <c r="AP718" t="str">
        <f t="shared" si="382"/>
        <v>Normal</v>
      </c>
      <c r="AQ718">
        <v>88</v>
      </c>
      <c r="AR718" t="str">
        <f t="shared" si="383"/>
        <v>Normal</v>
      </c>
      <c r="AS718">
        <v>68</v>
      </c>
      <c r="AT718" t="str">
        <f t="shared" si="384"/>
        <v>Normal</v>
      </c>
      <c r="AU718">
        <v>114</v>
      </c>
      <c r="AV718" t="str">
        <f t="shared" si="385"/>
        <v>Normal</v>
      </c>
      <c r="AW718">
        <v>144</v>
      </c>
      <c r="AX718" t="str">
        <f t="shared" si="386"/>
        <v>Normal</v>
      </c>
      <c r="AY718">
        <v>3.8</v>
      </c>
      <c r="AZ718" t="str">
        <f t="shared" si="387"/>
        <v>Normal</v>
      </c>
      <c r="BA718">
        <v>15.9</v>
      </c>
      <c r="BB718" t="str">
        <f t="shared" si="365"/>
        <v>Normal</v>
      </c>
      <c r="BC718">
        <v>9.9</v>
      </c>
      <c r="BD718" t="str">
        <f t="shared" si="388"/>
        <v>Normal</v>
      </c>
      <c r="BE718">
        <v>4.2</v>
      </c>
      <c r="BF718" t="str">
        <f t="shared" si="389"/>
        <v>Normal</v>
      </c>
      <c r="BG718">
        <v>0</v>
      </c>
      <c r="BH718" t="str">
        <f t="shared" si="390"/>
        <v>No Toma ECA</v>
      </c>
      <c r="BI718">
        <v>0</v>
      </c>
      <c r="BJ718" t="str">
        <f t="shared" si="391"/>
        <v>No toma ARB</v>
      </c>
      <c r="BK718">
        <v>0</v>
      </c>
      <c r="BL718" t="str">
        <f t="shared" si="392"/>
        <v>No toma diureticos</v>
      </c>
      <c r="BM718">
        <v>0</v>
      </c>
      <c r="BN718" t="str">
        <f t="shared" si="393"/>
        <v>No toma estatinas</v>
      </c>
      <c r="BO718">
        <v>0</v>
      </c>
      <c r="BP718" t="str">
        <f t="shared" si="394"/>
        <v>Sano</v>
      </c>
      <c r="BQ718">
        <v>0</v>
      </c>
      <c r="BR718" t="str">
        <f t="shared" si="395"/>
        <v>Sano</v>
      </c>
    </row>
    <row r="719" spans="1:70" x14ac:dyDescent="0.25">
      <c r="A719" t="s">
        <v>719</v>
      </c>
      <c r="B719">
        <v>61</v>
      </c>
      <c r="C719" t="str">
        <f t="shared" si="366"/>
        <v>Adulto Mayor</v>
      </c>
      <c r="D719" t="s">
        <v>6</v>
      </c>
      <c r="E719">
        <v>26</v>
      </c>
      <c r="F719" t="str">
        <f t="shared" si="367"/>
        <v>Sobrepeso</v>
      </c>
      <c r="G719">
        <v>0</v>
      </c>
      <c r="H719" t="str">
        <f t="shared" si="368"/>
        <v>No tiene herencia</v>
      </c>
      <c r="I719">
        <v>134</v>
      </c>
      <c r="J719">
        <v>83</v>
      </c>
      <c r="K719">
        <v>80</v>
      </c>
      <c r="L719" t="str">
        <f t="shared" si="369"/>
        <v>Normal</v>
      </c>
      <c r="M719">
        <v>69</v>
      </c>
      <c r="N719" t="str">
        <f t="shared" si="370"/>
        <v>Normal</v>
      </c>
      <c r="O719">
        <v>2</v>
      </c>
      <c r="P719" t="str">
        <f t="shared" si="371"/>
        <v>Ligera limitaciones</v>
      </c>
      <c r="Q719">
        <v>0</v>
      </c>
      <c r="R719" t="str">
        <f t="shared" si="372"/>
        <v>No tiene cetoacidosis</v>
      </c>
      <c r="S719">
        <v>0</v>
      </c>
      <c r="T719" t="str">
        <f t="shared" si="373"/>
        <v>No tiene Insuficiencia</v>
      </c>
      <c r="U719">
        <v>1</v>
      </c>
      <c r="V719" t="str">
        <f t="shared" si="374"/>
        <v>Hipertenso</v>
      </c>
      <c r="W719">
        <v>0.7</v>
      </c>
      <c r="X719" t="str">
        <f t="shared" si="363"/>
        <v>Normal</v>
      </c>
      <c r="Y719">
        <v>29</v>
      </c>
      <c r="Z719" t="str">
        <f t="shared" si="364"/>
        <v>Normal</v>
      </c>
      <c r="AA719">
        <v>102</v>
      </c>
      <c r="AB719" t="str">
        <f t="shared" si="375"/>
        <v>Normal</v>
      </c>
      <c r="AC719">
        <v>24</v>
      </c>
      <c r="AD719" t="str">
        <f t="shared" si="376"/>
        <v>Normal</v>
      </c>
      <c r="AE719">
        <v>19</v>
      </c>
      <c r="AF719" t="str">
        <f t="shared" si="377"/>
        <v>Normal</v>
      </c>
      <c r="AG719">
        <v>1604</v>
      </c>
      <c r="AH719" t="str">
        <f t="shared" si="378"/>
        <v>Poliuria</v>
      </c>
      <c r="AI719">
        <v>0</v>
      </c>
      <c r="AJ719" t="str">
        <f t="shared" si="379"/>
        <v>No Diabetico</v>
      </c>
      <c r="AK719">
        <v>86</v>
      </c>
      <c r="AL719" t="str">
        <f t="shared" si="380"/>
        <v>Normal</v>
      </c>
      <c r="AM719">
        <v>5.0999999999999996</v>
      </c>
      <c r="AN719" t="str">
        <f t="shared" si="381"/>
        <v>Normal</v>
      </c>
      <c r="AO719">
        <v>185</v>
      </c>
      <c r="AP719" t="str">
        <f t="shared" si="382"/>
        <v>Normal</v>
      </c>
      <c r="AQ719">
        <v>101</v>
      </c>
      <c r="AR719" t="str">
        <f t="shared" si="383"/>
        <v>Casi normal</v>
      </c>
      <c r="AS719">
        <v>47</v>
      </c>
      <c r="AT719" t="str">
        <f t="shared" si="384"/>
        <v>Bajo</v>
      </c>
      <c r="AU719">
        <v>133</v>
      </c>
      <c r="AV719" t="str">
        <f t="shared" si="385"/>
        <v>Normal</v>
      </c>
      <c r="AW719">
        <v>137</v>
      </c>
      <c r="AX719" t="str">
        <f t="shared" si="386"/>
        <v>Normal</v>
      </c>
      <c r="AY719">
        <v>3.5</v>
      </c>
      <c r="AZ719" t="str">
        <f t="shared" si="387"/>
        <v>Normal</v>
      </c>
      <c r="BA719">
        <v>13.8</v>
      </c>
      <c r="BB719" t="str">
        <f t="shared" si="365"/>
        <v>Normal</v>
      </c>
      <c r="BC719">
        <v>9.6999999999999993</v>
      </c>
      <c r="BD719" t="str">
        <f t="shared" si="388"/>
        <v>Normal</v>
      </c>
      <c r="BE719">
        <v>3.1</v>
      </c>
      <c r="BF719" t="str">
        <f t="shared" si="389"/>
        <v>Normal</v>
      </c>
      <c r="BG719">
        <v>1</v>
      </c>
      <c r="BH719" t="str">
        <f t="shared" si="390"/>
        <v>Toma ECA</v>
      </c>
      <c r="BI719">
        <v>1</v>
      </c>
      <c r="BJ719" t="str">
        <f t="shared" si="391"/>
        <v>Toma ARB</v>
      </c>
      <c r="BK719">
        <v>1</v>
      </c>
      <c r="BL719" t="str">
        <f t="shared" si="392"/>
        <v>Toma diureticos</v>
      </c>
      <c r="BM719">
        <v>0</v>
      </c>
      <c r="BN719" t="str">
        <f t="shared" si="393"/>
        <v>No toma estatinas</v>
      </c>
      <c r="BO719">
        <v>0</v>
      </c>
      <c r="BP719" t="str">
        <f t="shared" si="394"/>
        <v>Sano</v>
      </c>
      <c r="BQ719">
        <v>0</v>
      </c>
      <c r="BR719" t="str">
        <f t="shared" si="395"/>
        <v>Sano</v>
      </c>
    </row>
    <row r="720" spans="1:70" x14ac:dyDescent="0.25">
      <c r="A720" t="s">
        <v>720</v>
      </c>
      <c r="B720">
        <v>55</v>
      </c>
      <c r="C720" t="str">
        <f t="shared" si="366"/>
        <v>Adulto</v>
      </c>
      <c r="D720" t="s">
        <v>6</v>
      </c>
      <c r="E720">
        <v>26.8</v>
      </c>
      <c r="F720" t="str">
        <f t="shared" si="367"/>
        <v>Sobrepeso</v>
      </c>
      <c r="G720">
        <v>1</v>
      </c>
      <c r="H720" t="str">
        <f t="shared" si="368"/>
        <v>Tiene herencia</v>
      </c>
      <c r="I720">
        <v>156</v>
      </c>
      <c r="J720">
        <v>97</v>
      </c>
      <c r="K720">
        <v>100</v>
      </c>
      <c r="L720" t="str">
        <f t="shared" si="369"/>
        <v>Normal</v>
      </c>
      <c r="M720">
        <v>40</v>
      </c>
      <c r="N720" t="str">
        <f t="shared" si="370"/>
        <v>Reducida</v>
      </c>
      <c r="O720">
        <v>3</v>
      </c>
      <c r="P720" t="str">
        <f t="shared" si="371"/>
        <v>Limitacion marcada</v>
      </c>
      <c r="Q720">
        <v>1</v>
      </c>
      <c r="R720" t="str">
        <f t="shared" si="372"/>
        <v>Tiene cetoacidosis</v>
      </c>
      <c r="S720">
        <v>0</v>
      </c>
      <c r="T720" t="str">
        <f t="shared" si="373"/>
        <v>No tiene Insuficiencia</v>
      </c>
      <c r="U720">
        <v>1</v>
      </c>
      <c r="V720" t="str">
        <f t="shared" si="374"/>
        <v>Hipertenso</v>
      </c>
      <c r="W720">
        <v>2.6</v>
      </c>
      <c r="X720" t="str">
        <f t="shared" si="363"/>
        <v>Alto</v>
      </c>
      <c r="Y720">
        <v>106</v>
      </c>
      <c r="Z720" t="str">
        <f t="shared" si="364"/>
        <v>Riesgo</v>
      </c>
      <c r="AA720">
        <v>21</v>
      </c>
      <c r="AB720" t="str">
        <f t="shared" si="375"/>
        <v>Dismucion grave</v>
      </c>
      <c r="AC720">
        <v>425</v>
      </c>
      <c r="AD720" t="str">
        <f t="shared" si="376"/>
        <v>Proteinuria</v>
      </c>
      <c r="AE720">
        <v>297</v>
      </c>
      <c r="AF720" t="str">
        <f t="shared" si="377"/>
        <v>Microalbuminuria</v>
      </c>
      <c r="AG720">
        <v>348</v>
      </c>
      <c r="AH720" t="str">
        <f t="shared" si="378"/>
        <v>Oliguria</v>
      </c>
      <c r="AI720">
        <v>1</v>
      </c>
      <c r="AJ720" t="str">
        <f t="shared" si="379"/>
        <v>Diabetico</v>
      </c>
      <c r="AK720">
        <v>170</v>
      </c>
      <c r="AL720" t="str">
        <f t="shared" si="380"/>
        <v>Diabetes</v>
      </c>
      <c r="AM720">
        <v>9.3000000000000007</v>
      </c>
      <c r="AN720" t="str">
        <f t="shared" si="381"/>
        <v>Diabetes</v>
      </c>
      <c r="AO720">
        <v>231</v>
      </c>
      <c r="AP720" t="str">
        <f t="shared" si="382"/>
        <v>Alto</v>
      </c>
      <c r="AQ720">
        <v>178</v>
      </c>
      <c r="AR720" t="str">
        <f t="shared" si="383"/>
        <v>Alto</v>
      </c>
      <c r="AS720">
        <v>25</v>
      </c>
      <c r="AT720" t="str">
        <f t="shared" si="384"/>
        <v>Bajo</v>
      </c>
      <c r="AU720">
        <v>239</v>
      </c>
      <c r="AV720" t="str">
        <f t="shared" si="385"/>
        <v>Alto</v>
      </c>
      <c r="AW720">
        <v>138</v>
      </c>
      <c r="AX720" t="str">
        <f t="shared" si="386"/>
        <v>Normal</v>
      </c>
      <c r="AY720">
        <v>6.7</v>
      </c>
      <c r="AZ720" t="str">
        <f t="shared" si="387"/>
        <v>Alto</v>
      </c>
      <c r="BA720">
        <v>7.9</v>
      </c>
      <c r="BB720" t="str">
        <f t="shared" si="365"/>
        <v>Baja</v>
      </c>
      <c r="BC720">
        <v>8.6999999999999993</v>
      </c>
      <c r="BD720" t="str">
        <f t="shared" si="388"/>
        <v>Normal</v>
      </c>
      <c r="BE720">
        <v>5.2</v>
      </c>
      <c r="BF720" t="str">
        <f t="shared" si="389"/>
        <v>Alto</v>
      </c>
      <c r="BG720">
        <v>1</v>
      </c>
      <c r="BH720" t="str">
        <f t="shared" si="390"/>
        <v>Toma ECA</v>
      </c>
      <c r="BI720">
        <v>0</v>
      </c>
      <c r="BJ720" t="str">
        <f t="shared" si="391"/>
        <v>No toma ARB</v>
      </c>
      <c r="BK720">
        <v>0</v>
      </c>
      <c r="BL720" t="str">
        <f t="shared" si="392"/>
        <v>No toma diureticos</v>
      </c>
      <c r="BM720">
        <v>1</v>
      </c>
      <c r="BN720" t="str">
        <f t="shared" si="393"/>
        <v>Toma estatinas</v>
      </c>
      <c r="BO720">
        <v>1</v>
      </c>
      <c r="BP720" t="str">
        <f t="shared" si="394"/>
        <v>Enfermedad renal</v>
      </c>
      <c r="BQ720">
        <v>1</v>
      </c>
      <c r="BR720" t="str">
        <f t="shared" si="395"/>
        <v>Enfermedad cardiovascular</v>
      </c>
    </row>
    <row r="721" spans="1:70" x14ac:dyDescent="0.25">
      <c r="A721" t="s">
        <v>721</v>
      </c>
      <c r="B721">
        <v>65</v>
      </c>
      <c r="C721" t="str">
        <f t="shared" si="366"/>
        <v>Adulto Mayor</v>
      </c>
      <c r="D721" t="s">
        <v>6</v>
      </c>
      <c r="E721">
        <v>20.100000000000001</v>
      </c>
      <c r="F721" t="str">
        <f t="shared" si="367"/>
        <v>Peso Normal</v>
      </c>
      <c r="G721">
        <v>0</v>
      </c>
      <c r="H721" t="str">
        <f t="shared" si="368"/>
        <v>No tiene herencia</v>
      </c>
      <c r="I721">
        <v>104</v>
      </c>
      <c r="J721">
        <v>80</v>
      </c>
      <c r="K721">
        <v>67</v>
      </c>
      <c r="L721" t="str">
        <f t="shared" si="369"/>
        <v>Normal</v>
      </c>
      <c r="M721">
        <v>57</v>
      </c>
      <c r="N721" t="str">
        <f t="shared" si="370"/>
        <v>Normal</v>
      </c>
      <c r="O721">
        <v>1</v>
      </c>
      <c r="P721" t="str">
        <f t="shared" si="371"/>
        <v>Sin limitaciones</v>
      </c>
      <c r="Q721">
        <v>0</v>
      </c>
      <c r="R721" t="str">
        <f t="shared" si="372"/>
        <v>No tiene cetoacidosis</v>
      </c>
      <c r="S721">
        <v>0</v>
      </c>
      <c r="T721" t="str">
        <f t="shared" si="373"/>
        <v>No tiene Insuficiencia</v>
      </c>
      <c r="U721">
        <v>1</v>
      </c>
      <c r="V721" t="str">
        <f t="shared" si="374"/>
        <v>Hipertenso</v>
      </c>
      <c r="W721">
        <v>1.2</v>
      </c>
      <c r="X721" t="str">
        <f t="shared" si="363"/>
        <v>Alto</v>
      </c>
      <c r="Y721">
        <v>25</v>
      </c>
      <c r="Z721" t="str">
        <f t="shared" si="364"/>
        <v>Normal</v>
      </c>
      <c r="AA721">
        <v>97</v>
      </c>
      <c r="AB721" t="str">
        <f t="shared" si="375"/>
        <v>Normal</v>
      </c>
      <c r="AC721">
        <v>20</v>
      </c>
      <c r="AD721" t="str">
        <f t="shared" si="376"/>
        <v>Normal</v>
      </c>
      <c r="AE721">
        <v>16</v>
      </c>
      <c r="AF721" t="str">
        <f t="shared" si="377"/>
        <v>Normal</v>
      </c>
      <c r="AG721">
        <v>1056</v>
      </c>
      <c r="AH721" t="str">
        <f t="shared" si="378"/>
        <v>Poliuria</v>
      </c>
      <c r="AI721">
        <v>1</v>
      </c>
      <c r="AJ721" t="str">
        <f t="shared" si="379"/>
        <v>Diabetico</v>
      </c>
      <c r="AK721">
        <v>95</v>
      </c>
      <c r="AL721" t="str">
        <f t="shared" si="380"/>
        <v>Normal</v>
      </c>
      <c r="AM721">
        <v>5.9</v>
      </c>
      <c r="AN721" t="str">
        <f t="shared" si="381"/>
        <v>Prediabetes</v>
      </c>
      <c r="AO721">
        <v>178</v>
      </c>
      <c r="AP721" t="str">
        <f t="shared" si="382"/>
        <v>Normal</v>
      </c>
      <c r="AQ721">
        <v>97</v>
      </c>
      <c r="AR721" t="str">
        <f t="shared" si="383"/>
        <v>Normal</v>
      </c>
      <c r="AS721">
        <v>53</v>
      </c>
      <c r="AT721" t="str">
        <f t="shared" si="384"/>
        <v>Bajo</v>
      </c>
      <c r="AU721">
        <v>81</v>
      </c>
      <c r="AV721" t="str">
        <f t="shared" si="385"/>
        <v>Normal</v>
      </c>
      <c r="AW721">
        <v>140</v>
      </c>
      <c r="AX721" t="str">
        <f t="shared" si="386"/>
        <v>Normal</v>
      </c>
      <c r="AY721">
        <v>4</v>
      </c>
      <c r="AZ721" t="str">
        <f t="shared" si="387"/>
        <v>Normal</v>
      </c>
      <c r="BA721">
        <v>16</v>
      </c>
      <c r="BB721" t="str">
        <f t="shared" si="365"/>
        <v>Alta</v>
      </c>
      <c r="BC721">
        <v>9</v>
      </c>
      <c r="BD721" t="str">
        <f t="shared" si="388"/>
        <v>Normal</v>
      </c>
      <c r="BE721">
        <v>3.4</v>
      </c>
      <c r="BF721" t="str">
        <f t="shared" si="389"/>
        <v>Normal</v>
      </c>
      <c r="BG721">
        <v>1</v>
      </c>
      <c r="BH721" t="str">
        <f t="shared" si="390"/>
        <v>Toma ECA</v>
      </c>
      <c r="BI721">
        <v>0</v>
      </c>
      <c r="BJ721" t="str">
        <f t="shared" si="391"/>
        <v>No toma ARB</v>
      </c>
      <c r="BK721">
        <v>0</v>
      </c>
      <c r="BL721" t="str">
        <f t="shared" si="392"/>
        <v>No toma diureticos</v>
      </c>
      <c r="BM721">
        <v>1</v>
      </c>
      <c r="BN721" t="str">
        <f t="shared" si="393"/>
        <v>Toma estatinas</v>
      </c>
      <c r="BO721">
        <v>0</v>
      </c>
      <c r="BP721" t="str">
        <f t="shared" si="394"/>
        <v>Sano</v>
      </c>
      <c r="BQ721">
        <v>0</v>
      </c>
      <c r="BR721" t="str">
        <f t="shared" si="395"/>
        <v>Sano</v>
      </c>
    </row>
    <row r="722" spans="1:70" x14ac:dyDescent="0.25">
      <c r="A722" t="s">
        <v>722</v>
      </c>
      <c r="B722">
        <v>71</v>
      </c>
      <c r="C722" t="str">
        <f t="shared" si="366"/>
        <v>Adulto Mayor</v>
      </c>
      <c r="D722" t="s">
        <v>6</v>
      </c>
      <c r="E722">
        <v>37.1</v>
      </c>
      <c r="F722" t="str">
        <f t="shared" si="367"/>
        <v>Obesidad II</v>
      </c>
      <c r="G722">
        <v>1</v>
      </c>
      <c r="H722" t="str">
        <f t="shared" si="368"/>
        <v>Tiene herencia</v>
      </c>
      <c r="I722">
        <v>163</v>
      </c>
      <c r="J722">
        <v>103</v>
      </c>
      <c r="K722">
        <v>88</v>
      </c>
      <c r="L722" t="str">
        <f t="shared" si="369"/>
        <v>Normal</v>
      </c>
      <c r="M722">
        <v>38</v>
      </c>
      <c r="N722" t="str">
        <f t="shared" si="370"/>
        <v>Reducida</v>
      </c>
      <c r="O722">
        <v>2</v>
      </c>
      <c r="P722" t="str">
        <f t="shared" si="371"/>
        <v>Ligera limitaciones</v>
      </c>
      <c r="Q722">
        <v>1</v>
      </c>
      <c r="R722" t="str">
        <f t="shared" si="372"/>
        <v>Tiene cetoacidosis</v>
      </c>
      <c r="S722">
        <v>1</v>
      </c>
      <c r="T722" t="str">
        <f t="shared" si="373"/>
        <v>Tiene Insuficiencia</v>
      </c>
      <c r="U722">
        <v>1</v>
      </c>
      <c r="V722" t="str">
        <f t="shared" si="374"/>
        <v>Hipertenso</v>
      </c>
      <c r="W722">
        <v>3.5</v>
      </c>
      <c r="X722" t="str">
        <f t="shared" si="363"/>
        <v>Alto</v>
      </c>
      <c r="Y722">
        <v>91</v>
      </c>
      <c r="Z722" t="str">
        <f t="shared" si="364"/>
        <v>Elevado</v>
      </c>
      <c r="AA722">
        <v>32</v>
      </c>
      <c r="AB722" t="str">
        <f t="shared" si="375"/>
        <v>Funcion disminuida moderada</v>
      </c>
      <c r="AC722">
        <v>2059</v>
      </c>
      <c r="AD722" t="str">
        <f t="shared" si="376"/>
        <v>Proteinuria</v>
      </c>
      <c r="AE722">
        <v>1853</v>
      </c>
      <c r="AF722" t="str">
        <f t="shared" si="377"/>
        <v>Macroalbuminuria</v>
      </c>
      <c r="AG722">
        <v>798</v>
      </c>
      <c r="AH722" t="str">
        <f t="shared" si="378"/>
        <v>Poliuria</v>
      </c>
      <c r="AI722">
        <v>0</v>
      </c>
      <c r="AJ722" t="str">
        <f t="shared" si="379"/>
        <v>No Diabetico</v>
      </c>
      <c r="AK722">
        <v>138</v>
      </c>
      <c r="AL722" t="str">
        <f t="shared" si="380"/>
        <v>Diabetes</v>
      </c>
      <c r="AM722">
        <v>7.1</v>
      </c>
      <c r="AN722" t="str">
        <f t="shared" si="381"/>
        <v>Diabetes</v>
      </c>
      <c r="AO722">
        <v>295</v>
      </c>
      <c r="AP722" t="str">
        <f t="shared" si="382"/>
        <v>Riesgo</v>
      </c>
      <c r="AQ722">
        <v>158</v>
      </c>
      <c r="AR722" t="str">
        <f t="shared" si="383"/>
        <v>Limite alto</v>
      </c>
      <c r="AS722">
        <v>45</v>
      </c>
      <c r="AT722" t="str">
        <f t="shared" si="384"/>
        <v>Bajo</v>
      </c>
      <c r="AU722">
        <v>214</v>
      </c>
      <c r="AV722" t="str">
        <f t="shared" si="385"/>
        <v>Alto</v>
      </c>
      <c r="AW722">
        <v>134</v>
      </c>
      <c r="AX722" t="str">
        <f t="shared" si="386"/>
        <v>Bajo</v>
      </c>
      <c r="AY722">
        <v>5.8</v>
      </c>
      <c r="AZ722" t="str">
        <f t="shared" si="387"/>
        <v>Alto</v>
      </c>
      <c r="BA722">
        <v>7.2</v>
      </c>
      <c r="BB722" t="str">
        <f t="shared" si="365"/>
        <v>Baja</v>
      </c>
      <c r="BC722">
        <v>8.9</v>
      </c>
      <c r="BD722" t="str">
        <f t="shared" si="388"/>
        <v>Normal</v>
      </c>
      <c r="BE722">
        <v>7.4</v>
      </c>
      <c r="BF722" t="str">
        <f t="shared" si="389"/>
        <v>Alto</v>
      </c>
      <c r="BG722">
        <v>1</v>
      </c>
      <c r="BH722" t="str">
        <f t="shared" si="390"/>
        <v>Toma ECA</v>
      </c>
      <c r="BI722">
        <v>1</v>
      </c>
      <c r="BJ722" t="str">
        <f t="shared" si="391"/>
        <v>Toma ARB</v>
      </c>
      <c r="BK722">
        <v>1</v>
      </c>
      <c r="BL722" t="str">
        <f t="shared" si="392"/>
        <v>Toma diureticos</v>
      </c>
      <c r="BM722">
        <v>0</v>
      </c>
      <c r="BN722" t="str">
        <f t="shared" si="393"/>
        <v>No toma estatinas</v>
      </c>
      <c r="BO722">
        <v>1</v>
      </c>
      <c r="BP722" t="str">
        <f t="shared" si="394"/>
        <v>Enfermedad renal</v>
      </c>
      <c r="BQ722">
        <v>0</v>
      </c>
      <c r="BR722" t="str">
        <f t="shared" si="395"/>
        <v>Sano</v>
      </c>
    </row>
    <row r="723" spans="1:70" x14ac:dyDescent="0.25">
      <c r="A723" t="s">
        <v>723</v>
      </c>
      <c r="B723">
        <v>39</v>
      </c>
      <c r="C723" t="str">
        <f t="shared" si="366"/>
        <v>Adulto</v>
      </c>
      <c r="D723" t="s">
        <v>1</v>
      </c>
      <c r="E723">
        <v>23.5</v>
      </c>
      <c r="F723" t="str">
        <f t="shared" si="367"/>
        <v>Peso Normal</v>
      </c>
      <c r="G723">
        <v>0</v>
      </c>
      <c r="H723" t="str">
        <f t="shared" si="368"/>
        <v>No tiene herencia</v>
      </c>
      <c r="I723">
        <v>107</v>
      </c>
      <c r="J723">
        <v>78</v>
      </c>
      <c r="K723">
        <v>83</v>
      </c>
      <c r="L723" t="str">
        <f t="shared" si="369"/>
        <v>Normal</v>
      </c>
      <c r="M723">
        <v>66</v>
      </c>
      <c r="N723" t="str">
        <f t="shared" si="370"/>
        <v>Normal</v>
      </c>
      <c r="O723">
        <v>2</v>
      </c>
      <c r="P723" t="str">
        <f t="shared" si="371"/>
        <v>Ligera limitaciones</v>
      </c>
      <c r="Q723">
        <v>0</v>
      </c>
      <c r="R723" t="str">
        <f t="shared" si="372"/>
        <v>No tiene cetoacidosis</v>
      </c>
      <c r="S723">
        <v>0</v>
      </c>
      <c r="T723" t="str">
        <f t="shared" si="373"/>
        <v>No tiene Insuficiencia</v>
      </c>
      <c r="U723">
        <v>0</v>
      </c>
      <c r="V723" t="str">
        <f t="shared" si="374"/>
        <v>Normotenso</v>
      </c>
      <c r="W723">
        <v>0.7</v>
      </c>
      <c r="X723" t="str">
        <f t="shared" si="363"/>
        <v>Normal</v>
      </c>
      <c r="Y723">
        <v>20</v>
      </c>
      <c r="Z723" t="str">
        <f t="shared" si="364"/>
        <v>Normal</v>
      </c>
      <c r="AA723">
        <v>91</v>
      </c>
      <c r="AB723" t="str">
        <f t="shared" si="375"/>
        <v>Normal</v>
      </c>
      <c r="AC723">
        <v>15</v>
      </c>
      <c r="AD723" t="str">
        <f t="shared" si="376"/>
        <v>Normal</v>
      </c>
      <c r="AE723">
        <v>12</v>
      </c>
      <c r="AF723" t="str">
        <f t="shared" si="377"/>
        <v>Normal</v>
      </c>
      <c r="AG723">
        <v>1937</v>
      </c>
      <c r="AH723" t="str">
        <f t="shared" si="378"/>
        <v>Poliuria</v>
      </c>
      <c r="AI723">
        <v>0</v>
      </c>
      <c r="AJ723" t="str">
        <f t="shared" si="379"/>
        <v>No Diabetico</v>
      </c>
      <c r="AK723">
        <v>107</v>
      </c>
      <c r="AL723" t="str">
        <f t="shared" si="380"/>
        <v>Prediabetes</v>
      </c>
      <c r="AM723">
        <v>5.8</v>
      </c>
      <c r="AN723" t="str">
        <f t="shared" si="381"/>
        <v>Prediabetes</v>
      </c>
      <c r="AO723">
        <v>177</v>
      </c>
      <c r="AP723" t="str">
        <f t="shared" si="382"/>
        <v>Normal</v>
      </c>
      <c r="AQ723">
        <v>103</v>
      </c>
      <c r="AR723" t="str">
        <f t="shared" si="383"/>
        <v>Casi normal</v>
      </c>
      <c r="AS723">
        <v>54</v>
      </c>
      <c r="AT723" t="str">
        <f t="shared" si="384"/>
        <v>Bajo</v>
      </c>
      <c r="AU723">
        <v>112</v>
      </c>
      <c r="AV723" t="str">
        <f t="shared" si="385"/>
        <v>Normal</v>
      </c>
      <c r="AW723">
        <v>136</v>
      </c>
      <c r="AX723" t="str">
        <f t="shared" si="386"/>
        <v>Normal</v>
      </c>
      <c r="AY723">
        <v>4.9000000000000004</v>
      </c>
      <c r="AZ723" t="str">
        <f t="shared" si="387"/>
        <v>Normal</v>
      </c>
      <c r="BA723">
        <v>13.6</v>
      </c>
      <c r="BB723" t="str">
        <f t="shared" si="365"/>
        <v>Normal</v>
      </c>
      <c r="BC723">
        <v>9.8000000000000007</v>
      </c>
      <c r="BD723" t="str">
        <f t="shared" si="388"/>
        <v>Normal</v>
      </c>
      <c r="BE723">
        <v>4.3</v>
      </c>
      <c r="BF723" t="str">
        <f t="shared" si="389"/>
        <v>Normal</v>
      </c>
      <c r="BG723">
        <v>0</v>
      </c>
      <c r="BH723" t="str">
        <f t="shared" si="390"/>
        <v>No Toma ECA</v>
      </c>
      <c r="BI723">
        <v>1</v>
      </c>
      <c r="BJ723" t="str">
        <f t="shared" si="391"/>
        <v>Toma ARB</v>
      </c>
      <c r="BK723">
        <v>0</v>
      </c>
      <c r="BL723" t="str">
        <f t="shared" si="392"/>
        <v>No toma diureticos</v>
      </c>
      <c r="BM723">
        <v>1</v>
      </c>
      <c r="BN723" t="str">
        <f t="shared" si="393"/>
        <v>Toma estatinas</v>
      </c>
      <c r="BO723">
        <v>0</v>
      </c>
      <c r="BP723" t="str">
        <f t="shared" si="394"/>
        <v>Sano</v>
      </c>
      <c r="BQ723">
        <v>1</v>
      </c>
      <c r="BR723" t="str">
        <f t="shared" si="395"/>
        <v>Enfermedad cardiovascular</v>
      </c>
    </row>
    <row r="724" spans="1:70" x14ac:dyDescent="0.25">
      <c r="A724" t="s">
        <v>724</v>
      </c>
      <c r="B724">
        <v>83</v>
      </c>
      <c r="C724" t="str">
        <f t="shared" si="366"/>
        <v>Adulto Mayor</v>
      </c>
      <c r="D724" t="s">
        <v>6</v>
      </c>
      <c r="E724">
        <v>30.1</v>
      </c>
      <c r="F724" t="str">
        <f t="shared" si="367"/>
        <v>Obesidad I</v>
      </c>
      <c r="G724">
        <v>1</v>
      </c>
      <c r="H724" t="str">
        <f t="shared" si="368"/>
        <v>Tiene herencia</v>
      </c>
      <c r="I724">
        <v>164</v>
      </c>
      <c r="J724">
        <v>110</v>
      </c>
      <c r="K724">
        <v>75</v>
      </c>
      <c r="L724" t="str">
        <f t="shared" si="369"/>
        <v>Normal</v>
      </c>
      <c r="M724">
        <v>50</v>
      </c>
      <c r="N724" t="str">
        <f t="shared" si="370"/>
        <v>Normal</v>
      </c>
      <c r="O724">
        <v>2</v>
      </c>
      <c r="P724" t="str">
        <f t="shared" si="371"/>
        <v>Ligera limitaciones</v>
      </c>
      <c r="Q724">
        <v>0</v>
      </c>
      <c r="R724" t="str">
        <f t="shared" si="372"/>
        <v>No tiene cetoacidosis</v>
      </c>
      <c r="S724">
        <v>1</v>
      </c>
      <c r="T724" t="str">
        <f t="shared" si="373"/>
        <v>Tiene Insuficiencia</v>
      </c>
      <c r="U724">
        <v>1</v>
      </c>
      <c r="V724" t="str">
        <f t="shared" si="374"/>
        <v>Hipertenso</v>
      </c>
      <c r="W724">
        <v>1.7</v>
      </c>
      <c r="X724" t="str">
        <f t="shared" si="363"/>
        <v>Alto</v>
      </c>
      <c r="Y724">
        <v>96</v>
      </c>
      <c r="Z724" t="str">
        <f t="shared" si="364"/>
        <v>Elevado</v>
      </c>
      <c r="AA724">
        <v>32</v>
      </c>
      <c r="AB724" t="str">
        <f t="shared" si="375"/>
        <v>Funcion disminuida moderada</v>
      </c>
      <c r="AC724">
        <v>1472</v>
      </c>
      <c r="AD724" t="str">
        <f t="shared" si="376"/>
        <v>Proteinuria</v>
      </c>
      <c r="AE724">
        <v>1177</v>
      </c>
      <c r="AF724" t="str">
        <f t="shared" si="377"/>
        <v>Macroalbuminuria</v>
      </c>
      <c r="AG724">
        <v>817</v>
      </c>
      <c r="AH724" t="str">
        <f t="shared" si="378"/>
        <v>Poliuria</v>
      </c>
      <c r="AI724">
        <v>1</v>
      </c>
      <c r="AJ724" t="str">
        <f t="shared" si="379"/>
        <v>Diabetico</v>
      </c>
      <c r="AK724">
        <v>169</v>
      </c>
      <c r="AL724" t="str">
        <f t="shared" si="380"/>
        <v>Diabetes</v>
      </c>
      <c r="AM724">
        <v>10.199999999999999</v>
      </c>
      <c r="AN724" t="str">
        <f t="shared" si="381"/>
        <v>Diabetes</v>
      </c>
      <c r="AO724">
        <v>315</v>
      </c>
      <c r="AP724" t="str">
        <f t="shared" si="382"/>
        <v>Riesgo</v>
      </c>
      <c r="AQ724">
        <v>204</v>
      </c>
      <c r="AR724" t="str">
        <f t="shared" si="383"/>
        <v>Muy alto</v>
      </c>
      <c r="AS724">
        <v>39</v>
      </c>
      <c r="AT724" t="str">
        <f t="shared" si="384"/>
        <v>Bajo</v>
      </c>
      <c r="AU724">
        <v>284</v>
      </c>
      <c r="AV724" t="str">
        <f t="shared" si="385"/>
        <v>Alto</v>
      </c>
      <c r="AW724">
        <v>127</v>
      </c>
      <c r="AX724" t="str">
        <f t="shared" si="386"/>
        <v>Bajo</v>
      </c>
      <c r="AY724">
        <v>6.1</v>
      </c>
      <c r="AZ724" t="str">
        <f t="shared" si="387"/>
        <v>Alto</v>
      </c>
      <c r="BA724">
        <v>9.6</v>
      </c>
      <c r="BB724" t="str">
        <f t="shared" si="365"/>
        <v>Baja</v>
      </c>
      <c r="BC724">
        <v>8.1</v>
      </c>
      <c r="BD724" t="str">
        <f t="shared" si="388"/>
        <v>Bajo</v>
      </c>
      <c r="BE724">
        <v>6.8</v>
      </c>
      <c r="BF724" t="str">
        <f t="shared" si="389"/>
        <v>Alto</v>
      </c>
      <c r="BG724">
        <v>0</v>
      </c>
      <c r="BH724" t="str">
        <f t="shared" si="390"/>
        <v>No Toma ECA</v>
      </c>
      <c r="BI724">
        <v>1</v>
      </c>
      <c r="BJ724" t="str">
        <f t="shared" si="391"/>
        <v>Toma ARB</v>
      </c>
      <c r="BK724">
        <v>0</v>
      </c>
      <c r="BL724" t="str">
        <f t="shared" si="392"/>
        <v>No toma diureticos</v>
      </c>
      <c r="BM724">
        <v>0</v>
      </c>
      <c r="BN724" t="str">
        <f t="shared" si="393"/>
        <v>No toma estatinas</v>
      </c>
      <c r="BO724">
        <v>1</v>
      </c>
      <c r="BP724" t="str">
        <f t="shared" si="394"/>
        <v>Enfermedad renal</v>
      </c>
      <c r="BQ724">
        <v>0</v>
      </c>
      <c r="BR724" t="str">
        <f t="shared" si="395"/>
        <v>Sano</v>
      </c>
    </row>
    <row r="725" spans="1:70" x14ac:dyDescent="0.25">
      <c r="A725" t="s">
        <v>725</v>
      </c>
      <c r="B725">
        <v>39</v>
      </c>
      <c r="C725" t="str">
        <f t="shared" si="366"/>
        <v>Adulto</v>
      </c>
      <c r="D725" t="s">
        <v>6</v>
      </c>
      <c r="E725">
        <v>27.8</v>
      </c>
      <c r="F725" t="str">
        <f t="shared" si="367"/>
        <v>Sobrepeso</v>
      </c>
      <c r="G725">
        <v>0</v>
      </c>
      <c r="H725" t="str">
        <f t="shared" si="368"/>
        <v>No tiene herencia</v>
      </c>
      <c r="I725">
        <v>133</v>
      </c>
      <c r="J725">
        <v>83</v>
      </c>
      <c r="K725">
        <v>73</v>
      </c>
      <c r="L725" t="str">
        <f t="shared" si="369"/>
        <v>Normal</v>
      </c>
      <c r="M725">
        <v>57</v>
      </c>
      <c r="N725" t="str">
        <f t="shared" si="370"/>
        <v>Normal</v>
      </c>
      <c r="O725">
        <v>1</v>
      </c>
      <c r="P725" t="str">
        <f t="shared" si="371"/>
        <v>Sin limitaciones</v>
      </c>
      <c r="Q725">
        <v>0</v>
      </c>
      <c r="R725" t="str">
        <f t="shared" si="372"/>
        <v>No tiene cetoacidosis</v>
      </c>
      <c r="S725">
        <v>0</v>
      </c>
      <c r="T725" t="str">
        <f t="shared" si="373"/>
        <v>No tiene Insuficiencia</v>
      </c>
      <c r="U725">
        <v>0</v>
      </c>
      <c r="V725" t="str">
        <f t="shared" si="374"/>
        <v>Normotenso</v>
      </c>
      <c r="W725">
        <v>1</v>
      </c>
      <c r="X725" t="str">
        <f t="shared" si="363"/>
        <v>Normal</v>
      </c>
      <c r="Y725">
        <v>38</v>
      </c>
      <c r="Z725" t="str">
        <f t="shared" si="364"/>
        <v>Normal</v>
      </c>
      <c r="AA725">
        <v>106</v>
      </c>
      <c r="AB725" t="str">
        <f t="shared" si="375"/>
        <v>Normal</v>
      </c>
      <c r="AC725">
        <v>24</v>
      </c>
      <c r="AD725" t="str">
        <f t="shared" si="376"/>
        <v>Normal</v>
      </c>
      <c r="AE725">
        <v>19</v>
      </c>
      <c r="AF725" t="str">
        <f t="shared" si="377"/>
        <v>Normal</v>
      </c>
      <c r="AG725">
        <v>2399</v>
      </c>
      <c r="AH725" t="str">
        <f t="shared" si="378"/>
        <v>Poliuria</v>
      </c>
      <c r="AI725">
        <v>1</v>
      </c>
      <c r="AJ725" t="str">
        <f t="shared" si="379"/>
        <v>Diabetico</v>
      </c>
      <c r="AK725">
        <v>111</v>
      </c>
      <c r="AL725" t="str">
        <f t="shared" si="380"/>
        <v>Prediabetes</v>
      </c>
      <c r="AM725">
        <v>5.9</v>
      </c>
      <c r="AN725" t="str">
        <f t="shared" si="381"/>
        <v>Prediabetes</v>
      </c>
      <c r="AO725">
        <v>218</v>
      </c>
      <c r="AP725" t="str">
        <f t="shared" si="382"/>
        <v>Alto</v>
      </c>
      <c r="AQ725">
        <v>90</v>
      </c>
      <c r="AR725" t="str">
        <f t="shared" si="383"/>
        <v>Normal</v>
      </c>
      <c r="AS725">
        <v>45</v>
      </c>
      <c r="AT725" t="str">
        <f t="shared" si="384"/>
        <v>Bajo</v>
      </c>
      <c r="AU725">
        <v>147</v>
      </c>
      <c r="AV725" t="str">
        <f t="shared" si="385"/>
        <v>Normal</v>
      </c>
      <c r="AW725">
        <v>141</v>
      </c>
      <c r="AX725" t="str">
        <f t="shared" si="386"/>
        <v>Normal</v>
      </c>
      <c r="AY725">
        <v>4.8</v>
      </c>
      <c r="AZ725" t="str">
        <f t="shared" si="387"/>
        <v>Normal</v>
      </c>
      <c r="BA725">
        <v>14.9</v>
      </c>
      <c r="BB725" t="str">
        <f t="shared" si="365"/>
        <v>Normal</v>
      </c>
      <c r="BC725">
        <v>10.1</v>
      </c>
      <c r="BD725" t="str">
        <f t="shared" si="388"/>
        <v>Normal</v>
      </c>
      <c r="BE725">
        <v>4.5</v>
      </c>
      <c r="BF725" t="str">
        <f t="shared" si="389"/>
        <v>Normal</v>
      </c>
      <c r="BG725">
        <v>0</v>
      </c>
      <c r="BH725" t="str">
        <f t="shared" si="390"/>
        <v>No Toma ECA</v>
      </c>
      <c r="BI725">
        <v>1</v>
      </c>
      <c r="BJ725" t="str">
        <f t="shared" si="391"/>
        <v>Toma ARB</v>
      </c>
      <c r="BK725">
        <v>0</v>
      </c>
      <c r="BL725" t="str">
        <f t="shared" si="392"/>
        <v>No toma diureticos</v>
      </c>
      <c r="BM725">
        <v>1</v>
      </c>
      <c r="BN725" t="str">
        <f t="shared" si="393"/>
        <v>Toma estatinas</v>
      </c>
      <c r="BO725">
        <v>0</v>
      </c>
      <c r="BP725" t="str">
        <f t="shared" si="394"/>
        <v>Sano</v>
      </c>
      <c r="BQ725">
        <v>0</v>
      </c>
      <c r="BR725" t="str">
        <f t="shared" si="395"/>
        <v>Sano</v>
      </c>
    </row>
    <row r="726" spans="1:70" x14ac:dyDescent="0.25">
      <c r="A726" t="s">
        <v>726</v>
      </c>
      <c r="B726">
        <v>65</v>
      </c>
      <c r="C726" t="str">
        <f t="shared" si="366"/>
        <v>Adulto Mayor</v>
      </c>
      <c r="D726" t="s">
        <v>1</v>
      </c>
      <c r="E726">
        <v>18.8</v>
      </c>
      <c r="F726" t="str">
        <f t="shared" si="367"/>
        <v>Peso Normal</v>
      </c>
      <c r="G726">
        <v>0</v>
      </c>
      <c r="H726" t="str">
        <f t="shared" si="368"/>
        <v>No tiene herencia</v>
      </c>
      <c r="I726">
        <v>120</v>
      </c>
      <c r="J726">
        <v>84</v>
      </c>
      <c r="K726">
        <v>87</v>
      </c>
      <c r="L726" t="str">
        <f t="shared" si="369"/>
        <v>Normal</v>
      </c>
      <c r="M726">
        <v>70</v>
      </c>
      <c r="N726" t="str">
        <f t="shared" si="370"/>
        <v>Normal</v>
      </c>
      <c r="O726">
        <v>2</v>
      </c>
      <c r="P726" t="str">
        <f t="shared" si="371"/>
        <v>Ligera limitaciones</v>
      </c>
      <c r="Q726">
        <v>0</v>
      </c>
      <c r="R726" t="str">
        <f t="shared" si="372"/>
        <v>No tiene cetoacidosis</v>
      </c>
      <c r="S726">
        <v>0</v>
      </c>
      <c r="T726" t="str">
        <f t="shared" si="373"/>
        <v>No tiene Insuficiencia</v>
      </c>
      <c r="U726">
        <v>0</v>
      </c>
      <c r="V726" t="str">
        <f t="shared" si="374"/>
        <v>Normotenso</v>
      </c>
      <c r="W726">
        <v>1.2</v>
      </c>
      <c r="X726" t="str">
        <f t="shared" si="363"/>
        <v>Normal</v>
      </c>
      <c r="Y726">
        <v>29</v>
      </c>
      <c r="Z726" t="str">
        <f t="shared" si="364"/>
        <v>Normal</v>
      </c>
      <c r="AA726">
        <v>66</v>
      </c>
      <c r="AB726" t="str">
        <f t="shared" si="375"/>
        <v>Funcion disminuida</v>
      </c>
      <c r="AC726">
        <v>8</v>
      </c>
      <c r="AD726" t="str">
        <f t="shared" si="376"/>
        <v>Normal</v>
      </c>
      <c r="AE726">
        <v>5</v>
      </c>
      <c r="AF726" t="str">
        <f t="shared" si="377"/>
        <v>Normal</v>
      </c>
      <c r="AG726">
        <v>1811</v>
      </c>
      <c r="AH726" t="str">
        <f t="shared" si="378"/>
        <v>Poliuria</v>
      </c>
      <c r="AI726">
        <v>0</v>
      </c>
      <c r="AJ726" t="str">
        <f t="shared" si="379"/>
        <v>No Diabetico</v>
      </c>
      <c r="AK726">
        <v>102</v>
      </c>
      <c r="AL726" t="str">
        <f t="shared" si="380"/>
        <v>Prediabetes</v>
      </c>
      <c r="AM726">
        <v>6.1</v>
      </c>
      <c r="AN726" t="str">
        <f t="shared" si="381"/>
        <v>Prediabetes</v>
      </c>
      <c r="AO726">
        <v>176</v>
      </c>
      <c r="AP726" t="str">
        <f t="shared" si="382"/>
        <v>Normal</v>
      </c>
      <c r="AQ726">
        <v>130</v>
      </c>
      <c r="AR726" t="str">
        <f t="shared" si="383"/>
        <v>Limite alto</v>
      </c>
      <c r="AS726">
        <v>58</v>
      </c>
      <c r="AT726" t="str">
        <f t="shared" si="384"/>
        <v>Bajo</v>
      </c>
      <c r="AU726">
        <v>158</v>
      </c>
      <c r="AV726" t="str">
        <f t="shared" si="385"/>
        <v>Alto</v>
      </c>
      <c r="AW726">
        <v>140</v>
      </c>
      <c r="AX726" t="str">
        <f t="shared" si="386"/>
        <v>Normal</v>
      </c>
      <c r="AY726">
        <v>4.5</v>
      </c>
      <c r="AZ726" t="str">
        <f t="shared" si="387"/>
        <v>Normal</v>
      </c>
      <c r="BA726">
        <v>13.5</v>
      </c>
      <c r="BB726" t="str">
        <f t="shared" si="365"/>
        <v>Normal</v>
      </c>
      <c r="BC726">
        <v>9.4</v>
      </c>
      <c r="BD726" t="str">
        <f t="shared" si="388"/>
        <v>Normal</v>
      </c>
      <c r="BE726">
        <v>2.8</v>
      </c>
      <c r="BF726" t="str">
        <f t="shared" si="389"/>
        <v>Normal</v>
      </c>
      <c r="BG726">
        <v>0</v>
      </c>
      <c r="BH726" t="str">
        <f t="shared" si="390"/>
        <v>No Toma ECA</v>
      </c>
      <c r="BI726">
        <v>0</v>
      </c>
      <c r="BJ726" t="str">
        <f t="shared" si="391"/>
        <v>No toma ARB</v>
      </c>
      <c r="BK726">
        <v>1</v>
      </c>
      <c r="BL726" t="str">
        <f t="shared" si="392"/>
        <v>Toma diureticos</v>
      </c>
      <c r="BM726">
        <v>0</v>
      </c>
      <c r="BN726" t="str">
        <f t="shared" si="393"/>
        <v>No toma estatinas</v>
      </c>
      <c r="BO726">
        <v>0</v>
      </c>
      <c r="BP726" t="str">
        <f t="shared" si="394"/>
        <v>Sano</v>
      </c>
      <c r="BQ726">
        <v>0</v>
      </c>
      <c r="BR726" t="str">
        <f t="shared" si="395"/>
        <v>Sano</v>
      </c>
    </row>
    <row r="727" spans="1:70" x14ac:dyDescent="0.25">
      <c r="A727" t="s">
        <v>727</v>
      </c>
      <c r="B727">
        <v>73</v>
      </c>
      <c r="C727" t="str">
        <f t="shared" si="366"/>
        <v>Adulto Mayor</v>
      </c>
      <c r="D727" t="s">
        <v>1</v>
      </c>
      <c r="E727">
        <v>31.9</v>
      </c>
      <c r="F727" t="str">
        <f t="shared" si="367"/>
        <v>Obesidad I</v>
      </c>
      <c r="G727">
        <v>0</v>
      </c>
      <c r="H727" t="str">
        <f t="shared" si="368"/>
        <v>No tiene herencia</v>
      </c>
      <c r="I727">
        <v>164</v>
      </c>
      <c r="J727">
        <v>109</v>
      </c>
      <c r="K727">
        <v>105</v>
      </c>
      <c r="L727" t="str">
        <f t="shared" si="369"/>
        <v>Taquicardia</v>
      </c>
      <c r="M727">
        <v>30</v>
      </c>
      <c r="N727" t="str">
        <f t="shared" si="370"/>
        <v>Reducida</v>
      </c>
      <c r="O727">
        <v>2</v>
      </c>
      <c r="P727" t="str">
        <f t="shared" si="371"/>
        <v>Ligera limitaciones</v>
      </c>
      <c r="Q727">
        <v>0</v>
      </c>
      <c r="R727" t="str">
        <f t="shared" si="372"/>
        <v>No tiene cetoacidosis</v>
      </c>
      <c r="S727">
        <v>1</v>
      </c>
      <c r="T727" t="str">
        <f t="shared" si="373"/>
        <v>Tiene Insuficiencia</v>
      </c>
      <c r="U727">
        <v>1</v>
      </c>
      <c r="V727" t="str">
        <f t="shared" si="374"/>
        <v>Hipertenso</v>
      </c>
      <c r="W727">
        <v>4.5</v>
      </c>
      <c r="X727" t="str">
        <f t="shared" si="363"/>
        <v>Alto</v>
      </c>
      <c r="Y727">
        <v>77</v>
      </c>
      <c r="Z727" t="str">
        <f t="shared" si="364"/>
        <v>Elevado</v>
      </c>
      <c r="AA727">
        <v>28</v>
      </c>
      <c r="AB727" t="str">
        <f t="shared" si="375"/>
        <v>Dismucion grave</v>
      </c>
      <c r="AC727">
        <v>1686</v>
      </c>
      <c r="AD727" t="str">
        <f t="shared" si="376"/>
        <v>Proteinuria</v>
      </c>
      <c r="AE727">
        <v>1348</v>
      </c>
      <c r="AF727" t="str">
        <f t="shared" si="377"/>
        <v>Macroalbuminuria</v>
      </c>
      <c r="AG727">
        <v>410</v>
      </c>
      <c r="AH727" t="str">
        <f t="shared" si="378"/>
        <v>Oliguria</v>
      </c>
      <c r="AI727">
        <v>0</v>
      </c>
      <c r="AJ727" t="str">
        <f t="shared" si="379"/>
        <v>No Diabetico</v>
      </c>
      <c r="AK727">
        <v>130</v>
      </c>
      <c r="AL727" t="str">
        <f t="shared" si="380"/>
        <v>Diabetes</v>
      </c>
      <c r="AM727">
        <v>9.8000000000000007</v>
      </c>
      <c r="AN727" t="str">
        <f t="shared" si="381"/>
        <v>Diabetes</v>
      </c>
      <c r="AO727">
        <v>297</v>
      </c>
      <c r="AP727" t="str">
        <f t="shared" si="382"/>
        <v>Riesgo</v>
      </c>
      <c r="AQ727">
        <v>198</v>
      </c>
      <c r="AR727" t="str">
        <f t="shared" si="383"/>
        <v>Muy alto</v>
      </c>
      <c r="AS727">
        <v>32</v>
      </c>
      <c r="AT727" t="str">
        <f t="shared" si="384"/>
        <v>Bajo</v>
      </c>
      <c r="AU727">
        <v>290</v>
      </c>
      <c r="AV727" t="str">
        <f t="shared" si="385"/>
        <v>Alto</v>
      </c>
      <c r="AW727">
        <v>140</v>
      </c>
      <c r="AX727" t="str">
        <f t="shared" si="386"/>
        <v>Normal</v>
      </c>
      <c r="AY727">
        <v>6.6</v>
      </c>
      <c r="AZ727" t="str">
        <f t="shared" si="387"/>
        <v>Alto</v>
      </c>
      <c r="BA727">
        <v>9.6</v>
      </c>
      <c r="BB727" t="str">
        <f t="shared" si="365"/>
        <v>Baja</v>
      </c>
      <c r="BC727">
        <v>8.1</v>
      </c>
      <c r="BD727" t="str">
        <f t="shared" si="388"/>
        <v>Bajo</v>
      </c>
      <c r="BE727">
        <v>5.9</v>
      </c>
      <c r="BF727" t="str">
        <f t="shared" si="389"/>
        <v>Alto</v>
      </c>
      <c r="BG727">
        <v>1</v>
      </c>
      <c r="BH727" t="str">
        <f t="shared" si="390"/>
        <v>Toma ECA</v>
      </c>
      <c r="BI727">
        <v>1</v>
      </c>
      <c r="BJ727" t="str">
        <f t="shared" si="391"/>
        <v>Toma ARB</v>
      </c>
      <c r="BK727">
        <v>0</v>
      </c>
      <c r="BL727" t="str">
        <f t="shared" si="392"/>
        <v>No toma diureticos</v>
      </c>
      <c r="BM727">
        <v>1</v>
      </c>
      <c r="BN727" t="str">
        <f t="shared" si="393"/>
        <v>Toma estatinas</v>
      </c>
      <c r="BO727">
        <v>1</v>
      </c>
      <c r="BP727" t="str">
        <f t="shared" si="394"/>
        <v>Enfermedad renal</v>
      </c>
      <c r="BQ727">
        <v>1</v>
      </c>
      <c r="BR727" t="str">
        <f t="shared" si="395"/>
        <v>Enfermedad cardiovascular</v>
      </c>
    </row>
    <row r="728" spans="1:70" x14ac:dyDescent="0.25">
      <c r="A728" t="s">
        <v>728</v>
      </c>
      <c r="B728">
        <v>62</v>
      </c>
      <c r="C728" t="str">
        <f t="shared" si="366"/>
        <v>Adulto Mayor</v>
      </c>
      <c r="D728" t="s">
        <v>6</v>
      </c>
      <c r="E728">
        <v>30.4</v>
      </c>
      <c r="F728" t="str">
        <f t="shared" si="367"/>
        <v>Obesidad I</v>
      </c>
      <c r="G728">
        <v>1</v>
      </c>
      <c r="H728" t="str">
        <f t="shared" si="368"/>
        <v>Tiene herencia</v>
      </c>
      <c r="I728">
        <v>153</v>
      </c>
      <c r="J728">
        <v>100</v>
      </c>
      <c r="K728">
        <v>88</v>
      </c>
      <c r="L728" t="str">
        <f t="shared" si="369"/>
        <v>Normal</v>
      </c>
      <c r="M728">
        <v>27</v>
      </c>
      <c r="N728" t="str">
        <f t="shared" si="370"/>
        <v>Reducida</v>
      </c>
      <c r="O728">
        <v>2</v>
      </c>
      <c r="P728" t="str">
        <f t="shared" si="371"/>
        <v>Ligera limitaciones</v>
      </c>
      <c r="Q728">
        <v>0</v>
      </c>
      <c r="R728" t="str">
        <f t="shared" si="372"/>
        <v>No tiene cetoacidosis</v>
      </c>
      <c r="S728">
        <v>1</v>
      </c>
      <c r="T728" t="str">
        <f t="shared" si="373"/>
        <v>Tiene Insuficiencia</v>
      </c>
      <c r="U728">
        <v>1</v>
      </c>
      <c r="V728" t="str">
        <f t="shared" si="374"/>
        <v>Hipertenso</v>
      </c>
      <c r="W728">
        <v>2.2999999999999998</v>
      </c>
      <c r="X728" t="str">
        <f t="shared" si="363"/>
        <v>Alto</v>
      </c>
      <c r="Y728">
        <v>51</v>
      </c>
      <c r="Z728" t="str">
        <f t="shared" si="364"/>
        <v>Elevado</v>
      </c>
      <c r="AA728">
        <v>26</v>
      </c>
      <c r="AB728" t="str">
        <f t="shared" si="375"/>
        <v>Dismucion grave</v>
      </c>
      <c r="AC728">
        <v>1279</v>
      </c>
      <c r="AD728" t="str">
        <f t="shared" si="376"/>
        <v>Proteinuria</v>
      </c>
      <c r="AE728">
        <v>1151</v>
      </c>
      <c r="AF728" t="str">
        <f t="shared" si="377"/>
        <v>Macroalbuminuria</v>
      </c>
      <c r="AG728">
        <v>481</v>
      </c>
      <c r="AH728" t="str">
        <f t="shared" si="378"/>
        <v>Oliguria</v>
      </c>
      <c r="AI728">
        <v>1</v>
      </c>
      <c r="AJ728" t="str">
        <f t="shared" si="379"/>
        <v>Diabetico</v>
      </c>
      <c r="AK728">
        <v>178</v>
      </c>
      <c r="AL728" t="str">
        <f t="shared" si="380"/>
        <v>Diabetes</v>
      </c>
      <c r="AM728">
        <v>7.2</v>
      </c>
      <c r="AN728" t="str">
        <f t="shared" si="381"/>
        <v>Diabetes</v>
      </c>
      <c r="AO728">
        <v>226</v>
      </c>
      <c r="AP728" t="str">
        <f t="shared" si="382"/>
        <v>Alto</v>
      </c>
      <c r="AQ728">
        <v>212</v>
      </c>
      <c r="AR728" t="str">
        <f t="shared" si="383"/>
        <v>Muy alto</v>
      </c>
      <c r="AS728">
        <v>29</v>
      </c>
      <c r="AT728" t="str">
        <f t="shared" si="384"/>
        <v>Bajo</v>
      </c>
      <c r="AU728">
        <v>318</v>
      </c>
      <c r="AV728" t="str">
        <f t="shared" si="385"/>
        <v>Alto</v>
      </c>
      <c r="AW728">
        <v>131</v>
      </c>
      <c r="AX728" t="str">
        <f t="shared" si="386"/>
        <v>Bajo</v>
      </c>
      <c r="AY728">
        <v>6.8</v>
      </c>
      <c r="AZ728" t="str">
        <f t="shared" si="387"/>
        <v>Alto</v>
      </c>
      <c r="BA728">
        <v>8.8000000000000007</v>
      </c>
      <c r="BB728" t="str">
        <f t="shared" si="365"/>
        <v>Baja</v>
      </c>
      <c r="BC728">
        <v>8.6999999999999993</v>
      </c>
      <c r="BD728" t="str">
        <f t="shared" si="388"/>
        <v>Normal</v>
      </c>
      <c r="BE728">
        <v>7</v>
      </c>
      <c r="BF728" t="str">
        <f t="shared" si="389"/>
        <v>Alto</v>
      </c>
      <c r="BG728">
        <v>0</v>
      </c>
      <c r="BH728" t="str">
        <f t="shared" si="390"/>
        <v>No Toma ECA</v>
      </c>
      <c r="BI728">
        <v>1</v>
      </c>
      <c r="BJ728" t="str">
        <f t="shared" si="391"/>
        <v>Toma ARB</v>
      </c>
      <c r="BK728">
        <v>1</v>
      </c>
      <c r="BL728" t="str">
        <f t="shared" si="392"/>
        <v>Toma diureticos</v>
      </c>
      <c r="BM728">
        <v>1</v>
      </c>
      <c r="BN728" t="str">
        <f t="shared" si="393"/>
        <v>Toma estatinas</v>
      </c>
      <c r="BO728">
        <v>1</v>
      </c>
      <c r="BP728" t="str">
        <f t="shared" si="394"/>
        <v>Enfermedad renal</v>
      </c>
      <c r="BQ728">
        <v>1</v>
      </c>
      <c r="BR728" t="str">
        <f t="shared" si="395"/>
        <v>Enfermedad cardiovascular</v>
      </c>
    </row>
    <row r="729" spans="1:70" x14ac:dyDescent="0.25">
      <c r="A729" t="s">
        <v>729</v>
      </c>
      <c r="B729">
        <v>49</v>
      </c>
      <c r="C729" t="str">
        <f t="shared" si="366"/>
        <v>Adulto</v>
      </c>
      <c r="D729" t="s">
        <v>1</v>
      </c>
      <c r="E729">
        <v>29.4</v>
      </c>
      <c r="F729" t="str">
        <f t="shared" si="367"/>
        <v>Sobrepeso</v>
      </c>
      <c r="G729">
        <v>0</v>
      </c>
      <c r="H729" t="str">
        <f t="shared" si="368"/>
        <v>No tiene herencia</v>
      </c>
      <c r="I729">
        <v>103</v>
      </c>
      <c r="J729">
        <v>78</v>
      </c>
      <c r="K729">
        <v>85</v>
      </c>
      <c r="L729" t="str">
        <f t="shared" si="369"/>
        <v>Normal</v>
      </c>
      <c r="M729">
        <v>50</v>
      </c>
      <c r="N729" t="str">
        <f t="shared" si="370"/>
        <v>Normal</v>
      </c>
      <c r="O729">
        <v>2</v>
      </c>
      <c r="P729" t="str">
        <f t="shared" si="371"/>
        <v>Ligera limitaciones</v>
      </c>
      <c r="Q729">
        <v>0</v>
      </c>
      <c r="R729" t="str">
        <f t="shared" si="372"/>
        <v>No tiene cetoacidosis</v>
      </c>
      <c r="S729">
        <v>0</v>
      </c>
      <c r="T729" t="str">
        <f t="shared" si="373"/>
        <v>No tiene Insuficiencia</v>
      </c>
      <c r="U729">
        <v>1</v>
      </c>
      <c r="V729" t="str">
        <f t="shared" si="374"/>
        <v>Hipertenso</v>
      </c>
      <c r="W729">
        <v>0.8</v>
      </c>
      <c r="X729" t="str">
        <f t="shared" si="363"/>
        <v>Normal</v>
      </c>
      <c r="Y729">
        <v>33</v>
      </c>
      <c r="Z729" t="str">
        <f t="shared" si="364"/>
        <v>Normal</v>
      </c>
      <c r="AA729">
        <v>96</v>
      </c>
      <c r="AB729" t="str">
        <f t="shared" si="375"/>
        <v>Normal</v>
      </c>
      <c r="AC729">
        <v>30</v>
      </c>
      <c r="AD729" t="str">
        <f t="shared" si="376"/>
        <v>Microalbuminuria</v>
      </c>
      <c r="AE729">
        <v>21</v>
      </c>
      <c r="AF729" t="str">
        <f t="shared" si="377"/>
        <v>Normal</v>
      </c>
      <c r="AG729">
        <v>1359</v>
      </c>
      <c r="AH729" t="str">
        <f t="shared" si="378"/>
        <v>Poliuria</v>
      </c>
      <c r="AI729">
        <v>1</v>
      </c>
      <c r="AJ729" t="str">
        <f t="shared" si="379"/>
        <v>Diabetico</v>
      </c>
      <c r="AK729">
        <v>99</v>
      </c>
      <c r="AL729" t="str">
        <f t="shared" si="380"/>
        <v>Normal</v>
      </c>
      <c r="AM729">
        <v>4.8</v>
      </c>
      <c r="AN729" t="str">
        <f t="shared" si="381"/>
        <v>Normal</v>
      </c>
      <c r="AO729">
        <v>210</v>
      </c>
      <c r="AP729" t="str">
        <f t="shared" si="382"/>
        <v>Alto</v>
      </c>
      <c r="AQ729">
        <v>100</v>
      </c>
      <c r="AR729" t="str">
        <f t="shared" si="383"/>
        <v>Casi normal</v>
      </c>
      <c r="AS729">
        <v>49</v>
      </c>
      <c r="AT729" t="str">
        <f t="shared" si="384"/>
        <v>Bajo</v>
      </c>
      <c r="AU729">
        <v>109</v>
      </c>
      <c r="AV729" t="str">
        <f t="shared" si="385"/>
        <v>Normal</v>
      </c>
      <c r="AW729">
        <v>142</v>
      </c>
      <c r="AX729" t="str">
        <f t="shared" si="386"/>
        <v>Normal</v>
      </c>
      <c r="AY729">
        <v>3.7</v>
      </c>
      <c r="AZ729" t="str">
        <f t="shared" si="387"/>
        <v>Normal</v>
      </c>
      <c r="BA729">
        <v>15.4</v>
      </c>
      <c r="BB729" t="str">
        <f t="shared" si="365"/>
        <v>Normal</v>
      </c>
      <c r="BC729">
        <v>10</v>
      </c>
      <c r="BD729" t="str">
        <f t="shared" si="388"/>
        <v>Normal</v>
      </c>
      <c r="BE729">
        <v>2.6</v>
      </c>
      <c r="BF729" t="str">
        <f t="shared" si="389"/>
        <v>Normal</v>
      </c>
      <c r="BG729">
        <v>0</v>
      </c>
      <c r="BH729" t="str">
        <f t="shared" si="390"/>
        <v>No Toma ECA</v>
      </c>
      <c r="BI729">
        <v>0</v>
      </c>
      <c r="BJ729" t="str">
        <f t="shared" si="391"/>
        <v>No toma ARB</v>
      </c>
      <c r="BK729">
        <v>0</v>
      </c>
      <c r="BL729" t="str">
        <f t="shared" si="392"/>
        <v>No toma diureticos</v>
      </c>
      <c r="BM729">
        <v>0</v>
      </c>
      <c r="BN729" t="str">
        <f t="shared" si="393"/>
        <v>No toma estatinas</v>
      </c>
      <c r="BO729">
        <v>0</v>
      </c>
      <c r="BP729" t="str">
        <f t="shared" si="394"/>
        <v>Sano</v>
      </c>
      <c r="BQ729">
        <v>0</v>
      </c>
      <c r="BR729" t="str">
        <f t="shared" si="395"/>
        <v>Sano</v>
      </c>
    </row>
    <row r="730" spans="1:70" x14ac:dyDescent="0.25">
      <c r="A730" t="s">
        <v>730</v>
      </c>
      <c r="B730">
        <v>60</v>
      </c>
      <c r="C730" t="str">
        <f t="shared" si="366"/>
        <v>Adulto Mayor</v>
      </c>
      <c r="D730" t="s">
        <v>1</v>
      </c>
      <c r="E730">
        <v>28.7</v>
      </c>
      <c r="F730" t="str">
        <f t="shared" si="367"/>
        <v>Sobrepeso</v>
      </c>
      <c r="G730">
        <v>1</v>
      </c>
      <c r="H730" t="str">
        <f t="shared" si="368"/>
        <v>Tiene herencia</v>
      </c>
      <c r="I730">
        <v>189</v>
      </c>
      <c r="J730">
        <v>97</v>
      </c>
      <c r="K730">
        <v>104</v>
      </c>
      <c r="L730" t="str">
        <f t="shared" si="369"/>
        <v>Taquicardia</v>
      </c>
      <c r="M730">
        <v>48</v>
      </c>
      <c r="N730" t="str">
        <f t="shared" si="370"/>
        <v>Intermedia</v>
      </c>
      <c r="O730">
        <v>2</v>
      </c>
      <c r="P730" t="str">
        <f t="shared" si="371"/>
        <v>Ligera limitaciones</v>
      </c>
      <c r="Q730">
        <v>1</v>
      </c>
      <c r="R730" t="str">
        <f t="shared" si="372"/>
        <v>Tiene cetoacidosis</v>
      </c>
      <c r="S730">
        <v>1</v>
      </c>
      <c r="T730" t="str">
        <f t="shared" si="373"/>
        <v>Tiene Insuficiencia</v>
      </c>
      <c r="U730">
        <v>1</v>
      </c>
      <c r="V730" t="str">
        <f t="shared" si="374"/>
        <v>Hipertenso</v>
      </c>
      <c r="W730">
        <v>4.3</v>
      </c>
      <c r="X730" t="str">
        <f t="shared" si="363"/>
        <v>Alto</v>
      </c>
      <c r="Y730">
        <v>45</v>
      </c>
      <c r="Z730" t="str">
        <f t="shared" si="364"/>
        <v>Normal</v>
      </c>
      <c r="AA730">
        <v>10</v>
      </c>
      <c r="AB730" t="str">
        <f t="shared" si="375"/>
        <v>Fallo renal</v>
      </c>
      <c r="AC730">
        <v>1576</v>
      </c>
      <c r="AD730" t="str">
        <f t="shared" si="376"/>
        <v>Proteinuria</v>
      </c>
      <c r="AE730">
        <v>1418</v>
      </c>
      <c r="AF730" t="str">
        <f t="shared" si="377"/>
        <v>Macroalbuminuria</v>
      </c>
      <c r="AG730">
        <v>543</v>
      </c>
      <c r="AH730" t="str">
        <f t="shared" si="378"/>
        <v>Poliuria</v>
      </c>
      <c r="AI730">
        <v>1</v>
      </c>
      <c r="AJ730" t="str">
        <f t="shared" si="379"/>
        <v>Diabetico</v>
      </c>
      <c r="AK730">
        <v>192</v>
      </c>
      <c r="AL730" t="str">
        <f t="shared" si="380"/>
        <v>Diabetes</v>
      </c>
      <c r="AM730">
        <v>7.1</v>
      </c>
      <c r="AN730" t="str">
        <f t="shared" si="381"/>
        <v>Diabetes</v>
      </c>
      <c r="AO730">
        <v>297</v>
      </c>
      <c r="AP730" t="str">
        <f t="shared" si="382"/>
        <v>Riesgo</v>
      </c>
      <c r="AQ730">
        <v>133</v>
      </c>
      <c r="AR730" t="str">
        <f t="shared" si="383"/>
        <v>Limite alto</v>
      </c>
      <c r="AS730">
        <v>25</v>
      </c>
      <c r="AT730" t="str">
        <f t="shared" si="384"/>
        <v>Bajo</v>
      </c>
      <c r="AU730">
        <v>344</v>
      </c>
      <c r="AV730" t="str">
        <f t="shared" si="385"/>
        <v>Alto</v>
      </c>
      <c r="AW730">
        <v>126</v>
      </c>
      <c r="AX730" t="str">
        <f t="shared" si="386"/>
        <v>Bajo</v>
      </c>
      <c r="AY730">
        <v>5.0999999999999996</v>
      </c>
      <c r="AZ730" t="str">
        <f t="shared" si="387"/>
        <v>Alto</v>
      </c>
      <c r="BA730">
        <v>9.6999999999999993</v>
      </c>
      <c r="BB730" t="str">
        <f t="shared" si="365"/>
        <v>Baja</v>
      </c>
      <c r="BC730">
        <v>8</v>
      </c>
      <c r="BD730" t="str">
        <f t="shared" si="388"/>
        <v>Bajo</v>
      </c>
      <c r="BE730">
        <v>5.9</v>
      </c>
      <c r="BF730" t="str">
        <f t="shared" si="389"/>
        <v>Alto</v>
      </c>
      <c r="BG730">
        <v>0</v>
      </c>
      <c r="BH730" t="str">
        <f t="shared" si="390"/>
        <v>No Toma ECA</v>
      </c>
      <c r="BI730">
        <v>0</v>
      </c>
      <c r="BJ730" t="str">
        <f t="shared" si="391"/>
        <v>No toma ARB</v>
      </c>
      <c r="BK730">
        <v>1</v>
      </c>
      <c r="BL730" t="str">
        <f t="shared" si="392"/>
        <v>Toma diureticos</v>
      </c>
      <c r="BM730">
        <v>0</v>
      </c>
      <c r="BN730" t="str">
        <f t="shared" si="393"/>
        <v>No toma estatinas</v>
      </c>
      <c r="BO730">
        <v>1</v>
      </c>
      <c r="BP730" t="str">
        <f t="shared" si="394"/>
        <v>Enfermedad renal</v>
      </c>
      <c r="BQ730">
        <v>0</v>
      </c>
      <c r="BR730" t="str">
        <f t="shared" si="395"/>
        <v>Sano</v>
      </c>
    </row>
    <row r="731" spans="1:70" x14ac:dyDescent="0.25">
      <c r="A731" t="s">
        <v>731</v>
      </c>
      <c r="B731">
        <v>32</v>
      </c>
      <c r="C731" t="str">
        <f t="shared" si="366"/>
        <v>Adulto</v>
      </c>
      <c r="D731" t="s">
        <v>1</v>
      </c>
      <c r="E731">
        <v>22.2</v>
      </c>
      <c r="F731" t="str">
        <f t="shared" si="367"/>
        <v>Peso Normal</v>
      </c>
      <c r="G731">
        <v>1</v>
      </c>
      <c r="H731" t="str">
        <f t="shared" si="368"/>
        <v>Tiene herencia</v>
      </c>
      <c r="I731">
        <v>120</v>
      </c>
      <c r="J731">
        <v>69</v>
      </c>
      <c r="K731">
        <v>75</v>
      </c>
      <c r="L731" t="str">
        <f t="shared" si="369"/>
        <v>Normal</v>
      </c>
      <c r="M731">
        <v>70</v>
      </c>
      <c r="N731" t="str">
        <f t="shared" si="370"/>
        <v>Normal</v>
      </c>
      <c r="O731">
        <v>2</v>
      </c>
      <c r="P731" t="str">
        <f t="shared" si="371"/>
        <v>Ligera limitaciones</v>
      </c>
      <c r="Q731">
        <v>0</v>
      </c>
      <c r="R731" t="str">
        <f t="shared" si="372"/>
        <v>No tiene cetoacidosis</v>
      </c>
      <c r="S731">
        <v>0</v>
      </c>
      <c r="T731" t="str">
        <f t="shared" si="373"/>
        <v>No tiene Insuficiencia</v>
      </c>
      <c r="U731">
        <v>1</v>
      </c>
      <c r="V731" t="str">
        <f t="shared" si="374"/>
        <v>Hipertenso</v>
      </c>
      <c r="W731">
        <v>0.7</v>
      </c>
      <c r="X731" t="str">
        <f t="shared" si="363"/>
        <v>Normal</v>
      </c>
      <c r="Y731">
        <v>27</v>
      </c>
      <c r="Z731" t="str">
        <f t="shared" si="364"/>
        <v>Normal</v>
      </c>
      <c r="AA731">
        <v>63</v>
      </c>
      <c r="AB731" t="str">
        <f t="shared" si="375"/>
        <v>Funcion disminuida</v>
      </c>
      <c r="AC731">
        <v>13</v>
      </c>
      <c r="AD731" t="str">
        <f t="shared" si="376"/>
        <v>Normal</v>
      </c>
      <c r="AE731">
        <v>10</v>
      </c>
      <c r="AF731" t="str">
        <f t="shared" si="377"/>
        <v>Normal</v>
      </c>
      <c r="AG731">
        <v>1367</v>
      </c>
      <c r="AH731" t="str">
        <f t="shared" si="378"/>
        <v>Poliuria</v>
      </c>
      <c r="AI731">
        <v>0</v>
      </c>
      <c r="AJ731" t="str">
        <f t="shared" si="379"/>
        <v>No Diabetico</v>
      </c>
      <c r="AK731">
        <v>116</v>
      </c>
      <c r="AL731" t="str">
        <f t="shared" si="380"/>
        <v>Prediabetes</v>
      </c>
      <c r="AM731">
        <v>5.3</v>
      </c>
      <c r="AN731" t="str">
        <f t="shared" si="381"/>
        <v>Normal</v>
      </c>
      <c r="AO731">
        <v>200</v>
      </c>
      <c r="AP731" t="str">
        <f t="shared" si="382"/>
        <v>Alto</v>
      </c>
      <c r="AQ731">
        <v>120</v>
      </c>
      <c r="AR731" t="str">
        <f t="shared" si="383"/>
        <v>Casi normal</v>
      </c>
      <c r="AS731">
        <v>68</v>
      </c>
      <c r="AT731" t="str">
        <f t="shared" si="384"/>
        <v>Normal</v>
      </c>
      <c r="AU731">
        <v>138</v>
      </c>
      <c r="AV731" t="str">
        <f t="shared" si="385"/>
        <v>Normal</v>
      </c>
      <c r="AW731">
        <v>142</v>
      </c>
      <c r="AX731" t="str">
        <f t="shared" si="386"/>
        <v>Normal</v>
      </c>
      <c r="AY731">
        <v>4.4000000000000004</v>
      </c>
      <c r="AZ731" t="str">
        <f t="shared" si="387"/>
        <v>Normal</v>
      </c>
      <c r="BA731">
        <v>12.6</v>
      </c>
      <c r="BB731" t="str">
        <f t="shared" si="365"/>
        <v>Baja</v>
      </c>
      <c r="BC731">
        <v>8.6</v>
      </c>
      <c r="BD731" t="str">
        <f t="shared" si="388"/>
        <v>Normal</v>
      </c>
      <c r="BE731">
        <v>3.3</v>
      </c>
      <c r="BF731" t="str">
        <f t="shared" si="389"/>
        <v>Normal</v>
      </c>
      <c r="BG731">
        <v>1</v>
      </c>
      <c r="BH731" t="str">
        <f t="shared" si="390"/>
        <v>Toma ECA</v>
      </c>
      <c r="BI731">
        <v>0</v>
      </c>
      <c r="BJ731" t="str">
        <f t="shared" si="391"/>
        <v>No toma ARB</v>
      </c>
      <c r="BK731">
        <v>0</v>
      </c>
      <c r="BL731" t="str">
        <f t="shared" si="392"/>
        <v>No toma diureticos</v>
      </c>
      <c r="BM731">
        <v>1</v>
      </c>
      <c r="BN731" t="str">
        <f t="shared" si="393"/>
        <v>Toma estatinas</v>
      </c>
      <c r="BO731">
        <v>0</v>
      </c>
      <c r="BP731" t="str">
        <f t="shared" si="394"/>
        <v>Sano</v>
      </c>
      <c r="BQ731">
        <v>1</v>
      </c>
      <c r="BR731" t="str">
        <f t="shared" si="395"/>
        <v>Enfermedad cardiovascular</v>
      </c>
    </row>
    <row r="732" spans="1:70" x14ac:dyDescent="0.25">
      <c r="A732" t="s">
        <v>732</v>
      </c>
      <c r="B732">
        <v>68</v>
      </c>
      <c r="C732" t="str">
        <f t="shared" si="366"/>
        <v>Adulto Mayor</v>
      </c>
      <c r="D732" t="s">
        <v>1</v>
      </c>
      <c r="E732">
        <v>27.9</v>
      </c>
      <c r="F732" t="str">
        <f t="shared" si="367"/>
        <v>Sobrepeso</v>
      </c>
      <c r="G732">
        <v>1</v>
      </c>
      <c r="H732" t="str">
        <f t="shared" si="368"/>
        <v>Tiene herencia</v>
      </c>
      <c r="I732">
        <v>173</v>
      </c>
      <c r="J732">
        <v>108</v>
      </c>
      <c r="K732">
        <v>104</v>
      </c>
      <c r="L732" t="str">
        <f t="shared" si="369"/>
        <v>Taquicardia</v>
      </c>
      <c r="M732">
        <v>40</v>
      </c>
      <c r="N732" t="str">
        <f t="shared" si="370"/>
        <v>Reducida</v>
      </c>
      <c r="O732">
        <v>3</v>
      </c>
      <c r="P732" t="str">
        <f t="shared" si="371"/>
        <v>Limitacion marcada</v>
      </c>
      <c r="Q732">
        <v>1</v>
      </c>
      <c r="R732" t="str">
        <f t="shared" si="372"/>
        <v>Tiene cetoacidosis</v>
      </c>
      <c r="S732">
        <v>1</v>
      </c>
      <c r="T732" t="str">
        <f t="shared" si="373"/>
        <v>Tiene Insuficiencia</v>
      </c>
      <c r="U732">
        <v>1</v>
      </c>
      <c r="V732" t="str">
        <f t="shared" si="374"/>
        <v>Hipertenso</v>
      </c>
      <c r="W732">
        <v>1.9</v>
      </c>
      <c r="X732" t="str">
        <f t="shared" si="363"/>
        <v>Alto</v>
      </c>
      <c r="Y732">
        <v>50</v>
      </c>
      <c r="Z732" t="str">
        <f t="shared" si="364"/>
        <v>Normal</v>
      </c>
      <c r="AA732">
        <v>48</v>
      </c>
      <c r="AB732" t="str">
        <f t="shared" si="375"/>
        <v>Funcion disminuida moderada</v>
      </c>
      <c r="AC732">
        <v>2801</v>
      </c>
      <c r="AD732" t="str">
        <f t="shared" si="376"/>
        <v>Proteinuria</v>
      </c>
      <c r="AE732">
        <v>2240</v>
      </c>
      <c r="AF732" t="str">
        <f t="shared" si="377"/>
        <v>Macroalbuminuria</v>
      </c>
      <c r="AG732">
        <v>742</v>
      </c>
      <c r="AH732" t="str">
        <f t="shared" si="378"/>
        <v>Poliuria</v>
      </c>
      <c r="AI732">
        <v>1</v>
      </c>
      <c r="AJ732" t="str">
        <f t="shared" si="379"/>
        <v>Diabetico</v>
      </c>
      <c r="AK732">
        <v>213</v>
      </c>
      <c r="AL732" t="str">
        <f t="shared" si="380"/>
        <v>Diabetes</v>
      </c>
      <c r="AM732">
        <v>9.1999999999999993</v>
      </c>
      <c r="AN732" t="str">
        <f t="shared" si="381"/>
        <v>Diabetes</v>
      </c>
      <c r="AO732">
        <v>284</v>
      </c>
      <c r="AP732" t="str">
        <f t="shared" si="382"/>
        <v>Riesgo</v>
      </c>
      <c r="AQ732">
        <v>170</v>
      </c>
      <c r="AR732" t="str">
        <f t="shared" si="383"/>
        <v>Alto</v>
      </c>
      <c r="AS732">
        <v>36</v>
      </c>
      <c r="AT732" t="str">
        <f t="shared" si="384"/>
        <v>Bajo</v>
      </c>
      <c r="AU732">
        <v>409</v>
      </c>
      <c r="AV732" t="str">
        <f t="shared" si="385"/>
        <v>Alto</v>
      </c>
      <c r="AW732">
        <v>131</v>
      </c>
      <c r="AX732" t="str">
        <f t="shared" si="386"/>
        <v>Bajo</v>
      </c>
      <c r="AY732">
        <v>5.4</v>
      </c>
      <c r="AZ732" t="str">
        <f t="shared" si="387"/>
        <v>Alto</v>
      </c>
      <c r="BA732">
        <v>9.6999999999999993</v>
      </c>
      <c r="BB732" t="str">
        <f t="shared" si="365"/>
        <v>Baja</v>
      </c>
      <c r="BC732">
        <v>9</v>
      </c>
      <c r="BD732" t="str">
        <f t="shared" si="388"/>
        <v>Normal</v>
      </c>
      <c r="BE732">
        <v>5.9</v>
      </c>
      <c r="BF732" t="str">
        <f t="shared" si="389"/>
        <v>Alto</v>
      </c>
      <c r="BG732">
        <v>1</v>
      </c>
      <c r="BH732" t="str">
        <f t="shared" si="390"/>
        <v>Toma ECA</v>
      </c>
      <c r="BI732">
        <v>1</v>
      </c>
      <c r="BJ732" t="str">
        <f t="shared" si="391"/>
        <v>Toma ARB</v>
      </c>
      <c r="BK732">
        <v>1</v>
      </c>
      <c r="BL732" t="str">
        <f t="shared" si="392"/>
        <v>Toma diureticos</v>
      </c>
      <c r="BM732">
        <v>0</v>
      </c>
      <c r="BN732" t="str">
        <f t="shared" si="393"/>
        <v>No toma estatinas</v>
      </c>
      <c r="BO732">
        <v>1</v>
      </c>
      <c r="BP732" t="str">
        <f t="shared" si="394"/>
        <v>Enfermedad renal</v>
      </c>
      <c r="BQ732">
        <v>0</v>
      </c>
      <c r="BR732" t="str">
        <f t="shared" si="395"/>
        <v>Sano</v>
      </c>
    </row>
    <row r="733" spans="1:70" x14ac:dyDescent="0.25">
      <c r="A733" t="s">
        <v>733</v>
      </c>
      <c r="B733">
        <v>30</v>
      </c>
      <c r="C733" t="str">
        <f t="shared" si="366"/>
        <v>Adulto</v>
      </c>
      <c r="D733" t="s">
        <v>1</v>
      </c>
      <c r="E733">
        <v>23.2</v>
      </c>
      <c r="F733" t="str">
        <f t="shared" si="367"/>
        <v>Peso Normal</v>
      </c>
      <c r="G733">
        <v>1</v>
      </c>
      <c r="H733" t="str">
        <f t="shared" si="368"/>
        <v>Tiene herencia</v>
      </c>
      <c r="I733">
        <v>129</v>
      </c>
      <c r="J733">
        <v>70</v>
      </c>
      <c r="K733">
        <v>62</v>
      </c>
      <c r="L733" t="str">
        <f t="shared" si="369"/>
        <v>Normal</v>
      </c>
      <c r="M733">
        <v>51</v>
      </c>
      <c r="N733" t="str">
        <f t="shared" si="370"/>
        <v>Normal</v>
      </c>
      <c r="O733">
        <v>2</v>
      </c>
      <c r="P733" t="str">
        <f t="shared" si="371"/>
        <v>Ligera limitaciones</v>
      </c>
      <c r="Q733">
        <v>0</v>
      </c>
      <c r="R733" t="str">
        <f t="shared" si="372"/>
        <v>No tiene cetoacidosis</v>
      </c>
      <c r="S733">
        <v>0</v>
      </c>
      <c r="T733" t="str">
        <f t="shared" si="373"/>
        <v>No tiene Insuficiencia</v>
      </c>
      <c r="U733">
        <v>1</v>
      </c>
      <c r="V733" t="str">
        <f t="shared" si="374"/>
        <v>Hipertenso</v>
      </c>
      <c r="W733">
        <v>0.7</v>
      </c>
      <c r="X733" t="str">
        <f t="shared" si="363"/>
        <v>Normal</v>
      </c>
      <c r="Y733">
        <v>19</v>
      </c>
      <c r="Z733" t="str">
        <f t="shared" si="364"/>
        <v>Normal</v>
      </c>
      <c r="AA733">
        <v>80</v>
      </c>
      <c r="AB733" t="str">
        <f t="shared" si="375"/>
        <v>Funcion disminuida</v>
      </c>
      <c r="AC733">
        <v>17</v>
      </c>
      <c r="AD733" t="str">
        <f t="shared" si="376"/>
        <v>Normal</v>
      </c>
      <c r="AE733">
        <v>13</v>
      </c>
      <c r="AF733" t="str">
        <f t="shared" si="377"/>
        <v>Normal</v>
      </c>
      <c r="AG733">
        <v>2224</v>
      </c>
      <c r="AH733" t="str">
        <f t="shared" si="378"/>
        <v>Poliuria</v>
      </c>
      <c r="AI733">
        <v>0</v>
      </c>
      <c r="AJ733" t="str">
        <f t="shared" si="379"/>
        <v>No Diabetico</v>
      </c>
      <c r="AK733">
        <v>103</v>
      </c>
      <c r="AL733" t="str">
        <f t="shared" si="380"/>
        <v>Prediabetes</v>
      </c>
      <c r="AM733">
        <v>5.3</v>
      </c>
      <c r="AN733" t="str">
        <f t="shared" si="381"/>
        <v>Normal</v>
      </c>
      <c r="AO733">
        <v>215</v>
      </c>
      <c r="AP733" t="str">
        <f t="shared" si="382"/>
        <v>Alto</v>
      </c>
      <c r="AQ733">
        <v>98</v>
      </c>
      <c r="AR733" t="str">
        <f t="shared" si="383"/>
        <v>Normal</v>
      </c>
      <c r="AS733">
        <v>69</v>
      </c>
      <c r="AT733" t="str">
        <f t="shared" si="384"/>
        <v>Normal</v>
      </c>
      <c r="AU733">
        <v>95</v>
      </c>
      <c r="AV733" t="str">
        <f t="shared" si="385"/>
        <v>Normal</v>
      </c>
      <c r="AW733">
        <v>142</v>
      </c>
      <c r="AX733" t="str">
        <f t="shared" si="386"/>
        <v>Normal</v>
      </c>
      <c r="AY733">
        <v>4.8</v>
      </c>
      <c r="AZ733" t="str">
        <f t="shared" si="387"/>
        <v>Normal</v>
      </c>
      <c r="BA733">
        <v>13.7</v>
      </c>
      <c r="BB733" t="str">
        <f t="shared" si="365"/>
        <v>Normal</v>
      </c>
      <c r="BC733">
        <v>8.8000000000000007</v>
      </c>
      <c r="BD733" t="str">
        <f t="shared" si="388"/>
        <v>Normal</v>
      </c>
      <c r="BE733">
        <v>3.1</v>
      </c>
      <c r="BF733" t="str">
        <f t="shared" si="389"/>
        <v>Normal</v>
      </c>
      <c r="BG733">
        <v>1</v>
      </c>
      <c r="BH733" t="str">
        <f t="shared" si="390"/>
        <v>Toma ECA</v>
      </c>
      <c r="BI733">
        <v>0</v>
      </c>
      <c r="BJ733" t="str">
        <f t="shared" si="391"/>
        <v>No toma ARB</v>
      </c>
      <c r="BK733">
        <v>0</v>
      </c>
      <c r="BL733" t="str">
        <f t="shared" si="392"/>
        <v>No toma diureticos</v>
      </c>
      <c r="BM733">
        <v>0</v>
      </c>
      <c r="BN733" t="str">
        <f t="shared" si="393"/>
        <v>No toma estatinas</v>
      </c>
      <c r="BO733">
        <v>0</v>
      </c>
      <c r="BP733" t="str">
        <f t="shared" si="394"/>
        <v>Sano</v>
      </c>
      <c r="BQ733">
        <v>0</v>
      </c>
      <c r="BR733" t="str">
        <f t="shared" si="395"/>
        <v>Sano</v>
      </c>
    </row>
    <row r="734" spans="1:70" x14ac:dyDescent="0.25">
      <c r="A734" t="s">
        <v>734</v>
      </c>
      <c r="B734">
        <v>42</v>
      </c>
      <c r="C734" t="str">
        <f t="shared" si="366"/>
        <v>Adulto</v>
      </c>
      <c r="D734" t="s">
        <v>1</v>
      </c>
      <c r="E734">
        <v>27.4</v>
      </c>
      <c r="F734" t="str">
        <f t="shared" si="367"/>
        <v>Sobrepeso</v>
      </c>
      <c r="G734">
        <v>0</v>
      </c>
      <c r="H734" t="str">
        <f t="shared" si="368"/>
        <v>No tiene herencia</v>
      </c>
      <c r="I734">
        <v>128</v>
      </c>
      <c r="J734">
        <v>77</v>
      </c>
      <c r="K734">
        <v>73</v>
      </c>
      <c r="L734" t="str">
        <f t="shared" si="369"/>
        <v>Normal</v>
      </c>
      <c r="M734">
        <v>56</v>
      </c>
      <c r="N734" t="str">
        <f t="shared" si="370"/>
        <v>Normal</v>
      </c>
      <c r="O734">
        <v>1</v>
      </c>
      <c r="P734" t="str">
        <f t="shared" si="371"/>
        <v>Sin limitaciones</v>
      </c>
      <c r="Q734">
        <v>0</v>
      </c>
      <c r="R734" t="str">
        <f t="shared" si="372"/>
        <v>No tiene cetoacidosis</v>
      </c>
      <c r="S734">
        <v>0</v>
      </c>
      <c r="T734" t="str">
        <f t="shared" si="373"/>
        <v>No tiene Insuficiencia</v>
      </c>
      <c r="U734">
        <v>1</v>
      </c>
      <c r="V734" t="str">
        <f t="shared" si="374"/>
        <v>Hipertenso</v>
      </c>
      <c r="W734">
        <v>1</v>
      </c>
      <c r="X734" t="str">
        <f t="shared" si="363"/>
        <v>Normal</v>
      </c>
      <c r="Y734">
        <v>15</v>
      </c>
      <c r="Z734" t="str">
        <f t="shared" si="364"/>
        <v>Bajo</v>
      </c>
      <c r="AA734">
        <v>98</v>
      </c>
      <c r="AB734" t="str">
        <f t="shared" si="375"/>
        <v>Normal</v>
      </c>
      <c r="AC734">
        <v>24</v>
      </c>
      <c r="AD734" t="str">
        <f t="shared" si="376"/>
        <v>Normal</v>
      </c>
      <c r="AE734">
        <v>19</v>
      </c>
      <c r="AF734" t="str">
        <f t="shared" si="377"/>
        <v>Normal</v>
      </c>
      <c r="AG734">
        <v>2100</v>
      </c>
      <c r="AH734" t="str">
        <f t="shared" si="378"/>
        <v>Poliuria</v>
      </c>
      <c r="AI734">
        <v>1</v>
      </c>
      <c r="AJ734" t="str">
        <f t="shared" si="379"/>
        <v>Diabetico</v>
      </c>
      <c r="AK734">
        <v>87</v>
      </c>
      <c r="AL734" t="str">
        <f t="shared" si="380"/>
        <v>Normal</v>
      </c>
      <c r="AM734">
        <v>5</v>
      </c>
      <c r="AN734" t="str">
        <f t="shared" si="381"/>
        <v>Normal</v>
      </c>
      <c r="AO734">
        <v>185</v>
      </c>
      <c r="AP734" t="str">
        <f t="shared" si="382"/>
        <v>Normal</v>
      </c>
      <c r="AQ734">
        <v>85</v>
      </c>
      <c r="AR734" t="str">
        <f t="shared" si="383"/>
        <v>Normal</v>
      </c>
      <c r="AS734">
        <v>63</v>
      </c>
      <c r="AT734" t="str">
        <f t="shared" si="384"/>
        <v>Normal</v>
      </c>
      <c r="AU734">
        <v>165</v>
      </c>
      <c r="AV734" t="str">
        <f t="shared" si="385"/>
        <v>Alto</v>
      </c>
      <c r="AW734">
        <v>140</v>
      </c>
      <c r="AX734" t="str">
        <f t="shared" si="386"/>
        <v>Normal</v>
      </c>
      <c r="AY734">
        <v>4.7</v>
      </c>
      <c r="AZ734" t="str">
        <f t="shared" si="387"/>
        <v>Normal</v>
      </c>
      <c r="BA734">
        <v>15.2</v>
      </c>
      <c r="BB734" t="str">
        <f t="shared" si="365"/>
        <v>Normal</v>
      </c>
      <c r="BC734">
        <v>10</v>
      </c>
      <c r="BD734" t="str">
        <f t="shared" si="388"/>
        <v>Normal</v>
      </c>
      <c r="BE734">
        <v>2.7</v>
      </c>
      <c r="BF734" t="str">
        <f t="shared" si="389"/>
        <v>Normal</v>
      </c>
      <c r="BG734">
        <v>0</v>
      </c>
      <c r="BH734" t="str">
        <f t="shared" si="390"/>
        <v>No Toma ECA</v>
      </c>
      <c r="BI734">
        <v>1</v>
      </c>
      <c r="BJ734" t="str">
        <f t="shared" si="391"/>
        <v>Toma ARB</v>
      </c>
      <c r="BK734">
        <v>0</v>
      </c>
      <c r="BL734" t="str">
        <f t="shared" si="392"/>
        <v>No toma diureticos</v>
      </c>
      <c r="BM734">
        <v>0</v>
      </c>
      <c r="BN734" t="str">
        <f t="shared" si="393"/>
        <v>No toma estatinas</v>
      </c>
      <c r="BO734">
        <v>0</v>
      </c>
      <c r="BP734" t="str">
        <f t="shared" si="394"/>
        <v>Sano</v>
      </c>
      <c r="BQ734">
        <v>1</v>
      </c>
      <c r="BR734" t="str">
        <f t="shared" si="395"/>
        <v>Enfermedad cardiovascular</v>
      </c>
    </row>
    <row r="735" spans="1:70" x14ac:dyDescent="0.25">
      <c r="A735" t="s">
        <v>735</v>
      </c>
      <c r="B735">
        <v>50</v>
      </c>
      <c r="C735" t="str">
        <f t="shared" si="366"/>
        <v>Adulto</v>
      </c>
      <c r="D735" t="s">
        <v>6</v>
      </c>
      <c r="E735">
        <v>39.799999999999997</v>
      </c>
      <c r="F735" t="str">
        <f t="shared" si="367"/>
        <v>Obesidad II</v>
      </c>
      <c r="G735">
        <v>0</v>
      </c>
      <c r="H735" t="str">
        <f t="shared" si="368"/>
        <v>No tiene herencia</v>
      </c>
      <c r="I735">
        <v>160</v>
      </c>
      <c r="J735">
        <v>90</v>
      </c>
      <c r="K735">
        <v>103</v>
      </c>
      <c r="L735" t="str">
        <f t="shared" si="369"/>
        <v>Taquicardia</v>
      </c>
      <c r="M735">
        <v>27</v>
      </c>
      <c r="N735" t="str">
        <f t="shared" si="370"/>
        <v>Reducida</v>
      </c>
      <c r="O735">
        <v>4</v>
      </c>
      <c r="P735" t="str">
        <f t="shared" si="371"/>
        <v>Incapacidad</v>
      </c>
      <c r="Q735">
        <v>0</v>
      </c>
      <c r="R735" t="str">
        <f t="shared" si="372"/>
        <v>No tiene cetoacidosis</v>
      </c>
      <c r="S735">
        <v>0</v>
      </c>
      <c r="T735" t="str">
        <f t="shared" si="373"/>
        <v>No tiene Insuficiencia</v>
      </c>
      <c r="U735">
        <v>1</v>
      </c>
      <c r="V735" t="str">
        <f t="shared" si="374"/>
        <v>Hipertenso</v>
      </c>
      <c r="W735">
        <v>3.2</v>
      </c>
      <c r="X735" t="str">
        <f t="shared" si="363"/>
        <v>Alto</v>
      </c>
      <c r="Y735">
        <v>102</v>
      </c>
      <c r="Z735" t="str">
        <f t="shared" si="364"/>
        <v>Riesgo</v>
      </c>
      <c r="AA735">
        <v>42</v>
      </c>
      <c r="AB735" t="str">
        <f t="shared" si="375"/>
        <v>Funcion disminuida moderada</v>
      </c>
      <c r="AC735">
        <v>1676</v>
      </c>
      <c r="AD735" t="str">
        <f t="shared" si="376"/>
        <v>Proteinuria</v>
      </c>
      <c r="AE735">
        <v>1340</v>
      </c>
      <c r="AF735" t="str">
        <f t="shared" si="377"/>
        <v>Macroalbuminuria</v>
      </c>
      <c r="AG735">
        <v>538</v>
      </c>
      <c r="AH735" t="str">
        <f t="shared" si="378"/>
        <v>Poliuria</v>
      </c>
      <c r="AI735">
        <v>1</v>
      </c>
      <c r="AJ735" t="str">
        <f t="shared" si="379"/>
        <v>Diabetico</v>
      </c>
      <c r="AK735">
        <v>148</v>
      </c>
      <c r="AL735" t="str">
        <f t="shared" si="380"/>
        <v>Diabetes</v>
      </c>
      <c r="AM735">
        <v>10</v>
      </c>
      <c r="AN735" t="str">
        <f t="shared" si="381"/>
        <v>Diabetes</v>
      </c>
      <c r="AO735">
        <v>212</v>
      </c>
      <c r="AP735" t="str">
        <f t="shared" si="382"/>
        <v>Alto</v>
      </c>
      <c r="AQ735">
        <v>180</v>
      </c>
      <c r="AR735" t="str">
        <f t="shared" si="383"/>
        <v>Alto</v>
      </c>
      <c r="AS735">
        <v>36</v>
      </c>
      <c r="AT735" t="str">
        <f t="shared" si="384"/>
        <v>Bajo</v>
      </c>
      <c r="AU735">
        <v>326</v>
      </c>
      <c r="AV735" t="str">
        <f t="shared" si="385"/>
        <v>Alto</v>
      </c>
      <c r="AW735">
        <v>134</v>
      </c>
      <c r="AX735" t="str">
        <f t="shared" si="386"/>
        <v>Bajo</v>
      </c>
      <c r="AY735">
        <v>6.8</v>
      </c>
      <c r="AZ735" t="str">
        <f t="shared" si="387"/>
        <v>Alto</v>
      </c>
      <c r="BA735">
        <v>9.5</v>
      </c>
      <c r="BB735" t="str">
        <f t="shared" si="365"/>
        <v>Baja</v>
      </c>
      <c r="BC735">
        <v>9</v>
      </c>
      <c r="BD735" t="str">
        <f t="shared" si="388"/>
        <v>Normal</v>
      </c>
      <c r="BE735">
        <v>7</v>
      </c>
      <c r="BF735" t="str">
        <f t="shared" si="389"/>
        <v>Alto</v>
      </c>
      <c r="BG735">
        <v>1</v>
      </c>
      <c r="BH735" t="str">
        <f t="shared" si="390"/>
        <v>Toma ECA</v>
      </c>
      <c r="BI735">
        <v>0</v>
      </c>
      <c r="BJ735" t="str">
        <f t="shared" si="391"/>
        <v>No toma ARB</v>
      </c>
      <c r="BK735">
        <v>0</v>
      </c>
      <c r="BL735" t="str">
        <f t="shared" si="392"/>
        <v>No toma diureticos</v>
      </c>
      <c r="BM735">
        <v>1</v>
      </c>
      <c r="BN735" t="str">
        <f t="shared" si="393"/>
        <v>Toma estatinas</v>
      </c>
      <c r="BO735">
        <v>1</v>
      </c>
      <c r="BP735" t="str">
        <f t="shared" si="394"/>
        <v>Enfermedad renal</v>
      </c>
      <c r="BQ735">
        <v>0</v>
      </c>
      <c r="BR735" t="str">
        <f t="shared" si="395"/>
        <v>Sano</v>
      </c>
    </row>
    <row r="736" spans="1:70" x14ac:dyDescent="0.25">
      <c r="A736" t="s">
        <v>736</v>
      </c>
      <c r="B736">
        <v>41</v>
      </c>
      <c r="C736" t="str">
        <f t="shared" si="366"/>
        <v>Adulto</v>
      </c>
      <c r="D736" t="s">
        <v>1</v>
      </c>
      <c r="E736">
        <v>20.3</v>
      </c>
      <c r="F736" t="str">
        <f t="shared" si="367"/>
        <v>Peso Normal</v>
      </c>
      <c r="G736">
        <v>0</v>
      </c>
      <c r="H736" t="str">
        <f t="shared" si="368"/>
        <v>No tiene herencia</v>
      </c>
      <c r="I736">
        <v>111</v>
      </c>
      <c r="J736">
        <v>82</v>
      </c>
      <c r="K736">
        <v>63</v>
      </c>
      <c r="L736" t="str">
        <f t="shared" si="369"/>
        <v>Normal</v>
      </c>
      <c r="M736">
        <v>59</v>
      </c>
      <c r="N736" t="str">
        <f t="shared" si="370"/>
        <v>Normal</v>
      </c>
      <c r="O736">
        <v>2</v>
      </c>
      <c r="P736" t="str">
        <f t="shared" si="371"/>
        <v>Ligera limitaciones</v>
      </c>
      <c r="Q736">
        <v>0</v>
      </c>
      <c r="R736" t="str">
        <f t="shared" si="372"/>
        <v>No tiene cetoacidosis</v>
      </c>
      <c r="S736">
        <v>0</v>
      </c>
      <c r="T736" t="str">
        <f t="shared" si="373"/>
        <v>No tiene Insuficiencia</v>
      </c>
      <c r="U736">
        <v>1</v>
      </c>
      <c r="V736" t="str">
        <f t="shared" si="374"/>
        <v>Hipertenso</v>
      </c>
      <c r="W736">
        <v>0.7</v>
      </c>
      <c r="X736" t="str">
        <f t="shared" si="363"/>
        <v>Normal</v>
      </c>
      <c r="Y736">
        <v>33</v>
      </c>
      <c r="Z736" t="str">
        <f t="shared" si="364"/>
        <v>Normal</v>
      </c>
      <c r="AA736">
        <v>72</v>
      </c>
      <c r="AB736" t="str">
        <f t="shared" si="375"/>
        <v>Funcion disminuida</v>
      </c>
      <c r="AC736">
        <v>29</v>
      </c>
      <c r="AD736" t="str">
        <f t="shared" si="376"/>
        <v>Normal</v>
      </c>
      <c r="AE736">
        <v>20</v>
      </c>
      <c r="AF736" t="str">
        <f t="shared" si="377"/>
        <v>Normal</v>
      </c>
      <c r="AG736">
        <v>2477</v>
      </c>
      <c r="AH736" t="str">
        <f t="shared" si="378"/>
        <v>Poliuria</v>
      </c>
      <c r="AI736">
        <v>0</v>
      </c>
      <c r="AJ736" t="str">
        <f t="shared" si="379"/>
        <v>No Diabetico</v>
      </c>
      <c r="AK736">
        <v>117</v>
      </c>
      <c r="AL736" t="str">
        <f t="shared" si="380"/>
        <v>Prediabetes</v>
      </c>
      <c r="AM736">
        <v>5</v>
      </c>
      <c r="AN736" t="str">
        <f t="shared" si="381"/>
        <v>Normal</v>
      </c>
      <c r="AO736">
        <v>200</v>
      </c>
      <c r="AP736" t="str">
        <f t="shared" si="382"/>
        <v>Alto</v>
      </c>
      <c r="AQ736">
        <v>107</v>
      </c>
      <c r="AR736" t="str">
        <f t="shared" si="383"/>
        <v>Casi normal</v>
      </c>
      <c r="AS736">
        <v>64</v>
      </c>
      <c r="AT736" t="str">
        <f t="shared" si="384"/>
        <v>Normal</v>
      </c>
      <c r="AU736">
        <v>164</v>
      </c>
      <c r="AV736" t="str">
        <f t="shared" si="385"/>
        <v>Alto</v>
      </c>
      <c r="AW736">
        <v>139</v>
      </c>
      <c r="AX736" t="str">
        <f t="shared" si="386"/>
        <v>Normal</v>
      </c>
      <c r="AY736">
        <v>3.8</v>
      </c>
      <c r="AZ736" t="str">
        <f t="shared" si="387"/>
        <v>Normal</v>
      </c>
      <c r="BA736">
        <v>13.9</v>
      </c>
      <c r="BB736" t="str">
        <f t="shared" si="365"/>
        <v>Normal</v>
      </c>
      <c r="BC736">
        <v>10</v>
      </c>
      <c r="BD736" t="str">
        <f t="shared" si="388"/>
        <v>Normal</v>
      </c>
      <c r="BE736">
        <v>4</v>
      </c>
      <c r="BF736" t="str">
        <f t="shared" si="389"/>
        <v>Normal</v>
      </c>
      <c r="BG736">
        <v>0</v>
      </c>
      <c r="BH736" t="str">
        <f t="shared" si="390"/>
        <v>No Toma ECA</v>
      </c>
      <c r="BI736">
        <v>1</v>
      </c>
      <c r="BJ736" t="str">
        <f t="shared" si="391"/>
        <v>Toma ARB</v>
      </c>
      <c r="BK736">
        <v>0</v>
      </c>
      <c r="BL736" t="str">
        <f t="shared" si="392"/>
        <v>No toma diureticos</v>
      </c>
      <c r="BM736">
        <v>0</v>
      </c>
      <c r="BN736" t="str">
        <f t="shared" si="393"/>
        <v>No toma estatinas</v>
      </c>
      <c r="BO736">
        <v>0</v>
      </c>
      <c r="BP736" t="str">
        <f t="shared" si="394"/>
        <v>Sano</v>
      </c>
      <c r="BQ736">
        <v>0</v>
      </c>
      <c r="BR736" t="str">
        <f t="shared" si="395"/>
        <v>Sano</v>
      </c>
    </row>
    <row r="737" spans="1:70" x14ac:dyDescent="0.25">
      <c r="A737" t="s">
        <v>737</v>
      </c>
      <c r="B737">
        <v>71</v>
      </c>
      <c r="C737" t="str">
        <f t="shared" si="366"/>
        <v>Adulto Mayor</v>
      </c>
      <c r="D737" t="s">
        <v>1</v>
      </c>
      <c r="E737">
        <v>39.799999999999997</v>
      </c>
      <c r="F737" t="str">
        <f t="shared" si="367"/>
        <v>Obesidad II</v>
      </c>
      <c r="G737">
        <v>0</v>
      </c>
      <c r="H737" t="str">
        <f t="shared" si="368"/>
        <v>No tiene herencia</v>
      </c>
      <c r="I737">
        <v>143</v>
      </c>
      <c r="J737">
        <v>92</v>
      </c>
      <c r="K737">
        <v>103</v>
      </c>
      <c r="L737" t="str">
        <f t="shared" si="369"/>
        <v>Taquicardia</v>
      </c>
      <c r="M737">
        <v>28</v>
      </c>
      <c r="N737" t="str">
        <f t="shared" si="370"/>
        <v>Reducida</v>
      </c>
      <c r="O737">
        <v>2</v>
      </c>
      <c r="P737" t="str">
        <f t="shared" si="371"/>
        <v>Ligera limitaciones</v>
      </c>
      <c r="Q737">
        <v>1</v>
      </c>
      <c r="R737" t="str">
        <f t="shared" si="372"/>
        <v>Tiene cetoacidosis</v>
      </c>
      <c r="S737">
        <v>0</v>
      </c>
      <c r="T737" t="str">
        <f t="shared" si="373"/>
        <v>No tiene Insuficiencia</v>
      </c>
      <c r="U737">
        <v>1</v>
      </c>
      <c r="V737" t="str">
        <f t="shared" si="374"/>
        <v>Hipertenso</v>
      </c>
      <c r="W737">
        <v>2.8</v>
      </c>
      <c r="X737" t="str">
        <f t="shared" si="363"/>
        <v>Alto</v>
      </c>
      <c r="Y737">
        <v>103</v>
      </c>
      <c r="Z737" t="str">
        <f t="shared" si="364"/>
        <v>Riesgo</v>
      </c>
      <c r="AA737">
        <v>38</v>
      </c>
      <c r="AB737" t="str">
        <f t="shared" si="375"/>
        <v>Funcion disminuida moderada</v>
      </c>
      <c r="AC737">
        <v>2378</v>
      </c>
      <c r="AD737" t="str">
        <f t="shared" si="376"/>
        <v>Proteinuria</v>
      </c>
      <c r="AE737">
        <v>2140</v>
      </c>
      <c r="AF737" t="str">
        <f t="shared" si="377"/>
        <v>Macroalbuminuria</v>
      </c>
      <c r="AG737">
        <v>370</v>
      </c>
      <c r="AH737" t="str">
        <f t="shared" si="378"/>
        <v>Oliguria</v>
      </c>
      <c r="AI737">
        <v>1</v>
      </c>
      <c r="AJ737" t="str">
        <f t="shared" si="379"/>
        <v>Diabetico</v>
      </c>
      <c r="AK737">
        <v>152</v>
      </c>
      <c r="AL737" t="str">
        <f t="shared" si="380"/>
        <v>Diabetes</v>
      </c>
      <c r="AM737">
        <v>10.199999999999999</v>
      </c>
      <c r="AN737" t="str">
        <f t="shared" si="381"/>
        <v>Diabetes</v>
      </c>
      <c r="AO737">
        <v>217</v>
      </c>
      <c r="AP737" t="str">
        <f t="shared" si="382"/>
        <v>Alto</v>
      </c>
      <c r="AQ737">
        <v>180</v>
      </c>
      <c r="AR737" t="str">
        <f t="shared" si="383"/>
        <v>Alto</v>
      </c>
      <c r="AS737">
        <v>32</v>
      </c>
      <c r="AT737" t="str">
        <f t="shared" si="384"/>
        <v>Bajo</v>
      </c>
      <c r="AU737">
        <v>383</v>
      </c>
      <c r="AV737" t="str">
        <f t="shared" si="385"/>
        <v>Alto</v>
      </c>
      <c r="AW737">
        <v>135</v>
      </c>
      <c r="AX737" t="str">
        <f t="shared" si="386"/>
        <v>Normal</v>
      </c>
      <c r="AY737">
        <v>5.4</v>
      </c>
      <c r="AZ737" t="str">
        <f t="shared" si="387"/>
        <v>Alto</v>
      </c>
      <c r="BA737">
        <v>8.8000000000000007</v>
      </c>
      <c r="BB737" t="str">
        <f t="shared" si="365"/>
        <v>Baja</v>
      </c>
      <c r="BC737">
        <v>8.9</v>
      </c>
      <c r="BD737" t="str">
        <f t="shared" si="388"/>
        <v>Normal</v>
      </c>
      <c r="BE737">
        <v>6.7</v>
      </c>
      <c r="BF737" t="str">
        <f t="shared" si="389"/>
        <v>Alto</v>
      </c>
      <c r="BG737">
        <v>0</v>
      </c>
      <c r="BH737" t="str">
        <f t="shared" si="390"/>
        <v>No Toma ECA</v>
      </c>
      <c r="BI737">
        <v>0</v>
      </c>
      <c r="BJ737" t="str">
        <f t="shared" si="391"/>
        <v>No toma ARB</v>
      </c>
      <c r="BK737">
        <v>1</v>
      </c>
      <c r="BL737" t="str">
        <f t="shared" si="392"/>
        <v>Toma diureticos</v>
      </c>
      <c r="BM737">
        <v>0</v>
      </c>
      <c r="BN737" t="str">
        <f t="shared" si="393"/>
        <v>No toma estatinas</v>
      </c>
      <c r="BO737">
        <v>1</v>
      </c>
      <c r="BP737" t="str">
        <f t="shared" si="394"/>
        <v>Enfermedad renal</v>
      </c>
      <c r="BQ737">
        <v>1</v>
      </c>
      <c r="BR737" t="str">
        <f t="shared" si="395"/>
        <v>Enfermedad cardiovascular</v>
      </c>
    </row>
    <row r="738" spans="1:70" x14ac:dyDescent="0.25">
      <c r="A738" t="s">
        <v>738</v>
      </c>
      <c r="B738">
        <v>51</v>
      </c>
      <c r="C738" t="str">
        <f t="shared" si="366"/>
        <v>Adulto</v>
      </c>
      <c r="D738" t="s">
        <v>1</v>
      </c>
      <c r="E738">
        <v>19.7</v>
      </c>
      <c r="F738" t="str">
        <f t="shared" si="367"/>
        <v>Peso Normal</v>
      </c>
      <c r="G738">
        <v>0</v>
      </c>
      <c r="H738" t="str">
        <f t="shared" si="368"/>
        <v>No tiene herencia</v>
      </c>
      <c r="I738">
        <v>104</v>
      </c>
      <c r="J738">
        <v>71</v>
      </c>
      <c r="K738">
        <v>88</v>
      </c>
      <c r="L738" t="str">
        <f t="shared" si="369"/>
        <v>Normal</v>
      </c>
      <c r="M738">
        <v>50</v>
      </c>
      <c r="N738" t="str">
        <f t="shared" si="370"/>
        <v>Normal</v>
      </c>
      <c r="O738">
        <v>2</v>
      </c>
      <c r="P738" t="str">
        <f t="shared" si="371"/>
        <v>Ligera limitaciones</v>
      </c>
      <c r="Q738">
        <v>0</v>
      </c>
      <c r="R738" t="str">
        <f t="shared" si="372"/>
        <v>No tiene cetoacidosis</v>
      </c>
      <c r="S738">
        <v>0</v>
      </c>
      <c r="T738" t="str">
        <f t="shared" si="373"/>
        <v>No tiene Insuficiencia</v>
      </c>
      <c r="U738">
        <v>0</v>
      </c>
      <c r="V738" t="str">
        <f t="shared" si="374"/>
        <v>Normotenso</v>
      </c>
      <c r="W738">
        <v>0.7</v>
      </c>
      <c r="X738" t="str">
        <f t="shared" si="363"/>
        <v>Normal</v>
      </c>
      <c r="Y738">
        <v>19</v>
      </c>
      <c r="Z738" t="str">
        <f t="shared" si="364"/>
        <v>Normal</v>
      </c>
      <c r="AA738">
        <v>97</v>
      </c>
      <c r="AB738" t="str">
        <f t="shared" si="375"/>
        <v>Normal</v>
      </c>
      <c r="AC738">
        <v>17</v>
      </c>
      <c r="AD738" t="str">
        <f t="shared" si="376"/>
        <v>Normal</v>
      </c>
      <c r="AE738">
        <v>13</v>
      </c>
      <c r="AF738" t="str">
        <f t="shared" si="377"/>
        <v>Normal</v>
      </c>
      <c r="AG738">
        <v>2183</v>
      </c>
      <c r="AH738" t="str">
        <f t="shared" si="378"/>
        <v>Poliuria</v>
      </c>
      <c r="AI738">
        <v>0</v>
      </c>
      <c r="AJ738" t="str">
        <f t="shared" si="379"/>
        <v>No Diabetico</v>
      </c>
      <c r="AK738">
        <v>121</v>
      </c>
      <c r="AL738" t="str">
        <f t="shared" si="380"/>
        <v>Prediabetes</v>
      </c>
      <c r="AM738">
        <v>5.8</v>
      </c>
      <c r="AN738" t="str">
        <f t="shared" si="381"/>
        <v>Prediabetes</v>
      </c>
      <c r="AO738">
        <v>170</v>
      </c>
      <c r="AP738" t="str">
        <f t="shared" si="382"/>
        <v>Normal</v>
      </c>
      <c r="AQ738">
        <v>94</v>
      </c>
      <c r="AR738" t="str">
        <f t="shared" si="383"/>
        <v>Normal</v>
      </c>
      <c r="AS738">
        <v>68</v>
      </c>
      <c r="AT738" t="str">
        <f t="shared" si="384"/>
        <v>Normal</v>
      </c>
      <c r="AU738">
        <v>149</v>
      </c>
      <c r="AV738" t="str">
        <f t="shared" si="385"/>
        <v>Normal</v>
      </c>
      <c r="AW738">
        <v>139</v>
      </c>
      <c r="AX738" t="str">
        <f t="shared" si="386"/>
        <v>Normal</v>
      </c>
      <c r="AY738">
        <v>4.7</v>
      </c>
      <c r="AZ738" t="str">
        <f t="shared" si="387"/>
        <v>Normal</v>
      </c>
      <c r="BA738">
        <v>12.9</v>
      </c>
      <c r="BB738" t="str">
        <f t="shared" si="365"/>
        <v>Baja</v>
      </c>
      <c r="BC738">
        <v>8.6</v>
      </c>
      <c r="BD738" t="str">
        <f t="shared" si="388"/>
        <v>Normal</v>
      </c>
      <c r="BE738">
        <v>3.6</v>
      </c>
      <c r="BF738" t="str">
        <f t="shared" si="389"/>
        <v>Normal</v>
      </c>
      <c r="BG738">
        <v>0</v>
      </c>
      <c r="BH738" t="str">
        <f t="shared" si="390"/>
        <v>No Toma ECA</v>
      </c>
      <c r="BI738">
        <v>0</v>
      </c>
      <c r="BJ738" t="str">
        <f t="shared" si="391"/>
        <v>No toma ARB</v>
      </c>
      <c r="BK738">
        <v>1</v>
      </c>
      <c r="BL738" t="str">
        <f t="shared" si="392"/>
        <v>Toma diureticos</v>
      </c>
      <c r="BM738">
        <v>1</v>
      </c>
      <c r="BN738" t="str">
        <f t="shared" si="393"/>
        <v>Toma estatinas</v>
      </c>
      <c r="BO738">
        <v>0</v>
      </c>
      <c r="BP738" t="str">
        <f t="shared" si="394"/>
        <v>Sano</v>
      </c>
      <c r="BQ738">
        <v>1</v>
      </c>
      <c r="BR738" t="str">
        <f t="shared" si="395"/>
        <v>Enfermedad cardiovascular</v>
      </c>
    </row>
    <row r="739" spans="1:70" x14ac:dyDescent="0.25">
      <c r="A739" t="s">
        <v>739</v>
      </c>
      <c r="B739">
        <v>59</v>
      </c>
      <c r="C739" t="str">
        <f t="shared" si="366"/>
        <v>Adulto</v>
      </c>
      <c r="D739" t="s">
        <v>6</v>
      </c>
      <c r="E739">
        <v>39.299999999999997</v>
      </c>
      <c r="F739" t="str">
        <f t="shared" si="367"/>
        <v>Obesidad II</v>
      </c>
      <c r="G739">
        <v>1</v>
      </c>
      <c r="H739" t="str">
        <f t="shared" si="368"/>
        <v>Tiene herencia</v>
      </c>
      <c r="I739">
        <v>185</v>
      </c>
      <c r="J739">
        <v>91</v>
      </c>
      <c r="K739">
        <v>80</v>
      </c>
      <c r="L739" t="str">
        <f t="shared" si="369"/>
        <v>Normal</v>
      </c>
      <c r="M739">
        <v>25</v>
      </c>
      <c r="N739" t="str">
        <f t="shared" si="370"/>
        <v>Reducida</v>
      </c>
      <c r="O739">
        <v>4</v>
      </c>
      <c r="P739" t="str">
        <f t="shared" si="371"/>
        <v>Incapacidad</v>
      </c>
      <c r="Q739">
        <v>1</v>
      </c>
      <c r="R739" t="str">
        <f t="shared" si="372"/>
        <v>Tiene cetoacidosis</v>
      </c>
      <c r="S739">
        <v>0</v>
      </c>
      <c r="T739" t="str">
        <f t="shared" si="373"/>
        <v>No tiene Insuficiencia</v>
      </c>
      <c r="U739">
        <v>1</v>
      </c>
      <c r="V739" t="str">
        <f t="shared" si="374"/>
        <v>Hipertenso</v>
      </c>
      <c r="W739">
        <v>4.4000000000000004</v>
      </c>
      <c r="X739" t="str">
        <f t="shared" si="363"/>
        <v>Alto</v>
      </c>
      <c r="Y739">
        <v>89</v>
      </c>
      <c r="Z739" t="str">
        <f t="shared" si="364"/>
        <v>Elevado</v>
      </c>
      <c r="AA739">
        <v>31</v>
      </c>
      <c r="AB739" t="str">
        <f t="shared" si="375"/>
        <v>Funcion disminuida moderada</v>
      </c>
      <c r="AC739">
        <v>790</v>
      </c>
      <c r="AD739" t="str">
        <f t="shared" si="376"/>
        <v>Proteinuria</v>
      </c>
      <c r="AE739">
        <v>553</v>
      </c>
      <c r="AF739" t="str">
        <f t="shared" si="377"/>
        <v>Macroalbuminuria</v>
      </c>
      <c r="AG739">
        <v>879</v>
      </c>
      <c r="AH739" t="str">
        <f t="shared" si="378"/>
        <v>Poliuria</v>
      </c>
      <c r="AI739">
        <v>1</v>
      </c>
      <c r="AJ739" t="str">
        <f t="shared" si="379"/>
        <v>Diabetico</v>
      </c>
      <c r="AK739">
        <v>204</v>
      </c>
      <c r="AL739" t="str">
        <f t="shared" si="380"/>
        <v>Diabetes</v>
      </c>
      <c r="AM739">
        <v>7.4</v>
      </c>
      <c r="AN739" t="str">
        <f t="shared" si="381"/>
        <v>Diabetes</v>
      </c>
      <c r="AO739">
        <v>287</v>
      </c>
      <c r="AP739" t="str">
        <f t="shared" si="382"/>
        <v>Riesgo</v>
      </c>
      <c r="AQ739">
        <v>169</v>
      </c>
      <c r="AR739" t="str">
        <f t="shared" si="383"/>
        <v>Alto</v>
      </c>
      <c r="AS739">
        <v>45</v>
      </c>
      <c r="AT739" t="str">
        <f t="shared" si="384"/>
        <v>Bajo</v>
      </c>
      <c r="AU739">
        <v>186</v>
      </c>
      <c r="AV739" t="str">
        <f t="shared" si="385"/>
        <v>Alto</v>
      </c>
      <c r="AW739">
        <v>125</v>
      </c>
      <c r="AX739" t="str">
        <f t="shared" si="386"/>
        <v>Bajo</v>
      </c>
      <c r="AY739">
        <v>6.9</v>
      </c>
      <c r="AZ739" t="str">
        <f t="shared" si="387"/>
        <v>Alto</v>
      </c>
      <c r="BA739">
        <v>7.6</v>
      </c>
      <c r="BB739" t="str">
        <f t="shared" si="365"/>
        <v>Baja</v>
      </c>
      <c r="BC739">
        <v>8.6</v>
      </c>
      <c r="BD739" t="str">
        <f t="shared" si="388"/>
        <v>Normal</v>
      </c>
      <c r="BE739">
        <v>6.4</v>
      </c>
      <c r="BF739" t="str">
        <f t="shared" si="389"/>
        <v>Alto</v>
      </c>
      <c r="BG739">
        <v>1</v>
      </c>
      <c r="BH739" t="str">
        <f t="shared" si="390"/>
        <v>Toma ECA</v>
      </c>
      <c r="BI739">
        <v>1</v>
      </c>
      <c r="BJ739" t="str">
        <f t="shared" si="391"/>
        <v>Toma ARB</v>
      </c>
      <c r="BK739">
        <v>0</v>
      </c>
      <c r="BL739" t="str">
        <f t="shared" si="392"/>
        <v>No toma diureticos</v>
      </c>
      <c r="BM739">
        <v>0</v>
      </c>
      <c r="BN739" t="str">
        <f t="shared" si="393"/>
        <v>No toma estatinas</v>
      </c>
      <c r="BO739">
        <v>1</v>
      </c>
      <c r="BP739" t="str">
        <f t="shared" si="394"/>
        <v>Enfermedad renal</v>
      </c>
      <c r="BQ739">
        <v>0</v>
      </c>
      <c r="BR739" t="str">
        <f t="shared" si="395"/>
        <v>Sano</v>
      </c>
    </row>
    <row r="740" spans="1:70" x14ac:dyDescent="0.25">
      <c r="A740" t="s">
        <v>740</v>
      </c>
      <c r="B740">
        <v>80</v>
      </c>
      <c r="C740" t="str">
        <f t="shared" si="366"/>
        <v>Adulto Mayor</v>
      </c>
      <c r="D740" t="s">
        <v>6</v>
      </c>
      <c r="E740">
        <v>34.799999999999997</v>
      </c>
      <c r="F740" t="str">
        <f t="shared" si="367"/>
        <v>Obesidad I</v>
      </c>
      <c r="G740">
        <v>1</v>
      </c>
      <c r="H740" t="str">
        <f t="shared" si="368"/>
        <v>Tiene herencia</v>
      </c>
      <c r="I740">
        <v>165</v>
      </c>
      <c r="J740">
        <v>94</v>
      </c>
      <c r="K740">
        <v>96</v>
      </c>
      <c r="L740" t="str">
        <f t="shared" si="369"/>
        <v>Normal</v>
      </c>
      <c r="M740">
        <v>28</v>
      </c>
      <c r="N740" t="str">
        <f t="shared" si="370"/>
        <v>Reducida</v>
      </c>
      <c r="O740">
        <v>4</v>
      </c>
      <c r="P740" t="str">
        <f t="shared" si="371"/>
        <v>Incapacidad</v>
      </c>
      <c r="Q740">
        <v>1</v>
      </c>
      <c r="R740" t="str">
        <f t="shared" si="372"/>
        <v>Tiene cetoacidosis</v>
      </c>
      <c r="S740">
        <v>0</v>
      </c>
      <c r="T740" t="str">
        <f t="shared" si="373"/>
        <v>No tiene Insuficiencia</v>
      </c>
      <c r="U740">
        <v>1</v>
      </c>
      <c r="V740" t="str">
        <f t="shared" si="374"/>
        <v>Hipertenso</v>
      </c>
      <c r="W740">
        <v>3.1</v>
      </c>
      <c r="X740" t="str">
        <f t="shared" si="363"/>
        <v>Alto</v>
      </c>
      <c r="Y740">
        <v>55</v>
      </c>
      <c r="Z740" t="str">
        <f t="shared" si="364"/>
        <v>Elevado</v>
      </c>
      <c r="AA740">
        <v>59</v>
      </c>
      <c r="AB740" t="str">
        <f t="shared" si="375"/>
        <v>Funcion disminuida moderada</v>
      </c>
      <c r="AC740">
        <v>1287</v>
      </c>
      <c r="AD740" t="str">
        <f t="shared" si="376"/>
        <v>Proteinuria</v>
      </c>
      <c r="AE740">
        <v>1158</v>
      </c>
      <c r="AF740" t="str">
        <f t="shared" si="377"/>
        <v>Macroalbuminuria</v>
      </c>
      <c r="AG740">
        <v>423</v>
      </c>
      <c r="AH740" t="str">
        <f t="shared" si="378"/>
        <v>Oliguria</v>
      </c>
      <c r="AI740">
        <v>1</v>
      </c>
      <c r="AJ740" t="str">
        <f t="shared" si="379"/>
        <v>Diabetico</v>
      </c>
      <c r="AK740">
        <v>181</v>
      </c>
      <c r="AL740" t="str">
        <f t="shared" si="380"/>
        <v>Diabetes</v>
      </c>
      <c r="AM740">
        <v>11</v>
      </c>
      <c r="AN740" t="str">
        <f t="shared" si="381"/>
        <v>Diabetes</v>
      </c>
      <c r="AO740">
        <v>275</v>
      </c>
      <c r="AP740" t="str">
        <f t="shared" si="382"/>
        <v>Riesgo</v>
      </c>
      <c r="AQ740">
        <v>219</v>
      </c>
      <c r="AR740" t="str">
        <f t="shared" si="383"/>
        <v>Muy alto</v>
      </c>
      <c r="AS740">
        <v>30</v>
      </c>
      <c r="AT740" t="str">
        <f t="shared" si="384"/>
        <v>Bajo</v>
      </c>
      <c r="AU740">
        <v>238</v>
      </c>
      <c r="AV740" t="str">
        <f t="shared" si="385"/>
        <v>Alto</v>
      </c>
      <c r="AW740">
        <v>139</v>
      </c>
      <c r="AX740" t="str">
        <f t="shared" si="386"/>
        <v>Normal</v>
      </c>
      <c r="AY740">
        <v>6.2</v>
      </c>
      <c r="AZ740" t="str">
        <f t="shared" si="387"/>
        <v>Alto</v>
      </c>
      <c r="BA740">
        <v>7.7</v>
      </c>
      <c r="BB740" t="str">
        <f t="shared" si="365"/>
        <v>Baja</v>
      </c>
      <c r="BC740">
        <v>7.7</v>
      </c>
      <c r="BD740" t="str">
        <f t="shared" si="388"/>
        <v>Bajo</v>
      </c>
      <c r="BE740">
        <v>6.5</v>
      </c>
      <c r="BF740" t="str">
        <f t="shared" si="389"/>
        <v>Alto</v>
      </c>
      <c r="BG740">
        <v>1</v>
      </c>
      <c r="BH740" t="str">
        <f t="shared" si="390"/>
        <v>Toma ECA</v>
      </c>
      <c r="BI740">
        <v>1</v>
      </c>
      <c r="BJ740" t="str">
        <f t="shared" si="391"/>
        <v>Toma ARB</v>
      </c>
      <c r="BK740">
        <v>0</v>
      </c>
      <c r="BL740" t="str">
        <f t="shared" si="392"/>
        <v>No toma diureticos</v>
      </c>
      <c r="BM740">
        <v>1</v>
      </c>
      <c r="BN740" t="str">
        <f t="shared" si="393"/>
        <v>Toma estatinas</v>
      </c>
      <c r="BO740">
        <v>1</v>
      </c>
      <c r="BP740" t="str">
        <f t="shared" si="394"/>
        <v>Enfermedad renal</v>
      </c>
      <c r="BQ740">
        <v>1</v>
      </c>
      <c r="BR740" t="str">
        <f t="shared" si="395"/>
        <v>Enfermedad cardiovascular</v>
      </c>
    </row>
    <row r="741" spans="1:70" x14ac:dyDescent="0.25">
      <c r="A741" t="s">
        <v>741</v>
      </c>
      <c r="B741">
        <v>66</v>
      </c>
      <c r="C741" t="str">
        <f t="shared" si="366"/>
        <v>Adulto Mayor</v>
      </c>
      <c r="D741" t="s">
        <v>1</v>
      </c>
      <c r="E741">
        <v>30.8</v>
      </c>
      <c r="F741" t="str">
        <f t="shared" si="367"/>
        <v>Obesidad I</v>
      </c>
      <c r="G741">
        <v>0</v>
      </c>
      <c r="H741" t="str">
        <f t="shared" si="368"/>
        <v>No tiene herencia</v>
      </c>
      <c r="I741">
        <v>178</v>
      </c>
      <c r="J741">
        <v>91</v>
      </c>
      <c r="K741">
        <v>93</v>
      </c>
      <c r="L741" t="str">
        <f t="shared" si="369"/>
        <v>Normal</v>
      </c>
      <c r="M741">
        <v>26</v>
      </c>
      <c r="N741" t="str">
        <f t="shared" si="370"/>
        <v>Reducida</v>
      </c>
      <c r="O741">
        <v>3</v>
      </c>
      <c r="P741" t="str">
        <f t="shared" si="371"/>
        <v>Limitacion marcada</v>
      </c>
      <c r="Q741">
        <v>0</v>
      </c>
      <c r="R741" t="str">
        <f t="shared" si="372"/>
        <v>No tiene cetoacidosis</v>
      </c>
      <c r="S741">
        <v>0</v>
      </c>
      <c r="T741" t="str">
        <f t="shared" si="373"/>
        <v>No tiene Insuficiencia</v>
      </c>
      <c r="U741">
        <v>1</v>
      </c>
      <c r="V741" t="str">
        <f t="shared" si="374"/>
        <v>Hipertenso</v>
      </c>
      <c r="W741">
        <v>4</v>
      </c>
      <c r="X741" t="str">
        <f t="shared" si="363"/>
        <v>Alto</v>
      </c>
      <c r="Y741">
        <v>75</v>
      </c>
      <c r="Z741" t="str">
        <f t="shared" si="364"/>
        <v>Elevado</v>
      </c>
      <c r="AA741">
        <v>58</v>
      </c>
      <c r="AB741" t="str">
        <f t="shared" si="375"/>
        <v>Funcion disminuida moderada</v>
      </c>
      <c r="AC741">
        <v>1302</v>
      </c>
      <c r="AD741" t="str">
        <f t="shared" si="376"/>
        <v>Proteinuria</v>
      </c>
      <c r="AE741">
        <v>1041</v>
      </c>
      <c r="AF741" t="str">
        <f t="shared" si="377"/>
        <v>Macroalbuminuria</v>
      </c>
      <c r="AG741">
        <v>564</v>
      </c>
      <c r="AH741" t="str">
        <f t="shared" si="378"/>
        <v>Poliuria</v>
      </c>
      <c r="AI741">
        <v>1</v>
      </c>
      <c r="AJ741" t="str">
        <f t="shared" si="379"/>
        <v>Diabetico</v>
      </c>
      <c r="AK741">
        <v>197</v>
      </c>
      <c r="AL741" t="str">
        <f t="shared" si="380"/>
        <v>Diabetes</v>
      </c>
      <c r="AM741">
        <v>8.1</v>
      </c>
      <c r="AN741" t="str">
        <f t="shared" si="381"/>
        <v>Diabetes</v>
      </c>
      <c r="AO741">
        <v>242</v>
      </c>
      <c r="AP741" t="str">
        <f t="shared" si="382"/>
        <v>Riesgo</v>
      </c>
      <c r="AQ741">
        <v>151</v>
      </c>
      <c r="AR741" t="str">
        <f t="shared" si="383"/>
        <v>Limite alto</v>
      </c>
      <c r="AS741">
        <v>27</v>
      </c>
      <c r="AT741" t="str">
        <f t="shared" si="384"/>
        <v>Bajo</v>
      </c>
      <c r="AU741">
        <v>340</v>
      </c>
      <c r="AV741" t="str">
        <f t="shared" si="385"/>
        <v>Alto</v>
      </c>
      <c r="AW741">
        <v>135</v>
      </c>
      <c r="AX741" t="str">
        <f t="shared" si="386"/>
        <v>Normal</v>
      </c>
      <c r="AY741">
        <v>5.5</v>
      </c>
      <c r="AZ741" t="str">
        <f t="shared" si="387"/>
        <v>Alto</v>
      </c>
      <c r="BA741">
        <v>7.2</v>
      </c>
      <c r="BB741" t="str">
        <f t="shared" si="365"/>
        <v>Baja</v>
      </c>
      <c r="BC741">
        <v>8</v>
      </c>
      <c r="BD741" t="str">
        <f t="shared" si="388"/>
        <v>Bajo</v>
      </c>
      <c r="BE741">
        <v>5.9</v>
      </c>
      <c r="BF741" t="str">
        <f t="shared" si="389"/>
        <v>Alto</v>
      </c>
      <c r="BG741">
        <v>0</v>
      </c>
      <c r="BH741" t="str">
        <f t="shared" si="390"/>
        <v>No Toma ECA</v>
      </c>
      <c r="BI741">
        <v>1</v>
      </c>
      <c r="BJ741" t="str">
        <f t="shared" si="391"/>
        <v>Toma ARB</v>
      </c>
      <c r="BK741">
        <v>0</v>
      </c>
      <c r="BL741" t="str">
        <f t="shared" si="392"/>
        <v>No toma diureticos</v>
      </c>
      <c r="BM741">
        <v>1</v>
      </c>
      <c r="BN741" t="str">
        <f t="shared" si="393"/>
        <v>Toma estatinas</v>
      </c>
      <c r="BO741">
        <v>1</v>
      </c>
      <c r="BP741" t="str">
        <f t="shared" si="394"/>
        <v>Enfermedad renal</v>
      </c>
      <c r="BQ741">
        <v>1</v>
      </c>
      <c r="BR741" t="str">
        <f t="shared" si="395"/>
        <v>Enfermedad cardiovascular</v>
      </c>
    </row>
    <row r="742" spans="1:70" x14ac:dyDescent="0.25">
      <c r="A742" t="s">
        <v>742</v>
      </c>
      <c r="B742">
        <v>42</v>
      </c>
      <c r="C742" t="str">
        <f t="shared" si="366"/>
        <v>Adulto</v>
      </c>
      <c r="D742" t="s">
        <v>1</v>
      </c>
      <c r="E742">
        <v>23.8</v>
      </c>
      <c r="F742" t="str">
        <f t="shared" si="367"/>
        <v>Peso Normal</v>
      </c>
      <c r="G742">
        <v>0</v>
      </c>
      <c r="H742" t="str">
        <f t="shared" si="368"/>
        <v>No tiene herencia</v>
      </c>
      <c r="I742">
        <v>116</v>
      </c>
      <c r="J742">
        <v>73</v>
      </c>
      <c r="K742">
        <v>72</v>
      </c>
      <c r="L742" t="str">
        <f t="shared" si="369"/>
        <v>Normal</v>
      </c>
      <c r="M742">
        <v>62</v>
      </c>
      <c r="N742" t="str">
        <f t="shared" si="370"/>
        <v>Normal</v>
      </c>
      <c r="O742">
        <v>1</v>
      </c>
      <c r="P742" t="str">
        <f t="shared" si="371"/>
        <v>Sin limitaciones</v>
      </c>
      <c r="Q742">
        <v>0</v>
      </c>
      <c r="R742" t="str">
        <f t="shared" si="372"/>
        <v>No tiene cetoacidosis</v>
      </c>
      <c r="S742">
        <v>0</v>
      </c>
      <c r="T742" t="str">
        <f t="shared" si="373"/>
        <v>No tiene Insuficiencia</v>
      </c>
      <c r="U742">
        <v>1</v>
      </c>
      <c r="V742" t="str">
        <f t="shared" si="374"/>
        <v>Hipertenso</v>
      </c>
      <c r="W742">
        <v>1.1000000000000001</v>
      </c>
      <c r="X742" t="str">
        <f t="shared" si="363"/>
        <v>Normal</v>
      </c>
      <c r="Y742">
        <v>40</v>
      </c>
      <c r="Z742" t="str">
        <f t="shared" si="364"/>
        <v>Normal</v>
      </c>
      <c r="AA742">
        <v>73</v>
      </c>
      <c r="AB742" t="str">
        <f t="shared" si="375"/>
        <v>Funcion disminuida</v>
      </c>
      <c r="AC742">
        <v>29</v>
      </c>
      <c r="AD742" t="str">
        <f t="shared" si="376"/>
        <v>Normal</v>
      </c>
      <c r="AE742">
        <v>23</v>
      </c>
      <c r="AF742" t="str">
        <f t="shared" si="377"/>
        <v>Normal</v>
      </c>
      <c r="AG742">
        <v>1838</v>
      </c>
      <c r="AH742" t="str">
        <f t="shared" si="378"/>
        <v>Poliuria</v>
      </c>
      <c r="AI742">
        <v>0</v>
      </c>
      <c r="AJ742" t="str">
        <f t="shared" si="379"/>
        <v>No Diabetico</v>
      </c>
      <c r="AK742">
        <v>121</v>
      </c>
      <c r="AL742" t="str">
        <f t="shared" si="380"/>
        <v>Prediabetes</v>
      </c>
      <c r="AM742">
        <v>5</v>
      </c>
      <c r="AN742" t="str">
        <f t="shared" si="381"/>
        <v>Normal</v>
      </c>
      <c r="AO742">
        <v>193</v>
      </c>
      <c r="AP742" t="str">
        <f t="shared" si="382"/>
        <v>Normal</v>
      </c>
      <c r="AQ742">
        <v>120</v>
      </c>
      <c r="AR742" t="str">
        <f t="shared" si="383"/>
        <v>Casi normal</v>
      </c>
      <c r="AS742">
        <v>42</v>
      </c>
      <c r="AT742" t="str">
        <f t="shared" si="384"/>
        <v>Bajo</v>
      </c>
      <c r="AU742">
        <v>169</v>
      </c>
      <c r="AV742" t="str">
        <f t="shared" si="385"/>
        <v>Alto</v>
      </c>
      <c r="AW742">
        <v>144</v>
      </c>
      <c r="AX742" t="str">
        <f t="shared" si="386"/>
        <v>Normal</v>
      </c>
      <c r="AY742">
        <v>4.5999999999999996</v>
      </c>
      <c r="AZ742" t="str">
        <f t="shared" si="387"/>
        <v>Normal</v>
      </c>
      <c r="BA742">
        <v>14.1</v>
      </c>
      <c r="BB742" t="str">
        <f t="shared" si="365"/>
        <v>Normal</v>
      </c>
      <c r="BC742">
        <v>8.5</v>
      </c>
      <c r="BD742" t="str">
        <f t="shared" si="388"/>
        <v>Normal</v>
      </c>
      <c r="BE742">
        <v>3.5</v>
      </c>
      <c r="BF742" t="str">
        <f t="shared" si="389"/>
        <v>Normal</v>
      </c>
      <c r="BG742">
        <v>1</v>
      </c>
      <c r="BH742" t="str">
        <f t="shared" si="390"/>
        <v>Toma ECA</v>
      </c>
      <c r="BI742">
        <v>1</v>
      </c>
      <c r="BJ742" t="str">
        <f t="shared" si="391"/>
        <v>Toma ARB</v>
      </c>
      <c r="BK742">
        <v>1</v>
      </c>
      <c r="BL742" t="str">
        <f t="shared" si="392"/>
        <v>Toma diureticos</v>
      </c>
      <c r="BM742">
        <v>1</v>
      </c>
      <c r="BN742" t="str">
        <f t="shared" si="393"/>
        <v>Toma estatinas</v>
      </c>
      <c r="BO742">
        <v>0</v>
      </c>
      <c r="BP742" t="str">
        <f t="shared" si="394"/>
        <v>Sano</v>
      </c>
      <c r="BQ742">
        <v>0</v>
      </c>
      <c r="BR742" t="str">
        <f t="shared" si="395"/>
        <v>Sano</v>
      </c>
    </row>
    <row r="743" spans="1:70" x14ac:dyDescent="0.25">
      <c r="A743" t="s">
        <v>743</v>
      </c>
      <c r="B743">
        <v>75</v>
      </c>
      <c r="C743" t="str">
        <f t="shared" si="366"/>
        <v>Adulto Mayor</v>
      </c>
      <c r="D743" t="s">
        <v>1</v>
      </c>
      <c r="E743">
        <v>36.4</v>
      </c>
      <c r="F743" t="str">
        <f t="shared" si="367"/>
        <v>Obesidad II</v>
      </c>
      <c r="G743">
        <v>1</v>
      </c>
      <c r="H743" t="str">
        <f t="shared" si="368"/>
        <v>Tiene herencia</v>
      </c>
      <c r="I743">
        <v>176</v>
      </c>
      <c r="J743">
        <v>107</v>
      </c>
      <c r="K743">
        <v>75</v>
      </c>
      <c r="L743" t="str">
        <f t="shared" si="369"/>
        <v>Normal</v>
      </c>
      <c r="M743">
        <v>45</v>
      </c>
      <c r="N743" t="str">
        <f t="shared" si="370"/>
        <v>Intermedia</v>
      </c>
      <c r="O743">
        <v>2</v>
      </c>
      <c r="P743" t="str">
        <f t="shared" si="371"/>
        <v>Ligera limitaciones</v>
      </c>
      <c r="Q743">
        <v>1</v>
      </c>
      <c r="R743" t="str">
        <f t="shared" si="372"/>
        <v>Tiene cetoacidosis</v>
      </c>
      <c r="S743">
        <v>1</v>
      </c>
      <c r="T743" t="str">
        <f t="shared" si="373"/>
        <v>Tiene Insuficiencia</v>
      </c>
      <c r="U743">
        <v>1</v>
      </c>
      <c r="V743" t="str">
        <f t="shared" si="374"/>
        <v>Hipertenso</v>
      </c>
      <c r="W743">
        <v>3.2</v>
      </c>
      <c r="X743" t="str">
        <f t="shared" si="363"/>
        <v>Alto</v>
      </c>
      <c r="Y743">
        <v>72</v>
      </c>
      <c r="Z743" t="str">
        <f t="shared" si="364"/>
        <v>Elevado</v>
      </c>
      <c r="AA743">
        <v>31</v>
      </c>
      <c r="AB743" t="str">
        <f t="shared" si="375"/>
        <v>Funcion disminuida moderada</v>
      </c>
      <c r="AC743">
        <v>1790</v>
      </c>
      <c r="AD743" t="str">
        <f t="shared" si="376"/>
        <v>Proteinuria</v>
      </c>
      <c r="AE743">
        <v>1432</v>
      </c>
      <c r="AF743" t="str">
        <f t="shared" si="377"/>
        <v>Macroalbuminuria</v>
      </c>
      <c r="AG743">
        <v>428</v>
      </c>
      <c r="AH743" t="str">
        <f t="shared" si="378"/>
        <v>Oliguria</v>
      </c>
      <c r="AI743">
        <v>1</v>
      </c>
      <c r="AJ743" t="str">
        <f t="shared" si="379"/>
        <v>Diabetico</v>
      </c>
      <c r="AK743">
        <v>217</v>
      </c>
      <c r="AL743" t="str">
        <f t="shared" si="380"/>
        <v>Diabetes</v>
      </c>
      <c r="AM743">
        <v>6.8</v>
      </c>
      <c r="AN743" t="str">
        <f t="shared" si="381"/>
        <v>Diabetes</v>
      </c>
      <c r="AO743">
        <v>269</v>
      </c>
      <c r="AP743" t="str">
        <f t="shared" si="382"/>
        <v>Riesgo</v>
      </c>
      <c r="AQ743">
        <v>132</v>
      </c>
      <c r="AR743" t="str">
        <f t="shared" si="383"/>
        <v>Limite alto</v>
      </c>
      <c r="AS743">
        <v>40</v>
      </c>
      <c r="AT743" t="str">
        <f t="shared" si="384"/>
        <v>Bajo</v>
      </c>
      <c r="AU743">
        <v>260</v>
      </c>
      <c r="AV743" t="str">
        <f t="shared" si="385"/>
        <v>Alto</v>
      </c>
      <c r="AW743">
        <v>136</v>
      </c>
      <c r="AX743" t="str">
        <f t="shared" si="386"/>
        <v>Normal</v>
      </c>
      <c r="AY743">
        <v>6.7</v>
      </c>
      <c r="AZ743" t="str">
        <f t="shared" si="387"/>
        <v>Alto</v>
      </c>
      <c r="BA743">
        <v>9.3000000000000007</v>
      </c>
      <c r="BB743" t="str">
        <f t="shared" si="365"/>
        <v>Baja</v>
      </c>
      <c r="BC743">
        <v>8.5</v>
      </c>
      <c r="BD743" t="str">
        <f t="shared" si="388"/>
        <v>Normal</v>
      </c>
      <c r="BE743">
        <v>5.4</v>
      </c>
      <c r="BF743" t="str">
        <f t="shared" si="389"/>
        <v>Alto</v>
      </c>
      <c r="BG743">
        <v>0</v>
      </c>
      <c r="BH743" t="str">
        <f t="shared" si="390"/>
        <v>No Toma ECA</v>
      </c>
      <c r="BI743">
        <v>1</v>
      </c>
      <c r="BJ743" t="str">
        <f t="shared" si="391"/>
        <v>Toma ARB</v>
      </c>
      <c r="BK743">
        <v>0</v>
      </c>
      <c r="BL743" t="str">
        <f t="shared" si="392"/>
        <v>No toma diureticos</v>
      </c>
      <c r="BM743">
        <v>0</v>
      </c>
      <c r="BN743" t="str">
        <f t="shared" si="393"/>
        <v>No toma estatinas</v>
      </c>
      <c r="BO743">
        <v>1</v>
      </c>
      <c r="BP743" t="str">
        <f t="shared" si="394"/>
        <v>Enfermedad renal</v>
      </c>
      <c r="BQ743">
        <v>0</v>
      </c>
      <c r="BR743" t="str">
        <f t="shared" si="395"/>
        <v>Sano</v>
      </c>
    </row>
    <row r="744" spans="1:70" x14ac:dyDescent="0.25">
      <c r="A744" t="s">
        <v>744</v>
      </c>
      <c r="B744">
        <v>53</v>
      </c>
      <c r="C744" t="str">
        <f t="shared" si="366"/>
        <v>Adulto</v>
      </c>
      <c r="D744" t="s">
        <v>6</v>
      </c>
      <c r="E744">
        <v>26.3</v>
      </c>
      <c r="F744" t="str">
        <f t="shared" si="367"/>
        <v>Sobrepeso</v>
      </c>
      <c r="G744">
        <v>1</v>
      </c>
      <c r="H744" t="str">
        <f t="shared" si="368"/>
        <v>Tiene herencia</v>
      </c>
      <c r="I744">
        <v>171</v>
      </c>
      <c r="J744">
        <v>106</v>
      </c>
      <c r="K744">
        <v>75</v>
      </c>
      <c r="L744" t="str">
        <f t="shared" si="369"/>
        <v>Normal</v>
      </c>
      <c r="M744">
        <v>25</v>
      </c>
      <c r="N744" t="str">
        <f t="shared" si="370"/>
        <v>Reducida</v>
      </c>
      <c r="O744">
        <v>3</v>
      </c>
      <c r="P744" t="str">
        <f t="shared" si="371"/>
        <v>Limitacion marcada</v>
      </c>
      <c r="Q744">
        <v>0</v>
      </c>
      <c r="R744" t="str">
        <f t="shared" si="372"/>
        <v>No tiene cetoacidosis</v>
      </c>
      <c r="S744">
        <v>1</v>
      </c>
      <c r="T744" t="str">
        <f t="shared" si="373"/>
        <v>Tiene Insuficiencia</v>
      </c>
      <c r="U744">
        <v>1</v>
      </c>
      <c r="V744" t="str">
        <f t="shared" si="374"/>
        <v>Hipertenso</v>
      </c>
      <c r="W744">
        <v>2.2000000000000002</v>
      </c>
      <c r="X744" t="str">
        <f t="shared" si="363"/>
        <v>Alto</v>
      </c>
      <c r="Y744">
        <v>76</v>
      </c>
      <c r="Z744" t="str">
        <f t="shared" si="364"/>
        <v>Elevado</v>
      </c>
      <c r="AA744">
        <v>47</v>
      </c>
      <c r="AB744" t="str">
        <f t="shared" si="375"/>
        <v>Funcion disminuida moderada</v>
      </c>
      <c r="AC744">
        <v>2084</v>
      </c>
      <c r="AD744" t="str">
        <f t="shared" si="376"/>
        <v>Proteinuria</v>
      </c>
      <c r="AE744">
        <v>1458</v>
      </c>
      <c r="AF744" t="str">
        <f t="shared" si="377"/>
        <v>Macroalbuminuria</v>
      </c>
      <c r="AG744">
        <v>485</v>
      </c>
      <c r="AH744" t="str">
        <f t="shared" si="378"/>
        <v>Oliguria</v>
      </c>
      <c r="AI744">
        <v>0</v>
      </c>
      <c r="AJ744" t="str">
        <f t="shared" si="379"/>
        <v>No Diabetico</v>
      </c>
      <c r="AK744">
        <v>214</v>
      </c>
      <c r="AL744" t="str">
        <f t="shared" si="380"/>
        <v>Diabetes</v>
      </c>
      <c r="AM744">
        <v>10.6</v>
      </c>
      <c r="AN744" t="str">
        <f t="shared" si="381"/>
        <v>Diabetes</v>
      </c>
      <c r="AO744">
        <v>284</v>
      </c>
      <c r="AP744" t="str">
        <f t="shared" si="382"/>
        <v>Riesgo</v>
      </c>
      <c r="AQ744">
        <v>219</v>
      </c>
      <c r="AR744" t="str">
        <f t="shared" si="383"/>
        <v>Muy alto</v>
      </c>
      <c r="AS744">
        <v>44</v>
      </c>
      <c r="AT744" t="str">
        <f t="shared" si="384"/>
        <v>Bajo</v>
      </c>
      <c r="AU744">
        <v>399</v>
      </c>
      <c r="AV744" t="str">
        <f t="shared" si="385"/>
        <v>Alto</v>
      </c>
      <c r="AW744">
        <v>125</v>
      </c>
      <c r="AX744" t="str">
        <f t="shared" si="386"/>
        <v>Bajo</v>
      </c>
      <c r="AY744">
        <v>5.3</v>
      </c>
      <c r="AZ744" t="str">
        <f t="shared" si="387"/>
        <v>Alto</v>
      </c>
      <c r="BA744">
        <v>10.8</v>
      </c>
      <c r="BB744" t="str">
        <f t="shared" si="365"/>
        <v>Baja</v>
      </c>
      <c r="BC744">
        <v>8.6</v>
      </c>
      <c r="BD744" t="str">
        <f t="shared" si="388"/>
        <v>Normal</v>
      </c>
      <c r="BE744">
        <v>4.5</v>
      </c>
      <c r="BF744" t="str">
        <f t="shared" si="389"/>
        <v>Normal</v>
      </c>
      <c r="BG744">
        <v>1</v>
      </c>
      <c r="BH744" t="str">
        <f t="shared" si="390"/>
        <v>Toma ECA</v>
      </c>
      <c r="BI744">
        <v>0</v>
      </c>
      <c r="BJ744" t="str">
        <f t="shared" si="391"/>
        <v>No toma ARB</v>
      </c>
      <c r="BK744">
        <v>1</v>
      </c>
      <c r="BL744" t="str">
        <f t="shared" si="392"/>
        <v>Toma diureticos</v>
      </c>
      <c r="BM744">
        <v>0</v>
      </c>
      <c r="BN744" t="str">
        <f t="shared" si="393"/>
        <v>No toma estatinas</v>
      </c>
      <c r="BO744">
        <v>1</v>
      </c>
      <c r="BP744" t="str">
        <f t="shared" si="394"/>
        <v>Enfermedad renal</v>
      </c>
      <c r="BQ744">
        <v>1</v>
      </c>
      <c r="BR744" t="str">
        <f t="shared" si="395"/>
        <v>Enfermedad cardiovascular</v>
      </c>
    </row>
    <row r="745" spans="1:70" x14ac:dyDescent="0.25">
      <c r="A745" t="s">
        <v>745</v>
      </c>
      <c r="B745">
        <v>58</v>
      </c>
      <c r="C745" t="str">
        <f t="shared" si="366"/>
        <v>Adulto</v>
      </c>
      <c r="D745" t="s">
        <v>1</v>
      </c>
      <c r="E745">
        <v>23.6</v>
      </c>
      <c r="F745" t="str">
        <f t="shared" si="367"/>
        <v>Peso Normal</v>
      </c>
      <c r="G745">
        <v>0</v>
      </c>
      <c r="H745" t="str">
        <f t="shared" si="368"/>
        <v>No tiene herencia</v>
      </c>
      <c r="I745">
        <v>121</v>
      </c>
      <c r="J745">
        <v>72</v>
      </c>
      <c r="K745">
        <v>66</v>
      </c>
      <c r="L745" t="str">
        <f t="shared" si="369"/>
        <v>Normal</v>
      </c>
      <c r="M745">
        <v>51</v>
      </c>
      <c r="N745" t="str">
        <f t="shared" si="370"/>
        <v>Normal</v>
      </c>
      <c r="O745">
        <v>2</v>
      </c>
      <c r="P745" t="str">
        <f t="shared" si="371"/>
        <v>Ligera limitaciones</v>
      </c>
      <c r="Q745">
        <v>0</v>
      </c>
      <c r="R745" t="str">
        <f t="shared" si="372"/>
        <v>No tiene cetoacidosis</v>
      </c>
      <c r="S745">
        <v>0</v>
      </c>
      <c r="T745" t="str">
        <f t="shared" si="373"/>
        <v>No tiene Insuficiencia</v>
      </c>
      <c r="U745">
        <v>1</v>
      </c>
      <c r="V745" t="str">
        <f t="shared" si="374"/>
        <v>Hipertenso</v>
      </c>
      <c r="W745">
        <v>1</v>
      </c>
      <c r="X745" t="str">
        <f t="shared" si="363"/>
        <v>Normal</v>
      </c>
      <c r="Y745">
        <v>25</v>
      </c>
      <c r="Z745" t="str">
        <f t="shared" si="364"/>
        <v>Normal</v>
      </c>
      <c r="AA745">
        <v>74</v>
      </c>
      <c r="AB745" t="str">
        <f t="shared" si="375"/>
        <v>Funcion disminuida</v>
      </c>
      <c r="AC745">
        <v>7</v>
      </c>
      <c r="AD745" t="str">
        <f t="shared" si="376"/>
        <v>Normal</v>
      </c>
      <c r="AE745">
        <v>5</v>
      </c>
      <c r="AF745" t="str">
        <f t="shared" si="377"/>
        <v>Normal</v>
      </c>
      <c r="AG745">
        <v>2046</v>
      </c>
      <c r="AH745" t="str">
        <f t="shared" si="378"/>
        <v>Poliuria</v>
      </c>
      <c r="AI745">
        <v>0</v>
      </c>
      <c r="AJ745" t="str">
        <f t="shared" si="379"/>
        <v>No Diabetico</v>
      </c>
      <c r="AK745">
        <v>107</v>
      </c>
      <c r="AL745" t="str">
        <f t="shared" si="380"/>
        <v>Prediabetes</v>
      </c>
      <c r="AM745">
        <v>5.5</v>
      </c>
      <c r="AN745" t="str">
        <f t="shared" si="381"/>
        <v>Normal</v>
      </c>
      <c r="AO745">
        <v>187</v>
      </c>
      <c r="AP745" t="str">
        <f t="shared" si="382"/>
        <v>Normal</v>
      </c>
      <c r="AQ745">
        <v>85</v>
      </c>
      <c r="AR745" t="str">
        <f t="shared" si="383"/>
        <v>Normal</v>
      </c>
      <c r="AS745">
        <v>51</v>
      </c>
      <c r="AT745" t="str">
        <f t="shared" si="384"/>
        <v>Bajo</v>
      </c>
      <c r="AU745">
        <v>147</v>
      </c>
      <c r="AV745" t="str">
        <f t="shared" si="385"/>
        <v>Normal</v>
      </c>
      <c r="AW745">
        <v>139</v>
      </c>
      <c r="AX745" t="str">
        <f t="shared" si="386"/>
        <v>Normal</v>
      </c>
      <c r="AY745">
        <v>4.7</v>
      </c>
      <c r="AZ745" t="str">
        <f t="shared" si="387"/>
        <v>Normal</v>
      </c>
      <c r="BA745">
        <v>15</v>
      </c>
      <c r="BB745" t="str">
        <f t="shared" si="365"/>
        <v>Normal</v>
      </c>
      <c r="BC745">
        <v>8.6999999999999993</v>
      </c>
      <c r="BD745" t="str">
        <f t="shared" si="388"/>
        <v>Normal</v>
      </c>
      <c r="BE745">
        <v>4.4000000000000004</v>
      </c>
      <c r="BF745" t="str">
        <f t="shared" si="389"/>
        <v>Normal</v>
      </c>
      <c r="BG745">
        <v>1</v>
      </c>
      <c r="BH745" t="str">
        <f t="shared" si="390"/>
        <v>Toma ECA</v>
      </c>
      <c r="BI745">
        <v>0</v>
      </c>
      <c r="BJ745" t="str">
        <f t="shared" si="391"/>
        <v>No toma ARB</v>
      </c>
      <c r="BK745">
        <v>0</v>
      </c>
      <c r="BL745" t="str">
        <f t="shared" si="392"/>
        <v>No toma diureticos</v>
      </c>
      <c r="BM745">
        <v>0</v>
      </c>
      <c r="BN745" t="str">
        <f t="shared" si="393"/>
        <v>No toma estatinas</v>
      </c>
      <c r="BO745">
        <v>0</v>
      </c>
      <c r="BP745" t="str">
        <f t="shared" si="394"/>
        <v>Sano</v>
      </c>
      <c r="BQ745">
        <v>1</v>
      </c>
      <c r="BR745" t="str">
        <f t="shared" si="395"/>
        <v>Enfermedad cardiovascular</v>
      </c>
    </row>
    <row r="746" spans="1:70" x14ac:dyDescent="0.25">
      <c r="A746" t="s">
        <v>746</v>
      </c>
      <c r="B746">
        <v>77</v>
      </c>
      <c r="C746" t="str">
        <f t="shared" si="366"/>
        <v>Adulto Mayor</v>
      </c>
      <c r="D746" t="s">
        <v>6</v>
      </c>
      <c r="E746">
        <v>37.9</v>
      </c>
      <c r="F746" t="str">
        <f t="shared" si="367"/>
        <v>Obesidad II</v>
      </c>
      <c r="G746">
        <v>1</v>
      </c>
      <c r="H746" t="str">
        <f t="shared" si="368"/>
        <v>Tiene herencia</v>
      </c>
      <c r="I746">
        <v>158</v>
      </c>
      <c r="J746">
        <v>110</v>
      </c>
      <c r="K746">
        <v>90</v>
      </c>
      <c r="L746" t="str">
        <f t="shared" si="369"/>
        <v>Normal</v>
      </c>
      <c r="M746">
        <v>45</v>
      </c>
      <c r="N746" t="str">
        <f t="shared" si="370"/>
        <v>Intermedia</v>
      </c>
      <c r="O746">
        <v>3</v>
      </c>
      <c r="P746" t="str">
        <f t="shared" si="371"/>
        <v>Limitacion marcada</v>
      </c>
      <c r="Q746">
        <v>0</v>
      </c>
      <c r="R746" t="str">
        <f t="shared" si="372"/>
        <v>No tiene cetoacidosis</v>
      </c>
      <c r="S746">
        <v>1</v>
      </c>
      <c r="T746" t="str">
        <f t="shared" si="373"/>
        <v>Tiene Insuficiencia</v>
      </c>
      <c r="U746">
        <v>1</v>
      </c>
      <c r="V746" t="str">
        <f t="shared" si="374"/>
        <v>Hipertenso</v>
      </c>
      <c r="W746">
        <v>2.6</v>
      </c>
      <c r="X746" t="str">
        <f t="shared" si="363"/>
        <v>Alto</v>
      </c>
      <c r="Y746">
        <v>78</v>
      </c>
      <c r="Z746" t="str">
        <f t="shared" si="364"/>
        <v>Elevado</v>
      </c>
      <c r="AA746">
        <v>18</v>
      </c>
      <c r="AB746" t="str">
        <f t="shared" si="375"/>
        <v>Dismucion grave</v>
      </c>
      <c r="AC746">
        <v>1460</v>
      </c>
      <c r="AD746" t="str">
        <f t="shared" si="376"/>
        <v>Proteinuria</v>
      </c>
      <c r="AE746">
        <v>1168</v>
      </c>
      <c r="AF746" t="str">
        <f t="shared" si="377"/>
        <v>Macroalbuminuria</v>
      </c>
      <c r="AG746">
        <v>692</v>
      </c>
      <c r="AH746" t="str">
        <f t="shared" si="378"/>
        <v>Poliuria</v>
      </c>
      <c r="AI746">
        <v>1</v>
      </c>
      <c r="AJ746" t="str">
        <f t="shared" si="379"/>
        <v>Diabetico</v>
      </c>
      <c r="AK746">
        <v>126</v>
      </c>
      <c r="AL746" t="str">
        <f t="shared" si="380"/>
        <v>Diabetes</v>
      </c>
      <c r="AM746">
        <v>9.1999999999999993</v>
      </c>
      <c r="AN746" t="str">
        <f t="shared" si="381"/>
        <v>Diabetes</v>
      </c>
      <c r="AO746">
        <v>237</v>
      </c>
      <c r="AP746" t="str">
        <f t="shared" si="382"/>
        <v>Alto</v>
      </c>
      <c r="AQ746">
        <v>204</v>
      </c>
      <c r="AR746" t="str">
        <f t="shared" si="383"/>
        <v>Muy alto</v>
      </c>
      <c r="AS746">
        <v>44</v>
      </c>
      <c r="AT746" t="str">
        <f t="shared" si="384"/>
        <v>Bajo</v>
      </c>
      <c r="AU746">
        <v>260</v>
      </c>
      <c r="AV746" t="str">
        <f t="shared" si="385"/>
        <v>Alto</v>
      </c>
      <c r="AW746">
        <v>128</v>
      </c>
      <c r="AX746" t="str">
        <f t="shared" si="386"/>
        <v>Bajo</v>
      </c>
      <c r="AY746">
        <v>5.8</v>
      </c>
      <c r="AZ746" t="str">
        <f t="shared" si="387"/>
        <v>Alto</v>
      </c>
      <c r="BA746">
        <v>11</v>
      </c>
      <c r="BB746" t="str">
        <f t="shared" si="365"/>
        <v>Baja</v>
      </c>
      <c r="BC746">
        <v>8.8000000000000007</v>
      </c>
      <c r="BD746" t="str">
        <f t="shared" si="388"/>
        <v>Normal</v>
      </c>
      <c r="BE746">
        <v>6.7</v>
      </c>
      <c r="BF746" t="str">
        <f t="shared" si="389"/>
        <v>Alto</v>
      </c>
      <c r="BG746">
        <v>0</v>
      </c>
      <c r="BH746" t="str">
        <f t="shared" si="390"/>
        <v>No Toma ECA</v>
      </c>
      <c r="BI746">
        <v>1</v>
      </c>
      <c r="BJ746" t="str">
        <f t="shared" si="391"/>
        <v>Toma ARB</v>
      </c>
      <c r="BK746">
        <v>1</v>
      </c>
      <c r="BL746" t="str">
        <f t="shared" si="392"/>
        <v>Toma diureticos</v>
      </c>
      <c r="BM746">
        <v>1</v>
      </c>
      <c r="BN746" t="str">
        <f t="shared" si="393"/>
        <v>Toma estatinas</v>
      </c>
      <c r="BO746">
        <v>1</v>
      </c>
      <c r="BP746" t="str">
        <f t="shared" si="394"/>
        <v>Enfermedad renal</v>
      </c>
      <c r="BQ746">
        <v>1</v>
      </c>
      <c r="BR746" t="str">
        <f t="shared" si="395"/>
        <v>Enfermedad cardiovascular</v>
      </c>
    </row>
    <row r="747" spans="1:70" x14ac:dyDescent="0.25">
      <c r="A747" t="s">
        <v>747</v>
      </c>
      <c r="B747">
        <v>73</v>
      </c>
      <c r="C747" t="str">
        <f t="shared" si="366"/>
        <v>Adulto Mayor</v>
      </c>
      <c r="D747" t="s">
        <v>1</v>
      </c>
      <c r="E747">
        <v>26.7</v>
      </c>
      <c r="F747" t="str">
        <f t="shared" si="367"/>
        <v>Sobrepeso</v>
      </c>
      <c r="G747">
        <v>1</v>
      </c>
      <c r="H747" t="str">
        <f t="shared" si="368"/>
        <v>Tiene herencia</v>
      </c>
      <c r="I747">
        <v>171</v>
      </c>
      <c r="J747">
        <v>107</v>
      </c>
      <c r="K747">
        <v>87</v>
      </c>
      <c r="L747" t="str">
        <f t="shared" si="369"/>
        <v>Normal</v>
      </c>
      <c r="M747">
        <v>28</v>
      </c>
      <c r="N747" t="str">
        <f t="shared" si="370"/>
        <v>Reducida</v>
      </c>
      <c r="O747">
        <v>4</v>
      </c>
      <c r="P747" t="str">
        <f t="shared" si="371"/>
        <v>Incapacidad</v>
      </c>
      <c r="Q747">
        <v>1</v>
      </c>
      <c r="R747" t="str">
        <f t="shared" si="372"/>
        <v>Tiene cetoacidosis</v>
      </c>
      <c r="S747">
        <v>1</v>
      </c>
      <c r="T747" t="str">
        <f t="shared" si="373"/>
        <v>Tiene Insuficiencia</v>
      </c>
      <c r="U747">
        <v>1</v>
      </c>
      <c r="V747" t="str">
        <f t="shared" si="374"/>
        <v>Hipertenso</v>
      </c>
      <c r="W747">
        <v>3.4</v>
      </c>
      <c r="X747" t="str">
        <f t="shared" si="363"/>
        <v>Alto</v>
      </c>
      <c r="Y747">
        <v>113</v>
      </c>
      <c r="Z747" t="str">
        <f t="shared" si="364"/>
        <v>Riesgo</v>
      </c>
      <c r="AA747">
        <v>59</v>
      </c>
      <c r="AB747" t="str">
        <f t="shared" si="375"/>
        <v>Funcion disminuida moderada</v>
      </c>
      <c r="AC747">
        <v>2105</v>
      </c>
      <c r="AD747" t="str">
        <f t="shared" si="376"/>
        <v>Proteinuria</v>
      </c>
      <c r="AE747">
        <v>1894</v>
      </c>
      <c r="AF747" t="str">
        <f t="shared" si="377"/>
        <v>Macroalbuminuria</v>
      </c>
      <c r="AG747">
        <v>653</v>
      </c>
      <c r="AH747" t="str">
        <f t="shared" si="378"/>
        <v>Poliuria</v>
      </c>
      <c r="AI747">
        <v>0</v>
      </c>
      <c r="AJ747" t="str">
        <f t="shared" si="379"/>
        <v>No Diabetico</v>
      </c>
      <c r="AK747">
        <v>190</v>
      </c>
      <c r="AL747" t="str">
        <f t="shared" si="380"/>
        <v>Diabetes</v>
      </c>
      <c r="AM747">
        <v>8.4</v>
      </c>
      <c r="AN747" t="str">
        <f t="shared" si="381"/>
        <v>Diabetes</v>
      </c>
      <c r="AO747">
        <v>299</v>
      </c>
      <c r="AP747" t="str">
        <f t="shared" si="382"/>
        <v>Riesgo</v>
      </c>
      <c r="AQ747">
        <v>190</v>
      </c>
      <c r="AR747" t="str">
        <f t="shared" si="383"/>
        <v>Muy alto</v>
      </c>
      <c r="AS747">
        <v>31</v>
      </c>
      <c r="AT747" t="str">
        <f t="shared" si="384"/>
        <v>Bajo</v>
      </c>
      <c r="AU747">
        <v>298</v>
      </c>
      <c r="AV747" t="str">
        <f t="shared" si="385"/>
        <v>Alto</v>
      </c>
      <c r="AW747">
        <v>125</v>
      </c>
      <c r="AX747" t="str">
        <f t="shared" si="386"/>
        <v>Bajo</v>
      </c>
      <c r="AY747">
        <v>5.8</v>
      </c>
      <c r="AZ747" t="str">
        <f t="shared" si="387"/>
        <v>Alto</v>
      </c>
      <c r="BA747">
        <v>10.9</v>
      </c>
      <c r="BB747" t="str">
        <f t="shared" si="365"/>
        <v>Baja</v>
      </c>
      <c r="BC747">
        <v>7.7</v>
      </c>
      <c r="BD747" t="str">
        <f t="shared" si="388"/>
        <v>Bajo</v>
      </c>
      <c r="BE747">
        <v>6.5</v>
      </c>
      <c r="BF747" t="str">
        <f t="shared" si="389"/>
        <v>Alto</v>
      </c>
      <c r="BG747">
        <v>1</v>
      </c>
      <c r="BH747" t="str">
        <f t="shared" si="390"/>
        <v>Toma ECA</v>
      </c>
      <c r="BI747">
        <v>0</v>
      </c>
      <c r="BJ747" t="str">
        <f t="shared" si="391"/>
        <v>No toma ARB</v>
      </c>
      <c r="BK747">
        <v>1</v>
      </c>
      <c r="BL747" t="str">
        <f t="shared" si="392"/>
        <v>Toma diureticos</v>
      </c>
      <c r="BM747">
        <v>0</v>
      </c>
      <c r="BN747" t="str">
        <f t="shared" si="393"/>
        <v>No toma estatinas</v>
      </c>
      <c r="BO747">
        <v>1</v>
      </c>
      <c r="BP747" t="str">
        <f t="shared" si="394"/>
        <v>Enfermedad renal</v>
      </c>
      <c r="BQ747">
        <v>0</v>
      </c>
      <c r="BR747" t="str">
        <f t="shared" si="395"/>
        <v>Sano</v>
      </c>
    </row>
    <row r="748" spans="1:70" x14ac:dyDescent="0.25">
      <c r="A748" t="s">
        <v>748</v>
      </c>
      <c r="B748">
        <v>53</v>
      </c>
      <c r="C748" t="str">
        <f t="shared" si="366"/>
        <v>Adulto</v>
      </c>
      <c r="D748" t="s">
        <v>6</v>
      </c>
      <c r="E748">
        <v>37.299999999999997</v>
      </c>
      <c r="F748" t="str">
        <f t="shared" si="367"/>
        <v>Obesidad II</v>
      </c>
      <c r="G748">
        <v>0</v>
      </c>
      <c r="H748" t="str">
        <f t="shared" si="368"/>
        <v>No tiene herencia</v>
      </c>
      <c r="I748">
        <v>161</v>
      </c>
      <c r="J748">
        <v>102</v>
      </c>
      <c r="K748">
        <v>96</v>
      </c>
      <c r="L748" t="str">
        <f t="shared" si="369"/>
        <v>Normal</v>
      </c>
      <c r="M748">
        <v>32</v>
      </c>
      <c r="N748" t="str">
        <f t="shared" si="370"/>
        <v>Reducida</v>
      </c>
      <c r="O748">
        <v>2</v>
      </c>
      <c r="P748" t="str">
        <f t="shared" si="371"/>
        <v>Ligera limitaciones</v>
      </c>
      <c r="Q748">
        <v>0</v>
      </c>
      <c r="R748" t="str">
        <f t="shared" si="372"/>
        <v>No tiene cetoacidosis</v>
      </c>
      <c r="S748">
        <v>1</v>
      </c>
      <c r="T748" t="str">
        <f t="shared" si="373"/>
        <v>Tiene Insuficiencia</v>
      </c>
      <c r="U748">
        <v>1</v>
      </c>
      <c r="V748" t="str">
        <f t="shared" si="374"/>
        <v>Hipertenso</v>
      </c>
      <c r="W748">
        <v>1.8</v>
      </c>
      <c r="X748" t="str">
        <f t="shared" si="363"/>
        <v>Alto</v>
      </c>
      <c r="Y748">
        <v>80</v>
      </c>
      <c r="Z748" t="str">
        <f t="shared" si="364"/>
        <v>Elevado</v>
      </c>
      <c r="AA748">
        <v>36</v>
      </c>
      <c r="AB748" t="str">
        <f t="shared" si="375"/>
        <v>Funcion disminuida moderada</v>
      </c>
      <c r="AC748">
        <v>1663</v>
      </c>
      <c r="AD748" t="str">
        <f t="shared" si="376"/>
        <v>Proteinuria</v>
      </c>
      <c r="AE748">
        <v>1496</v>
      </c>
      <c r="AF748" t="str">
        <f t="shared" si="377"/>
        <v>Macroalbuminuria</v>
      </c>
      <c r="AG748">
        <v>580</v>
      </c>
      <c r="AH748" t="str">
        <f t="shared" si="378"/>
        <v>Poliuria</v>
      </c>
      <c r="AI748">
        <v>0</v>
      </c>
      <c r="AJ748" t="str">
        <f t="shared" si="379"/>
        <v>No Diabetico</v>
      </c>
      <c r="AK748">
        <v>166</v>
      </c>
      <c r="AL748" t="str">
        <f t="shared" si="380"/>
        <v>Diabetes</v>
      </c>
      <c r="AM748">
        <v>10.199999999999999</v>
      </c>
      <c r="AN748" t="str">
        <f t="shared" si="381"/>
        <v>Diabetes</v>
      </c>
      <c r="AO748">
        <v>232</v>
      </c>
      <c r="AP748" t="str">
        <f t="shared" si="382"/>
        <v>Alto</v>
      </c>
      <c r="AQ748">
        <v>196</v>
      </c>
      <c r="AR748" t="str">
        <f t="shared" si="383"/>
        <v>Muy alto</v>
      </c>
      <c r="AS748">
        <v>38</v>
      </c>
      <c r="AT748" t="str">
        <f t="shared" si="384"/>
        <v>Bajo</v>
      </c>
      <c r="AU748">
        <v>372</v>
      </c>
      <c r="AV748" t="str">
        <f t="shared" si="385"/>
        <v>Alto</v>
      </c>
      <c r="AW748">
        <v>139</v>
      </c>
      <c r="AX748" t="str">
        <f t="shared" si="386"/>
        <v>Normal</v>
      </c>
      <c r="AY748">
        <v>5.8</v>
      </c>
      <c r="AZ748" t="str">
        <f t="shared" si="387"/>
        <v>Alto</v>
      </c>
      <c r="BA748">
        <v>10.7</v>
      </c>
      <c r="BB748" t="str">
        <f t="shared" si="365"/>
        <v>Baja</v>
      </c>
      <c r="BC748">
        <v>7.8</v>
      </c>
      <c r="BD748" t="str">
        <f t="shared" si="388"/>
        <v>Bajo</v>
      </c>
      <c r="BE748">
        <v>7</v>
      </c>
      <c r="BF748" t="str">
        <f t="shared" si="389"/>
        <v>Alto</v>
      </c>
      <c r="BG748">
        <v>0</v>
      </c>
      <c r="BH748" t="str">
        <f t="shared" si="390"/>
        <v>No Toma ECA</v>
      </c>
      <c r="BI748">
        <v>1</v>
      </c>
      <c r="BJ748" t="str">
        <f t="shared" si="391"/>
        <v>Toma ARB</v>
      </c>
      <c r="BK748">
        <v>0</v>
      </c>
      <c r="BL748" t="str">
        <f t="shared" si="392"/>
        <v>No toma diureticos</v>
      </c>
      <c r="BM748">
        <v>1</v>
      </c>
      <c r="BN748" t="str">
        <f t="shared" si="393"/>
        <v>Toma estatinas</v>
      </c>
      <c r="BO748">
        <v>1</v>
      </c>
      <c r="BP748" t="str">
        <f t="shared" si="394"/>
        <v>Enfermedad renal</v>
      </c>
      <c r="BQ748">
        <v>1</v>
      </c>
      <c r="BR748" t="str">
        <f t="shared" si="395"/>
        <v>Enfermedad cardiovascular</v>
      </c>
    </row>
    <row r="749" spans="1:70" x14ac:dyDescent="0.25">
      <c r="A749" t="s">
        <v>749</v>
      </c>
      <c r="B749">
        <v>79</v>
      </c>
      <c r="C749" t="str">
        <f t="shared" si="366"/>
        <v>Adulto Mayor</v>
      </c>
      <c r="D749" t="s">
        <v>6</v>
      </c>
      <c r="E749">
        <v>28.5</v>
      </c>
      <c r="F749" t="str">
        <f t="shared" si="367"/>
        <v>Sobrepeso</v>
      </c>
      <c r="G749">
        <v>1</v>
      </c>
      <c r="H749" t="str">
        <f t="shared" si="368"/>
        <v>Tiene herencia</v>
      </c>
      <c r="I749">
        <v>188</v>
      </c>
      <c r="J749">
        <v>110</v>
      </c>
      <c r="K749">
        <v>81</v>
      </c>
      <c r="L749" t="str">
        <f t="shared" si="369"/>
        <v>Normal</v>
      </c>
      <c r="M749">
        <v>30</v>
      </c>
      <c r="N749" t="str">
        <f t="shared" si="370"/>
        <v>Reducida</v>
      </c>
      <c r="O749">
        <v>3</v>
      </c>
      <c r="P749" t="str">
        <f t="shared" si="371"/>
        <v>Limitacion marcada</v>
      </c>
      <c r="Q749">
        <v>1</v>
      </c>
      <c r="R749" t="str">
        <f t="shared" si="372"/>
        <v>Tiene cetoacidosis</v>
      </c>
      <c r="S749">
        <v>1</v>
      </c>
      <c r="T749" t="str">
        <f t="shared" si="373"/>
        <v>Tiene Insuficiencia</v>
      </c>
      <c r="U749">
        <v>1</v>
      </c>
      <c r="V749" t="str">
        <f t="shared" si="374"/>
        <v>Hipertenso</v>
      </c>
      <c r="W749">
        <v>2.1</v>
      </c>
      <c r="X749" t="str">
        <f t="shared" si="363"/>
        <v>Alto</v>
      </c>
      <c r="Y749">
        <v>70</v>
      </c>
      <c r="Z749" t="str">
        <f t="shared" si="364"/>
        <v>Elevado</v>
      </c>
      <c r="AA749">
        <v>48</v>
      </c>
      <c r="AB749" t="str">
        <f t="shared" si="375"/>
        <v>Funcion disminuida moderada</v>
      </c>
      <c r="AC749">
        <v>1966</v>
      </c>
      <c r="AD749" t="str">
        <f t="shared" si="376"/>
        <v>Proteinuria</v>
      </c>
      <c r="AE749">
        <v>1572</v>
      </c>
      <c r="AF749" t="str">
        <f t="shared" si="377"/>
        <v>Macroalbuminuria</v>
      </c>
      <c r="AG749">
        <v>309</v>
      </c>
      <c r="AH749" t="str">
        <f t="shared" si="378"/>
        <v>Oliguria</v>
      </c>
      <c r="AI749">
        <v>1</v>
      </c>
      <c r="AJ749" t="str">
        <f t="shared" si="379"/>
        <v>Diabetico</v>
      </c>
      <c r="AK749">
        <v>141</v>
      </c>
      <c r="AL749" t="str">
        <f t="shared" si="380"/>
        <v>Diabetes</v>
      </c>
      <c r="AM749">
        <v>8.3000000000000007</v>
      </c>
      <c r="AN749" t="str">
        <f t="shared" si="381"/>
        <v>Diabetes</v>
      </c>
      <c r="AO749">
        <v>296</v>
      </c>
      <c r="AP749" t="str">
        <f t="shared" si="382"/>
        <v>Riesgo</v>
      </c>
      <c r="AQ749">
        <v>148</v>
      </c>
      <c r="AR749" t="str">
        <f t="shared" si="383"/>
        <v>Limite alto</v>
      </c>
      <c r="AS749">
        <v>28</v>
      </c>
      <c r="AT749" t="str">
        <f t="shared" si="384"/>
        <v>Bajo</v>
      </c>
      <c r="AU749">
        <v>277</v>
      </c>
      <c r="AV749" t="str">
        <f t="shared" si="385"/>
        <v>Alto</v>
      </c>
      <c r="AW749">
        <v>133</v>
      </c>
      <c r="AX749" t="str">
        <f t="shared" si="386"/>
        <v>Bajo</v>
      </c>
      <c r="AY749">
        <v>6.4</v>
      </c>
      <c r="AZ749" t="str">
        <f t="shared" si="387"/>
        <v>Alto</v>
      </c>
      <c r="BA749">
        <v>10.7</v>
      </c>
      <c r="BB749" t="str">
        <f t="shared" si="365"/>
        <v>Baja</v>
      </c>
      <c r="BC749">
        <v>8.6999999999999993</v>
      </c>
      <c r="BD749" t="str">
        <f t="shared" si="388"/>
        <v>Normal</v>
      </c>
      <c r="BE749">
        <v>6.4</v>
      </c>
      <c r="BF749" t="str">
        <f t="shared" si="389"/>
        <v>Alto</v>
      </c>
      <c r="BG749">
        <v>0</v>
      </c>
      <c r="BH749" t="str">
        <f t="shared" si="390"/>
        <v>No Toma ECA</v>
      </c>
      <c r="BI749">
        <v>1</v>
      </c>
      <c r="BJ749" t="str">
        <f t="shared" si="391"/>
        <v>Toma ARB</v>
      </c>
      <c r="BK749">
        <v>1</v>
      </c>
      <c r="BL749" t="str">
        <f t="shared" si="392"/>
        <v>Toma diureticos</v>
      </c>
      <c r="BM749">
        <v>1</v>
      </c>
      <c r="BN749" t="str">
        <f t="shared" si="393"/>
        <v>Toma estatinas</v>
      </c>
      <c r="BO749">
        <v>1</v>
      </c>
      <c r="BP749" t="str">
        <f t="shared" si="394"/>
        <v>Enfermedad renal</v>
      </c>
      <c r="BQ749">
        <v>1</v>
      </c>
      <c r="BR749" t="str">
        <f t="shared" si="395"/>
        <v>Enfermedad cardiovascular</v>
      </c>
    </row>
    <row r="750" spans="1:70" x14ac:dyDescent="0.25">
      <c r="A750" t="s">
        <v>750</v>
      </c>
      <c r="B750">
        <v>62</v>
      </c>
      <c r="C750" t="str">
        <f t="shared" si="366"/>
        <v>Adulto Mayor</v>
      </c>
      <c r="D750" t="s">
        <v>6</v>
      </c>
      <c r="E750">
        <v>30.4</v>
      </c>
      <c r="F750" t="str">
        <f t="shared" si="367"/>
        <v>Obesidad I</v>
      </c>
      <c r="G750">
        <v>1</v>
      </c>
      <c r="H750" t="str">
        <f t="shared" si="368"/>
        <v>Tiene herencia</v>
      </c>
      <c r="I750">
        <v>173</v>
      </c>
      <c r="J750">
        <v>96</v>
      </c>
      <c r="K750">
        <v>85</v>
      </c>
      <c r="L750" t="str">
        <f t="shared" si="369"/>
        <v>Normal</v>
      </c>
      <c r="M750">
        <v>41</v>
      </c>
      <c r="N750" t="str">
        <f t="shared" si="370"/>
        <v>Intermedia</v>
      </c>
      <c r="O750">
        <v>2</v>
      </c>
      <c r="P750" t="str">
        <f t="shared" si="371"/>
        <v>Ligera limitaciones</v>
      </c>
      <c r="Q750">
        <v>1</v>
      </c>
      <c r="R750" t="str">
        <f t="shared" si="372"/>
        <v>Tiene cetoacidosis</v>
      </c>
      <c r="S750">
        <v>1</v>
      </c>
      <c r="T750" t="str">
        <f t="shared" si="373"/>
        <v>Tiene Insuficiencia</v>
      </c>
      <c r="U750">
        <v>1</v>
      </c>
      <c r="V750" t="str">
        <f t="shared" si="374"/>
        <v>Hipertenso</v>
      </c>
      <c r="W750">
        <v>3.6</v>
      </c>
      <c r="X750" t="str">
        <f t="shared" si="363"/>
        <v>Alto</v>
      </c>
      <c r="Y750">
        <v>91</v>
      </c>
      <c r="Z750" t="str">
        <f t="shared" si="364"/>
        <v>Elevado</v>
      </c>
      <c r="AA750">
        <v>31</v>
      </c>
      <c r="AB750" t="str">
        <f t="shared" si="375"/>
        <v>Funcion disminuida moderada</v>
      </c>
      <c r="AC750">
        <v>1927</v>
      </c>
      <c r="AD750" t="str">
        <f t="shared" si="376"/>
        <v>Proteinuria</v>
      </c>
      <c r="AE750">
        <v>1541</v>
      </c>
      <c r="AF750" t="str">
        <f t="shared" si="377"/>
        <v>Macroalbuminuria</v>
      </c>
      <c r="AG750">
        <v>708</v>
      </c>
      <c r="AH750" t="str">
        <f t="shared" si="378"/>
        <v>Poliuria</v>
      </c>
      <c r="AI750">
        <v>1</v>
      </c>
      <c r="AJ750" t="str">
        <f t="shared" si="379"/>
        <v>Diabetico</v>
      </c>
      <c r="AK750">
        <v>196</v>
      </c>
      <c r="AL750" t="str">
        <f t="shared" si="380"/>
        <v>Diabetes</v>
      </c>
      <c r="AM750">
        <v>7.4</v>
      </c>
      <c r="AN750" t="str">
        <f t="shared" si="381"/>
        <v>Diabetes</v>
      </c>
      <c r="AO750">
        <v>304</v>
      </c>
      <c r="AP750" t="str">
        <f t="shared" si="382"/>
        <v>Riesgo</v>
      </c>
      <c r="AQ750">
        <v>147</v>
      </c>
      <c r="AR750" t="str">
        <f t="shared" si="383"/>
        <v>Limite alto</v>
      </c>
      <c r="AS750">
        <v>29</v>
      </c>
      <c r="AT750" t="str">
        <f t="shared" si="384"/>
        <v>Bajo</v>
      </c>
      <c r="AU750">
        <v>350</v>
      </c>
      <c r="AV750" t="str">
        <f t="shared" si="385"/>
        <v>Alto</v>
      </c>
      <c r="AW750">
        <v>126</v>
      </c>
      <c r="AX750" t="str">
        <f t="shared" si="386"/>
        <v>Bajo</v>
      </c>
      <c r="AY750">
        <v>5.6</v>
      </c>
      <c r="AZ750" t="str">
        <f t="shared" si="387"/>
        <v>Alto</v>
      </c>
      <c r="BA750">
        <v>9.6</v>
      </c>
      <c r="BB750" t="str">
        <f t="shared" si="365"/>
        <v>Baja</v>
      </c>
      <c r="BC750">
        <v>7.6</v>
      </c>
      <c r="BD750" t="str">
        <f t="shared" si="388"/>
        <v>Bajo</v>
      </c>
      <c r="BE750">
        <v>5.9</v>
      </c>
      <c r="BF750" t="str">
        <f t="shared" si="389"/>
        <v>Alto</v>
      </c>
      <c r="BG750">
        <v>0</v>
      </c>
      <c r="BH750" t="str">
        <f t="shared" si="390"/>
        <v>No Toma ECA</v>
      </c>
      <c r="BI750">
        <v>1</v>
      </c>
      <c r="BJ750" t="str">
        <f t="shared" si="391"/>
        <v>Toma ARB</v>
      </c>
      <c r="BK750">
        <v>0</v>
      </c>
      <c r="BL750" t="str">
        <f t="shared" si="392"/>
        <v>No toma diureticos</v>
      </c>
      <c r="BM750">
        <v>1</v>
      </c>
      <c r="BN750" t="str">
        <f t="shared" si="393"/>
        <v>Toma estatinas</v>
      </c>
      <c r="BO750">
        <v>1</v>
      </c>
      <c r="BP750" t="str">
        <f t="shared" si="394"/>
        <v>Enfermedad renal</v>
      </c>
      <c r="BQ750">
        <v>0</v>
      </c>
      <c r="BR750" t="str">
        <f t="shared" si="395"/>
        <v>Sano</v>
      </c>
    </row>
    <row r="751" spans="1:70" x14ac:dyDescent="0.25">
      <c r="A751" t="s">
        <v>751</v>
      </c>
      <c r="B751">
        <v>64</v>
      </c>
      <c r="C751" t="str">
        <f t="shared" si="366"/>
        <v>Adulto Mayor</v>
      </c>
      <c r="D751" t="s">
        <v>1</v>
      </c>
      <c r="E751">
        <v>30.5</v>
      </c>
      <c r="F751" t="str">
        <f t="shared" si="367"/>
        <v>Obesidad I</v>
      </c>
      <c r="G751">
        <v>0</v>
      </c>
      <c r="H751" t="str">
        <f t="shared" si="368"/>
        <v>No tiene herencia</v>
      </c>
      <c r="I751">
        <v>142</v>
      </c>
      <c r="J751">
        <v>101</v>
      </c>
      <c r="K751">
        <v>82</v>
      </c>
      <c r="L751" t="str">
        <f t="shared" si="369"/>
        <v>Normal</v>
      </c>
      <c r="M751">
        <v>49</v>
      </c>
      <c r="N751" t="str">
        <f t="shared" si="370"/>
        <v>Intermedia</v>
      </c>
      <c r="O751">
        <v>2</v>
      </c>
      <c r="P751" t="str">
        <f t="shared" si="371"/>
        <v>Ligera limitaciones</v>
      </c>
      <c r="Q751">
        <v>1</v>
      </c>
      <c r="R751" t="str">
        <f t="shared" si="372"/>
        <v>Tiene cetoacidosis</v>
      </c>
      <c r="S751">
        <v>1</v>
      </c>
      <c r="T751" t="str">
        <f t="shared" si="373"/>
        <v>Tiene Insuficiencia</v>
      </c>
      <c r="U751">
        <v>1</v>
      </c>
      <c r="V751" t="str">
        <f t="shared" si="374"/>
        <v>Hipertenso</v>
      </c>
      <c r="W751">
        <v>4</v>
      </c>
      <c r="X751" t="str">
        <f t="shared" si="363"/>
        <v>Alto</v>
      </c>
      <c r="Y751">
        <v>105</v>
      </c>
      <c r="Z751" t="str">
        <f t="shared" si="364"/>
        <v>Riesgo</v>
      </c>
      <c r="AA751">
        <v>30</v>
      </c>
      <c r="AB751" t="str">
        <f t="shared" si="375"/>
        <v>Funcion disminuida moderada</v>
      </c>
      <c r="AC751">
        <v>2309</v>
      </c>
      <c r="AD751" t="str">
        <f t="shared" si="376"/>
        <v>Proteinuria</v>
      </c>
      <c r="AE751">
        <v>1847</v>
      </c>
      <c r="AF751" t="str">
        <f t="shared" si="377"/>
        <v>Macroalbuminuria</v>
      </c>
      <c r="AG751">
        <v>665</v>
      </c>
      <c r="AH751" t="str">
        <f t="shared" si="378"/>
        <v>Poliuria</v>
      </c>
      <c r="AI751">
        <v>0</v>
      </c>
      <c r="AJ751" t="str">
        <f t="shared" si="379"/>
        <v>No Diabetico</v>
      </c>
      <c r="AK751">
        <v>188</v>
      </c>
      <c r="AL751" t="str">
        <f t="shared" si="380"/>
        <v>Diabetes</v>
      </c>
      <c r="AM751">
        <v>8.6999999999999993</v>
      </c>
      <c r="AN751" t="str">
        <f t="shared" si="381"/>
        <v>Diabetes</v>
      </c>
      <c r="AO751">
        <v>254</v>
      </c>
      <c r="AP751" t="str">
        <f t="shared" si="382"/>
        <v>Riesgo</v>
      </c>
      <c r="AQ751">
        <v>200</v>
      </c>
      <c r="AR751" t="str">
        <f t="shared" si="383"/>
        <v>Muy alto</v>
      </c>
      <c r="AS751">
        <v>39</v>
      </c>
      <c r="AT751" t="str">
        <f t="shared" si="384"/>
        <v>Bajo</v>
      </c>
      <c r="AU751">
        <v>294</v>
      </c>
      <c r="AV751" t="str">
        <f t="shared" si="385"/>
        <v>Alto</v>
      </c>
      <c r="AW751">
        <v>135</v>
      </c>
      <c r="AX751" t="str">
        <f t="shared" si="386"/>
        <v>Normal</v>
      </c>
      <c r="AY751">
        <v>5.4</v>
      </c>
      <c r="AZ751" t="str">
        <f t="shared" si="387"/>
        <v>Alto</v>
      </c>
      <c r="BA751">
        <v>9.4</v>
      </c>
      <c r="BB751" t="str">
        <f t="shared" si="365"/>
        <v>Baja</v>
      </c>
      <c r="BC751">
        <v>8.1</v>
      </c>
      <c r="BD751" t="str">
        <f t="shared" si="388"/>
        <v>Bajo</v>
      </c>
      <c r="BE751">
        <v>6.8</v>
      </c>
      <c r="BF751" t="str">
        <f t="shared" si="389"/>
        <v>Alto</v>
      </c>
      <c r="BG751">
        <v>1</v>
      </c>
      <c r="BH751" t="str">
        <f t="shared" si="390"/>
        <v>Toma ECA</v>
      </c>
      <c r="BI751">
        <v>0</v>
      </c>
      <c r="BJ751" t="str">
        <f t="shared" si="391"/>
        <v>No toma ARB</v>
      </c>
      <c r="BK751">
        <v>0</v>
      </c>
      <c r="BL751" t="str">
        <f t="shared" si="392"/>
        <v>No toma diureticos</v>
      </c>
      <c r="BM751">
        <v>0</v>
      </c>
      <c r="BN751" t="str">
        <f t="shared" si="393"/>
        <v>No toma estatinas</v>
      </c>
      <c r="BO751">
        <v>1</v>
      </c>
      <c r="BP751" t="str">
        <f t="shared" si="394"/>
        <v>Enfermedad renal</v>
      </c>
      <c r="BQ751">
        <v>0</v>
      </c>
      <c r="BR751" t="str">
        <f t="shared" si="395"/>
        <v>Sano</v>
      </c>
    </row>
    <row r="752" spans="1:70" x14ac:dyDescent="0.25">
      <c r="A752" t="s">
        <v>752</v>
      </c>
      <c r="B752">
        <v>51</v>
      </c>
      <c r="C752" t="str">
        <f t="shared" si="366"/>
        <v>Adulto</v>
      </c>
      <c r="D752" t="s">
        <v>6</v>
      </c>
      <c r="E752">
        <v>34.1</v>
      </c>
      <c r="F752" t="str">
        <f t="shared" si="367"/>
        <v>Obesidad I</v>
      </c>
      <c r="G752">
        <v>1</v>
      </c>
      <c r="H752" t="str">
        <f t="shared" si="368"/>
        <v>Tiene herencia</v>
      </c>
      <c r="I752">
        <v>169</v>
      </c>
      <c r="J752">
        <v>96</v>
      </c>
      <c r="K752">
        <v>99</v>
      </c>
      <c r="L752" t="str">
        <f t="shared" si="369"/>
        <v>Normal</v>
      </c>
      <c r="M752">
        <v>49</v>
      </c>
      <c r="N752" t="str">
        <f t="shared" si="370"/>
        <v>Intermedia</v>
      </c>
      <c r="O752">
        <v>4</v>
      </c>
      <c r="P752" t="str">
        <f t="shared" si="371"/>
        <v>Incapacidad</v>
      </c>
      <c r="Q752">
        <v>0</v>
      </c>
      <c r="R752" t="str">
        <f t="shared" si="372"/>
        <v>No tiene cetoacidosis</v>
      </c>
      <c r="S752">
        <v>0</v>
      </c>
      <c r="T752" t="str">
        <f t="shared" si="373"/>
        <v>No tiene Insuficiencia</v>
      </c>
      <c r="U752">
        <v>1</v>
      </c>
      <c r="V752" t="str">
        <f t="shared" si="374"/>
        <v>Hipertenso</v>
      </c>
      <c r="W752">
        <v>4.3</v>
      </c>
      <c r="X752" t="str">
        <f t="shared" si="363"/>
        <v>Alto</v>
      </c>
      <c r="Y752">
        <v>74</v>
      </c>
      <c r="Z752" t="str">
        <f t="shared" si="364"/>
        <v>Elevado</v>
      </c>
      <c r="AA752">
        <v>24</v>
      </c>
      <c r="AB752" t="str">
        <f t="shared" si="375"/>
        <v>Dismucion grave</v>
      </c>
      <c r="AC752">
        <v>373</v>
      </c>
      <c r="AD752" t="str">
        <f t="shared" si="376"/>
        <v>Proteinuria</v>
      </c>
      <c r="AE752">
        <v>335</v>
      </c>
      <c r="AF752" t="str">
        <f t="shared" si="377"/>
        <v>Macroalbuminuria</v>
      </c>
      <c r="AG752">
        <v>738</v>
      </c>
      <c r="AH752" t="str">
        <f t="shared" si="378"/>
        <v>Poliuria</v>
      </c>
      <c r="AI752">
        <v>1</v>
      </c>
      <c r="AJ752" t="str">
        <f t="shared" si="379"/>
        <v>Diabetico</v>
      </c>
      <c r="AK752">
        <v>134</v>
      </c>
      <c r="AL752" t="str">
        <f t="shared" si="380"/>
        <v>Diabetes</v>
      </c>
      <c r="AM752">
        <v>8.6</v>
      </c>
      <c r="AN752" t="str">
        <f t="shared" si="381"/>
        <v>Diabetes</v>
      </c>
      <c r="AO752">
        <v>263</v>
      </c>
      <c r="AP752" t="str">
        <f t="shared" si="382"/>
        <v>Riesgo</v>
      </c>
      <c r="AQ752">
        <v>155</v>
      </c>
      <c r="AR752" t="str">
        <f t="shared" si="383"/>
        <v>Limite alto</v>
      </c>
      <c r="AS752">
        <v>43</v>
      </c>
      <c r="AT752" t="str">
        <f t="shared" si="384"/>
        <v>Bajo</v>
      </c>
      <c r="AU752">
        <v>288</v>
      </c>
      <c r="AV752" t="str">
        <f t="shared" si="385"/>
        <v>Alto</v>
      </c>
      <c r="AW752">
        <v>138</v>
      </c>
      <c r="AX752" t="str">
        <f t="shared" si="386"/>
        <v>Normal</v>
      </c>
      <c r="AY752">
        <v>6.3</v>
      </c>
      <c r="AZ752" t="str">
        <f t="shared" si="387"/>
        <v>Alto</v>
      </c>
      <c r="BA752">
        <v>8.9</v>
      </c>
      <c r="BB752" t="str">
        <f t="shared" si="365"/>
        <v>Baja</v>
      </c>
      <c r="BC752">
        <v>8.6999999999999993</v>
      </c>
      <c r="BD752" t="str">
        <f t="shared" si="388"/>
        <v>Normal</v>
      </c>
      <c r="BE752">
        <v>7</v>
      </c>
      <c r="BF752" t="str">
        <f t="shared" si="389"/>
        <v>Alto</v>
      </c>
      <c r="BG752">
        <v>1</v>
      </c>
      <c r="BH752" t="str">
        <f t="shared" si="390"/>
        <v>Toma ECA</v>
      </c>
      <c r="BI752">
        <v>0</v>
      </c>
      <c r="BJ752" t="str">
        <f t="shared" si="391"/>
        <v>No toma ARB</v>
      </c>
      <c r="BK752">
        <v>1</v>
      </c>
      <c r="BL752" t="str">
        <f t="shared" si="392"/>
        <v>Toma diureticos</v>
      </c>
      <c r="BM752">
        <v>0</v>
      </c>
      <c r="BN752" t="str">
        <f t="shared" si="393"/>
        <v>No toma estatinas</v>
      </c>
      <c r="BO752">
        <v>1</v>
      </c>
      <c r="BP752" t="str">
        <f t="shared" si="394"/>
        <v>Enfermedad renal</v>
      </c>
      <c r="BQ752">
        <v>1</v>
      </c>
      <c r="BR752" t="str">
        <f t="shared" si="395"/>
        <v>Enfermedad cardiovascular</v>
      </c>
    </row>
    <row r="753" spans="1:70" x14ac:dyDescent="0.25">
      <c r="A753" t="s">
        <v>753</v>
      </c>
      <c r="B753">
        <v>85</v>
      </c>
      <c r="C753" t="str">
        <f t="shared" si="366"/>
        <v>Adulto Mayor</v>
      </c>
      <c r="D753" t="s">
        <v>1</v>
      </c>
      <c r="E753">
        <v>38.700000000000003</v>
      </c>
      <c r="F753" t="str">
        <f t="shared" si="367"/>
        <v>Obesidad II</v>
      </c>
      <c r="G753">
        <v>1</v>
      </c>
      <c r="H753" t="str">
        <f t="shared" si="368"/>
        <v>Tiene herencia</v>
      </c>
      <c r="I753">
        <v>179</v>
      </c>
      <c r="J753">
        <v>92</v>
      </c>
      <c r="K753">
        <v>92</v>
      </c>
      <c r="L753" t="str">
        <f t="shared" si="369"/>
        <v>Normal</v>
      </c>
      <c r="M753">
        <v>31</v>
      </c>
      <c r="N753" t="str">
        <f t="shared" si="370"/>
        <v>Reducida</v>
      </c>
      <c r="O753">
        <v>4</v>
      </c>
      <c r="P753" t="str">
        <f t="shared" si="371"/>
        <v>Incapacidad</v>
      </c>
      <c r="Q753">
        <v>0</v>
      </c>
      <c r="R753" t="str">
        <f t="shared" si="372"/>
        <v>No tiene cetoacidosis</v>
      </c>
      <c r="S753">
        <v>0</v>
      </c>
      <c r="T753" t="str">
        <f t="shared" si="373"/>
        <v>No tiene Insuficiencia</v>
      </c>
      <c r="U753">
        <v>1</v>
      </c>
      <c r="V753" t="str">
        <f t="shared" si="374"/>
        <v>Hipertenso</v>
      </c>
      <c r="W753">
        <v>2.7</v>
      </c>
      <c r="X753" t="str">
        <f t="shared" si="363"/>
        <v>Alto</v>
      </c>
      <c r="Y753">
        <v>47</v>
      </c>
      <c r="Z753" t="str">
        <f t="shared" si="364"/>
        <v>Normal</v>
      </c>
      <c r="AA753">
        <v>38</v>
      </c>
      <c r="AB753" t="str">
        <f t="shared" si="375"/>
        <v>Funcion disminuida moderada</v>
      </c>
      <c r="AC753">
        <v>2126</v>
      </c>
      <c r="AD753" t="str">
        <f t="shared" si="376"/>
        <v>Proteinuria</v>
      </c>
      <c r="AE753">
        <v>1700</v>
      </c>
      <c r="AF753" t="str">
        <f t="shared" si="377"/>
        <v>Macroalbuminuria</v>
      </c>
      <c r="AG753">
        <v>832</v>
      </c>
      <c r="AH753" t="str">
        <f t="shared" si="378"/>
        <v>Poliuria</v>
      </c>
      <c r="AI753">
        <v>1</v>
      </c>
      <c r="AJ753" t="str">
        <f t="shared" si="379"/>
        <v>Diabetico</v>
      </c>
      <c r="AK753">
        <v>132</v>
      </c>
      <c r="AL753" t="str">
        <f t="shared" si="380"/>
        <v>Diabetes</v>
      </c>
      <c r="AM753">
        <v>9.3000000000000007</v>
      </c>
      <c r="AN753" t="str">
        <f t="shared" si="381"/>
        <v>Diabetes</v>
      </c>
      <c r="AO753">
        <v>247</v>
      </c>
      <c r="AP753" t="str">
        <f t="shared" si="382"/>
        <v>Riesgo</v>
      </c>
      <c r="AQ753">
        <v>168</v>
      </c>
      <c r="AR753" t="str">
        <f t="shared" si="383"/>
        <v>Alto</v>
      </c>
      <c r="AS753">
        <v>27</v>
      </c>
      <c r="AT753" t="str">
        <f t="shared" si="384"/>
        <v>Bajo</v>
      </c>
      <c r="AU753">
        <v>237</v>
      </c>
      <c r="AV753" t="str">
        <f t="shared" si="385"/>
        <v>Alto</v>
      </c>
      <c r="AW753">
        <v>128</v>
      </c>
      <c r="AX753" t="str">
        <f t="shared" si="386"/>
        <v>Bajo</v>
      </c>
      <c r="AY753">
        <v>5.0999999999999996</v>
      </c>
      <c r="AZ753" t="str">
        <f t="shared" si="387"/>
        <v>Alto</v>
      </c>
      <c r="BA753">
        <v>7.1</v>
      </c>
      <c r="BB753" t="str">
        <f t="shared" si="365"/>
        <v>Baja</v>
      </c>
      <c r="BC753">
        <v>8.4</v>
      </c>
      <c r="BD753" t="str">
        <f t="shared" si="388"/>
        <v>Bajo</v>
      </c>
      <c r="BE753">
        <v>5.5</v>
      </c>
      <c r="BF753" t="str">
        <f t="shared" si="389"/>
        <v>Alto</v>
      </c>
      <c r="BG753">
        <v>1</v>
      </c>
      <c r="BH753" t="str">
        <f t="shared" si="390"/>
        <v>Toma ECA</v>
      </c>
      <c r="BI753">
        <v>0</v>
      </c>
      <c r="BJ753" t="str">
        <f t="shared" si="391"/>
        <v>No toma ARB</v>
      </c>
      <c r="BK753">
        <v>1</v>
      </c>
      <c r="BL753" t="str">
        <f t="shared" si="392"/>
        <v>Toma diureticos</v>
      </c>
      <c r="BM753">
        <v>0</v>
      </c>
      <c r="BN753" t="str">
        <f t="shared" si="393"/>
        <v>No toma estatinas</v>
      </c>
      <c r="BO753">
        <v>1</v>
      </c>
      <c r="BP753" t="str">
        <f t="shared" si="394"/>
        <v>Enfermedad renal</v>
      </c>
      <c r="BQ753">
        <v>1</v>
      </c>
      <c r="BR753" t="str">
        <f t="shared" si="395"/>
        <v>Enfermedad cardiovascular</v>
      </c>
    </row>
    <row r="754" spans="1:70" x14ac:dyDescent="0.25">
      <c r="A754" t="s">
        <v>754</v>
      </c>
      <c r="B754">
        <v>83</v>
      </c>
      <c r="C754" t="str">
        <f t="shared" si="366"/>
        <v>Adulto Mayor</v>
      </c>
      <c r="D754" t="s">
        <v>1</v>
      </c>
      <c r="E754">
        <v>29.6</v>
      </c>
      <c r="F754" t="str">
        <f t="shared" si="367"/>
        <v>Sobrepeso</v>
      </c>
      <c r="G754">
        <v>0</v>
      </c>
      <c r="H754" t="str">
        <f t="shared" si="368"/>
        <v>No tiene herencia</v>
      </c>
      <c r="I754">
        <v>156</v>
      </c>
      <c r="J754">
        <v>95</v>
      </c>
      <c r="K754">
        <v>93</v>
      </c>
      <c r="L754" t="str">
        <f t="shared" si="369"/>
        <v>Normal</v>
      </c>
      <c r="M754">
        <v>37</v>
      </c>
      <c r="N754" t="str">
        <f t="shared" si="370"/>
        <v>Reducida</v>
      </c>
      <c r="O754">
        <v>4</v>
      </c>
      <c r="P754" t="str">
        <f t="shared" si="371"/>
        <v>Incapacidad</v>
      </c>
      <c r="Q754">
        <v>1</v>
      </c>
      <c r="R754" t="str">
        <f t="shared" si="372"/>
        <v>Tiene cetoacidosis</v>
      </c>
      <c r="S754">
        <v>0</v>
      </c>
      <c r="T754" t="str">
        <f t="shared" si="373"/>
        <v>No tiene Insuficiencia</v>
      </c>
      <c r="U754">
        <v>1</v>
      </c>
      <c r="V754" t="str">
        <f t="shared" si="374"/>
        <v>Hipertenso</v>
      </c>
      <c r="W754">
        <v>3.9</v>
      </c>
      <c r="X754" t="str">
        <f t="shared" si="363"/>
        <v>Alto</v>
      </c>
      <c r="Y754">
        <v>89</v>
      </c>
      <c r="Z754" t="str">
        <f t="shared" si="364"/>
        <v>Elevado</v>
      </c>
      <c r="AA754">
        <v>54</v>
      </c>
      <c r="AB754" t="str">
        <f t="shared" si="375"/>
        <v>Funcion disminuida moderada</v>
      </c>
      <c r="AC754">
        <v>2156</v>
      </c>
      <c r="AD754" t="str">
        <f t="shared" si="376"/>
        <v>Proteinuria</v>
      </c>
      <c r="AE754">
        <v>1940</v>
      </c>
      <c r="AF754" t="str">
        <f t="shared" si="377"/>
        <v>Macroalbuminuria</v>
      </c>
      <c r="AG754">
        <v>649</v>
      </c>
      <c r="AH754" t="str">
        <f t="shared" si="378"/>
        <v>Poliuria</v>
      </c>
      <c r="AI754">
        <v>0</v>
      </c>
      <c r="AJ754" t="str">
        <f t="shared" si="379"/>
        <v>No Diabetico</v>
      </c>
      <c r="AK754">
        <v>166</v>
      </c>
      <c r="AL754" t="str">
        <f t="shared" si="380"/>
        <v>Diabetes</v>
      </c>
      <c r="AM754">
        <v>10.9</v>
      </c>
      <c r="AN754" t="str">
        <f t="shared" si="381"/>
        <v>Diabetes</v>
      </c>
      <c r="AO754">
        <v>298</v>
      </c>
      <c r="AP754" t="str">
        <f t="shared" si="382"/>
        <v>Riesgo</v>
      </c>
      <c r="AQ754">
        <v>213</v>
      </c>
      <c r="AR754" t="str">
        <f t="shared" si="383"/>
        <v>Muy alto</v>
      </c>
      <c r="AS754">
        <v>28</v>
      </c>
      <c r="AT754" t="str">
        <f t="shared" si="384"/>
        <v>Bajo</v>
      </c>
      <c r="AU754">
        <v>368</v>
      </c>
      <c r="AV754" t="str">
        <f t="shared" si="385"/>
        <v>Alto</v>
      </c>
      <c r="AW754">
        <v>131</v>
      </c>
      <c r="AX754" t="str">
        <f t="shared" si="386"/>
        <v>Bajo</v>
      </c>
      <c r="AY754">
        <v>5.9</v>
      </c>
      <c r="AZ754" t="str">
        <f t="shared" si="387"/>
        <v>Alto</v>
      </c>
      <c r="BA754">
        <v>8.4</v>
      </c>
      <c r="BB754" t="str">
        <f t="shared" si="365"/>
        <v>Baja</v>
      </c>
      <c r="BC754">
        <v>8.3000000000000007</v>
      </c>
      <c r="BD754" t="str">
        <f t="shared" si="388"/>
        <v>Bajo</v>
      </c>
      <c r="BE754">
        <v>6.6</v>
      </c>
      <c r="BF754" t="str">
        <f t="shared" si="389"/>
        <v>Alto</v>
      </c>
      <c r="BG754">
        <v>0</v>
      </c>
      <c r="BH754" t="str">
        <f t="shared" si="390"/>
        <v>No Toma ECA</v>
      </c>
      <c r="BI754">
        <v>0</v>
      </c>
      <c r="BJ754" t="str">
        <f t="shared" si="391"/>
        <v>No toma ARB</v>
      </c>
      <c r="BK754">
        <v>1</v>
      </c>
      <c r="BL754" t="str">
        <f t="shared" si="392"/>
        <v>Toma diureticos</v>
      </c>
      <c r="BM754">
        <v>1</v>
      </c>
      <c r="BN754" t="str">
        <f t="shared" si="393"/>
        <v>Toma estatinas</v>
      </c>
      <c r="BO754">
        <v>1</v>
      </c>
      <c r="BP754" t="str">
        <f t="shared" si="394"/>
        <v>Enfermedad renal</v>
      </c>
      <c r="BQ754">
        <v>0</v>
      </c>
      <c r="BR754" t="str">
        <f t="shared" si="395"/>
        <v>Sano</v>
      </c>
    </row>
    <row r="755" spans="1:70" x14ac:dyDescent="0.25">
      <c r="A755" t="s">
        <v>755</v>
      </c>
      <c r="B755">
        <v>65</v>
      </c>
      <c r="C755" t="str">
        <f t="shared" si="366"/>
        <v>Adulto Mayor</v>
      </c>
      <c r="D755" t="s">
        <v>6</v>
      </c>
      <c r="E755">
        <v>22</v>
      </c>
      <c r="F755" t="str">
        <f t="shared" si="367"/>
        <v>Peso Normal</v>
      </c>
      <c r="G755">
        <v>1</v>
      </c>
      <c r="H755" t="str">
        <f t="shared" si="368"/>
        <v>Tiene herencia</v>
      </c>
      <c r="I755">
        <v>116</v>
      </c>
      <c r="J755">
        <v>65</v>
      </c>
      <c r="K755">
        <v>85</v>
      </c>
      <c r="L755" t="str">
        <f t="shared" si="369"/>
        <v>Normal</v>
      </c>
      <c r="M755">
        <v>63</v>
      </c>
      <c r="N755" t="str">
        <f t="shared" si="370"/>
        <v>Normal</v>
      </c>
      <c r="O755">
        <v>2</v>
      </c>
      <c r="P755" t="str">
        <f t="shared" si="371"/>
        <v>Ligera limitaciones</v>
      </c>
      <c r="Q755">
        <v>0</v>
      </c>
      <c r="R755" t="str">
        <f t="shared" si="372"/>
        <v>No tiene cetoacidosis</v>
      </c>
      <c r="S755">
        <v>0</v>
      </c>
      <c r="T755" t="str">
        <f t="shared" si="373"/>
        <v>No tiene Insuficiencia</v>
      </c>
      <c r="U755">
        <v>1</v>
      </c>
      <c r="V755" t="str">
        <f t="shared" si="374"/>
        <v>Hipertenso</v>
      </c>
      <c r="W755">
        <v>1.1000000000000001</v>
      </c>
      <c r="X755" t="str">
        <f t="shared" si="363"/>
        <v>Alto</v>
      </c>
      <c r="Y755">
        <v>15</v>
      </c>
      <c r="Z755" t="str">
        <f t="shared" si="364"/>
        <v>Bajo</v>
      </c>
      <c r="AA755">
        <v>85</v>
      </c>
      <c r="AB755" t="str">
        <f t="shared" si="375"/>
        <v>Funcion disminuida</v>
      </c>
      <c r="AC755">
        <v>7</v>
      </c>
      <c r="AD755" t="str">
        <f t="shared" si="376"/>
        <v>Normal</v>
      </c>
      <c r="AE755">
        <v>6</v>
      </c>
      <c r="AF755" t="str">
        <f t="shared" si="377"/>
        <v>Normal</v>
      </c>
      <c r="AG755">
        <v>1920</v>
      </c>
      <c r="AH755" t="str">
        <f t="shared" si="378"/>
        <v>Poliuria</v>
      </c>
      <c r="AI755">
        <v>1</v>
      </c>
      <c r="AJ755" t="str">
        <f t="shared" si="379"/>
        <v>Diabetico</v>
      </c>
      <c r="AK755">
        <v>82</v>
      </c>
      <c r="AL755" t="str">
        <f t="shared" si="380"/>
        <v>Normal</v>
      </c>
      <c r="AM755">
        <v>6.1</v>
      </c>
      <c r="AN755" t="str">
        <f t="shared" si="381"/>
        <v>Prediabetes</v>
      </c>
      <c r="AO755">
        <v>207</v>
      </c>
      <c r="AP755" t="str">
        <f t="shared" si="382"/>
        <v>Alto</v>
      </c>
      <c r="AQ755">
        <v>113</v>
      </c>
      <c r="AR755" t="str">
        <f t="shared" si="383"/>
        <v>Casi normal</v>
      </c>
      <c r="AS755">
        <v>66</v>
      </c>
      <c r="AT755" t="str">
        <f t="shared" si="384"/>
        <v>Normal</v>
      </c>
      <c r="AU755">
        <v>100</v>
      </c>
      <c r="AV755" t="str">
        <f t="shared" si="385"/>
        <v>Normal</v>
      </c>
      <c r="AW755">
        <v>142</v>
      </c>
      <c r="AX755" t="str">
        <f t="shared" si="386"/>
        <v>Normal</v>
      </c>
      <c r="AY755">
        <v>4.9000000000000004</v>
      </c>
      <c r="AZ755" t="str">
        <f t="shared" si="387"/>
        <v>Normal</v>
      </c>
      <c r="BA755">
        <v>15.9</v>
      </c>
      <c r="BB755" t="str">
        <f t="shared" si="365"/>
        <v>Alta</v>
      </c>
      <c r="BC755">
        <v>8.9</v>
      </c>
      <c r="BD755" t="str">
        <f t="shared" si="388"/>
        <v>Normal</v>
      </c>
      <c r="BE755">
        <v>2.8</v>
      </c>
      <c r="BF755" t="str">
        <f t="shared" si="389"/>
        <v>Normal</v>
      </c>
      <c r="BG755">
        <v>1</v>
      </c>
      <c r="BH755" t="str">
        <f t="shared" si="390"/>
        <v>Toma ECA</v>
      </c>
      <c r="BI755">
        <v>1</v>
      </c>
      <c r="BJ755" t="str">
        <f t="shared" si="391"/>
        <v>Toma ARB</v>
      </c>
      <c r="BK755">
        <v>0</v>
      </c>
      <c r="BL755" t="str">
        <f t="shared" si="392"/>
        <v>No toma diureticos</v>
      </c>
      <c r="BM755">
        <v>0</v>
      </c>
      <c r="BN755" t="str">
        <f t="shared" si="393"/>
        <v>No toma estatinas</v>
      </c>
      <c r="BO755">
        <v>0</v>
      </c>
      <c r="BP755" t="str">
        <f t="shared" si="394"/>
        <v>Sano</v>
      </c>
      <c r="BQ755">
        <v>0</v>
      </c>
      <c r="BR755" t="str">
        <f t="shared" si="395"/>
        <v>Sano</v>
      </c>
    </row>
    <row r="756" spans="1:70" x14ac:dyDescent="0.25">
      <c r="A756" t="s">
        <v>756</v>
      </c>
      <c r="B756">
        <v>69</v>
      </c>
      <c r="C756" t="str">
        <f t="shared" si="366"/>
        <v>Adulto Mayor</v>
      </c>
      <c r="D756" t="s">
        <v>1</v>
      </c>
      <c r="E756">
        <v>27.6</v>
      </c>
      <c r="F756" t="str">
        <f t="shared" si="367"/>
        <v>Sobrepeso</v>
      </c>
      <c r="G756">
        <v>1</v>
      </c>
      <c r="H756" t="str">
        <f t="shared" si="368"/>
        <v>Tiene herencia</v>
      </c>
      <c r="I756">
        <v>118</v>
      </c>
      <c r="J756">
        <v>75</v>
      </c>
      <c r="K756">
        <v>61</v>
      </c>
      <c r="L756" t="str">
        <f t="shared" si="369"/>
        <v>Normal</v>
      </c>
      <c r="M756">
        <v>66</v>
      </c>
      <c r="N756" t="str">
        <f t="shared" si="370"/>
        <v>Normal</v>
      </c>
      <c r="O756">
        <v>2</v>
      </c>
      <c r="P756" t="str">
        <f t="shared" si="371"/>
        <v>Ligera limitaciones</v>
      </c>
      <c r="Q756">
        <v>0</v>
      </c>
      <c r="R756" t="str">
        <f t="shared" si="372"/>
        <v>No tiene cetoacidosis</v>
      </c>
      <c r="S756">
        <v>0</v>
      </c>
      <c r="T756" t="str">
        <f t="shared" si="373"/>
        <v>No tiene Insuficiencia</v>
      </c>
      <c r="U756">
        <v>0</v>
      </c>
      <c r="V756" t="str">
        <f t="shared" si="374"/>
        <v>Normotenso</v>
      </c>
      <c r="W756">
        <v>0.7</v>
      </c>
      <c r="X756" t="str">
        <f t="shared" si="363"/>
        <v>Normal</v>
      </c>
      <c r="Y756">
        <v>19</v>
      </c>
      <c r="Z756" t="str">
        <f t="shared" si="364"/>
        <v>Normal</v>
      </c>
      <c r="AA756">
        <v>100</v>
      </c>
      <c r="AB756" t="str">
        <f t="shared" si="375"/>
        <v>Normal</v>
      </c>
      <c r="AC756">
        <v>29</v>
      </c>
      <c r="AD756" t="str">
        <f t="shared" si="376"/>
        <v>Normal</v>
      </c>
      <c r="AE756">
        <v>26</v>
      </c>
      <c r="AF756" t="str">
        <f t="shared" si="377"/>
        <v>Normal</v>
      </c>
      <c r="AG756">
        <v>1870</v>
      </c>
      <c r="AH756" t="str">
        <f t="shared" si="378"/>
        <v>Poliuria</v>
      </c>
      <c r="AI756">
        <v>1</v>
      </c>
      <c r="AJ756" t="str">
        <f t="shared" si="379"/>
        <v>Diabetico</v>
      </c>
      <c r="AK756">
        <v>97</v>
      </c>
      <c r="AL756" t="str">
        <f t="shared" si="380"/>
        <v>Normal</v>
      </c>
      <c r="AM756">
        <v>6.3</v>
      </c>
      <c r="AN756" t="str">
        <f t="shared" si="381"/>
        <v>Prediabetes</v>
      </c>
      <c r="AO756">
        <v>211</v>
      </c>
      <c r="AP756" t="str">
        <f t="shared" si="382"/>
        <v>Alto</v>
      </c>
      <c r="AQ756">
        <v>115</v>
      </c>
      <c r="AR756" t="str">
        <f t="shared" si="383"/>
        <v>Casi normal</v>
      </c>
      <c r="AS756">
        <v>67</v>
      </c>
      <c r="AT756" t="str">
        <f t="shared" si="384"/>
        <v>Normal</v>
      </c>
      <c r="AU756">
        <v>159</v>
      </c>
      <c r="AV756" t="str">
        <f t="shared" si="385"/>
        <v>Alto</v>
      </c>
      <c r="AW756">
        <v>140</v>
      </c>
      <c r="AX756" t="str">
        <f t="shared" si="386"/>
        <v>Normal</v>
      </c>
      <c r="AY756">
        <v>4.9000000000000004</v>
      </c>
      <c r="AZ756" t="str">
        <f t="shared" si="387"/>
        <v>Normal</v>
      </c>
      <c r="BA756">
        <v>13.6</v>
      </c>
      <c r="BB756" t="str">
        <f t="shared" si="365"/>
        <v>Normal</v>
      </c>
      <c r="BC756">
        <v>9.5</v>
      </c>
      <c r="BD756" t="str">
        <f t="shared" si="388"/>
        <v>Normal</v>
      </c>
      <c r="BE756">
        <v>3.2</v>
      </c>
      <c r="BF756" t="str">
        <f t="shared" si="389"/>
        <v>Normal</v>
      </c>
      <c r="BG756">
        <v>1</v>
      </c>
      <c r="BH756" t="str">
        <f t="shared" si="390"/>
        <v>Toma ECA</v>
      </c>
      <c r="BI756">
        <v>0</v>
      </c>
      <c r="BJ756" t="str">
        <f t="shared" si="391"/>
        <v>No toma ARB</v>
      </c>
      <c r="BK756">
        <v>0</v>
      </c>
      <c r="BL756" t="str">
        <f t="shared" si="392"/>
        <v>No toma diureticos</v>
      </c>
      <c r="BM756">
        <v>0</v>
      </c>
      <c r="BN756" t="str">
        <f t="shared" si="393"/>
        <v>No toma estatinas</v>
      </c>
      <c r="BO756">
        <v>0</v>
      </c>
      <c r="BP756" t="str">
        <f t="shared" si="394"/>
        <v>Sano</v>
      </c>
      <c r="BQ756">
        <v>0</v>
      </c>
      <c r="BR756" t="str">
        <f t="shared" si="395"/>
        <v>Sano</v>
      </c>
    </row>
    <row r="757" spans="1:70" x14ac:dyDescent="0.25">
      <c r="A757" t="s">
        <v>757</v>
      </c>
      <c r="B757">
        <v>32</v>
      </c>
      <c r="C757" t="str">
        <f t="shared" si="366"/>
        <v>Adulto</v>
      </c>
      <c r="D757" t="s">
        <v>6</v>
      </c>
      <c r="E757">
        <v>23.4</v>
      </c>
      <c r="F757" t="str">
        <f t="shared" si="367"/>
        <v>Peso Normal</v>
      </c>
      <c r="G757">
        <v>0</v>
      </c>
      <c r="H757" t="str">
        <f t="shared" si="368"/>
        <v>No tiene herencia</v>
      </c>
      <c r="I757">
        <v>102</v>
      </c>
      <c r="J757">
        <v>81</v>
      </c>
      <c r="K757">
        <v>69</v>
      </c>
      <c r="L757" t="str">
        <f t="shared" si="369"/>
        <v>Normal</v>
      </c>
      <c r="M757">
        <v>61</v>
      </c>
      <c r="N757" t="str">
        <f t="shared" si="370"/>
        <v>Normal</v>
      </c>
      <c r="O757">
        <v>1</v>
      </c>
      <c r="P757" t="str">
        <f t="shared" si="371"/>
        <v>Sin limitaciones</v>
      </c>
      <c r="Q757">
        <v>0</v>
      </c>
      <c r="R757" t="str">
        <f t="shared" si="372"/>
        <v>No tiene cetoacidosis</v>
      </c>
      <c r="S757">
        <v>0</v>
      </c>
      <c r="T757" t="str">
        <f t="shared" si="373"/>
        <v>No tiene Insuficiencia</v>
      </c>
      <c r="U757">
        <v>1</v>
      </c>
      <c r="V757" t="str">
        <f t="shared" si="374"/>
        <v>Hipertenso</v>
      </c>
      <c r="W757">
        <v>0.8</v>
      </c>
      <c r="X757" t="str">
        <f t="shared" si="363"/>
        <v>Normal</v>
      </c>
      <c r="Y757">
        <v>34</v>
      </c>
      <c r="Z757" t="str">
        <f t="shared" si="364"/>
        <v>Normal</v>
      </c>
      <c r="AA757">
        <v>95</v>
      </c>
      <c r="AB757" t="str">
        <f t="shared" si="375"/>
        <v>Normal</v>
      </c>
      <c r="AC757">
        <v>19</v>
      </c>
      <c r="AD757" t="str">
        <f t="shared" si="376"/>
        <v>Normal</v>
      </c>
      <c r="AE757">
        <v>15</v>
      </c>
      <c r="AF757" t="str">
        <f t="shared" si="377"/>
        <v>Normal</v>
      </c>
      <c r="AG757">
        <v>1293</v>
      </c>
      <c r="AH757" t="str">
        <f t="shared" si="378"/>
        <v>Poliuria</v>
      </c>
      <c r="AI757">
        <v>1</v>
      </c>
      <c r="AJ757" t="str">
        <f t="shared" si="379"/>
        <v>Diabetico</v>
      </c>
      <c r="AK757">
        <v>108</v>
      </c>
      <c r="AL757" t="str">
        <f t="shared" si="380"/>
        <v>Prediabetes</v>
      </c>
      <c r="AM757">
        <v>5.7</v>
      </c>
      <c r="AN757" t="str">
        <f t="shared" si="381"/>
        <v>Prediabetes</v>
      </c>
      <c r="AO757">
        <v>213</v>
      </c>
      <c r="AP757" t="str">
        <f t="shared" si="382"/>
        <v>Alto</v>
      </c>
      <c r="AQ757">
        <v>103</v>
      </c>
      <c r="AR757" t="str">
        <f t="shared" si="383"/>
        <v>Casi normal</v>
      </c>
      <c r="AS757">
        <v>52</v>
      </c>
      <c r="AT757" t="str">
        <f t="shared" si="384"/>
        <v>Bajo</v>
      </c>
      <c r="AU757">
        <v>127</v>
      </c>
      <c r="AV757" t="str">
        <f t="shared" si="385"/>
        <v>Normal</v>
      </c>
      <c r="AW757">
        <v>135</v>
      </c>
      <c r="AX757" t="str">
        <f t="shared" si="386"/>
        <v>Normal</v>
      </c>
      <c r="AY757">
        <v>4</v>
      </c>
      <c r="AZ757" t="str">
        <f t="shared" si="387"/>
        <v>Normal</v>
      </c>
      <c r="BA757">
        <v>13.1</v>
      </c>
      <c r="BB757" t="str">
        <f t="shared" si="365"/>
        <v>Normal</v>
      </c>
      <c r="BC757">
        <v>10.4</v>
      </c>
      <c r="BD757" t="str">
        <f t="shared" si="388"/>
        <v>Normal</v>
      </c>
      <c r="BE757">
        <v>2.9</v>
      </c>
      <c r="BF757" t="str">
        <f t="shared" si="389"/>
        <v>Normal</v>
      </c>
      <c r="BG757">
        <v>1</v>
      </c>
      <c r="BH757" t="str">
        <f t="shared" si="390"/>
        <v>Toma ECA</v>
      </c>
      <c r="BI757">
        <v>0</v>
      </c>
      <c r="BJ757" t="str">
        <f t="shared" si="391"/>
        <v>No toma ARB</v>
      </c>
      <c r="BK757">
        <v>0</v>
      </c>
      <c r="BL757" t="str">
        <f t="shared" si="392"/>
        <v>No toma diureticos</v>
      </c>
      <c r="BM757">
        <v>0</v>
      </c>
      <c r="BN757" t="str">
        <f t="shared" si="393"/>
        <v>No toma estatinas</v>
      </c>
      <c r="BO757">
        <v>0</v>
      </c>
      <c r="BP757" t="str">
        <f t="shared" si="394"/>
        <v>Sano</v>
      </c>
      <c r="BQ757">
        <v>0</v>
      </c>
      <c r="BR757" t="str">
        <f t="shared" si="395"/>
        <v>Sano</v>
      </c>
    </row>
    <row r="758" spans="1:70" x14ac:dyDescent="0.25">
      <c r="A758" t="s">
        <v>758</v>
      </c>
      <c r="B758">
        <v>62</v>
      </c>
      <c r="C758" t="str">
        <f t="shared" si="366"/>
        <v>Adulto Mayor</v>
      </c>
      <c r="D758" t="s">
        <v>6</v>
      </c>
      <c r="E758">
        <v>25.1</v>
      </c>
      <c r="F758" t="str">
        <f t="shared" si="367"/>
        <v>Sobrepeso</v>
      </c>
      <c r="G758">
        <v>0</v>
      </c>
      <c r="H758" t="str">
        <f t="shared" si="368"/>
        <v>No tiene herencia</v>
      </c>
      <c r="I758">
        <v>103</v>
      </c>
      <c r="J758">
        <v>75</v>
      </c>
      <c r="K758">
        <v>73</v>
      </c>
      <c r="L758" t="str">
        <f t="shared" si="369"/>
        <v>Normal</v>
      </c>
      <c r="M758">
        <v>62</v>
      </c>
      <c r="N758" t="str">
        <f t="shared" si="370"/>
        <v>Normal</v>
      </c>
      <c r="O758">
        <v>1</v>
      </c>
      <c r="P758" t="str">
        <f t="shared" si="371"/>
        <v>Sin limitaciones</v>
      </c>
      <c r="Q758">
        <v>0</v>
      </c>
      <c r="R758" t="str">
        <f t="shared" si="372"/>
        <v>No tiene cetoacidosis</v>
      </c>
      <c r="S758">
        <v>0</v>
      </c>
      <c r="T758" t="str">
        <f t="shared" si="373"/>
        <v>No tiene Insuficiencia</v>
      </c>
      <c r="U758">
        <v>1</v>
      </c>
      <c r="V758" t="str">
        <f t="shared" si="374"/>
        <v>Hipertenso</v>
      </c>
      <c r="W758">
        <v>0.9</v>
      </c>
      <c r="X758" t="str">
        <f t="shared" si="363"/>
        <v>Normal</v>
      </c>
      <c r="Y758">
        <v>35</v>
      </c>
      <c r="Z758" t="str">
        <f t="shared" si="364"/>
        <v>Normal</v>
      </c>
      <c r="AA758">
        <v>111</v>
      </c>
      <c r="AB758" t="str">
        <f t="shared" si="375"/>
        <v>Normal</v>
      </c>
      <c r="AC758">
        <v>19</v>
      </c>
      <c r="AD758" t="str">
        <f t="shared" si="376"/>
        <v>Normal</v>
      </c>
      <c r="AE758">
        <v>13</v>
      </c>
      <c r="AF758" t="str">
        <f t="shared" si="377"/>
        <v>Normal</v>
      </c>
      <c r="AG758">
        <v>2382</v>
      </c>
      <c r="AH758" t="str">
        <f t="shared" si="378"/>
        <v>Poliuria</v>
      </c>
      <c r="AI758">
        <v>0</v>
      </c>
      <c r="AJ758" t="str">
        <f t="shared" si="379"/>
        <v>No Diabetico</v>
      </c>
      <c r="AK758">
        <v>120</v>
      </c>
      <c r="AL758" t="str">
        <f t="shared" si="380"/>
        <v>Prediabetes</v>
      </c>
      <c r="AM758">
        <v>4.8</v>
      </c>
      <c r="AN758" t="str">
        <f t="shared" si="381"/>
        <v>Normal</v>
      </c>
      <c r="AO758">
        <v>191</v>
      </c>
      <c r="AP758" t="str">
        <f t="shared" si="382"/>
        <v>Normal</v>
      </c>
      <c r="AQ758">
        <v>125</v>
      </c>
      <c r="AR758" t="str">
        <f t="shared" si="383"/>
        <v>Casi normal</v>
      </c>
      <c r="AS758">
        <v>55</v>
      </c>
      <c r="AT758" t="str">
        <f t="shared" si="384"/>
        <v>Bajo</v>
      </c>
      <c r="AU758">
        <v>106</v>
      </c>
      <c r="AV758" t="str">
        <f t="shared" si="385"/>
        <v>Normal</v>
      </c>
      <c r="AW758">
        <v>142</v>
      </c>
      <c r="AX758" t="str">
        <f t="shared" si="386"/>
        <v>Normal</v>
      </c>
      <c r="AY758">
        <v>4.9000000000000004</v>
      </c>
      <c r="AZ758" t="str">
        <f t="shared" si="387"/>
        <v>Normal</v>
      </c>
      <c r="BA758">
        <v>16</v>
      </c>
      <c r="BB758" t="str">
        <f t="shared" si="365"/>
        <v>Alta</v>
      </c>
      <c r="BC758">
        <v>9.4</v>
      </c>
      <c r="BD758" t="str">
        <f t="shared" si="388"/>
        <v>Normal</v>
      </c>
      <c r="BE758">
        <v>3.7</v>
      </c>
      <c r="BF758" t="str">
        <f t="shared" si="389"/>
        <v>Normal</v>
      </c>
      <c r="BG758">
        <v>0</v>
      </c>
      <c r="BH758" t="str">
        <f t="shared" si="390"/>
        <v>No Toma ECA</v>
      </c>
      <c r="BI758">
        <v>1</v>
      </c>
      <c r="BJ758" t="str">
        <f t="shared" si="391"/>
        <v>Toma ARB</v>
      </c>
      <c r="BK758">
        <v>0</v>
      </c>
      <c r="BL758" t="str">
        <f t="shared" si="392"/>
        <v>No toma diureticos</v>
      </c>
      <c r="BM758">
        <v>1</v>
      </c>
      <c r="BN758" t="str">
        <f t="shared" si="393"/>
        <v>Toma estatinas</v>
      </c>
      <c r="BO758">
        <v>0</v>
      </c>
      <c r="BP758" t="str">
        <f t="shared" si="394"/>
        <v>Sano</v>
      </c>
      <c r="BQ758">
        <v>0</v>
      </c>
      <c r="BR758" t="str">
        <f t="shared" si="395"/>
        <v>Sano</v>
      </c>
    </row>
    <row r="759" spans="1:70" x14ac:dyDescent="0.25">
      <c r="A759" t="s">
        <v>759</v>
      </c>
      <c r="B759">
        <v>49</v>
      </c>
      <c r="C759" t="str">
        <f t="shared" si="366"/>
        <v>Adulto</v>
      </c>
      <c r="D759" t="s">
        <v>6</v>
      </c>
      <c r="E759">
        <v>25</v>
      </c>
      <c r="F759" t="str">
        <f t="shared" si="367"/>
        <v>Sobrepeso</v>
      </c>
      <c r="G759">
        <v>0</v>
      </c>
      <c r="H759" t="str">
        <f t="shared" si="368"/>
        <v>No tiene herencia</v>
      </c>
      <c r="I759">
        <v>117</v>
      </c>
      <c r="J759">
        <v>66</v>
      </c>
      <c r="K759">
        <v>71</v>
      </c>
      <c r="L759" t="str">
        <f t="shared" si="369"/>
        <v>Normal</v>
      </c>
      <c r="M759">
        <v>59</v>
      </c>
      <c r="N759" t="str">
        <f t="shared" si="370"/>
        <v>Normal</v>
      </c>
      <c r="O759">
        <v>2</v>
      </c>
      <c r="P759" t="str">
        <f t="shared" si="371"/>
        <v>Ligera limitaciones</v>
      </c>
      <c r="Q759">
        <v>0</v>
      </c>
      <c r="R759" t="str">
        <f t="shared" si="372"/>
        <v>No tiene cetoacidosis</v>
      </c>
      <c r="S759">
        <v>0</v>
      </c>
      <c r="T759" t="str">
        <f t="shared" si="373"/>
        <v>No tiene Insuficiencia</v>
      </c>
      <c r="U759">
        <v>0</v>
      </c>
      <c r="V759" t="str">
        <f t="shared" si="374"/>
        <v>Normotenso</v>
      </c>
      <c r="W759">
        <v>1.1000000000000001</v>
      </c>
      <c r="X759" t="str">
        <f t="shared" si="363"/>
        <v>Alto</v>
      </c>
      <c r="Y759">
        <v>28</v>
      </c>
      <c r="Z759" t="str">
        <f t="shared" si="364"/>
        <v>Normal</v>
      </c>
      <c r="AA759">
        <v>85</v>
      </c>
      <c r="AB759" t="str">
        <f t="shared" si="375"/>
        <v>Funcion disminuida</v>
      </c>
      <c r="AC759">
        <v>19</v>
      </c>
      <c r="AD759" t="str">
        <f t="shared" si="376"/>
        <v>Normal</v>
      </c>
      <c r="AE759">
        <v>15</v>
      </c>
      <c r="AF759" t="str">
        <f t="shared" si="377"/>
        <v>Normal</v>
      </c>
      <c r="AG759">
        <v>2053</v>
      </c>
      <c r="AH759" t="str">
        <f t="shared" si="378"/>
        <v>Poliuria</v>
      </c>
      <c r="AI759">
        <v>0</v>
      </c>
      <c r="AJ759" t="str">
        <f t="shared" si="379"/>
        <v>No Diabetico</v>
      </c>
      <c r="AK759">
        <v>83</v>
      </c>
      <c r="AL759" t="str">
        <f t="shared" si="380"/>
        <v>Normal</v>
      </c>
      <c r="AM759">
        <v>6.4</v>
      </c>
      <c r="AN759" t="str">
        <f t="shared" si="381"/>
        <v>Prediabetes</v>
      </c>
      <c r="AO759">
        <v>173</v>
      </c>
      <c r="AP759" t="str">
        <f t="shared" si="382"/>
        <v>Normal</v>
      </c>
      <c r="AQ759">
        <v>101</v>
      </c>
      <c r="AR759" t="str">
        <f t="shared" si="383"/>
        <v>Casi normal</v>
      </c>
      <c r="AS759">
        <v>42</v>
      </c>
      <c r="AT759" t="str">
        <f t="shared" si="384"/>
        <v>Bajo</v>
      </c>
      <c r="AU759">
        <v>116</v>
      </c>
      <c r="AV759" t="str">
        <f t="shared" si="385"/>
        <v>Normal</v>
      </c>
      <c r="AW759">
        <v>144</v>
      </c>
      <c r="AX759" t="str">
        <f t="shared" si="386"/>
        <v>Normal</v>
      </c>
      <c r="AY759">
        <v>4.4000000000000004</v>
      </c>
      <c r="AZ759" t="str">
        <f t="shared" si="387"/>
        <v>Normal</v>
      </c>
      <c r="BA759">
        <v>15.8</v>
      </c>
      <c r="BB759" t="str">
        <f t="shared" si="365"/>
        <v>Alta</v>
      </c>
      <c r="BC759">
        <v>9</v>
      </c>
      <c r="BD759" t="str">
        <f t="shared" si="388"/>
        <v>Normal</v>
      </c>
      <c r="BE759">
        <v>2.6</v>
      </c>
      <c r="BF759" t="str">
        <f t="shared" si="389"/>
        <v>Normal</v>
      </c>
      <c r="BG759">
        <v>0</v>
      </c>
      <c r="BH759" t="str">
        <f t="shared" si="390"/>
        <v>No Toma ECA</v>
      </c>
      <c r="BI759">
        <v>1</v>
      </c>
      <c r="BJ759" t="str">
        <f t="shared" si="391"/>
        <v>Toma ARB</v>
      </c>
      <c r="BK759">
        <v>0</v>
      </c>
      <c r="BL759" t="str">
        <f t="shared" si="392"/>
        <v>No toma diureticos</v>
      </c>
      <c r="BM759">
        <v>1</v>
      </c>
      <c r="BN759" t="str">
        <f t="shared" si="393"/>
        <v>Toma estatinas</v>
      </c>
      <c r="BO759">
        <v>0</v>
      </c>
      <c r="BP759" t="str">
        <f t="shared" si="394"/>
        <v>Sano</v>
      </c>
      <c r="BQ759">
        <v>1</v>
      </c>
      <c r="BR759" t="str">
        <f t="shared" si="395"/>
        <v>Enfermedad cardiovascular</v>
      </c>
    </row>
    <row r="760" spans="1:70" x14ac:dyDescent="0.25">
      <c r="A760" t="s">
        <v>760</v>
      </c>
      <c r="B760">
        <v>51</v>
      </c>
      <c r="C760" t="str">
        <f t="shared" si="366"/>
        <v>Adulto</v>
      </c>
      <c r="D760" t="s">
        <v>6</v>
      </c>
      <c r="E760">
        <v>21.1</v>
      </c>
      <c r="F760" t="str">
        <f t="shared" si="367"/>
        <v>Peso Normal</v>
      </c>
      <c r="G760">
        <v>0</v>
      </c>
      <c r="H760" t="str">
        <f t="shared" si="368"/>
        <v>No tiene herencia</v>
      </c>
      <c r="I760">
        <v>111</v>
      </c>
      <c r="J760">
        <v>80</v>
      </c>
      <c r="K760">
        <v>60</v>
      </c>
      <c r="L760" t="str">
        <f t="shared" si="369"/>
        <v>Normal</v>
      </c>
      <c r="M760">
        <v>57</v>
      </c>
      <c r="N760" t="str">
        <f t="shared" si="370"/>
        <v>Normal</v>
      </c>
      <c r="O760">
        <v>1</v>
      </c>
      <c r="P760" t="str">
        <f t="shared" si="371"/>
        <v>Sin limitaciones</v>
      </c>
      <c r="Q760">
        <v>0</v>
      </c>
      <c r="R760" t="str">
        <f t="shared" si="372"/>
        <v>No tiene cetoacidosis</v>
      </c>
      <c r="S760">
        <v>0</v>
      </c>
      <c r="T760" t="str">
        <f t="shared" si="373"/>
        <v>No tiene Insuficiencia</v>
      </c>
      <c r="U760">
        <v>1</v>
      </c>
      <c r="V760" t="str">
        <f t="shared" si="374"/>
        <v>Hipertenso</v>
      </c>
      <c r="W760">
        <v>0.9</v>
      </c>
      <c r="X760" t="str">
        <f t="shared" si="363"/>
        <v>Normal</v>
      </c>
      <c r="Y760">
        <v>18</v>
      </c>
      <c r="Z760" t="str">
        <f t="shared" si="364"/>
        <v>Normal</v>
      </c>
      <c r="AA760">
        <v>73</v>
      </c>
      <c r="AB760" t="str">
        <f t="shared" si="375"/>
        <v>Funcion disminuida</v>
      </c>
      <c r="AC760">
        <v>27</v>
      </c>
      <c r="AD760" t="str">
        <f t="shared" si="376"/>
        <v>Normal</v>
      </c>
      <c r="AE760">
        <v>21</v>
      </c>
      <c r="AF760" t="str">
        <f t="shared" si="377"/>
        <v>Normal</v>
      </c>
      <c r="AG760">
        <v>2116</v>
      </c>
      <c r="AH760" t="str">
        <f t="shared" si="378"/>
        <v>Poliuria</v>
      </c>
      <c r="AI760">
        <v>0</v>
      </c>
      <c r="AJ760" t="str">
        <f t="shared" si="379"/>
        <v>No Diabetico</v>
      </c>
      <c r="AK760">
        <v>105</v>
      </c>
      <c r="AL760" t="str">
        <f t="shared" si="380"/>
        <v>Prediabetes</v>
      </c>
      <c r="AM760">
        <v>5.2</v>
      </c>
      <c r="AN760" t="str">
        <f t="shared" si="381"/>
        <v>Normal</v>
      </c>
      <c r="AO760">
        <v>166</v>
      </c>
      <c r="AP760" t="str">
        <f t="shared" si="382"/>
        <v>Normal</v>
      </c>
      <c r="AQ760">
        <v>120</v>
      </c>
      <c r="AR760" t="str">
        <f t="shared" si="383"/>
        <v>Casi normal</v>
      </c>
      <c r="AS760">
        <v>43</v>
      </c>
      <c r="AT760" t="str">
        <f t="shared" si="384"/>
        <v>Bajo</v>
      </c>
      <c r="AU760">
        <v>139</v>
      </c>
      <c r="AV760" t="str">
        <f t="shared" si="385"/>
        <v>Normal</v>
      </c>
      <c r="AW760">
        <v>137</v>
      </c>
      <c r="AX760" t="str">
        <f t="shared" si="386"/>
        <v>Normal</v>
      </c>
      <c r="AY760">
        <v>4.5999999999999996</v>
      </c>
      <c r="AZ760" t="str">
        <f t="shared" si="387"/>
        <v>Normal</v>
      </c>
      <c r="BA760">
        <v>13.3</v>
      </c>
      <c r="BB760" t="str">
        <f t="shared" si="365"/>
        <v>Normal</v>
      </c>
      <c r="BC760">
        <v>9.8000000000000007</v>
      </c>
      <c r="BD760" t="str">
        <f t="shared" si="388"/>
        <v>Normal</v>
      </c>
      <c r="BE760">
        <v>3</v>
      </c>
      <c r="BF760" t="str">
        <f t="shared" si="389"/>
        <v>Normal</v>
      </c>
      <c r="BG760">
        <v>0</v>
      </c>
      <c r="BH760" t="str">
        <f t="shared" si="390"/>
        <v>No Toma ECA</v>
      </c>
      <c r="BI760">
        <v>1</v>
      </c>
      <c r="BJ760" t="str">
        <f t="shared" si="391"/>
        <v>Toma ARB</v>
      </c>
      <c r="BK760">
        <v>1</v>
      </c>
      <c r="BL760" t="str">
        <f t="shared" si="392"/>
        <v>Toma diureticos</v>
      </c>
      <c r="BM760">
        <v>1</v>
      </c>
      <c r="BN760" t="str">
        <f t="shared" si="393"/>
        <v>Toma estatinas</v>
      </c>
      <c r="BO760">
        <v>0</v>
      </c>
      <c r="BP760" t="str">
        <f t="shared" si="394"/>
        <v>Sano</v>
      </c>
      <c r="BQ760">
        <v>1</v>
      </c>
      <c r="BR760" t="str">
        <f t="shared" si="395"/>
        <v>Enfermedad cardiovascular</v>
      </c>
    </row>
    <row r="761" spans="1:70" x14ac:dyDescent="0.25">
      <c r="A761" t="s">
        <v>761</v>
      </c>
      <c r="B761">
        <v>40</v>
      </c>
      <c r="C761" t="str">
        <f t="shared" si="366"/>
        <v>Adulto</v>
      </c>
      <c r="D761" t="s">
        <v>1</v>
      </c>
      <c r="E761">
        <v>29.4</v>
      </c>
      <c r="F761" t="str">
        <f t="shared" si="367"/>
        <v>Sobrepeso</v>
      </c>
      <c r="G761">
        <v>0</v>
      </c>
      <c r="H761" t="str">
        <f t="shared" si="368"/>
        <v>No tiene herencia</v>
      </c>
      <c r="I761">
        <v>112</v>
      </c>
      <c r="J761">
        <v>73</v>
      </c>
      <c r="K761">
        <v>76</v>
      </c>
      <c r="L761" t="str">
        <f t="shared" si="369"/>
        <v>Normal</v>
      </c>
      <c r="M761">
        <v>67</v>
      </c>
      <c r="N761" t="str">
        <f t="shared" si="370"/>
        <v>Normal</v>
      </c>
      <c r="O761">
        <v>1</v>
      </c>
      <c r="P761" t="str">
        <f t="shared" si="371"/>
        <v>Sin limitaciones</v>
      </c>
      <c r="Q761">
        <v>0</v>
      </c>
      <c r="R761" t="str">
        <f t="shared" si="372"/>
        <v>No tiene cetoacidosis</v>
      </c>
      <c r="S761">
        <v>0</v>
      </c>
      <c r="T761" t="str">
        <f t="shared" si="373"/>
        <v>No tiene Insuficiencia</v>
      </c>
      <c r="U761">
        <v>0</v>
      </c>
      <c r="V761" t="str">
        <f t="shared" si="374"/>
        <v>Normotenso</v>
      </c>
      <c r="W761">
        <v>0.9</v>
      </c>
      <c r="X761" t="str">
        <f t="shared" si="363"/>
        <v>Normal</v>
      </c>
      <c r="Y761">
        <v>35</v>
      </c>
      <c r="Z761" t="str">
        <f t="shared" si="364"/>
        <v>Normal</v>
      </c>
      <c r="AA761">
        <v>79</v>
      </c>
      <c r="AB761" t="str">
        <f t="shared" si="375"/>
        <v>Funcion disminuida</v>
      </c>
      <c r="AC761">
        <v>24</v>
      </c>
      <c r="AD761" t="str">
        <f t="shared" si="376"/>
        <v>Normal</v>
      </c>
      <c r="AE761">
        <v>21</v>
      </c>
      <c r="AF761" t="str">
        <f t="shared" si="377"/>
        <v>Normal</v>
      </c>
      <c r="AG761">
        <v>2054</v>
      </c>
      <c r="AH761" t="str">
        <f t="shared" si="378"/>
        <v>Poliuria</v>
      </c>
      <c r="AI761">
        <v>1</v>
      </c>
      <c r="AJ761" t="str">
        <f t="shared" si="379"/>
        <v>Diabetico</v>
      </c>
      <c r="AK761">
        <v>118</v>
      </c>
      <c r="AL761" t="str">
        <f t="shared" si="380"/>
        <v>Prediabetes</v>
      </c>
      <c r="AM761">
        <v>5</v>
      </c>
      <c r="AN761" t="str">
        <f t="shared" si="381"/>
        <v>Normal</v>
      </c>
      <c r="AO761">
        <v>164</v>
      </c>
      <c r="AP761" t="str">
        <f t="shared" si="382"/>
        <v>Normal</v>
      </c>
      <c r="AQ761">
        <v>83</v>
      </c>
      <c r="AR761" t="str">
        <f t="shared" si="383"/>
        <v>Normal</v>
      </c>
      <c r="AS761">
        <v>40</v>
      </c>
      <c r="AT761" t="str">
        <f t="shared" si="384"/>
        <v>Bajo</v>
      </c>
      <c r="AU761">
        <v>111</v>
      </c>
      <c r="AV761" t="str">
        <f t="shared" si="385"/>
        <v>Normal</v>
      </c>
      <c r="AW761">
        <v>145</v>
      </c>
      <c r="AX761" t="str">
        <f t="shared" si="386"/>
        <v>Normal</v>
      </c>
      <c r="AY761">
        <v>3.6</v>
      </c>
      <c r="AZ761" t="str">
        <f t="shared" si="387"/>
        <v>Normal</v>
      </c>
      <c r="BA761">
        <v>14.9</v>
      </c>
      <c r="BB761" t="str">
        <f t="shared" si="365"/>
        <v>Normal</v>
      </c>
      <c r="BC761">
        <v>9</v>
      </c>
      <c r="BD761" t="str">
        <f t="shared" si="388"/>
        <v>Normal</v>
      </c>
      <c r="BE761">
        <v>4.4000000000000004</v>
      </c>
      <c r="BF761" t="str">
        <f t="shared" si="389"/>
        <v>Normal</v>
      </c>
      <c r="BG761">
        <v>0</v>
      </c>
      <c r="BH761" t="str">
        <f t="shared" si="390"/>
        <v>No Toma ECA</v>
      </c>
      <c r="BI761">
        <v>1</v>
      </c>
      <c r="BJ761" t="str">
        <f t="shared" si="391"/>
        <v>Toma ARB</v>
      </c>
      <c r="BK761">
        <v>0</v>
      </c>
      <c r="BL761" t="str">
        <f t="shared" si="392"/>
        <v>No toma diureticos</v>
      </c>
      <c r="BM761">
        <v>1</v>
      </c>
      <c r="BN761" t="str">
        <f t="shared" si="393"/>
        <v>Toma estatinas</v>
      </c>
      <c r="BO761">
        <v>0</v>
      </c>
      <c r="BP761" t="str">
        <f t="shared" si="394"/>
        <v>Sano</v>
      </c>
      <c r="BQ761">
        <v>1</v>
      </c>
      <c r="BR761" t="str">
        <f t="shared" si="395"/>
        <v>Enfermedad cardiovascular</v>
      </c>
    </row>
    <row r="762" spans="1:70" x14ac:dyDescent="0.25">
      <c r="A762" t="s">
        <v>762</v>
      </c>
      <c r="B762">
        <v>51</v>
      </c>
      <c r="C762" t="str">
        <f t="shared" si="366"/>
        <v>Adulto</v>
      </c>
      <c r="D762" t="s">
        <v>1</v>
      </c>
      <c r="E762">
        <v>27.2</v>
      </c>
      <c r="F762" t="str">
        <f t="shared" si="367"/>
        <v>Sobrepeso</v>
      </c>
      <c r="G762">
        <v>1</v>
      </c>
      <c r="H762" t="str">
        <f t="shared" si="368"/>
        <v>Tiene herencia</v>
      </c>
      <c r="I762">
        <v>143</v>
      </c>
      <c r="J762">
        <v>100</v>
      </c>
      <c r="K762">
        <v>91</v>
      </c>
      <c r="L762" t="str">
        <f t="shared" si="369"/>
        <v>Normal</v>
      </c>
      <c r="M762">
        <v>32</v>
      </c>
      <c r="N762" t="str">
        <f t="shared" si="370"/>
        <v>Reducida</v>
      </c>
      <c r="O762">
        <v>4</v>
      </c>
      <c r="P762" t="str">
        <f t="shared" si="371"/>
        <v>Incapacidad</v>
      </c>
      <c r="Q762">
        <v>1</v>
      </c>
      <c r="R762" t="str">
        <f t="shared" si="372"/>
        <v>Tiene cetoacidosis</v>
      </c>
      <c r="S762">
        <v>1</v>
      </c>
      <c r="T762" t="str">
        <f t="shared" si="373"/>
        <v>Tiene Insuficiencia</v>
      </c>
      <c r="U762">
        <v>1</v>
      </c>
      <c r="V762" t="str">
        <f t="shared" si="374"/>
        <v>Hipertenso</v>
      </c>
      <c r="W762">
        <v>3</v>
      </c>
      <c r="X762" t="str">
        <f t="shared" si="363"/>
        <v>Alto</v>
      </c>
      <c r="Y762">
        <v>114</v>
      </c>
      <c r="Z762" t="str">
        <f t="shared" si="364"/>
        <v>Riesgo</v>
      </c>
      <c r="AA762">
        <v>45</v>
      </c>
      <c r="AB762" t="str">
        <f t="shared" si="375"/>
        <v>Funcion disminuida moderada</v>
      </c>
      <c r="AC762">
        <v>1912</v>
      </c>
      <c r="AD762" t="str">
        <f t="shared" si="376"/>
        <v>Proteinuria</v>
      </c>
      <c r="AE762">
        <v>1338</v>
      </c>
      <c r="AF762" t="str">
        <f t="shared" si="377"/>
        <v>Macroalbuminuria</v>
      </c>
      <c r="AG762">
        <v>794</v>
      </c>
      <c r="AH762" t="str">
        <f t="shared" si="378"/>
        <v>Poliuria</v>
      </c>
      <c r="AI762">
        <v>1</v>
      </c>
      <c r="AJ762" t="str">
        <f t="shared" si="379"/>
        <v>Diabetico</v>
      </c>
      <c r="AK762">
        <v>135</v>
      </c>
      <c r="AL762" t="str">
        <f t="shared" si="380"/>
        <v>Diabetes</v>
      </c>
      <c r="AM762">
        <v>9.6</v>
      </c>
      <c r="AN762" t="str">
        <f t="shared" si="381"/>
        <v>Diabetes</v>
      </c>
      <c r="AO762">
        <v>237</v>
      </c>
      <c r="AP762" t="str">
        <f t="shared" si="382"/>
        <v>Alto</v>
      </c>
      <c r="AQ762">
        <v>172</v>
      </c>
      <c r="AR762" t="str">
        <f t="shared" si="383"/>
        <v>Alto</v>
      </c>
      <c r="AS762">
        <v>31</v>
      </c>
      <c r="AT762" t="str">
        <f t="shared" si="384"/>
        <v>Bajo</v>
      </c>
      <c r="AU762">
        <v>394</v>
      </c>
      <c r="AV762" t="str">
        <f t="shared" si="385"/>
        <v>Alto</v>
      </c>
      <c r="AW762">
        <v>131</v>
      </c>
      <c r="AX762" t="str">
        <f t="shared" si="386"/>
        <v>Bajo</v>
      </c>
      <c r="AY762">
        <v>6.3</v>
      </c>
      <c r="AZ762" t="str">
        <f t="shared" si="387"/>
        <v>Alto</v>
      </c>
      <c r="BA762">
        <v>8.3000000000000007</v>
      </c>
      <c r="BB762" t="str">
        <f t="shared" si="365"/>
        <v>Baja</v>
      </c>
      <c r="BC762">
        <v>8.8000000000000007</v>
      </c>
      <c r="BD762" t="str">
        <f t="shared" si="388"/>
        <v>Normal</v>
      </c>
      <c r="BE762">
        <v>6.6</v>
      </c>
      <c r="BF762" t="str">
        <f t="shared" si="389"/>
        <v>Alto</v>
      </c>
      <c r="BG762">
        <v>1</v>
      </c>
      <c r="BH762" t="str">
        <f t="shared" si="390"/>
        <v>Toma ECA</v>
      </c>
      <c r="BI762">
        <v>0</v>
      </c>
      <c r="BJ762" t="str">
        <f t="shared" si="391"/>
        <v>No toma ARB</v>
      </c>
      <c r="BK762">
        <v>1</v>
      </c>
      <c r="BL762" t="str">
        <f t="shared" si="392"/>
        <v>Toma diureticos</v>
      </c>
      <c r="BM762">
        <v>1</v>
      </c>
      <c r="BN762" t="str">
        <f t="shared" si="393"/>
        <v>Toma estatinas</v>
      </c>
      <c r="BO762">
        <v>1</v>
      </c>
      <c r="BP762" t="str">
        <f t="shared" si="394"/>
        <v>Enfermedad renal</v>
      </c>
      <c r="BQ762">
        <v>1</v>
      </c>
      <c r="BR762" t="str">
        <f t="shared" si="395"/>
        <v>Enfermedad cardiovascular</v>
      </c>
    </row>
    <row r="763" spans="1:70" x14ac:dyDescent="0.25">
      <c r="A763" t="s">
        <v>763</v>
      </c>
      <c r="B763">
        <v>51</v>
      </c>
      <c r="C763" t="str">
        <f t="shared" si="366"/>
        <v>Adulto</v>
      </c>
      <c r="D763" t="s">
        <v>6</v>
      </c>
      <c r="E763">
        <v>21.7</v>
      </c>
      <c r="F763" t="str">
        <f t="shared" si="367"/>
        <v>Peso Normal</v>
      </c>
      <c r="G763">
        <v>1</v>
      </c>
      <c r="H763" t="str">
        <f t="shared" si="368"/>
        <v>Tiene herencia</v>
      </c>
      <c r="I763">
        <v>100</v>
      </c>
      <c r="J763">
        <v>78</v>
      </c>
      <c r="K763">
        <v>63</v>
      </c>
      <c r="L763" t="str">
        <f t="shared" si="369"/>
        <v>Normal</v>
      </c>
      <c r="M763">
        <v>51</v>
      </c>
      <c r="N763" t="str">
        <f t="shared" si="370"/>
        <v>Normal</v>
      </c>
      <c r="O763">
        <v>1</v>
      </c>
      <c r="P763" t="str">
        <f t="shared" si="371"/>
        <v>Sin limitaciones</v>
      </c>
      <c r="Q763">
        <v>0</v>
      </c>
      <c r="R763" t="str">
        <f t="shared" si="372"/>
        <v>No tiene cetoacidosis</v>
      </c>
      <c r="S763">
        <v>0</v>
      </c>
      <c r="T763" t="str">
        <f t="shared" si="373"/>
        <v>No tiene Insuficiencia</v>
      </c>
      <c r="U763">
        <v>1</v>
      </c>
      <c r="V763" t="str">
        <f t="shared" si="374"/>
        <v>Hipertenso</v>
      </c>
      <c r="W763">
        <v>0.7</v>
      </c>
      <c r="X763" t="str">
        <f t="shared" si="363"/>
        <v>Normal</v>
      </c>
      <c r="Y763">
        <v>37</v>
      </c>
      <c r="Z763" t="str">
        <f t="shared" si="364"/>
        <v>Normal</v>
      </c>
      <c r="AA763">
        <v>105</v>
      </c>
      <c r="AB763" t="str">
        <f t="shared" si="375"/>
        <v>Normal</v>
      </c>
      <c r="AC763">
        <v>16</v>
      </c>
      <c r="AD763" t="str">
        <f t="shared" si="376"/>
        <v>Normal</v>
      </c>
      <c r="AE763">
        <v>12</v>
      </c>
      <c r="AF763" t="str">
        <f t="shared" si="377"/>
        <v>Normal</v>
      </c>
      <c r="AG763">
        <v>1978</v>
      </c>
      <c r="AH763" t="str">
        <f t="shared" si="378"/>
        <v>Poliuria</v>
      </c>
      <c r="AI763">
        <v>1</v>
      </c>
      <c r="AJ763" t="str">
        <f t="shared" si="379"/>
        <v>Diabetico</v>
      </c>
      <c r="AK763">
        <v>80</v>
      </c>
      <c r="AL763" t="str">
        <f t="shared" si="380"/>
        <v>Normal</v>
      </c>
      <c r="AM763">
        <v>4.8</v>
      </c>
      <c r="AN763" t="str">
        <f t="shared" si="381"/>
        <v>Normal</v>
      </c>
      <c r="AO763">
        <v>184</v>
      </c>
      <c r="AP763" t="str">
        <f t="shared" si="382"/>
        <v>Normal</v>
      </c>
      <c r="AQ763">
        <v>94</v>
      </c>
      <c r="AR763" t="str">
        <f t="shared" si="383"/>
        <v>Normal</v>
      </c>
      <c r="AS763">
        <v>70</v>
      </c>
      <c r="AT763" t="str">
        <f t="shared" si="384"/>
        <v>Normal</v>
      </c>
      <c r="AU763">
        <v>83</v>
      </c>
      <c r="AV763" t="str">
        <f t="shared" si="385"/>
        <v>Normal</v>
      </c>
      <c r="AW763">
        <v>144</v>
      </c>
      <c r="AX763" t="str">
        <f t="shared" si="386"/>
        <v>Normal</v>
      </c>
      <c r="AY763">
        <v>3.9</v>
      </c>
      <c r="AZ763" t="str">
        <f t="shared" si="387"/>
        <v>Normal</v>
      </c>
      <c r="BA763">
        <v>13.7</v>
      </c>
      <c r="BB763" t="str">
        <f t="shared" si="365"/>
        <v>Normal</v>
      </c>
      <c r="BC763">
        <v>9.8000000000000007</v>
      </c>
      <c r="BD763" t="str">
        <f t="shared" si="388"/>
        <v>Normal</v>
      </c>
      <c r="BE763">
        <v>2.8</v>
      </c>
      <c r="BF763" t="str">
        <f t="shared" si="389"/>
        <v>Normal</v>
      </c>
      <c r="BG763">
        <v>0</v>
      </c>
      <c r="BH763" t="str">
        <f t="shared" si="390"/>
        <v>No Toma ECA</v>
      </c>
      <c r="BI763">
        <v>1</v>
      </c>
      <c r="BJ763" t="str">
        <f t="shared" si="391"/>
        <v>Toma ARB</v>
      </c>
      <c r="BK763">
        <v>0</v>
      </c>
      <c r="BL763" t="str">
        <f t="shared" si="392"/>
        <v>No toma diureticos</v>
      </c>
      <c r="BM763">
        <v>0</v>
      </c>
      <c r="BN763" t="str">
        <f t="shared" si="393"/>
        <v>No toma estatinas</v>
      </c>
      <c r="BO763">
        <v>0</v>
      </c>
      <c r="BP763" t="str">
        <f t="shared" si="394"/>
        <v>Sano</v>
      </c>
      <c r="BQ763">
        <v>1</v>
      </c>
      <c r="BR763" t="str">
        <f t="shared" si="395"/>
        <v>Enfermedad cardiovascular</v>
      </c>
    </row>
    <row r="764" spans="1:70" x14ac:dyDescent="0.25">
      <c r="A764" t="s">
        <v>764</v>
      </c>
      <c r="B764">
        <v>56</v>
      </c>
      <c r="C764" t="str">
        <f t="shared" si="366"/>
        <v>Adulto</v>
      </c>
      <c r="D764" t="s">
        <v>6</v>
      </c>
      <c r="E764">
        <v>19.3</v>
      </c>
      <c r="F764" t="str">
        <f t="shared" si="367"/>
        <v>Peso Normal</v>
      </c>
      <c r="G764">
        <v>1</v>
      </c>
      <c r="H764" t="str">
        <f t="shared" si="368"/>
        <v>Tiene herencia</v>
      </c>
      <c r="I764">
        <v>122</v>
      </c>
      <c r="J764">
        <v>76</v>
      </c>
      <c r="K764">
        <v>82</v>
      </c>
      <c r="L764" t="str">
        <f t="shared" si="369"/>
        <v>Normal</v>
      </c>
      <c r="M764">
        <v>58</v>
      </c>
      <c r="N764" t="str">
        <f t="shared" si="370"/>
        <v>Normal</v>
      </c>
      <c r="O764">
        <v>2</v>
      </c>
      <c r="P764" t="str">
        <f t="shared" si="371"/>
        <v>Ligera limitaciones</v>
      </c>
      <c r="Q764">
        <v>0</v>
      </c>
      <c r="R764" t="str">
        <f t="shared" si="372"/>
        <v>No tiene cetoacidosis</v>
      </c>
      <c r="S764">
        <v>0</v>
      </c>
      <c r="T764" t="str">
        <f t="shared" si="373"/>
        <v>No tiene Insuficiencia</v>
      </c>
      <c r="U764">
        <v>1</v>
      </c>
      <c r="V764" t="str">
        <f t="shared" si="374"/>
        <v>Hipertenso</v>
      </c>
      <c r="W764">
        <v>0.8</v>
      </c>
      <c r="X764" t="str">
        <f t="shared" si="363"/>
        <v>Normal</v>
      </c>
      <c r="Y764">
        <v>21</v>
      </c>
      <c r="Z764" t="str">
        <f t="shared" si="364"/>
        <v>Normal</v>
      </c>
      <c r="AA764">
        <v>70</v>
      </c>
      <c r="AB764" t="str">
        <f t="shared" si="375"/>
        <v>Funcion disminuida</v>
      </c>
      <c r="AC764">
        <v>14</v>
      </c>
      <c r="AD764" t="str">
        <f t="shared" si="376"/>
        <v>Normal</v>
      </c>
      <c r="AE764">
        <v>11</v>
      </c>
      <c r="AF764" t="str">
        <f t="shared" si="377"/>
        <v>Normal</v>
      </c>
      <c r="AG764">
        <v>2248</v>
      </c>
      <c r="AH764" t="str">
        <f t="shared" si="378"/>
        <v>Poliuria</v>
      </c>
      <c r="AI764">
        <v>1</v>
      </c>
      <c r="AJ764" t="str">
        <f t="shared" si="379"/>
        <v>Diabetico</v>
      </c>
      <c r="AK764">
        <v>82</v>
      </c>
      <c r="AL764" t="str">
        <f t="shared" si="380"/>
        <v>Normal</v>
      </c>
      <c r="AM764">
        <v>5.8</v>
      </c>
      <c r="AN764" t="str">
        <f t="shared" si="381"/>
        <v>Prediabetes</v>
      </c>
      <c r="AO764">
        <v>186</v>
      </c>
      <c r="AP764" t="str">
        <f t="shared" si="382"/>
        <v>Normal</v>
      </c>
      <c r="AQ764">
        <v>124</v>
      </c>
      <c r="AR764" t="str">
        <f t="shared" si="383"/>
        <v>Casi normal</v>
      </c>
      <c r="AS764">
        <v>55</v>
      </c>
      <c r="AT764" t="str">
        <f t="shared" si="384"/>
        <v>Bajo</v>
      </c>
      <c r="AU764">
        <v>95</v>
      </c>
      <c r="AV764" t="str">
        <f t="shared" si="385"/>
        <v>Normal</v>
      </c>
      <c r="AW764">
        <v>136</v>
      </c>
      <c r="AX764" t="str">
        <f t="shared" si="386"/>
        <v>Normal</v>
      </c>
      <c r="AY764">
        <v>3.8</v>
      </c>
      <c r="AZ764" t="str">
        <f t="shared" si="387"/>
        <v>Normal</v>
      </c>
      <c r="BA764">
        <v>15</v>
      </c>
      <c r="BB764" t="str">
        <f t="shared" si="365"/>
        <v>Normal</v>
      </c>
      <c r="BC764">
        <v>9.9</v>
      </c>
      <c r="BD764" t="str">
        <f t="shared" si="388"/>
        <v>Normal</v>
      </c>
      <c r="BE764">
        <v>4.3</v>
      </c>
      <c r="BF764" t="str">
        <f t="shared" si="389"/>
        <v>Normal</v>
      </c>
      <c r="BG764">
        <v>1</v>
      </c>
      <c r="BH764" t="str">
        <f t="shared" si="390"/>
        <v>Toma ECA</v>
      </c>
      <c r="BI764">
        <v>0</v>
      </c>
      <c r="BJ764" t="str">
        <f t="shared" si="391"/>
        <v>No toma ARB</v>
      </c>
      <c r="BK764">
        <v>0</v>
      </c>
      <c r="BL764" t="str">
        <f t="shared" si="392"/>
        <v>No toma diureticos</v>
      </c>
      <c r="BM764">
        <v>0</v>
      </c>
      <c r="BN764" t="str">
        <f t="shared" si="393"/>
        <v>No toma estatinas</v>
      </c>
      <c r="BO764">
        <v>0</v>
      </c>
      <c r="BP764" t="str">
        <f t="shared" si="394"/>
        <v>Sano</v>
      </c>
      <c r="BQ764">
        <v>1</v>
      </c>
      <c r="BR764" t="str">
        <f t="shared" si="395"/>
        <v>Enfermedad cardiovascular</v>
      </c>
    </row>
    <row r="765" spans="1:70" x14ac:dyDescent="0.25">
      <c r="A765" t="s">
        <v>765</v>
      </c>
      <c r="B765">
        <v>74</v>
      </c>
      <c r="C765" t="str">
        <f t="shared" si="366"/>
        <v>Adulto Mayor</v>
      </c>
      <c r="D765" t="s">
        <v>6</v>
      </c>
      <c r="E765">
        <v>31.8</v>
      </c>
      <c r="F765" t="str">
        <f t="shared" si="367"/>
        <v>Obesidad I</v>
      </c>
      <c r="G765">
        <v>1</v>
      </c>
      <c r="H765" t="str">
        <f t="shared" si="368"/>
        <v>Tiene herencia</v>
      </c>
      <c r="I765">
        <v>177</v>
      </c>
      <c r="J765">
        <v>108</v>
      </c>
      <c r="K765">
        <v>83</v>
      </c>
      <c r="L765" t="str">
        <f t="shared" si="369"/>
        <v>Normal</v>
      </c>
      <c r="M765">
        <v>28</v>
      </c>
      <c r="N765" t="str">
        <f t="shared" si="370"/>
        <v>Reducida</v>
      </c>
      <c r="O765">
        <v>4</v>
      </c>
      <c r="P765" t="str">
        <f t="shared" si="371"/>
        <v>Incapacidad</v>
      </c>
      <c r="Q765">
        <v>1</v>
      </c>
      <c r="R765" t="str">
        <f t="shared" si="372"/>
        <v>Tiene cetoacidosis</v>
      </c>
      <c r="S765">
        <v>0</v>
      </c>
      <c r="T765" t="str">
        <f t="shared" si="373"/>
        <v>No tiene Insuficiencia</v>
      </c>
      <c r="U765">
        <v>1</v>
      </c>
      <c r="V765" t="str">
        <f t="shared" si="374"/>
        <v>Hipertenso</v>
      </c>
      <c r="W765">
        <v>3.6</v>
      </c>
      <c r="X765" t="str">
        <f t="shared" si="363"/>
        <v>Alto</v>
      </c>
      <c r="Y765">
        <v>110</v>
      </c>
      <c r="Z765" t="str">
        <f t="shared" si="364"/>
        <v>Riesgo</v>
      </c>
      <c r="AA765">
        <v>19</v>
      </c>
      <c r="AB765" t="str">
        <f t="shared" si="375"/>
        <v>Dismucion grave</v>
      </c>
      <c r="AC765">
        <v>1523</v>
      </c>
      <c r="AD765" t="str">
        <f t="shared" si="376"/>
        <v>Proteinuria</v>
      </c>
      <c r="AE765">
        <v>1370</v>
      </c>
      <c r="AF765" t="str">
        <f t="shared" si="377"/>
        <v>Macroalbuminuria</v>
      </c>
      <c r="AG765">
        <v>634</v>
      </c>
      <c r="AH765" t="str">
        <f t="shared" si="378"/>
        <v>Poliuria</v>
      </c>
      <c r="AI765">
        <v>0</v>
      </c>
      <c r="AJ765" t="str">
        <f t="shared" si="379"/>
        <v>No Diabetico</v>
      </c>
      <c r="AK765">
        <v>211</v>
      </c>
      <c r="AL765" t="str">
        <f t="shared" si="380"/>
        <v>Diabetes</v>
      </c>
      <c r="AM765">
        <v>7.9</v>
      </c>
      <c r="AN765" t="str">
        <f t="shared" si="381"/>
        <v>Diabetes</v>
      </c>
      <c r="AO765">
        <v>219</v>
      </c>
      <c r="AP765" t="str">
        <f t="shared" si="382"/>
        <v>Alto</v>
      </c>
      <c r="AQ765">
        <v>162</v>
      </c>
      <c r="AR765" t="str">
        <f t="shared" si="383"/>
        <v>Alto</v>
      </c>
      <c r="AS765">
        <v>39</v>
      </c>
      <c r="AT765" t="str">
        <f t="shared" si="384"/>
        <v>Bajo</v>
      </c>
      <c r="AU765">
        <v>269</v>
      </c>
      <c r="AV765" t="str">
        <f t="shared" si="385"/>
        <v>Alto</v>
      </c>
      <c r="AW765">
        <v>126</v>
      </c>
      <c r="AX765" t="str">
        <f t="shared" si="386"/>
        <v>Bajo</v>
      </c>
      <c r="AY765">
        <v>6.8</v>
      </c>
      <c r="AZ765" t="str">
        <f t="shared" si="387"/>
        <v>Alto</v>
      </c>
      <c r="BA765">
        <v>8.4</v>
      </c>
      <c r="BB765" t="str">
        <f t="shared" si="365"/>
        <v>Baja</v>
      </c>
      <c r="BC765">
        <v>8.8000000000000007</v>
      </c>
      <c r="BD765" t="str">
        <f t="shared" si="388"/>
        <v>Normal</v>
      </c>
      <c r="BE765">
        <v>6.6</v>
      </c>
      <c r="BF765" t="str">
        <f t="shared" si="389"/>
        <v>Alto</v>
      </c>
      <c r="BG765">
        <v>1</v>
      </c>
      <c r="BH765" t="str">
        <f t="shared" si="390"/>
        <v>Toma ECA</v>
      </c>
      <c r="BI765">
        <v>1</v>
      </c>
      <c r="BJ765" t="str">
        <f t="shared" si="391"/>
        <v>Toma ARB</v>
      </c>
      <c r="BK765">
        <v>1</v>
      </c>
      <c r="BL765" t="str">
        <f t="shared" si="392"/>
        <v>Toma diureticos</v>
      </c>
      <c r="BM765">
        <v>1</v>
      </c>
      <c r="BN765" t="str">
        <f t="shared" si="393"/>
        <v>Toma estatinas</v>
      </c>
      <c r="BO765">
        <v>1</v>
      </c>
      <c r="BP765" t="str">
        <f t="shared" si="394"/>
        <v>Enfermedad renal</v>
      </c>
      <c r="BQ765">
        <v>1</v>
      </c>
      <c r="BR765" t="str">
        <f t="shared" si="395"/>
        <v>Enfermedad cardiovascular</v>
      </c>
    </row>
    <row r="766" spans="1:70" x14ac:dyDescent="0.25">
      <c r="A766" t="s">
        <v>766</v>
      </c>
      <c r="B766">
        <v>66</v>
      </c>
      <c r="C766" t="str">
        <f t="shared" si="366"/>
        <v>Adulto Mayor</v>
      </c>
      <c r="D766" t="s">
        <v>6</v>
      </c>
      <c r="E766">
        <v>18.3</v>
      </c>
      <c r="F766" t="str">
        <f t="shared" si="367"/>
        <v>Bajo peso</v>
      </c>
      <c r="G766">
        <v>1</v>
      </c>
      <c r="H766" t="str">
        <f t="shared" si="368"/>
        <v>Tiene herencia</v>
      </c>
      <c r="I766">
        <v>120</v>
      </c>
      <c r="J766">
        <v>76</v>
      </c>
      <c r="K766">
        <v>79</v>
      </c>
      <c r="L766" t="str">
        <f t="shared" si="369"/>
        <v>Normal</v>
      </c>
      <c r="M766">
        <v>50</v>
      </c>
      <c r="N766" t="str">
        <f t="shared" si="370"/>
        <v>Normal</v>
      </c>
      <c r="O766">
        <v>1</v>
      </c>
      <c r="P766" t="str">
        <f t="shared" si="371"/>
        <v>Sin limitaciones</v>
      </c>
      <c r="Q766">
        <v>0</v>
      </c>
      <c r="R766" t="str">
        <f t="shared" si="372"/>
        <v>No tiene cetoacidosis</v>
      </c>
      <c r="S766">
        <v>0</v>
      </c>
      <c r="T766" t="str">
        <f t="shared" si="373"/>
        <v>No tiene Insuficiencia</v>
      </c>
      <c r="U766">
        <v>1</v>
      </c>
      <c r="V766" t="str">
        <f t="shared" si="374"/>
        <v>Hipertenso</v>
      </c>
      <c r="W766">
        <v>0.7</v>
      </c>
      <c r="X766" t="str">
        <f t="shared" si="363"/>
        <v>Normal</v>
      </c>
      <c r="Y766">
        <v>29</v>
      </c>
      <c r="Z766" t="str">
        <f t="shared" si="364"/>
        <v>Normal</v>
      </c>
      <c r="AA766">
        <v>82</v>
      </c>
      <c r="AB766" t="str">
        <f t="shared" si="375"/>
        <v>Funcion disminuida</v>
      </c>
      <c r="AC766">
        <v>7</v>
      </c>
      <c r="AD766" t="str">
        <f t="shared" si="376"/>
        <v>Normal</v>
      </c>
      <c r="AE766">
        <v>6</v>
      </c>
      <c r="AF766" t="str">
        <f t="shared" si="377"/>
        <v>Normal</v>
      </c>
      <c r="AG766">
        <v>1095</v>
      </c>
      <c r="AH766" t="str">
        <f t="shared" si="378"/>
        <v>Poliuria</v>
      </c>
      <c r="AI766">
        <v>1</v>
      </c>
      <c r="AJ766" t="str">
        <f t="shared" si="379"/>
        <v>Diabetico</v>
      </c>
      <c r="AK766">
        <v>117</v>
      </c>
      <c r="AL766" t="str">
        <f t="shared" si="380"/>
        <v>Prediabetes</v>
      </c>
      <c r="AM766">
        <v>4.8</v>
      </c>
      <c r="AN766" t="str">
        <f t="shared" si="381"/>
        <v>Normal</v>
      </c>
      <c r="AO766">
        <v>177</v>
      </c>
      <c r="AP766" t="str">
        <f t="shared" si="382"/>
        <v>Normal</v>
      </c>
      <c r="AQ766">
        <v>90</v>
      </c>
      <c r="AR766" t="str">
        <f t="shared" si="383"/>
        <v>Normal</v>
      </c>
      <c r="AS766">
        <v>51</v>
      </c>
      <c r="AT766" t="str">
        <f t="shared" si="384"/>
        <v>Bajo</v>
      </c>
      <c r="AU766">
        <v>143</v>
      </c>
      <c r="AV766" t="str">
        <f t="shared" si="385"/>
        <v>Normal</v>
      </c>
      <c r="AW766">
        <v>141</v>
      </c>
      <c r="AX766" t="str">
        <f t="shared" si="386"/>
        <v>Normal</v>
      </c>
      <c r="AY766">
        <v>4</v>
      </c>
      <c r="AZ766" t="str">
        <f t="shared" si="387"/>
        <v>Normal</v>
      </c>
      <c r="BA766">
        <v>13</v>
      </c>
      <c r="BB766" t="str">
        <f t="shared" si="365"/>
        <v>Normal</v>
      </c>
      <c r="BC766">
        <v>9.3000000000000007</v>
      </c>
      <c r="BD766" t="str">
        <f t="shared" si="388"/>
        <v>Normal</v>
      </c>
      <c r="BE766">
        <v>3.8</v>
      </c>
      <c r="BF766" t="str">
        <f t="shared" si="389"/>
        <v>Normal</v>
      </c>
      <c r="BG766">
        <v>0</v>
      </c>
      <c r="BH766" t="str">
        <f t="shared" si="390"/>
        <v>No Toma ECA</v>
      </c>
      <c r="BI766">
        <v>1</v>
      </c>
      <c r="BJ766" t="str">
        <f t="shared" si="391"/>
        <v>Toma ARB</v>
      </c>
      <c r="BK766">
        <v>1</v>
      </c>
      <c r="BL766" t="str">
        <f t="shared" si="392"/>
        <v>Toma diureticos</v>
      </c>
      <c r="BM766">
        <v>0</v>
      </c>
      <c r="BN766" t="str">
        <f t="shared" si="393"/>
        <v>No toma estatinas</v>
      </c>
      <c r="BO766">
        <v>0</v>
      </c>
      <c r="BP766" t="str">
        <f t="shared" si="394"/>
        <v>Sano</v>
      </c>
      <c r="BQ766">
        <v>0</v>
      </c>
      <c r="BR766" t="str">
        <f t="shared" si="395"/>
        <v>Sano</v>
      </c>
    </row>
    <row r="767" spans="1:70" x14ac:dyDescent="0.25">
      <c r="A767" t="s">
        <v>767</v>
      </c>
      <c r="B767">
        <v>52</v>
      </c>
      <c r="C767" t="str">
        <f t="shared" si="366"/>
        <v>Adulto</v>
      </c>
      <c r="D767" t="s">
        <v>1</v>
      </c>
      <c r="E767">
        <v>22.7</v>
      </c>
      <c r="F767" t="str">
        <f t="shared" si="367"/>
        <v>Peso Normal</v>
      </c>
      <c r="G767">
        <v>0</v>
      </c>
      <c r="H767" t="str">
        <f t="shared" si="368"/>
        <v>No tiene herencia</v>
      </c>
      <c r="I767">
        <v>133</v>
      </c>
      <c r="J767">
        <v>80</v>
      </c>
      <c r="K767">
        <v>88</v>
      </c>
      <c r="L767" t="str">
        <f t="shared" si="369"/>
        <v>Normal</v>
      </c>
      <c r="M767">
        <v>54</v>
      </c>
      <c r="N767" t="str">
        <f t="shared" si="370"/>
        <v>Normal</v>
      </c>
      <c r="O767">
        <v>1</v>
      </c>
      <c r="P767" t="str">
        <f t="shared" si="371"/>
        <v>Sin limitaciones</v>
      </c>
      <c r="Q767">
        <v>0</v>
      </c>
      <c r="R767" t="str">
        <f t="shared" si="372"/>
        <v>No tiene cetoacidosis</v>
      </c>
      <c r="S767">
        <v>0</v>
      </c>
      <c r="T767" t="str">
        <f t="shared" si="373"/>
        <v>No tiene Insuficiencia</v>
      </c>
      <c r="U767">
        <v>1</v>
      </c>
      <c r="V767" t="str">
        <f t="shared" si="374"/>
        <v>Hipertenso</v>
      </c>
      <c r="W767">
        <v>0.7</v>
      </c>
      <c r="X767" t="str">
        <f t="shared" si="363"/>
        <v>Normal</v>
      </c>
      <c r="Y767">
        <v>26</v>
      </c>
      <c r="Z767" t="str">
        <f t="shared" si="364"/>
        <v>Normal</v>
      </c>
      <c r="AA767">
        <v>64</v>
      </c>
      <c r="AB767" t="str">
        <f t="shared" si="375"/>
        <v>Funcion disminuida</v>
      </c>
      <c r="AC767">
        <v>24</v>
      </c>
      <c r="AD767" t="str">
        <f t="shared" si="376"/>
        <v>Normal</v>
      </c>
      <c r="AE767">
        <v>21</v>
      </c>
      <c r="AF767" t="str">
        <f t="shared" si="377"/>
        <v>Normal</v>
      </c>
      <c r="AG767">
        <v>2319</v>
      </c>
      <c r="AH767" t="str">
        <f t="shared" si="378"/>
        <v>Poliuria</v>
      </c>
      <c r="AI767">
        <v>0</v>
      </c>
      <c r="AJ767" t="str">
        <f t="shared" si="379"/>
        <v>No Diabetico</v>
      </c>
      <c r="AK767">
        <v>121</v>
      </c>
      <c r="AL767" t="str">
        <f t="shared" si="380"/>
        <v>Prediabetes</v>
      </c>
      <c r="AM767">
        <v>6</v>
      </c>
      <c r="AN767" t="str">
        <f t="shared" si="381"/>
        <v>Prediabetes</v>
      </c>
      <c r="AO767">
        <v>194</v>
      </c>
      <c r="AP767" t="str">
        <f t="shared" si="382"/>
        <v>Normal</v>
      </c>
      <c r="AQ767">
        <v>128</v>
      </c>
      <c r="AR767" t="str">
        <f t="shared" si="383"/>
        <v>Casi normal</v>
      </c>
      <c r="AS767">
        <v>66</v>
      </c>
      <c r="AT767" t="str">
        <f t="shared" si="384"/>
        <v>Normal</v>
      </c>
      <c r="AU767">
        <v>114</v>
      </c>
      <c r="AV767" t="str">
        <f t="shared" si="385"/>
        <v>Normal</v>
      </c>
      <c r="AW767">
        <v>144</v>
      </c>
      <c r="AX767" t="str">
        <f t="shared" si="386"/>
        <v>Normal</v>
      </c>
      <c r="AY767">
        <v>4.2</v>
      </c>
      <c r="AZ767" t="str">
        <f t="shared" si="387"/>
        <v>Normal</v>
      </c>
      <c r="BA767">
        <v>14.9</v>
      </c>
      <c r="BB767" t="str">
        <f t="shared" si="365"/>
        <v>Normal</v>
      </c>
      <c r="BC767">
        <v>9.9</v>
      </c>
      <c r="BD767" t="str">
        <f t="shared" si="388"/>
        <v>Normal</v>
      </c>
      <c r="BE767">
        <v>2.8</v>
      </c>
      <c r="BF767" t="str">
        <f t="shared" si="389"/>
        <v>Normal</v>
      </c>
      <c r="BG767">
        <v>1</v>
      </c>
      <c r="BH767" t="str">
        <f t="shared" si="390"/>
        <v>Toma ECA</v>
      </c>
      <c r="BI767">
        <v>0</v>
      </c>
      <c r="BJ767" t="str">
        <f t="shared" si="391"/>
        <v>No toma ARB</v>
      </c>
      <c r="BK767">
        <v>0</v>
      </c>
      <c r="BL767" t="str">
        <f t="shared" si="392"/>
        <v>No toma diureticos</v>
      </c>
      <c r="BM767">
        <v>1</v>
      </c>
      <c r="BN767" t="str">
        <f t="shared" si="393"/>
        <v>Toma estatinas</v>
      </c>
      <c r="BO767">
        <v>0</v>
      </c>
      <c r="BP767" t="str">
        <f t="shared" si="394"/>
        <v>Sano</v>
      </c>
      <c r="BQ767">
        <v>1</v>
      </c>
      <c r="BR767" t="str">
        <f t="shared" si="395"/>
        <v>Enfermedad cardiovascular</v>
      </c>
    </row>
    <row r="768" spans="1:70" x14ac:dyDescent="0.25">
      <c r="A768" t="s">
        <v>768</v>
      </c>
      <c r="B768">
        <v>59</v>
      </c>
      <c r="C768" t="str">
        <f t="shared" si="366"/>
        <v>Adulto</v>
      </c>
      <c r="D768" t="s">
        <v>1</v>
      </c>
      <c r="E768">
        <v>34.700000000000003</v>
      </c>
      <c r="F768" t="str">
        <f t="shared" si="367"/>
        <v>Obesidad I</v>
      </c>
      <c r="G768">
        <v>1</v>
      </c>
      <c r="H768" t="str">
        <f t="shared" si="368"/>
        <v>Tiene herencia</v>
      </c>
      <c r="I768">
        <v>141</v>
      </c>
      <c r="J768">
        <v>103</v>
      </c>
      <c r="K768">
        <v>98</v>
      </c>
      <c r="L768" t="str">
        <f t="shared" si="369"/>
        <v>Normal</v>
      </c>
      <c r="M768">
        <v>42</v>
      </c>
      <c r="N768" t="str">
        <f t="shared" si="370"/>
        <v>Intermedia</v>
      </c>
      <c r="O768">
        <v>4</v>
      </c>
      <c r="P768" t="str">
        <f t="shared" si="371"/>
        <v>Incapacidad</v>
      </c>
      <c r="Q768">
        <v>1</v>
      </c>
      <c r="R768" t="str">
        <f t="shared" si="372"/>
        <v>Tiene cetoacidosis</v>
      </c>
      <c r="S768">
        <v>0</v>
      </c>
      <c r="T768" t="str">
        <f t="shared" si="373"/>
        <v>No tiene Insuficiencia</v>
      </c>
      <c r="U768">
        <v>1</v>
      </c>
      <c r="V768" t="str">
        <f t="shared" si="374"/>
        <v>Hipertenso</v>
      </c>
      <c r="W768">
        <v>3</v>
      </c>
      <c r="X768" t="str">
        <f t="shared" si="363"/>
        <v>Alto</v>
      </c>
      <c r="Y768">
        <v>62</v>
      </c>
      <c r="Z768" t="str">
        <f t="shared" si="364"/>
        <v>Elevado</v>
      </c>
      <c r="AA768">
        <v>57</v>
      </c>
      <c r="AB768" t="str">
        <f t="shared" si="375"/>
        <v>Funcion disminuida moderada</v>
      </c>
      <c r="AC768">
        <v>2041</v>
      </c>
      <c r="AD768" t="str">
        <f t="shared" si="376"/>
        <v>Proteinuria</v>
      </c>
      <c r="AE768">
        <v>1428</v>
      </c>
      <c r="AF768" t="str">
        <f t="shared" si="377"/>
        <v>Macroalbuminuria</v>
      </c>
      <c r="AG768">
        <v>535</v>
      </c>
      <c r="AH768" t="str">
        <f t="shared" si="378"/>
        <v>Poliuria</v>
      </c>
      <c r="AI768">
        <v>0</v>
      </c>
      <c r="AJ768" t="str">
        <f t="shared" si="379"/>
        <v>No Diabetico</v>
      </c>
      <c r="AK768">
        <v>123</v>
      </c>
      <c r="AL768" t="str">
        <f t="shared" si="380"/>
        <v>Prediabetes</v>
      </c>
      <c r="AM768">
        <v>9.4</v>
      </c>
      <c r="AN768" t="str">
        <f t="shared" si="381"/>
        <v>Diabetes</v>
      </c>
      <c r="AO768">
        <v>266</v>
      </c>
      <c r="AP768" t="str">
        <f t="shared" si="382"/>
        <v>Riesgo</v>
      </c>
      <c r="AQ768">
        <v>218</v>
      </c>
      <c r="AR768" t="str">
        <f t="shared" si="383"/>
        <v>Muy alto</v>
      </c>
      <c r="AS768">
        <v>28</v>
      </c>
      <c r="AT768" t="str">
        <f t="shared" si="384"/>
        <v>Bajo</v>
      </c>
      <c r="AU768">
        <v>369</v>
      </c>
      <c r="AV768" t="str">
        <f t="shared" si="385"/>
        <v>Alto</v>
      </c>
      <c r="AW768">
        <v>134</v>
      </c>
      <c r="AX768" t="str">
        <f t="shared" si="386"/>
        <v>Bajo</v>
      </c>
      <c r="AY768">
        <v>6.9</v>
      </c>
      <c r="AZ768" t="str">
        <f t="shared" si="387"/>
        <v>Alto</v>
      </c>
      <c r="BA768">
        <v>8.8000000000000007</v>
      </c>
      <c r="BB768" t="str">
        <f t="shared" si="365"/>
        <v>Baja</v>
      </c>
      <c r="BC768">
        <v>8.6</v>
      </c>
      <c r="BD768" t="str">
        <f t="shared" si="388"/>
        <v>Normal</v>
      </c>
      <c r="BE768">
        <v>6.4</v>
      </c>
      <c r="BF768" t="str">
        <f t="shared" si="389"/>
        <v>Alto</v>
      </c>
      <c r="BG768">
        <v>1</v>
      </c>
      <c r="BH768" t="str">
        <f t="shared" si="390"/>
        <v>Toma ECA</v>
      </c>
      <c r="BI768">
        <v>0</v>
      </c>
      <c r="BJ768" t="str">
        <f t="shared" si="391"/>
        <v>No toma ARB</v>
      </c>
      <c r="BK768">
        <v>1</v>
      </c>
      <c r="BL768" t="str">
        <f t="shared" si="392"/>
        <v>Toma diureticos</v>
      </c>
      <c r="BM768">
        <v>1</v>
      </c>
      <c r="BN768" t="str">
        <f t="shared" si="393"/>
        <v>Toma estatinas</v>
      </c>
      <c r="BO768">
        <v>1</v>
      </c>
      <c r="BP768" t="str">
        <f t="shared" si="394"/>
        <v>Enfermedad renal</v>
      </c>
      <c r="BQ768">
        <v>0</v>
      </c>
      <c r="BR768" t="str">
        <f t="shared" si="395"/>
        <v>Sano</v>
      </c>
    </row>
    <row r="769" spans="1:70" x14ac:dyDescent="0.25">
      <c r="A769" t="s">
        <v>769</v>
      </c>
      <c r="B769">
        <v>62</v>
      </c>
      <c r="C769" t="str">
        <f t="shared" si="366"/>
        <v>Adulto Mayor</v>
      </c>
      <c r="D769" t="s">
        <v>1</v>
      </c>
      <c r="E769">
        <v>18.3</v>
      </c>
      <c r="F769" t="str">
        <f t="shared" si="367"/>
        <v>Bajo peso</v>
      </c>
      <c r="G769">
        <v>0</v>
      </c>
      <c r="H769" t="str">
        <f t="shared" si="368"/>
        <v>No tiene herencia</v>
      </c>
      <c r="I769">
        <v>118</v>
      </c>
      <c r="J769">
        <v>83</v>
      </c>
      <c r="K769">
        <v>79</v>
      </c>
      <c r="L769" t="str">
        <f t="shared" si="369"/>
        <v>Normal</v>
      </c>
      <c r="M769">
        <v>61</v>
      </c>
      <c r="N769" t="str">
        <f t="shared" si="370"/>
        <v>Normal</v>
      </c>
      <c r="O769">
        <v>1</v>
      </c>
      <c r="P769" t="str">
        <f t="shared" si="371"/>
        <v>Sin limitaciones</v>
      </c>
      <c r="Q769">
        <v>0</v>
      </c>
      <c r="R769" t="str">
        <f t="shared" si="372"/>
        <v>No tiene cetoacidosis</v>
      </c>
      <c r="S769">
        <v>0</v>
      </c>
      <c r="T769" t="str">
        <f t="shared" si="373"/>
        <v>No tiene Insuficiencia</v>
      </c>
      <c r="U769">
        <v>1</v>
      </c>
      <c r="V769" t="str">
        <f t="shared" si="374"/>
        <v>Hipertenso</v>
      </c>
      <c r="W769">
        <v>0.7</v>
      </c>
      <c r="X769" t="str">
        <f t="shared" si="363"/>
        <v>Normal</v>
      </c>
      <c r="Y769">
        <v>28</v>
      </c>
      <c r="Z769" t="str">
        <f t="shared" si="364"/>
        <v>Normal</v>
      </c>
      <c r="AA769">
        <v>71</v>
      </c>
      <c r="AB769" t="str">
        <f t="shared" si="375"/>
        <v>Funcion disminuida</v>
      </c>
      <c r="AC769">
        <v>17</v>
      </c>
      <c r="AD769" t="str">
        <f t="shared" si="376"/>
        <v>Normal</v>
      </c>
      <c r="AE769">
        <v>15</v>
      </c>
      <c r="AF769" t="str">
        <f t="shared" si="377"/>
        <v>Normal</v>
      </c>
      <c r="AG769">
        <v>2357</v>
      </c>
      <c r="AH769" t="str">
        <f t="shared" si="378"/>
        <v>Poliuria</v>
      </c>
      <c r="AI769">
        <v>0</v>
      </c>
      <c r="AJ769" t="str">
        <f t="shared" si="379"/>
        <v>No Diabetico</v>
      </c>
      <c r="AK769">
        <v>102</v>
      </c>
      <c r="AL769" t="str">
        <f t="shared" si="380"/>
        <v>Prediabetes</v>
      </c>
      <c r="AM769">
        <v>6</v>
      </c>
      <c r="AN769" t="str">
        <f t="shared" si="381"/>
        <v>Prediabetes</v>
      </c>
      <c r="AO769">
        <v>208</v>
      </c>
      <c r="AP769" t="str">
        <f t="shared" si="382"/>
        <v>Alto</v>
      </c>
      <c r="AQ769">
        <v>109</v>
      </c>
      <c r="AR769" t="str">
        <f t="shared" si="383"/>
        <v>Casi normal</v>
      </c>
      <c r="AS769">
        <v>57</v>
      </c>
      <c r="AT769" t="str">
        <f t="shared" si="384"/>
        <v>Bajo</v>
      </c>
      <c r="AU769">
        <v>131</v>
      </c>
      <c r="AV769" t="str">
        <f t="shared" si="385"/>
        <v>Normal</v>
      </c>
      <c r="AW769">
        <v>135</v>
      </c>
      <c r="AX769" t="str">
        <f t="shared" si="386"/>
        <v>Normal</v>
      </c>
      <c r="AY769">
        <v>4.5</v>
      </c>
      <c r="AZ769" t="str">
        <f t="shared" si="387"/>
        <v>Normal</v>
      </c>
      <c r="BA769">
        <v>12.3</v>
      </c>
      <c r="BB769" t="str">
        <f t="shared" si="365"/>
        <v>Baja</v>
      </c>
      <c r="BC769">
        <v>8.6999999999999993</v>
      </c>
      <c r="BD769" t="str">
        <f t="shared" si="388"/>
        <v>Normal</v>
      </c>
      <c r="BE769">
        <v>4.3</v>
      </c>
      <c r="BF769" t="str">
        <f t="shared" si="389"/>
        <v>Normal</v>
      </c>
      <c r="BG769">
        <v>1</v>
      </c>
      <c r="BH769" t="str">
        <f t="shared" si="390"/>
        <v>Toma ECA</v>
      </c>
      <c r="BI769">
        <v>1</v>
      </c>
      <c r="BJ769" t="str">
        <f t="shared" si="391"/>
        <v>Toma ARB</v>
      </c>
      <c r="BK769">
        <v>1</v>
      </c>
      <c r="BL769" t="str">
        <f t="shared" si="392"/>
        <v>Toma diureticos</v>
      </c>
      <c r="BM769">
        <v>0</v>
      </c>
      <c r="BN769" t="str">
        <f t="shared" si="393"/>
        <v>No toma estatinas</v>
      </c>
      <c r="BO769">
        <v>0</v>
      </c>
      <c r="BP769" t="str">
        <f t="shared" si="394"/>
        <v>Sano</v>
      </c>
      <c r="BQ769">
        <v>1</v>
      </c>
      <c r="BR769" t="str">
        <f t="shared" si="395"/>
        <v>Enfermedad cardiovascular</v>
      </c>
    </row>
    <row r="770" spans="1:70" x14ac:dyDescent="0.25">
      <c r="A770" t="s">
        <v>770</v>
      </c>
      <c r="B770">
        <v>37</v>
      </c>
      <c r="C770" t="str">
        <f t="shared" si="366"/>
        <v>Adulto</v>
      </c>
      <c r="D770" t="s">
        <v>1</v>
      </c>
      <c r="E770">
        <v>18.600000000000001</v>
      </c>
      <c r="F770" t="str">
        <f t="shared" si="367"/>
        <v>Peso Normal</v>
      </c>
      <c r="G770">
        <v>0</v>
      </c>
      <c r="H770" t="str">
        <f t="shared" si="368"/>
        <v>No tiene herencia</v>
      </c>
      <c r="I770">
        <v>116</v>
      </c>
      <c r="J770">
        <v>66</v>
      </c>
      <c r="K770">
        <v>87</v>
      </c>
      <c r="L770" t="str">
        <f t="shared" si="369"/>
        <v>Normal</v>
      </c>
      <c r="M770">
        <v>55</v>
      </c>
      <c r="N770" t="str">
        <f t="shared" si="370"/>
        <v>Normal</v>
      </c>
      <c r="O770">
        <v>2</v>
      </c>
      <c r="P770" t="str">
        <f t="shared" si="371"/>
        <v>Ligera limitaciones</v>
      </c>
      <c r="Q770">
        <v>0</v>
      </c>
      <c r="R770" t="str">
        <f t="shared" si="372"/>
        <v>No tiene cetoacidosis</v>
      </c>
      <c r="S770">
        <v>0</v>
      </c>
      <c r="T770" t="str">
        <f t="shared" si="373"/>
        <v>No tiene Insuficiencia</v>
      </c>
      <c r="U770">
        <v>0</v>
      </c>
      <c r="V770" t="str">
        <f t="shared" si="374"/>
        <v>Normotenso</v>
      </c>
      <c r="W770">
        <v>0.8</v>
      </c>
      <c r="X770" t="str">
        <f t="shared" ref="X770:X833" si="396">IF(AND(D770="M",W770&gt;=0.7,W770&lt;=1.2),"Normal",IF(AND(D770="M",W770&gt;=1.3),"Alto",IF(AND(D770="F",W770&gt;=0.5,W770&lt;=1),"Normal",IF(AND(D770="F",W770&gt;1),"Alto",IF(AND(D770="F",W770&lt;0.5), "Bajo",IF(AND(D770="M",W770&lt;0.7),"Bajo","error"))))))</f>
        <v>Normal</v>
      </c>
      <c r="Y770">
        <v>30</v>
      </c>
      <c r="Z770" t="str">
        <f t="shared" ref="Z770:Z833" si="397">IF(AND(D770="F",Y770&gt;=17,Y770&lt;=43),"Normal",IF(AND(D770="F",Y770&gt;43,Y770&lt;100),"Elevado",IF(AND(D770="M",Y770&gt;=18,Y770&lt;=55),"Normal",IF(AND(D770="M",Y770&gt;55,Y770&lt;100),"Elevado",IF(AND(D770="F",Y770&gt;=100),"Riesgo",IF(AND(D770="M",Y770&gt;=100),"Riesgo","Bajo"))))))</f>
        <v>Normal</v>
      </c>
      <c r="AA770">
        <v>61</v>
      </c>
      <c r="AB770" t="str">
        <f t="shared" si="375"/>
        <v>Funcion disminuida</v>
      </c>
      <c r="AC770">
        <v>12</v>
      </c>
      <c r="AD770" t="str">
        <f t="shared" si="376"/>
        <v>Normal</v>
      </c>
      <c r="AE770">
        <v>8</v>
      </c>
      <c r="AF770" t="str">
        <f t="shared" si="377"/>
        <v>Normal</v>
      </c>
      <c r="AG770">
        <v>1398</v>
      </c>
      <c r="AH770" t="str">
        <f t="shared" si="378"/>
        <v>Poliuria</v>
      </c>
      <c r="AI770">
        <v>0</v>
      </c>
      <c r="AJ770" t="str">
        <f t="shared" si="379"/>
        <v>No Diabetico</v>
      </c>
      <c r="AK770">
        <v>89</v>
      </c>
      <c r="AL770" t="str">
        <f t="shared" si="380"/>
        <v>Normal</v>
      </c>
      <c r="AM770">
        <v>5.4</v>
      </c>
      <c r="AN770" t="str">
        <f t="shared" si="381"/>
        <v>Normal</v>
      </c>
      <c r="AO770">
        <v>161</v>
      </c>
      <c r="AP770" t="str">
        <f t="shared" si="382"/>
        <v>Normal</v>
      </c>
      <c r="AQ770">
        <v>94</v>
      </c>
      <c r="AR770" t="str">
        <f t="shared" si="383"/>
        <v>Normal</v>
      </c>
      <c r="AS770">
        <v>53</v>
      </c>
      <c r="AT770" t="str">
        <f t="shared" si="384"/>
        <v>Bajo</v>
      </c>
      <c r="AU770">
        <v>111</v>
      </c>
      <c r="AV770" t="str">
        <f t="shared" si="385"/>
        <v>Normal</v>
      </c>
      <c r="AW770">
        <v>137</v>
      </c>
      <c r="AX770" t="str">
        <f t="shared" si="386"/>
        <v>Normal</v>
      </c>
      <c r="AY770">
        <v>3.8</v>
      </c>
      <c r="AZ770" t="str">
        <f t="shared" si="387"/>
        <v>Normal</v>
      </c>
      <c r="BA770">
        <v>15.3</v>
      </c>
      <c r="BB770" t="str">
        <f t="shared" ref="BB770:BB833" si="398">IF(AND(D770="M",BA770&gt;=13.5,BA770&lt;=17.5),"Normal",IF(AND(D770="M",BA770&gt;17.5),"Alta",IF(AND(D770="F",BA770&gt;=12,BA770&lt;=15.5),"Normal",IF(AND(D770="F",BA770&gt;15.5),"Alta","Baja"))))</f>
        <v>Normal</v>
      </c>
      <c r="BC770">
        <v>10.3</v>
      </c>
      <c r="BD770" t="str">
        <f t="shared" si="388"/>
        <v>Normal</v>
      </c>
      <c r="BE770">
        <v>3.8</v>
      </c>
      <c r="BF770" t="str">
        <f t="shared" si="389"/>
        <v>Normal</v>
      </c>
      <c r="BG770">
        <v>0</v>
      </c>
      <c r="BH770" t="str">
        <f t="shared" si="390"/>
        <v>No Toma ECA</v>
      </c>
      <c r="BI770">
        <v>1</v>
      </c>
      <c r="BJ770" t="str">
        <f t="shared" si="391"/>
        <v>Toma ARB</v>
      </c>
      <c r="BK770">
        <v>0</v>
      </c>
      <c r="BL770" t="str">
        <f t="shared" si="392"/>
        <v>No toma diureticos</v>
      </c>
      <c r="BM770">
        <v>1</v>
      </c>
      <c r="BN770" t="str">
        <f t="shared" si="393"/>
        <v>Toma estatinas</v>
      </c>
      <c r="BO770">
        <v>0</v>
      </c>
      <c r="BP770" t="str">
        <f t="shared" si="394"/>
        <v>Sano</v>
      </c>
      <c r="BQ770">
        <v>0</v>
      </c>
      <c r="BR770" t="str">
        <f t="shared" si="395"/>
        <v>Sano</v>
      </c>
    </row>
    <row r="771" spans="1:70" x14ac:dyDescent="0.25">
      <c r="A771" t="s">
        <v>771</v>
      </c>
      <c r="B771">
        <v>50</v>
      </c>
      <c r="C771" t="str">
        <f t="shared" ref="C771:C834" si="399">IF(AND(B771&gt;=14,B771&lt;=26),"Joven",IF(AND(B771&gt;=27,B771&lt;=59),"Adulto",IF(B771&gt;=60,"Adulto Mayor","Niño")))</f>
        <v>Adulto</v>
      </c>
      <c r="D771" t="s">
        <v>1</v>
      </c>
      <c r="E771">
        <v>25.6</v>
      </c>
      <c r="F771" t="str">
        <f t="shared" ref="F771:F834" si="400">IF(E771&lt;18.5,"Bajo peso",IF(AND(E771&gt;=18.5,E771&lt;=24.9),"Peso Normal",IF(AND(E771&gt;=25,E771&lt;=29.9),"Sobrepeso",IF(AND(E771&gt;=30,E771&lt;=34.9),"Obesidad I",IF(AND(E771&gt;=35,E771&lt;=39.9),"Obesidad II","Obesidad III")))))</f>
        <v>Sobrepeso</v>
      </c>
      <c r="G771">
        <v>0</v>
      </c>
      <c r="H771" t="str">
        <f t="shared" ref="H771:H834" si="401">IF(G771=1,"Tiene herencia","No tiene herencia")</f>
        <v>No tiene herencia</v>
      </c>
      <c r="I771">
        <v>189</v>
      </c>
      <c r="J771">
        <v>99</v>
      </c>
      <c r="K771">
        <v>90</v>
      </c>
      <c r="L771" t="str">
        <f t="shared" ref="L771:L834" si="402">IF(AND(K771&gt;=60,K771&lt;=100),"Normal",IF(K771&gt;100,"Taquicardia","Bradicardia"))</f>
        <v>Normal</v>
      </c>
      <c r="M771">
        <v>45</v>
      </c>
      <c r="N771" t="str">
        <f t="shared" ref="N771:N834" si="403">IF(M771&gt;=50,"Normal",IF(AND(M771&gt;=41,M771&lt;=49),"Intermedia","Reducida"))</f>
        <v>Intermedia</v>
      </c>
      <c r="O771">
        <v>2</v>
      </c>
      <c r="P771" t="str">
        <f t="shared" ref="P771:P834" si="404">IF(O771=1,"Sin limitaciones",IF(O771=2,"Ligera limitaciones",IF(O771=3,"Limitacion marcada","Incapacidad")))</f>
        <v>Ligera limitaciones</v>
      </c>
      <c r="Q771">
        <v>1</v>
      </c>
      <c r="R771" t="str">
        <f t="shared" ref="R771:R834" si="405">IF(Q771=1,"Tiene cetoacidosis","No tiene cetoacidosis")</f>
        <v>Tiene cetoacidosis</v>
      </c>
      <c r="S771">
        <v>1</v>
      </c>
      <c r="T771" t="str">
        <f t="shared" ref="T771:T834" si="406">IF(S771=1,"Tiene Insuficiencia","No tiene Insuficiencia")</f>
        <v>Tiene Insuficiencia</v>
      </c>
      <c r="U771">
        <v>1</v>
      </c>
      <c r="V771" t="str">
        <f t="shared" ref="V771:V834" si="407">IF(U771=1,"Hipertenso","Normotenso")</f>
        <v>Hipertenso</v>
      </c>
      <c r="W771">
        <v>3.8</v>
      </c>
      <c r="X771" t="str">
        <f t="shared" si="396"/>
        <v>Alto</v>
      </c>
      <c r="Y771">
        <v>88</v>
      </c>
      <c r="Z771" t="str">
        <f t="shared" si="397"/>
        <v>Elevado</v>
      </c>
      <c r="AA771">
        <v>28</v>
      </c>
      <c r="AB771" t="str">
        <f t="shared" ref="AB771:AB834" si="408">IF(AA771&gt;90,"Normal",IF(AND(AA771&gt;=60,AA771&lt;=90),"Funcion disminuida",IF(AND(AA771&gt;=30,AA771&lt;=59),"Funcion disminuida moderada",IF(AND(AA771&gt;=15,AA771&lt;=29),"Dismucion grave",IF(AA771&lt;15,"Fallo renal","error")))))</f>
        <v>Dismucion grave</v>
      </c>
      <c r="AC771">
        <v>602</v>
      </c>
      <c r="AD771" t="str">
        <f t="shared" ref="AD771:AD834" si="409">IF(AC771&lt;30,"Normal",IF(AND(AC771&lt;=30,AC771&lt;=300),"Microalbuminuria","Proteinuria"))</f>
        <v>Proteinuria</v>
      </c>
      <c r="AE771">
        <v>481</v>
      </c>
      <c r="AF771" t="str">
        <f t="shared" ref="AF771:AF834" si="410">IF(AE771&lt;30,"Normal",IF(AND(AE771&gt;=30,AE771&lt;=300),"Microalbuminuria","Macroalbuminuria"))</f>
        <v>Macroalbuminuria</v>
      </c>
      <c r="AG771">
        <v>891</v>
      </c>
      <c r="AH771" t="str">
        <f t="shared" ref="AH771:AH834" si="411">IF(AND(AG771&gt;=0,AG771&lt;=49),"Anuria",IF(AND(AG771&gt;=50,AG771&lt;=499),"Oliguria",IF(AND(AG771&gt;=500,AG771&lt;=3500),"Poliuria")))</f>
        <v>Poliuria</v>
      </c>
      <c r="AI771">
        <v>1</v>
      </c>
      <c r="AJ771" t="str">
        <f t="shared" ref="AJ771:AJ834" si="412">IF(AI771=1,"Diabetico","No Diabetico")</f>
        <v>Diabetico</v>
      </c>
      <c r="AK771">
        <v>173</v>
      </c>
      <c r="AL771" t="str">
        <f t="shared" ref="AL771:AL834" si="413">IF(AK771&lt;100,"Normal",IF(AND(AK771&gt;=100,AK771&lt;=125),"Prediabetes","Diabetes"))</f>
        <v>Diabetes</v>
      </c>
      <c r="AM771">
        <v>8.6</v>
      </c>
      <c r="AN771" t="str">
        <f t="shared" ref="AN771:AN834" si="414">IF(AM771&lt;5.7,"Normal",IF(AND(AM771&gt;=5.7,AM771&lt;=6.4),"Prediabetes","Diabetes"))</f>
        <v>Diabetes</v>
      </c>
      <c r="AO771">
        <v>224</v>
      </c>
      <c r="AP771" t="str">
        <f t="shared" ref="AP771:AP834" si="415">IF(AO771&lt;200,"Normal",IF(AND(AO771&gt;=200,AO771&lt;=239),"Alto","Riesgo"))</f>
        <v>Alto</v>
      </c>
      <c r="AQ771">
        <v>189</v>
      </c>
      <c r="AR771" t="str">
        <f t="shared" ref="AR771:AR834" si="416">IF(AQ771&lt;100,"Normal",IF(AND(AQ771&gt;=100,AQ771&lt;=129),"Casi normal",IF(AND(AQ771&gt;=130,AQ771&lt;=159),"Limite alto",IF(AND(AQ771&gt;=160,AQ771&lt;=189),"Alto",IF(AQ771&gt;=190,"Muy alto")))))</f>
        <v>Alto</v>
      </c>
      <c r="AS771">
        <v>44</v>
      </c>
      <c r="AT771" t="str">
        <f t="shared" ref="AT771:AT834" si="417">IF(AS771&gt;=60,"Normal","Bajo")</f>
        <v>Bajo</v>
      </c>
      <c r="AU771">
        <v>254</v>
      </c>
      <c r="AV771" t="str">
        <f t="shared" ref="AV771:AV834" si="418">IF(AU771&lt;=150,"Normal","Alto")</f>
        <v>Alto</v>
      </c>
      <c r="AW771">
        <v>130</v>
      </c>
      <c r="AX771" t="str">
        <f t="shared" ref="AX771:AX834" si="419">IF(AND(AW771&gt;=135,AW771&lt;=145),"Normal",IF(AW771&gt;145,"Alto","Bajo"))</f>
        <v>Bajo</v>
      </c>
      <c r="AY771">
        <v>5.6</v>
      </c>
      <c r="AZ771" t="str">
        <f t="shared" ref="AZ771:AZ834" si="420">IF(AND(AY771&gt;=3.5,AY771&lt;=5),"Normal",IF(AY771&gt;5,"Alto","Bajo"))</f>
        <v>Alto</v>
      </c>
      <c r="BA771">
        <v>8.4</v>
      </c>
      <c r="BB771" t="str">
        <f t="shared" si="398"/>
        <v>Baja</v>
      </c>
      <c r="BC771">
        <v>7.5</v>
      </c>
      <c r="BD771" t="str">
        <f t="shared" ref="BD771:BD834" si="421">IF(AND(BC771&gt;=8.5,BC771&lt;=10.5),"Normal",IF(BC771&gt;10.5,"Alto","Bajo"))</f>
        <v>Bajo</v>
      </c>
      <c r="BE771">
        <v>7.4</v>
      </c>
      <c r="BF771" t="str">
        <f t="shared" ref="BF771:BF834" si="422">IF(AND(BE771&gt;=2.5,BE771&lt;=4.5),"Normal",IF(BE771&gt;4.5,"Alto","Bajo"))</f>
        <v>Alto</v>
      </c>
      <c r="BG771">
        <v>0</v>
      </c>
      <c r="BH771" t="str">
        <f t="shared" ref="BH771:BH834" si="423">IF(BG771=1,"Toma ECA","No Toma ECA")</f>
        <v>No Toma ECA</v>
      </c>
      <c r="BI771">
        <v>0</v>
      </c>
      <c r="BJ771" t="str">
        <f t="shared" ref="BJ771:BJ834" si="424">IF(BI771=1,"Toma ARB","No toma ARB")</f>
        <v>No toma ARB</v>
      </c>
      <c r="BK771">
        <v>1</v>
      </c>
      <c r="BL771" t="str">
        <f t="shared" ref="BL771:BL834" si="425">IF(BK771=1,"Toma diureticos","No toma diureticos")</f>
        <v>Toma diureticos</v>
      </c>
      <c r="BM771">
        <v>0</v>
      </c>
      <c r="BN771" t="str">
        <f t="shared" ref="BN771:BN834" si="426">IF(BM771=1,"Toma estatinas","No toma estatinas")</f>
        <v>No toma estatinas</v>
      </c>
      <c r="BO771">
        <v>1</v>
      </c>
      <c r="BP771" t="str">
        <f t="shared" ref="BP771:BP834" si="427">IF(BO771=1,"Enfermedad renal","Sano")</f>
        <v>Enfermedad renal</v>
      </c>
      <c r="BQ771">
        <v>1</v>
      </c>
      <c r="BR771" t="str">
        <f t="shared" ref="BR771:BR834" si="428">IF(BQ771=1,"Enfermedad cardiovascular","Sano")</f>
        <v>Enfermedad cardiovascular</v>
      </c>
    </row>
    <row r="772" spans="1:70" x14ac:dyDescent="0.25">
      <c r="A772" t="s">
        <v>772</v>
      </c>
      <c r="B772">
        <v>80</v>
      </c>
      <c r="C772" t="str">
        <f t="shared" si="399"/>
        <v>Adulto Mayor</v>
      </c>
      <c r="D772" t="s">
        <v>6</v>
      </c>
      <c r="E772">
        <v>30.4</v>
      </c>
      <c r="F772" t="str">
        <f t="shared" si="400"/>
        <v>Obesidad I</v>
      </c>
      <c r="G772">
        <v>1</v>
      </c>
      <c r="H772" t="str">
        <f t="shared" si="401"/>
        <v>Tiene herencia</v>
      </c>
      <c r="I772">
        <v>181</v>
      </c>
      <c r="J772">
        <v>95</v>
      </c>
      <c r="K772">
        <v>98</v>
      </c>
      <c r="L772" t="str">
        <f t="shared" si="402"/>
        <v>Normal</v>
      </c>
      <c r="M772">
        <v>46</v>
      </c>
      <c r="N772" t="str">
        <f t="shared" si="403"/>
        <v>Intermedia</v>
      </c>
      <c r="O772">
        <v>4</v>
      </c>
      <c r="P772" t="str">
        <f t="shared" si="404"/>
        <v>Incapacidad</v>
      </c>
      <c r="Q772">
        <v>1</v>
      </c>
      <c r="R772" t="str">
        <f t="shared" si="405"/>
        <v>Tiene cetoacidosis</v>
      </c>
      <c r="S772">
        <v>1</v>
      </c>
      <c r="T772" t="str">
        <f t="shared" si="406"/>
        <v>Tiene Insuficiencia</v>
      </c>
      <c r="U772">
        <v>1</v>
      </c>
      <c r="V772" t="str">
        <f t="shared" si="407"/>
        <v>Hipertenso</v>
      </c>
      <c r="W772">
        <v>4.4000000000000004</v>
      </c>
      <c r="X772" t="str">
        <f t="shared" si="396"/>
        <v>Alto</v>
      </c>
      <c r="Y772">
        <v>73</v>
      </c>
      <c r="Z772" t="str">
        <f t="shared" si="397"/>
        <v>Elevado</v>
      </c>
      <c r="AA772">
        <v>26</v>
      </c>
      <c r="AB772" t="str">
        <f t="shared" si="408"/>
        <v>Dismucion grave</v>
      </c>
      <c r="AC772">
        <v>989</v>
      </c>
      <c r="AD772" t="str">
        <f t="shared" si="409"/>
        <v>Proteinuria</v>
      </c>
      <c r="AE772">
        <v>791</v>
      </c>
      <c r="AF772" t="str">
        <f t="shared" si="410"/>
        <v>Macroalbuminuria</v>
      </c>
      <c r="AG772">
        <v>605</v>
      </c>
      <c r="AH772" t="str">
        <f t="shared" si="411"/>
        <v>Poliuria</v>
      </c>
      <c r="AI772">
        <v>1</v>
      </c>
      <c r="AJ772" t="str">
        <f t="shared" si="412"/>
        <v>Diabetico</v>
      </c>
      <c r="AK772">
        <v>184</v>
      </c>
      <c r="AL772" t="str">
        <f t="shared" si="413"/>
        <v>Diabetes</v>
      </c>
      <c r="AM772">
        <v>7.4</v>
      </c>
      <c r="AN772" t="str">
        <f t="shared" si="414"/>
        <v>Diabetes</v>
      </c>
      <c r="AO772">
        <v>270</v>
      </c>
      <c r="AP772" t="str">
        <f t="shared" si="415"/>
        <v>Riesgo</v>
      </c>
      <c r="AQ772">
        <v>140</v>
      </c>
      <c r="AR772" t="str">
        <f t="shared" si="416"/>
        <v>Limite alto</v>
      </c>
      <c r="AS772">
        <v>38</v>
      </c>
      <c r="AT772" t="str">
        <f t="shared" si="417"/>
        <v>Bajo</v>
      </c>
      <c r="AU772">
        <v>307</v>
      </c>
      <c r="AV772" t="str">
        <f t="shared" si="418"/>
        <v>Alto</v>
      </c>
      <c r="AW772">
        <v>132</v>
      </c>
      <c r="AX772" t="str">
        <f t="shared" si="419"/>
        <v>Bajo</v>
      </c>
      <c r="AY772">
        <v>5.8</v>
      </c>
      <c r="AZ772" t="str">
        <f t="shared" si="420"/>
        <v>Alto</v>
      </c>
      <c r="BA772">
        <v>9.5</v>
      </c>
      <c r="BB772" t="str">
        <f t="shared" si="398"/>
        <v>Baja</v>
      </c>
      <c r="BC772">
        <v>8</v>
      </c>
      <c r="BD772" t="str">
        <f t="shared" si="421"/>
        <v>Bajo</v>
      </c>
      <c r="BE772">
        <v>6.4</v>
      </c>
      <c r="BF772" t="str">
        <f t="shared" si="422"/>
        <v>Alto</v>
      </c>
      <c r="BG772">
        <v>0</v>
      </c>
      <c r="BH772" t="str">
        <f t="shared" si="423"/>
        <v>No Toma ECA</v>
      </c>
      <c r="BI772">
        <v>0</v>
      </c>
      <c r="BJ772" t="str">
        <f t="shared" si="424"/>
        <v>No toma ARB</v>
      </c>
      <c r="BK772">
        <v>1</v>
      </c>
      <c r="BL772" t="str">
        <f t="shared" si="425"/>
        <v>Toma diureticos</v>
      </c>
      <c r="BM772">
        <v>1</v>
      </c>
      <c r="BN772" t="str">
        <f t="shared" si="426"/>
        <v>Toma estatinas</v>
      </c>
      <c r="BO772">
        <v>1</v>
      </c>
      <c r="BP772" t="str">
        <f t="shared" si="427"/>
        <v>Enfermedad renal</v>
      </c>
      <c r="BQ772">
        <v>0</v>
      </c>
      <c r="BR772" t="str">
        <f t="shared" si="428"/>
        <v>Sano</v>
      </c>
    </row>
    <row r="773" spans="1:70" x14ac:dyDescent="0.25">
      <c r="A773" t="s">
        <v>773</v>
      </c>
      <c r="B773">
        <v>46</v>
      </c>
      <c r="C773" t="str">
        <f t="shared" si="399"/>
        <v>Adulto</v>
      </c>
      <c r="D773" t="s">
        <v>1</v>
      </c>
      <c r="E773">
        <v>26.6</v>
      </c>
      <c r="F773" t="str">
        <f t="shared" si="400"/>
        <v>Sobrepeso</v>
      </c>
      <c r="G773">
        <v>0</v>
      </c>
      <c r="H773" t="str">
        <f t="shared" si="401"/>
        <v>No tiene herencia</v>
      </c>
      <c r="I773">
        <v>113</v>
      </c>
      <c r="J773">
        <v>82</v>
      </c>
      <c r="K773">
        <v>82</v>
      </c>
      <c r="L773" t="str">
        <f t="shared" si="402"/>
        <v>Normal</v>
      </c>
      <c r="M773">
        <v>50</v>
      </c>
      <c r="N773" t="str">
        <f t="shared" si="403"/>
        <v>Normal</v>
      </c>
      <c r="O773">
        <v>2</v>
      </c>
      <c r="P773" t="str">
        <f t="shared" si="404"/>
        <v>Ligera limitaciones</v>
      </c>
      <c r="Q773">
        <v>0</v>
      </c>
      <c r="R773" t="str">
        <f t="shared" si="405"/>
        <v>No tiene cetoacidosis</v>
      </c>
      <c r="S773">
        <v>0</v>
      </c>
      <c r="T773" t="str">
        <f t="shared" si="406"/>
        <v>No tiene Insuficiencia</v>
      </c>
      <c r="U773">
        <v>1</v>
      </c>
      <c r="V773" t="str">
        <f t="shared" si="407"/>
        <v>Hipertenso</v>
      </c>
      <c r="W773">
        <v>1.2</v>
      </c>
      <c r="X773" t="str">
        <f t="shared" si="396"/>
        <v>Normal</v>
      </c>
      <c r="Y773">
        <v>25</v>
      </c>
      <c r="Z773" t="str">
        <f t="shared" si="397"/>
        <v>Normal</v>
      </c>
      <c r="AA773">
        <v>95</v>
      </c>
      <c r="AB773" t="str">
        <f t="shared" si="408"/>
        <v>Normal</v>
      </c>
      <c r="AC773">
        <v>19</v>
      </c>
      <c r="AD773" t="str">
        <f t="shared" si="409"/>
        <v>Normal</v>
      </c>
      <c r="AE773">
        <v>15</v>
      </c>
      <c r="AF773" t="str">
        <f t="shared" si="410"/>
        <v>Normal</v>
      </c>
      <c r="AG773">
        <v>1436</v>
      </c>
      <c r="AH773" t="str">
        <f t="shared" si="411"/>
        <v>Poliuria</v>
      </c>
      <c r="AI773">
        <v>0</v>
      </c>
      <c r="AJ773" t="str">
        <f t="shared" si="412"/>
        <v>No Diabetico</v>
      </c>
      <c r="AK773">
        <v>94</v>
      </c>
      <c r="AL773" t="str">
        <f t="shared" si="413"/>
        <v>Normal</v>
      </c>
      <c r="AM773">
        <v>5.6</v>
      </c>
      <c r="AN773" t="str">
        <f t="shared" si="414"/>
        <v>Normal</v>
      </c>
      <c r="AO773">
        <v>192</v>
      </c>
      <c r="AP773" t="str">
        <f t="shared" si="415"/>
        <v>Normal</v>
      </c>
      <c r="AQ773">
        <v>129</v>
      </c>
      <c r="AR773" t="str">
        <f t="shared" si="416"/>
        <v>Casi normal</v>
      </c>
      <c r="AS773">
        <v>67</v>
      </c>
      <c r="AT773" t="str">
        <f t="shared" si="417"/>
        <v>Normal</v>
      </c>
      <c r="AU773">
        <v>138</v>
      </c>
      <c r="AV773" t="str">
        <f t="shared" si="418"/>
        <v>Normal</v>
      </c>
      <c r="AW773">
        <v>145</v>
      </c>
      <c r="AX773" t="str">
        <f t="shared" si="419"/>
        <v>Normal</v>
      </c>
      <c r="AY773">
        <v>3.7</v>
      </c>
      <c r="AZ773" t="str">
        <f t="shared" si="420"/>
        <v>Normal</v>
      </c>
      <c r="BA773">
        <v>14.7</v>
      </c>
      <c r="BB773" t="str">
        <f t="shared" si="398"/>
        <v>Normal</v>
      </c>
      <c r="BC773">
        <v>8.6</v>
      </c>
      <c r="BD773" t="str">
        <f t="shared" si="421"/>
        <v>Normal</v>
      </c>
      <c r="BE773">
        <v>3.7</v>
      </c>
      <c r="BF773" t="str">
        <f t="shared" si="422"/>
        <v>Normal</v>
      </c>
      <c r="BG773">
        <v>0</v>
      </c>
      <c r="BH773" t="str">
        <f t="shared" si="423"/>
        <v>No Toma ECA</v>
      </c>
      <c r="BI773">
        <v>1</v>
      </c>
      <c r="BJ773" t="str">
        <f t="shared" si="424"/>
        <v>Toma ARB</v>
      </c>
      <c r="BK773">
        <v>1</v>
      </c>
      <c r="BL773" t="str">
        <f t="shared" si="425"/>
        <v>Toma diureticos</v>
      </c>
      <c r="BM773">
        <v>0</v>
      </c>
      <c r="BN773" t="str">
        <f t="shared" si="426"/>
        <v>No toma estatinas</v>
      </c>
      <c r="BO773">
        <v>0</v>
      </c>
      <c r="BP773" t="str">
        <f t="shared" si="427"/>
        <v>Sano</v>
      </c>
      <c r="BQ773">
        <v>1</v>
      </c>
      <c r="BR773" t="str">
        <f t="shared" si="428"/>
        <v>Enfermedad cardiovascular</v>
      </c>
    </row>
    <row r="774" spans="1:70" x14ac:dyDescent="0.25">
      <c r="A774" t="s">
        <v>774</v>
      </c>
      <c r="B774">
        <v>53</v>
      </c>
      <c r="C774" t="str">
        <f t="shared" si="399"/>
        <v>Adulto</v>
      </c>
      <c r="D774" t="s">
        <v>1</v>
      </c>
      <c r="E774">
        <v>37.299999999999997</v>
      </c>
      <c r="F774" t="str">
        <f t="shared" si="400"/>
        <v>Obesidad II</v>
      </c>
      <c r="G774">
        <v>1</v>
      </c>
      <c r="H774" t="str">
        <f t="shared" si="401"/>
        <v>Tiene herencia</v>
      </c>
      <c r="I774">
        <v>157</v>
      </c>
      <c r="J774">
        <v>90</v>
      </c>
      <c r="K774">
        <v>88</v>
      </c>
      <c r="L774" t="str">
        <f t="shared" si="402"/>
        <v>Normal</v>
      </c>
      <c r="M774">
        <v>28</v>
      </c>
      <c r="N774" t="str">
        <f t="shared" si="403"/>
        <v>Reducida</v>
      </c>
      <c r="O774">
        <v>3</v>
      </c>
      <c r="P774" t="str">
        <f t="shared" si="404"/>
        <v>Limitacion marcada</v>
      </c>
      <c r="Q774">
        <v>0</v>
      </c>
      <c r="R774" t="str">
        <f t="shared" si="405"/>
        <v>No tiene cetoacidosis</v>
      </c>
      <c r="S774">
        <v>1</v>
      </c>
      <c r="T774" t="str">
        <f t="shared" si="406"/>
        <v>Tiene Insuficiencia</v>
      </c>
      <c r="U774">
        <v>1</v>
      </c>
      <c r="V774" t="str">
        <f t="shared" si="407"/>
        <v>Hipertenso</v>
      </c>
      <c r="W774">
        <v>2.5</v>
      </c>
      <c r="X774" t="str">
        <f t="shared" si="396"/>
        <v>Alto</v>
      </c>
      <c r="Y774">
        <v>92</v>
      </c>
      <c r="Z774" t="str">
        <f t="shared" si="397"/>
        <v>Elevado</v>
      </c>
      <c r="AA774">
        <v>46</v>
      </c>
      <c r="AB774" t="str">
        <f t="shared" si="408"/>
        <v>Funcion disminuida moderada</v>
      </c>
      <c r="AC774">
        <v>1895</v>
      </c>
      <c r="AD774" t="str">
        <f t="shared" si="409"/>
        <v>Proteinuria</v>
      </c>
      <c r="AE774">
        <v>1516</v>
      </c>
      <c r="AF774" t="str">
        <f t="shared" si="410"/>
        <v>Macroalbuminuria</v>
      </c>
      <c r="AG774">
        <v>760</v>
      </c>
      <c r="AH774" t="str">
        <f t="shared" si="411"/>
        <v>Poliuria</v>
      </c>
      <c r="AI774">
        <v>0</v>
      </c>
      <c r="AJ774" t="str">
        <f t="shared" si="412"/>
        <v>No Diabetico</v>
      </c>
      <c r="AK774">
        <v>162</v>
      </c>
      <c r="AL774" t="str">
        <f t="shared" si="413"/>
        <v>Diabetes</v>
      </c>
      <c r="AM774">
        <v>7.9</v>
      </c>
      <c r="AN774" t="str">
        <f t="shared" si="414"/>
        <v>Diabetes</v>
      </c>
      <c r="AO774">
        <v>285</v>
      </c>
      <c r="AP774" t="str">
        <f t="shared" si="415"/>
        <v>Riesgo</v>
      </c>
      <c r="AQ774">
        <v>175</v>
      </c>
      <c r="AR774" t="str">
        <f t="shared" si="416"/>
        <v>Alto</v>
      </c>
      <c r="AS774">
        <v>26</v>
      </c>
      <c r="AT774" t="str">
        <f t="shared" si="417"/>
        <v>Bajo</v>
      </c>
      <c r="AU774">
        <v>263</v>
      </c>
      <c r="AV774" t="str">
        <f t="shared" si="418"/>
        <v>Alto</v>
      </c>
      <c r="AW774">
        <v>129</v>
      </c>
      <c r="AX774" t="str">
        <f t="shared" si="419"/>
        <v>Bajo</v>
      </c>
      <c r="AY774">
        <v>6.5</v>
      </c>
      <c r="AZ774" t="str">
        <f t="shared" si="420"/>
        <v>Alto</v>
      </c>
      <c r="BA774">
        <v>9.9</v>
      </c>
      <c r="BB774" t="str">
        <f t="shared" si="398"/>
        <v>Baja</v>
      </c>
      <c r="BC774">
        <v>7.5</v>
      </c>
      <c r="BD774" t="str">
        <f t="shared" si="421"/>
        <v>Bajo</v>
      </c>
      <c r="BE774">
        <v>6.6</v>
      </c>
      <c r="BF774" t="str">
        <f t="shared" si="422"/>
        <v>Alto</v>
      </c>
      <c r="BG774">
        <v>1</v>
      </c>
      <c r="BH774" t="str">
        <f t="shared" si="423"/>
        <v>Toma ECA</v>
      </c>
      <c r="BI774">
        <v>1</v>
      </c>
      <c r="BJ774" t="str">
        <f t="shared" si="424"/>
        <v>Toma ARB</v>
      </c>
      <c r="BK774">
        <v>0</v>
      </c>
      <c r="BL774" t="str">
        <f t="shared" si="425"/>
        <v>No toma diureticos</v>
      </c>
      <c r="BM774">
        <v>1</v>
      </c>
      <c r="BN774" t="str">
        <f t="shared" si="426"/>
        <v>Toma estatinas</v>
      </c>
      <c r="BO774">
        <v>1</v>
      </c>
      <c r="BP774" t="str">
        <f t="shared" si="427"/>
        <v>Enfermedad renal</v>
      </c>
      <c r="BQ774">
        <v>0</v>
      </c>
      <c r="BR774" t="str">
        <f t="shared" si="428"/>
        <v>Sano</v>
      </c>
    </row>
    <row r="775" spans="1:70" x14ac:dyDescent="0.25">
      <c r="A775" t="s">
        <v>775</v>
      </c>
      <c r="B775">
        <v>43</v>
      </c>
      <c r="C775" t="str">
        <f t="shared" si="399"/>
        <v>Adulto</v>
      </c>
      <c r="D775" t="s">
        <v>1</v>
      </c>
      <c r="E775">
        <v>24.5</v>
      </c>
      <c r="F775" t="str">
        <f t="shared" si="400"/>
        <v>Peso Normal</v>
      </c>
      <c r="G775">
        <v>0</v>
      </c>
      <c r="H775" t="str">
        <f t="shared" si="401"/>
        <v>No tiene herencia</v>
      </c>
      <c r="I775">
        <v>121</v>
      </c>
      <c r="J775">
        <v>69</v>
      </c>
      <c r="K775">
        <v>66</v>
      </c>
      <c r="L775" t="str">
        <f t="shared" si="402"/>
        <v>Normal</v>
      </c>
      <c r="M775">
        <v>59</v>
      </c>
      <c r="N775" t="str">
        <f t="shared" si="403"/>
        <v>Normal</v>
      </c>
      <c r="O775">
        <v>1</v>
      </c>
      <c r="P775" t="str">
        <f t="shared" si="404"/>
        <v>Sin limitaciones</v>
      </c>
      <c r="Q775">
        <v>0</v>
      </c>
      <c r="R775" t="str">
        <f t="shared" si="405"/>
        <v>No tiene cetoacidosis</v>
      </c>
      <c r="S775">
        <v>0</v>
      </c>
      <c r="T775" t="str">
        <f t="shared" si="406"/>
        <v>No tiene Insuficiencia</v>
      </c>
      <c r="U775">
        <v>0</v>
      </c>
      <c r="V775" t="str">
        <f t="shared" si="407"/>
        <v>Normotenso</v>
      </c>
      <c r="W775">
        <v>0.8</v>
      </c>
      <c r="X775" t="str">
        <f t="shared" si="396"/>
        <v>Normal</v>
      </c>
      <c r="Y775">
        <v>16</v>
      </c>
      <c r="Z775" t="str">
        <f t="shared" si="397"/>
        <v>Bajo</v>
      </c>
      <c r="AA775">
        <v>95</v>
      </c>
      <c r="AB775" t="str">
        <f t="shared" si="408"/>
        <v>Normal</v>
      </c>
      <c r="AC775">
        <v>7</v>
      </c>
      <c r="AD775" t="str">
        <f t="shared" si="409"/>
        <v>Normal</v>
      </c>
      <c r="AE775">
        <v>6</v>
      </c>
      <c r="AF775" t="str">
        <f t="shared" si="410"/>
        <v>Normal</v>
      </c>
      <c r="AG775">
        <v>1110</v>
      </c>
      <c r="AH775" t="str">
        <f t="shared" si="411"/>
        <v>Poliuria</v>
      </c>
      <c r="AI775">
        <v>0</v>
      </c>
      <c r="AJ775" t="str">
        <f t="shared" si="412"/>
        <v>No Diabetico</v>
      </c>
      <c r="AK775">
        <v>83</v>
      </c>
      <c r="AL775" t="str">
        <f t="shared" si="413"/>
        <v>Normal</v>
      </c>
      <c r="AM775">
        <v>6.2</v>
      </c>
      <c r="AN775" t="str">
        <f t="shared" si="414"/>
        <v>Prediabetes</v>
      </c>
      <c r="AO775">
        <v>155</v>
      </c>
      <c r="AP775" t="str">
        <f t="shared" si="415"/>
        <v>Normal</v>
      </c>
      <c r="AQ775">
        <v>107</v>
      </c>
      <c r="AR775" t="str">
        <f t="shared" si="416"/>
        <v>Casi normal</v>
      </c>
      <c r="AS775">
        <v>69</v>
      </c>
      <c r="AT775" t="str">
        <f t="shared" si="417"/>
        <v>Normal</v>
      </c>
      <c r="AU775">
        <v>106</v>
      </c>
      <c r="AV775" t="str">
        <f t="shared" si="418"/>
        <v>Normal</v>
      </c>
      <c r="AW775">
        <v>139</v>
      </c>
      <c r="AX775" t="str">
        <f t="shared" si="419"/>
        <v>Normal</v>
      </c>
      <c r="AY775">
        <v>4.3</v>
      </c>
      <c r="AZ775" t="str">
        <f t="shared" si="420"/>
        <v>Normal</v>
      </c>
      <c r="BA775">
        <v>12.2</v>
      </c>
      <c r="BB775" t="str">
        <f t="shared" si="398"/>
        <v>Baja</v>
      </c>
      <c r="BC775">
        <v>9.6</v>
      </c>
      <c r="BD775" t="str">
        <f t="shared" si="421"/>
        <v>Normal</v>
      </c>
      <c r="BE775">
        <v>3.9</v>
      </c>
      <c r="BF775" t="str">
        <f t="shared" si="422"/>
        <v>Normal</v>
      </c>
      <c r="BG775">
        <v>1</v>
      </c>
      <c r="BH775" t="str">
        <f t="shared" si="423"/>
        <v>Toma ECA</v>
      </c>
      <c r="BI775">
        <v>1</v>
      </c>
      <c r="BJ775" t="str">
        <f t="shared" si="424"/>
        <v>Toma ARB</v>
      </c>
      <c r="BK775">
        <v>0</v>
      </c>
      <c r="BL775" t="str">
        <f t="shared" si="425"/>
        <v>No toma diureticos</v>
      </c>
      <c r="BM775">
        <v>0</v>
      </c>
      <c r="BN775" t="str">
        <f t="shared" si="426"/>
        <v>No toma estatinas</v>
      </c>
      <c r="BO775">
        <v>0</v>
      </c>
      <c r="BP775" t="str">
        <f t="shared" si="427"/>
        <v>Sano</v>
      </c>
      <c r="BQ775">
        <v>0</v>
      </c>
      <c r="BR775" t="str">
        <f t="shared" si="428"/>
        <v>Sano</v>
      </c>
    </row>
    <row r="776" spans="1:70" x14ac:dyDescent="0.25">
      <c r="A776" t="s">
        <v>776</v>
      </c>
      <c r="B776">
        <v>76</v>
      </c>
      <c r="C776" t="str">
        <f t="shared" si="399"/>
        <v>Adulto Mayor</v>
      </c>
      <c r="D776" t="s">
        <v>1</v>
      </c>
      <c r="E776">
        <v>33</v>
      </c>
      <c r="F776" t="str">
        <f t="shared" si="400"/>
        <v>Obesidad I</v>
      </c>
      <c r="G776">
        <v>1</v>
      </c>
      <c r="H776" t="str">
        <f t="shared" si="401"/>
        <v>Tiene herencia</v>
      </c>
      <c r="I776">
        <v>187</v>
      </c>
      <c r="J776">
        <v>105</v>
      </c>
      <c r="K776">
        <v>83</v>
      </c>
      <c r="L776" t="str">
        <f t="shared" si="402"/>
        <v>Normal</v>
      </c>
      <c r="M776">
        <v>42</v>
      </c>
      <c r="N776" t="str">
        <f t="shared" si="403"/>
        <v>Intermedia</v>
      </c>
      <c r="O776">
        <v>2</v>
      </c>
      <c r="P776" t="str">
        <f t="shared" si="404"/>
        <v>Ligera limitaciones</v>
      </c>
      <c r="Q776">
        <v>0</v>
      </c>
      <c r="R776" t="str">
        <f t="shared" si="405"/>
        <v>No tiene cetoacidosis</v>
      </c>
      <c r="S776">
        <v>0</v>
      </c>
      <c r="T776" t="str">
        <f t="shared" si="406"/>
        <v>No tiene Insuficiencia</v>
      </c>
      <c r="U776">
        <v>1</v>
      </c>
      <c r="V776" t="str">
        <f t="shared" si="407"/>
        <v>Hipertenso</v>
      </c>
      <c r="W776">
        <v>5</v>
      </c>
      <c r="X776" t="str">
        <f t="shared" si="396"/>
        <v>Alto</v>
      </c>
      <c r="Y776">
        <v>54</v>
      </c>
      <c r="Z776" t="str">
        <f t="shared" si="397"/>
        <v>Normal</v>
      </c>
      <c r="AA776">
        <v>15</v>
      </c>
      <c r="AB776" t="str">
        <f t="shared" si="408"/>
        <v>Dismucion grave</v>
      </c>
      <c r="AC776">
        <v>2811</v>
      </c>
      <c r="AD776" t="str">
        <f t="shared" si="409"/>
        <v>Proteinuria</v>
      </c>
      <c r="AE776">
        <v>2248</v>
      </c>
      <c r="AF776" t="str">
        <f t="shared" si="410"/>
        <v>Macroalbuminuria</v>
      </c>
      <c r="AG776">
        <v>900</v>
      </c>
      <c r="AH776" t="str">
        <f t="shared" si="411"/>
        <v>Poliuria</v>
      </c>
      <c r="AI776">
        <v>1</v>
      </c>
      <c r="AJ776" t="str">
        <f t="shared" si="412"/>
        <v>Diabetico</v>
      </c>
      <c r="AK776">
        <v>153</v>
      </c>
      <c r="AL776" t="str">
        <f t="shared" si="413"/>
        <v>Diabetes</v>
      </c>
      <c r="AM776">
        <v>8.9</v>
      </c>
      <c r="AN776" t="str">
        <f t="shared" si="414"/>
        <v>Diabetes</v>
      </c>
      <c r="AO776">
        <v>203</v>
      </c>
      <c r="AP776" t="str">
        <f t="shared" si="415"/>
        <v>Alto</v>
      </c>
      <c r="AQ776">
        <v>173</v>
      </c>
      <c r="AR776" t="str">
        <f t="shared" si="416"/>
        <v>Alto</v>
      </c>
      <c r="AS776">
        <v>26</v>
      </c>
      <c r="AT776" t="str">
        <f t="shared" si="417"/>
        <v>Bajo</v>
      </c>
      <c r="AU776">
        <v>383</v>
      </c>
      <c r="AV776" t="str">
        <f t="shared" si="418"/>
        <v>Alto</v>
      </c>
      <c r="AW776">
        <v>139</v>
      </c>
      <c r="AX776" t="str">
        <f t="shared" si="419"/>
        <v>Normal</v>
      </c>
      <c r="AY776">
        <v>6.5</v>
      </c>
      <c r="AZ776" t="str">
        <f t="shared" si="420"/>
        <v>Alto</v>
      </c>
      <c r="BA776">
        <v>9.9</v>
      </c>
      <c r="BB776" t="str">
        <f t="shared" si="398"/>
        <v>Baja</v>
      </c>
      <c r="BC776">
        <v>8.8000000000000007</v>
      </c>
      <c r="BD776" t="str">
        <f t="shared" si="421"/>
        <v>Normal</v>
      </c>
      <c r="BE776">
        <v>7.3</v>
      </c>
      <c r="BF776" t="str">
        <f t="shared" si="422"/>
        <v>Alto</v>
      </c>
      <c r="BG776">
        <v>1</v>
      </c>
      <c r="BH776" t="str">
        <f t="shared" si="423"/>
        <v>Toma ECA</v>
      </c>
      <c r="BI776">
        <v>1</v>
      </c>
      <c r="BJ776" t="str">
        <f t="shared" si="424"/>
        <v>Toma ARB</v>
      </c>
      <c r="BK776">
        <v>0</v>
      </c>
      <c r="BL776" t="str">
        <f t="shared" si="425"/>
        <v>No toma diureticos</v>
      </c>
      <c r="BM776">
        <v>0</v>
      </c>
      <c r="BN776" t="str">
        <f t="shared" si="426"/>
        <v>No toma estatinas</v>
      </c>
      <c r="BO776">
        <v>1</v>
      </c>
      <c r="BP776" t="str">
        <f t="shared" si="427"/>
        <v>Enfermedad renal</v>
      </c>
      <c r="BQ776">
        <v>1</v>
      </c>
      <c r="BR776" t="str">
        <f t="shared" si="428"/>
        <v>Enfermedad cardiovascular</v>
      </c>
    </row>
    <row r="777" spans="1:70" x14ac:dyDescent="0.25">
      <c r="A777" t="s">
        <v>777</v>
      </c>
      <c r="B777">
        <v>66</v>
      </c>
      <c r="C777" t="str">
        <f t="shared" si="399"/>
        <v>Adulto Mayor</v>
      </c>
      <c r="D777" t="s">
        <v>6</v>
      </c>
      <c r="E777">
        <v>29</v>
      </c>
      <c r="F777" t="str">
        <f t="shared" si="400"/>
        <v>Sobrepeso</v>
      </c>
      <c r="G777">
        <v>1</v>
      </c>
      <c r="H777" t="str">
        <f t="shared" si="401"/>
        <v>Tiene herencia</v>
      </c>
      <c r="I777">
        <v>118</v>
      </c>
      <c r="J777">
        <v>81</v>
      </c>
      <c r="K777">
        <v>89</v>
      </c>
      <c r="L777" t="str">
        <f t="shared" si="402"/>
        <v>Normal</v>
      </c>
      <c r="M777">
        <v>56</v>
      </c>
      <c r="N777" t="str">
        <f t="shared" si="403"/>
        <v>Normal</v>
      </c>
      <c r="O777">
        <v>2</v>
      </c>
      <c r="P777" t="str">
        <f t="shared" si="404"/>
        <v>Ligera limitaciones</v>
      </c>
      <c r="Q777">
        <v>0</v>
      </c>
      <c r="R777" t="str">
        <f t="shared" si="405"/>
        <v>No tiene cetoacidosis</v>
      </c>
      <c r="S777">
        <v>0</v>
      </c>
      <c r="T777" t="str">
        <f t="shared" si="406"/>
        <v>No tiene Insuficiencia</v>
      </c>
      <c r="U777">
        <v>0</v>
      </c>
      <c r="V777" t="str">
        <f t="shared" si="407"/>
        <v>Normotenso</v>
      </c>
      <c r="W777">
        <v>1.2</v>
      </c>
      <c r="X777" t="str">
        <f t="shared" si="396"/>
        <v>Alto</v>
      </c>
      <c r="Y777">
        <v>34</v>
      </c>
      <c r="Z777" t="str">
        <f t="shared" si="397"/>
        <v>Normal</v>
      </c>
      <c r="AA777">
        <v>103</v>
      </c>
      <c r="AB777" t="str">
        <f t="shared" si="408"/>
        <v>Normal</v>
      </c>
      <c r="AC777">
        <v>19</v>
      </c>
      <c r="AD777" t="str">
        <f t="shared" si="409"/>
        <v>Normal</v>
      </c>
      <c r="AE777">
        <v>15</v>
      </c>
      <c r="AF777" t="str">
        <f t="shared" si="410"/>
        <v>Normal</v>
      </c>
      <c r="AG777">
        <v>1587</v>
      </c>
      <c r="AH777" t="str">
        <f t="shared" si="411"/>
        <v>Poliuria</v>
      </c>
      <c r="AI777">
        <v>0</v>
      </c>
      <c r="AJ777" t="str">
        <f t="shared" si="412"/>
        <v>No Diabetico</v>
      </c>
      <c r="AK777">
        <v>102</v>
      </c>
      <c r="AL777" t="str">
        <f t="shared" si="413"/>
        <v>Prediabetes</v>
      </c>
      <c r="AM777">
        <v>5.8</v>
      </c>
      <c r="AN777" t="str">
        <f t="shared" si="414"/>
        <v>Prediabetes</v>
      </c>
      <c r="AO777">
        <v>214</v>
      </c>
      <c r="AP777" t="str">
        <f t="shared" si="415"/>
        <v>Alto</v>
      </c>
      <c r="AQ777">
        <v>89</v>
      </c>
      <c r="AR777" t="str">
        <f t="shared" si="416"/>
        <v>Normal</v>
      </c>
      <c r="AS777">
        <v>68</v>
      </c>
      <c r="AT777" t="str">
        <f t="shared" si="417"/>
        <v>Normal</v>
      </c>
      <c r="AU777">
        <v>137</v>
      </c>
      <c r="AV777" t="str">
        <f t="shared" si="418"/>
        <v>Normal</v>
      </c>
      <c r="AW777">
        <v>143</v>
      </c>
      <c r="AX777" t="str">
        <f t="shared" si="419"/>
        <v>Normal</v>
      </c>
      <c r="AY777">
        <v>4</v>
      </c>
      <c r="AZ777" t="str">
        <f t="shared" si="420"/>
        <v>Normal</v>
      </c>
      <c r="BA777">
        <v>12.2</v>
      </c>
      <c r="BB777" t="str">
        <f t="shared" si="398"/>
        <v>Normal</v>
      </c>
      <c r="BC777">
        <v>9.8000000000000007</v>
      </c>
      <c r="BD777" t="str">
        <f t="shared" si="421"/>
        <v>Normal</v>
      </c>
      <c r="BE777">
        <v>3.9</v>
      </c>
      <c r="BF777" t="str">
        <f t="shared" si="422"/>
        <v>Normal</v>
      </c>
      <c r="BG777">
        <v>0</v>
      </c>
      <c r="BH777" t="str">
        <f t="shared" si="423"/>
        <v>No Toma ECA</v>
      </c>
      <c r="BI777">
        <v>0</v>
      </c>
      <c r="BJ777" t="str">
        <f t="shared" si="424"/>
        <v>No toma ARB</v>
      </c>
      <c r="BK777">
        <v>0</v>
      </c>
      <c r="BL777" t="str">
        <f t="shared" si="425"/>
        <v>No toma diureticos</v>
      </c>
      <c r="BM777">
        <v>0</v>
      </c>
      <c r="BN777" t="str">
        <f t="shared" si="426"/>
        <v>No toma estatinas</v>
      </c>
      <c r="BO777">
        <v>0</v>
      </c>
      <c r="BP777" t="str">
        <f t="shared" si="427"/>
        <v>Sano</v>
      </c>
      <c r="BQ777">
        <v>0</v>
      </c>
      <c r="BR777" t="str">
        <f t="shared" si="428"/>
        <v>Sano</v>
      </c>
    </row>
    <row r="778" spans="1:70" x14ac:dyDescent="0.25">
      <c r="A778" t="s">
        <v>778</v>
      </c>
      <c r="B778">
        <v>56</v>
      </c>
      <c r="C778" t="str">
        <f t="shared" si="399"/>
        <v>Adulto</v>
      </c>
      <c r="D778" t="s">
        <v>6</v>
      </c>
      <c r="E778">
        <v>38.700000000000003</v>
      </c>
      <c r="F778" t="str">
        <f t="shared" si="400"/>
        <v>Obesidad II</v>
      </c>
      <c r="G778">
        <v>1</v>
      </c>
      <c r="H778" t="str">
        <f t="shared" si="401"/>
        <v>Tiene herencia</v>
      </c>
      <c r="I778">
        <v>175</v>
      </c>
      <c r="J778">
        <v>108</v>
      </c>
      <c r="K778">
        <v>102</v>
      </c>
      <c r="L778" t="str">
        <f t="shared" si="402"/>
        <v>Taquicardia</v>
      </c>
      <c r="M778">
        <v>29</v>
      </c>
      <c r="N778" t="str">
        <f t="shared" si="403"/>
        <v>Reducida</v>
      </c>
      <c r="O778">
        <v>4</v>
      </c>
      <c r="P778" t="str">
        <f t="shared" si="404"/>
        <v>Incapacidad</v>
      </c>
      <c r="Q778">
        <v>0</v>
      </c>
      <c r="R778" t="str">
        <f t="shared" si="405"/>
        <v>No tiene cetoacidosis</v>
      </c>
      <c r="S778">
        <v>0</v>
      </c>
      <c r="T778" t="str">
        <f t="shared" si="406"/>
        <v>No tiene Insuficiencia</v>
      </c>
      <c r="U778">
        <v>1</v>
      </c>
      <c r="V778" t="str">
        <f t="shared" si="407"/>
        <v>Hipertenso</v>
      </c>
      <c r="W778">
        <v>5</v>
      </c>
      <c r="X778" t="str">
        <f t="shared" si="396"/>
        <v>Alto</v>
      </c>
      <c r="Y778">
        <v>63</v>
      </c>
      <c r="Z778" t="str">
        <f t="shared" si="397"/>
        <v>Elevado</v>
      </c>
      <c r="AA778">
        <v>55</v>
      </c>
      <c r="AB778" t="str">
        <f t="shared" si="408"/>
        <v>Funcion disminuida moderada</v>
      </c>
      <c r="AC778">
        <v>1147</v>
      </c>
      <c r="AD778" t="str">
        <f t="shared" si="409"/>
        <v>Proteinuria</v>
      </c>
      <c r="AE778">
        <v>917</v>
      </c>
      <c r="AF778" t="str">
        <f t="shared" si="410"/>
        <v>Macroalbuminuria</v>
      </c>
      <c r="AG778">
        <v>739</v>
      </c>
      <c r="AH778" t="str">
        <f t="shared" si="411"/>
        <v>Poliuria</v>
      </c>
      <c r="AI778">
        <v>0</v>
      </c>
      <c r="AJ778" t="str">
        <f t="shared" si="412"/>
        <v>No Diabetico</v>
      </c>
      <c r="AK778">
        <v>172</v>
      </c>
      <c r="AL778" t="str">
        <f t="shared" si="413"/>
        <v>Diabetes</v>
      </c>
      <c r="AM778">
        <v>8.5</v>
      </c>
      <c r="AN778" t="str">
        <f t="shared" si="414"/>
        <v>Diabetes</v>
      </c>
      <c r="AO778">
        <v>233</v>
      </c>
      <c r="AP778" t="str">
        <f t="shared" si="415"/>
        <v>Alto</v>
      </c>
      <c r="AQ778">
        <v>160</v>
      </c>
      <c r="AR778" t="str">
        <f t="shared" si="416"/>
        <v>Alto</v>
      </c>
      <c r="AS778">
        <v>35</v>
      </c>
      <c r="AT778" t="str">
        <f t="shared" si="417"/>
        <v>Bajo</v>
      </c>
      <c r="AU778">
        <v>185</v>
      </c>
      <c r="AV778" t="str">
        <f t="shared" si="418"/>
        <v>Alto</v>
      </c>
      <c r="AW778">
        <v>135</v>
      </c>
      <c r="AX778" t="str">
        <f t="shared" si="419"/>
        <v>Normal</v>
      </c>
      <c r="AY778">
        <v>6.2</v>
      </c>
      <c r="AZ778" t="str">
        <f t="shared" si="420"/>
        <v>Alto</v>
      </c>
      <c r="BA778">
        <v>9.5</v>
      </c>
      <c r="BB778" t="str">
        <f t="shared" si="398"/>
        <v>Baja</v>
      </c>
      <c r="BC778">
        <v>8.6</v>
      </c>
      <c r="BD778" t="str">
        <f t="shared" si="421"/>
        <v>Normal</v>
      </c>
      <c r="BE778">
        <v>6.8</v>
      </c>
      <c r="BF778" t="str">
        <f t="shared" si="422"/>
        <v>Alto</v>
      </c>
      <c r="BG778">
        <v>0</v>
      </c>
      <c r="BH778" t="str">
        <f t="shared" si="423"/>
        <v>No Toma ECA</v>
      </c>
      <c r="BI778">
        <v>0</v>
      </c>
      <c r="BJ778" t="str">
        <f t="shared" si="424"/>
        <v>No toma ARB</v>
      </c>
      <c r="BK778">
        <v>0</v>
      </c>
      <c r="BL778" t="str">
        <f t="shared" si="425"/>
        <v>No toma diureticos</v>
      </c>
      <c r="BM778">
        <v>1</v>
      </c>
      <c r="BN778" t="str">
        <f t="shared" si="426"/>
        <v>Toma estatinas</v>
      </c>
      <c r="BO778">
        <v>1</v>
      </c>
      <c r="BP778" t="str">
        <f t="shared" si="427"/>
        <v>Enfermedad renal</v>
      </c>
      <c r="BQ778">
        <v>1</v>
      </c>
      <c r="BR778" t="str">
        <f t="shared" si="428"/>
        <v>Enfermedad cardiovascular</v>
      </c>
    </row>
    <row r="779" spans="1:70" x14ac:dyDescent="0.25">
      <c r="A779" t="s">
        <v>779</v>
      </c>
      <c r="B779">
        <v>78</v>
      </c>
      <c r="C779" t="str">
        <f t="shared" si="399"/>
        <v>Adulto Mayor</v>
      </c>
      <c r="D779" t="s">
        <v>6</v>
      </c>
      <c r="E779">
        <v>39.700000000000003</v>
      </c>
      <c r="F779" t="str">
        <f t="shared" si="400"/>
        <v>Obesidad II</v>
      </c>
      <c r="G779">
        <v>1</v>
      </c>
      <c r="H779" t="str">
        <f t="shared" si="401"/>
        <v>Tiene herencia</v>
      </c>
      <c r="I779">
        <v>154</v>
      </c>
      <c r="J779">
        <v>104</v>
      </c>
      <c r="K779">
        <v>101</v>
      </c>
      <c r="L779" t="str">
        <f t="shared" si="402"/>
        <v>Taquicardia</v>
      </c>
      <c r="M779">
        <v>31</v>
      </c>
      <c r="N779" t="str">
        <f t="shared" si="403"/>
        <v>Reducida</v>
      </c>
      <c r="O779">
        <v>4</v>
      </c>
      <c r="P779" t="str">
        <f t="shared" si="404"/>
        <v>Incapacidad</v>
      </c>
      <c r="Q779">
        <v>0</v>
      </c>
      <c r="R779" t="str">
        <f t="shared" si="405"/>
        <v>No tiene cetoacidosis</v>
      </c>
      <c r="S779">
        <v>0</v>
      </c>
      <c r="T779" t="str">
        <f t="shared" si="406"/>
        <v>No tiene Insuficiencia</v>
      </c>
      <c r="U779">
        <v>1</v>
      </c>
      <c r="V779" t="str">
        <f t="shared" si="407"/>
        <v>Hipertenso</v>
      </c>
      <c r="W779">
        <v>3.3</v>
      </c>
      <c r="X779" t="str">
        <f t="shared" si="396"/>
        <v>Alto</v>
      </c>
      <c r="Y779">
        <v>119</v>
      </c>
      <c r="Z779" t="str">
        <f t="shared" si="397"/>
        <v>Riesgo</v>
      </c>
      <c r="AA779">
        <v>19</v>
      </c>
      <c r="AB779" t="str">
        <f t="shared" si="408"/>
        <v>Dismucion grave</v>
      </c>
      <c r="AC779">
        <v>1100</v>
      </c>
      <c r="AD779" t="str">
        <f t="shared" si="409"/>
        <v>Proteinuria</v>
      </c>
      <c r="AE779">
        <v>990</v>
      </c>
      <c r="AF779" t="str">
        <f t="shared" si="410"/>
        <v>Macroalbuminuria</v>
      </c>
      <c r="AG779">
        <v>761</v>
      </c>
      <c r="AH779" t="str">
        <f t="shared" si="411"/>
        <v>Poliuria</v>
      </c>
      <c r="AI779">
        <v>1</v>
      </c>
      <c r="AJ779" t="str">
        <f t="shared" si="412"/>
        <v>Diabetico</v>
      </c>
      <c r="AK779">
        <v>126</v>
      </c>
      <c r="AL779" t="str">
        <f t="shared" si="413"/>
        <v>Diabetes</v>
      </c>
      <c r="AM779">
        <v>8</v>
      </c>
      <c r="AN779" t="str">
        <f t="shared" si="414"/>
        <v>Diabetes</v>
      </c>
      <c r="AO779">
        <v>206</v>
      </c>
      <c r="AP779" t="str">
        <f t="shared" si="415"/>
        <v>Alto</v>
      </c>
      <c r="AQ779">
        <v>170</v>
      </c>
      <c r="AR779" t="str">
        <f t="shared" si="416"/>
        <v>Alto</v>
      </c>
      <c r="AS779">
        <v>28</v>
      </c>
      <c r="AT779" t="str">
        <f t="shared" si="417"/>
        <v>Bajo</v>
      </c>
      <c r="AU779">
        <v>442</v>
      </c>
      <c r="AV779" t="str">
        <f t="shared" si="418"/>
        <v>Alto</v>
      </c>
      <c r="AW779">
        <v>128</v>
      </c>
      <c r="AX779" t="str">
        <f t="shared" si="419"/>
        <v>Bajo</v>
      </c>
      <c r="AY779">
        <v>5.3</v>
      </c>
      <c r="AZ779" t="str">
        <f t="shared" si="420"/>
        <v>Alto</v>
      </c>
      <c r="BA779">
        <v>10.6</v>
      </c>
      <c r="BB779" t="str">
        <f t="shared" si="398"/>
        <v>Baja</v>
      </c>
      <c r="BC779">
        <v>8.4</v>
      </c>
      <c r="BD779" t="str">
        <f t="shared" si="421"/>
        <v>Bajo</v>
      </c>
      <c r="BE779">
        <v>7</v>
      </c>
      <c r="BF779" t="str">
        <f t="shared" si="422"/>
        <v>Alto</v>
      </c>
      <c r="BG779">
        <v>1</v>
      </c>
      <c r="BH779" t="str">
        <f t="shared" si="423"/>
        <v>Toma ECA</v>
      </c>
      <c r="BI779">
        <v>0</v>
      </c>
      <c r="BJ779" t="str">
        <f t="shared" si="424"/>
        <v>No toma ARB</v>
      </c>
      <c r="BK779">
        <v>0</v>
      </c>
      <c r="BL779" t="str">
        <f t="shared" si="425"/>
        <v>No toma diureticos</v>
      </c>
      <c r="BM779">
        <v>1</v>
      </c>
      <c r="BN779" t="str">
        <f t="shared" si="426"/>
        <v>Toma estatinas</v>
      </c>
      <c r="BO779">
        <v>1</v>
      </c>
      <c r="BP779" t="str">
        <f t="shared" si="427"/>
        <v>Enfermedad renal</v>
      </c>
      <c r="BQ779">
        <v>0</v>
      </c>
      <c r="BR779" t="str">
        <f t="shared" si="428"/>
        <v>Sano</v>
      </c>
    </row>
    <row r="780" spans="1:70" x14ac:dyDescent="0.25">
      <c r="A780" t="s">
        <v>780</v>
      </c>
      <c r="B780">
        <v>55</v>
      </c>
      <c r="C780" t="str">
        <f t="shared" si="399"/>
        <v>Adulto</v>
      </c>
      <c r="D780" t="s">
        <v>6</v>
      </c>
      <c r="E780">
        <v>25</v>
      </c>
      <c r="F780" t="str">
        <f t="shared" si="400"/>
        <v>Sobrepeso</v>
      </c>
      <c r="G780">
        <v>0</v>
      </c>
      <c r="H780" t="str">
        <f t="shared" si="401"/>
        <v>No tiene herencia</v>
      </c>
      <c r="I780">
        <v>127</v>
      </c>
      <c r="J780">
        <v>74</v>
      </c>
      <c r="K780">
        <v>70</v>
      </c>
      <c r="L780" t="str">
        <f t="shared" si="402"/>
        <v>Normal</v>
      </c>
      <c r="M780">
        <v>55</v>
      </c>
      <c r="N780" t="str">
        <f t="shared" si="403"/>
        <v>Normal</v>
      </c>
      <c r="O780">
        <v>2</v>
      </c>
      <c r="P780" t="str">
        <f t="shared" si="404"/>
        <v>Ligera limitaciones</v>
      </c>
      <c r="Q780">
        <v>0</v>
      </c>
      <c r="R780" t="str">
        <f t="shared" si="405"/>
        <v>No tiene cetoacidosis</v>
      </c>
      <c r="S780">
        <v>0</v>
      </c>
      <c r="T780" t="str">
        <f t="shared" si="406"/>
        <v>No tiene Insuficiencia</v>
      </c>
      <c r="U780">
        <v>1</v>
      </c>
      <c r="V780" t="str">
        <f t="shared" si="407"/>
        <v>Hipertenso</v>
      </c>
      <c r="W780">
        <v>0.8</v>
      </c>
      <c r="X780" t="str">
        <f t="shared" si="396"/>
        <v>Normal</v>
      </c>
      <c r="Y780">
        <v>21</v>
      </c>
      <c r="Z780" t="str">
        <f t="shared" si="397"/>
        <v>Normal</v>
      </c>
      <c r="AA780">
        <v>88</v>
      </c>
      <c r="AB780" t="str">
        <f t="shared" si="408"/>
        <v>Funcion disminuida</v>
      </c>
      <c r="AC780">
        <v>6</v>
      </c>
      <c r="AD780" t="str">
        <f t="shared" si="409"/>
        <v>Normal</v>
      </c>
      <c r="AE780">
        <v>5</v>
      </c>
      <c r="AF780" t="str">
        <f t="shared" si="410"/>
        <v>Normal</v>
      </c>
      <c r="AG780">
        <v>2286</v>
      </c>
      <c r="AH780" t="str">
        <f t="shared" si="411"/>
        <v>Poliuria</v>
      </c>
      <c r="AI780">
        <v>0</v>
      </c>
      <c r="AJ780" t="str">
        <f t="shared" si="412"/>
        <v>No Diabetico</v>
      </c>
      <c r="AK780">
        <v>100</v>
      </c>
      <c r="AL780" t="str">
        <f t="shared" si="413"/>
        <v>Prediabetes</v>
      </c>
      <c r="AM780">
        <v>5.7</v>
      </c>
      <c r="AN780" t="str">
        <f t="shared" si="414"/>
        <v>Prediabetes</v>
      </c>
      <c r="AO780">
        <v>194</v>
      </c>
      <c r="AP780" t="str">
        <f t="shared" si="415"/>
        <v>Normal</v>
      </c>
      <c r="AQ780">
        <v>126</v>
      </c>
      <c r="AR780" t="str">
        <f t="shared" si="416"/>
        <v>Casi normal</v>
      </c>
      <c r="AS780">
        <v>52</v>
      </c>
      <c r="AT780" t="str">
        <f t="shared" si="417"/>
        <v>Bajo</v>
      </c>
      <c r="AU780">
        <v>160</v>
      </c>
      <c r="AV780" t="str">
        <f t="shared" si="418"/>
        <v>Alto</v>
      </c>
      <c r="AW780">
        <v>142</v>
      </c>
      <c r="AX780" t="str">
        <f t="shared" si="419"/>
        <v>Normal</v>
      </c>
      <c r="AY780">
        <v>3.9</v>
      </c>
      <c r="AZ780" t="str">
        <f t="shared" si="420"/>
        <v>Normal</v>
      </c>
      <c r="BA780">
        <v>14.7</v>
      </c>
      <c r="BB780" t="str">
        <f t="shared" si="398"/>
        <v>Normal</v>
      </c>
      <c r="BC780">
        <v>10</v>
      </c>
      <c r="BD780" t="str">
        <f t="shared" si="421"/>
        <v>Normal</v>
      </c>
      <c r="BE780">
        <v>3</v>
      </c>
      <c r="BF780" t="str">
        <f t="shared" si="422"/>
        <v>Normal</v>
      </c>
      <c r="BG780">
        <v>0</v>
      </c>
      <c r="BH780" t="str">
        <f t="shared" si="423"/>
        <v>No Toma ECA</v>
      </c>
      <c r="BI780">
        <v>0</v>
      </c>
      <c r="BJ780" t="str">
        <f t="shared" si="424"/>
        <v>No toma ARB</v>
      </c>
      <c r="BK780">
        <v>0</v>
      </c>
      <c r="BL780" t="str">
        <f t="shared" si="425"/>
        <v>No toma diureticos</v>
      </c>
      <c r="BM780">
        <v>0</v>
      </c>
      <c r="BN780" t="str">
        <f t="shared" si="426"/>
        <v>No toma estatinas</v>
      </c>
      <c r="BO780">
        <v>0</v>
      </c>
      <c r="BP780" t="str">
        <f t="shared" si="427"/>
        <v>Sano</v>
      </c>
      <c r="BQ780">
        <v>1</v>
      </c>
      <c r="BR780" t="str">
        <f t="shared" si="428"/>
        <v>Enfermedad cardiovascular</v>
      </c>
    </row>
    <row r="781" spans="1:70" x14ac:dyDescent="0.25">
      <c r="A781" t="s">
        <v>781</v>
      </c>
      <c r="B781">
        <v>30</v>
      </c>
      <c r="C781" t="str">
        <f t="shared" si="399"/>
        <v>Adulto</v>
      </c>
      <c r="D781" t="s">
        <v>1</v>
      </c>
      <c r="E781">
        <v>23.2</v>
      </c>
      <c r="F781" t="str">
        <f t="shared" si="400"/>
        <v>Peso Normal</v>
      </c>
      <c r="G781">
        <v>0</v>
      </c>
      <c r="H781" t="str">
        <f t="shared" si="401"/>
        <v>No tiene herencia</v>
      </c>
      <c r="I781">
        <v>134</v>
      </c>
      <c r="J781">
        <v>77</v>
      </c>
      <c r="K781">
        <v>67</v>
      </c>
      <c r="L781" t="str">
        <f t="shared" si="402"/>
        <v>Normal</v>
      </c>
      <c r="M781">
        <v>65</v>
      </c>
      <c r="N781" t="str">
        <f t="shared" si="403"/>
        <v>Normal</v>
      </c>
      <c r="O781">
        <v>2</v>
      </c>
      <c r="P781" t="str">
        <f t="shared" si="404"/>
        <v>Ligera limitaciones</v>
      </c>
      <c r="Q781">
        <v>0</v>
      </c>
      <c r="R781" t="str">
        <f t="shared" si="405"/>
        <v>No tiene cetoacidosis</v>
      </c>
      <c r="S781">
        <v>0</v>
      </c>
      <c r="T781" t="str">
        <f t="shared" si="406"/>
        <v>No tiene Insuficiencia</v>
      </c>
      <c r="U781">
        <v>1</v>
      </c>
      <c r="V781" t="str">
        <f t="shared" si="407"/>
        <v>Hipertenso</v>
      </c>
      <c r="W781">
        <v>1.2</v>
      </c>
      <c r="X781" t="str">
        <f t="shared" si="396"/>
        <v>Normal</v>
      </c>
      <c r="Y781">
        <v>35</v>
      </c>
      <c r="Z781" t="str">
        <f t="shared" si="397"/>
        <v>Normal</v>
      </c>
      <c r="AA781">
        <v>74</v>
      </c>
      <c r="AB781" t="str">
        <f t="shared" si="408"/>
        <v>Funcion disminuida</v>
      </c>
      <c r="AC781">
        <v>28</v>
      </c>
      <c r="AD781" t="str">
        <f t="shared" si="409"/>
        <v>Normal</v>
      </c>
      <c r="AE781">
        <v>22</v>
      </c>
      <c r="AF781" t="str">
        <f t="shared" si="410"/>
        <v>Normal</v>
      </c>
      <c r="AG781">
        <v>1481</v>
      </c>
      <c r="AH781" t="str">
        <f t="shared" si="411"/>
        <v>Poliuria</v>
      </c>
      <c r="AI781">
        <v>1</v>
      </c>
      <c r="AJ781" t="str">
        <f t="shared" si="412"/>
        <v>Diabetico</v>
      </c>
      <c r="AK781">
        <v>81</v>
      </c>
      <c r="AL781" t="str">
        <f t="shared" si="413"/>
        <v>Normal</v>
      </c>
      <c r="AM781">
        <v>5.0999999999999996</v>
      </c>
      <c r="AN781" t="str">
        <f t="shared" si="414"/>
        <v>Normal</v>
      </c>
      <c r="AO781">
        <v>154</v>
      </c>
      <c r="AP781" t="str">
        <f t="shared" si="415"/>
        <v>Normal</v>
      </c>
      <c r="AQ781">
        <v>106</v>
      </c>
      <c r="AR781" t="str">
        <f t="shared" si="416"/>
        <v>Casi normal</v>
      </c>
      <c r="AS781">
        <v>68</v>
      </c>
      <c r="AT781" t="str">
        <f t="shared" si="417"/>
        <v>Normal</v>
      </c>
      <c r="AU781">
        <v>147</v>
      </c>
      <c r="AV781" t="str">
        <f t="shared" si="418"/>
        <v>Normal</v>
      </c>
      <c r="AW781">
        <v>135</v>
      </c>
      <c r="AX781" t="str">
        <f t="shared" si="419"/>
        <v>Normal</v>
      </c>
      <c r="AY781">
        <v>4.0999999999999996</v>
      </c>
      <c r="AZ781" t="str">
        <f t="shared" si="420"/>
        <v>Normal</v>
      </c>
      <c r="BA781">
        <v>15.3</v>
      </c>
      <c r="BB781" t="str">
        <f t="shared" si="398"/>
        <v>Normal</v>
      </c>
      <c r="BC781">
        <v>10.199999999999999</v>
      </c>
      <c r="BD781" t="str">
        <f t="shared" si="421"/>
        <v>Normal</v>
      </c>
      <c r="BE781">
        <v>4</v>
      </c>
      <c r="BF781" t="str">
        <f t="shared" si="422"/>
        <v>Normal</v>
      </c>
      <c r="BG781">
        <v>1</v>
      </c>
      <c r="BH781" t="str">
        <f t="shared" si="423"/>
        <v>Toma ECA</v>
      </c>
      <c r="BI781">
        <v>0</v>
      </c>
      <c r="BJ781" t="str">
        <f t="shared" si="424"/>
        <v>No toma ARB</v>
      </c>
      <c r="BK781">
        <v>0</v>
      </c>
      <c r="BL781" t="str">
        <f t="shared" si="425"/>
        <v>No toma diureticos</v>
      </c>
      <c r="BM781">
        <v>0</v>
      </c>
      <c r="BN781" t="str">
        <f t="shared" si="426"/>
        <v>No toma estatinas</v>
      </c>
      <c r="BO781">
        <v>0</v>
      </c>
      <c r="BP781" t="str">
        <f t="shared" si="427"/>
        <v>Sano</v>
      </c>
      <c r="BQ781">
        <v>1</v>
      </c>
      <c r="BR781" t="str">
        <f t="shared" si="428"/>
        <v>Enfermedad cardiovascular</v>
      </c>
    </row>
    <row r="782" spans="1:70" x14ac:dyDescent="0.25">
      <c r="A782" t="s">
        <v>782</v>
      </c>
      <c r="B782">
        <v>36</v>
      </c>
      <c r="C782" t="str">
        <f t="shared" si="399"/>
        <v>Adulto</v>
      </c>
      <c r="D782" t="s">
        <v>6</v>
      </c>
      <c r="E782">
        <v>26.8</v>
      </c>
      <c r="F782" t="str">
        <f t="shared" si="400"/>
        <v>Sobrepeso</v>
      </c>
      <c r="G782">
        <v>0</v>
      </c>
      <c r="H782" t="str">
        <f t="shared" si="401"/>
        <v>No tiene herencia</v>
      </c>
      <c r="I782">
        <v>101</v>
      </c>
      <c r="J782">
        <v>65</v>
      </c>
      <c r="K782">
        <v>84</v>
      </c>
      <c r="L782" t="str">
        <f t="shared" si="402"/>
        <v>Normal</v>
      </c>
      <c r="M782">
        <v>61</v>
      </c>
      <c r="N782" t="str">
        <f t="shared" si="403"/>
        <v>Normal</v>
      </c>
      <c r="O782">
        <v>1</v>
      </c>
      <c r="P782" t="str">
        <f t="shared" si="404"/>
        <v>Sin limitaciones</v>
      </c>
      <c r="Q782">
        <v>0</v>
      </c>
      <c r="R782" t="str">
        <f t="shared" si="405"/>
        <v>No tiene cetoacidosis</v>
      </c>
      <c r="S782">
        <v>0</v>
      </c>
      <c r="T782" t="str">
        <f t="shared" si="406"/>
        <v>No tiene Insuficiencia</v>
      </c>
      <c r="U782">
        <v>1</v>
      </c>
      <c r="V782" t="str">
        <f t="shared" si="407"/>
        <v>Hipertenso</v>
      </c>
      <c r="W782">
        <v>0.8</v>
      </c>
      <c r="X782" t="str">
        <f t="shared" si="396"/>
        <v>Normal</v>
      </c>
      <c r="Y782">
        <v>17</v>
      </c>
      <c r="Z782" t="str">
        <f t="shared" si="397"/>
        <v>Normal</v>
      </c>
      <c r="AA782">
        <v>119</v>
      </c>
      <c r="AB782" t="str">
        <f t="shared" si="408"/>
        <v>Normal</v>
      </c>
      <c r="AC782">
        <v>8</v>
      </c>
      <c r="AD782" t="str">
        <f t="shared" si="409"/>
        <v>Normal</v>
      </c>
      <c r="AE782">
        <v>5</v>
      </c>
      <c r="AF782" t="str">
        <f t="shared" si="410"/>
        <v>Normal</v>
      </c>
      <c r="AG782">
        <v>1255</v>
      </c>
      <c r="AH782" t="str">
        <f t="shared" si="411"/>
        <v>Poliuria</v>
      </c>
      <c r="AI782">
        <v>0</v>
      </c>
      <c r="AJ782" t="str">
        <f t="shared" si="412"/>
        <v>No Diabetico</v>
      </c>
      <c r="AK782">
        <v>120</v>
      </c>
      <c r="AL782" t="str">
        <f t="shared" si="413"/>
        <v>Prediabetes</v>
      </c>
      <c r="AM782">
        <v>5.7</v>
      </c>
      <c r="AN782" t="str">
        <f t="shared" si="414"/>
        <v>Prediabetes</v>
      </c>
      <c r="AO782">
        <v>187</v>
      </c>
      <c r="AP782" t="str">
        <f t="shared" si="415"/>
        <v>Normal</v>
      </c>
      <c r="AQ782">
        <v>101</v>
      </c>
      <c r="AR782" t="str">
        <f t="shared" si="416"/>
        <v>Casi normal</v>
      </c>
      <c r="AS782">
        <v>53</v>
      </c>
      <c r="AT782" t="str">
        <f t="shared" si="417"/>
        <v>Bajo</v>
      </c>
      <c r="AU782">
        <v>158</v>
      </c>
      <c r="AV782" t="str">
        <f t="shared" si="418"/>
        <v>Alto</v>
      </c>
      <c r="AW782">
        <v>141</v>
      </c>
      <c r="AX782" t="str">
        <f t="shared" si="419"/>
        <v>Normal</v>
      </c>
      <c r="AY782">
        <v>3.5</v>
      </c>
      <c r="AZ782" t="str">
        <f t="shared" si="420"/>
        <v>Normal</v>
      </c>
      <c r="BA782">
        <v>15</v>
      </c>
      <c r="BB782" t="str">
        <f t="shared" si="398"/>
        <v>Normal</v>
      </c>
      <c r="BC782">
        <v>8.6</v>
      </c>
      <c r="BD782" t="str">
        <f t="shared" si="421"/>
        <v>Normal</v>
      </c>
      <c r="BE782">
        <v>4.4000000000000004</v>
      </c>
      <c r="BF782" t="str">
        <f t="shared" si="422"/>
        <v>Normal</v>
      </c>
      <c r="BG782">
        <v>1</v>
      </c>
      <c r="BH782" t="str">
        <f t="shared" si="423"/>
        <v>Toma ECA</v>
      </c>
      <c r="BI782">
        <v>0</v>
      </c>
      <c r="BJ782" t="str">
        <f t="shared" si="424"/>
        <v>No toma ARB</v>
      </c>
      <c r="BK782">
        <v>0</v>
      </c>
      <c r="BL782" t="str">
        <f t="shared" si="425"/>
        <v>No toma diureticos</v>
      </c>
      <c r="BM782">
        <v>0</v>
      </c>
      <c r="BN782" t="str">
        <f t="shared" si="426"/>
        <v>No toma estatinas</v>
      </c>
      <c r="BO782">
        <v>0</v>
      </c>
      <c r="BP782" t="str">
        <f t="shared" si="427"/>
        <v>Sano</v>
      </c>
      <c r="BQ782">
        <v>1</v>
      </c>
      <c r="BR782" t="str">
        <f t="shared" si="428"/>
        <v>Enfermedad cardiovascular</v>
      </c>
    </row>
    <row r="783" spans="1:70" x14ac:dyDescent="0.25">
      <c r="A783" t="s">
        <v>783</v>
      </c>
      <c r="B783">
        <v>36</v>
      </c>
      <c r="C783" t="str">
        <f t="shared" si="399"/>
        <v>Adulto</v>
      </c>
      <c r="D783" t="s">
        <v>1</v>
      </c>
      <c r="E783">
        <v>27.5</v>
      </c>
      <c r="F783" t="str">
        <f t="shared" si="400"/>
        <v>Sobrepeso</v>
      </c>
      <c r="G783">
        <v>0</v>
      </c>
      <c r="H783" t="str">
        <f t="shared" si="401"/>
        <v>No tiene herencia</v>
      </c>
      <c r="I783">
        <v>107</v>
      </c>
      <c r="J783">
        <v>81</v>
      </c>
      <c r="K783">
        <v>71</v>
      </c>
      <c r="L783" t="str">
        <f t="shared" si="402"/>
        <v>Normal</v>
      </c>
      <c r="M783">
        <v>63</v>
      </c>
      <c r="N783" t="str">
        <f t="shared" si="403"/>
        <v>Normal</v>
      </c>
      <c r="O783">
        <v>1</v>
      </c>
      <c r="P783" t="str">
        <f t="shared" si="404"/>
        <v>Sin limitaciones</v>
      </c>
      <c r="Q783">
        <v>0</v>
      </c>
      <c r="R783" t="str">
        <f t="shared" si="405"/>
        <v>No tiene cetoacidosis</v>
      </c>
      <c r="S783">
        <v>0</v>
      </c>
      <c r="T783" t="str">
        <f t="shared" si="406"/>
        <v>No tiene Insuficiencia</v>
      </c>
      <c r="U783">
        <v>1</v>
      </c>
      <c r="V783" t="str">
        <f t="shared" si="407"/>
        <v>Hipertenso</v>
      </c>
      <c r="W783">
        <v>1.1000000000000001</v>
      </c>
      <c r="X783" t="str">
        <f t="shared" si="396"/>
        <v>Normal</v>
      </c>
      <c r="Y783">
        <v>16</v>
      </c>
      <c r="Z783" t="str">
        <f t="shared" si="397"/>
        <v>Bajo</v>
      </c>
      <c r="AA783">
        <v>71</v>
      </c>
      <c r="AB783" t="str">
        <f t="shared" si="408"/>
        <v>Funcion disminuida</v>
      </c>
      <c r="AC783">
        <v>18</v>
      </c>
      <c r="AD783" t="str">
        <f t="shared" si="409"/>
        <v>Normal</v>
      </c>
      <c r="AE783">
        <v>12</v>
      </c>
      <c r="AF783" t="str">
        <f t="shared" si="410"/>
        <v>Normal</v>
      </c>
      <c r="AG783">
        <v>1646</v>
      </c>
      <c r="AH783" t="str">
        <f t="shared" si="411"/>
        <v>Poliuria</v>
      </c>
      <c r="AI783">
        <v>0</v>
      </c>
      <c r="AJ783" t="str">
        <f t="shared" si="412"/>
        <v>No Diabetico</v>
      </c>
      <c r="AK783">
        <v>92</v>
      </c>
      <c r="AL783" t="str">
        <f t="shared" si="413"/>
        <v>Normal</v>
      </c>
      <c r="AM783">
        <v>5.2</v>
      </c>
      <c r="AN783" t="str">
        <f t="shared" si="414"/>
        <v>Normal</v>
      </c>
      <c r="AO783">
        <v>214</v>
      </c>
      <c r="AP783" t="str">
        <f t="shared" si="415"/>
        <v>Alto</v>
      </c>
      <c r="AQ783">
        <v>128</v>
      </c>
      <c r="AR783" t="str">
        <f t="shared" si="416"/>
        <v>Casi normal</v>
      </c>
      <c r="AS783">
        <v>42</v>
      </c>
      <c r="AT783" t="str">
        <f t="shared" si="417"/>
        <v>Bajo</v>
      </c>
      <c r="AU783">
        <v>96</v>
      </c>
      <c r="AV783" t="str">
        <f t="shared" si="418"/>
        <v>Normal</v>
      </c>
      <c r="AW783">
        <v>142</v>
      </c>
      <c r="AX783" t="str">
        <f t="shared" si="419"/>
        <v>Normal</v>
      </c>
      <c r="AY783">
        <v>3.9</v>
      </c>
      <c r="AZ783" t="str">
        <f t="shared" si="420"/>
        <v>Normal</v>
      </c>
      <c r="BA783">
        <v>14</v>
      </c>
      <c r="BB783" t="str">
        <f t="shared" si="398"/>
        <v>Normal</v>
      </c>
      <c r="BC783">
        <v>9.1999999999999993</v>
      </c>
      <c r="BD783" t="str">
        <f t="shared" si="421"/>
        <v>Normal</v>
      </c>
      <c r="BE783">
        <v>3.6</v>
      </c>
      <c r="BF783" t="str">
        <f t="shared" si="422"/>
        <v>Normal</v>
      </c>
      <c r="BG783">
        <v>0</v>
      </c>
      <c r="BH783" t="str">
        <f t="shared" si="423"/>
        <v>No Toma ECA</v>
      </c>
      <c r="BI783">
        <v>1</v>
      </c>
      <c r="BJ783" t="str">
        <f t="shared" si="424"/>
        <v>Toma ARB</v>
      </c>
      <c r="BK783">
        <v>1</v>
      </c>
      <c r="BL783" t="str">
        <f t="shared" si="425"/>
        <v>Toma diureticos</v>
      </c>
      <c r="BM783">
        <v>1</v>
      </c>
      <c r="BN783" t="str">
        <f t="shared" si="426"/>
        <v>Toma estatinas</v>
      </c>
      <c r="BO783">
        <v>0</v>
      </c>
      <c r="BP783" t="str">
        <f t="shared" si="427"/>
        <v>Sano</v>
      </c>
      <c r="BQ783">
        <v>1</v>
      </c>
      <c r="BR783" t="str">
        <f t="shared" si="428"/>
        <v>Enfermedad cardiovascular</v>
      </c>
    </row>
    <row r="784" spans="1:70" x14ac:dyDescent="0.25">
      <c r="A784" t="s">
        <v>784</v>
      </c>
      <c r="B784">
        <v>33</v>
      </c>
      <c r="C784" t="str">
        <f t="shared" si="399"/>
        <v>Adulto</v>
      </c>
      <c r="D784" t="s">
        <v>6</v>
      </c>
      <c r="E784">
        <v>23.1</v>
      </c>
      <c r="F784" t="str">
        <f t="shared" si="400"/>
        <v>Peso Normal</v>
      </c>
      <c r="G784">
        <v>1</v>
      </c>
      <c r="H784" t="str">
        <f t="shared" si="401"/>
        <v>Tiene herencia</v>
      </c>
      <c r="I784">
        <v>104</v>
      </c>
      <c r="J784">
        <v>73</v>
      </c>
      <c r="K784">
        <v>79</v>
      </c>
      <c r="L784" t="str">
        <f t="shared" si="402"/>
        <v>Normal</v>
      </c>
      <c r="M784">
        <v>70</v>
      </c>
      <c r="N784" t="str">
        <f t="shared" si="403"/>
        <v>Normal</v>
      </c>
      <c r="O784">
        <v>1</v>
      </c>
      <c r="P784" t="str">
        <f t="shared" si="404"/>
        <v>Sin limitaciones</v>
      </c>
      <c r="Q784">
        <v>0</v>
      </c>
      <c r="R784" t="str">
        <f t="shared" si="405"/>
        <v>No tiene cetoacidosis</v>
      </c>
      <c r="S784">
        <v>0</v>
      </c>
      <c r="T784" t="str">
        <f t="shared" si="406"/>
        <v>No tiene Insuficiencia</v>
      </c>
      <c r="U784">
        <v>0</v>
      </c>
      <c r="V784" t="str">
        <f t="shared" si="407"/>
        <v>Normotenso</v>
      </c>
      <c r="W784">
        <v>1.2</v>
      </c>
      <c r="X784" t="str">
        <f t="shared" si="396"/>
        <v>Alto</v>
      </c>
      <c r="Y784">
        <v>32</v>
      </c>
      <c r="Z784" t="str">
        <f t="shared" si="397"/>
        <v>Normal</v>
      </c>
      <c r="AA784">
        <v>62</v>
      </c>
      <c r="AB784" t="str">
        <f t="shared" si="408"/>
        <v>Funcion disminuida</v>
      </c>
      <c r="AC784">
        <v>9</v>
      </c>
      <c r="AD784" t="str">
        <f t="shared" si="409"/>
        <v>Normal</v>
      </c>
      <c r="AE784">
        <v>8</v>
      </c>
      <c r="AF784" t="str">
        <f t="shared" si="410"/>
        <v>Normal</v>
      </c>
      <c r="AG784">
        <v>2076</v>
      </c>
      <c r="AH784" t="str">
        <f t="shared" si="411"/>
        <v>Poliuria</v>
      </c>
      <c r="AI784">
        <v>0</v>
      </c>
      <c r="AJ784" t="str">
        <f t="shared" si="412"/>
        <v>No Diabetico</v>
      </c>
      <c r="AK784">
        <v>98</v>
      </c>
      <c r="AL784" t="str">
        <f t="shared" si="413"/>
        <v>Normal</v>
      </c>
      <c r="AM784">
        <v>4.8</v>
      </c>
      <c r="AN784" t="str">
        <f t="shared" si="414"/>
        <v>Normal</v>
      </c>
      <c r="AO784">
        <v>203</v>
      </c>
      <c r="AP784" t="str">
        <f t="shared" si="415"/>
        <v>Alto</v>
      </c>
      <c r="AQ784">
        <v>118</v>
      </c>
      <c r="AR784" t="str">
        <f t="shared" si="416"/>
        <v>Casi normal</v>
      </c>
      <c r="AS784">
        <v>49</v>
      </c>
      <c r="AT784" t="str">
        <f t="shared" si="417"/>
        <v>Bajo</v>
      </c>
      <c r="AU784">
        <v>147</v>
      </c>
      <c r="AV784" t="str">
        <f t="shared" si="418"/>
        <v>Normal</v>
      </c>
      <c r="AW784">
        <v>144</v>
      </c>
      <c r="AX784" t="str">
        <f t="shared" si="419"/>
        <v>Normal</v>
      </c>
      <c r="AY784">
        <v>4.2</v>
      </c>
      <c r="AZ784" t="str">
        <f t="shared" si="420"/>
        <v>Normal</v>
      </c>
      <c r="BA784">
        <v>16</v>
      </c>
      <c r="BB784" t="str">
        <f t="shared" si="398"/>
        <v>Alta</v>
      </c>
      <c r="BC784">
        <v>10.4</v>
      </c>
      <c r="BD784" t="str">
        <f t="shared" si="421"/>
        <v>Normal</v>
      </c>
      <c r="BE784">
        <v>3.7</v>
      </c>
      <c r="BF784" t="str">
        <f t="shared" si="422"/>
        <v>Normal</v>
      </c>
      <c r="BG784">
        <v>0</v>
      </c>
      <c r="BH784" t="str">
        <f t="shared" si="423"/>
        <v>No Toma ECA</v>
      </c>
      <c r="BI784">
        <v>0</v>
      </c>
      <c r="BJ784" t="str">
        <f t="shared" si="424"/>
        <v>No toma ARB</v>
      </c>
      <c r="BK784">
        <v>0</v>
      </c>
      <c r="BL784" t="str">
        <f t="shared" si="425"/>
        <v>No toma diureticos</v>
      </c>
      <c r="BM784">
        <v>0</v>
      </c>
      <c r="BN784" t="str">
        <f t="shared" si="426"/>
        <v>No toma estatinas</v>
      </c>
      <c r="BO784">
        <v>0</v>
      </c>
      <c r="BP784" t="str">
        <f t="shared" si="427"/>
        <v>Sano</v>
      </c>
      <c r="BQ784">
        <v>0</v>
      </c>
      <c r="BR784" t="str">
        <f t="shared" si="428"/>
        <v>Sano</v>
      </c>
    </row>
    <row r="785" spans="1:70" x14ac:dyDescent="0.25">
      <c r="A785" t="s">
        <v>785</v>
      </c>
      <c r="B785">
        <v>36</v>
      </c>
      <c r="C785" t="str">
        <f t="shared" si="399"/>
        <v>Adulto</v>
      </c>
      <c r="D785" t="s">
        <v>1</v>
      </c>
      <c r="E785">
        <v>20</v>
      </c>
      <c r="F785" t="str">
        <f t="shared" si="400"/>
        <v>Peso Normal</v>
      </c>
      <c r="G785">
        <v>0</v>
      </c>
      <c r="H785" t="str">
        <f t="shared" si="401"/>
        <v>No tiene herencia</v>
      </c>
      <c r="I785">
        <v>115</v>
      </c>
      <c r="J785">
        <v>72</v>
      </c>
      <c r="K785">
        <v>81</v>
      </c>
      <c r="L785" t="str">
        <f t="shared" si="402"/>
        <v>Normal</v>
      </c>
      <c r="M785">
        <v>51</v>
      </c>
      <c r="N785" t="str">
        <f t="shared" si="403"/>
        <v>Normal</v>
      </c>
      <c r="O785">
        <v>2</v>
      </c>
      <c r="P785" t="str">
        <f t="shared" si="404"/>
        <v>Ligera limitaciones</v>
      </c>
      <c r="Q785">
        <v>0</v>
      </c>
      <c r="R785" t="str">
        <f t="shared" si="405"/>
        <v>No tiene cetoacidosis</v>
      </c>
      <c r="S785">
        <v>0</v>
      </c>
      <c r="T785" t="str">
        <f t="shared" si="406"/>
        <v>No tiene Insuficiencia</v>
      </c>
      <c r="U785">
        <v>1</v>
      </c>
      <c r="V785" t="str">
        <f t="shared" si="407"/>
        <v>Hipertenso</v>
      </c>
      <c r="W785">
        <v>0.7</v>
      </c>
      <c r="X785" t="str">
        <f t="shared" si="396"/>
        <v>Normal</v>
      </c>
      <c r="Y785">
        <v>38</v>
      </c>
      <c r="Z785" t="str">
        <f t="shared" si="397"/>
        <v>Normal</v>
      </c>
      <c r="AA785">
        <v>106</v>
      </c>
      <c r="AB785" t="str">
        <f t="shared" si="408"/>
        <v>Normal</v>
      </c>
      <c r="AC785">
        <v>11</v>
      </c>
      <c r="AD785" t="str">
        <f t="shared" si="409"/>
        <v>Normal</v>
      </c>
      <c r="AE785">
        <v>8</v>
      </c>
      <c r="AF785" t="str">
        <f t="shared" si="410"/>
        <v>Normal</v>
      </c>
      <c r="AG785">
        <v>2139</v>
      </c>
      <c r="AH785" t="str">
        <f t="shared" si="411"/>
        <v>Poliuria</v>
      </c>
      <c r="AI785">
        <v>1</v>
      </c>
      <c r="AJ785" t="str">
        <f t="shared" si="412"/>
        <v>Diabetico</v>
      </c>
      <c r="AK785">
        <v>107</v>
      </c>
      <c r="AL785" t="str">
        <f t="shared" si="413"/>
        <v>Prediabetes</v>
      </c>
      <c r="AM785">
        <v>5.2</v>
      </c>
      <c r="AN785" t="str">
        <f t="shared" si="414"/>
        <v>Normal</v>
      </c>
      <c r="AO785">
        <v>158</v>
      </c>
      <c r="AP785" t="str">
        <f t="shared" si="415"/>
        <v>Normal</v>
      </c>
      <c r="AQ785">
        <v>85</v>
      </c>
      <c r="AR785" t="str">
        <f t="shared" si="416"/>
        <v>Normal</v>
      </c>
      <c r="AS785">
        <v>62</v>
      </c>
      <c r="AT785" t="str">
        <f t="shared" si="417"/>
        <v>Normal</v>
      </c>
      <c r="AU785">
        <v>144</v>
      </c>
      <c r="AV785" t="str">
        <f t="shared" si="418"/>
        <v>Normal</v>
      </c>
      <c r="AW785">
        <v>137</v>
      </c>
      <c r="AX785" t="str">
        <f t="shared" si="419"/>
        <v>Normal</v>
      </c>
      <c r="AY785">
        <v>4.0999999999999996</v>
      </c>
      <c r="AZ785" t="str">
        <f t="shared" si="420"/>
        <v>Normal</v>
      </c>
      <c r="BA785">
        <v>14.3</v>
      </c>
      <c r="BB785" t="str">
        <f t="shared" si="398"/>
        <v>Normal</v>
      </c>
      <c r="BC785">
        <v>9</v>
      </c>
      <c r="BD785" t="str">
        <f t="shared" si="421"/>
        <v>Normal</v>
      </c>
      <c r="BE785">
        <v>2.7</v>
      </c>
      <c r="BF785" t="str">
        <f t="shared" si="422"/>
        <v>Normal</v>
      </c>
      <c r="BG785">
        <v>0</v>
      </c>
      <c r="BH785" t="str">
        <f t="shared" si="423"/>
        <v>No Toma ECA</v>
      </c>
      <c r="BI785">
        <v>0</v>
      </c>
      <c r="BJ785" t="str">
        <f t="shared" si="424"/>
        <v>No toma ARB</v>
      </c>
      <c r="BK785">
        <v>1</v>
      </c>
      <c r="BL785" t="str">
        <f t="shared" si="425"/>
        <v>Toma diureticos</v>
      </c>
      <c r="BM785">
        <v>0</v>
      </c>
      <c r="BN785" t="str">
        <f t="shared" si="426"/>
        <v>No toma estatinas</v>
      </c>
      <c r="BO785">
        <v>0</v>
      </c>
      <c r="BP785" t="str">
        <f t="shared" si="427"/>
        <v>Sano</v>
      </c>
      <c r="BQ785">
        <v>0</v>
      </c>
      <c r="BR785" t="str">
        <f t="shared" si="428"/>
        <v>Sano</v>
      </c>
    </row>
    <row r="786" spans="1:70" x14ac:dyDescent="0.25">
      <c r="A786" t="s">
        <v>786</v>
      </c>
      <c r="B786">
        <v>75</v>
      </c>
      <c r="C786" t="str">
        <f t="shared" si="399"/>
        <v>Adulto Mayor</v>
      </c>
      <c r="D786" t="s">
        <v>6</v>
      </c>
      <c r="E786">
        <v>35.700000000000003</v>
      </c>
      <c r="F786" t="str">
        <f t="shared" si="400"/>
        <v>Obesidad II</v>
      </c>
      <c r="G786">
        <v>0</v>
      </c>
      <c r="H786" t="str">
        <f t="shared" si="401"/>
        <v>No tiene herencia</v>
      </c>
      <c r="I786">
        <v>175</v>
      </c>
      <c r="J786">
        <v>99</v>
      </c>
      <c r="K786">
        <v>99</v>
      </c>
      <c r="L786" t="str">
        <f t="shared" si="402"/>
        <v>Normal</v>
      </c>
      <c r="M786">
        <v>25</v>
      </c>
      <c r="N786" t="str">
        <f t="shared" si="403"/>
        <v>Reducida</v>
      </c>
      <c r="O786">
        <v>2</v>
      </c>
      <c r="P786" t="str">
        <f t="shared" si="404"/>
        <v>Ligera limitaciones</v>
      </c>
      <c r="Q786">
        <v>0</v>
      </c>
      <c r="R786" t="str">
        <f t="shared" si="405"/>
        <v>No tiene cetoacidosis</v>
      </c>
      <c r="S786">
        <v>0</v>
      </c>
      <c r="T786" t="str">
        <f t="shared" si="406"/>
        <v>No tiene Insuficiencia</v>
      </c>
      <c r="U786">
        <v>1</v>
      </c>
      <c r="V786" t="str">
        <f t="shared" si="407"/>
        <v>Hipertenso</v>
      </c>
      <c r="W786">
        <v>2.6</v>
      </c>
      <c r="X786" t="str">
        <f t="shared" si="396"/>
        <v>Alto</v>
      </c>
      <c r="Y786">
        <v>89</v>
      </c>
      <c r="Z786" t="str">
        <f t="shared" si="397"/>
        <v>Elevado</v>
      </c>
      <c r="AA786">
        <v>18</v>
      </c>
      <c r="AB786" t="str">
        <f t="shared" si="408"/>
        <v>Dismucion grave</v>
      </c>
      <c r="AC786">
        <v>1360</v>
      </c>
      <c r="AD786" t="str">
        <f t="shared" si="409"/>
        <v>Proteinuria</v>
      </c>
      <c r="AE786">
        <v>1224</v>
      </c>
      <c r="AF786" t="str">
        <f t="shared" si="410"/>
        <v>Macroalbuminuria</v>
      </c>
      <c r="AG786">
        <v>898</v>
      </c>
      <c r="AH786" t="str">
        <f t="shared" si="411"/>
        <v>Poliuria</v>
      </c>
      <c r="AI786">
        <v>0</v>
      </c>
      <c r="AJ786" t="str">
        <f t="shared" si="412"/>
        <v>No Diabetico</v>
      </c>
      <c r="AK786">
        <v>162</v>
      </c>
      <c r="AL786" t="str">
        <f t="shared" si="413"/>
        <v>Diabetes</v>
      </c>
      <c r="AM786">
        <v>6.9</v>
      </c>
      <c r="AN786" t="str">
        <f t="shared" si="414"/>
        <v>Diabetes</v>
      </c>
      <c r="AO786">
        <v>230</v>
      </c>
      <c r="AP786" t="str">
        <f t="shared" si="415"/>
        <v>Alto</v>
      </c>
      <c r="AQ786">
        <v>198</v>
      </c>
      <c r="AR786" t="str">
        <f t="shared" si="416"/>
        <v>Muy alto</v>
      </c>
      <c r="AS786">
        <v>29</v>
      </c>
      <c r="AT786" t="str">
        <f t="shared" si="417"/>
        <v>Bajo</v>
      </c>
      <c r="AU786">
        <v>396</v>
      </c>
      <c r="AV786" t="str">
        <f t="shared" si="418"/>
        <v>Alto</v>
      </c>
      <c r="AW786">
        <v>132</v>
      </c>
      <c r="AX786" t="str">
        <f t="shared" si="419"/>
        <v>Bajo</v>
      </c>
      <c r="AY786">
        <v>6.5</v>
      </c>
      <c r="AZ786" t="str">
        <f t="shared" si="420"/>
        <v>Alto</v>
      </c>
      <c r="BA786">
        <v>10.9</v>
      </c>
      <c r="BB786" t="str">
        <f t="shared" si="398"/>
        <v>Baja</v>
      </c>
      <c r="BC786">
        <v>8.6999999999999993</v>
      </c>
      <c r="BD786" t="str">
        <f t="shared" si="421"/>
        <v>Normal</v>
      </c>
      <c r="BE786">
        <v>5.4</v>
      </c>
      <c r="BF786" t="str">
        <f t="shared" si="422"/>
        <v>Alto</v>
      </c>
      <c r="BG786">
        <v>1</v>
      </c>
      <c r="BH786" t="str">
        <f t="shared" si="423"/>
        <v>Toma ECA</v>
      </c>
      <c r="BI786">
        <v>0</v>
      </c>
      <c r="BJ786" t="str">
        <f t="shared" si="424"/>
        <v>No toma ARB</v>
      </c>
      <c r="BK786">
        <v>1</v>
      </c>
      <c r="BL786" t="str">
        <f t="shared" si="425"/>
        <v>Toma diureticos</v>
      </c>
      <c r="BM786">
        <v>1</v>
      </c>
      <c r="BN786" t="str">
        <f t="shared" si="426"/>
        <v>Toma estatinas</v>
      </c>
      <c r="BO786">
        <v>1</v>
      </c>
      <c r="BP786" t="str">
        <f t="shared" si="427"/>
        <v>Enfermedad renal</v>
      </c>
      <c r="BQ786">
        <v>1</v>
      </c>
      <c r="BR786" t="str">
        <f t="shared" si="428"/>
        <v>Enfermedad cardiovascular</v>
      </c>
    </row>
    <row r="787" spans="1:70" x14ac:dyDescent="0.25">
      <c r="A787" t="s">
        <v>787</v>
      </c>
      <c r="B787">
        <v>84</v>
      </c>
      <c r="C787" t="str">
        <f t="shared" si="399"/>
        <v>Adulto Mayor</v>
      </c>
      <c r="D787" t="s">
        <v>6</v>
      </c>
      <c r="E787">
        <v>27.9</v>
      </c>
      <c r="F787" t="str">
        <f t="shared" si="400"/>
        <v>Sobrepeso</v>
      </c>
      <c r="G787">
        <v>1</v>
      </c>
      <c r="H787" t="str">
        <f t="shared" si="401"/>
        <v>Tiene herencia</v>
      </c>
      <c r="I787">
        <v>144</v>
      </c>
      <c r="J787">
        <v>102</v>
      </c>
      <c r="K787">
        <v>102</v>
      </c>
      <c r="L787" t="str">
        <f t="shared" si="402"/>
        <v>Taquicardia</v>
      </c>
      <c r="M787">
        <v>32</v>
      </c>
      <c r="N787" t="str">
        <f t="shared" si="403"/>
        <v>Reducida</v>
      </c>
      <c r="O787">
        <v>4</v>
      </c>
      <c r="P787" t="str">
        <f t="shared" si="404"/>
        <v>Incapacidad</v>
      </c>
      <c r="Q787">
        <v>1</v>
      </c>
      <c r="R787" t="str">
        <f t="shared" si="405"/>
        <v>Tiene cetoacidosis</v>
      </c>
      <c r="S787">
        <v>0</v>
      </c>
      <c r="T787" t="str">
        <f t="shared" si="406"/>
        <v>No tiene Insuficiencia</v>
      </c>
      <c r="U787">
        <v>1</v>
      </c>
      <c r="V787" t="str">
        <f t="shared" si="407"/>
        <v>Hipertenso</v>
      </c>
      <c r="W787">
        <v>3.1</v>
      </c>
      <c r="X787" t="str">
        <f t="shared" si="396"/>
        <v>Alto</v>
      </c>
      <c r="Y787">
        <v>102</v>
      </c>
      <c r="Z787" t="str">
        <f t="shared" si="397"/>
        <v>Riesgo</v>
      </c>
      <c r="AA787">
        <v>57</v>
      </c>
      <c r="AB787" t="str">
        <f t="shared" si="408"/>
        <v>Funcion disminuida moderada</v>
      </c>
      <c r="AC787">
        <v>2220</v>
      </c>
      <c r="AD787" t="str">
        <f t="shared" si="409"/>
        <v>Proteinuria</v>
      </c>
      <c r="AE787">
        <v>1776</v>
      </c>
      <c r="AF787" t="str">
        <f t="shared" si="410"/>
        <v>Macroalbuminuria</v>
      </c>
      <c r="AG787">
        <v>307</v>
      </c>
      <c r="AH787" t="str">
        <f t="shared" si="411"/>
        <v>Oliguria</v>
      </c>
      <c r="AI787">
        <v>1</v>
      </c>
      <c r="AJ787" t="str">
        <f t="shared" si="412"/>
        <v>Diabetico</v>
      </c>
      <c r="AK787">
        <v>207</v>
      </c>
      <c r="AL787" t="str">
        <f t="shared" si="413"/>
        <v>Diabetes</v>
      </c>
      <c r="AM787">
        <v>8.1999999999999993</v>
      </c>
      <c r="AN787" t="str">
        <f t="shared" si="414"/>
        <v>Diabetes</v>
      </c>
      <c r="AO787">
        <v>310</v>
      </c>
      <c r="AP787" t="str">
        <f t="shared" si="415"/>
        <v>Riesgo</v>
      </c>
      <c r="AQ787">
        <v>207</v>
      </c>
      <c r="AR787" t="str">
        <f t="shared" si="416"/>
        <v>Muy alto</v>
      </c>
      <c r="AS787">
        <v>27</v>
      </c>
      <c r="AT787" t="str">
        <f t="shared" si="417"/>
        <v>Bajo</v>
      </c>
      <c r="AU787">
        <v>190</v>
      </c>
      <c r="AV787" t="str">
        <f t="shared" si="418"/>
        <v>Alto</v>
      </c>
      <c r="AW787">
        <v>140</v>
      </c>
      <c r="AX787" t="str">
        <f t="shared" si="419"/>
        <v>Normal</v>
      </c>
      <c r="AY787">
        <v>5.7</v>
      </c>
      <c r="AZ787" t="str">
        <f t="shared" si="420"/>
        <v>Alto</v>
      </c>
      <c r="BA787">
        <v>8.3000000000000007</v>
      </c>
      <c r="BB787" t="str">
        <f t="shared" si="398"/>
        <v>Baja</v>
      </c>
      <c r="BC787">
        <v>8.9</v>
      </c>
      <c r="BD787" t="str">
        <f t="shared" si="421"/>
        <v>Normal</v>
      </c>
      <c r="BE787">
        <v>7.1</v>
      </c>
      <c r="BF787" t="str">
        <f t="shared" si="422"/>
        <v>Alto</v>
      </c>
      <c r="BG787">
        <v>1</v>
      </c>
      <c r="BH787" t="str">
        <f t="shared" si="423"/>
        <v>Toma ECA</v>
      </c>
      <c r="BI787">
        <v>1</v>
      </c>
      <c r="BJ787" t="str">
        <f t="shared" si="424"/>
        <v>Toma ARB</v>
      </c>
      <c r="BK787">
        <v>1</v>
      </c>
      <c r="BL787" t="str">
        <f t="shared" si="425"/>
        <v>Toma diureticos</v>
      </c>
      <c r="BM787">
        <v>0</v>
      </c>
      <c r="BN787" t="str">
        <f t="shared" si="426"/>
        <v>No toma estatinas</v>
      </c>
      <c r="BO787">
        <v>1</v>
      </c>
      <c r="BP787" t="str">
        <f t="shared" si="427"/>
        <v>Enfermedad renal</v>
      </c>
      <c r="BQ787">
        <v>1</v>
      </c>
      <c r="BR787" t="str">
        <f t="shared" si="428"/>
        <v>Enfermedad cardiovascular</v>
      </c>
    </row>
    <row r="788" spans="1:70" x14ac:dyDescent="0.25">
      <c r="A788" t="s">
        <v>788</v>
      </c>
      <c r="B788">
        <v>70</v>
      </c>
      <c r="C788" t="str">
        <f t="shared" si="399"/>
        <v>Adulto Mayor</v>
      </c>
      <c r="D788" t="s">
        <v>1</v>
      </c>
      <c r="E788">
        <v>19.399999999999999</v>
      </c>
      <c r="F788" t="str">
        <f t="shared" si="400"/>
        <v>Peso Normal</v>
      </c>
      <c r="G788">
        <v>0</v>
      </c>
      <c r="H788" t="str">
        <f t="shared" si="401"/>
        <v>No tiene herencia</v>
      </c>
      <c r="I788">
        <v>132</v>
      </c>
      <c r="J788">
        <v>84</v>
      </c>
      <c r="K788">
        <v>89</v>
      </c>
      <c r="L788" t="str">
        <f t="shared" si="402"/>
        <v>Normal</v>
      </c>
      <c r="M788">
        <v>51</v>
      </c>
      <c r="N788" t="str">
        <f t="shared" si="403"/>
        <v>Normal</v>
      </c>
      <c r="O788">
        <v>1</v>
      </c>
      <c r="P788" t="str">
        <f t="shared" si="404"/>
        <v>Sin limitaciones</v>
      </c>
      <c r="Q788">
        <v>0</v>
      </c>
      <c r="R788" t="str">
        <f t="shared" si="405"/>
        <v>No tiene cetoacidosis</v>
      </c>
      <c r="S788">
        <v>0</v>
      </c>
      <c r="T788" t="str">
        <f t="shared" si="406"/>
        <v>No tiene Insuficiencia</v>
      </c>
      <c r="U788">
        <v>0</v>
      </c>
      <c r="V788" t="str">
        <f t="shared" si="407"/>
        <v>Normotenso</v>
      </c>
      <c r="W788">
        <v>1</v>
      </c>
      <c r="X788" t="str">
        <f t="shared" si="396"/>
        <v>Normal</v>
      </c>
      <c r="Y788">
        <v>18</v>
      </c>
      <c r="Z788" t="str">
        <f t="shared" si="397"/>
        <v>Normal</v>
      </c>
      <c r="AA788">
        <v>112</v>
      </c>
      <c r="AB788" t="str">
        <f t="shared" si="408"/>
        <v>Normal</v>
      </c>
      <c r="AC788">
        <v>21</v>
      </c>
      <c r="AD788" t="str">
        <f t="shared" si="409"/>
        <v>Normal</v>
      </c>
      <c r="AE788">
        <v>18</v>
      </c>
      <c r="AF788" t="str">
        <f t="shared" si="410"/>
        <v>Normal</v>
      </c>
      <c r="AG788">
        <v>1636</v>
      </c>
      <c r="AH788" t="str">
        <f t="shared" si="411"/>
        <v>Poliuria</v>
      </c>
      <c r="AI788">
        <v>0</v>
      </c>
      <c r="AJ788" t="str">
        <f t="shared" si="412"/>
        <v>No Diabetico</v>
      </c>
      <c r="AK788">
        <v>114</v>
      </c>
      <c r="AL788" t="str">
        <f t="shared" si="413"/>
        <v>Prediabetes</v>
      </c>
      <c r="AM788">
        <v>4.8</v>
      </c>
      <c r="AN788" t="str">
        <f t="shared" si="414"/>
        <v>Normal</v>
      </c>
      <c r="AO788">
        <v>201</v>
      </c>
      <c r="AP788" t="str">
        <f t="shared" si="415"/>
        <v>Alto</v>
      </c>
      <c r="AQ788">
        <v>114</v>
      </c>
      <c r="AR788" t="str">
        <f t="shared" si="416"/>
        <v>Casi normal</v>
      </c>
      <c r="AS788">
        <v>51</v>
      </c>
      <c r="AT788" t="str">
        <f t="shared" si="417"/>
        <v>Bajo</v>
      </c>
      <c r="AU788">
        <v>94</v>
      </c>
      <c r="AV788" t="str">
        <f t="shared" si="418"/>
        <v>Normal</v>
      </c>
      <c r="AW788">
        <v>138</v>
      </c>
      <c r="AX788" t="str">
        <f t="shared" si="419"/>
        <v>Normal</v>
      </c>
      <c r="AY788">
        <v>4.5999999999999996</v>
      </c>
      <c r="AZ788" t="str">
        <f t="shared" si="420"/>
        <v>Normal</v>
      </c>
      <c r="BA788">
        <v>14.4</v>
      </c>
      <c r="BB788" t="str">
        <f t="shared" si="398"/>
        <v>Normal</v>
      </c>
      <c r="BC788">
        <v>9.1</v>
      </c>
      <c r="BD788" t="str">
        <f t="shared" si="421"/>
        <v>Normal</v>
      </c>
      <c r="BE788">
        <v>4.4000000000000004</v>
      </c>
      <c r="BF788" t="str">
        <f t="shared" si="422"/>
        <v>Normal</v>
      </c>
      <c r="BG788">
        <v>1</v>
      </c>
      <c r="BH788" t="str">
        <f t="shared" si="423"/>
        <v>Toma ECA</v>
      </c>
      <c r="BI788">
        <v>0</v>
      </c>
      <c r="BJ788" t="str">
        <f t="shared" si="424"/>
        <v>No toma ARB</v>
      </c>
      <c r="BK788">
        <v>1</v>
      </c>
      <c r="BL788" t="str">
        <f t="shared" si="425"/>
        <v>Toma diureticos</v>
      </c>
      <c r="BM788">
        <v>1</v>
      </c>
      <c r="BN788" t="str">
        <f t="shared" si="426"/>
        <v>Toma estatinas</v>
      </c>
      <c r="BO788">
        <v>0</v>
      </c>
      <c r="BP788" t="str">
        <f t="shared" si="427"/>
        <v>Sano</v>
      </c>
      <c r="BQ788">
        <v>1</v>
      </c>
      <c r="BR788" t="str">
        <f t="shared" si="428"/>
        <v>Enfermedad cardiovascular</v>
      </c>
    </row>
    <row r="789" spans="1:70" x14ac:dyDescent="0.25">
      <c r="A789" t="s">
        <v>789</v>
      </c>
      <c r="B789">
        <v>79</v>
      </c>
      <c r="C789" t="str">
        <f t="shared" si="399"/>
        <v>Adulto Mayor</v>
      </c>
      <c r="D789" t="s">
        <v>6</v>
      </c>
      <c r="E789">
        <v>39.799999999999997</v>
      </c>
      <c r="F789" t="str">
        <f t="shared" si="400"/>
        <v>Obesidad II</v>
      </c>
      <c r="G789">
        <v>0</v>
      </c>
      <c r="H789" t="str">
        <f t="shared" si="401"/>
        <v>No tiene herencia</v>
      </c>
      <c r="I789">
        <v>155</v>
      </c>
      <c r="J789">
        <v>92</v>
      </c>
      <c r="K789">
        <v>104</v>
      </c>
      <c r="L789" t="str">
        <f t="shared" si="402"/>
        <v>Taquicardia</v>
      </c>
      <c r="M789">
        <v>33</v>
      </c>
      <c r="N789" t="str">
        <f t="shared" si="403"/>
        <v>Reducida</v>
      </c>
      <c r="O789">
        <v>3</v>
      </c>
      <c r="P789" t="str">
        <f t="shared" si="404"/>
        <v>Limitacion marcada</v>
      </c>
      <c r="Q789">
        <v>0</v>
      </c>
      <c r="R789" t="str">
        <f t="shared" si="405"/>
        <v>No tiene cetoacidosis</v>
      </c>
      <c r="S789">
        <v>0</v>
      </c>
      <c r="T789" t="str">
        <f t="shared" si="406"/>
        <v>No tiene Insuficiencia</v>
      </c>
      <c r="U789">
        <v>1</v>
      </c>
      <c r="V789" t="str">
        <f t="shared" si="407"/>
        <v>Hipertenso</v>
      </c>
      <c r="W789">
        <v>3.1</v>
      </c>
      <c r="X789" t="str">
        <f t="shared" si="396"/>
        <v>Alto</v>
      </c>
      <c r="Y789">
        <v>54</v>
      </c>
      <c r="Z789" t="str">
        <f t="shared" si="397"/>
        <v>Elevado</v>
      </c>
      <c r="AA789">
        <v>21</v>
      </c>
      <c r="AB789" t="str">
        <f t="shared" si="408"/>
        <v>Dismucion grave</v>
      </c>
      <c r="AC789">
        <v>371</v>
      </c>
      <c r="AD789" t="str">
        <f t="shared" si="409"/>
        <v>Proteinuria</v>
      </c>
      <c r="AE789">
        <v>259</v>
      </c>
      <c r="AF789" t="str">
        <f t="shared" si="410"/>
        <v>Microalbuminuria</v>
      </c>
      <c r="AG789">
        <v>617</v>
      </c>
      <c r="AH789" t="str">
        <f t="shared" si="411"/>
        <v>Poliuria</v>
      </c>
      <c r="AI789">
        <v>0</v>
      </c>
      <c r="AJ789" t="str">
        <f t="shared" si="412"/>
        <v>No Diabetico</v>
      </c>
      <c r="AK789">
        <v>130</v>
      </c>
      <c r="AL789" t="str">
        <f t="shared" si="413"/>
        <v>Diabetes</v>
      </c>
      <c r="AM789">
        <v>11</v>
      </c>
      <c r="AN789" t="str">
        <f t="shared" si="414"/>
        <v>Diabetes</v>
      </c>
      <c r="AO789">
        <v>308</v>
      </c>
      <c r="AP789" t="str">
        <f t="shared" si="415"/>
        <v>Riesgo</v>
      </c>
      <c r="AQ789">
        <v>152</v>
      </c>
      <c r="AR789" t="str">
        <f t="shared" si="416"/>
        <v>Limite alto</v>
      </c>
      <c r="AS789">
        <v>34</v>
      </c>
      <c r="AT789" t="str">
        <f t="shared" si="417"/>
        <v>Bajo</v>
      </c>
      <c r="AU789">
        <v>197</v>
      </c>
      <c r="AV789" t="str">
        <f t="shared" si="418"/>
        <v>Alto</v>
      </c>
      <c r="AW789">
        <v>136</v>
      </c>
      <c r="AX789" t="str">
        <f t="shared" si="419"/>
        <v>Normal</v>
      </c>
      <c r="AY789">
        <v>5.9</v>
      </c>
      <c r="AZ789" t="str">
        <f t="shared" si="420"/>
        <v>Alto</v>
      </c>
      <c r="BA789">
        <v>9.9</v>
      </c>
      <c r="BB789" t="str">
        <f t="shared" si="398"/>
        <v>Baja</v>
      </c>
      <c r="BC789">
        <v>7.7</v>
      </c>
      <c r="BD789" t="str">
        <f t="shared" si="421"/>
        <v>Bajo</v>
      </c>
      <c r="BE789">
        <v>6.7</v>
      </c>
      <c r="BF789" t="str">
        <f t="shared" si="422"/>
        <v>Alto</v>
      </c>
      <c r="BG789">
        <v>1</v>
      </c>
      <c r="BH789" t="str">
        <f t="shared" si="423"/>
        <v>Toma ECA</v>
      </c>
      <c r="BI789">
        <v>1</v>
      </c>
      <c r="BJ789" t="str">
        <f t="shared" si="424"/>
        <v>Toma ARB</v>
      </c>
      <c r="BK789">
        <v>1</v>
      </c>
      <c r="BL789" t="str">
        <f t="shared" si="425"/>
        <v>Toma diureticos</v>
      </c>
      <c r="BM789">
        <v>1</v>
      </c>
      <c r="BN789" t="str">
        <f t="shared" si="426"/>
        <v>Toma estatinas</v>
      </c>
      <c r="BO789">
        <v>1</v>
      </c>
      <c r="BP789" t="str">
        <f t="shared" si="427"/>
        <v>Enfermedad renal</v>
      </c>
      <c r="BQ789">
        <v>1</v>
      </c>
      <c r="BR789" t="str">
        <f t="shared" si="428"/>
        <v>Enfermedad cardiovascular</v>
      </c>
    </row>
    <row r="790" spans="1:70" x14ac:dyDescent="0.25">
      <c r="A790" t="s">
        <v>790</v>
      </c>
      <c r="B790">
        <v>85</v>
      </c>
      <c r="C790" t="str">
        <f t="shared" si="399"/>
        <v>Adulto Mayor</v>
      </c>
      <c r="D790" t="s">
        <v>1</v>
      </c>
      <c r="E790">
        <v>30.1</v>
      </c>
      <c r="F790" t="str">
        <f t="shared" si="400"/>
        <v>Obesidad I</v>
      </c>
      <c r="G790">
        <v>0</v>
      </c>
      <c r="H790" t="str">
        <f t="shared" si="401"/>
        <v>No tiene herencia</v>
      </c>
      <c r="I790">
        <v>173</v>
      </c>
      <c r="J790">
        <v>96</v>
      </c>
      <c r="K790">
        <v>100</v>
      </c>
      <c r="L790" t="str">
        <f t="shared" si="402"/>
        <v>Normal</v>
      </c>
      <c r="M790">
        <v>40</v>
      </c>
      <c r="N790" t="str">
        <f t="shared" si="403"/>
        <v>Reducida</v>
      </c>
      <c r="O790">
        <v>2</v>
      </c>
      <c r="P790" t="str">
        <f t="shared" si="404"/>
        <v>Ligera limitaciones</v>
      </c>
      <c r="Q790">
        <v>1</v>
      </c>
      <c r="R790" t="str">
        <f t="shared" si="405"/>
        <v>Tiene cetoacidosis</v>
      </c>
      <c r="S790">
        <v>0</v>
      </c>
      <c r="T790" t="str">
        <f t="shared" si="406"/>
        <v>No tiene Insuficiencia</v>
      </c>
      <c r="U790">
        <v>1</v>
      </c>
      <c r="V790" t="str">
        <f t="shared" si="407"/>
        <v>Hipertenso</v>
      </c>
      <c r="W790">
        <v>2.5</v>
      </c>
      <c r="X790" t="str">
        <f t="shared" si="396"/>
        <v>Alto</v>
      </c>
      <c r="Y790">
        <v>48</v>
      </c>
      <c r="Z790" t="str">
        <f t="shared" si="397"/>
        <v>Normal</v>
      </c>
      <c r="AA790">
        <v>43</v>
      </c>
      <c r="AB790" t="str">
        <f t="shared" si="408"/>
        <v>Funcion disminuida moderada</v>
      </c>
      <c r="AC790">
        <v>1734</v>
      </c>
      <c r="AD790" t="str">
        <f t="shared" si="409"/>
        <v>Proteinuria</v>
      </c>
      <c r="AE790">
        <v>1213</v>
      </c>
      <c r="AF790" t="str">
        <f t="shared" si="410"/>
        <v>Macroalbuminuria</v>
      </c>
      <c r="AG790">
        <v>674</v>
      </c>
      <c r="AH790" t="str">
        <f t="shared" si="411"/>
        <v>Poliuria</v>
      </c>
      <c r="AI790">
        <v>1</v>
      </c>
      <c r="AJ790" t="str">
        <f t="shared" si="412"/>
        <v>Diabetico</v>
      </c>
      <c r="AK790">
        <v>188</v>
      </c>
      <c r="AL790" t="str">
        <f t="shared" si="413"/>
        <v>Diabetes</v>
      </c>
      <c r="AM790">
        <v>7.7</v>
      </c>
      <c r="AN790" t="str">
        <f t="shared" si="414"/>
        <v>Diabetes</v>
      </c>
      <c r="AO790">
        <v>203</v>
      </c>
      <c r="AP790" t="str">
        <f t="shared" si="415"/>
        <v>Alto</v>
      </c>
      <c r="AQ790">
        <v>130</v>
      </c>
      <c r="AR790" t="str">
        <f t="shared" si="416"/>
        <v>Limite alto</v>
      </c>
      <c r="AS790">
        <v>42</v>
      </c>
      <c r="AT790" t="str">
        <f t="shared" si="417"/>
        <v>Bajo</v>
      </c>
      <c r="AU790">
        <v>199</v>
      </c>
      <c r="AV790" t="str">
        <f t="shared" si="418"/>
        <v>Alto</v>
      </c>
      <c r="AW790">
        <v>138</v>
      </c>
      <c r="AX790" t="str">
        <f t="shared" si="419"/>
        <v>Normal</v>
      </c>
      <c r="AY790">
        <v>5.5</v>
      </c>
      <c r="AZ790" t="str">
        <f t="shared" si="420"/>
        <v>Alto</v>
      </c>
      <c r="BA790">
        <v>7.9</v>
      </c>
      <c r="BB790" t="str">
        <f t="shared" si="398"/>
        <v>Baja</v>
      </c>
      <c r="BC790">
        <v>7.7</v>
      </c>
      <c r="BD790" t="str">
        <f t="shared" si="421"/>
        <v>Bajo</v>
      </c>
      <c r="BE790">
        <v>4.7</v>
      </c>
      <c r="BF790" t="str">
        <f t="shared" si="422"/>
        <v>Alto</v>
      </c>
      <c r="BG790">
        <v>1</v>
      </c>
      <c r="BH790" t="str">
        <f t="shared" si="423"/>
        <v>Toma ECA</v>
      </c>
      <c r="BI790">
        <v>1</v>
      </c>
      <c r="BJ790" t="str">
        <f t="shared" si="424"/>
        <v>Toma ARB</v>
      </c>
      <c r="BK790">
        <v>1</v>
      </c>
      <c r="BL790" t="str">
        <f t="shared" si="425"/>
        <v>Toma diureticos</v>
      </c>
      <c r="BM790">
        <v>0</v>
      </c>
      <c r="BN790" t="str">
        <f t="shared" si="426"/>
        <v>No toma estatinas</v>
      </c>
      <c r="BO790">
        <v>1</v>
      </c>
      <c r="BP790" t="str">
        <f t="shared" si="427"/>
        <v>Enfermedad renal</v>
      </c>
      <c r="BQ790">
        <v>0</v>
      </c>
      <c r="BR790" t="str">
        <f t="shared" si="428"/>
        <v>Sano</v>
      </c>
    </row>
    <row r="791" spans="1:70" x14ac:dyDescent="0.25">
      <c r="A791" t="s">
        <v>791</v>
      </c>
      <c r="B791">
        <v>74</v>
      </c>
      <c r="C791" t="str">
        <f t="shared" si="399"/>
        <v>Adulto Mayor</v>
      </c>
      <c r="D791" t="s">
        <v>1</v>
      </c>
      <c r="E791">
        <v>38.299999999999997</v>
      </c>
      <c r="F791" t="str">
        <f t="shared" si="400"/>
        <v>Obesidad II</v>
      </c>
      <c r="G791">
        <v>1</v>
      </c>
      <c r="H791" t="str">
        <f t="shared" si="401"/>
        <v>Tiene herencia</v>
      </c>
      <c r="I791">
        <v>170</v>
      </c>
      <c r="J791">
        <v>105</v>
      </c>
      <c r="K791">
        <v>94</v>
      </c>
      <c r="L791" t="str">
        <f t="shared" si="402"/>
        <v>Normal</v>
      </c>
      <c r="M791">
        <v>30</v>
      </c>
      <c r="N791" t="str">
        <f t="shared" si="403"/>
        <v>Reducida</v>
      </c>
      <c r="O791">
        <v>4</v>
      </c>
      <c r="P791" t="str">
        <f t="shared" si="404"/>
        <v>Incapacidad</v>
      </c>
      <c r="Q791">
        <v>0</v>
      </c>
      <c r="R791" t="str">
        <f t="shared" si="405"/>
        <v>No tiene cetoacidosis</v>
      </c>
      <c r="S791">
        <v>1</v>
      </c>
      <c r="T791" t="str">
        <f t="shared" si="406"/>
        <v>Tiene Insuficiencia</v>
      </c>
      <c r="U791">
        <v>1</v>
      </c>
      <c r="V791" t="str">
        <f t="shared" si="407"/>
        <v>Hipertenso</v>
      </c>
      <c r="W791">
        <v>4.0999999999999996</v>
      </c>
      <c r="X791" t="str">
        <f t="shared" si="396"/>
        <v>Alto</v>
      </c>
      <c r="Y791">
        <v>78</v>
      </c>
      <c r="Z791" t="str">
        <f t="shared" si="397"/>
        <v>Elevado</v>
      </c>
      <c r="AA791">
        <v>17</v>
      </c>
      <c r="AB791" t="str">
        <f t="shared" si="408"/>
        <v>Dismucion grave</v>
      </c>
      <c r="AC791">
        <v>574</v>
      </c>
      <c r="AD791" t="str">
        <f t="shared" si="409"/>
        <v>Proteinuria</v>
      </c>
      <c r="AE791">
        <v>459</v>
      </c>
      <c r="AF791" t="str">
        <f t="shared" si="410"/>
        <v>Macroalbuminuria</v>
      </c>
      <c r="AG791">
        <v>793</v>
      </c>
      <c r="AH791" t="str">
        <f t="shared" si="411"/>
        <v>Poliuria</v>
      </c>
      <c r="AI791">
        <v>0</v>
      </c>
      <c r="AJ791" t="str">
        <f t="shared" si="412"/>
        <v>No Diabetico</v>
      </c>
      <c r="AK791">
        <v>182</v>
      </c>
      <c r="AL791" t="str">
        <f t="shared" si="413"/>
        <v>Diabetes</v>
      </c>
      <c r="AM791">
        <v>7.9</v>
      </c>
      <c r="AN791" t="str">
        <f t="shared" si="414"/>
        <v>Diabetes</v>
      </c>
      <c r="AO791">
        <v>231</v>
      </c>
      <c r="AP791" t="str">
        <f t="shared" si="415"/>
        <v>Alto</v>
      </c>
      <c r="AQ791">
        <v>166</v>
      </c>
      <c r="AR791" t="str">
        <f t="shared" si="416"/>
        <v>Alto</v>
      </c>
      <c r="AS791">
        <v>26</v>
      </c>
      <c r="AT791" t="str">
        <f t="shared" si="417"/>
        <v>Bajo</v>
      </c>
      <c r="AU791">
        <v>186</v>
      </c>
      <c r="AV791" t="str">
        <f t="shared" si="418"/>
        <v>Alto</v>
      </c>
      <c r="AW791">
        <v>140</v>
      </c>
      <c r="AX791" t="str">
        <f t="shared" si="419"/>
        <v>Normal</v>
      </c>
      <c r="AY791">
        <v>5.9</v>
      </c>
      <c r="AZ791" t="str">
        <f t="shared" si="420"/>
        <v>Alto</v>
      </c>
      <c r="BA791">
        <v>10.1</v>
      </c>
      <c r="BB791" t="str">
        <f t="shared" si="398"/>
        <v>Baja</v>
      </c>
      <c r="BC791">
        <v>8.9</v>
      </c>
      <c r="BD791" t="str">
        <f t="shared" si="421"/>
        <v>Normal</v>
      </c>
      <c r="BE791">
        <v>6.5</v>
      </c>
      <c r="BF791" t="str">
        <f t="shared" si="422"/>
        <v>Alto</v>
      </c>
      <c r="BG791">
        <v>1</v>
      </c>
      <c r="BH791" t="str">
        <f t="shared" si="423"/>
        <v>Toma ECA</v>
      </c>
      <c r="BI791">
        <v>0</v>
      </c>
      <c r="BJ791" t="str">
        <f t="shared" si="424"/>
        <v>No toma ARB</v>
      </c>
      <c r="BK791">
        <v>1</v>
      </c>
      <c r="BL791" t="str">
        <f t="shared" si="425"/>
        <v>Toma diureticos</v>
      </c>
      <c r="BM791">
        <v>1</v>
      </c>
      <c r="BN791" t="str">
        <f t="shared" si="426"/>
        <v>Toma estatinas</v>
      </c>
      <c r="BO791">
        <v>1</v>
      </c>
      <c r="BP791" t="str">
        <f t="shared" si="427"/>
        <v>Enfermedad renal</v>
      </c>
      <c r="BQ791">
        <v>1</v>
      </c>
      <c r="BR791" t="str">
        <f t="shared" si="428"/>
        <v>Enfermedad cardiovascular</v>
      </c>
    </row>
    <row r="792" spans="1:70" x14ac:dyDescent="0.25">
      <c r="A792" t="s">
        <v>792</v>
      </c>
      <c r="B792">
        <v>33</v>
      </c>
      <c r="C792" t="str">
        <f t="shared" si="399"/>
        <v>Adulto</v>
      </c>
      <c r="D792" t="s">
        <v>1</v>
      </c>
      <c r="E792">
        <v>26.3</v>
      </c>
      <c r="F792" t="str">
        <f t="shared" si="400"/>
        <v>Sobrepeso</v>
      </c>
      <c r="G792">
        <v>1</v>
      </c>
      <c r="H792" t="str">
        <f t="shared" si="401"/>
        <v>Tiene herencia</v>
      </c>
      <c r="I792">
        <v>128</v>
      </c>
      <c r="J792">
        <v>85</v>
      </c>
      <c r="K792">
        <v>61</v>
      </c>
      <c r="L792" t="str">
        <f t="shared" si="402"/>
        <v>Normal</v>
      </c>
      <c r="M792">
        <v>55</v>
      </c>
      <c r="N792" t="str">
        <f t="shared" si="403"/>
        <v>Normal</v>
      </c>
      <c r="O792">
        <v>1</v>
      </c>
      <c r="P792" t="str">
        <f t="shared" si="404"/>
        <v>Sin limitaciones</v>
      </c>
      <c r="Q792">
        <v>0</v>
      </c>
      <c r="R792" t="str">
        <f t="shared" si="405"/>
        <v>No tiene cetoacidosis</v>
      </c>
      <c r="S792">
        <v>0</v>
      </c>
      <c r="T792" t="str">
        <f t="shared" si="406"/>
        <v>No tiene Insuficiencia</v>
      </c>
      <c r="U792">
        <v>1</v>
      </c>
      <c r="V792" t="str">
        <f t="shared" si="407"/>
        <v>Hipertenso</v>
      </c>
      <c r="W792">
        <v>1</v>
      </c>
      <c r="X792" t="str">
        <f t="shared" si="396"/>
        <v>Normal</v>
      </c>
      <c r="Y792">
        <v>31</v>
      </c>
      <c r="Z792" t="str">
        <f t="shared" si="397"/>
        <v>Normal</v>
      </c>
      <c r="AA792">
        <v>64</v>
      </c>
      <c r="AB792" t="str">
        <f t="shared" si="408"/>
        <v>Funcion disminuida</v>
      </c>
      <c r="AC792">
        <v>6</v>
      </c>
      <c r="AD792" t="str">
        <f t="shared" si="409"/>
        <v>Normal</v>
      </c>
      <c r="AE792">
        <v>5</v>
      </c>
      <c r="AF792" t="str">
        <f t="shared" si="410"/>
        <v>Normal</v>
      </c>
      <c r="AG792">
        <v>1260</v>
      </c>
      <c r="AH792" t="str">
        <f t="shared" si="411"/>
        <v>Poliuria</v>
      </c>
      <c r="AI792">
        <v>0</v>
      </c>
      <c r="AJ792" t="str">
        <f t="shared" si="412"/>
        <v>No Diabetico</v>
      </c>
      <c r="AK792">
        <v>99</v>
      </c>
      <c r="AL792" t="str">
        <f t="shared" si="413"/>
        <v>Normal</v>
      </c>
      <c r="AM792">
        <v>6</v>
      </c>
      <c r="AN792" t="str">
        <f t="shared" si="414"/>
        <v>Prediabetes</v>
      </c>
      <c r="AO792">
        <v>205</v>
      </c>
      <c r="AP792" t="str">
        <f t="shared" si="415"/>
        <v>Alto</v>
      </c>
      <c r="AQ792">
        <v>85</v>
      </c>
      <c r="AR792" t="str">
        <f t="shared" si="416"/>
        <v>Normal</v>
      </c>
      <c r="AS792">
        <v>63</v>
      </c>
      <c r="AT792" t="str">
        <f t="shared" si="417"/>
        <v>Normal</v>
      </c>
      <c r="AU792">
        <v>133</v>
      </c>
      <c r="AV792" t="str">
        <f t="shared" si="418"/>
        <v>Normal</v>
      </c>
      <c r="AW792">
        <v>145</v>
      </c>
      <c r="AX792" t="str">
        <f t="shared" si="419"/>
        <v>Normal</v>
      </c>
      <c r="AY792">
        <v>4.3</v>
      </c>
      <c r="AZ792" t="str">
        <f t="shared" si="420"/>
        <v>Normal</v>
      </c>
      <c r="BA792">
        <v>14.4</v>
      </c>
      <c r="BB792" t="str">
        <f t="shared" si="398"/>
        <v>Normal</v>
      </c>
      <c r="BC792">
        <v>9.4</v>
      </c>
      <c r="BD792" t="str">
        <f t="shared" si="421"/>
        <v>Normal</v>
      </c>
      <c r="BE792">
        <v>2.9</v>
      </c>
      <c r="BF792" t="str">
        <f t="shared" si="422"/>
        <v>Normal</v>
      </c>
      <c r="BG792">
        <v>1</v>
      </c>
      <c r="BH792" t="str">
        <f t="shared" si="423"/>
        <v>Toma ECA</v>
      </c>
      <c r="BI792">
        <v>1</v>
      </c>
      <c r="BJ792" t="str">
        <f t="shared" si="424"/>
        <v>Toma ARB</v>
      </c>
      <c r="BK792">
        <v>0</v>
      </c>
      <c r="BL792" t="str">
        <f t="shared" si="425"/>
        <v>No toma diureticos</v>
      </c>
      <c r="BM792">
        <v>0</v>
      </c>
      <c r="BN792" t="str">
        <f t="shared" si="426"/>
        <v>No toma estatinas</v>
      </c>
      <c r="BO792">
        <v>0</v>
      </c>
      <c r="BP792" t="str">
        <f t="shared" si="427"/>
        <v>Sano</v>
      </c>
      <c r="BQ792">
        <v>0</v>
      </c>
      <c r="BR792" t="str">
        <f t="shared" si="428"/>
        <v>Sano</v>
      </c>
    </row>
    <row r="793" spans="1:70" x14ac:dyDescent="0.25">
      <c r="A793" t="s">
        <v>793</v>
      </c>
      <c r="B793">
        <v>58</v>
      </c>
      <c r="C793" t="str">
        <f t="shared" si="399"/>
        <v>Adulto</v>
      </c>
      <c r="D793" t="s">
        <v>1</v>
      </c>
      <c r="E793">
        <v>40</v>
      </c>
      <c r="F793" t="str">
        <f t="shared" si="400"/>
        <v>Obesidad III</v>
      </c>
      <c r="G793">
        <v>0</v>
      </c>
      <c r="H793" t="str">
        <f t="shared" si="401"/>
        <v>No tiene herencia</v>
      </c>
      <c r="I793">
        <v>151</v>
      </c>
      <c r="J793">
        <v>110</v>
      </c>
      <c r="K793">
        <v>99</v>
      </c>
      <c r="L793" t="str">
        <f t="shared" si="402"/>
        <v>Normal</v>
      </c>
      <c r="M793">
        <v>35</v>
      </c>
      <c r="N793" t="str">
        <f t="shared" si="403"/>
        <v>Reducida</v>
      </c>
      <c r="O793">
        <v>2</v>
      </c>
      <c r="P793" t="str">
        <f t="shared" si="404"/>
        <v>Ligera limitaciones</v>
      </c>
      <c r="Q793">
        <v>0</v>
      </c>
      <c r="R793" t="str">
        <f t="shared" si="405"/>
        <v>No tiene cetoacidosis</v>
      </c>
      <c r="S793">
        <v>1</v>
      </c>
      <c r="T793" t="str">
        <f t="shared" si="406"/>
        <v>Tiene Insuficiencia</v>
      </c>
      <c r="U793">
        <v>1</v>
      </c>
      <c r="V793" t="str">
        <f t="shared" si="407"/>
        <v>Hipertenso</v>
      </c>
      <c r="W793">
        <v>2.1</v>
      </c>
      <c r="X793" t="str">
        <f t="shared" si="396"/>
        <v>Alto</v>
      </c>
      <c r="Y793">
        <v>77</v>
      </c>
      <c r="Z793" t="str">
        <f t="shared" si="397"/>
        <v>Elevado</v>
      </c>
      <c r="AA793">
        <v>36</v>
      </c>
      <c r="AB793" t="str">
        <f t="shared" si="408"/>
        <v>Funcion disminuida moderada</v>
      </c>
      <c r="AC793">
        <v>995</v>
      </c>
      <c r="AD793" t="str">
        <f t="shared" si="409"/>
        <v>Proteinuria</v>
      </c>
      <c r="AE793">
        <v>895</v>
      </c>
      <c r="AF793" t="str">
        <f t="shared" si="410"/>
        <v>Macroalbuminuria</v>
      </c>
      <c r="AG793">
        <v>697</v>
      </c>
      <c r="AH793" t="str">
        <f t="shared" si="411"/>
        <v>Poliuria</v>
      </c>
      <c r="AI793">
        <v>1</v>
      </c>
      <c r="AJ793" t="str">
        <f t="shared" si="412"/>
        <v>Diabetico</v>
      </c>
      <c r="AK793">
        <v>153</v>
      </c>
      <c r="AL793" t="str">
        <f t="shared" si="413"/>
        <v>Diabetes</v>
      </c>
      <c r="AM793">
        <v>8.8000000000000007</v>
      </c>
      <c r="AN793" t="str">
        <f t="shared" si="414"/>
        <v>Diabetes</v>
      </c>
      <c r="AO793">
        <v>218</v>
      </c>
      <c r="AP793" t="str">
        <f t="shared" si="415"/>
        <v>Alto</v>
      </c>
      <c r="AQ793">
        <v>159</v>
      </c>
      <c r="AR793" t="str">
        <f t="shared" si="416"/>
        <v>Limite alto</v>
      </c>
      <c r="AS793">
        <v>41</v>
      </c>
      <c r="AT793" t="str">
        <f t="shared" si="417"/>
        <v>Bajo</v>
      </c>
      <c r="AU793">
        <v>359</v>
      </c>
      <c r="AV793" t="str">
        <f t="shared" si="418"/>
        <v>Alto</v>
      </c>
      <c r="AW793">
        <v>126</v>
      </c>
      <c r="AX793" t="str">
        <f t="shared" si="419"/>
        <v>Bajo</v>
      </c>
      <c r="AY793">
        <v>6.6</v>
      </c>
      <c r="AZ793" t="str">
        <f t="shared" si="420"/>
        <v>Alto</v>
      </c>
      <c r="BA793">
        <v>8.6999999999999993</v>
      </c>
      <c r="BB793" t="str">
        <f t="shared" si="398"/>
        <v>Baja</v>
      </c>
      <c r="BC793">
        <v>8.6</v>
      </c>
      <c r="BD793" t="str">
        <f t="shared" si="421"/>
        <v>Normal</v>
      </c>
      <c r="BE793">
        <v>5.8</v>
      </c>
      <c r="BF793" t="str">
        <f t="shared" si="422"/>
        <v>Alto</v>
      </c>
      <c r="BG793">
        <v>0</v>
      </c>
      <c r="BH793" t="str">
        <f t="shared" si="423"/>
        <v>No Toma ECA</v>
      </c>
      <c r="BI793">
        <v>0</v>
      </c>
      <c r="BJ793" t="str">
        <f t="shared" si="424"/>
        <v>No toma ARB</v>
      </c>
      <c r="BK793">
        <v>1</v>
      </c>
      <c r="BL793" t="str">
        <f t="shared" si="425"/>
        <v>Toma diureticos</v>
      </c>
      <c r="BM793">
        <v>0</v>
      </c>
      <c r="BN793" t="str">
        <f t="shared" si="426"/>
        <v>No toma estatinas</v>
      </c>
      <c r="BO793">
        <v>1</v>
      </c>
      <c r="BP793" t="str">
        <f t="shared" si="427"/>
        <v>Enfermedad renal</v>
      </c>
      <c r="BQ793">
        <v>0</v>
      </c>
      <c r="BR793" t="str">
        <f t="shared" si="428"/>
        <v>Sano</v>
      </c>
    </row>
    <row r="794" spans="1:70" x14ac:dyDescent="0.25">
      <c r="A794" t="s">
        <v>794</v>
      </c>
      <c r="B794">
        <v>51</v>
      </c>
      <c r="C794" t="str">
        <f t="shared" si="399"/>
        <v>Adulto</v>
      </c>
      <c r="D794" t="s">
        <v>1</v>
      </c>
      <c r="E794">
        <v>21.1</v>
      </c>
      <c r="F794" t="str">
        <f t="shared" si="400"/>
        <v>Peso Normal</v>
      </c>
      <c r="G794">
        <v>1</v>
      </c>
      <c r="H794" t="str">
        <f t="shared" si="401"/>
        <v>Tiene herencia</v>
      </c>
      <c r="I794">
        <v>109</v>
      </c>
      <c r="J794">
        <v>72</v>
      </c>
      <c r="K794">
        <v>75</v>
      </c>
      <c r="L794" t="str">
        <f t="shared" si="402"/>
        <v>Normal</v>
      </c>
      <c r="M794">
        <v>65</v>
      </c>
      <c r="N794" t="str">
        <f t="shared" si="403"/>
        <v>Normal</v>
      </c>
      <c r="O794">
        <v>2</v>
      </c>
      <c r="P794" t="str">
        <f t="shared" si="404"/>
        <v>Ligera limitaciones</v>
      </c>
      <c r="Q794">
        <v>0</v>
      </c>
      <c r="R794" t="str">
        <f t="shared" si="405"/>
        <v>No tiene cetoacidosis</v>
      </c>
      <c r="S794">
        <v>0</v>
      </c>
      <c r="T794" t="str">
        <f t="shared" si="406"/>
        <v>No tiene Insuficiencia</v>
      </c>
      <c r="U794">
        <v>0</v>
      </c>
      <c r="V794" t="str">
        <f t="shared" si="407"/>
        <v>Normotenso</v>
      </c>
      <c r="W794">
        <v>0.6</v>
      </c>
      <c r="X794" t="str">
        <f t="shared" si="396"/>
        <v>Bajo</v>
      </c>
      <c r="Y794">
        <v>37</v>
      </c>
      <c r="Z794" t="str">
        <f t="shared" si="397"/>
        <v>Normal</v>
      </c>
      <c r="AA794">
        <v>85</v>
      </c>
      <c r="AB794" t="str">
        <f t="shared" si="408"/>
        <v>Funcion disminuida</v>
      </c>
      <c r="AC794">
        <v>9</v>
      </c>
      <c r="AD794" t="str">
        <f t="shared" si="409"/>
        <v>Normal</v>
      </c>
      <c r="AE794">
        <v>7</v>
      </c>
      <c r="AF794" t="str">
        <f t="shared" si="410"/>
        <v>Normal</v>
      </c>
      <c r="AG794">
        <v>1760</v>
      </c>
      <c r="AH794" t="str">
        <f t="shared" si="411"/>
        <v>Poliuria</v>
      </c>
      <c r="AI794">
        <v>0</v>
      </c>
      <c r="AJ794" t="str">
        <f t="shared" si="412"/>
        <v>No Diabetico</v>
      </c>
      <c r="AK794">
        <v>91</v>
      </c>
      <c r="AL794" t="str">
        <f t="shared" si="413"/>
        <v>Normal</v>
      </c>
      <c r="AM794">
        <v>5.7</v>
      </c>
      <c r="AN794" t="str">
        <f t="shared" si="414"/>
        <v>Prediabetes</v>
      </c>
      <c r="AO794">
        <v>183</v>
      </c>
      <c r="AP794" t="str">
        <f t="shared" si="415"/>
        <v>Normal</v>
      </c>
      <c r="AQ794">
        <v>98</v>
      </c>
      <c r="AR794" t="str">
        <f t="shared" si="416"/>
        <v>Normal</v>
      </c>
      <c r="AS794">
        <v>45</v>
      </c>
      <c r="AT794" t="str">
        <f t="shared" si="417"/>
        <v>Bajo</v>
      </c>
      <c r="AU794">
        <v>161</v>
      </c>
      <c r="AV794" t="str">
        <f t="shared" si="418"/>
        <v>Alto</v>
      </c>
      <c r="AW794">
        <v>138</v>
      </c>
      <c r="AX794" t="str">
        <f t="shared" si="419"/>
        <v>Normal</v>
      </c>
      <c r="AY794">
        <v>4.5</v>
      </c>
      <c r="AZ794" t="str">
        <f t="shared" si="420"/>
        <v>Normal</v>
      </c>
      <c r="BA794">
        <v>14.4</v>
      </c>
      <c r="BB794" t="str">
        <f t="shared" si="398"/>
        <v>Normal</v>
      </c>
      <c r="BC794">
        <v>8.9</v>
      </c>
      <c r="BD794" t="str">
        <f t="shared" si="421"/>
        <v>Normal</v>
      </c>
      <c r="BE794">
        <v>3.4</v>
      </c>
      <c r="BF794" t="str">
        <f t="shared" si="422"/>
        <v>Normal</v>
      </c>
      <c r="BG794">
        <v>1</v>
      </c>
      <c r="BH794" t="str">
        <f t="shared" si="423"/>
        <v>Toma ECA</v>
      </c>
      <c r="BI794">
        <v>1</v>
      </c>
      <c r="BJ794" t="str">
        <f t="shared" si="424"/>
        <v>Toma ARB</v>
      </c>
      <c r="BK794">
        <v>0</v>
      </c>
      <c r="BL794" t="str">
        <f t="shared" si="425"/>
        <v>No toma diureticos</v>
      </c>
      <c r="BM794">
        <v>1</v>
      </c>
      <c r="BN794" t="str">
        <f t="shared" si="426"/>
        <v>Toma estatinas</v>
      </c>
      <c r="BO794">
        <v>0</v>
      </c>
      <c r="BP794" t="str">
        <f t="shared" si="427"/>
        <v>Sano</v>
      </c>
      <c r="BQ794">
        <v>1</v>
      </c>
      <c r="BR794" t="str">
        <f t="shared" si="428"/>
        <v>Enfermedad cardiovascular</v>
      </c>
    </row>
    <row r="795" spans="1:70" x14ac:dyDescent="0.25">
      <c r="A795" t="s">
        <v>795</v>
      </c>
      <c r="B795">
        <v>50</v>
      </c>
      <c r="C795" t="str">
        <f t="shared" si="399"/>
        <v>Adulto</v>
      </c>
      <c r="D795" t="s">
        <v>1</v>
      </c>
      <c r="E795">
        <v>26.8</v>
      </c>
      <c r="F795" t="str">
        <f t="shared" si="400"/>
        <v>Sobrepeso</v>
      </c>
      <c r="G795">
        <v>1</v>
      </c>
      <c r="H795" t="str">
        <f t="shared" si="401"/>
        <v>Tiene herencia</v>
      </c>
      <c r="I795">
        <v>178</v>
      </c>
      <c r="J795">
        <v>105</v>
      </c>
      <c r="K795">
        <v>91</v>
      </c>
      <c r="L795" t="str">
        <f t="shared" si="402"/>
        <v>Normal</v>
      </c>
      <c r="M795">
        <v>40</v>
      </c>
      <c r="N795" t="str">
        <f t="shared" si="403"/>
        <v>Reducida</v>
      </c>
      <c r="O795">
        <v>3</v>
      </c>
      <c r="P795" t="str">
        <f t="shared" si="404"/>
        <v>Limitacion marcada</v>
      </c>
      <c r="Q795">
        <v>1</v>
      </c>
      <c r="R795" t="str">
        <f t="shared" si="405"/>
        <v>Tiene cetoacidosis</v>
      </c>
      <c r="S795">
        <v>1</v>
      </c>
      <c r="T795" t="str">
        <f t="shared" si="406"/>
        <v>Tiene Insuficiencia</v>
      </c>
      <c r="U795">
        <v>1</v>
      </c>
      <c r="V795" t="str">
        <f t="shared" si="407"/>
        <v>Hipertenso</v>
      </c>
      <c r="W795">
        <v>3.2</v>
      </c>
      <c r="X795" t="str">
        <f t="shared" si="396"/>
        <v>Alto</v>
      </c>
      <c r="Y795">
        <v>75</v>
      </c>
      <c r="Z795" t="str">
        <f t="shared" si="397"/>
        <v>Elevado</v>
      </c>
      <c r="AA795">
        <v>49</v>
      </c>
      <c r="AB795" t="str">
        <f t="shared" si="408"/>
        <v>Funcion disminuida moderada</v>
      </c>
      <c r="AC795">
        <v>1990</v>
      </c>
      <c r="AD795" t="str">
        <f t="shared" si="409"/>
        <v>Proteinuria</v>
      </c>
      <c r="AE795">
        <v>1393</v>
      </c>
      <c r="AF795" t="str">
        <f t="shared" si="410"/>
        <v>Macroalbuminuria</v>
      </c>
      <c r="AG795">
        <v>847</v>
      </c>
      <c r="AH795" t="str">
        <f t="shared" si="411"/>
        <v>Poliuria</v>
      </c>
      <c r="AI795">
        <v>1</v>
      </c>
      <c r="AJ795" t="str">
        <f t="shared" si="412"/>
        <v>Diabetico</v>
      </c>
      <c r="AK795">
        <v>188</v>
      </c>
      <c r="AL795" t="str">
        <f t="shared" si="413"/>
        <v>Diabetes</v>
      </c>
      <c r="AM795">
        <v>8.5</v>
      </c>
      <c r="AN795" t="str">
        <f t="shared" si="414"/>
        <v>Diabetes</v>
      </c>
      <c r="AO795">
        <v>277</v>
      </c>
      <c r="AP795" t="str">
        <f t="shared" si="415"/>
        <v>Riesgo</v>
      </c>
      <c r="AQ795">
        <v>159</v>
      </c>
      <c r="AR795" t="str">
        <f t="shared" si="416"/>
        <v>Limite alto</v>
      </c>
      <c r="AS795">
        <v>39</v>
      </c>
      <c r="AT795" t="str">
        <f t="shared" si="417"/>
        <v>Bajo</v>
      </c>
      <c r="AU795">
        <v>428</v>
      </c>
      <c r="AV795" t="str">
        <f t="shared" si="418"/>
        <v>Alto</v>
      </c>
      <c r="AW795">
        <v>136</v>
      </c>
      <c r="AX795" t="str">
        <f t="shared" si="419"/>
        <v>Normal</v>
      </c>
      <c r="AY795">
        <v>5.0999999999999996</v>
      </c>
      <c r="AZ795" t="str">
        <f t="shared" si="420"/>
        <v>Alto</v>
      </c>
      <c r="BA795">
        <v>9.6</v>
      </c>
      <c r="BB795" t="str">
        <f t="shared" si="398"/>
        <v>Baja</v>
      </c>
      <c r="BC795">
        <v>7.9</v>
      </c>
      <c r="BD795" t="str">
        <f t="shared" si="421"/>
        <v>Bajo</v>
      </c>
      <c r="BE795">
        <v>4.9000000000000004</v>
      </c>
      <c r="BF795" t="str">
        <f t="shared" si="422"/>
        <v>Alto</v>
      </c>
      <c r="BG795">
        <v>0</v>
      </c>
      <c r="BH795" t="str">
        <f t="shared" si="423"/>
        <v>No Toma ECA</v>
      </c>
      <c r="BI795">
        <v>1</v>
      </c>
      <c r="BJ795" t="str">
        <f t="shared" si="424"/>
        <v>Toma ARB</v>
      </c>
      <c r="BK795">
        <v>1</v>
      </c>
      <c r="BL795" t="str">
        <f t="shared" si="425"/>
        <v>Toma diureticos</v>
      </c>
      <c r="BM795">
        <v>0</v>
      </c>
      <c r="BN795" t="str">
        <f t="shared" si="426"/>
        <v>No toma estatinas</v>
      </c>
      <c r="BO795">
        <v>1</v>
      </c>
      <c r="BP795" t="str">
        <f t="shared" si="427"/>
        <v>Enfermedad renal</v>
      </c>
      <c r="BQ795">
        <v>1</v>
      </c>
      <c r="BR795" t="str">
        <f t="shared" si="428"/>
        <v>Enfermedad cardiovascular</v>
      </c>
    </row>
    <row r="796" spans="1:70" x14ac:dyDescent="0.25">
      <c r="A796" t="s">
        <v>796</v>
      </c>
      <c r="B796">
        <v>54</v>
      </c>
      <c r="C796" t="str">
        <f t="shared" si="399"/>
        <v>Adulto</v>
      </c>
      <c r="D796" t="s">
        <v>6</v>
      </c>
      <c r="E796">
        <v>30.9</v>
      </c>
      <c r="F796" t="str">
        <f t="shared" si="400"/>
        <v>Obesidad I</v>
      </c>
      <c r="G796">
        <v>1</v>
      </c>
      <c r="H796" t="str">
        <f t="shared" si="401"/>
        <v>Tiene herencia</v>
      </c>
      <c r="I796">
        <v>187</v>
      </c>
      <c r="J796">
        <v>109</v>
      </c>
      <c r="K796">
        <v>88</v>
      </c>
      <c r="L796" t="str">
        <f t="shared" si="402"/>
        <v>Normal</v>
      </c>
      <c r="M796">
        <v>29</v>
      </c>
      <c r="N796" t="str">
        <f t="shared" si="403"/>
        <v>Reducida</v>
      </c>
      <c r="O796">
        <v>3</v>
      </c>
      <c r="P796" t="str">
        <f t="shared" si="404"/>
        <v>Limitacion marcada</v>
      </c>
      <c r="Q796">
        <v>1</v>
      </c>
      <c r="R796" t="str">
        <f t="shared" si="405"/>
        <v>Tiene cetoacidosis</v>
      </c>
      <c r="S796">
        <v>0</v>
      </c>
      <c r="T796" t="str">
        <f t="shared" si="406"/>
        <v>No tiene Insuficiencia</v>
      </c>
      <c r="U796">
        <v>1</v>
      </c>
      <c r="V796" t="str">
        <f t="shared" si="407"/>
        <v>Hipertenso</v>
      </c>
      <c r="W796">
        <v>2.9</v>
      </c>
      <c r="X796" t="str">
        <f t="shared" si="396"/>
        <v>Alto</v>
      </c>
      <c r="Y796">
        <v>80</v>
      </c>
      <c r="Z796" t="str">
        <f t="shared" si="397"/>
        <v>Elevado</v>
      </c>
      <c r="AA796">
        <v>16</v>
      </c>
      <c r="AB796" t="str">
        <f t="shared" si="408"/>
        <v>Dismucion grave</v>
      </c>
      <c r="AC796">
        <v>2370</v>
      </c>
      <c r="AD796" t="str">
        <f t="shared" si="409"/>
        <v>Proteinuria</v>
      </c>
      <c r="AE796">
        <v>1659</v>
      </c>
      <c r="AF796" t="str">
        <f t="shared" si="410"/>
        <v>Macroalbuminuria</v>
      </c>
      <c r="AG796">
        <v>461</v>
      </c>
      <c r="AH796" t="str">
        <f t="shared" si="411"/>
        <v>Oliguria</v>
      </c>
      <c r="AI796">
        <v>1</v>
      </c>
      <c r="AJ796" t="str">
        <f t="shared" si="412"/>
        <v>Diabetico</v>
      </c>
      <c r="AK796">
        <v>215</v>
      </c>
      <c r="AL796" t="str">
        <f t="shared" si="413"/>
        <v>Diabetes</v>
      </c>
      <c r="AM796">
        <v>8</v>
      </c>
      <c r="AN796" t="str">
        <f t="shared" si="414"/>
        <v>Diabetes</v>
      </c>
      <c r="AO796">
        <v>269</v>
      </c>
      <c r="AP796" t="str">
        <f t="shared" si="415"/>
        <v>Riesgo</v>
      </c>
      <c r="AQ796">
        <v>209</v>
      </c>
      <c r="AR796" t="str">
        <f t="shared" si="416"/>
        <v>Muy alto</v>
      </c>
      <c r="AS796">
        <v>27</v>
      </c>
      <c r="AT796" t="str">
        <f t="shared" si="417"/>
        <v>Bajo</v>
      </c>
      <c r="AU796">
        <v>263</v>
      </c>
      <c r="AV796" t="str">
        <f t="shared" si="418"/>
        <v>Alto</v>
      </c>
      <c r="AW796">
        <v>134</v>
      </c>
      <c r="AX796" t="str">
        <f t="shared" si="419"/>
        <v>Bajo</v>
      </c>
      <c r="AY796">
        <v>5.3</v>
      </c>
      <c r="AZ796" t="str">
        <f t="shared" si="420"/>
        <v>Alto</v>
      </c>
      <c r="BA796">
        <v>7.2</v>
      </c>
      <c r="BB796" t="str">
        <f t="shared" si="398"/>
        <v>Baja</v>
      </c>
      <c r="BC796">
        <v>8.6999999999999993</v>
      </c>
      <c r="BD796" t="str">
        <f t="shared" si="421"/>
        <v>Normal</v>
      </c>
      <c r="BE796">
        <v>6.5</v>
      </c>
      <c r="BF796" t="str">
        <f t="shared" si="422"/>
        <v>Alto</v>
      </c>
      <c r="BG796">
        <v>0</v>
      </c>
      <c r="BH796" t="str">
        <f t="shared" si="423"/>
        <v>No Toma ECA</v>
      </c>
      <c r="BI796">
        <v>0</v>
      </c>
      <c r="BJ796" t="str">
        <f t="shared" si="424"/>
        <v>No toma ARB</v>
      </c>
      <c r="BK796">
        <v>1</v>
      </c>
      <c r="BL796" t="str">
        <f t="shared" si="425"/>
        <v>Toma diureticos</v>
      </c>
      <c r="BM796">
        <v>1</v>
      </c>
      <c r="BN796" t="str">
        <f t="shared" si="426"/>
        <v>Toma estatinas</v>
      </c>
      <c r="BO796">
        <v>1</v>
      </c>
      <c r="BP796" t="str">
        <f t="shared" si="427"/>
        <v>Enfermedad renal</v>
      </c>
      <c r="BQ796">
        <v>1</v>
      </c>
      <c r="BR796" t="str">
        <f t="shared" si="428"/>
        <v>Enfermedad cardiovascular</v>
      </c>
    </row>
    <row r="797" spans="1:70" x14ac:dyDescent="0.25">
      <c r="A797" t="s">
        <v>797</v>
      </c>
      <c r="B797">
        <v>71</v>
      </c>
      <c r="C797" t="str">
        <f t="shared" si="399"/>
        <v>Adulto Mayor</v>
      </c>
      <c r="D797" t="s">
        <v>1</v>
      </c>
      <c r="E797">
        <v>33.6</v>
      </c>
      <c r="F797" t="str">
        <f t="shared" si="400"/>
        <v>Obesidad I</v>
      </c>
      <c r="G797">
        <v>0</v>
      </c>
      <c r="H797" t="str">
        <f t="shared" si="401"/>
        <v>No tiene herencia</v>
      </c>
      <c r="I797">
        <v>156</v>
      </c>
      <c r="J797">
        <v>90</v>
      </c>
      <c r="K797">
        <v>95</v>
      </c>
      <c r="L797" t="str">
        <f t="shared" si="402"/>
        <v>Normal</v>
      </c>
      <c r="M797">
        <v>33</v>
      </c>
      <c r="N797" t="str">
        <f t="shared" si="403"/>
        <v>Reducida</v>
      </c>
      <c r="O797">
        <v>4</v>
      </c>
      <c r="P797" t="str">
        <f t="shared" si="404"/>
        <v>Incapacidad</v>
      </c>
      <c r="Q797">
        <v>0</v>
      </c>
      <c r="R797" t="str">
        <f t="shared" si="405"/>
        <v>No tiene cetoacidosis</v>
      </c>
      <c r="S797">
        <v>0</v>
      </c>
      <c r="T797" t="str">
        <f t="shared" si="406"/>
        <v>No tiene Insuficiencia</v>
      </c>
      <c r="U797">
        <v>1</v>
      </c>
      <c r="V797" t="str">
        <f t="shared" si="407"/>
        <v>Hipertenso</v>
      </c>
      <c r="W797">
        <v>3</v>
      </c>
      <c r="X797" t="str">
        <f t="shared" si="396"/>
        <v>Alto</v>
      </c>
      <c r="Y797">
        <v>108</v>
      </c>
      <c r="Z797" t="str">
        <f t="shared" si="397"/>
        <v>Riesgo</v>
      </c>
      <c r="AA797">
        <v>41</v>
      </c>
      <c r="AB797" t="str">
        <f t="shared" si="408"/>
        <v>Funcion disminuida moderada</v>
      </c>
      <c r="AC797">
        <v>1607</v>
      </c>
      <c r="AD797" t="str">
        <f t="shared" si="409"/>
        <v>Proteinuria</v>
      </c>
      <c r="AE797">
        <v>1446</v>
      </c>
      <c r="AF797" t="str">
        <f t="shared" si="410"/>
        <v>Macroalbuminuria</v>
      </c>
      <c r="AG797">
        <v>864</v>
      </c>
      <c r="AH797" t="str">
        <f t="shared" si="411"/>
        <v>Poliuria</v>
      </c>
      <c r="AI797">
        <v>1</v>
      </c>
      <c r="AJ797" t="str">
        <f t="shared" si="412"/>
        <v>Diabetico</v>
      </c>
      <c r="AK797">
        <v>206</v>
      </c>
      <c r="AL797" t="str">
        <f t="shared" si="413"/>
        <v>Diabetes</v>
      </c>
      <c r="AM797">
        <v>7.1</v>
      </c>
      <c r="AN797" t="str">
        <f t="shared" si="414"/>
        <v>Diabetes</v>
      </c>
      <c r="AO797">
        <v>311</v>
      </c>
      <c r="AP797" t="str">
        <f t="shared" si="415"/>
        <v>Riesgo</v>
      </c>
      <c r="AQ797">
        <v>154</v>
      </c>
      <c r="AR797" t="str">
        <f t="shared" si="416"/>
        <v>Limite alto</v>
      </c>
      <c r="AS797">
        <v>43</v>
      </c>
      <c r="AT797" t="str">
        <f t="shared" si="417"/>
        <v>Bajo</v>
      </c>
      <c r="AU797">
        <v>416</v>
      </c>
      <c r="AV797" t="str">
        <f t="shared" si="418"/>
        <v>Alto</v>
      </c>
      <c r="AW797">
        <v>128</v>
      </c>
      <c r="AX797" t="str">
        <f t="shared" si="419"/>
        <v>Bajo</v>
      </c>
      <c r="AY797">
        <v>5.7</v>
      </c>
      <c r="AZ797" t="str">
        <f t="shared" si="420"/>
        <v>Alto</v>
      </c>
      <c r="BA797">
        <v>8.3000000000000007</v>
      </c>
      <c r="BB797" t="str">
        <f t="shared" si="398"/>
        <v>Baja</v>
      </c>
      <c r="BC797">
        <v>7.6</v>
      </c>
      <c r="BD797" t="str">
        <f t="shared" si="421"/>
        <v>Bajo</v>
      </c>
      <c r="BE797">
        <v>6.3</v>
      </c>
      <c r="BF797" t="str">
        <f t="shared" si="422"/>
        <v>Alto</v>
      </c>
      <c r="BG797">
        <v>1</v>
      </c>
      <c r="BH797" t="str">
        <f t="shared" si="423"/>
        <v>Toma ECA</v>
      </c>
      <c r="BI797">
        <v>1</v>
      </c>
      <c r="BJ797" t="str">
        <f t="shared" si="424"/>
        <v>Toma ARB</v>
      </c>
      <c r="BK797">
        <v>1</v>
      </c>
      <c r="BL797" t="str">
        <f t="shared" si="425"/>
        <v>Toma diureticos</v>
      </c>
      <c r="BM797">
        <v>1</v>
      </c>
      <c r="BN797" t="str">
        <f t="shared" si="426"/>
        <v>Toma estatinas</v>
      </c>
      <c r="BO797">
        <v>1</v>
      </c>
      <c r="BP797" t="str">
        <f t="shared" si="427"/>
        <v>Enfermedad renal</v>
      </c>
      <c r="BQ797">
        <v>0</v>
      </c>
      <c r="BR797" t="str">
        <f t="shared" si="428"/>
        <v>Sano</v>
      </c>
    </row>
    <row r="798" spans="1:70" x14ac:dyDescent="0.25">
      <c r="A798" t="s">
        <v>798</v>
      </c>
      <c r="B798">
        <v>50</v>
      </c>
      <c r="C798" t="str">
        <f t="shared" si="399"/>
        <v>Adulto</v>
      </c>
      <c r="D798" t="s">
        <v>1</v>
      </c>
      <c r="E798">
        <v>23.1</v>
      </c>
      <c r="F798" t="str">
        <f t="shared" si="400"/>
        <v>Peso Normal</v>
      </c>
      <c r="G798">
        <v>0</v>
      </c>
      <c r="H798" t="str">
        <f t="shared" si="401"/>
        <v>No tiene herencia</v>
      </c>
      <c r="I798">
        <v>120</v>
      </c>
      <c r="J798">
        <v>79</v>
      </c>
      <c r="K798">
        <v>70</v>
      </c>
      <c r="L798" t="str">
        <f t="shared" si="402"/>
        <v>Normal</v>
      </c>
      <c r="M798">
        <v>59</v>
      </c>
      <c r="N798" t="str">
        <f t="shared" si="403"/>
        <v>Normal</v>
      </c>
      <c r="O798">
        <v>2</v>
      </c>
      <c r="P798" t="str">
        <f t="shared" si="404"/>
        <v>Ligera limitaciones</v>
      </c>
      <c r="Q798">
        <v>0</v>
      </c>
      <c r="R798" t="str">
        <f t="shared" si="405"/>
        <v>No tiene cetoacidosis</v>
      </c>
      <c r="S798">
        <v>0</v>
      </c>
      <c r="T798" t="str">
        <f t="shared" si="406"/>
        <v>No tiene Insuficiencia</v>
      </c>
      <c r="U798">
        <v>0</v>
      </c>
      <c r="V798" t="str">
        <f t="shared" si="407"/>
        <v>Normotenso</v>
      </c>
      <c r="W798">
        <v>0.8</v>
      </c>
      <c r="X798" t="str">
        <f t="shared" si="396"/>
        <v>Normal</v>
      </c>
      <c r="Y798">
        <v>36</v>
      </c>
      <c r="Z798" t="str">
        <f t="shared" si="397"/>
        <v>Normal</v>
      </c>
      <c r="AA798">
        <v>114</v>
      </c>
      <c r="AB798" t="str">
        <f t="shared" si="408"/>
        <v>Normal</v>
      </c>
      <c r="AC798">
        <v>28</v>
      </c>
      <c r="AD798" t="str">
        <f t="shared" si="409"/>
        <v>Normal</v>
      </c>
      <c r="AE798">
        <v>25</v>
      </c>
      <c r="AF798" t="str">
        <f t="shared" si="410"/>
        <v>Normal</v>
      </c>
      <c r="AG798">
        <v>1025</v>
      </c>
      <c r="AH798" t="str">
        <f t="shared" si="411"/>
        <v>Poliuria</v>
      </c>
      <c r="AI798">
        <v>1</v>
      </c>
      <c r="AJ798" t="str">
        <f t="shared" si="412"/>
        <v>Diabetico</v>
      </c>
      <c r="AK798">
        <v>86</v>
      </c>
      <c r="AL798" t="str">
        <f t="shared" si="413"/>
        <v>Normal</v>
      </c>
      <c r="AM798">
        <v>6.2</v>
      </c>
      <c r="AN798" t="str">
        <f t="shared" si="414"/>
        <v>Prediabetes</v>
      </c>
      <c r="AO798">
        <v>181</v>
      </c>
      <c r="AP798" t="str">
        <f t="shared" si="415"/>
        <v>Normal</v>
      </c>
      <c r="AQ798">
        <v>105</v>
      </c>
      <c r="AR798" t="str">
        <f t="shared" si="416"/>
        <v>Casi normal</v>
      </c>
      <c r="AS798">
        <v>62</v>
      </c>
      <c r="AT798" t="str">
        <f t="shared" si="417"/>
        <v>Normal</v>
      </c>
      <c r="AU798">
        <v>157</v>
      </c>
      <c r="AV798" t="str">
        <f t="shared" si="418"/>
        <v>Alto</v>
      </c>
      <c r="AW798">
        <v>143</v>
      </c>
      <c r="AX798" t="str">
        <f t="shared" si="419"/>
        <v>Normal</v>
      </c>
      <c r="AY798">
        <v>4.5999999999999996</v>
      </c>
      <c r="AZ798" t="str">
        <f t="shared" si="420"/>
        <v>Normal</v>
      </c>
      <c r="BA798">
        <v>14.1</v>
      </c>
      <c r="BB798" t="str">
        <f t="shared" si="398"/>
        <v>Normal</v>
      </c>
      <c r="BC798">
        <v>9.3000000000000007</v>
      </c>
      <c r="BD798" t="str">
        <f t="shared" si="421"/>
        <v>Normal</v>
      </c>
      <c r="BE798">
        <v>3.5</v>
      </c>
      <c r="BF798" t="str">
        <f t="shared" si="422"/>
        <v>Normal</v>
      </c>
      <c r="BG798">
        <v>0</v>
      </c>
      <c r="BH798" t="str">
        <f t="shared" si="423"/>
        <v>No Toma ECA</v>
      </c>
      <c r="BI798">
        <v>0</v>
      </c>
      <c r="BJ798" t="str">
        <f t="shared" si="424"/>
        <v>No toma ARB</v>
      </c>
      <c r="BK798">
        <v>0</v>
      </c>
      <c r="BL798" t="str">
        <f t="shared" si="425"/>
        <v>No toma diureticos</v>
      </c>
      <c r="BM798">
        <v>0</v>
      </c>
      <c r="BN798" t="str">
        <f t="shared" si="426"/>
        <v>No toma estatinas</v>
      </c>
      <c r="BO798">
        <v>0</v>
      </c>
      <c r="BP798" t="str">
        <f t="shared" si="427"/>
        <v>Sano</v>
      </c>
      <c r="BQ798">
        <v>1</v>
      </c>
      <c r="BR798" t="str">
        <f t="shared" si="428"/>
        <v>Enfermedad cardiovascular</v>
      </c>
    </row>
    <row r="799" spans="1:70" x14ac:dyDescent="0.25">
      <c r="A799" t="s">
        <v>799</v>
      </c>
      <c r="B799">
        <v>61</v>
      </c>
      <c r="C799" t="str">
        <f t="shared" si="399"/>
        <v>Adulto Mayor</v>
      </c>
      <c r="D799" t="s">
        <v>6</v>
      </c>
      <c r="E799">
        <v>24.9</v>
      </c>
      <c r="F799" t="str">
        <f t="shared" si="400"/>
        <v>Peso Normal</v>
      </c>
      <c r="G799">
        <v>0</v>
      </c>
      <c r="H799" t="str">
        <f t="shared" si="401"/>
        <v>No tiene herencia</v>
      </c>
      <c r="I799">
        <v>116</v>
      </c>
      <c r="J799">
        <v>84</v>
      </c>
      <c r="K799">
        <v>89</v>
      </c>
      <c r="L799" t="str">
        <f t="shared" si="402"/>
        <v>Normal</v>
      </c>
      <c r="M799">
        <v>66</v>
      </c>
      <c r="N799" t="str">
        <f t="shared" si="403"/>
        <v>Normal</v>
      </c>
      <c r="O799">
        <v>2</v>
      </c>
      <c r="P799" t="str">
        <f t="shared" si="404"/>
        <v>Ligera limitaciones</v>
      </c>
      <c r="Q799">
        <v>0</v>
      </c>
      <c r="R799" t="str">
        <f t="shared" si="405"/>
        <v>No tiene cetoacidosis</v>
      </c>
      <c r="S799">
        <v>0</v>
      </c>
      <c r="T799" t="str">
        <f t="shared" si="406"/>
        <v>No tiene Insuficiencia</v>
      </c>
      <c r="U799">
        <v>1</v>
      </c>
      <c r="V799" t="str">
        <f t="shared" si="407"/>
        <v>Hipertenso</v>
      </c>
      <c r="W799">
        <v>1.1000000000000001</v>
      </c>
      <c r="X799" t="str">
        <f t="shared" si="396"/>
        <v>Alto</v>
      </c>
      <c r="Y799">
        <v>21</v>
      </c>
      <c r="Z799" t="str">
        <f t="shared" si="397"/>
        <v>Normal</v>
      </c>
      <c r="AA799">
        <v>90</v>
      </c>
      <c r="AB799" t="str">
        <f t="shared" si="408"/>
        <v>Funcion disminuida</v>
      </c>
      <c r="AC799">
        <v>16</v>
      </c>
      <c r="AD799" t="str">
        <f t="shared" si="409"/>
        <v>Normal</v>
      </c>
      <c r="AE799">
        <v>11</v>
      </c>
      <c r="AF799" t="str">
        <f t="shared" si="410"/>
        <v>Normal</v>
      </c>
      <c r="AG799">
        <v>1185</v>
      </c>
      <c r="AH799" t="str">
        <f t="shared" si="411"/>
        <v>Poliuria</v>
      </c>
      <c r="AI799">
        <v>0</v>
      </c>
      <c r="AJ799" t="str">
        <f t="shared" si="412"/>
        <v>No Diabetico</v>
      </c>
      <c r="AK799">
        <v>97</v>
      </c>
      <c r="AL799" t="str">
        <f t="shared" si="413"/>
        <v>Normal</v>
      </c>
      <c r="AM799">
        <v>5.8</v>
      </c>
      <c r="AN799" t="str">
        <f t="shared" si="414"/>
        <v>Prediabetes</v>
      </c>
      <c r="AO799">
        <v>152</v>
      </c>
      <c r="AP799" t="str">
        <f t="shared" si="415"/>
        <v>Normal</v>
      </c>
      <c r="AQ799">
        <v>114</v>
      </c>
      <c r="AR799" t="str">
        <f t="shared" si="416"/>
        <v>Casi normal</v>
      </c>
      <c r="AS799">
        <v>44</v>
      </c>
      <c r="AT799" t="str">
        <f t="shared" si="417"/>
        <v>Bajo</v>
      </c>
      <c r="AU799">
        <v>114</v>
      </c>
      <c r="AV799" t="str">
        <f t="shared" si="418"/>
        <v>Normal</v>
      </c>
      <c r="AW799">
        <v>137</v>
      </c>
      <c r="AX799" t="str">
        <f t="shared" si="419"/>
        <v>Normal</v>
      </c>
      <c r="AY799">
        <v>4.8</v>
      </c>
      <c r="AZ799" t="str">
        <f t="shared" si="420"/>
        <v>Normal</v>
      </c>
      <c r="BA799">
        <v>13.4</v>
      </c>
      <c r="BB799" t="str">
        <f t="shared" si="398"/>
        <v>Normal</v>
      </c>
      <c r="BC799">
        <v>10.4</v>
      </c>
      <c r="BD799" t="str">
        <f t="shared" si="421"/>
        <v>Normal</v>
      </c>
      <c r="BE799">
        <v>2.6</v>
      </c>
      <c r="BF799" t="str">
        <f t="shared" si="422"/>
        <v>Normal</v>
      </c>
      <c r="BG799">
        <v>1</v>
      </c>
      <c r="BH799" t="str">
        <f t="shared" si="423"/>
        <v>Toma ECA</v>
      </c>
      <c r="BI799">
        <v>0</v>
      </c>
      <c r="BJ799" t="str">
        <f t="shared" si="424"/>
        <v>No toma ARB</v>
      </c>
      <c r="BK799">
        <v>1</v>
      </c>
      <c r="BL799" t="str">
        <f t="shared" si="425"/>
        <v>Toma diureticos</v>
      </c>
      <c r="BM799">
        <v>1</v>
      </c>
      <c r="BN799" t="str">
        <f t="shared" si="426"/>
        <v>Toma estatinas</v>
      </c>
      <c r="BO799">
        <v>0</v>
      </c>
      <c r="BP799" t="str">
        <f t="shared" si="427"/>
        <v>Sano</v>
      </c>
      <c r="BQ799">
        <v>0</v>
      </c>
      <c r="BR799" t="str">
        <f t="shared" si="428"/>
        <v>Sano</v>
      </c>
    </row>
    <row r="800" spans="1:70" x14ac:dyDescent="0.25">
      <c r="A800" t="s">
        <v>800</v>
      </c>
      <c r="B800">
        <v>33</v>
      </c>
      <c r="C800" t="str">
        <f t="shared" si="399"/>
        <v>Adulto</v>
      </c>
      <c r="D800" t="s">
        <v>6</v>
      </c>
      <c r="E800">
        <v>22.3</v>
      </c>
      <c r="F800" t="str">
        <f t="shared" si="400"/>
        <v>Peso Normal</v>
      </c>
      <c r="G800">
        <v>0</v>
      </c>
      <c r="H800" t="str">
        <f t="shared" si="401"/>
        <v>No tiene herencia</v>
      </c>
      <c r="I800">
        <v>130</v>
      </c>
      <c r="J800">
        <v>69</v>
      </c>
      <c r="K800">
        <v>63</v>
      </c>
      <c r="L800" t="str">
        <f t="shared" si="402"/>
        <v>Normal</v>
      </c>
      <c r="M800">
        <v>54</v>
      </c>
      <c r="N800" t="str">
        <f t="shared" si="403"/>
        <v>Normal</v>
      </c>
      <c r="O800">
        <v>2</v>
      </c>
      <c r="P800" t="str">
        <f t="shared" si="404"/>
        <v>Ligera limitaciones</v>
      </c>
      <c r="Q800">
        <v>0</v>
      </c>
      <c r="R800" t="str">
        <f t="shared" si="405"/>
        <v>No tiene cetoacidosis</v>
      </c>
      <c r="S800">
        <v>0</v>
      </c>
      <c r="T800" t="str">
        <f t="shared" si="406"/>
        <v>No tiene Insuficiencia</v>
      </c>
      <c r="U800">
        <v>1</v>
      </c>
      <c r="V800" t="str">
        <f t="shared" si="407"/>
        <v>Hipertenso</v>
      </c>
      <c r="W800">
        <v>1</v>
      </c>
      <c r="X800" t="str">
        <f t="shared" si="396"/>
        <v>Normal</v>
      </c>
      <c r="Y800">
        <v>27</v>
      </c>
      <c r="Z800" t="str">
        <f t="shared" si="397"/>
        <v>Normal</v>
      </c>
      <c r="AA800">
        <v>90</v>
      </c>
      <c r="AB800" t="str">
        <f t="shared" si="408"/>
        <v>Funcion disminuida</v>
      </c>
      <c r="AC800">
        <v>9</v>
      </c>
      <c r="AD800" t="str">
        <f t="shared" si="409"/>
        <v>Normal</v>
      </c>
      <c r="AE800">
        <v>6</v>
      </c>
      <c r="AF800" t="str">
        <f t="shared" si="410"/>
        <v>Normal</v>
      </c>
      <c r="AG800">
        <v>1210</v>
      </c>
      <c r="AH800" t="str">
        <f t="shared" si="411"/>
        <v>Poliuria</v>
      </c>
      <c r="AI800">
        <v>1</v>
      </c>
      <c r="AJ800" t="str">
        <f t="shared" si="412"/>
        <v>Diabetico</v>
      </c>
      <c r="AK800">
        <v>85</v>
      </c>
      <c r="AL800" t="str">
        <f t="shared" si="413"/>
        <v>Normal</v>
      </c>
      <c r="AM800">
        <v>5.4</v>
      </c>
      <c r="AN800" t="str">
        <f t="shared" si="414"/>
        <v>Normal</v>
      </c>
      <c r="AO800">
        <v>179</v>
      </c>
      <c r="AP800" t="str">
        <f t="shared" si="415"/>
        <v>Normal</v>
      </c>
      <c r="AQ800">
        <v>80</v>
      </c>
      <c r="AR800" t="str">
        <f t="shared" si="416"/>
        <v>Normal</v>
      </c>
      <c r="AS800">
        <v>70</v>
      </c>
      <c r="AT800" t="str">
        <f t="shared" si="417"/>
        <v>Normal</v>
      </c>
      <c r="AU800">
        <v>87</v>
      </c>
      <c r="AV800" t="str">
        <f t="shared" si="418"/>
        <v>Normal</v>
      </c>
      <c r="AW800">
        <v>143</v>
      </c>
      <c r="AX800" t="str">
        <f t="shared" si="419"/>
        <v>Normal</v>
      </c>
      <c r="AY800">
        <v>4.3</v>
      </c>
      <c r="AZ800" t="str">
        <f t="shared" si="420"/>
        <v>Normal</v>
      </c>
      <c r="BA800">
        <v>13.9</v>
      </c>
      <c r="BB800" t="str">
        <f t="shared" si="398"/>
        <v>Normal</v>
      </c>
      <c r="BC800">
        <v>9.8000000000000007</v>
      </c>
      <c r="BD800" t="str">
        <f t="shared" si="421"/>
        <v>Normal</v>
      </c>
      <c r="BE800">
        <v>3</v>
      </c>
      <c r="BF800" t="str">
        <f t="shared" si="422"/>
        <v>Normal</v>
      </c>
      <c r="BG800">
        <v>0</v>
      </c>
      <c r="BH800" t="str">
        <f t="shared" si="423"/>
        <v>No Toma ECA</v>
      </c>
      <c r="BI800">
        <v>1</v>
      </c>
      <c r="BJ800" t="str">
        <f t="shared" si="424"/>
        <v>Toma ARB</v>
      </c>
      <c r="BK800">
        <v>0</v>
      </c>
      <c r="BL800" t="str">
        <f t="shared" si="425"/>
        <v>No toma diureticos</v>
      </c>
      <c r="BM800">
        <v>1</v>
      </c>
      <c r="BN800" t="str">
        <f t="shared" si="426"/>
        <v>Toma estatinas</v>
      </c>
      <c r="BO800">
        <v>0</v>
      </c>
      <c r="BP800" t="str">
        <f t="shared" si="427"/>
        <v>Sano</v>
      </c>
      <c r="BQ800">
        <v>0</v>
      </c>
      <c r="BR800" t="str">
        <f t="shared" si="428"/>
        <v>Sano</v>
      </c>
    </row>
    <row r="801" spans="1:70" x14ac:dyDescent="0.25">
      <c r="A801" t="s">
        <v>801</v>
      </c>
      <c r="B801">
        <v>67</v>
      </c>
      <c r="C801" t="str">
        <f t="shared" si="399"/>
        <v>Adulto Mayor</v>
      </c>
      <c r="D801" t="s">
        <v>6</v>
      </c>
      <c r="E801">
        <v>28.3</v>
      </c>
      <c r="F801" t="str">
        <f t="shared" si="400"/>
        <v>Sobrepeso</v>
      </c>
      <c r="G801">
        <v>0</v>
      </c>
      <c r="H801" t="str">
        <f t="shared" si="401"/>
        <v>No tiene herencia</v>
      </c>
      <c r="I801">
        <v>110</v>
      </c>
      <c r="J801">
        <v>69</v>
      </c>
      <c r="K801">
        <v>73</v>
      </c>
      <c r="L801" t="str">
        <f t="shared" si="402"/>
        <v>Normal</v>
      </c>
      <c r="M801">
        <v>68</v>
      </c>
      <c r="N801" t="str">
        <f t="shared" si="403"/>
        <v>Normal</v>
      </c>
      <c r="O801">
        <v>2</v>
      </c>
      <c r="P801" t="str">
        <f t="shared" si="404"/>
        <v>Ligera limitaciones</v>
      </c>
      <c r="Q801">
        <v>0</v>
      </c>
      <c r="R801" t="str">
        <f t="shared" si="405"/>
        <v>No tiene cetoacidosis</v>
      </c>
      <c r="S801">
        <v>0</v>
      </c>
      <c r="T801" t="str">
        <f t="shared" si="406"/>
        <v>No tiene Insuficiencia</v>
      </c>
      <c r="U801">
        <v>0</v>
      </c>
      <c r="V801" t="str">
        <f t="shared" si="407"/>
        <v>Normotenso</v>
      </c>
      <c r="W801">
        <v>0.8</v>
      </c>
      <c r="X801" t="str">
        <f t="shared" si="396"/>
        <v>Normal</v>
      </c>
      <c r="Y801">
        <v>21</v>
      </c>
      <c r="Z801" t="str">
        <f t="shared" si="397"/>
        <v>Normal</v>
      </c>
      <c r="AA801">
        <v>115</v>
      </c>
      <c r="AB801" t="str">
        <f t="shared" si="408"/>
        <v>Normal</v>
      </c>
      <c r="AC801">
        <v>27</v>
      </c>
      <c r="AD801" t="str">
        <f t="shared" si="409"/>
        <v>Normal</v>
      </c>
      <c r="AE801">
        <v>21</v>
      </c>
      <c r="AF801" t="str">
        <f t="shared" si="410"/>
        <v>Normal</v>
      </c>
      <c r="AG801">
        <v>2282</v>
      </c>
      <c r="AH801" t="str">
        <f t="shared" si="411"/>
        <v>Poliuria</v>
      </c>
      <c r="AI801">
        <v>0</v>
      </c>
      <c r="AJ801" t="str">
        <f t="shared" si="412"/>
        <v>No Diabetico</v>
      </c>
      <c r="AK801">
        <v>112</v>
      </c>
      <c r="AL801" t="str">
        <f t="shared" si="413"/>
        <v>Prediabetes</v>
      </c>
      <c r="AM801">
        <v>6.1</v>
      </c>
      <c r="AN801" t="str">
        <f t="shared" si="414"/>
        <v>Prediabetes</v>
      </c>
      <c r="AO801">
        <v>185</v>
      </c>
      <c r="AP801" t="str">
        <f t="shared" si="415"/>
        <v>Normal</v>
      </c>
      <c r="AQ801">
        <v>95</v>
      </c>
      <c r="AR801" t="str">
        <f t="shared" si="416"/>
        <v>Normal</v>
      </c>
      <c r="AS801">
        <v>54</v>
      </c>
      <c r="AT801" t="str">
        <f t="shared" si="417"/>
        <v>Bajo</v>
      </c>
      <c r="AU801">
        <v>108</v>
      </c>
      <c r="AV801" t="str">
        <f t="shared" si="418"/>
        <v>Normal</v>
      </c>
      <c r="AW801">
        <v>145</v>
      </c>
      <c r="AX801" t="str">
        <f t="shared" si="419"/>
        <v>Normal</v>
      </c>
      <c r="AY801">
        <v>3.7</v>
      </c>
      <c r="AZ801" t="str">
        <f t="shared" si="420"/>
        <v>Normal</v>
      </c>
      <c r="BA801">
        <v>12.3</v>
      </c>
      <c r="BB801" t="str">
        <f t="shared" si="398"/>
        <v>Normal</v>
      </c>
      <c r="BC801">
        <v>8.5</v>
      </c>
      <c r="BD801" t="str">
        <f t="shared" si="421"/>
        <v>Normal</v>
      </c>
      <c r="BE801">
        <v>3.1</v>
      </c>
      <c r="BF801" t="str">
        <f t="shared" si="422"/>
        <v>Normal</v>
      </c>
      <c r="BG801">
        <v>1</v>
      </c>
      <c r="BH801" t="str">
        <f t="shared" si="423"/>
        <v>Toma ECA</v>
      </c>
      <c r="BI801">
        <v>1</v>
      </c>
      <c r="BJ801" t="str">
        <f t="shared" si="424"/>
        <v>Toma ARB</v>
      </c>
      <c r="BK801">
        <v>1</v>
      </c>
      <c r="BL801" t="str">
        <f t="shared" si="425"/>
        <v>Toma diureticos</v>
      </c>
      <c r="BM801">
        <v>0</v>
      </c>
      <c r="BN801" t="str">
        <f t="shared" si="426"/>
        <v>No toma estatinas</v>
      </c>
      <c r="BO801">
        <v>0</v>
      </c>
      <c r="BP801" t="str">
        <f t="shared" si="427"/>
        <v>Sano</v>
      </c>
      <c r="BQ801">
        <v>0</v>
      </c>
      <c r="BR801" t="str">
        <f t="shared" si="428"/>
        <v>Sano</v>
      </c>
    </row>
    <row r="802" spans="1:70" x14ac:dyDescent="0.25">
      <c r="A802" t="s">
        <v>802</v>
      </c>
      <c r="B802">
        <v>36</v>
      </c>
      <c r="C802" t="str">
        <f t="shared" si="399"/>
        <v>Adulto</v>
      </c>
      <c r="D802" t="s">
        <v>1</v>
      </c>
      <c r="E802">
        <v>20.399999999999999</v>
      </c>
      <c r="F802" t="str">
        <f t="shared" si="400"/>
        <v>Peso Normal</v>
      </c>
      <c r="G802">
        <v>0</v>
      </c>
      <c r="H802" t="str">
        <f t="shared" si="401"/>
        <v>No tiene herencia</v>
      </c>
      <c r="I802">
        <v>110</v>
      </c>
      <c r="J802">
        <v>69</v>
      </c>
      <c r="K802">
        <v>61</v>
      </c>
      <c r="L802" t="str">
        <f t="shared" si="402"/>
        <v>Normal</v>
      </c>
      <c r="M802">
        <v>64</v>
      </c>
      <c r="N802" t="str">
        <f t="shared" si="403"/>
        <v>Normal</v>
      </c>
      <c r="O802">
        <v>2</v>
      </c>
      <c r="P802" t="str">
        <f t="shared" si="404"/>
        <v>Ligera limitaciones</v>
      </c>
      <c r="Q802">
        <v>0</v>
      </c>
      <c r="R802" t="str">
        <f t="shared" si="405"/>
        <v>No tiene cetoacidosis</v>
      </c>
      <c r="S802">
        <v>0</v>
      </c>
      <c r="T802" t="str">
        <f t="shared" si="406"/>
        <v>No tiene Insuficiencia</v>
      </c>
      <c r="U802">
        <v>1</v>
      </c>
      <c r="V802" t="str">
        <f t="shared" si="407"/>
        <v>Hipertenso</v>
      </c>
      <c r="W802">
        <v>1</v>
      </c>
      <c r="X802" t="str">
        <f t="shared" si="396"/>
        <v>Normal</v>
      </c>
      <c r="Y802">
        <v>34</v>
      </c>
      <c r="Z802" t="str">
        <f t="shared" si="397"/>
        <v>Normal</v>
      </c>
      <c r="AA802">
        <v>70</v>
      </c>
      <c r="AB802" t="str">
        <f t="shared" si="408"/>
        <v>Funcion disminuida</v>
      </c>
      <c r="AC802">
        <v>14</v>
      </c>
      <c r="AD802" t="str">
        <f t="shared" si="409"/>
        <v>Normal</v>
      </c>
      <c r="AE802">
        <v>9</v>
      </c>
      <c r="AF802" t="str">
        <f t="shared" si="410"/>
        <v>Normal</v>
      </c>
      <c r="AG802">
        <v>2051</v>
      </c>
      <c r="AH802" t="str">
        <f t="shared" si="411"/>
        <v>Poliuria</v>
      </c>
      <c r="AI802">
        <v>0</v>
      </c>
      <c r="AJ802" t="str">
        <f t="shared" si="412"/>
        <v>No Diabetico</v>
      </c>
      <c r="AK802">
        <v>84</v>
      </c>
      <c r="AL802" t="str">
        <f t="shared" si="413"/>
        <v>Normal</v>
      </c>
      <c r="AM802">
        <v>6</v>
      </c>
      <c r="AN802" t="str">
        <f t="shared" si="414"/>
        <v>Prediabetes</v>
      </c>
      <c r="AO802">
        <v>191</v>
      </c>
      <c r="AP802" t="str">
        <f t="shared" si="415"/>
        <v>Normal</v>
      </c>
      <c r="AQ802">
        <v>87</v>
      </c>
      <c r="AR802" t="str">
        <f t="shared" si="416"/>
        <v>Normal</v>
      </c>
      <c r="AS802">
        <v>57</v>
      </c>
      <c r="AT802" t="str">
        <f t="shared" si="417"/>
        <v>Bajo</v>
      </c>
      <c r="AU802">
        <v>80</v>
      </c>
      <c r="AV802" t="str">
        <f t="shared" si="418"/>
        <v>Normal</v>
      </c>
      <c r="AW802">
        <v>139</v>
      </c>
      <c r="AX802" t="str">
        <f t="shared" si="419"/>
        <v>Normal</v>
      </c>
      <c r="AY802">
        <v>3.6</v>
      </c>
      <c r="AZ802" t="str">
        <f t="shared" si="420"/>
        <v>Normal</v>
      </c>
      <c r="BA802">
        <v>15.4</v>
      </c>
      <c r="BB802" t="str">
        <f t="shared" si="398"/>
        <v>Normal</v>
      </c>
      <c r="BC802">
        <v>9.4</v>
      </c>
      <c r="BD802" t="str">
        <f t="shared" si="421"/>
        <v>Normal</v>
      </c>
      <c r="BE802">
        <v>3.4</v>
      </c>
      <c r="BF802" t="str">
        <f t="shared" si="422"/>
        <v>Normal</v>
      </c>
      <c r="BG802">
        <v>0</v>
      </c>
      <c r="BH802" t="str">
        <f t="shared" si="423"/>
        <v>No Toma ECA</v>
      </c>
      <c r="BI802">
        <v>0</v>
      </c>
      <c r="BJ802" t="str">
        <f t="shared" si="424"/>
        <v>No toma ARB</v>
      </c>
      <c r="BK802">
        <v>0</v>
      </c>
      <c r="BL802" t="str">
        <f t="shared" si="425"/>
        <v>No toma diureticos</v>
      </c>
      <c r="BM802">
        <v>0</v>
      </c>
      <c r="BN802" t="str">
        <f t="shared" si="426"/>
        <v>No toma estatinas</v>
      </c>
      <c r="BO802">
        <v>0</v>
      </c>
      <c r="BP802" t="str">
        <f t="shared" si="427"/>
        <v>Sano</v>
      </c>
      <c r="BQ802">
        <v>0</v>
      </c>
      <c r="BR802" t="str">
        <f t="shared" si="428"/>
        <v>Sano</v>
      </c>
    </row>
    <row r="803" spans="1:70" x14ac:dyDescent="0.25">
      <c r="A803" t="s">
        <v>803</v>
      </c>
      <c r="B803">
        <v>45</v>
      </c>
      <c r="C803" t="str">
        <f t="shared" si="399"/>
        <v>Adulto</v>
      </c>
      <c r="D803" t="s">
        <v>6</v>
      </c>
      <c r="E803">
        <v>18.100000000000001</v>
      </c>
      <c r="F803" t="str">
        <f t="shared" si="400"/>
        <v>Bajo peso</v>
      </c>
      <c r="G803">
        <v>1</v>
      </c>
      <c r="H803" t="str">
        <f t="shared" si="401"/>
        <v>Tiene herencia</v>
      </c>
      <c r="I803">
        <v>120</v>
      </c>
      <c r="J803">
        <v>75</v>
      </c>
      <c r="K803">
        <v>68</v>
      </c>
      <c r="L803" t="str">
        <f t="shared" si="402"/>
        <v>Normal</v>
      </c>
      <c r="M803">
        <v>52</v>
      </c>
      <c r="N803" t="str">
        <f t="shared" si="403"/>
        <v>Normal</v>
      </c>
      <c r="O803">
        <v>2</v>
      </c>
      <c r="P803" t="str">
        <f t="shared" si="404"/>
        <v>Ligera limitaciones</v>
      </c>
      <c r="Q803">
        <v>0</v>
      </c>
      <c r="R803" t="str">
        <f t="shared" si="405"/>
        <v>No tiene cetoacidosis</v>
      </c>
      <c r="S803">
        <v>0</v>
      </c>
      <c r="T803" t="str">
        <f t="shared" si="406"/>
        <v>No tiene Insuficiencia</v>
      </c>
      <c r="U803">
        <v>1</v>
      </c>
      <c r="V803" t="str">
        <f t="shared" si="407"/>
        <v>Hipertenso</v>
      </c>
      <c r="W803">
        <v>0.9</v>
      </c>
      <c r="X803" t="str">
        <f t="shared" si="396"/>
        <v>Normal</v>
      </c>
      <c r="Y803">
        <v>36</v>
      </c>
      <c r="Z803" t="str">
        <f t="shared" si="397"/>
        <v>Normal</v>
      </c>
      <c r="AA803">
        <v>109</v>
      </c>
      <c r="AB803" t="str">
        <f t="shared" si="408"/>
        <v>Normal</v>
      </c>
      <c r="AC803">
        <v>23</v>
      </c>
      <c r="AD803" t="str">
        <f t="shared" si="409"/>
        <v>Normal</v>
      </c>
      <c r="AE803">
        <v>20</v>
      </c>
      <c r="AF803" t="str">
        <f t="shared" si="410"/>
        <v>Normal</v>
      </c>
      <c r="AG803">
        <v>2486</v>
      </c>
      <c r="AH803" t="str">
        <f t="shared" si="411"/>
        <v>Poliuria</v>
      </c>
      <c r="AI803">
        <v>0</v>
      </c>
      <c r="AJ803" t="str">
        <f t="shared" si="412"/>
        <v>No Diabetico</v>
      </c>
      <c r="AK803">
        <v>110</v>
      </c>
      <c r="AL803" t="str">
        <f t="shared" si="413"/>
        <v>Prediabetes</v>
      </c>
      <c r="AM803">
        <v>5.2</v>
      </c>
      <c r="AN803" t="str">
        <f t="shared" si="414"/>
        <v>Normal</v>
      </c>
      <c r="AO803">
        <v>162</v>
      </c>
      <c r="AP803" t="str">
        <f t="shared" si="415"/>
        <v>Normal</v>
      </c>
      <c r="AQ803">
        <v>93</v>
      </c>
      <c r="AR803" t="str">
        <f t="shared" si="416"/>
        <v>Normal</v>
      </c>
      <c r="AS803">
        <v>66</v>
      </c>
      <c r="AT803" t="str">
        <f t="shared" si="417"/>
        <v>Normal</v>
      </c>
      <c r="AU803">
        <v>115</v>
      </c>
      <c r="AV803" t="str">
        <f t="shared" si="418"/>
        <v>Normal</v>
      </c>
      <c r="AW803">
        <v>136</v>
      </c>
      <c r="AX803" t="str">
        <f t="shared" si="419"/>
        <v>Normal</v>
      </c>
      <c r="AY803">
        <v>3.6</v>
      </c>
      <c r="AZ803" t="str">
        <f t="shared" si="420"/>
        <v>Normal</v>
      </c>
      <c r="BA803">
        <v>12.5</v>
      </c>
      <c r="BB803" t="str">
        <f t="shared" si="398"/>
        <v>Normal</v>
      </c>
      <c r="BC803">
        <v>10</v>
      </c>
      <c r="BD803" t="str">
        <f t="shared" si="421"/>
        <v>Normal</v>
      </c>
      <c r="BE803">
        <v>3</v>
      </c>
      <c r="BF803" t="str">
        <f t="shared" si="422"/>
        <v>Normal</v>
      </c>
      <c r="BG803">
        <v>0</v>
      </c>
      <c r="BH803" t="str">
        <f t="shared" si="423"/>
        <v>No Toma ECA</v>
      </c>
      <c r="BI803">
        <v>1</v>
      </c>
      <c r="BJ803" t="str">
        <f t="shared" si="424"/>
        <v>Toma ARB</v>
      </c>
      <c r="BK803">
        <v>0</v>
      </c>
      <c r="BL803" t="str">
        <f t="shared" si="425"/>
        <v>No toma diureticos</v>
      </c>
      <c r="BM803">
        <v>0</v>
      </c>
      <c r="BN803" t="str">
        <f t="shared" si="426"/>
        <v>No toma estatinas</v>
      </c>
      <c r="BO803">
        <v>0</v>
      </c>
      <c r="BP803" t="str">
        <f t="shared" si="427"/>
        <v>Sano</v>
      </c>
      <c r="BQ803">
        <v>0</v>
      </c>
      <c r="BR803" t="str">
        <f t="shared" si="428"/>
        <v>Sano</v>
      </c>
    </row>
    <row r="804" spans="1:70" x14ac:dyDescent="0.25">
      <c r="A804" t="s">
        <v>804</v>
      </c>
      <c r="B804">
        <v>50</v>
      </c>
      <c r="C804" t="str">
        <f t="shared" si="399"/>
        <v>Adulto</v>
      </c>
      <c r="D804" t="s">
        <v>1</v>
      </c>
      <c r="E804">
        <v>26.6</v>
      </c>
      <c r="F804" t="str">
        <f t="shared" si="400"/>
        <v>Sobrepeso</v>
      </c>
      <c r="G804">
        <v>1</v>
      </c>
      <c r="H804" t="str">
        <f t="shared" si="401"/>
        <v>Tiene herencia</v>
      </c>
      <c r="I804">
        <v>148</v>
      </c>
      <c r="J804">
        <v>93</v>
      </c>
      <c r="K804">
        <v>97</v>
      </c>
      <c r="L804" t="str">
        <f t="shared" si="402"/>
        <v>Normal</v>
      </c>
      <c r="M804">
        <v>48</v>
      </c>
      <c r="N804" t="str">
        <f t="shared" si="403"/>
        <v>Intermedia</v>
      </c>
      <c r="O804">
        <v>3</v>
      </c>
      <c r="P804" t="str">
        <f t="shared" si="404"/>
        <v>Limitacion marcada</v>
      </c>
      <c r="Q804">
        <v>1</v>
      </c>
      <c r="R804" t="str">
        <f t="shared" si="405"/>
        <v>Tiene cetoacidosis</v>
      </c>
      <c r="S804">
        <v>0</v>
      </c>
      <c r="T804" t="str">
        <f t="shared" si="406"/>
        <v>No tiene Insuficiencia</v>
      </c>
      <c r="U804">
        <v>1</v>
      </c>
      <c r="V804" t="str">
        <f t="shared" si="407"/>
        <v>Hipertenso</v>
      </c>
      <c r="W804">
        <v>2.7</v>
      </c>
      <c r="X804" t="str">
        <f t="shared" si="396"/>
        <v>Alto</v>
      </c>
      <c r="Y804">
        <v>56</v>
      </c>
      <c r="Z804" t="str">
        <f t="shared" si="397"/>
        <v>Elevado</v>
      </c>
      <c r="AA804">
        <v>28</v>
      </c>
      <c r="AB804" t="str">
        <f t="shared" si="408"/>
        <v>Dismucion grave</v>
      </c>
      <c r="AC804">
        <v>1731</v>
      </c>
      <c r="AD804" t="str">
        <f t="shared" si="409"/>
        <v>Proteinuria</v>
      </c>
      <c r="AE804">
        <v>1384</v>
      </c>
      <c r="AF804" t="str">
        <f t="shared" si="410"/>
        <v>Macroalbuminuria</v>
      </c>
      <c r="AG804">
        <v>385</v>
      </c>
      <c r="AH804" t="str">
        <f t="shared" si="411"/>
        <v>Oliguria</v>
      </c>
      <c r="AI804">
        <v>0</v>
      </c>
      <c r="AJ804" t="str">
        <f t="shared" si="412"/>
        <v>No Diabetico</v>
      </c>
      <c r="AK804">
        <v>180</v>
      </c>
      <c r="AL804" t="str">
        <f t="shared" si="413"/>
        <v>Diabetes</v>
      </c>
      <c r="AM804">
        <v>9.8000000000000007</v>
      </c>
      <c r="AN804" t="str">
        <f t="shared" si="414"/>
        <v>Diabetes</v>
      </c>
      <c r="AO804">
        <v>250</v>
      </c>
      <c r="AP804" t="str">
        <f t="shared" si="415"/>
        <v>Riesgo</v>
      </c>
      <c r="AQ804">
        <v>193</v>
      </c>
      <c r="AR804" t="str">
        <f t="shared" si="416"/>
        <v>Muy alto</v>
      </c>
      <c r="AS804">
        <v>41</v>
      </c>
      <c r="AT804" t="str">
        <f t="shared" si="417"/>
        <v>Bajo</v>
      </c>
      <c r="AU804">
        <v>384</v>
      </c>
      <c r="AV804" t="str">
        <f t="shared" si="418"/>
        <v>Alto</v>
      </c>
      <c r="AW804">
        <v>126</v>
      </c>
      <c r="AX804" t="str">
        <f t="shared" si="419"/>
        <v>Bajo</v>
      </c>
      <c r="AY804">
        <v>6</v>
      </c>
      <c r="AZ804" t="str">
        <f t="shared" si="420"/>
        <v>Alto</v>
      </c>
      <c r="BA804">
        <v>8.8000000000000007</v>
      </c>
      <c r="BB804" t="str">
        <f t="shared" si="398"/>
        <v>Baja</v>
      </c>
      <c r="BC804">
        <v>7.8</v>
      </c>
      <c r="BD804" t="str">
        <f t="shared" si="421"/>
        <v>Bajo</v>
      </c>
      <c r="BE804">
        <v>5</v>
      </c>
      <c r="BF804" t="str">
        <f t="shared" si="422"/>
        <v>Alto</v>
      </c>
      <c r="BG804">
        <v>1</v>
      </c>
      <c r="BH804" t="str">
        <f t="shared" si="423"/>
        <v>Toma ECA</v>
      </c>
      <c r="BI804">
        <v>0</v>
      </c>
      <c r="BJ804" t="str">
        <f t="shared" si="424"/>
        <v>No toma ARB</v>
      </c>
      <c r="BK804">
        <v>1</v>
      </c>
      <c r="BL804" t="str">
        <f t="shared" si="425"/>
        <v>Toma diureticos</v>
      </c>
      <c r="BM804">
        <v>0</v>
      </c>
      <c r="BN804" t="str">
        <f t="shared" si="426"/>
        <v>No toma estatinas</v>
      </c>
      <c r="BO804">
        <v>1</v>
      </c>
      <c r="BP804" t="str">
        <f t="shared" si="427"/>
        <v>Enfermedad renal</v>
      </c>
      <c r="BQ804">
        <v>0</v>
      </c>
      <c r="BR804" t="str">
        <f t="shared" si="428"/>
        <v>Sano</v>
      </c>
    </row>
    <row r="805" spans="1:70" x14ac:dyDescent="0.25">
      <c r="A805" t="s">
        <v>805</v>
      </c>
      <c r="B805">
        <v>48</v>
      </c>
      <c r="C805" t="str">
        <f t="shared" si="399"/>
        <v>Adulto</v>
      </c>
      <c r="D805" t="s">
        <v>6</v>
      </c>
      <c r="E805">
        <v>22.9</v>
      </c>
      <c r="F805" t="str">
        <f t="shared" si="400"/>
        <v>Peso Normal</v>
      </c>
      <c r="G805">
        <v>1</v>
      </c>
      <c r="H805" t="str">
        <f t="shared" si="401"/>
        <v>Tiene herencia</v>
      </c>
      <c r="I805">
        <v>103</v>
      </c>
      <c r="J805">
        <v>80</v>
      </c>
      <c r="K805">
        <v>74</v>
      </c>
      <c r="L805" t="str">
        <f t="shared" si="402"/>
        <v>Normal</v>
      </c>
      <c r="M805">
        <v>54</v>
      </c>
      <c r="N805" t="str">
        <f t="shared" si="403"/>
        <v>Normal</v>
      </c>
      <c r="O805">
        <v>2</v>
      </c>
      <c r="P805" t="str">
        <f t="shared" si="404"/>
        <v>Ligera limitaciones</v>
      </c>
      <c r="Q805">
        <v>0</v>
      </c>
      <c r="R805" t="str">
        <f t="shared" si="405"/>
        <v>No tiene cetoacidosis</v>
      </c>
      <c r="S805">
        <v>0</v>
      </c>
      <c r="T805" t="str">
        <f t="shared" si="406"/>
        <v>No tiene Insuficiencia</v>
      </c>
      <c r="U805">
        <v>0</v>
      </c>
      <c r="V805" t="str">
        <f t="shared" si="407"/>
        <v>Normotenso</v>
      </c>
      <c r="W805">
        <v>0.8</v>
      </c>
      <c r="X805" t="str">
        <f t="shared" si="396"/>
        <v>Normal</v>
      </c>
      <c r="Y805">
        <v>29</v>
      </c>
      <c r="Z805" t="str">
        <f t="shared" si="397"/>
        <v>Normal</v>
      </c>
      <c r="AA805">
        <v>82</v>
      </c>
      <c r="AB805" t="str">
        <f t="shared" si="408"/>
        <v>Funcion disminuida</v>
      </c>
      <c r="AC805">
        <v>21</v>
      </c>
      <c r="AD805" t="str">
        <f t="shared" si="409"/>
        <v>Normal</v>
      </c>
      <c r="AE805">
        <v>16</v>
      </c>
      <c r="AF805" t="str">
        <f t="shared" si="410"/>
        <v>Normal</v>
      </c>
      <c r="AG805">
        <v>2489</v>
      </c>
      <c r="AH805" t="str">
        <f t="shared" si="411"/>
        <v>Poliuria</v>
      </c>
      <c r="AI805">
        <v>0</v>
      </c>
      <c r="AJ805" t="str">
        <f t="shared" si="412"/>
        <v>No Diabetico</v>
      </c>
      <c r="AK805">
        <v>123</v>
      </c>
      <c r="AL805" t="str">
        <f t="shared" si="413"/>
        <v>Prediabetes</v>
      </c>
      <c r="AM805">
        <v>5.9</v>
      </c>
      <c r="AN805" t="str">
        <f t="shared" si="414"/>
        <v>Prediabetes</v>
      </c>
      <c r="AO805">
        <v>195</v>
      </c>
      <c r="AP805" t="str">
        <f t="shared" si="415"/>
        <v>Normal</v>
      </c>
      <c r="AQ805">
        <v>117</v>
      </c>
      <c r="AR805" t="str">
        <f t="shared" si="416"/>
        <v>Casi normal</v>
      </c>
      <c r="AS805">
        <v>49</v>
      </c>
      <c r="AT805" t="str">
        <f t="shared" si="417"/>
        <v>Bajo</v>
      </c>
      <c r="AU805">
        <v>127</v>
      </c>
      <c r="AV805" t="str">
        <f t="shared" si="418"/>
        <v>Normal</v>
      </c>
      <c r="AW805">
        <v>136</v>
      </c>
      <c r="AX805" t="str">
        <f t="shared" si="419"/>
        <v>Normal</v>
      </c>
      <c r="AY805">
        <v>3.9</v>
      </c>
      <c r="AZ805" t="str">
        <f t="shared" si="420"/>
        <v>Normal</v>
      </c>
      <c r="BA805">
        <v>16</v>
      </c>
      <c r="BB805" t="str">
        <f t="shared" si="398"/>
        <v>Alta</v>
      </c>
      <c r="BC805">
        <v>9.1999999999999993</v>
      </c>
      <c r="BD805" t="str">
        <f t="shared" si="421"/>
        <v>Normal</v>
      </c>
      <c r="BE805">
        <v>2.9</v>
      </c>
      <c r="BF805" t="str">
        <f t="shared" si="422"/>
        <v>Normal</v>
      </c>
      <c r="BG805">
        <v>1</v>
      </c>
      <c r="BH805" t="str">
        <f t="shared" si="423"/>
        <v>Toma ECA</v>
      </c>
      <c r="BI805">
        <v>1</v>
      </c>
      <c r="BJ805" t="str">
        <f t="shared" si="424"/>
        <v>Toma ARB</v>
      </c>
      <c r="BK805">
        <v>0</v>
      </c>
      <c r="BL805" t="str">
        <f t="shared" si="425"/>
        <v>No toma diureticos</v>
      </c>
      <c r="BM805">
        <v>1</v>
      </c>
      <c r="BN805" t="str">
        <f t="shared" si="426"/>
        <v>Toma estatinas</v>
      </c>
      <c r="BO805">
        <v>0</v>
      </c>
      <c r="BP805" t="str">
        <f t="shared" si="427"/>
        <v>Sano</v>
      </c>
      <c r="BQ805">
        <v>1</v>
      </c>
      <c r="BR805" t="str">
        <f t="shared" si="428"/>
        <v>Enfermedad cardiovascular</v>
      </c>
    </row>
    <row r="806" spans="1:70" x14ac:dyDescent="0.25">
      <c r="A806" t="s">
        <v>806</v>
      </c>
      <c r="B806">
        <v>33</v>
      </c>
      <c r="C806" t="str">
        <f t="shared" si="399"/>
        <v>Adulto</v>
      </c>
      <c r="D806" t="s">
        <v>6</v>
      </c>
      <c r="E806">
        <v>23.8</v>
      </c>
      <c r="F806" t="str">
        <f t="shared" si="400"/>
        <v>Peso Normal</v>
      </c>
      <c r="G806">
        <v>0</v>
      </c>
      <c r="H806" t="str">
        <f t="shared" si="401"/>
        <v>No tiene herencia</v>
      </c>
      <c r="I806">
        <v>106</v>
      </c>
      <c r="J806">
        <v>83</v>
      </c>
      <c r="K806">
        <v>70</v>
      </c>
      <c r="L806" t="str">
        <f t="shared" si="402"/>
        <v>Normal</v>
      </c>
      <c r="M806">
        <v>50</v>
      </c>
      <c r="N806" t="str">
        <f t="shared" si="403"/>
        <v>Normal</v>
      </c>
      <c r="O806">
        <v>1</v>
      </c>
      <c r="P806" t="str">
        <f t="shared" si="404"/>
        <v>Sin limitaciones</v>
      </c>
      <c r="Q806">
        <v>0</v>
      </c>
      <c r="R806" t="str">
        <f t="shared" si="405"/>
        <v>No tiene cetoacidosis</v>
      </c>
      <c r="S806">
        <v>0</v>
      </c>
      <c r="T806" t="str">
        <f t="shared" si="406"/>
        <v>No tiene Insuficiencia</v>
      </c>
      <c r="U806">
        <v>0</v>
      </c>
      <c r="V806" t="str">
        <f t="shared" si="407"/>
        <v>Normotenso</v>
      </c>
      <c r="W806">
        <v>1</v>
      </c>
      <c r="X806" t="str">
        <f t="shared" si="396"/>
        <v>Normal</v>
      </c>
      <c r="Y806">
        <v>15</v>
      </c>
      <c r="Z806" t="str">
        <f t="shared" si="397"/>
        <v>Bajo</v>
      </c>
      <c r="AA806">
        <v>108</v>
      </c>
      <c r="AB806" t="str">
        <f t="shared" si="408"/>
        <v>Normal</v>
      </c>
      <c r="AC806">
        <v>16</v>
      </c>
      <c r="AD806" t="str">
        <f t="shared" si="409"/>
        <v>Normal</v>
      </c>
      <c r="AE806">
        <v>14</v>
      </c>
      <c r="AF806" t="str">
        <f t="shared" si="410"/>
        <v>Normal</v>
      </c>
      <c r="AG806">
        <v>2208</v>
      </c>
      <c r="AH806" t="str">
        <f t="shared" si="411"/>
        <v>Poliuria</v>
      </c>
      <c r="AI806">
        <v>1</v>
      </c>
      <c r="AJ806" t="str">
        <f t="shared" si="412"/>
        <v>Diabetico</v>
      </c>
      <c r="AK806">
        <v>92</v>
      </c>
      <c r="AL806" t="str">
        <f t="shared" si="413"/>
        <v>Normal</v>
      </c>
      <c r="AM806">
        <v>5.0999999999999996</v>
      </c>
      <c r="AN806" t="str">
        <f t="shared" si="414"/>
        <v>Normal</v>
      </c>
      <c r="AO806">
        <v>175</v>
      </c>
      <c r="AP806" t="str">
        <f t="shared" si="415"/>
        <v>Normal</v>
      </c>
      <c r="AQ806">
        <v>110</v>
      </c>
      <c r="AR806" t="str">
        <f t="shared" si="416"/>
        <v>Casi normal</v>
      </c>
      <c r="AS806">
        <v>61</v>
      </c>
      <c r="AT806" t="str">
        <f t="shared" si="417"/>
        <v>Normal</v>
      </c>
      <c r="AU806">
        <v>85</v>
      </c>
      <c r="AV806" t="str">
        <f t="shared" si="418"/>
        <v>Normal</v>
      </c>
      <c r="AW806">
        <v>138</v>
      </c>
      <c r="AX806" t="str">
        <f t="shared" si="419"/>
        <v>Normal</v>
      </c>
      <c r="AY806">
        <v>3.7</v>
      </c>
      <c r="AZ806" t="str">
        <f t="shared" si="420"/>
        <v>Normal</v>
      </c>
      <c r="BA806">
        <v>12.3</v>
      </c>
      <c r="BB806" t="str">
        <f t="shared" si="398"/>
        <v>Normal</v>
      </c>
      <c r="BC806">
        <v>10</v>
      </c>
      <c r="BD806" t="str">
        <f t="shared" si="421"/>
        <v>Normal</v>
      </c>
      <c r="BE806">
        <v>3</v>
      </c>
      <c r="BF806" t="str">
        <f t="shared" si="422"/>
        <v>Normal</v>
      </c>
      <c r="BG806">
        <v>0</v>
      </c>
      <c r="BH806" t="str">
        <f t="shared" si="423"/>
        <v>No Toma ECA</v>
      </c>
      <c r="BI806">
        <v>1</v>
      </c>
      <c r="BJ806" t="str">
        <f t="shared" si="424"/>
        <v>Toma ARB</v>
      </c>
      <c r="BK806">
        <v>0</v>
      </c>
      <c r="BL806" t="str">
        <f t="shared" si="425"/>
        <v>No toma diureticos</v>
      </c>
      <c r="BM806">
        <v>0</v>
      </c>
      <c r="BN806" t="str">
        <f t="shared" si="426"/>
        <v>No toma estatinas</v>
      </c>
      <c r="BO806">
        <v>0</v>
      </c>
      <c r="BP806" t="str">
        <f t="shared" si="427"/>
        <v>Sano</v>
      </c>
      <c r="BQ806">
        <v>1</v>
      </c>
      <c r="BR806" t="str">
        <f t="shared" si="428"/>
        <v>Enfermedad cardiovascular</v>
      </c>
    </row>
    <row r="807" spans="1:70" x14ac:dyDescent="0.25">
      <c r="A807" t="s">
        <v>807</v>
      </c>
      <c r="B807">
        <v>52</v>
      </c>
      <c r="C807" t="str">
        <f t="shared" si="399"/>
        <v>Adulto</v>
      </c>
      <c r="D807" t="s">
        <v>1</v>
      </c>
      <c r="E807">
        <v>33.200000000000003</v>
      </c>
      <c r="F807" t="str">
        <f t="shared" si="400"/>
        <v>Obesidad I</v>
      </c>
      <c r="G807">
        <v>0</v>
      </c>
      <c r="H807" t="str">
        <f t="shared" si="401"/>
        <v>No tiene herencia</v>
      </c>
      <c r="I807">
        <v>166</v>
      </c>
      <c r="J807">
        <v>106</v>
      </c>
      <c r="K807">
        <v>93</v>
      </c>
      <c r="L807" t="str">
        <f t="shared" si="402"/>
        <v>Normal</v>
      </c>
      <c r="M807">
        <v>28</v>
      </c>
      <c r="N807" t="str">
        <f t="shared" si="403"/>
        <v>Reducida</v>
      </c>
      <c r="O807">
        <v>3</v>
      </c>
      <c r="P807" t="str">
        <f t="shared" si="404"/>
        <v>Limitacion marcada</v>
      </c>
      <c r="Q807">
        <v>0</v>
      </c>
      <c r="R807" t="str">
        <f t="shared" si="405"/>
        <v>No tiene cetoacidosis</v>
      </c>
      <c r="S807">
        <v>0</v>
      </c>
      <c r="T807" t="str">
        <f t="shared" si="406"/>
        <v>No tiene Insuficiencia</v>
      </c>
      <c r="U807">
        <v>1</v>
      </c>
      <c r="V807" t="str">
        <f t="shared" si="407"/>
        <v>Hipertenso</v>
      </c>
      <c r="W807">
        <v>1.9</v>
      </c>
      <c r="X807" t="str">
        <f t="shared" si="396"/>
        <v>Alto</v>
      </c>
      <c r="Y807">
        <v>120</v>
      </c>
      <c r="Z807" t="str">
        <f t="shared" si="397"/>
        <v>Riesgo</v>
      </c>
      <c r="AA807">
        <v>26</v>
      </c>
      <c r="AB807" t="str">
        <f t="shared" si="408"/>
        <v>Dismucion grave</v>
      </c>
      <c r="AC807">
        <v>916</v>
      </c>
      <c r="AD807" t="str">
        <f t="shared" si="409"/>
        <v>Proteinuria</v>
      </c>
      <c r="AE807">
        <v>824</v>
      </c>
      <c r="AF807" t="str">
        <f t="shared" si="410"/>
        <v>Macroalbuminuria</v>
      </c>
      <c r="AG807">
        <v>325</v>
      </c>
      <c r="AH807" t="str">
        <f t="shared" si="411"/>
        <v>Oliguria</v>
      </c>
      <c r="AI807">
        <v>1</v>
      </c>
      <c r="AJ807" t="str">
        <f t="shared" si="412"/>
        <v>Diabetico</v>
      </c>
      <c r="AK807">
        <v>148</v>
      </c>
      <c r="AL807" t="str">
        <f t="shared" si="413"/>
        <v>Diabetes</v>
      </c>
      <c r="AM807">
        <v>10.6</v>
      </c>
      <c r="AN807" t="str">
        <f t="shared" si="414"/>
        <v>Diabetes</v>
      </c>
      <c r="AO807">
        <v>235</v>
      </c>
      <c r="AP807" t="str">
        <f t="shared" si="415"/>
        <v>Alto</v>
      </c>
      <c r="AQ807">
        <v>133</v>
      </c>
      <c r="AR807" t="str">
        <f t="shared" si="416"/>
        <v>Limite alto</v>
      </c>
      <c r="AS807">
        <v>30</v>
      </c>
      <c r="AT807" t="str">
        <f t="shared" si="417"/>
        <v>Bajo</v>
      </c>
      <c r="AU807">
        <v>303</v>
      </c>
      <c r="AV807" t="str">
        <f t="shared" si="418"/>
        <v>Alto</v>
      </c>
      <c r="AW807">
        <v>132</v>
      </c>
      <c r="AX807" t="str">
        <f t="shared" si="419"/>
        <v>Bajo</v>
      </c>
      <c r="AY807">
        <v>6.1</v>
      </c>
      <c r="AZ807" t="str">
        <f t="shared" si="420"/>
        <v>Alto</v>
      </c>
      <c r="BA807">
        <v>10</v>
      </c>
      <c r="BB807" t="str">
        <f t="shared" si="398"/>
        <v>Baja</v>
      </c>
      <c r="BC807">
        <v>7.6</v>
      </c>
      <c r="BD807" t="str">
        <f t="shared" si="421"/>
        <v>Bajo</v>
      </c>
      <c r="BE807">
        <v>6</v>
      </c>
      <c r="BF807" t="str">
        <f t="shared" si="422"/>
        <v>Alto</v>
      </c>
      <c r="BG807">
        <v>1</v>
      </c>
      <c r="BH807" t="str">
        <f t="shared" si="423"/>
        <v>Toma ECA</v>
      </c>
      <c r="BI807">
        <v>0</v>
      </c>
      <c r="BJ807" t="str">
        <f t="shared" si="424"/>
        <v>No toma ARB</v>
      </c>
      <c r="BK807">
        <v>1</v>
      </c>
      <c r="BL807" t="str">
        <f t="shared" si="425"/>
        <v>Toma diureticos</v>
      </c>
      <c r="BM807">
        <v>1</v>
      </c>
      <c r="BN807" t="str">
        <f t="shared" si="426"/>
        <v>Toma estatinas</v>
      </c>
      <c r="BO807">
        <v>1</v>
      </c>
      <c r="BP807" t="str">
        <f t="shared" si="427"/>
        <v>Enfermedad renal</v>
      </c>
      <c r="BQ807">
        <v>1</v>
      </c>
      <c r="BR807" t="str">
        <f t="shared" si="428"/>
        <v>Enfermedad cardiovascular</v>
      </c>
    </row>
    <row r="808" spans="1:70" x14ac:dyDescent="0.25">
      <c r="A808" t="s">
        <v>808</v>
      </c>
      <c r="B808">
        <v>56</v>
      </c>
      <c r="C808" t="str">
        <f t="shared" si="399"/>
        <v>Adulto</v>
      </c>
      <c r="D808" t="s">
        <v>6</v>
      </c>
      <c r="E808">
        <v>24.3</v>
      </c>
      <c r="F808" t="str">
        <f t="shared" si="400"/>
        <v>Peso Normal</v>
      </c>
      <c r="G808">
        <v>1</v>
      </c>
      <c r="H808" t="str">
        <f t="shared" si="401"/>
        <v>Tiene herencia</v>
      </c>
      <c r="I808">
        <v>119</v>
      </c>
      <c r="J808">
        <v>66</v>
      </c>
      <c r="K808">
        <v>63</v>
      </c>
      <c r="L808" t="str">
        <f t="shared" si="402"/>
        <v>Normal</v>
      </c>
      <c r="M808">
        <v>62</v>
      </c>
      <c r="N808" t="str">
        <f t="shared" si="403"/>
        <v>Normal</v>
      </c>
      <c r="O808">
        <v>1</v>
      </c>
      <c r="P808" t="str">
        <f t="shared" si="404"/>
        <v>Sin limitaciones</v>
      </c>
      <c r="Q808">
        <v>0</v>
      </c>
      <c r="R808" t="str">
        <f t="shared" si="405"/>
        <v>No tiene cetoacidosis</v>
      </c>
      <c r="S808">
        <v>0</v>
      </c>
      <c r="T808" t="str">
        <f t="shared" si="406"/>
        <v>No tiene Insuficiencia</v>
      </c>
      <c r="U808">
        <v>0</v>
      </c>
      <c r="V808" t="str">
        <f t="shared" si="407"/>
        <v>Normotenso</v>
      </c>
      <c r="W808">
        <v>1</v>
      </c>
      <c r="X808" t="str">
        <f t="shared" si="396"/>
        <v>Normal</v>
      </c>
      <c r="Y808">
        <v>36</v>
      </c>
      <c r="Z808" t="str">
        <f t="shared" si="397"/>
        <v>Normal</v>
      </c>
      <c r="AA808">
        <v>84</v>
      </c>
      <c r="AB808" t="str">
        <f t="shared" si="408"/>
        <v>Funcion disminuida</v>
      </c>
      <c r="AC808">
        <v>27</v>
      </c>
      <c r="AD808" t="str">
        <f t="shared" si="409"/>
        <v>Normal</v>
      </c>
      <c r="AE808">
        <v>21</v>
      </c>
      <c r="AF808" t="str">
        <f t="shared" si="410"/>
        <v>Normal</v>
      </c>
      <c r="AG808">
        <v>1144</v>
      </c>
      <c r="AH808" t="str">
        <f t="shared" si="411"/>
        <v>Poliuria</v>
      </c>
      <c r="AI808">
        <v>1</v>
      </c>
      <c r="AJ808" t="str">
        <f t="shared" si="412"/>
        <v>Diabetico</v>
      </c>
      <c r="AK808">
        <v>95</v>
      </c>
      <c r="AL808" t="str">
        <f t="shared" si="413"/>
        <v>Normal</v>
      </c>
      <c r="AM808">
        <v>6</v>
      </c>
      <c r="AN808" t="str">
        <f t="shared" si="414"/>
        <v>Prediabetes</v>
      </c>
      <c r="AO808">
        <v>159</v>
      </c>
      <c r="AP808" t="str">
        <f t="shared" si="415"/>
        <v>Normal</v>
      </c>
      <c r="AQ808">
        <v>113</v>
      </c>
      <c r="AR808" t="str">
        <f t="shared" si="416"/>
        <v>Casi normal</v>
      </c>
      <c r="AS808">
        <v>58</v>
      </c>
      <c r="AT808" t="str">
        <f t="shared" si="417"/>
        <v>Bajo</v>
      </c>
      <c r="AU808">
        <v>93</v>
      </c>
      <c r="AV808" t="str">
        <f t="shared" si="418"/>
        <v>Normal</v>
      </c>
      <c r="AW808">
        <v>137</v>
      </c>
      <c r="AX808" t="str">
        <f t="shared" si="419"/>
        <v>Normal</v>
      </c>
      <c r="AY808">
        <v>4</v>
      </c>
      <c r="AZ808" t="str">
        <f t="shared" si="420"/>
        <v>Normal</v>
      </c>
      <c r="BA808">
        <v>13.4</v>
      </c>
      <c r="BB808" t="str">
        <f t="shared" si="398"/>
        <v>Normal</v>
      </c>
      <c r="BC808">
        <v>10.3</v>
      </c>
      <c r="BD808" t="str">
        <f t="shared" si="421"/>
        <v>Normal</v>
      </c>
      <c r="BE808">
        <v>4</v>
      </c>
      <c r="BF808" t="str">
        <f t="shared" si="422"/>
        <v>Normal</v>
      </c>
      <c r="BG808">
        <v>0</v>
      </c>
      <c r="BH808" t="str">
        <f t="shared" si="423"/>
        <v>No Toma ECA</v>
      </c>
      <c r="BI808">
        <v>1</v>
      </c>
      <c r="BJ808" t="str">
        <f t="shared" si="424"/>
        <v>Toma ARB</v>
      </c>
      <c r="BK808">
        <v>0</v>
      </c>
      <c r="BL808" t="str">
        <f t="shared" si="425"/>
        <v>No toma diureticos</v>
      </c>
      <c r="BM808">
        <v>0</v>
      </c>
      <c r="BN808" t="str">
        <f t="shared" si="426"/>
        <v>No toma estatinas</v>
      </c>
      <c r="BO808">
        <v>0</v>
      </c>
      <c r="BP808" t="str">
        <f t="shared" si="427"/>
        <v>Sano</v>
      </c>
      <c r="BQ808">
        <v>0</v>
      </c>
      <c r="BR808" t="str">
        <f t="shared" si="428"/>
        <v>Sano</v>
      </c>
    </row>
    <row r="809" spans="1:70" x14ac:dyDescent="0.25">
      <c r="A809" t="s">
        <v>809</v>
      </c>
      <c r="B809">
        <v>58</v>
      </c>
      <c r="C809" t="str">
        <f t="shared" si="399"/>
        <v>Adulto</v>
      </c>
      <c r="D809" t="s">
        <v>1</v>
      </c>
      <c r="E809">
        <v>21.8</v>
      </c>
      <c r="F809" t="str">
        <f t="shared" si="400"/>
        <v>Peso Normal</v>
      </c>
      <c r="G809">
        <v>0</v>
      </c>
      <c r="H809" t="str">
        <f t="shared" si="401"/>
        <v>No tiene herencia</v>
      </c>
      <c r="I809">
        <v>101</v>
      </c>
      <c r="J809">
        <v>83</v>
      </c>
      <c r="K809">
        <v>89</v>
      </c>
      <c r="L809" t="str">
        <f t="shared" si="402"/>
        <v>Normal</v>
      </c>
      <c r="M809">
        <v>58</v>
      </c>
      <c r="N809" t="str">
        <f t="shared" si="403"/>
        <v>Normal</v>
      </c>
      <c r="O809">
        <v>2</v>
      </c>
      <c r="P809" t="str">
        <f t="shared" si="404"/>
        <v>Ligera limitaciones</v>
      </c>
      <c r="Q809">
        <v>0</v>
      </c>
      <c r="R809" t="str">
        <f t="shared" si="405"/>
        <v>No tiene cetoacidosis</v>
      </c>
      <c r="S809">
        <v>0</v>
      </c>
      <c r="T809" t="str">
        <f t="shared" si="406"/>
        <v>No tiene Insuficiencia</v>
      </c>
      <c r="U809">
        <v>1</v>
      </c>
      <c r="V809" t="str">
        <f t="shared" si="407"/>
        <v>Hipertenso</v>
      </c>
      <c r="W809">
        <v>0.7</v>
      </c>
      <c r="X809" t="str">
        <f t="shared" si="396"/>
        <v>Normal</v>
      </c>
      <c r="Y809">
        <v>22</v>
      </c>
      <c r="Z809" t="str">
        <f t="shared" si="397"/>
        <v>Normal</v>
      </c>
      <c r="AA809">
        <v>98</v>
      </c>
      <c r="AB809" t="str">
        <f t="shared" si="408"/>
        <v>Normal</v>
      </c>
      <c r="AC809">
        <v>26</v>
      </c>
      <c r="AD809" t="str">
        <f t="shared" si="409"/>
        <v>Normal</v>
      </c>
      <c r="AE809">
        <v>20</v>
      </c>
      <c r="AF809" t="str">
        <f t="shared" si="410"/>
        <v>Normal</v>
      </c>
      <c r="AG809">
        <v>1663</v>
      </c>
      <c r="AH809" t="str">
        <f t="shared" si="411"/>
        <v>Poliuria</v>
      </c>
      <c r="AI809">
        <v>0</v>
      </c>
      <c r="AJ809" t="str">
        <f t="shared" si="412"/>
        <v>No Diabetico</v>
      </c>
      <c r="AK809">
        <v>120</v>
      </c>
      <c r="AL809" t="str">
        <f t="shared" si="413"/>
        <v>Prediabetes</v>
      </c>
      <c r="AM809">
        <v>5</v>
      </c>
      <c r="AN809" t="str">
        <f t="shared" si="414"/>
        <v>Normal</v>
      </c>
      <c r="AO809">
        <v>151</v>
      </c>
      <c r="AP809" t="str">
        <f t="shared" si="415"/>
        <v>Normal</v>
      </c>
      <c r="AQ809">
        <v>107</v>
      </c>
      <c r="AR809" t="str">
        <f t="shared" si="416"/>
        <v>Casi normal</v>
      </c>
      <c r="AS809">
        <v>69</v>
      </c>
      <c r="AT809" t="str">
        <f t="shared" si="417"/>
        <v>Normal</v>
      </c>
      <c r="AU809">
        <v>162</v>
      </c>
      <c r="AV809" t="str">
        <f t="shared" si="418"/>
        <v>Alto</v>
      </c>
      <c r="AW809">
        <v>140</v>
      </c>
      <c r="AX809" t="str">
        <f t="shared" si="419"/>
        <v>Normal</v>
      </c>
      <c r="AY809">
        <v>3.6</v>
      </c>
      <c r="AZ809" t="str">
        <f t="shared" si="420"/>
        <v>Normal</v>
      </c>
      <c r="BA809">
        <v>12.8</v>
      </c>
      <c r="BB809" t="str">
        <f t="shared" si="398"/>
        <v>Baja</v>
      </c>
      <c r="BC809">
        <v>10</v>
      </c>
      <c r="BD809" t="str">
        <f t="shared" si="421"/>
        <v>Normal</v>
      </c>
      <c r="BE809">
        <v>3.9</v>
      </c>
      <c r="BF809" t="str">
        <f t="shared" si="422"/>
        <v>Normal</v>
      </c>
      <c r="BG809">
        <v>1</v>
      </c>
      <c r="BH809" t="str">
        <f t="shared" si="423"/>
        <v>Toma ECA</v>
      </c>
      <c r="BI809">
        <v>1</v>
      </c>
      <c r="BJ809" t="str">
        <f t="shared" si="424"/>
        <v>Toma ARB</v>
      </c>
      <c r="BK809">
        <v>0</v>
      </c>
      <c r="BL809" t="str">
        <f t="shared" si="425"/>
        <v>No toma diureticos</v>
      </c>
      <c r="BM809">
        <v>0</v>
      </c>
      <c r="BN809" t="str">
        <f t="shared" si="426"/>
        <v>No toma estatinas</v>
      </c>
      <c r="BO809">
        <v>0</v>
      </c>
      <c r="BP809" t="str">
        <f t="shared" si="427"/>
        <v>Sano</v>
      </c>
      <c r="BQ809">
        <v>0</v>
      </c>
      <c r="BR809" t="str">
        <f t="shared" si="428"/>
        <v>Sano</v>
      </c>
    </row>
    <row r="810" spans="1:70" x14ac:dyDescent="0.25">
      <c r="A810" t="s">
        <v>810</v>
      </c>
      <c r="B810">
        <v>71</v>
      </c>
      <c r="C810" t="str">
        <f t="shared" si="399"/>
        <v>Adulto Mayor</v>
      </c>
      <c r="D810" t="s">
        <v>1</v>
      </c>
      <c r="E810">
        <v>28.9</v>
      </c>
      <c r="F810" t="str">
        <f t="shared" si="400"/>
        <v>Sobrepeso</v>
      </c>
      <c r="G810">
        <v>1</v>
      </c>
      <c r="H810" t="str">
        <f t="shared" si="401"/>
        <v>Tiene herencia</v>
      </c>
      <c r="I810">
        <v>150</v>
      </c>
      <c r="J810">
        <v>93</v>
      </c>
      <c r="K810">
        <v>81</v>
      </c>
      <c r="L810" t="str">
        <f t="shared" si="402"/>
        <v>Normal</v>
      </c>
      <c r="M810">
        <v>45</v>
      </c>
      <c r="N810" t="str">
        <f t="shared" si="403"/>
        <v>Intermedia</v>
      </c>
      <c r="O810">
        <v>4</v>
      </c>
      <c r="P810" t="str">
        <f t="shared" si="404"/>
        <v>Incapacidad</v>
      </c>
      <c r="Q810">
        <v>1</v>
      </c>
      <c r="R810" t="str">
        <f t="shared" si="405"/>
        <v>Tiene cetoacidosis</v>
      </c>
      <c r="S810">
        <v>1</v>
      </c>
      <c r="T810" t="str">
        <f t="shared" si="406"/>
        <v>Tiene Insuficiencia</v>
      </c>
      <c r="U810">
        <v>1</v>
      </c>
      <c r="V810" t="str">
        <f t="shared" si="407"/>
        <v>Hipertenso</v>
      </c>
      <c r="W810">
        <v>3.5</v>
      </c>
      <c r="X810" t="str">
        <f t="shared" si="396"/>
        <v>Alto</v>
      </c>
      <c r="Y810">
        <v>103</v>
      </c>
      <c r="Z810" t="str">
        <f t="shared" si="397"/>
        <v>Riesgo</v>
      </c>
      <c r="AA810">
        <v>26</v>
      </c>
      <c r="AB810" t="str">
        <f t="shared" si="408"/>
        <v>Dismucion grave</v>
      </c>
      <c r="AC810">
        <v>1034</v>
      </c>
      <c r="AD810" t="str">
        <f t="shared" si="409"/>
        <v>Proteinuria</v>
      </c>
      <c r="AE810">
        <v>930</v>
      </c>
      <c r="AF810" t="str">
        <f t="shared" si="410"/>
        <v>Macroalbuminuria</v>
      </c>
      <c r="AG810">
        <v>552</v>
      </c>
      <c r="AH810" t="str">
        <f t="shared" si="411"/>
        <v>Poliuria</v>
      </c>
      <c r="AI810">
        <v>0</v>
      </c>
      <c r="AJ810" t="str">
        <f t="shared" si="412"/>
        <v>No Diabetico</v>
      </c>
      <c r="AK810">
        <v>192</v>
      </c>
      <c r="AL810" t="str">
        <f t="shared" si="413"/>
        <v>Diabetes</v>
      </c>
      <c r="AM810">
        <v>10.9</v>
      </c>
      <c r="AN810" t="str">
        <f t="shared" si="414"/>
        <v>Diabetes</v>
      </c>
      <c r="AO810">
        <v>311</v>
      </c>
      <c r="AP810" t="str">
        <f t="shared" si="415"/>
        <v>Riesgo</v>
      </c>
      <c r="AQ810">
        <v>201</v>
      </c>
      <c r="AR810" t="str">
        <f t="shared" si="416"/>
        <v>Muy alto</v>
      </c>
      <c r="AS810">
        <v>45</v>
      </c>
      <c r="AT810" t="str">
        <f t="shared" si="417"/>
        <v>Bajo</v>
      </c>
      <c r="AU810">
        <v>195</v>
      </c>
      <c r="AV810" t="str">
        <f t="shared" si="418"/>
        <v>Alto</v>
      </c>
      <c r="AW810">
        <v>127</v>
      </c>
      <c r="AX810" t="str">
        <f t="shared" si="419"/>
        <v>Bajo</v>
      </c>
      <c r="AY810">
        <v>5.2</v>
      </c>
      <c r="AZ810" t="str">
        <f t="shared" si="420"/>
        <v>Alto</v>
      </c>
      <c r="BA810">
        <v>8.3000000000000007</v>
      </c>
      <c r="BB810" t="str">
        <f t="shared" si="398"/>
        <v>Baja</v>
      </c>
      <c r="BC810">
        <v>7.7</v>
      </c>
      <c r="BD810" t="str">
        <f t="shared" si="421"/>
        <v>Bajo</v>
      </c>
      <c r="BE810">
        <v>7.3</v>
      </c>
      <c r="BF810" t="str">
        <f t="shared" si="422"/>
        <v>Alto</v>
      </c>
      <c r="BG810">
        <v>1</v>
      </c>
      <c r="BH810" t="str">
        <f t="shared" si="423"/>
        <v>Toma ECA</v>
      </c>
      <c r="BI810">
        <v>1</v>
      </c>
      <c r="BJ810" t="str">
        <f t="shared" si="424"/>
        <v>Toma ARB</v>
      </c>
      <c r="BK810">
        <v>1</v>
      </c>
      <c r="BL810" t="str">
        <f t="shared" si="425"/>
        <v>Toma diureticos</v>
      </c>
      <c r="BM810">
        <v>1</v>
      </c>
      <c r="BN810" t="str">
        <f t="shared" si="426"/>
        <v>Toma estatinas</v>
      </c>
      <c r="BO810">
        <v>1</v>
      </c>
      <c r="BP810" t="str">
        <f t="shared" si="427"/>
        <v>Enfermedad renal</v>
      </c>
      <c r="BQ810">
        <v>0</v>
      </c>
      <c r="BR810" t="str">
        <f t="shared" si="428"/>
        <v>Sano</v>
      </c>
    </row>
    <row r="811" spans="1:70" x14ac:dyDescent="0.25">
      <c r="A811" t="s">
        <v>811</v>
      </c>
      <c r="B811">
        <v>60</v>
      </c>
      <c r="C811" t="str">
        <f t="shared" si="399"/>
        <v>Adulto Mayor</v>
      </c>
      <c r="D811" t="s">
        <v>6</v>
      </c>
      <c r="E811">
        <v>31.3</v>
      </c>
      <c r="F811" t="str">
        <f t="shared" si="400"/>
        <v>Obesidad I</v>
      </c>
      <c r="G811">
        <v>1</v>
      </c>
      <c r="H811" t="str">
        <f t="shared" si="401"/>
        <v>Tiene herencia</v>
      </c>
      <c r="I811">
        <v>171</v>
      </c>
      <c r="J811">
        <v>108</v>
      </c>
      <c r="K811">
        <v>98</v>
      </c>
      <c r="L811" t="str">
        <f t="shared" si="402"/>
        <v>Normal</v>
      </c>
      <c r="M811">
        <v>29</v>
      </c>
      <c r="N811" t="str">
        <f t="shared" si="403"/>
        <v>Reducida</v>
      </c>
      <c r="O811">
        <v>4</v>
      </c>
      <c r="P811" t="str">
        <f t="shared" si="404"/>
        <v>Incapacidad</v>
      </c>
      <c r="Q811">
        <v>1</v>
      </c>
      <c r="R811" t="str">
        <f t="shared" si="405"/>
        <v>Tiene cetoacidosis</v>
      </c>
      <c r="S811">
        <v>1</v>
      </c>
      <c r="T811" t="str">
        <f t="shared" si="406"/>
        <v>Tiene Insuficiencia</v>
      </c>
      <c r="U811">
        <v>1</v>
      </c>
      <c r="V811" t="str">
        <f t="shared" si="407"/>
        <v>Hipertenso</v>
      </c>
      <c r="W811">
        <v>2.2000000000000002</v>
      </c>
      <c r="X811" t="str">
        <f t="shared" si="396"/>
        <v>Alto</v>
      </c>
      <c r="Y811">
        <v>116</v>
      </c>
      <c r="Z811" t="str">
        <f t="shared" si="397"/>
        <v>Riesgo</v>
      </c>
      <c r="AA811">
        <v>45</v>
      </c>
      <c r="AB811" t="str">
        <f t="shared" si="408"/>
        <v>Funcion disminuida moderada</v>
      </c>
      <c r="AC811">
        <v>2808</v>
      </c>
      <c r="AD811" t="str">
        <f t="shared" si="409"/>
        <v>Proteinuria</v>
      </c>
      <c r="AE811">
        <v>2246</v>
      </c>
      <c r="AF811" t="str">
        <f t="shared" si="410"/>
        <v>Macroalbuminuria</v>
      </c>
      <c r="AG811">
        <v>614</v>
      </c>
      <c r="AH811" t="str">
        <f t="shared" si="411"/>
        <v>Poliuria</v>
      </c>
      <c r="AI811">
        <v>1</v>
      </c>
      <c r="AJ811" t="str">
        <f t="shared" si="412"/>
        <v>Diabetico</v>
      </c>
      <c r="AK811">
        <v>216</v>
      </c>
      <c r="AL811" t="str">
        <f t="shared" si="413"/>
        <v>Diabetes</v>
      </c>
      <c r="AM811">
        <v>10.9</v>
      </c>
      <c r="AN811" t="str">
        <f t="shared" si="414"/>
        <v>Diabetes</v>
      </c>
      <c r="AO811">
        <v>270</v>
      </c>
      <c r="AP811" t="str">
        <f t="shared" si="415"/>
        <v>Riesgo</v>
      </c>
      <c r="AQ811">
        <v>152</v>
      </c>
      <c r="AR811" t="str">
        <f t="shared" si="416"/>
        <v>Limite alto</v>
      </c>
      <c r="AS811">
        <v>30</v>
      </c>
      <c r="AT811" t="str">
        <f t="shared" si="417"/>
        <v>Bajo</v>
      </c>
      <c r="AU811">
        <v>258</v>
      </c>
      <c r="AV811" t="str">
        <f t="shared" si="418"/>
        <v>Alto</v>
      </c>
      <c r="AW811">
        <v>132</v>
      </c>
      <c r="AX811" t="str">
        <f t="shared" si="419"/>
        <v>Bajo</v>
      </c>
      <c r="AY811">
        <v>5.4</v>
      </c>
      <c r="AZ811" t="str">
        <f t="shared" si="420"/>
        <v>Alto</v>
      </c>
      <c r="BA811">
        <v>7.1</v>
      </c>
      <c r="BB811" t="str">
        <f t="shared" si="398"/>
        <v>Baja</v>
      </c>
      <c r="BC811">
        <v>7.9</v>
      </c>
      <c r="BD811" t="str">
        <f t="shared" si="421"/>
        <v>Bajo</v>
      </c>
      <c r="BE811">
        <v>5.6</v>
      </c>
      <c r="BF811" t="str">
        <f t="shared" si="422"/>
        <v>Alto</v>
      </c>
      <c r="BG811">
        <v>0</v>
      </c>
      <c r="BH811" t="str">
        <f t="shared" si="423"/>
        <v>No Toma ECA</v>
      </c>
      <c r="BI811">
        <v>1</v>
      </c>
      <c r="BJ811" t="str">
        <f t="shared" si="424"/>
        <v>Toma ARB</v>
      </c>
      <c r="BK811">
        <v>1</v>
      </c>
      <c r="BL811" t="str">
        <f t="shared" si="425"/>
        <v>Toma diureticos</v>
      </c>
      <c r="BM811">
        <v>1</v>
      </c>
      <c r="BN811" t="str">
        <f t="shared" si="426"/>
        <v>Toma estatinas</v>
      </c>
      <c r="BO811">
        <v>1</v>
      </c>
      <c r="BP811" t="str">
        <f t="shared" si="427"/>
        <v>Enfermedad renal</v>
      </c>
      <c r="BQ811">
        <v>0</v>
      </c>
      <c r="BR811" t="str">
        <f t="shared" si="428"/>
        <v>Sano</v>
      </c>
    </row>
    <row r="812" spans="1:70" x14ac:dyDescent="0.25">
      <c r="A812" t="s">
        <v>812</v>
      </c>
      <c r="B812">
        <v>77</v>
      </c>
      <c r="C812" t="str">
        <f t="shared" si="399"/>
        <v>Adulto Mayor</v>
      </c>
      <c r="D812" t="s">
        <v>1</v>
      </c>
      <c r="E812">
        <v>34.200000000000003</v>
      </c>
      <c r="F812" t="str">
        <f t="shared" si="400"/>
        <v>Obesidad I</v>
      </c>
      <c r="G812">
        <v>1</v>
      </c>
      <c r="H812" t="str">
        <f t="shared" si="401"/>
        <v>Tiene herencia</v>
      </c>
      <c r="I812">
        <v>174</v>
      </c>
      <c r="J812">
        <v>104</v>
      </c>
      <c r="K812">
        <v>100</v>
      </c>
      <c r="L812" t="str">
        <f t="shared" si="402"/>
        <v>Normal</v>
      </c>
      <c r="M812">
        <v>25</v>
      </c>
      <c r="N812" t="str">
        <f t="shared" si="403"/>
        <v>Reducida</v>
      </c>
      <c r="O812">
        <v>4</v>
      </c>
      <c r="P812" t="str">
        <f t="shared" si="404"/>
        <v>Incapacidad</v>
      </c>
      <c r="Q812">
        <v>0</v>
      </c>
      <c r="R812" t="str">
        <f t="shared" si="405"/>
        <v>No tiene cetoacidosis</v>
      </c>
      <c r="S812">
        <v>0</v>
      </c>
      <c r="T812" t="str">
        <f t="shared" si="406"/>
        <v>No tiene Insuficiencia</v>
      </c>
      <c r="U812">
        <v>1</v>
      </c>
      <c r="V812" t="str">
        <f t="shared" si="407"/>
        <v>Hipertenso</v>
      </c>
      <c r="W812">
        <v>2.2999999999999998</v>
      </c>
      <c r="X812" t="str">
        <f t="shared" si="396"/>
        <v>Alto</v>
      </c>
      <c r="Y812">
        <v>62</v>
      </c>
      <c r="Z812" t="str">
        <f t="shared" si="397"/>
        <v>Elevado</v>
      </c>
      <c r="AA812">
        <v>44</v>
      </c>
      <c r="AB812" t="str">
        <f t="shared" si="408"/>
        <v>Funcion disminuida moderada</v>
      </c>
      <c r="AC812">
        <v>2178</v>
      </c>
      <c r="AD812" t="str">
        <f t="shared" si="409"/>
        <v>Proteinuria</v>
      </c>
      <c r="AE812">
        <v>1742</v>
      </c>
      <c r="AF812" t="str">
        <f t="shared" si="410"/>
        <v>Macroalbuminuria</v>
      </c>
      <c r="AG812">
        <v>413</v>
      </c>
      <c r="AH812" t="str">
        <f t="shared" si="411"/>
        <v>Oliguria</v>
      </c>
      <c r="AI812">
        <v>1</v>
      </c>
      <c r="AJ812" t="str">
        <f t="shared" si="412"/>
        <v>Diabetico</v>
      </c>
      <c r="AK812">
        <v>157</v>
      </c>
      <c r="AL812" t="str">
        <f t="shared" si="413"/>
        <v>Diabetes</v>
      </c>
      <c r="AM812">
        <v>9.6</v>
      </c>
      <c r="AN812" t="str">
        <f t="shared" si="414"/>
        <v>Diabetes</v>
      </c>
      <c r="AO812">
        <v>225</v>
      </c>
      <c r="AP812" t="str">
        <f t="shared" si="415"/>
        <v>Alto</v>
      </c>
      <c r="AQ812">
        <v>186</v>
      </c>
      <c r="AR812" t="str">
        <f t="shared" si="416"/>
        <v>Alto</v>
      </c>
      <c r="AS812">
        <v>28</v>
      </c>
      <c r="AT812" t="str">
        <f t="shared" si="417"/>
        <v>Bajo</v>
      </c>
      <c r="AU812">
        <v>318</v>
      </c>
      <c r="AV812" t="str">
        <f t="shared" si="418"/>
        <v>Alto</v>
      </c>
      <c r="AW812">
        <v>129</v>
      </c>
      <c r="AX812" t="str">
        <f t="shared" si="419"/>
        <v>Bajo</v>
      </c>
      <c r="AY812">
        <v>5.2</v>
      </c>
      <c r="AZ812" t="str">
        <f t="shared" si="420"/>
        <v>Alto</v>
      </c>
      <c r="BA812">
        <v>9.9</v>
      </c>
      <c r="BB812" t="str">
        <f t="shared" si="398"/>
        <v>Baja</v>
      </c>
      <c r="BC812">
        <v>9</v>
      </c>
      <c r="BD812" t="str">
        <f t="shared" si="421"/>
        <v>Normal</v>
      </c>
      <c r="BE812">
        <v>4.9000000000000004</v>
      </c>
      <c r="BF812" t="str">
        <f t="shared" si="422"/>
        <v>Alto</v>
      </c>
      <c r="BG812">
        <v>0</v>
      </c>
      <c r="BH812" t="str">
        <f t="shared" si="423"/>
        <v>No Toma ECA</v>
      </c>
      <c r="BI812">
        <v>1</v>
      </c>
      <c r="BJ812" t="str">
        <f t="shared" si="424"/>
        <v>Toma ARB</v>
      </c>
      <c r="BK812">
        <v>0</v>
      </c>
      <c r="BL812" t="str">
        <f t="shared" si="425"/>
        <v>No toma diureticos</v>
      </c>
      <c r="BM812">
        <v>0</v>
      </c>
      <c r="BN812" t="str">
        <f t="shared" si="426"/>
        <v>No toma estatinas</v>
      </c>
      <c r="BO812">
        <v>1</v>
      </c>
      <c r="BP812" t="str">
        <f t="shared" si="427"/>
        <v>Enfermedad renal</v>
      </c>
      <c r="BQ812">
        <v>1</v>
      </c>
      <c r="BR812" t="str">
        <f t="shared" si="428"/>
        <v>Enfermedad cardiovascular</v>
      </c>
    </row>
    <row r="813" spans="1:70" x14ac:dyDescent="0.25">
      <c r="A813" t="s">
        <v>813</v>
      </c>
      <c r="B813">
        <v>69</v>
      </c>
      <c r="C813" t="str">
        <f t="shared" si="399"/>
        <v>Adulto Mayor</v>
      </c>
      <c r="D813" t="s">
        <v>6</v>
      </c>
      <c r="E813">
        <v>31.1</v>
      </c>
      <c r="F813" t="str">
        <f t="shared" si="400"/>
        <v>Obesidad I</v>
      </c>
      <c r="G813">
        <v>1</v>
      </c>
      <c r="H813" t="str">
        <f t="shared" si="401"/>
        <v>Tiene herencia</v>
      </c>
      <c r="I813">
        <v>163</v>
      </c>
      <c r="J813">
        <v>94</v>
      </c>
      <c r="K813">
        <v>89</v>
      </c>
      <c r="L813" t="str">
        <f t="shared" si="402"/>
        <v>Normal</v>
      </c>
      <c r="M813">
        <v>28</v>
      </c>
      <c r="N813" t="str">
        <f t="shared" si="403"/>
        <v>Reducida</v>
      </c>
      <c r="O813">
        <v>2</v>
      </c>
      <c r="P813" t="str">
        <f t="shared" si="404"/>
        <v>Ligera limitaciones</v>
      </c>
      <c r="Q813">
        <v>0</v>
      </c>
      <c r="R813" t="str">
        <f t="shared" si="405"/>
        <v>No tiene cetoacidosis</v>
      </c>
      <c r="S813">
        <v>0</v>
      </c>
      <c r="T813" t="str">
        <f t="shared" si="406"/>
        <v>No tiene Insuficiencia</v>
      </c>
      <c r="U813">
        <v>1</v>
      </c>
      <c r="V813" t="str">
        <f t="shared" si="407"/>
        <v>Hipertenso</v>
      </c>
      <c r="W813">
        <v>3.4</v>
      </c>
      <c r="X813" t="str">
        <f t="shared" si="396"/>
        <v>Alto</v>
      </c>
      <c r="Y813">
        <v>93</v>
      </c>
      <c r="Z813" t="str">
        <f t="shared" si="397"/>
        <v>Elevado</v>
      </c>
      <c r="AA813">
        <v>17</v>
      </c>
      <c r="AB813" t="str">
        <f t="shared" si="408"/>
        <v>Dismucion grave</v>
      </c>
      <c r="AC813">
        <v>830</v>
      </c>
      <c r="AD813" t="str">
        <f t="shared" si="409"/>
        <v>Proteinuria</v>
      </c>
      <c r="AE813">
        <v>747</v>
      </c>
      <c r="AF813" t="str">
        <f t="shared" si="410"/>
        <v>Macroalbuminuria</v>
      </c>
      <c r="AG813">
        <v>372</v>
      </c>
      <c r="AH813" t="str">
        <f t="shared" si="411"/>
        <v>Oliguria</v>
      </c>
      <c r="AI813">
        <v>1</v>
      </c>
      <c r="AJ813" t="str">
        <f t="shared" si="412"/>
        <v>Diabetico</v>
      </c>
      <c r="AK813">
        <v>216</v>
      </c>
      <c r="AL813" t="str">
        <f t="shared" si="413"/>
        <v>Diabetes</v>
      </c>
      <c r="AM813">
        <v>10.6</v>
      </c>
      <c r="AN813" t="str">
        <f t="shared" si="414"/>
        <v>Diabetes</v>
      </c>
      <c r="AO813">
        <v>253</v>
      </c>
      <c r="AP813" t="str">
        <f t="shared" si="415"/>
        <v>Riesgo</v>
      </c>
      <c r="AQ813">
        <v>185</v>
      </c>
      <c r="AR813" t="str">
        <f t="shared" si="416"/>
        <v>Alto</v>
      </c>
      <c r="AS813">
        <v>28</v>
      </c>
      <c r="AT813" t="str">
        <f t="shared" si="417"/>
        <v>Bajo</v>
      </c>
      <c r="AU813">
        <v>266</v>
      </c>
      <c r="AV813" t="str">
        <f t="shared" si="418"/>
        <v>Alto</v>
      </c>
      <c r="AW813">
        <v>131</v>
      </c>
      <c r="AX813" t="str">
        <f t="shared" si="419"/>
        <v>Bajo</v>
      </c>
      <c r="AY813">
        <v>5.6</v>
      </c>
      <c r="AZ813" t="str">
        <f t="shared" si="420"/>
        <v>Alto</v>
      </c>
      <c r="BA813">
        <v>10.199999999999999</v>
      </c>
      <c r="BB813" t="str">
        <f t="shared" si="398"/>
        <v>Baja</v>
      </c>
      <c r="BC813">
        <v>7.8</v>
      </c>
      <c r="BD813" t="str">
        <f t="shared" si="421"/>
        <v>Bajo</v>
      </c>
      <c r="BE813">
        <v>6</v>
      </c>
      <c r="BF813" t="str">
        <f t="shared" si="422"/>
        <v>Alto</v>
      </c>
      <c r="BG813">
        <v>0</v>
      </c>
      <c r="BH813" t="str">
        <f t="shared" si="423"/>
        <v>No Toma ECA</v>
      </c>
      <c r="BI813">
        <v>1</v>
      </c>
      <c r="BJ813" t="str">
        <f t="shared" si="424"/>
        <v>Toma ARB</v>
      </c>
      <c r="BK813">
        <v>1</v>
      </c>
      <c r="BL813" t="str">
        <f t="shared" si="425"/>
        <v>Toma diureticos</v>
      </c>
      <c r="BM813">
        <v>1</v>
      </c>
      <c r="BN813" t="str">
        <f t="shared" si="426"/>
        <v>Toma estatinas</v>
      </c>
      <c r="BO813">
        <v>1</v>
      </c>
      <c r="BP813" t="str">
        <f t="shared" si="427"/>
        <v>Enfermedad renal</v>
      </c>
      <c r="BQ813">
        <v>1</v>
      </c>
      <c r="BR813" t="str">
        <f t="shared" si="428"/>
        <v>Enfermedad cardiovascular</v>
      </c>
    </row>
    <row r="814" spans="1:70" x14ac:dyDescent="0.25">
      <c r="A814" t="s">
        <v>814</v>
      </c>
      <c r="B814">
        <v>64</v>
      </c>
      <c r="C814" t="str">
        <f t="shared" si="399"/>
        <v>Adulto Mayor</v>
      </c>
      <c r="D814" t="s">
        <v>6</v>
      </c>
      <c r="E814">
        <v>26.7</v>
      </c>
      <c r="F814" t="str">
        <f t="shared" si="400"/>
        <v>Sobrepeso</v>
      </c>
      <c r="G814">
        <v>0</v>
      </c>
      <c r="H814" t="str">
        <f t="shared" si="401"/>
        <v>No tiene herencia</v>
      </c>
      <c r="I814">
        <v>184</v>
      </c>
      <c r="J814">
        <v>105</v>
      </c>
      <c r="K814">
        <v>82</v>
      </c>
      <c r="L814" t="str">
        <f t="shared" si="402"/>
        <v>Normal</v>
      </c>
      <c r="M814">
        <v>27</v>
      </c>
      <c r="N814" t="str">
        <f t="shared" si="403"/>
        <v>Reducida</v>
      </c>
      <c r="O814">
        <v>2</v>
      </c>
      <c r="P814" t="str">
        <f t="shared" si="404"/>
        <v>Ligera limitaciones</v>
      </c>
      <c r="Q814">
        <v>0</v>
      </c>
      <c r="R814" t="str">
        <f t="shared" si="405"/>
        <v>No tiene cetoacidosis</v>
      </c>
      <c r="S814">
        <v>1</v>
      </c>
      <c r="T814" t="str">
        <f t="shared" si="406"/>
        <v>Tiene Insuficiencia</v>
      </c>
      <c r="U814">
        <v>1</v>
      </c>
      <c r="V814" t="str">
        <f t="shared" si="407"/>
        <v>Hipertenso</v>
      </c>
      <c r="W814">
        <v>4.5</v>
      </c>
      <c r="X814" t="str">
        <f t="shared" si="396"/>
        <v>Alto</v>
      </c>
      <c r="Y814">
        <v>88</v>
      </c>
      <c r="Z814" t="str">
        <f t="shared" si="397"/>
        <v>Elevado</v>
      </c>
      <c r="AA814">
        <v>20</v>
      </c>
      <c r="AB814" t="str">
        <f t="shared" si="408"/>
        <v>Dismucion grave</v>
      </c>
      <c r="AC814">
        <v>694</v>
      </c>
      <c r="AD814" t="str">
        <f t="shared" si="409"/>
        <v>Proteinuria</v>
      </c>
      <c r="AE814">
        <v>485</v>
      </c>
      <c r="AF814" t="str">
        <f t="shared" si="410"/>
        <v>Macroalbuminuria</v>
      </c>
      <c r="AG814">
        <v>518</v>
      </c>
      <c r="AH814" t="str">
        <f t="shared" si="411"/>
        <v>Poliuria</v>
      </c>
      <c r="AI814">
        <v>1</v>
      </c>
      <c r="AJ814" t="str">
        <f t="shared" si="412"/>
        <v>Diabetico</v>
      </c>
      <c r="AK814">
        <v>167</v>
      </c>
      <c r="AL814" t="str">
        <f t="shared" si="413"/>
        <v>Diabetes</v>
      </c>
      <c r="AM814">
        <v>9.4</v>
      </c>
      <c r="AN814" t="str">
        <f t="shared" si="414"/>
        <v>Diabetes</v>
      </c>
      <c r="AO814">
        <v>293</v>
      </c>
      <c r="AP814" t="str">
        <f t="shared" si="415"/>
        <v>Riesgo</v>
      </c>
      <c r="AQ814">
        <v>192</v>
      </c>
      <c r="AR814" t="str">
        <f t="shared" si="416"/>
        <v>Muy alto</v>
      </c>
      <c r="AS814">
        <v>43</v>
      </c>
      <c r="AT814" t="str">
        <f t="shared" si="417"/>
        <v>Bajo</v>
      </c>
      <c r="AU814">
        <v>416</v>
      </c>
      <c r="AV814" t="str">
        <f t="shared" si="418"/>
        <v>Alto</v>
      </c>
      <c r="AW814">
        <v>125</v>
      </c>
      <c r="AX814" t="str">
        <f t="shared" si="419"/>
        <v>Bajo</v>
      </c>
      <c r="AY814">
        <v>6.1</v>
      </c>
      <c r="AZ814" t="str">
        <f t="shared" si="420"/>
        <v>Alto</v>
      </c>
      <c r="BA814">
        <v>9.1999999999999993</v>
      </c>
      <c r="BB814" t="str">
        <f t="shared" si="398"/>
        <v>Baja</v>
      </c>
      <c r="BC814">
        <v>8.1</v>
      </c>
      <c r="BD814" t="str">
        <f t="shared" si="421"/>
        <v>Bajo</v>
      </c>
      <c r="BE814">
        <v>5.9</v>
      </c>
      <c r="BF814" t="str">
        <f t="shared" si="422"/>
        <v>Alto</v>
      </c>
      <c r="BG814">
        <v>1</v>
      </c>
      <c r="BH814" t="str">
        <f t="shared" si="423"/>
        <v>Toma ECA</v>
      </c>
      <c r="BI814">
        <v>0</v>
      </c>
      <c r="BJ814" t="str">
        <f t="shared" si="424"/>
        <v>No toma ARB</v>
      </c>
      <c r="BK814">
        <v>1</v>
      </c>
      <c r="BL814" t="str">
        <f t="shared" si="425"/>
        <v>Toma diureticos</v>
      </c>
      <c r="BM814">
        <v>0</v>
      </c>
      <c r="BN814" t="str">
        <f t="shared" si="426"/>
        <v>No toma estatinas</v>
      </c>
      <c r="BO814">
        <v>1</v>
      </c>
      <c r="BP814" t="str">
        <f t="shared" si="427"/>
        <v>Enfermedad renal</v>
      </c>
      <c r="BQ814">
        <v>0</v>
      </c>
      <c r="BR814" t="str">
        <f t="shared" si="428"/>
        <v>Sano</v>
      </c>
    </row>
    <row r="815" spans="1:70" x14ac:dyDescent="0.25">
      <c r="A815" t="s">
        <v>815</v>
      </c>
      <c r="B815">
        <v>78</v>
      </c>
      <c r="C815" t="str">
        <f t="shared" si="399"/>
        <v>Adulto Mayor</v>
      </c>
      <c r="D815" t="s">
        <v>6</v>
      </c>
      <c r="E815">
        <v>25.7</v>
      </c>
      <c r="F815" t="str">
        <f t="shared" si="400"/>
        <v>Sobrepeso</v>
      </c>
      <c r="G815">
        <v>1</v>
      </c>
      <c r="H815" t="str">
        <f t="shared" si="401"/>
        <v>Tiene herencia</v>
      </c>
      <c r="I815">
        <v>157</v>
      </c>
      <c r="J815">
        <v>100</v>
      </c>
      <c r="K815">
        <v>81</v>
      </c>
      <c r="L815" t="str">
        <f t="shared" si="402"/>
        <v>Normal</v>
      </c>
      <c r="M815">
        <v>39</v>
      </c>
      <c r="N815" t="str">
        <f t="shared" si="403"/>
        <v>Reducida</v>
      </c>
      <c r="O815">
        <v>4</v>
      </c>
      <c r="P815" t="str">
        <f t="shared" si="404"/>
        <v>Incapacidad</v>
      </c>
      <c r="Q815">
        <v>1</v>
      </c>
      <c r="R815" t="str">
        <f t="shared" si="405"/>
        <v>Tiene cetoacidosis</v>
      </c>
      <c r="S815">
        <v>1</v>
      </c>
      <c r="T815" t="str">
        <f t="shared" si="406"/>
        <v>Tiene Insuficiencia</v>
      </c>
      <c r="U815">
        <v>1</v>
      </c>
      <c r="V815" t="str">
        <f t="shared" si="407"/>
        <v>Hipertenso</v>
      </c>
      <c r="W815">
        <v>2.4</v>
      </c>
      <c r="X815" t="str">
        <f t="shared" si="396"/>
        <v>Alto</v>
      </c>
      <c r="Y815">
        <v>52</v>
      </c>
      <c r="Z815" t="str">
        <f t="shared" si="397"/>
        <v>Elevado</v>
      </c>
      <c r="AA815">
        <v>52</v>
      </c>
      <c r="AB815" t="str">
        <f t="shared" si="408"/>
        <v>Funcion disminuida moderada</v>
      </c>
      <c r="AC815">
        <v>1755</v>
      </c>
      <c r="AD815" t="str">
        <f t="shared" si="409"/>
        <v>Proteinuria</v>
      </c>
      <c r="AE815">
        <v>1404</v>
      </c>
      <c r="AF815" t="str">
        <f t="shared" si="410"/>
        <v>Macroalbuminuria</v>
      </c>
      <c r="AG815">
        <v>429</v>
      </c>
      <c r="AH815" t="str">
        <f t="shared" si="411"/>
        <v>Oliguria</v>
      </c>
      <c r="AI815">
        <v>1</v>
      </c>
      <c r="AJ815" t="str">
        <f t="shared" si="412"/>
        <v>Diabetico</v>
      </c>
      <c r="AK815">
        <v>126</v>
      </c>
      <c r="AL815" t="str">
        <f t="shared" si="413"/>
        <v>Diabetes</v>
      </c>
      <c r="AM815">
        <v>10.5</v>
      </c>
      <c r="AN815" t="str">
        <f t="shared" si="414"/>
        <v>Diabetes</v>
      </c>
      <c r="AO815">
        <v>276</v>
      </c>
      <c r="AP815" t="str">
        <f t="shared" si="415"/>
        <v>Riesgo</v>
      </c>
      <c r="AQ815">
        <v>131</v>
      </c>
      <c r="AR815" t="str">
        <f t="shared" si="416"/>
        <v>Limite alto</v>
      </c>
      <c r="AS815">
        <v>27</v>
      </c>
      <c r="AT815" t="str">
        <f t="shared" si="417"/>
        <v>Bajo</v>
      </c>
      <c r="AU815">
        <v>428</v>
      </c>
      <c r="AV815" t="str">
        <f t="shared" si="418"/>
        <v>Alto</v>
      </c>
      <c r="AW815">
        <v>129</v>
      </c>
      <c r="AX815" t="str">
        <f t="shared" si="419"/>
        <v>Bajo</v>
      </c>
      <c r="AY815">
        <v>5.0999999999999996</v>
      </c>
      <c r="AZ815" t="str">
        <f t="shared" si="420"/>
        <v>Alto</v>
      </c>
      <c r="BA815">
        <v>7.2</v>
      </c>
      <c r="BB815" t="str">
        <f t="shared" si="398"/>
        <v>Baja</v>
      </c>
      <c r="BC815">
        <v>8.4</v>
      </c>
      <c r="BD815" t="str">
        <f t="shared" si="421"/>
        <v>Bajo</v>
      </c>
      <c r="BE815">
        <v>6.4</v>
      </c>
      <c r="BF815" t="str">
        <f t="shared" si="422"/>
        <v>Alto</v>
      </c>
      <c r="BG815">
        <v>1</v>
      </c>
      <c r="BH815" t="str">
        <f t="shared" si="423"/>
        <v>Toma ECA</v>
      </c>
      <c r="BI815">
        <v>0</v>
      </c>
      <c r="BJ815" t="str">
        <f t="shared" si="424"/>
        <v>No toma ARB</v>
      </c>
      <c r="BK815">
        <v>0</v>
      </c>
      <c r="BL815" t="str">
        <f t="shared" si="425"/>
        <v>No toma diureticos</v>
      </c>
      <c r="BM815">
        <v>0</v>
      </c>
      <c r="BN815" t="str">
        <f t="shared" si="426"/>
        <v>No toma estatinas</v>
      </c>
      <c r="BO815">
        <v>1</v>
      </c>
      <c r="BP815" t="str">
        <f t="shared" si="427"/>
        <v>Enfermedad renal</v>
      </c>
      <c r="BQ815">
        <v>0</v>
      </c>
      <c r="BR815" t="str">
        <f t="shared" si="428"/>
        <v>Sano</v>
      </c>
    </row>
    <row r="816" spans="1:70" x14ac:dyDescent="0.25">
      <c r="A816" t="s">
        <v>816</v>
      </c>
      <c r="B816">
        <v>82</v>
      </c>
      <c r="C816" t="str">
        <f t="shared" si="399"/>
        <v>Adulto Mayor</v>
      </c>
      <c r="D816" t="s">
        <v>1</v>
      </c>
      <c r="E816">
        <v>39.799999999999997</v>
      </c>
      <c r="F816" t="str">
        <f t="shared" si="400"/>
        <v>Obesidad II</v>
      </c>
      <c r="G816">
        <v>1</v>
      </c>
      <c r="H816" t="str">
        <f t="shared" si="401"/>
        <v>Tiene herencia</v>
      </c>
      <c r="I816">
        <v>158</v>
      </c>
      <c r="J816">
        <v>105</v>
      </c>
      <c r="K816">
        <v>93</v>
      </c>
      <c r="L816" t="str">
        <f t="shared" si="402"/>
        <v>Normal</v>
      </c>
      <c r="M816">
        <v>30</v>
      </c>
      <c r="N816" t="str">
        <f t="shared" si="403"/>
        <v>Reducida</v>
      </c>
      <c r="O816">
        <v>4</v>
      </c>
      <c r="P816" t="str">
        <f t="shared" si="404"/>
        <v>Incapacidad</v>
      </c>
      <c r="Q816">
        <v>0</v>
      </c>
      <c r="R816" t="str">
        <f t="shared" si="405"/>
        <v>No tiene cetoacidosis</v>
      </c>
      <c r="S816">
        <v>1</v>
      </c>
      <c r="T816" t="str">
        <f t="shared" si="406"/>
        <v>Tiene Insuficiencia</v>
      </c>
      <c r="U816">
        <v>1</v>
      </c>
      <c r="V816" t="str">
        <f t="shared" si="407"/>
        <v>Hipertenso</v>
      </c>
      <c r="W816">
        <v>3.4</v>
      </c>
      <c r="X816" t="str">
        <f t="shared" si="396"/>
        <v>Alto</v>
      </c>
      <c r="Y816">
        <v>69</v>
      </c>
      <c r="Z816" t="str">
        <f t="shared" si="397"/>
        <v>Elevado</v>
      </c>
      <c r="AA816">
        <v>58</v>
      </c>
      <c r="AB816" t="str">
        <f t="shared" si="408"/>
        <v>Funcion disminuida moderada</v>
      </c>
      <c r="AC816">
        <v>1082</v>
      </c>
      <c r="AD816" t="str">
        <f t="shared" si="409"/>
        <v>Proteinuria</v>
      </c>
      <c r="AE816">
        <v>757</v>
      </c>
      <c r="AF816" t="str">
        <f t="shared" si="410"/>
        <v>Macroalbuminuria</v>
      </c>
      <c r="AG816">
        <v>382</v>
      </c>
      <c r="AH816" t="str">
        <f t="shared" si="411"/>
        <v>Oliguria</v>
      </c>
      <c r="AI816">
        <v>0</v>
      </c>
      <c r="AJ816" t="str">
        <f t="shared" si="412"/>
        <v>No Diabetico</v>
      </c>
      <c r="AK816">
        <v>204</v>
      </c>
      <c r="AL816" t="str">
        <f t="shared" si="413"/>
        <v>Diabetes</v>
      </c>
      <c r="AM816">
        <v>7</v>
      </c>
      <c r="AN816" t="str">
        <f t="shared" si="414"/>
        <v>Diabetes</v>
      </c>
      <c r="AO816">
        <v>302</v>
      </c>
      <c r="AP816" t="str">
        <f t="shared" si="415"/>
        <v>Riesgo</v>
      </c>
      <c r="AQ816">
        <v>136</v>
      </c>
      <c r="AR816" t="str">
        <f t="shared" si="416"/>
        <v>Limite alto</v>
      </c>
      <c r="AS816">
        <v>34</v>
      </c>
      <c r="AT816" t="str">
        <f t="shared" si="417"/>
        <v>Bajo</v>
      </c>
      <c r="AU816">
        <v>351</v>
      </c>
      <c r="AV816" t="str">
        <f t="shared" si="418"/>
        <v>Alto</v>
      </c>
      <c r="AW816">
        <v>140</v>
      </c>
      <c r="AX816" t="str">
        <f t="shared" si="419"/>
        <v>Normal</v>
      </c>
      <c r="AY816">
        <v>5.7</v>
      </c>
      <c r="AZ816" t="str">
        <f t="shared" si="420"/>
        <v>Alto</v>
      </c>
      <c r="BA816">
        <v>10</v>
      </c>
      <c r="BB816" t="str">
        <f t="shared" si="398"/>
        <v>Baja</v>
      </c>
      <c r="BC816">
        <v>8.1999999999999993</v>
      </c>
      <c r="BD816" t="str">
        <f t="shared" si="421"/>
        <v>Bajo</v>
      </c>
      <c r="BE816">
        <v>6.9</v>
      </c>
      <c r="BF816" t="str">
        <f t="shared" si="422"/>
        <v>Alto</v>
      </c>
      <c r="BG816">
        <v>0</v>
      </c>
      <c r="BH816" t="str">
        <f t="shared" si="423"/>
        <v>No Toma ECA</v>
      </c>
      <c r="BI816">
        <v>0</v>
      </c>
      <c r="BJ816" t="str">
        <f t="shared" si="424"/>
        <v>No toma ARB</v>
      </c>
      <c r="BK816">
        <v>1</v>
      </c>
      <c r="BL816" t="str">
        <f t="shared" si="425"/>
        <v>Toma diureticos</v>
      </c>
      <c r="BM816">
        <v>0</v>
      </c>
      <c r="BN816" t="str">
        <f t="shared" si="426"/>
        <v>No toma estatinas</v>
      </c>
      <c r="BO816">
        <v>1</v>
      </c>
      <c r="BP816" t="str">
        <f t="shared" si="427"/>
        <v>Enfermedad renal</v>
      </c>
      <c r="BQ816">
        <v>1</v>
      </c>
      <c r="BR816" t="str">
        <f t="shared" si="428"/>
        <v>Enfermedad cardiovascular</v>
      </c>
    </row>
    <row r="817" spans="1:70" x14ac:dyDescent="0.25">
      <c r="A817" t="s">
        <v>817</v>
      </c>
      <c r="B817">
        <v>55</v>
      </c>
      <c r="C817" t="str">
        <f t="shared" si="399"/>
        <v>Adulto</v>
      </c>
      <c r="D817" t="s">
        <v>6</v>
      </c>
      <c r="E817">
        <v>38.5</v>
      </c>
      <c r="F817" t="str">
        <f t="shared" si="400"/>
        <v>Obesidad II</v>
      </c>
      <c r="G817">
        <v>1</v>
      </c>
      <c r="H817" t="str">
        <f t="shared" si="401"/>
        <v>Tiene herencia</v>
      </c>
      <c r="I817">
        <v>158</v>
      </c>
      <c r="J817">
        <v>98</v>
      </c>
      <c r="K817">
        <v>86</v>
      </c>
      <c r="L817" t="str">
        <f t="shared" si="402"/>
        <v>Normal</v>
      </c>
      <c r="M817">
        <v>45</v>
      </c>
      <c r="N817" t="str">
        <f t="shared" si="403"/>
        <v>Intermedia</v>
      </c>
      <c r="O817">
        <v>4</v>
      </c>
      <c r="P817" t="str">
        <f t="shared" si="404"/>
        <v>Incapacidad</v>
      </c>
      <c r="Q817">
        <v>0</v>
      </c>
      <c r="R817" t="str">
        <f t="shared" si="405"/>
        <v>No tiene cetoacidosis</v>
      </c>
      <c r="S817">
        <v>0</v>
      </c>
      <c r="T817" t="str">
        <f t="shared" si="406"/>
        <v>No tiene Insuficiencia</v>
      </c>
      <c r="U817">
        <v>1</v>
      </c>
      <c r="V817" t="str">
        <f t="shared" si="407"/>
        <v>Hipertenso</v>
      </c>
      <c r="W817">
        <v>4.5</v>
      </c>
      <c r="X817" t="str">
        <f t="shared" si="396"/>
        <v>Alto</v>
      </c>
      <c r="Y817">
        <v>74</v>
      </c>
      <c r="Z817" t="str">
        <f t="shared" si="397"/>
        <v>Elevado</v>
      </c>
      <c r="AA817">
        <v>28</v>
      </c>
      <c r="AB817" t="str">
        <f t="shared" si="408"/>
        <v>Dismucion grave</v>
      </c>
      <c r="AC817">
        <v>2309</v>
      </c>
      <c r="AD817" t="str">
        <f t="shared" si="409"/>
        <v>Proteinuria</v>
      </c>
      <c r="AE817">
        <v>1616</v>
      </c>
      <c r="AF817" t="str">
        <f t="shared" si="410"/>
        <v>Macroalbuminuria</v>
      </c>
      <c r="AG817">
        <v>683</v>
      </c>
      <c r="AH817" t="str">
        <f t="shared" si="411"/>
        <v>Poliuria</v>
      </c>
      <c r="AI817">
        <v>1</v>
      </c>
      <c r="AJ817" t="str">
        <f t="shared" si="412"/>
        <v>Diabetico</v>
      </c>
      <c r="AK817">
        <v>175</v>
      </c>
      <c r="AL817" t="str">
        <f t="shared" si="413"/>
        <v>Diabetes</v>
      </c>
      <c r="AM817">
        <v>10.3</v>
      </c>
      <c r="AN817" t="str">
        <f t="shared" si="414"/>
        <v>Diabetes</v>
      </c>
      <c r="AO817">
        <v>246</v>
      </c>
      <c r="AP817" t="str">
        <f t="shared" si="415"/>
        <v>Riesgo</v>
      </c>
      <c r="AQ817">
        <v>205</v>
      </c>
      <c r="AR817" t="str">
        <f t="shared" si="416"/>
        <v>Muy alto</v>
      </c>
      <c r="AS817">
        <v>34</v>
      </c>
      <c r="AT817" t="str">
        <f t="shared" si="417"/>
        <v>Bajo</v>
      </c>
      <c r="AU817">
        <v>201</v>
      </c>
      <c r="AV817" t="str">
        <f t="shared" si="418"/>
        <v>Alto</v>
      </c>
      <c r="AW817">
        <v>131</v>
      </c>
      <c r="AX817" t="str">
        <f t="shared" si="419"/>
        <v>Bajo</v>
      </c>
      <c r="AY817">
        <v>6.6</v>
      </c>
      <c r="AZ817" t="str">
        <f t="shared" si="420"/>
        <v>Alto</v>
      </c>
      <c r="BA817">
        <v>9.4</v>
      </c>
      <c r="BB817" t="str">
        <f t="shared" si="398"/>
        <v>Baja</v>
      </c>
      <c r="BC817">
        <v>7.9</v>
      </c>
      <c r="BD817" t="str">
        <f t="shared" si="421"/>
        <v>Bajo</v>
      </c>
      <c r="BE817">
        <v>6.1</v>
      </c>
      <c r="BF817" t="str">
        <f t="shared" si="422"/>
        <v>Alto</v>
      </c>
      <c r="BG817">
        <v>0</v>
      </c>
      <c r="BH817" t="str">
        <f t="shared" si="423"/>
        <v>No Toma ECA</v>
      </c>
      <c r="BI817">
        <v>0</v>
      </c>
      <c r="BJ817" t="str">
        <f t="shared" si="424"/>
        <v>No toma ARB</v>
      </c>
      <c r="BK817">
        <v>1</v>
      </c>
      <c r="BL817" t="str">
        <f t="shared" si="425"/>
        <v>Toma diureticos</v>
      </c>
      <c r="BM817">
        <v>1</v>
      </c>
      <c r="BN817" t="str">
        <f t="shared" si="426"/>
        <v>Toma estatinas</v>
      </c>
      <c r="BO817">
        <v>1</v>
      </c>
      <c r="BP817" t="str">
        <f t="shared" si="427"/>
        <v>Enfermedad renal</v>
      </c>
      <c r="BQ817">
        <v>1</v>
      </c>
      <c r="BR817" t="str">
        <f t="shared" si="428"/>
        <v>Enfermedad cardiovascular</v>
      </c>
    </row>
    <row r="818" spans="1:70" x14ac:dyDescent="0.25">
      <c r="A818" t="s">
        <v>818</v>
      </c>
      <c r="B818">
        <v>74</v>
      </c>
      <c r="C818" t="str">
        <f t="shared" si="399"/>
        <v>Adulto Mayor</v>
      </c>
      <c r="D818" t="s">
        <v>1</v>
      </c>
      <c r="E818">
        <v>29.6</v>
      </c>
      <c r="F818" t="str">
        <f t="shared" si="400"/>
        <v>Sobrepeso</v>
      </c>
      <c r="G818">
        <v>1</v>
      </c>
      <c r="H818" t="str">
        <f t="shared" si="401"/>
        <v>Tiene herencia</v>
      </c>
      <c r="I818">
        <v>175</v>
      </c>
      <c r="J818">
        <v>109</v>
      </c>
      <c r="K818">
        <v>98</v>
      </c>
      <c r="L818" t="str">
        <f t="shared" si="402"/>
        <v>Normal</v>
      </c>
      <c r="M818">
        <v>33</v>
      </c>
      <c r="N818" t="str">
        <f t="shared" si="403"/>
        <v>Reducida</v>
      </c>
      <c r="O818">
        <v>2</v>
      </c>
      <c r="P818" t="str">
        <f t="shared" si="404"/>
        <v>Ligera limitaciones</v>
      </c>
      <c r="Q818">
        <v>0</v>
      </c>
      <c r="R818" t="str">
        <f t="shared" si="405"/>
        <v>No tiene cetoacidosis</v>
      </c>
      <c r="S818">
        <v>1</v>
      </c>
      <c r="T818" t="str">
        <f t="shared" si="406"/>
        <v>Tiene Insuficiencia</v>
      </c>
      <c r="U818">
        <v>1</v>
      </c>
      <c r="V818" t="str">
        <f t="shared" si="407"/>
        <v>Hipertenso</v>
      </c>
      <c r="W818">
        <v>4.8</v>
      </c>
      <c r="X818" t="str">
        <f t="shared" si="396"/>
        <v>Alto</v>
      </c>
      <c r="Y818">
        <v>81</v>
      </c>
      <c r="Z818" t="str">
        <f t="shared" si="397"/>
        <v>Elevado</v>
      </c>
      <c r="AA818">
        <v>46</v>
      </c>
      <c r="AB818" t="str">
        <f t="shared" si="408"/>
        <v>Funcion disminuida moderada</v>
      </c>
      <c r="AC818">
        <v>1513</v>
      </c>
      <c r="AD818" t="str">
        <f t="shared" si="409"/>
        <v>Proteinuria</v>
      </c>
      <c r="AE818">
        <v>1210</v>
      </c>
      <c r="AF818" t="str">
        <f t="shared" si="410"/>
        <v>Macroalbuminuria</v>
      </c>
      <c r="AG818">
        <v>811</v>
      </c>
      <c r="AH818" t="str">
        <f t="shared" si="411"/>
        <v>Poliuria</v>
      </c>
      <c r="AI818">
        <v>1</v>
      </c>
      <c r="AJ818" t="str">
        <f t="shared" si="412"/>
        <v>Diabetico</v>
      </c>
      <c r="AK818">
        <v>128</v>
      </c>
      <c r="AL818" t="str">
        <f t="shared" si="413"/>
        <v>Diabetes</v>
      </c>
      <c r="AM818">
        <v>10.7</v>
      </c>
      <c r="AN818" t="str">
        <f t="shared" si="414"/>
        <v>Diabetes</v>
      </c>
      <c r="AO818">
        <v>318</v>
      </c>
      <c r="AP818" t="str">
        <f t="shared" si="415"/>
        <v>Riesgo</v>
      </c>
      <c r="AQ818">
        <v>131</v>
      </c>
      <c r="AR818" t="str">
        <f t="shared" si="416"/>
        <v>Limite alto</v>
      </c>
      <c r="AS818">
        <v>38</v>
      </c>
      <c r="AT818" t="str">
        <f t="shared" si="417"/>
        <v>Bajo</v>
      </c>
      <c r="AU818">
        <v>358</v>
      </c>
      <c r="AV818" t="str">
        <f t="shared" si="418"/>
        <v>Alto</v>
      </c>
      <c r="AW818">
        <v>134</v>
      </c>
      <c r="AX818" t="str">
        <f t="shared" si="419"/>
        <v>Bajo</v>
      </c>
      <c r="AY818">
        <v>5.2</v>
      </c>
      <c r="AZ818" t="str">
        <f t="shared" si="420"/>
        <v>Alto</v>
      </c>
      <c r="BA818">
        <v>7.9</v>
      </c>
      <c r="BB818" t="str">
        <f t="shared" si="398"/>
        <v>Baja</v>
      </c>
      <c r="BC818">
        <v>8.6</v>
      </c>
      <c r="BD818" t="str">
        <f t="shared" si="421"/>
        <v>Normal</v>
      </c>
      <c r="BE818">
        <v>6.5</v>
      </c>
      <c r="BF818" t="str">
        <f t="shared" si="422"/>
        <v>Alto</v>
      </c>
      <c r="BG818">
        <v>1</v>
      </c>
      <c r="BH818" t="str">
        <f t="shared" si="423"/>
        <v>Toma ECA</v>
      </c>
      <c r="BI818">
        <v>1</v>
      </c>
      <c r="BJ818" t="str">
        <f t="shared" si="424"/>
        <v>Toma ARB</v>
      </c>
      <c r="BK818">
        <v>1</v>
      </c>
      <c r="BL818" t="str">
        <f t="shared" si="425"/>
        <v>Toma diureticos</v>
      </c>
      <c r="BM818">
        <v>1</v>
      </c>
      <c r="BN818" t="str">
        <f t="shared" si="426"/>
        <v>Toma estatinas</v>
      </c>
      <c r="BO818">
        <v>1</v>
      </c>
      <c r="BP818" t="str">
        <f t="shared" si="427"/>
        <v>Enfermedad renal</v>
      </c>
      <c r="BQ818">
        <v>0</v>
      </c>
      <c r="BR818" t="str">
        <f t="shared" si="428"/>
        <v>Sano</v>
      </c>
    </row>
    <row r="819" spans="1:70" x14ac:dyDescent="0.25">
      <c r="A819" t="s">
        <v>819</v>
      </c>
      <c r="B819">
        <v>64</v>
      </c>
      <c r="C819" t="str">
        <f t="shared" si="399"/>
        <v>Adulto Mayor</v>
      </c>
      <c r="D819" t="s">
        <v>1</v>
      </c>
      <c r="E819">
        <v>29</v>
      </c>
      <c r="F819" t="str">
        <f t="shared" si="400"/>
        <v>Sobrepeso</v>
      </c>
      <c r="G819">
        <v>0</v>
      </c>
      <c r="H819" t="str">
        <f t="shared" si="401"/>
        <v>No tiene herencia</v>
      </c>
      <c r="I819">
        <v>174</v>
      </c>
      <c r="J819">
        <v>104</v>
      </c>
      <c r="K819">
        <v>90</v>
      </c>
      <c r="L819" t="str">
        <f t="shared" si="402"/>
        <v>Normal</v>
      </c>
      <c r="M819">
        <v>38</v>
      </c>
      <c r="N819" t="str">
        <f t="shared" si="403"/>
        <v>Reducida</v>
      </c>
      <c r="O819">
        <v>2</v>
      </c>
      <c r="P819" t="str">
        <f t="shared" si="404"/>
        <v>Ligera limitaciones</v>
      </c>
      <c r="Q819">
        <v>0</v>
      </c>
      <c r="R819" t="str">
        <f t="shared" si="405"/>
        <v>No tiene cetoacidosis</v>
      </c>
      <c r="S819">
        <v>1</v>
      </c>
      <c r="T819" t="str">
        <f t="shared" si="406"/>
        <v>Tiene Insuficiencia</v>
      </c>
      <c r="U819">
        <v>1</v>
      </c>
      <c r="V819" t="str">
        <f t="shared" si="407"/>
        <v>Hipertenso</v>
      </c>
      <c r="W819">
        <v>3.8</v>
      </c>
      <c r="X819" t="str">
        <f t="shared" si="396"/>
        <v>Alto</v>
      </c>
      <c r="Y819">
        <v>95</v>
      </c>
      <c r="Z819" t="str">
        <f t="shared" si="397"/>
        <v>Elevado</v>
      </c>
      <c r="AA819">
        <v>10</v>
      </c>
      <c r="AB819" t="str">
        <f t="shared" si="408"/>
        <v>Fallo renal</v>
      </c>
      <c r="AC819">
        <v>936</v>
      </c>
      <c r="AD819" t="str">
        <f t="shared" si="409"/>
        <v>Proteinuria</v>
      </c>
      <c r="AE819">
        <v>842</v>
      </c>
      <c r="AF819" t="str">
        <f t="shared" si="410"/>
        <v>Macroalbuminuria</v>
      </c>
      <c r="AG819">
        <v>326</v>
      </c>
      <c r="AH819" t="str">
        <f t="shared" si="411"/>
        <v>Oliguria</v>
      </c>
      <c r="AI819">
        <v>0</v>
      </c>
      <c r="AJ819" t="str">
        <f t="shared" si="412"/>
        <v>No Diabetico</v>
      </c>
      <c r="AK819">
        <v>208</v>
      </c>
      <c r="AL819" t="str">
        <f t="shared" si="413"/>
        <v>Diabetes</v>
      </c>
      <c r="AM819">
        <v>7.9</v>
      </c>
      <c r="AN819" t="str">
        <f t="shared" si="414"/>
        <v>Diabetes</v>
      </c>
      <c r="AO819">
        <v>213</v>
      </c>
      <c r="AP819" t="str">
        <f t="shared" si="415"/>
        <v>Alto</v>
      </c>
      <c r="AQ819">
        <v>149</v>
      </c>
      <c r="AR819" t="str">
        <f t="shared" si="416"/>
        <v>Limite alto</v>
      </c>
      <c r="AS819">
        <v>45</v>
      </c>
      <c r="AT819" t="str">
        <f t="shared" si="417"/>
        <v>Bajo</v>
      </c>
      <c r="AU819">
        <v>266</v>
      </c>
      <c r="AV819" t="str">
        <f t="shared" si="418"/>
        <v>Alto</v>
      </c>
      <c r="AW819">
        <v>135</v>
      </c>
      <c r="AX819" t="str">
        <f t="shared" si="419"/>
        <v>Normal</v>
      </c>
      <c r="AY819">
        <v>6</v>
      </c>
      <c r="AZ819" t="str">
        <f t="shared" si="420"/>
        <v>Alto</v>
      </c>
      <c r="BA819">
        <v>10.6</v>
      </c>
      <c r="BB819" t="str">
        <f t="shared" si="398"/>
        <v>Baja</v>
      </c>
      <c r="BC819">
        <v>8</v>
      </c>
      <c r="BD819" t="str">
        <f t="shared" si="421"/>
        <v>Bajo</v>
      </c>
      <c r="BE819">
        <v>5</v>
      </c>
      <c r="BF819" t="str">
        <f t="shared" si="422"/>
        <v>Alto</v>
      </c>
      <c r="BG819">
        <v>0</v>
      </c>
      <c r="BH819" t="str">
        <f t="shared" si="423"/>
        <v>No Toma ECA</v>
      </c>
      <c r="BI819">
        <v>0</v>
      </c>
      <c r="BJ819" t="str">
        <f t="shared" si="424"/>
        <v>No toma ARB</v>
      </c>
      <c r="BK819">
        <v>0</v>
      </c>
      <c r="BL819" t="str">
        <f t="shared" si="425"/>
        <v>No toma diureticos</v>
      </c>
      <c r="BM819">
        <v>1</v>
      </c>
      <c r="BN819" t="str">
        <f t="shared" si="426"/>
        <v>Toma estatinas</v>
      </c>
      <c r="BO819">
        <v>1</v>
      </c>
      <c r="BP819" t="str">
        <f t="shared" si="427"/>
        <v>Enfermedad renal</v>
      </c>
      <c r="BQ819">
        <v>1</v>
      </c>
      <c r="BR819" t="str">
        <f t="shared" si="428"/>
        <v>Enfermedad cardiovascular</v>
      </c>
    </row>
    <row r="820" spans="1:70" x14ac:dyDescent="0.25">
      <c r="A820" t="s">
        <v>820</v>
      </c>
      <c r="B820">
        <v>60</v>
      </c>
      <c r="C820" t="str">
        <f t="shared" si="399"/>
        <v>Adulto Mayor</v>
      </c>
      <c r="D820" t="s">
        <v>6</v>
      </c>
      <c r="E820">
        <v>21.5</v>
      </c>
      <c r="F820" t="str">
        <f t="shared" si="400"/>
        <v>Peso Normal</v>
      </c>
      <c r="G820">
        <v>0</v>
      </c>
      <c r="H820" t="str">
        <f t="shared" si="401"/>
        <v>No tiene herencia</v>
      </c>
      <c r="I820">
        <v>107</v>
      </c>
      <c r="J820">
        <v>76</v>
      </c>
      <c r="K820">
        <v>89</v>
      </c>
      <c r="L820" t="str">
        <f t="shared" si="402"/>
        <v>Normal</v>
      </c>
      <c r="M820">
        <v>52</v>
      </c>
      <c r="N820" t="str">
        <f t="shared" si="403"/>
        <v>Normal</v>
      </c>
      <c r="O820">
        <v>1</v>
      </c>
      <c r="P820" t="str">
        <f t="shared" si="404"/>
        <v>Sin limitaciones</v>
      </c>
      <c r="Q820">
        <v>0</v>
      </c>
      <c r="R820" t="str">
        <f t="shared" si="405"/>
        <v>No tiene cetoacidosis</v>
      </c>
      <c r="S820">
        <v>0</v>
      </c>
      <c r="T820" t="str">
        <f t="shared" si="406"/>
        <v>No tiene Insuficiencia</v>
      </c>
      <c r="U820">
        <v>0</v>
      </c>
      <c r="V820" t="str">
        <f t="shared" si="407"/>
        <v>Normotenso</v>
      </c>
      <c r="W820">
        <v>0.8</v>
      </c>
      <c r="X820" t="str">
        <f t="shared" si="396"/>
        <v>Normal</v>
      </c>
      <c r="Y820">
        <v>40</v>
      </c>
      <c r="Z820" t="str">
        <f t="shared" si="397"/>
        <v>Normal</v>
      </c>
      <c r="AA820">
        <v>87</v>
      </c>
      <c r="AB820" t="str">
        <f t="shared" si="408"/>
        <v>Funcion disminuida</v>
      </c>
      <c r="AC820">
        <v>11</v>
      </c>
      <c r="AD820" t="str">
        <f t="shared" si="409"/>
        <v>Normal</v>
      </c>
      <c r="AE820">
        <v>9</v>
      </c>
      <c r="AF820" t="str">
        <f t="shared" si="410"/>
        <v>Normal</v>
      </c>
      <c r="AG820">
        <v>1144</v>
      </c>
      <c r="AH820" t="str">
        <f t="shared" si="411"/>
        <v>Poliuria</v>
      </c>
      <c r="AI820">
        <v>0</v>
      </c>
      <c r="AJ820" t="str">
        <f t="shared" si="412"/>
        <v>No Diabetico</v>
      </c>
      <c r="AK820">
        <v>97</v>
      </c>
      <c r="AL820" t="str">
        <f t="shared" si="413"/>
        <v>Normal</v>
      </c>
      <c r="AM820">
        <v>5.2</v>
      </c>
      <c r="AN820" t="str">
        <f t="shared" si="414"/>
        <v>Normal</v>
      </c>
      <c r="AO820">
        <v>209</v>
      </c>
      <c r="AP820" t="str">
        <f t="shared" si="415"/>
        <v>Alto</v>
      </c>
      <c r="AQ820">
        <v>82</v>
      </c>
      <c r="AR820" t="str">
        <f t="shared" si="416"/>
        <v>Normal</v>
      </c>
      <c r="AS820">
        <v>58</v>
      </c>
      <c r="AT820" t="str">
        <f t="shared" si="417"/>
        <v>Bajo</v>
      </c>
      <c r="AU820">
        <v>94</v>
      </c>
      <c r="AV820" t="str">
        <f t="shared" si="418"/>
        <v>Normal</v>
      </c>
      <c r="AW820">
        <v>140</v>
      </c>
      <c r="AX820" t="str">
        <f t="shared" si="419"/>
        <v>Normal</v>
      </c>
      <c r="AY820">
        <v>4.7</v>
      </c>
      <c r="AZ820" t="str">
        <f t="shared" si="420"/>
        <v>Normal</v>
      </c>
      <c r="BA820">
        <v>14.8</v>
      </c>
      <c r="BB820" t="str">
        <f t="shared" si="398"/>
        <v>Normal</v>
      </c>
      <c r="BC820">
        <v>8.8000000000000007</v>
      </c>
      <c r="BD820" t="str">
        <f t="shared" si="421"/>
        <v>Normal</v>
      </c>
      <c r="BE820">
        <v>4.5</v>
      </c>
      <c r="BF820" t="str">
        <f t="shared" si="422"/>
        <v>Normal</v>
      </c>
      <c r="BG820">
        <v>0</v>
      </c>
      <c r="BH820" t="str">
        <f t="shared" si="423"/>
        <v>No Toma ECA</v>
      </c>
      <c r="BI820">
        <v>0</v>
      </c>
      <c r="BJ820" t="str">
        <f t="shared" si="424"/>
        <v>No toma ARB</v>
      </c>
      <c r="BK820">
        <v>0</v>
      </c>
      <c r="BL820" t="str">
        <f t="shared" si="425"/>
        <v>No toma diureticos</v>
      </c>
      <c r="BM820">
        <v>1</v>
      </c>
      <c r="BN820" t="str">
        <f t="shared" si="426"/>
        <v>Toma estatinas</v>
      </c>
      <c r="BO820">
        <v>0</v>
      </c>
      <c r="BP820" t="str">
        <f t="shared" si="427"/>
        <v>Sano</v>
      </c>
      <c r="BQ820">
        <v>0</v>
      </c>
      <c r="BR820" t="str">
        <f t="shared" si="428"/>
        <v>Sano</v>
      </c>
    </row>
    <row r="821" spans="1:70" x14ac:dyDescent="0.25">
      <c r="A821" t="s">
        <v>821</v>
      </c>
      <c r="B821">
        <v>68</v>
      </c>
      <c r="C821" t="str">
        <f t="shared" si="399"/>
        <v>Adulto Mayor</v>
      </c>
      <c r="D821" t="s">
        <v>6</v>
      </c>
      <c r="E821">
        <v>27.9</v>
      </c>
      <c r="F821" t="str">
        <f t="shared" si="400"/>
        <v>Sobrepeso</v>
      </c>
      <c r="G821">
        <v>0</v>
      </c>
      <c r="H821" t="str">
        <f t="shared" si="401"/>
        <v>No tiene herencia</v>
      </c>
      <c r="I821">
        <v>175</v>
      </c>
      <c r="J821">
        <v>98</v>
      </c>
      <c r="K821">
        <v>88</v>
      </c>
      <c r="L821" t="str">
        <f t="shared" si="402"/>
        <v>Normal</v>
      </c>
      <c r="M821">
        <v>38</v>
      </c>
      <c r="N821" t="str">
        <f t="shared" si="403"/>
        <v>Reducida</v>
      </c>
      <c r="O821">
        <v>2</v>
      </c>
      <c r="P821" t="str">
        <f t="shared" si="404"/>
        <v>Ligera limitaciones</v>
      </c>
      <c r="Q821">
        <v>0</v>
      </c>
      <c r="R821" t="str">
        <f t="shared" si="405"/>
        <v>No tiene cetoacidosis</v>
      </c>
      <c r="S821">
        <v>0</v>
      </c>
      <c r="T821" t="str">
        <f t="shared" si="406"/>
        <v>No tiene Insuficiencia</v>
      </c>
      <c r="U821">
        <v>1</v>
      </c>
      <c r="V821" t="str">
        <f t="shared" si="407"/>
        <v>Hipertenso</v>
      </c>
      <c r="W821">
        <v>2.2999999999999998</v>
      </c>
      <c r="X821" t="str">
        <f t="shared" si="396"/>
        <v>Alto</v>
      </c>
      <c r="Y821">
        <v>99</v>
      </c>
      <c r="Z821" t="str">
        <f t="shared" si="397"/>
        <v>Elevado</v>
      </c>
      <c r="AA821">
        <v>28</v>
      </c>
      <c r="AB821" t="str">
        <f t="shared" si="408"/>
        <v>Dismucion grave</v>
      </c>
      <c r="AC821">
        <v>1770</v>
      </c>
      <c r="AD821" t="str">
        <f t="shared" si="409"/>
        <v>Proteinuria</v>
      </c>
      <c r="AE821">
        <v>1416</v>
      </c>
      <c r="AF821" t="str">
        <f t="shared" si="410"/>
        <v>Macroalbuminuria</v>
      </c>
      <c r="AG821">
        <v>600</v>
      </c>
      <c r="AH821" t="str">
        <f t="shared" si="411"/>
        <v>Poliuria</v>
      </c>
      <c r="AI821">
        <v>1</v>
      </c>
      <c r="AJ821" t="str">
        <f t="shared" si="412"/>
        <v>Diabetico</v>
      </c>
      <c r="AK821">
        <v>120</v>
      </c>
      <c r="AL821" t="str">
        <f t="shared" si="413"/>
        <v>Prediabetes</v>
      </c>
      <c r="AM821">
        <v>8.1999999999999993</v>
      </c>
      <c r="AN821" t="str">
        <f t="shared" si="414"/>
        <v>Diabetes</v>
      </c>
      <c r="AO821">
        <v>202</v>
      </c>
      <c r="AP821" t="str">
        <f t="shared" si="415"/>
        <v>Alto</v>
      </c>
      <c r="AQ821">
        <v>220</v>
      </c>
      <c r="AR821" t="str">
        <f t="shared" si="416"/>
        <v>Muy alto</v>
      </c>
      <c r="AS821">
        <v>36</v>
      </c>
      <c r="AT821" t="str">
        <f t="shared" si="417"/>
        <v>Bajo</v>
      </c>
      <c r="AU821">
        <v>316</v>
      </c>
      <c r="AV821" t="str">
        <f t="shared" si="418"/>
        <v>Alto</v>
      </c>
      <c r="AW821">
        <v>138</v>
      </c>
      <c r="AX821" t="str">
        <f t="shared" si="419"/>
        <v>Normal</v>
      </c>
      <c r="AY821">
        <v>7</v>
      </c>
      <c r="AZ821" t="str">
        <f t="shared" si="420"/>
        <v>Alto</v>
      </c>
      <c r="BA821">
        <v>8.1</v>
      </c>
      <c r="BB821" t="str">
        <f t="shared" si="398"/>
        <v>Baja</v>
      </c>
      <c r="BC821">
        <v>8.1999999999999993</v>
      </c>
      <c r="BD821" t="str">
        <f t="shared" si="421"/>
        <v>Bajo</v>
      </c>
      <c r="BE821">
        <v>4.7</v>
      </c>
      <c r="BF821" t="str">
        <f t="shared" si="422"/>
        <v>Alto</v>
      </c>
      <c r="BG821">
        <v>0</v>
      </c>
      <c r="BH821" t="str">
        <f t="shared" si="423"/>
        <v>No Toma ECA</v>
      </c>
      <c r="BI821">
        <v>0</v>
      </c>
      <c r="BJ821" t="str">
        <f t="shared" si="424"/>
        <v>No toma ARB</v>
      </c>
      <c r="BK821">
        <v>1</v>
      </c>
      <c r="BL821" t="str">
        <f t="shared" si="425"/>
        <v>Toma diureticos</v>
      </c>
      <c r="BM821">
        <v>1</v>
      </c>
      <c r="BN821" t="str">
        <f t="shared" si="426"/>
        <v>Toma estatinas</v>
      </c>
      <c r="BO821">
        <v>1</v>
      </c>
      <c r="BP821" t="str">
        <f t="shared" si="427"/>
        <v>Enfermedad renal</v>
      </c>
      <c r="BQ821">
        <v>1</v>
      </c>
      <c r="BR821" t="str">
        <f t="shared" si="428"/>
        <v>Enfermedad cardiovascular</v>
      </c>
    </row>
    <row r="822" spans="1:70" x14ac:dyDescent="0.25">
      <c r="A822" t="s">
        <v>822</v>
      </c>
      <c r="B822">
        <v>47</v>
      </c>
      <c r="C822" t="str">
        <f t="shared" si="399"/>
        <v>Adulto</v>
      </c>
      <c r="D822" t="s">
        <v>6</v>
      </c>
      <c r="E822">
        <v>18</v>
      </c>
      <c r="F822" t="str">
        <f t="shared" si="400"/>
        <v>Bajo peso</v>
      </c>
      <c r="G822">
        <v>0</v>
      </c>
      <c r="H822" t="str">
        <f t="shared" si="401"/>
        <v>No tiene herencia</v>
      </c>
      <c r="I822">
        <v>105</v>
      </c>
      <c r="J822">
        <v>81</v>
      </c>
      <c r="K822">
        <v>73</v>
      </c>
      <c r="L822" t="str">
        <f t="shared" si="402"/>
        <v>Normal</v>
      </c>
      <c r="M822">
        <v>62</v>
      </c>
      <c r="N822" t="str">
        <f t="shared" si="403"/>
        <v>Normal</v>
      </c>
      <c r="O822">
        <v>2</v>
      </c>
      <c r="P822" t="str">
        <f t="shared" si="404"/>
        <v>Ligera limitaciones</v>
      </c>
      <c r="Q822">
        <v>0</v>
      </c>
      <c r="R822" t="str">
        <f t="shared" si="405"/>
        <v>No tiene cetoacidosis</v>
      </c>
      <c r="S822">
        <v>0</v>
      </c>
      <c r="T822" t="str">
        <f t="shared" si="406"/>
        <v>No tiene Insuficiencia</v>
      </c>
      <c r="U822">
        <v>1</v>
      </c>
      <c r="V822" t="str">
        <f t="shared" si="407"/>
        <v>Hipertenso</v>
      </c>
      <c r="W822">
        <v>1.1000000000000001</v>
      </c>
      <c r="X822" t="str">
        <f t="shared" si="396"/>
        <v>Alto</v>
      </c>
      <c r="Y822">
        <v>19</v>
      </c>
      <c r="Z822" t="str">
        <f t="shared" si="397"/>
        <v>Normal</v>
      </c>
      <c r="AA822">
        <v>114</v>
      </c>
      <c r="AB822" t="str">
        <f t="shared" si="408"/>
        <v>Normal</v>
      </c>
      <c r="AC822">
        <v>8</v>
      </c>
      <c r="AD822" t="str">
        <f t="shared" si="409"/>
        <v>Normal</v>
      </c>
      <c r="AE822">
        <v>6</v>
      </c>
      <c r="AF822" t="str">
        <f t="shared" si="410"/>
        <v>Normal</v>
      </c>
      <c r="AG822">
        <v>2029</v>
      </c>
      <c r="AH822" t="str">
        <f t="shared" si="411"/>
        <v>Poliuria</v>
      </c>
      <c r="AI822">
        <v>0</v>
      </c>
      <c r="AJ822" t="str">
        <f t="shared" si="412"/>
        <v>No Diabetico</v>
      </c>
      <c r="AK822">
        <v>119</v>
      </c>
      <c r="AL822" t="str">
        <f t="shared" si="413"/>
        <v>Prediabetes</v>
      </c>
      <c r="AM822">
        <v>5.3</v>
      </c>
      <c r="AN822" t="str">
        <f t="shared" si="414"/>
        <v>Normal</v>
      </c>
      <c r="AO822">
        <v>215</v>
      </c>
      <c r="AP822" t="str">
        <f t="shared" si="415"/>
        <v>Alto</v>
      </c>
      <c r="AQ822">
        <v>88</v>
      </c>
      <c r="AR822" t="str">
        <f t="shared" si="416"/>
        <v>Normal</v>
      </c>
      <c r="AS822">
        <v>50</v>
      </c>
      <c r="AT822" t="str">
        <f t="shared" si="417"/>
        <v>Bajo</v>
      </c>
      <c r="AU822">
        <v>99</v>
      </c>
      <c r="AV822" t="str">
        <f t="shared" si="418"/>
        <v>Normal</v>
      </c>
      <c r="AW822">
        <v>138</v>
      </c>
      <c r="AX822" t="str">
        <f t="shared" si="419"/>
        <v>Normal</v>
      </c>
      <c r="AY822">
        <v>4.8</v>
      </c>
      <c r="AZ822" t="str">
        <f t="shared" si="420"/>
        <v>Normal</v>
      </c>
      <c r="BA822">
        <v>15.7</v>
      </c>
      <c r="BB822" t="str">
        <f t="shared" si="398"/>
        <v>Alta</v>
      </c>
      <c r="BC822">
        <v>9.1</v>
      </c>
      <c r="BD822" t="str">
        <f t="shared" si="421"/>
        <v>Normal</v>
      </c>
      <c r="BE822">
        <v>3.2</v>
      </c>
      <c r="BF822" t="str">
        <f t="shared" si="422"/>
        <v>Normal</v>
      </c>
      <c r="BG822">
        <v>1</v>
      </c>
      <c r="BH822" t="str">
        <f t="shared" si="423"/>
        <v>Toma ECA</v>
      </c>
      <c r="BI822">
        <v>0</v>
      </c>
      <c r="BJ822" t="str">
        <f t="shared" si="424"/>
        <v>No toma ARB</v>
      </c>
      <c r="BK822">
        <v>1</v>
      </c>
      <c r="BL822" t="str">
        <f t="shared" si="425"/>
        <v>Toma diureticos</v>
      </c>
      <c r="BM822">
        <v>1</v>
      </c>
      <c r="BN822" t="str">
        <f t="shared" si="426"/>
        <v>Toma estatinas</v>
      </c>
      <c r="BO822">
        <v>0</v>
      </c>
      <c r="BP822" t="str">
        <f t="shared" si="427"/>
        <v>Sano</v>
      </c>
      <c r="BQ822">
        <v>0</v>
      </c>
      <c r="BR822" t="str">
        <f t="shared" si="428"/>
        <v>Sano</v>
      </c>
    </row>
    <row r="823" spans="1:70" x14ac:dyDescent="0.25">
      <c r="A823" t="s">
        <v>823</v>
      </c>
      <c r="B823">
        <v>47</v>
      </c>
      <c r="C823" t="str">
        <f t="shared" si="399"/>
        <v>Adulto</v>
      </c>
      <c r="D823" t="s">
        <v>1</v>
      </c>
      <c r="E823">
        <v>23.4</v>
      </c>
      <c r="F823" t="str">
        <f t="shared" si="400"/>
        <v>Peso Normal</v>
      </c>
      <c r="G823">
        <v>0</v>
      </c>
      <c r="H823" t="str">
        <f t="shared" si="401"/>
        <v>No tiene herencia</v>
      </c>
      <c r="I823">
        <v>135</v>
      </c>
      <c r="J823">
        <v>70</v>
      </c>
      <c r="K823">
        <v>76</v>
      </c>
      <c r="L823" t="str">
        <f t="shared" si="402"/>
        <v>Normal</v>
      </c>
      <c r="M823">
        <v>67</v>
      </c>
      <c r="N823" t="str">
        <f t="shared" si="403"/>
        <v>Normal</v>
      </c>
      <c r="O823">
        <v>1</v>
      </c>
      <c r="P823" t="str">
        <f t="shared" si="404"/>
        <v>Sin limitaciones</v>
      </c>
      <c r="Q823">
        <v>0</v>
      </c>
      <c r="R823" t="str">
        <f t="shared" si="405"/>
        <v>No tiene cetoacidosis</v>
      </c>
      <c r="S823">
        <v>0</v>
      </c>
      <c r="T823" t="str">
        <f t="shared" si="406"/>
        <v>No tiene Insuficiencia</v>
      </c>
      <c r="U823">
        <v>1</v>
      </c>
      <c r="V823" t="str">
        <f t="shared" si="407"/>
        <v>Hipertenso</v>
      </c>
      <c r="W823">
        <v>0.9</v>
      </c>
      <c r="X823" t="str">
        <f t="shared" si="396"/>
        <v>Normal</v>
      </c>
      <c r="Y823">
        <v>26</v>
      </c>
      <c r="Z823" t="str">
        <f t="shared" si="397"/>
        <v>Normal</v>
      </c>
      <c r="AA823">
        <v>86</v>
      </c>
      <c r="AB823" t="str">
        <f t="shared" si="408"/>
        <v>Funcion disminuida</v>
      </c>
      <c r="AC823">
        <v>8</v>
      </c>
      <c r="AD823" t="str">
        <f t="shared" si="409"/>
        <v>Normal</v>
      </c>
      <c r="AE823">
        <v>6</v>
      </c>
      <c r="AF823" t="str">
        <f t="shared" si="410"/>
        <v>Normal</v>
      </c>
      <c r="AG823">
        <v>2263</v>
      </c>
      <c r="AH823" t="str">
        <f t="shared" si="411"/>
        <v>Poliuria</v>
      </c>
      <c r="AI823">
        <v>0</v>
      </c>
      <c r="AJ823" t="str">
        <f t="shared" si="412"/>
        <v>No Diabetico</v>
      </c>
      <c r="AK823">
        <v>89</v>
      </c>
      <c r="AL823" t="str">
        <f t="shared" si="413"/>
        <v>Normal</v>
      </c>
      <c r="AM823">
        <v>5.0999999999999996</v>
      </c>
      <c r="AN823" t="str">
        <f t="shared" si="414"/>
        <v>Normal</v>
      </c>
      <c r="AO823">
        <v>188</v>
      </c>
      <c r="AP823" t="str">
        <f t="shared" si="415"/>
        <v>Normal</v>
      </c>
      <c r="AQ823">
        <v>91</v>
      </c>
      <c r="AR823" t="str">
        <f t="shared" si="416"/>
        <v>Normal</v>
      </c>
      <c r="AS823">
        <v>50</v>
      </c>
      <c r="AT823" t="str">
        <f t="shared" si="417"/>
        <v>Bajo</v>
      </c>
      <c r="AU823">
        <v>82</v>
      </c>
      <c r="AV823" t="str">
        <f t="shared" si="418"/>
        <v>Normal</v>
      </c>
      <c r="AW823">
        <v>137</v>
      </c>
      <c r="AX823" t="str">
        <f t="shared" si="419"/>
        <v>Normal</v>
      </c>
      <c r="AY823">
        <v>3.5</v>
      </c>
      <c r="AZ823" t="str">
        <f t="shared" si="420"/>
        <v>Normal</v>
      </c>
      <c r="BA823">
        <v>13.1</v>
      </c>
      <c r="BB823" t="str">
        <f t="shared" si="398"/>
        <v>Baja</v>
      </c>
      <c r="BC823">
        <v>10.199999999999999</v>
      </c>
      <c r="BD823" t="str">
        <f t="shared" si="421"/>
        <v>Normal</v>
      </c>
      <c r="BE823">
        <v>2.6</v>
      </c>
      <c r="BF823" t="str">
        <f t="shared" si="422"/>
        <v>Normal</v>
      </c>
      <c r="BG823">
        <v>1</v>
      </c>
      <c r="BH823" t="str">
        <f t="shared" si="423"/>
        <v>Toma ECA</v>
      </c>
      <c r="BI823">
        <v>1</v>
      </c>
      <c r="BJ823" t="str">
        <f t="shared" si="424"/>
        <v>Toma ARB</v>
      </c>
      <c r="BK823">
        <v>1</v>
      </c>
      <c r="BL823" t="str">
        <f t="shared" si="425"/>
        <v>Toma diureticos</v>
      </c>
      <c r="BM823">
        <v>1</v>
      </c>
      <c r="BN823" t="str">
        <f t="shared" si="426"/>
        <v>Toma estatinas</v>
      </c>
      <c r="BO823">
        <v>0</v>
      </c>
      <c r="BP823" t="str">
        <f t="shared" si="427"/>
        <v>Sano</v>
      </c>
      <c r="BQ823">
        <v>0</v>
      </c>
      <c r="BR823" t="str">
        <f t="shared" si="428"/>
        <v>Sano</v>
      </c>
    </row>
    <row r="824" spans="1:70" x14ac:dyDescent="0.25">
      <c r="A824" t="s">
        <v>824</v>
      </c>
      <c r="B824">
        <v>68</v>
      </c>
      <c r="C824" t="str">
        <f t="shared" si="399"/>
        <v>Adulto Mayor</v>
      </c>
      <c r="D824" t="s">
        <v>1</v>
      </c>
      <c r="E824">
        <v>34.299999999999997</v>
      </c>
      <c r="F824" t="str">
        <f t="shared" si="400"/>
        <v>Obesidad I</v>
      </c>
      <c r="G824">
        <v>1</v>
      </c>
      <c r="H824" t="str">
        <f t="shared" si="401"/>
        <v>Tiene herencia</v>
      </c>
      <c r="I824">
        <v>181</v>
      </c>
      <c r="J824">
        <v>106</v>
      </c>
      <c r="K824">
        <v>89</v>
      </c>
      <c r="L824" t="str">
        <f t="shared" si="402"/>
        <v>Normal</v>
      </c>
      <c r="M824">
        <v>32</v>
      </c>
      <c r="N824" t="str">
        <f t="shared" si="403"/>
        <v>Reducida</v>
      </c>
      <c r="O824">
        <v>3</v>
      </c>
      <c r="P824" t="str">
        <f t="shared" si="404"/>
        <v>Limitacion marcada</v>
      </c>
      <c r="Q824">
        <v>1</v>
      </c>
      <c r="R824" t="str">
        <f t="shared" si="405"/>
        <v>Tiene cetoacidosis</v>
      </c>
      <c r="S824">
        <v>1</v>
      </c>
      <c r="T824" t="str">
        <f t="shared" si="406"/>
        <v>Tiene Insuficiencia</v>
      </c>
      <c r="U824">
        <v>1</v>
      </c>
      <c r="V824" t="str">
        <f t="shared" si="407"/>
        <v>Hipertenso</v>
      </c>
      <c r="W824">
        <v>4.7</v>
      </c>
      <c r="X824" t="str">
        <f t="shared" si="396"/>
        <v>Alto</v>
      </c>
      <c r="Y824">
        <v>60</v>
      </c>
      <c r="Z824" t="str">
        <f t="shared" si="397"/>
        <v>Elevado</v>
      </c>
      <c r="AA824">
        <v>50</v>
      </c>
      <c r="AB824" t="str">
        <f t="shared" si="408"/>
        <v>Funcion disminuida moderada</v>
      </c>
      <c r="AC824">
        <v>1467</v>
      </c>
      <c r="AD824" t="str">
        <f t="shared" si="409"/>
        <v>Proteinuria</v>
      </c>
      <c r="AE824">
        <v>1173</v>
      </c>
      <c r="AF824" t="str">
        <f t="shared" si="410"/>
        <v>Macroalbuminuria</v>
      </c>
      <c r="AG824">
        <v>853</v>
      </c>
      <c r="AH824" t="str">
        <f t="shared" si="411"/>
        <v>Poliuria</v>
      </c>
      <c r="AI824">
        <v>1</v>
      </c>
      <c r="AJ824" t="str">
        <f t="shared" si="412"/>
        <v>Diabetico</v>
      </c>
      <c r="AK824">
        <v>147</v>
      </c>
      <c r="AL824" t="str">
        <f t="shared" si="413"/>
        <v>Diabetes</v>
      </c>
      <c r="AM824">
        <v>7.8</v>
      </c>
      <c r="AN824" t="str">
        <f t="shared" si="414"/>
        <v>Diabetes</v>
      </c>
      <c r="AO824">
        <v>299</v>
      </c>
      <c r="AP824" t="str">
        <f t="shared" si="415"/>
        <v>Riesgo</v>
      </c>
      <c r="AQ824">
        <v>197</v>
      </c>
      <c r="AR824" t="str">
        <f t="shared" si="416"/>
        <v>Muy alto</v>
      </c>
      <c r="AS824">
        <v>30</v>
      </c>
      <c r="AT824" t="str">
        <f t="shared" si="417"/>
        <v>Bajo</v>
      </c>
      <c r="AU824">
        <v>203</v>
      </c>
      <c r="AV824" t="str">
        <f t="shared" si="418"/>
        <v>Alto</v>
      </c>
      <c r="AW824">
        <v>127</v>
      </c>
      <c r="AX824" t="str">
        <f t="shared" si="419"/>
        <v>Bajo</v>
      </c>
      <c r="AY824">
        <v>5.4</v>
      </c>
      <c r="AZ824" t="str">
        <f t="shared" si="420"/>
        <v>Alto</v>
      </c>
      <c r="BA824">
        <v>10.199999999999999</v>
      </c>
      <c r="BB824" t="str">
        <f t="shared" si="398"/>
        <v>Baja</v>
      </c>
      <c r="BC824">
        <v>8.9</v>
      </c>
      <c r="BD824" t="str">
        <f t="shared" si="421"/>
        <v>Normal</v>
      </c>
      <c r="BE824">
        <v>7.2</v>
      </c>
      <c r="BF824" t="str">
        <f t="shared" si="422"/>
        <v>Alto</v>
      </c>
      <c r="BG824">
        <v>1</v>
      </c>
      <c r="BH824" t="str">
        <f t="shared" si="423"/>
        <v>Toma ECA</v>
      </c>
      <c r="BI824">
        <v>1</v>
      </c>
      <c r="BJ824" t="str">
        <f t="shared" si="424"/>
        <v>Toma ARB</v>
      </c>
      <c r="BK824">
        <v>1</v>
      </c>
      <c r="BL824" t="str">
        <f t="shared" si="425"/>
        <v>Toma diureticos</v>
      </c>
      <c r="BM824">
        <v>0</v>
      </c>
      <c r="BN824" t="str">
        <f t="shared" si="426"/>
        <v>No toma estatinas</v>
      </c>
      <c r="BO824">
        <v>1</v>
      </c>
      <c r="BP824" t="str">
        <f t="shared" si="427"/>
        <v>Enfermedad renal</v>
      </c>
      <c r="BQ824">
        <v>1</v>
      </c>
      <c r="BR824" t="str">
        <f t="shared" si="428"/>
        <v>Enfermedad cardiovascular</v>
      </c>
    </row>
    <row r="825" spans="1:70" x14ac:dyDescent="0.25">
      <c r="A825" t="s">
        <v>825</v>
      </c>
      <c r="B825">
        <v>61</v>
      </c>
      <c r="C825" t="str">
        <f t="shared" si="399"/>
        <v>Adulto Mayor</v>
      </c>
      <c r="D825" t="s">
        <v>6</v>
      </c>
      <c r="E825">
        <v>38.9</v>
      </c>
      <c r="F825" t="str">
        <f t="shared" si="400"/>
        <v>Obesidad II</v>
      </c>
      <c r="G825">
        <v>1</v>
      </c>
      <c r="H825" t="str">
        <f t="shared" si="401"/>
        <v>Tiene herencia</v>
      </c>
      <c r="I825">
        <v>190</v>
      </c>
      <c r="J825">
        <v>90</v>
      </c>
      <c r="K825">
        <v>87</v>
      </c>
      <c r="L825" t="str">
        <f t="shared" si="402"/>
        <v>Normal</v>
      </c>
      <c r="M825">
        <v>46</v>
      </c>
      <c r="N825" t="str">
        <f t="shared" si="403"/>
        <v>Intermedia</v>
      </c>
      <c r="O825">
        <v>3</v>
      </c>
      <c r="P825" t="str">
        <f t="shared" si="404"/>
        <v>Limitacion marcada</v>
      </c>
      <c r="Q825">
        <v>1</v>
      </c>
      <c r="R825" t="str">
        <f t="shared" si="405"/>
        <v>Tiene cetoacidosis</v>
      </c>
      <c r="S825">
        <v>0</v>
      </c>
      <c r="T825" t="str">
        <f t="shared" si="406"/>
        <v>No tiene Insuficiencia</v>
      </c>
      <c r="U825">
        <v>1</v>
      </c>
      <c r="V825" t="str">
        <f t="shared" si="407"/>
        <v>Hipertenso</v>
      </c>
      <c r="W825">
        <v>4.7</v>
      </c>
      <c r="X825" t="str">
        <f t="shared" si="396"/>
        <v>Alto</v>
      </c>
      <c r="Y825">
        <v>97</v>
      </c>
      <c r="Z825" t="str">
        <f t="shared" si="397"/>
        <v>Elevado</v>
      </c>
      <c r="AA825">
        <v>22</v>
      </c>
      <c r="AB825" t="str">
        <f t="shared" si="408"/>
        <v>Dismucion grave</v>
      </c>
      <c r="AC825">
        <v>1189</v>
      </c>
      <c r="AD825" t="str">
        <f t="shared" si="409"/>
        <v>Proteinuria</v>
      </c>
      <c r="AE825">
        <v>1070</v>
      </c>
      <c r="AF825" t="str">
        <f t="shared" si="410"/>
        <v>Macroalbuminuria</v>
      </c>
      <c r="AG825">
        <v>755</v>
      </c>
      <c r="AH825" t="str">
        <f t="shared" si="411"/>
        <v>Poliuria</v>
      </c>
      <c r="AI825">
        <v>1</v>
      </c>
      <c r="AJ825" t="str">
        <f t="shared" si="412"/>
        <v>Diabetico</v>
      </c>
      <c r="AK825">
        <v>183</v>
      </c>
      <c r="AL825" t="str">
        <f t="shared" si="413"/>
        <v>Diabetes</v>
      </c>
      <c r="AM825">
        <v>9.4</v>
      </c>
      <c r="AN825" t="str">
        <f t="shared" si="414"/>
        <v>Diabetes</v>
      </c>
      <c r="AO825">
        <v>257</v>
      </c>
      <c r="AP825" t="str">
        <f t="shared" si="415"/>
        <v>Riesgo</v>
      </c>
      <c r="AQ825">
        <v>133</v>
      </c>
      <c r="AR825" t="str">
        <f t="shared" si="416"/>
        <v>Limite alto</v>
      </c>
      <c r="AS825">
        <v>36</v>
      </c>
      <c r="AT825" t="str">
        <f t="shared" si="417"/>
        <v>Bajo</v>
      </c>
      <c r="AU825">
        <v>352</v>
      </c>
      <c r="AV825" t="str">
        <f t="shared" si="418"/>
        <v>Alto</v>
      </c>
      <c r="AW825">
        <v>126</v>
      </c>
      <c r="AX825" t="str">
        <f t="shared" si="419"/>
        <v>Bajo</v>
      </c>
      <c r="AY825">
        <v>6.2</v>
      </c>
      <c r="AZ825" t="str">
        <f t="shared" si="420"/>
        <v>Alto</v>
      </c>
      <c r="BA825">
        <v>9</v>
      </c>
      <c r="BB825" t="str">
        <f t="shared" si="398"/>
        <v>Baja</v>
      </c>
      <c r="BC825">
        <v>8</v>
      </c>
      <c r="BD825" t="str">
        <f t="shared" si="421"/>
        <v>Bajo</v>
      </c>
      <c r="BE825">
        <v>5.0999999999999996</v>
      </c>
      <c r="BF825" t="str">
        <f t="shared" si="422"/>
        <v>Alto</v>
      </c>
      <c r="BG825">
        <v>1</v>
      </c>
      <c r="BH825" t="str">
        <f t="shared" si="423"/>
        <v>Toma ECA</v>
      </c>
      <c r="BI825">
        <v>0</v>
      </c>
      <c r="BJ825" t="str">
        <f t="shared" si="424"/>
        <v>No toma ARB</v>
      </c>
      <c r="BK825">
        <v>1</v>
      </c>
      <c r="BL825" t="str">
        <f t="shared" si="425"/>
        <v>Toma diureticos</v>
      </c>
      <c r="BM825">
        <v>1</v>
      </c>
      <c r="BN825" t="str">
        <f t="shared" si="426"/>
        <v>Toma estatinas</v>
      </c>
      <c r="BO825">
        <v>1</v>
      </c>
      <c r="BP825" t="str">
        <f t="shared" si="427"/>
        <v>Enfermedad renal</v>
      </c>
      <c r="BQ825">
        <v>0</v>
      </c>
      <c r="BR825" t="str">
        <f t="shared" si="428"/>
        <v>Sano</v>
      </c>
    </row>
    <row r="826" spans="1:70" x14ac:dyDescent="0.25">
      <c r="A826" t="s">
        <v>826</v>
      </c>
      <c r="B826">
        <v>65</v>
      </c>
      <c r="C826" t="str">
        <f t="shared" si="399"/>
        <v>Adulto Mayor</v>
      </c>
      <c r="D826" t="s">
        <v>6</v>
      </c>
      <c r="E826">
        <v>24.1</v>
      </c>
      <c r="F826" t="str">
        <f t="shared" si="400"/>
        <v>Peso Normal</v>
      </c>
      <c r="G826">
        <v>0</v>
      </c>
      <c r="H826" t="str">
        <f t="shared" si="401"/>
        <v>No tiene herencia</v>
      </c>
      <c r="I826">
        <v>133</v>
      </c>
      <c r="J826">
        <v>68</v>
      </c>
      <c r="K826">
        <v>62</v>
      </c>
      <c r="L826" t="str">
        <f t="shared" si="402"/>
        <v>Normal</v>
      </c>
      <c r="M826">
        <v>64</v>
      </c>
      <c r="N826" t="str">
        <f t="shared" si="403"/>
        <v>Normal</v>
      </c>
      <c r="O826">
        <v>2</v>
      </c>
      <c r="P826" t="str">
        <f t="shared" si="404"/>
        <v>Ligera limitaciones</v>
      </c>
      <c r="Q826">
        <v>0</v>
      </c>
      <c r="R826" t="str">
        <f t="shared" si="405"/>
        <v>No tiene cetoacidosis</v>
      </c>
      <c r="S826">
        <v>0</v>
      </c>
      <c r="T826" t="str">
        <f t="shared" si="406"/>
        <v>No tiene Insuficiencia</v>
      </c>
      <c r="U826">
        <v>1</v>
      </c>
      <c r="V826" t="str">
        <f t="shared" si="407"/>
        <v>Hipertenso</v>
      </c>
      <c r="W826">
        <v>1.2</v>
      </c>
      <c r="X826" t="str">
        <f t="shared" si="396"/>
        <v>Alto</v>
      </c>
      <c r="Y826">
        <v>23</v>
      </c>
      <c r="Z826" t="str">
        <f t="shared" si="397"/>
        <v>Normal</v>
      </c>
      <c r="AA826">
        <v>69</v>
      </c>
      <c r="AB826" t="str">
        <f t="shared" si="408"/>
        <v>Funcion disminuida</v>
      </c>
      <c r="AC826">
        <v>25</v>
      </c>
      <c r="AD826" t="str">
        <f t="shared" si="409"/>
        <v>Normal</v>
      </c>
      <c r="AE826">
        <v>20</v>
      </c>
      <c r="AF826" t="str">
        <f t="shared" si="410"/>
        <v>Normal</v>
      </c>
      <c r="AG826">
        <v>2496</v>
      </c>
      <c r="AH826" t="str">
        <f t="shared" si="411"/>
        <v>Poliuria</v>
      </c>
      <c r="AI826">
        <v>0</v>
      </c>
      <c r="AJ826" t="str">
        <f t="shared" si="412"/>
        <v>No Diabetico</v>
      </c>
      <c r="AK826">
        <v>93</v>
      </c>
      <c r="AL826" t="str">
        <f t="shared" si="413"/>
        <v>Normal</v>
      </c>
      <c r="AM826">
        <v>6.2</v>
      </c>
      <c r="AN826" t="str">
        <f t="shared" si="414"/>
        <v>Prediabetes</v>
      </c>
      <c r="AO826">
        <v>215</v>
      </c>
      <c r="AP826" t="str">
        <f t="shared" si="415"/>
        <v>Alto</v>
      </c>
      <c r="AQ826">
        <v>97</v>
      </c>
      <c r="AR826" t="str">
        <f t="shared" si="416"/>
        <v>Normal</v>
      </c>
      <c r="AS826">
        <v>68</v>
      </c>
      <c r="AT826" t="str">
        <f t="shared" si="417"/>
        <v>Normal</v>
      </c>
      <c r="AU826">
        <v>132</v>
      </c>
      <c r="AV826" t="str">
        <f t="shared" si="418"/>
        <v>Normal</v>
      </c>
      <c r="AW826">
        <v>139</v>
      </c>
      <c r="AX826" t="str">
        <f t="shared" si="419"/>
        <v>Normal</v>
      </c>
      <c r="AY826">
        <v>4.9000000000000004</v>
      </c>
      <c r="AZ826" t="str">
        <f t="shared" si="420"/>
        <v>Normal</v>
      </c>
      <c r="BA826">
        <v>14.6</v>
      </c>
      <c r="BB826" t="str">
        <f t="shared" si="398"/>
        <v>Normal</v>
      </c>
      <c r="BC826">
        <v>10</v>
      </c>
      <c r="BD826" t="str">
        <f t="shared" si="421"/>
        <v>Normal</v>
      </c>
      <c r="BE826">
        <v>2.6</v>
      </c>
      <c r="BF826" t="str">
        <f t="shared" si="422"/>
        <v>Normal</v>
      </c>
      <c r="BG826">
        <v>1</v>
      </c>
      <c r="BH826" t="str">
        <f t="shared" si="423"/>
        <v>Toma ECA</v>
      </c>
      <c r="BI826">
        <v>1</v>
      </c>
      <c r="BJ826" t="str">
        <f t="shared" si="424"/>
        <v>Toma ARB</v>
      </c>
      <c r="BK826">
        <v>0</v>
      </c>
      <c r="BL826" t="str">
        <f t="shared" si="425"/>
        <v>No toma diureticos</v>
      </c>
      <c r="BM826">
        <v>0</v>
      </c>
      <c r="BN826" t="str">
        <f t="shared" si="426"/>
        <v>No toma estatinas</v>
      </c>
      <c r="BO826">
        <v>0</v>
      </c>
      <c r="BP826" t="str">
        <f t="shared" si="427"/>
        <v>Sano</v>
      </c>
      <c r="BQ826">
        <v>1</v>
      </c>
      <c r="BR826" t="str">
        <f t="shared" si="428"/>
        <v>Enfermedad cardiovascular</v>
      </c>
    </row>
    <row r="827" spans="1:70" x14ac:dyDescent="0.25">
      <c r="A827" t="s">
        <v>827</v>
      </c>
      <c r="B827">
        <v>71</v>
      </c>
      <c r="C827" t="str">
        <f t="shared" si="399"/>
        <v>Adulto Mayor</v>
      </c>
      <c r="D827" t="s">
        <v>6</v>
      </c>
      <c r="E827">
        <v>26.7</v>
      </c>
      <c r="F827" t="str">
        <f t="shared" si="400"/>
        <v>Sobrepeso</v>
      </c>
      <c r="G827">
        <v>1</v>
      </c>
      <c r="H827" t="str">
        <f t="shared" si="401"/>
        <v>Tiene herencia</v>
      </c>
      <c r="I827">
        <v>141</v>
      </c>
      <c r="J827">
        <v>102</v>
      </c>
      <c r="K827">
        <v>88</v>
      </c>
      <c r="L827" t="str">
        <f t="shared" si="402"/>
        <v>Normal</v>
      </c>
      <c r="M827">
        <v>41</v>
      </c>
      <c r="N827" t="str">
        <f t="shared" si="403"/>
        <v>Intermedia</v>
      </c>
      <c r="O827">
        <v>4</v>
      </c>
      <c r="P827" t="str">
        <f t="shared" si="404"/>
        <v>Incapacidad</v>
      </c>
      <c r="Q827">
        <v>0</v>
      </c>
      <c r="R827" t="str">
        <f t="shared" si="405"/>
        <v>No tiene cetoacidosis</v>
      </c>
      <c r="S827">
        <v>0</v>
      </c>
      <c r="T827" t="str">
        <f t="shared" si="406"/>
        <v>No tiene Insuficiencia</v>
      </c>
      <c r="U827">
        <v>1</v>
      </c>
      <c r="V827" t="str">
        <f t="shared" si="407"/>
        <v>Hipertenso</v>
      </c>
      <c r="W827">
        <v>2.2999999999999998</v>
      </c>
      <c r="X827" t="str">
        <f t="shared" si="396"/>
        <v>Alto</v>
      </c>
      <c r="Y827">
        <v>118</v>
      </c>
      <c r="Z827" t="str">
        <f t="shared" si="397"/>
        <v>Riesgo</v>
      </c>
      <c r="AA827">
        <v>17</v>
      </c>
      <c r="AB827" t="str">
        <f t="shared" si="408"/>
        <v>Dismucion grave</v>
      </c>
      <c r="AC827">
        <v>2672</v>
      </c>
      <c r="AD827" t="str">
        <f t="shared" si="409"/>
        <v>Proteinuria</v>
      </c>
      <c r="AE827">
        <v>1870</v>
      </c>
      <c r="AF827" t="str">
        <f t="shared" si="410"/>
        <v>Macroalbuminuria</v>
      </c>
      <c r="AG827">
        <v>450</v>
      </c>
      <c r="AH827" t="str">
        <f t="shared" si="411"/>
        <v>Oliguria</v>
      </c>
      <c r="AI827">
        <v>0</v>
      </c>
      <c r="AJ827" t="str">
        <f t="shared" si="412"/>
        <v>No Diabetico</v>
      </c>
      <c r="AK827">
        <v>151</v>
      </c>
      <c r="AL827" t="str">
        <f t="shared" si="413"/>
        <v>Diabetes</v>
      </c>
      <c r="AM827">
        <v>8.4</v>
      </c>
      <c r="AN827" t="str">
        <f t="shared" si="414"/>
        <v>Diabetes</v>
      </c>
      <c r="AO827">
        <v>253</v>
      </c>
      <c r="AP827" t="str">
        <f t="shared" si="415"/>
        <v>Riesgo</v>
      </c>
      <c r="AQ827">
        <v>157</v>
      </c>
      <c r="AR827" t="str">
        <f t="shared" si="416"/>
        <v>Limite alto</v>
      </c>
      <c r="AS827">
        <v>40</v>
      </c>
      <c r="AT827" t="str">
        <f t="shared" si="417"/>
        <v>Bajo</v>
      </c>
      <c r="AU827">
        <v>257</v>
      </c>
      <c r="AV827" t="str">
        <f t="shared" si="418"/>
        <v>Alto</v>
      </c>
      <c r="AW827">
        <v>136</v>
      </c>
      <c r="AX827" t="str">
        <f t="shared" si="419"/>
        <v>Normal</v>
      </c>
      <c r="AY827">
        <v>6.8</v>
      </c>
      <c r="AZ827" t="str">
        <f t="shared" si="420"/>
        <v>Alto</v>
      </c>
      <c r="BA827">
        <v>10.7</v>
      </c>
      <c r="BB827" t="str">
        <f t="shared" si="398"/>
        <v>Baja</v>
      </c>
      <c r="BC827">
        <v>8.8000000000000007</v>
      </c>
      <c r="BD827" t="str">
        <f t="shared" si="421"/>
        <v>Normal</v>
      </c>
      <c r="BE827">
        <v>7</v>
      </c>
      <c r="BF827" t="str">
        <f t="shared" si="422"/>
        <v>Alto</v>
      </c>
      <c r="BG827">
        <v>1</v>
      </c>
      <c r="BH827" t="str">
        <f t="shared" si="423"/>
        <v>Toma ECA</v>
      </c>
      <c r="BI827">
        <v>1</v>
      </c>
      <c r="BJ827" t="str">
        <f t="shared" si="424"/>
        <v>Toma ARB</v>
      </c>
      <c r="BK827">
        <v>0</v>
      </c>
      <c r="BL827" t="str">
        <f t="shared" si="425"/>
        <v>No toma diureticos</v>
      </c>
      <c r="BM827">
        <v>1</v>
      </c>
      <c r="BN827" t="str">
        <f t="shared" si="426"/>
        <v>Toma estatinas</v>
      </c>
      <c r="BO827">
        <v>1</v>
      </c>
      <c r="BP827" t="str">
        <f t="shared" si="427"/>
        <v>Enfermedad renal</v>
      </c>
      <c r="BQ827">
        <v>0</v>
      </c>
      <c r="BR827" t="str">
        <f t="shared" si="428"/>
        <v>Sano</v>
      </c>
    </row>
    <row r="828" spans="1:70" x14ac:dyDescent="0.25">
      <c r="A828" t="s">
        <v>828</v>
      </c>
      <c r="B828">
        <v>78</v>
      </c>
      <c r="C828" t="str">
        <f t="shared" si="399"/>
        <v>Adulto Mayor</v>
      </c>
      <c r="D828" t="s">
        <v>1</v>
      </c>
      <c r="E828">
        <v>34.9</v>
      </c>
      <c r="F828" t="str">
        <f t="shared" si="400"/>
        <v>Obesidad I</v>
      </c>
      <c r="G828">
        <v>1</v>
      </c>
      <c r="H828" t="str">
        <f t="shared" si="401"/>
        <v>Tiene herencia</v>
      </c>
      <c r="I828">
        <v>145</v>
      </c>
      <c r="J828">
        <v>101</v>
      </c>
      <c r="K828">
        <v>94</v>
      </c>
      <c r="L828" t="str">
        <f t="shared" si="402"/>
        <v>Normal</v>
      </c>
      <c r="M828">
        <v>34</v>
      </c>
      <c r="N828" t="str">
        <f t="shared" si="403"/>
        <v>Reducida</v>
      </c>
      <c r="O828">
        <v>2</v>
      </c>
      <c r="P828" t="str">
        <f t="shared" si="404"/>
        <v>Ligera limitaciones</v>
      </c>
      <c r="Q828">
        <v>1</v>
      </c>
      <c r="R828" t="str">
        <f t="shared" si="405"/>
        <v>Tiene cetoacidosis</v>
      </c>
      <c r="S828">
        <v>0</v>
      </c>
      <c r="T828" t="str">
        <f t="shared" si="406"/>
        <v>No tiene Insuficiencia</v>
      </c>
      <c r="U828">
        <v>1</v>
      </c>
      <c r="V828" t="str">
        <f t="shared" si="407"/>
        <v>Hipertenso</v>
      </c>
      <c r="W828">
        <v>1.8</v>
      </c>
      <c r="X828" t="str">
        <f t="shared" si="396"/>
        <v>Alto</v>
      </c>
      <c r="Y828">
        <v>77</v>
      </c>
      <c r="Z828" t="str">
        <f t="shared" si="397"/>
        <v>Elevado</v>
      </c>
      <c r="AA828">
        <v>57</v>
      </c>
      <c r="AB828" t="str">
        <f t="shared" si="408"/>
        <v>Funcion disminuida moderada</v>
      </c>
      <c r="AC828">
        <v>2754</v>
      </c>
      <c r="AD828" t="str">
        <f t="shared" si="409"/>
        <v>Proteinuria</v>
      </c>
      <c r="AE828">
        <v>2478</v>
      </c>
      <c r="AF828" t="str">
        <f t="shared" si="410"/>
        <v>Macroalbuminuria</v>
      </c>
      <c r="AG828">
        <v>325</v>
      </c>
      <c r="AH828" t="str">
        <f t="shared" si="411"/>
        <v>Oliguria</v>
      </c>
      <c r="AI828">
        <v>1</v>
      </c>
      <c r="AJ828" t="str">
        <f t="shared" si="412"/>
        <v>Diabetico</v>
      </c>
      <c r="AK828">
        <v>156</v>
      </c>
      <c r="AL828" t="str">
        <f t="shared" si="413"/>
        <v>Diabetes</v>
      </c>
      <c r="AM828">
        <v>9</v>
      </c>
      <c r="AN828" t="str">
        <f t="shared" si="414"/>
        <v>Diabetes</v>
      </c>
      <c r="AO828">
        <v>212</v>
      </c>
      <c r="AP828" t="str">
        <f t="shared" si="415"/>
        <v>Alto</v>
      </c>
      <c r="AQ828">
        <v>189</v>
      </c>
      <c r="AR828" t="str">
        <f t="shared" si="416"/>
        <v>Alto</v>
      </c>
      <c r="AS828">
        <v>34</v>
      </c>
      <c r="AT828" t="str">
        <f t="shared" si="417"/>
        <v>Bajo</v>
      </c>
      <c r="AU828">
        <v>305</v>
      </c>
      <c r="AV828" t="str">
        <f t="shared" si="418"/>
        <v>Alto</v>
      </c>
      <c r="AW828">
        <v>140</v>
      </c>
      <c r="AX828" t="str">
        <f t="shared" si="419"/>
        <v>Normal</v>
      </c>
      <c r="AY828">
        <v>6.5</v>
      </c>
      <c r="AZ828" t="str">
        <f t="shared" si="420"/>
        <v>Alto</v>
      </c>
      <c r="BA828">
        <v>10.4</v>
      </c>
      <c r="BB828" t="str">
        <f t="shared" si="398"/>
        <v>Baja</v>
      </c>
      <c r="BC828">
        <v>7.7</v>
      </c>
      <c r="BD828" t="str">
        <f t="shared" si="421"/>
        <v>Bajo</v>
      </c>
      <c r="BE828">
        <v>6.6</v>
      </c>
      <c r="BF828" t="str">
        <f t="shared" si="422"/>
        <v>Alto</v>
      </c>
      <c r="BG828">
        <v>0</v>
      </c>
      <c r="BH828" t="str">
        <f t="shared" si="423"/>
        <v>No Toma ECA</v>
      </c>
      <c r="BI828">
        <v>0</v>
      </c>
      <c r="BJ828" t="str">
        <f t="shared" si="424"/>
        <v>No toma ARB</v>
      </c>
      <c r="BK828">
        <v>0</v>
      </c>
      <c r="BL828" t="str">
        <f t="shared" si="425"/>
        <v>No toma diureticos</v>
      </c>
      <c r="BM828">
        <v>0</v>
      </c>
      <c r="BN828" t="str">
        <f t="shared" si="426"/>
        <v>No toma estatinas</v>
      </c>
      <c r="BO828">
        <v>1</v>
      </c>
      <c r="BP828" t="str">
        <f t="shared" si="427"/>
        <v>Enfermedad renal</v>
      </c>
      <c r="BQ828">
        <v>0</v>
      </c>
      <c r="BR828" t="str">
        <f t="shared" si="428"/>
        <v>Sano</v>
      </c>
    </row>
    <row r="829" spans="1:70" x14ac:dyDescent="0.25">
      <c r="A829" t="s">
        <v>829</v>
      </c>
      <c r="B829">
        <v>74</v>
      </c>
      <c r="C829" t="str">
        <f t="shared" si="399"/>
        <v>Adulto Mayor</v>
      </c>
      <c r="D829" t="s">
        <v>6</v>
      </c>
      <c r="E829">
        <v>36.5</v>
      </c>
      <c r="F829" t="str">
        <f t="shared" si="400"/>
        <v>Obesidad II</v>
      </c>
      <c r="G829">
        <v>0</v>
      </c>
      <c r="H829" t="str">
        <f t="shared" si="401"/>
        <v>No tiene herencia</v>
      </c>
      <c r="I829">
        <v>170</v>
      </c>
      <c r="J829">
        <v>97</v>
      </c>
      <c r="K829">
        <v>104</v>
      </c>
      <c r="L829" t="str">
        <f t="shared" si="402"/>
        <v>Taquicardia</v>
      </c>
      <c r="M829">
        <v>28</v>
      </c>
      <c r="N829" t="str">
        <f t="shared" si="403"/>
        <v>Reducida</v>
      </c>
      <c r="O829">
        <v>3</v>
      </c>
      <c r="P829" t="str">
        <f t="shared" si="404"/>
        <v>Limitacion marcada</v>
      </c>
      <c r="Q829">
        <v>1</v>
      </c>
      <c r="R829" t="str">
        <f t="shared" si="405"/>
        <v>Tiene cetoacidosis</v>
      </c>
      <c r="S829">
        <v>0</v>
      </c>
      <c r="T829" t="str">
        <f t="shared" si="406"/>
        <v>No tiene Insuficiencia</v>
      </c>
      <c r="U829">
        <v>1</v>
      </c>
      <c r="V829" t="str">
        <f t="shared" si="407"/>
        <v>Hipertenso</v>
      </c>
      <c r="W829">
        <v>2.6</v>
      </c>
      <c r="X829" t="str">
        <f t="shared" si="396"/>
        <v>Alto</v>
      </c>
      <c r="Y829">
        <v>94</v>
      </c>
      <c r="Z829" t="str">
        <f t="shared" si="397"/>
        <v>Elevado</v>
      </c>
      <c r="AA829">
        <v>45</v>
      </c>
      <c r="AB829" t="str">
        <f t="shared" si="408"/>
        <v>Funcion disminuida moderada</v>
      </c>
      <c r="AC829">
        <v>807</v>
      </c>
      <c r="AD829" t="str">
        <f t="shared" si="409"/>
        <v>Proteinuria</v>
      </c>
      <c r="AE829">
        <v>645</v>
      </c>
      <c r="AF829" t="str">
        <f t="shared" si="410"/>
        <v>Macroalbuminuria</v>
      </c>
      <c r="AG829">
        <v>320</v>
      </c>
      <c r="AH829" t="str">
        <f t="shared" si="411"/>
        <v>Oliguria</v>
      </c>
      <c r="AI829">
        <v>1</v>
      </c>
      <c r="AJ829" t="str">
        <f t="shared" si="412"/>
        <v>Diabetico</v>
      </c>
      <c r="AK829">
        <v>198</v>
      </c>
      <c r="AL829" t="str">
        <f t="shared" si="413"/>
        <v>Diabetes</v>
      </c>
      <c r="AM829">
        <v>8.1999999999999993</v>
      </c>
      <c r="AN829" t="str">
        <f t="shared" si="414"/>
        <v>Diabetes</v>
      </c>
      <c r="AO829">
        <v>249</v>
      </c>
      <c r="AP829" t="str">
        <f t="shared" si="415"/>
        <v>Riesgo</v>
      </c>
      <c r="AQ829">
        <v>166</v>
      </c>
      <c r="AR829" t="str">
        <f t="shared" si="416"/>
        <v>Alto</v>
      </c>
      <c r="AS829">
        <v>35</v>
      </c>
      <c r="AT829" t="str">
        <f t="shared" si="417"/>
        <v>Bajo</v>
      </c>
      <c r="AU829">
        <v>299</v>
      </c>
      <c r="AV829" t="str">
        <f t="shared" si="418"/>
        <v>Alto</v>
      </c>
      <c r="AW829">
        <v>129</v>
      </c>
      <c r="AX829" t="str">
        <f t="shared" si="419"/>
        <v>Bajo</v>
      </c>
      <c r="AY829">
        <v>6.1</v>
      </c>
      <c r="AZ829" t="str">
        <f t="shared" si="420"/>
        <v>Alto</v>
      </c>
      <c r="BA829">
        <v>8.5</v>
      </c>
      <c r="BB829" t="str">
        <f t="shared" si="398"/>
        <v>Baja</v>
      </c>
      <c r="BC829">
        <v>7.5</v>
      </c>
      <c r="BD829" t="str">
        <f t="shared" si="421"/>
        <v>Bajo</v>
      </c>
      <c r="BE829">
        <v>6.2</v>
      </c>
      <c r="BF829" t="str">
        <f t="shared" si="422"/>
        <v>Alto</v>
      </c>
      <c r="BG829">
        <v>1</v>
      </c>
      <c r="BH829" t="str">
        <f t="shared" si="423"/>
        <v>Toma ECA</v>
      </c>
      <c r="BI829">
        <v>0</v>
      </c>
      <c r="BJ829" t="str">
        <f t="shared" si="424"/>
        <v>No toma ARB</v>
      </c>
      <c r="BK829">
        <v>0</v>
      </c>
      <c r="BL829" t="str">
        <f t="shared" si="425"/>
        <v>No toma diureticos</v>
      </c>
      <c r="BM829">
        <v>0</v>
      </c>
      <c r="BN829" t="str">
        <f t="shared" si="426"/>
        <v>No toma estatinas</v>
      </c>
      <c r="BO829">
        <v>1</v>
      </c>
      <c r="BP829" t="str">
        <f t="shared" si="427"/>
        <v>Enfermedad renal</v>
      </c>
      <c r="BQ829">
        <v>0</v>
      </c>
      <c r="BR829" t="str">
        <f t="shared" si="428"/>
        <v>Sano</v>
      </c>
    </row>
    <row r="830" spans="1:70" x14ac:dyDescent="0.25">
      <c r="A830" t="s">
        <v>830</v>
      </c>
      <c r="B830">
        <v>64</v>
      </c>
      <c r="C830" t="str">
        <f t="shared" si="399"/>
        <v>Adulto Mayor</v>
      </c>
      <c r="D830" t="s">
        <v>1</v>
      </c>
      <c r="E830">
        <v>38.799999999999997</v>
      </c>
      <c r="F830" t="str">
        <f t="shared" si="400"/>
        <v>Obesidad II</v>
      </c>
      <c r="G830">
        <v>1</v>
      </c>
      <c r="H830" t="str">
        <f t="shared" si="401"/>
        <v>Tiene herencia</v>
      </c>
      <c r="I830">
        <v>181</v>
      </c>
      <c r="J830">
        <v>96</v>
      </c>
      <c r="K830">
        <v>92</v>
      </c>
      <c r="L830" t="str">
        <f t="shared" si="402"/>
        <v>Normal</v>
      </c>
      <c r="M830">
        <v>36</v>
      </c>
      <c r="N830" t="str">
        <f t="shared" si="403"/>
        <v>Reducida</v>
      </c>
      <c r="O830">
        <v>3</v>
      </c>
      <c r="P830" t="str">
        <f t="shared" si="404"/>
        <v>Limitacion marcada</v>
      </c>
      <c r="Q830">
        <v>1</v>
      </c>
      <c r="R830" t="str">
        <f t="shared" si="405"/>
        <v>Tiene cetoacidosis</v>
      </c>
      <c r="S830">
        <v>0</v>
      </c>
      <c r="T830" t="str">
        <f t="shared" si="406"/>
        <v>No tiene Insuficiencia</v>
      </c>
      <c r="U830">
        <v>1</v>
      </c>
      <c r="V830" t="str">
        <f t="shared" si="407"/>
        <v>Hipertenso</v>
      </c>
      <c r="W830">
        <v>2.4</v>
      </c>
      <c r="X830" t="str">
        <f t="shared" si="396"/>
        <v>Alto</v>
      </c>
      <c r="Y830">
        <v>56</v>
      </c>
      <c r="Z830" t="str">
        <f t="shared" si="397"/>
        <v>Elevado</v>
      </c>
      <c r="AA830">
        <v>29</v>
      </c>
      <c r="AB830" t="str">
        <f t="shared" si="408"/>
        <v>Dismucion grave</v>
      </c>
      <c r="AC830">
        <v>889</v>
      </c>
      <c r="AD830" t="str">
        <f t="shared" si="409"/>
        <v>Proteinuria</v>
      </c>
      <c r="AE830">
        <v>622</v>
      </c>
      <c r="AF830" t="str">
        <f t="shared" si="410"/>
        <v>Macroalbuminuria</v>
      </c>
      <c r="AG830">
        <v>885</v>
      </c>
      <c r="AH830" t="str">
        <f t="shared" si="411"/>
        <v>Poliuria</v>
      </c>
      <c r="AI830">
        <v>1</v>
      </c>
      <c r="AJ830" t="str">
        <f t="shared" si="412"/>
        <v>Diabetico</v>
      </c>
      <c r="AK830">
        <v>177</v>
      </c>
      <c r="AL830" t="str">
        <f t="shared" si="413"/>
        <v>Diabetes</v>
      </c>
      <c r="AM830">
        <v>7.4</v>
      </c>
      <c r="AN830" t="str">
        <f t="shared" si="414"/>
        <v>Diabetes</v>
      </c>
      <c r="AO830">
        <v>255</v>
      </c>
      <c r="AP830" t="str">
        <f t="shared" si="415"/>
        <v>Riesgo</v>
      </c>
      <c r="AQ830">
        <v>139</v>
      </c>
      <c r="AR830" t="str">
        <f t="shared" si="416"/>
        <v>Limite alto</v>
      </c>
      <c r="AS830">
        <v>43</v>
      </c>
      <c r="AT830" t="str">
        <f t="shared" si="417"/>
        <v>Bajo</v>
      </c>
      <c r="AU830">
        <v>326</v>
      </c>
      <c r="AV830" t="str">
        <f t="shared" si="418"/>
        <v>Alto</v>
      </c>
      <c r="AW830">
        <v>136</v>
      </c>
      <c r="AX830" t="str">
        <f t="shared" si="419"/>
        <v>Normal</v>
      </c>
      <c r="AY830">
        <v>6.1</v>
      </c>
      <c r="AZ830" t="str">
        <f t="shared" si="420"/>
        <v>Alto</v>
      </c>
      <c r="BA830">
        <v>9.6999999999999993</v>
      </c>
      <c r="BB830" t="str">
        <f t="shared" si="398"/>
        <v>Baja</v>
      </c>
      <c r="BC830">
        <v>8</v>
      </c>
      <c r="BD830" t="str">
        <f t="shared" si="421"/>
        <v>Bajo</v>
      </c>
      <c r="BE830">
        <v>5.6</v>
      </c>
      <c r="BF830" t="str">
        <f t="shared" si="422"/>
        <v>Alto</v>
      </c>
      <c r="BG830">
        <v>1</v>
      </c>
      <c r="BH830" t="str">
        <f t="shared" si="423"/>
        <v>Toma ECA</v>
      </c>
      <c r="BI830">
        <v>1</v>
      </c>
      <c r="BJ830" t="str">
        <f t="shared" si="424"/>
        <v>Toma ARB</v>
      </c>
      <c r="BK830">
        <v>1</v>
      </c>
      <c r="BL830" t="str">
        <f t="shared" si="425"/>
        <v>Toma diureticos</v>
      </c>
      <c r="BM830">
        <v>1</v>
      </c>
      <c r="BN830" t="str">
        <f t="shared" si="426"/>
        <v>Toma estatinas</v>
      </c>
      <c r="BO830">
        <v>1</v>
      </c>
      <c r="BP830" t="str">
        <f t="shared" si="427"/>
        <v>Enfermedad renal</v>
      </c>
      <c r="BQ830">
        <v>0</v>
      </c>
      <c r="BR830" t="str">
        <f t="shared" si="428"/>
        <v>Sano</v>
      </c>
    </row>
    <row r="831" spans="1:70" x14ac:dyDescent="0.25">
      <c r="A831" t="s">
        <v>831</v>
      </c>
      <c r="B831">
        <v>61</v>
      </c>
      <c r="C831" t="str">
        <f t="shared" si="399"/>
        <v>Adulto Mayor</v>
      </c>
      <c r="D831" t="s">
        <v>1</v>
      </c>
      <c r="E831">
        <v>32.799999999999997</v>
      </c>
      <c r="F831" t="str">
        <f t="shared" si="400"/>
        <v>Obesidad I</v>
      </c>
      <c r="G831">
        <v>1</v>
      </c>
      <c r="H831" t="str">
        <f t="shared" si="401"/>
        <v>Tiene herencia</v>
      </c>
      <c r="I831">
        <v>180</v>
      </c>
      <c r="J831">
        <v>93</v>
      </c>
      <c r="K831">
        <v>76</v>
      </c>
      <c r="L831" t="str">
        <f t="shared" si="402"/>
        <v>Normal</v>
      </c>
      <c r="M831">
        <v>46</v>
      </c>
      <c r="N831" t="str">
        <f t="shared" si="403"/>
        <v>Intermedia</v>
      </c>
      <c r="O831">
        <v>3</v>
      </c>
      <c r="P831" t="str">
        <f t="shared" si="404"/>
        <v>Limitacion marcada</v>
      </c>
      <c r="Q831">
        <v>0</v>
      </c>
      <c r="R831" t="str">
        <f t="shared" si="405"/>
        <v>No tiene cetoacidosis</v>
      </c>
      <c r="S831">
        <v>0</v>
      </c>
      <c r="T831" t="str">
        <f t="shared" si="406"/>
        <v>No tiene Insuficiencia</v>
      </c>
      <c r="U831">
        <v>1</v>
      </c>
      <c r="V831" t="str">
        <f t="shared" si="407"/>
        <v>Hipertenso</v>
      </c>
      <c r="W831">
        <v>4</v>
      </c>
      <c r="X831" t="str">
        <f t="shared" si="396"/>
        <v>Alto</v>
      </c>
      <c r="Y831">
        <v>58</v>
      </c>
      <c r="Z831" t="str">
        <f t="shared" si="397"/>
        <v>Elevado</v>
      </c>
      <c r="AA831">
        <v>38</v>
      </c>
      <c r="AB831" t="str">
        <f t="shared" si="408"/>
        <v>Funcion disminuida moderada</v>
      </c>
      <c r="AC831">
        <v>590</v>
      </c>
      <c r="AD831" t="str">
        <f t="shared" si="409"/>
        <v>Proteinuria</v>
      </c>
      <c r="AE831">
        <v>472</v>
      </c>
      <c r="AF831" t="str">
        <f t="shared" si="410"/>
        <v>Macroalbuminuria</v>
      </c>
      <c r="AG831">
        <v>733</v>
      </c>
      <c r="AH831" t="str">
        <f t="shared" si="411"/>
        <v>Poliuria</v>
      </c>
      <c r="AI831">
        <v>1</v>
      </c>
      <c r="AJ831" t="str">
        <f t="shared" si="412"/>
        <v>Diabetico</v>
      </c>
      <c r="AK831">
        <v>215</v>
      </c>
      <c r="AL831" t="str">
        <f t="shared" si="413"/>
        <v>Diabetes</v>
      </c>
      <c r="AM831">
        <v>10</v>
      </c>
      <c r="AN831" t="str">
        <f t="shared" si="414"/>
        <v>Diabetes</v>
      </c>
      <c r="AO831">
        <v>290</v>
      </c>
      <c r="AP831" t="str">
        <f t="shared" si="415"/>
        <v>Riesgo</v>
      </c>
      <c r="AQ831">
        <v>139</v>
      </c>
      <c r="AR831" t="str">
        <f t="shared" si="416"/>
        <v>Limite alto</v>
      </c>
      <c r="AS831">
        <v>41</v>
      </c>
      <c r="AT831" t="str">
        <f t="shared" si="417"/>
        <v>Bajo</v>
      </c>
      <c r="AU831">
        <v>352</v>
      </c>
      <c r="AV831" t="str">
        <f t="shared" si="418"/>
        <v>Alto</v>
      </c>
      <c r="AW831">
        <v>125</v>
      </c>
      <c r="AX831" t="str">
        <f t="shared" si="419"/>
        <v>Bajo</v>
      </c>
      <c r="AY831">
        <v>6</v>
      </c>
      <c r="AZ831" t="str">
        <f t="shared" si="420"/>
        <v>Alto</v>
      </c>
      <c r="BA831">
        <v>10</v>
      </c>
      <c r="BB831" t="str">
        <f t="shared" si="398"/>
        <v>Baja</v>
      </c>
      <c r="BC831">
        <v>7.8</v>
      </c>
      <c r="BD831" t="str">
        <f t="shared" si="421"/>
        <v>Bajo</v>
      </c>
      <c r="BE831">
        <v>6.8</v>
      </c>
      <c r="BF831" t="str">
        <f t="shared" si="422"/>
        <v>Alto</v>
      </c>
      <c r="BG831">
        <v>1</v>
      </c>
      <c r="BH831" t="str">
        <f t="shared" si="423"/>
        <v>Toma ECA</v>
      </c>
      <c r="BI831">
        <v>1</v>
      </c>
      <c r="BJ831" t="str">
        <f t="shared" si="424"/>
        <v>Toma ARB</v>
      </c>
      <c r="BK831">
        <v>1</v>
      </c>
      <c r="BL831" t="str">
        <f t="shared" si="425"/>
        <v>Toma diureticos</v>
      </c>
      <c r="BM831">
        <v>1</v>
      </c>
      <c r="BN831" t="str">
        <f t="shared" si="426"/>
        <v>Toma estatinas</v>
      </c>
      <c r="BO831">
        <v>1</v>
      </c>
      <c r="BP831" t="str">
        <f t="shared" si="427"/>
        <v>Enfermedad renal</v>
      </c>
      <c r="BQ831">
        <v>0</v>
      </c>
      <c r="BR831" t="str">
        <f t="shared" si="428"/>
        <v>Sano</v>
      </c>
    </row>
    <row r="832" spans="1:70" x14ac:dyDescent="0.25">
      <c r="A832" t="s">
        <v>832</v>
      </c>
      <c r="B832">
        <v>76</v>
      </c>
      <c r="C832" t="str">
        <f t="shared" si="399"/>
        <v>Adulto Mayor</v>
      </c>
      <c r="D832" t="s">
        <v>6</v>
      </c>
      <c r="E832">
        <v>38.799999999999997</v>
      </c>
      <c r="F832" t="str">
        <f t="shared" si="400"/>
        <v>Obesidad II</v>
      </c>
      <c r="G832">
        <v>0</v>
      </c>
      <c r="H832" t="str">
        <f t="shared" si="401"/>
        <v>No tiene herencia</v>
      </c>
      <c r="I832">
        <v>187</v>
      </c>
      <c r="J832">
        <v>93</v>
      </c>
      <c r="K832">
        <v>88</v>
      </c>
      <c r="L832" t="str">
        <f t="shared" si="402"/>
        <v>Normal</v>
      </c>
      <c r="M832">
        <v>48</v>
      </c>
      <c r="N832" t="str">
        <f t="shared" si="403"/>
        <v>Intermedia</v>
      </c>
      <c r="O832">
        <v>2</v>
      </c>
      <c r="P832" t="str">
        <f t="shared" si="404"/>
        <v>Ligera limitaciones</v>
      </c>
      <c r="Q832">
        <v>0</v>
      </c>
      <c r="R832" t="str">
        <f t="shared" si="405"/>
        <v>No tiene cetoacidosis</v>
      </c>
      <c r="S832">
        <v>0</v>
      </c>
      <c r="T832" t="str">
        <f t="shared" si="406"/>
        <v>No tiene Insuficiencia</v>
      </c>
      <c r="U832">
        <v>1</v>
      </c>
      <c r="V832" t="str">
        <f t="shared" si="407"/>
        <v>Hipertenso</v>
      </c>
      <c r="W832">
        <v>4.9000000000000004</v>
      </c>
      <c r="X832" t="str">
        <f t="shared" si="396"/>
        <v>Alto</v>
      </c>
      <c r="Y832">
        <v>53</v>
      </c>
      <c r="Z832" t="str">
        <f t="shared" si="397"/>
        <v>Elevado</v>
      </c>
      <c r="AA832">
        <v>11</v>
      </c>
      <c r="AB832" t="str">
        <f t="shared" si="408"/>
        <v>Fallo renal</v>
      </c>
      <c r="AC832">
        <v>2710</v>
      </c>
      <c r="AD832" t="str">
        <f t="shared" si="409"/>
        <v>Proteinuria</v>
      </c>
      <c r="AE832">
        <v>1896</v>
      </c>
      <c r="AF832" t="str">
        <f t="shared" si="410"/>
        <v>Macroalbuminuria</v>
      </c>
      <c r="AG832">
        <v>515</v>
      </c>
      <c r="AH832" t="str">
        <f t="shared" si="411"/>
        <v>Poliuria</v>
      </c>
      <c r="AI832">
        <v>0</v>
      </c>
      <c r="AJ832" t="str">
        <f t="shared" si="412"/>
        <v>No Diabetico</v>
      </c>
      <c r="AK832">
        <v>197</v>
      </c>
      <c r="AL832" t="str">
        <f t="shared" si="413"/>
        <v>Diabetes</v>
      </c>
      <c r="AM832">
        <v>10.199999999999999</v>
      </c>
      <c r="AN832" t="str">
        <f t="shared" si="414"/>
        <v>Diabetes</v>
      </c>
      <c r="AO832">
        <v>205</v>
      </c>
      <c r="AP832" t="str">
        <f t="shared" si="415"/>
        <v>Alto</v>
      </c>
      <c r="AQ832">
        <v>211</v>
      </c>
      <c r="AR832" t="str">
        <f t="shared" si="416"/>
        <v>Muy alto</v>
      </c>
      <c r="AS832">
        <v>42</v>
      </c>
      <c r="AT832" t="str">
        <f t="shared" si="417"/>
        <v>Bajo</v>
      </c>
      <c r="AU832">
        <v>245</v>
      </c>
      <c r="AV832" t="str">
        <f t="shared" si="418"/>
        <v>Alto</v>
      </c>
      <c r="AW832">
        <v>140</v>
      </c>
      <c r="AX832" t="str">
        <f t="shared" si="419"/>
        <v>Normal</v>
      </c>
      <c r="AY832">
        <v>5.8</v>
      </c>
      <c r="AZ832" t="str">
        <f t="shared" si="420"/>
        <v>Alto</v>
      </c>
      <c r="BA832">
        <v>7.5</v>
      </c>
      <c r="BB832" t="str">
        <f t="shared" si="398"/>
        <v>Baja</v>
      </c>
      <c r="BC832">
        <v>7.9</v>
      </c>
      <c r="BD832" t="str">
        <f t="shared" si="421"/>
        <v>Bajo</v>
      </c>
      <c r="BE832">
        <v>7.4</v>
      </c>
      <c r="BF832" t="str">
        <f t="shared" si="422"/>
        <v>Alto</v>
      </c>
      <c r="BG832">
        <v>1</v>
      </c>
      <c r="BH832" t="str">
        <f t="shared" si="423"/>
        <v>Toma ECA</v>
      </c>
      <c r="BI832">
        <v>0</v>
      </c>
      <c r="BJ832" t="str">
        <f t="shared" si="424"/>
        <v>No toma ARB</v>
      </c>
      <c r="BK832">
        <v>0</v>
      </c>
      <c r="BL832" t="str">
        <f t="shared" si="425"/>
        <v>No toma diureticos</v>
      </c>
      <c r="BM832">
        <v>0</v>
      </c>
      <c r="BN832" t="str">
        <f t="shared" si="426"/>
        <v>No toma estatinas</v>
      </c>
      <c r="BO832">
        <v>1</v>
      </c>
      <c r="BP832" t="str">
        <f t="shared" si="427"/>
        <v>Enfermedad renal</v>
      </c>
      <c r="BQ832">
        <v>0</v>
      </c>
      <c r="BR832" t="str">
        <f t="shared" si="428"/>
        <v>Sano</v>
      </c>
    </row>
    <row r="833" spans="1:70" x14ac:dyDescent="0.25">
      <c r="A833" t="s">
        <v>833</v>
      </c>
      <c r="B833">
        <v>59</v>
      </c>
      <c r="C833" t="str">
        <f t="shared" si="399"/>
        <v>Adulto</v>
      </c>
      <c r="D833" t="s">
        <v>6</v>
      </c>
      <c r="E833">
        <v>34.1</v>
      </c>
      <c r="F833" t="str">
        <f t="shared" si="400"/>
        <v>Obesidad I</v>
      </c>
      <c r="G833">
        <v>1</v>
      </c>
      <c r="H833" t="str">
        <f t="shared" si="401"/>
        <v>Tiene herencia</v>
      </c>
      <c r="I833">
        <v>184</v>
      </c>
      <c r="J833">
        <v>102</v>
      </c>
      <c r="K833">
        <v>91</v>
      </c>
      <c r="L833" t="str">
        <f t="shared" si="402"/>
        <v>Normal</v>
      </c>
      <c r="M833">
        <v>32</v>
      </c>
      <c r="N833" t="str">
        <f t="shared" si="403"/>
        <v>Reducida</v>
      </c>
      <c r="O833">
        <v>4</v>
      </c>
      <c r="P833" t="str">
        <f t="shared" si="404"/>
        <v>Incapacidad</v>
      </c>
      <c r="Q833">
        <v>0</v>
      </c>
      <c r="R833" t="str">
        <f t="shared" si="405"/>
        <v>No tiene cetoacidosis</v>
      </c>
      <c r="S833">
        <v>0</v>
      </c>
      <c r="T833" t="str">
        <f t="shared" si="406"/>
        <v>No tiene Insuficiencia</v>
      </c>
      <c r="U833">
        <v>1</v>
      </c>
      <c r="V833" t="str">
        <f t="shared" si="407"/>
        <v>Hipertenso</v>
      </c>
      <c r="W833">
        <v>2.8</v>
      </c>
      <c r="X833" t="str">
        <f t="shared" si="396"/>
        <v>Alto</v>
      </c>
      <c r="Y833">
        <v>89</v>
      </c>
      <c r="Z833" t="str">
        <f t="shared" si="397"/>
        <v>Elevado</v>
      </c>
      <c r="AA833">
        <v>46</v>
      </c>
      <c r="AB833" t="str">
        <f t="shared" si="408"/>
        <v>Funcion disminuida moderada</v>
      </c>
      <c r="AC833">
        <v>702</v>
      </c>
      <c r="AD833" t="str">
        <f t="shared" si="409"/>
        <v>Proteinuria</v>
      </c>
      <c r="AE833">
        <v>561</v>
      </c>
      <c r="AF833" t="str">
        <f t="shared" si="410"/>
        <v>Macroalbuminuria</v>
      </c>
      <c r="AG833">
        <v>630</v>
      </c>
      <c r="AH833" t="str">
        <f t="shared" si="411"/>
        <v>Poliuria</v>
      </c>
      <c r="AI833">
        <v>1</v>
      </c>
      <c r="AJ833" t="str">
        <f t="shared" si="412"/>
        <v>Diabetico</v>
      </c>
      <c r="AK833">
        <v>146</v>
      </c>
      <c r="AL833" t="str">
        <f t="shared" si="413"/>
        <v>Diabetes</v>
      </c>
      <c r="AM833">
        <v>8</v>
      </c>
      <c r="AN833" t="str">
        <f t="shared" si="414"/>
        <v>Diabetes</v>
      </c>
      <c r="AO833">
        <v>259</v>
      </c>
      <c r="AP833" t="str">
        <f t="shared" si="415"/>
        <v>Riesgo</v>
      </c>
      <c r="AQ833">
        <v>141</v>
      </c>
      <c r="AR833" t="str">
        <f t="shared" si="416"/>
        <v>Limite alto</v>
      </c>
      <c r="AS833">
        <v>33</v>
      </c>
      <c r="AT833" t="str">
        <f t="shared" si="417"/>
        <v>Bajo</v>
      </c>
      <c r="AU833">
        <v>413</v>
      </c>
      <c r="AV833" t="str">
        <f t="shared" si="418"/>
        <v>Alto</v>
      </c>
      <c r="AW833">
        <v>136</v>
      </c>
      <c r="AX833" t="str">
        <f t="shared" si="419"/>
        <v>Normal</v>
      </c>
      <c r="AY833">
        <v>6.7</v>
      </c>
      <c r="AZ833" t="str">
        <f t="shared" si="420"/>
        <v>Alto</v>
      </c>
      <c r="BA833">
        <v>7.4</v>
      </c>
      <c r="BB833" t="str">
        <f t="shared" si="398"/>
        <v>Baja</v>
      </c>
      <c r="BC833">
        <v>8</v>
      </c>
      <c r="BD833" t="str">
        <f t="shared" si="421"/>
        <v>Bajo</v>
      </c>
      <c r="BE833">
        <v>5.6</v>
      </c>
      <c r="BF833" t="str">
        <f t="shared" si="422"/>
        <v>Alto</v>
      </c>
      <c r="BG833">
        <v>1</v>
      </c>
      <c r="BH833" t="str">
        <f t="shared" si="423"/>
        <v>Toma ECA</v>
      </c>
      <c r="BI833">
        <v>1</v>
      </c>
      <c r="BJ833" t="str">
        <f t="shared" si="424"/>
        <v>Toma ARB</v>
      </c>
      <c r="BK833">
        <v>1</v>
      </c>
      <c r="BL833" t="str">
        <f t="shared" si="425"/>
        <v>Toma diureticos</v>
      </c>
      <c r="BM833">
        <v>1</v>
      </c>
      <c r="BN833" t="str">
        <f t="shared" si="426"/>
        <v>Toma estatinas</v>
      </c>
      <c r="BO833">
        <v>1</v>
      </c>
      <c r="BP833" t="str">
        <f t="shared" si="427"/>
        <v>Enfermedad renal</v>
      </c>
      <c r="BQ833">
        <v>1</v>
      </c>
      <c r="BR833" t="str">
        <f t="shared" si="428"/>
        <v>Enfermedad cardiovascular</v>
      </c>
    </row>
    <row r="834" spans="1:70" x14ac:dyDescent="0.25">
      <c r="A834" t="s">
        <v>834</v>
      </c>
      <c r="B834">
        <v>60</v>
      </c>
      <c r="C834" t="str">
        <f t="shared" si="399"/>
        <v>Adulto Mayor</v>
      </c>
      <c r="D834" t="s">
        <v>1</v>
      </c>
      <c r="E834">
        <v>18.8</v>
      </c>
      <c r="F834" t="str">
        <f t="shared" si="400"/>
        <v>Peso Normal</v>
      </c>
      <c r="G834">
        <v>1</v>
      </c>
      <c r="H834" t="str">
        <f t="shared" si="401"/>
        <v>Tiene herencia</v>
      </c>
      <c r="I834">
        <v>131</v>
      </c>
      <c r="J834">
        <v>83</v>
      </c>
      <c r="K834">
        <v>73</v>
      </c>
      <c r="L834" t="str">
        <f t="shared" si="402"/>
        <v>Normal</v>
      </c>
      <c r="M834">
        <v>65</v>
      </c>
      <c r="N834" t="str">
        <f t="shared" si="403"/>
        <v>Normal</v>
      </c>
      <c r="O834">
        <v>2</v>
      </c>
      <c r="P834" t="str">
        <f t="shared" si="404"/>
        <v>Ligera limitaciones</v>
      </c>
      <c r="Q834">
        <v>0</v>
      </c>
      <c r="R834" t="str">
        <f t="shared" si="405"/>
        <v>No tiene cetoacidosis</v>
      </c>
      <c r="S834">
        <v>0</v>
      </c>
      <c r="T834" t="str">
        <f t="shared" si="406"/>
        <v>No tiene Insuficiencia</v>
      </c>
      <c r="U834">
        <v>0</v>
      </c>
      <c r="V834" t="str">
        <f t="shared" si="407"/>
        <v>Normotenso</v>
      </c>
      <c r="W834">
        <v>0.8</v>
      </c>
      <c r="X834" t="str">
        <f t="shared" ref="X834:X897" si="429">IF(AND(D834="M",W834&gt;=0.7,W834&lt;=1.2),"Normal",IF(AND(D834="M",W834&gt;=1.3),"Alto",IF(AND(D834="F",W834&gt;=0.5,W834&lt;=1),"Normal",IF(AND(D834="F",W834&gt;1),"Alto",IF(AND(D834="F",W834&lt;0.5), "Bajo",IF(AND(D834="M",W834&lt;0.7),"Bajo","error"))))))</f>
        <v>Normal</v>
      </c>
      <c r="Y834">
        <v>34</v>
      </c>
      <c r="Z834" t="str">
        <f t="shared" ref="Z834:Z897" si="430">IF(AND(D834="F",Y834&gt;=17,Y834&lt;=43),"Normal",IF(AND(D834="F",Y834&gt;43,Y834&lt;100),"Elevado",IF(AND(D834="M",Y834&gt;=18,Y834&lt;=55),"Normal",IF(AND(D834="M",Y834&gt;55,Y834&lt;100),"Elevado",IF(AND(D834="F",Y834&gt;=100),"Riesgo",IF(AND(D834="M",Y834&gt;=100),"Riesgo","Bajo"))))))</f>
        <v>Normal</v>
      </c>
      <c r="AA834">
        <v>93</v>
      </c>
      <c r="AB834" t="str">
        <f t="shared" si="408"/>
        <v>Normal</v>
      </c>
      <c r="AC834">
        <v>13</v>
      </c>
      <c r="AD834" t="str">
        <f t="shared" si="409"/>
        <v>Normal</v>
      </c>
      <c r="AE834">
        <v>11</v>
      </c>
      <c r="AF834" t="str">
        <f t="shared" si="410"/>
        <v>Normal</v>
      </c>
      <c r="AG834">
        <v>1034</v>
      </c>
      <c r="AH834" t="str">
        <f t="shared" si="411"/>
        <v>Poliuria</v>
      </c>
      <c r="AI834">
        <v>0</v>
      </c>
      <c r="AJ834" t="str">
        <f t="shared" si="412"/>
        <v>No Diabetico</v>
      </c>
      <c r="AK834">
        <v>88</v>
      </c>
      <c r="AL834" t="str">
        <f t="shared" si="413"/>
        <v>Normal</v>
      </c>
      <c r="AM834">
        <v>5.0999999999999996</v>
      </c>
      <c r="AN834" t="str">
        <f t="shared" si="414"/>
        <v>Normal</v>
      </c>
      <c r="AO834">
        <v>177</v>
      </c>
      <c r="AP834" t="str">
        <f t="shared" si="415"/>
        <v>Normal</v>
      </c>
      <c r="AQ834">
        <v>95</v>
      </c>
      <c r="AR834" t="str">
        <f t="shared" si="416"/>
        <v>Normal</v>
      </c>
      <c r="AS834">
        <v>65</v>
      </c>
      <c r="AT834" t="str">
        <f t="shared" si="417"/>
        <v>Normal</v>
      </c>
      <c r="AU834">
        <v>117</v>
      </c>
      <c r="AV834" t="str">
        <f t="shared" si="418"/>
        <v>Normal</v>
      </c>
      <c r="AW834">
        <v>142</v>
      </c>
      <c r="AX834" t="str">
        <f t="shared" si="419"/>
        <v>Normal</v>
      </c>
      <c r="AY834">
        <v>3.8</v>
      </c>
      <c r="AZ834" t="str">
        <f t="shared" si="420"/>
        <v>Normal</v>
      </c>
      <c r="BA834">
        <v>14.1</v>
      </c>
      <c r="BB834" t="str">
        <f t="shared" ref="BB834:BB897" si="431">IF(AND(D834="M",BA834&gt;=13.5,BA834&lt;=17.5),"Normal",IF(AND(D834="M",BA834&gt;17.5),"Alta",IF(AND(D834="F",BA834&gt;=12,BA834&lt;=15.5),"Normal",IF(AND(D834="F",BA834&gt;15.5),"Alta","Baja"))))</f>
        <v>Normal</v>
      </c>
      <c r="BC834">
        <v>10.5</v>
      </c>
      <c r="BD834" t="str">
        <f t="shared" si="421"/>
        <v>Normal</v>
      </c>
      <c r="BE834">
        <v>3.7</v>
      </c>
      <c r="BF834" t="str">
        <f t="shared" si="422"/>
        <v>Normal</v>
      </c>
      <c r="BG834">
        <v>1</v>
      </c>
      <c r="BH834" t="str">
        <f t="shared" si="423"/>
        <v>Toma ECA</v>
      </c>
      <c r="BI834">
        <v>1</v>
      </c>
      <c r="BJ834" t="str">
        <f t="shared" si="424"/>
        <v>Toma ARB</v>
      </c>
      <c r="BK834">
        <v>0</v>
      </c>
      <c r="BL834" t="str">
        <f t="shared" si="425"/>
        <v>No toma diureticos</v>
      </c>
      <c r="BM834">
        <v>1</v>
      </c>
      <c r="BN834" t="str">
        <f t="shared" si="426"/>
        <v>Toma estatinas</v>
      </c>
      <c r="BO834">
        <v>0</v>
      </c>
      <c r="BP834" t="str">
        <f t="shared" si="427"/>
        <v>Sano</v>
      </c>
      <c r="BQ834">
        <v>1</v>
      </c>
      <c r="BR834" t="str">
        <f t="shared" si="428"/>
        <v>Enfermedad cardiovascular</v>
      </c>
    </row>
    <row r="835" spans="1:70" x14ac:dyDescent="0.25">
      <c r="A835" t="s">
        <v>835</v>
      </c>
      <c r="B835">
        <v>63</v>
      </c>
      <c r="C835" t="str">
        <f t="shared" ref="C835:C898" si="432">IF(AND(B835&gt;=14,B835&lt;=26),"Joven",IF(AND(B835&gt;=27,B835&lt;=59),"Adulto",IF(B835&gt;=60,"Adulto Mayor","Niño")))</f>
        <v>Adulto Mayor</v>
      </c>
      <c r="D835" t="s">
        <v>1</v>
      </c>
      <c r="E835">
        <v>33.9</v>
      </c>
      <c r="F835" t="str">
        <f t="shared" ref="F835:F898" si="433">IF(E835&lt;18.5,"Bajo peso",IF(AND(E835&gt;=18.5,E835&lt;=24.9),"Peso Normal",IF(AND(E835&gt;=25,E835&lt;=29.9),"Sobrepeso",IF(AND(E835&gt;=30,E835&lt;=34.9),"Obesidad I",IF(AND(E835&gt;=35,E835&lt;=39.9),"Obesidad II","Obesidad III")))))</f>
        <v>Obesidad I</v>
      </c>
      <c r="G835">
        <v>1</v>
      </c>
      <c r="H835" t="str">
        <f t="shared" ref="H835:H898" si="434">IF(G835=1,"Tiene herencia","No tiene herencia")</f>
        <v>Tiene herencia</v>
      </c>
      <c r="I835">
        <v>178</v>
      </c>
      <c r="J835">
        <v>93</v>
      </c>
      <c r="K835">
        <v>75</v>
      </c>
      <c r="L835" t="str">
        <f t="shared" ref="L835:L898" si="435">IF(AND(K835&gt;=60,K835&lt;=100),"Normal",IF(K835&gt;100,"Taquicardia","Bradicardia"))</f>
        <v>Normal</v>
      </c>
      <c r="M835">
        <v>50</v>
      </c>
      <c r="N835" t="str">
        <f t="shared" ref="N835:N898" si="436">IF(M835&gt;=50,"Normal",IF(AND(M835&gt;=41,M835&lt;=49),"Intermedia","Reducida"))</f>
        <v>Normal</v>
      </c>
      <c r="O835">
        <v>2</v>
      </c>
      <c r="P835" t="str">
        <f t="shared" ref="P835:P898" si="437">IF(O835=1,"Sin limitaciones",IF(O835=2,"Ligera limitaciones",IF(O835=3,"Limitacion marcada","Incapacidad")))</f>
        <v>Ligera limitaciones</v>
      </c>
      <c r="Q835">
        <v>0</v>
      </c>
      <c r="R835" t="str">
        <f t="shared" ref="R835:R898" si="438">IF(Q835=1,"Tiene cetoacidosis","No tiene cetoacidosis")</f>
        <v>No tiene cetoacidosis</v>
      </c>
      <c r="S835">
        <v>0</v>
      </c>
      <c r="T835" t="str">
        <f t="shared" ref="T835:T898" si="439">IF(S835=1,"Tiene Insuficiencia","No tiene Insuficiencia")</f>
        <v>No tiene Insuficiencia</v>
      </c>
      <c r="U835">
        <v>1</v>
      </c>
      <c r="V835" t="str">
        <f t="shared" ref="V835:V898" si="440">IF(U835=1,"Hipertenso","Normotenso")</f>
        <v>Hipertenso</v>
      </c>
      <c r="W835">
        <v>3</v>
      </c>
      <c r="X835" t="str">
        <f t="shared" si="429"/>
        <v>Alto</v>
      </c>
      <c r="Y835">
        <v>115</v>
      </c>
      <c r="Z835" t="str">
        <f t="shared" si="430"/>
        <v>Riesgo</v>
      </c>
      <c r="AA835">
        <v>34</v>
      </c>
      <c r="AB835" t="str">
        <f t="shared" ref="AB835:AB898" si="441">IF(AA835&gt;90,"Normal",IF(AND(AA835&gt;=60,AA835&lt;=90),"Funcion disminuida",IF(AND(AA835&gt;=30,AA835&lt;=59),"Funcion disminuida moderada",IF(AND(AA835&gt;=15,AA835&lt;=29),"Dismucion grave",IF(AA835&lt;15,"Fallo renal","error")))))</f>
        <v>Funcion disminuida moderada</v>
      </c>
      <c r="AC835">
        <v>371</v>
      </c>
      <c r="AD835" t="str">
        <f t="shared" ref="AD835:AD898" si="442">IF(AC835&lt;30,"Normal",IF(AND(AC835&lt;=30,AC835&lt;=300),"Microalbuminuria","Proteinuria"))</f>
        <v>Proteinuria</v>
      </c>
      <c r="AE835">
        <v>296</v>
      </c>
      <c r="AF835" t="str">
        <f t="shared" ref="AF835:AF898" si="443">IF(AE835&lt;30,"Normal",IF(AND(AE835&gt;=30,AE835&lt;=300),"Microalbuminuria","Macroalbuminuria"))</f>
        <v>Microalbuminuria</v>
      </c>
      <c r="AG835">
        <v>781</v>
      </c>
      <c r="AH835" t="str">
        <f t="shared" ref="AH835:AH898" si="444">IF(AND(AG835&gt;=0,AG835&lt;=49),"Anuria",IF(AND(AG835&gt;=50,AG835&lt;=499),"Oliguria",IF(AND(AG835&gt;=500,AG835&lt;=3500),"Poliuria")))</f>
        <v>Poliuria</v>
      </c>
      <c r="AI835">
        <v>1</v>
      </c>
      <c r="AJ835" t="str">
        <f t="shared" ref="AJ835:AJ898" si="445">IF(AI835=1,"Diabetico","No Diabetico")</f>
        <v>Diabetico</v>
      </c>
      <c r="AK835">
        <v>214</v>
      </c>
      <c r="AL835" t="str">
        <f t="shared" ref="AL835:AL898" si="446">IF(AK835&lt;100,"Normal",IF(AND(AK835&gt;=100,AK835&lt;=125),"Prediabetes","Diabetes"))</f>
        <v>Diabetes</v>
      </c>
      <c r="AM835">
        <v>8</v>
      </c>
      <c r="AN835" t="str">
        <f t="shared" ref="AN835:AN898" si="447">IF(AM835&lt;5.7,"Normal",IF(AND(AM835&gt;=5.7,AM835&lt;=6.4),"Prediabetes","Diabetes"))</f>
        <v>Diabetes</v>
      </c>
      <c r="AO835">
        <v>307</v>
      </c>
      <c r="AP835" t="str">
        <f t="shared" ref="AP835:AP898" si="448">IF(AO835&lt;200,"Normal",IF(AND(AO835&gt;=200,AO835&lt;=239),"Alto","Riesgo"))</f>
        <v>Riesgo</v>
      </c>
      <c r="AQ835">
        <v>188</v>
      </c>
      <c r="AR835" t="str">
        <f t="shared" ref="AR835:AR898" si="449">IF(AQ835&lt;100,"Normal",IF(AND(AQ835&gt;=100,AQ835&lt;=129),"Casi normal",IF(AND(AQ835&gt;=130,AQ835&lt;=159),"Limite alto",IF(AND(AQ835&gt;=160,AQ835&lt;=189),"Alto",IF(AQ835&gt;=190,"Muy alto")))))</f>
        <v>Alto</v>
      </c>
      <c r="AS835">
        <v>45</v>
      </c>
      <c r="AT835" t="str">
        <f t="shared" ref="AT835:AT898" si="450">IF(AS835&gt;=60,"Normal","Bajo")</f>
        <v>Bajo</v>
      </c>
      <c r="AU835">
        <v>343</v>
      </c>
      <c r="AV835" t="str">
        <f t="shared" ref="AV835:AV898" si="451">IF(AU835&lt;=150,"Normal","Alto")</f>
        <v>Alto</v>
      </c>
      <c r="AW835">
        <v>137</v>
      </c>
      <c r="AX835" t="str">
        <f t="shared" ref="AX835:AX898" si="452">IF(AND(AW835&gt;=135,AW835&lt;=145),"Normal",IF(AW835&gt;145,"Alto","Bajo"))</f>
        <v>Normal</v>
      </c>
      <c r="AY835">
        <v>6.3</v>
      </c>
      <c r="AZ835" t="str">
        <f t="shared" ref="AZ835:AZ898" si="453">IF(AND(AY835&gt;=3.5,AY835&lt;=5),"Normal",IF(AY835&gt;5,"Alto","Bajo"))</f>
        <v>Alto</v>
      </c>
      <c r="BA835">
        <v>7.7</v>
      </c>
      <c r="BB835" t="str">
        <f t="shared" si="431"/>
        <v>Baja</v>
      </c>
      <c r="BC835">
        <v>8</v>
      </c>
      <c r="BD835" t="str">
        <f t="shared" ref="BD835:BD898" si="454">IF(AND(BC835&gt;=8.5,BC835&lt;=10.5),"Normal",IF(BC835&gt;10.5,"Alto","Bajo"))</f>
        <v>Bajo</v>
      </c>
      <c r="BE835">
        <v>6.7</v>
      </c>
      <c r="BF835" t="str">
        <f t="shared" ref="BF835:BF898" si="455">IF(AND(BE835&gt;=2.5,BE835&lt;=4.5),"Normal",IF(BE835&gt;4.5,"Alto","Bajo"))</f>
        <v>Alto</v>
      </c>
      <c r="BG835">
        <v>1</v>
      </c>
      <c r="BH835" t="str">
        <f t="shared" ref="BH835:BH898" si="456">IF(BG835=1,"Toma ECA","No Toma ECA")</f>
        <v>Toma ECA</v>
      </c>
      <c r="BI835">
        <v>1</v>
      </c>
      <c r="BJ835" t="str">
        <f t="shared" ref="BJ835:BJ898" si="457">IF(BI835=1,"Toma ARB","No toma ARB")</f>
        <v>Toma ARB</v>
      </c>
      <c r="BK835">
        <v>0</v>
      </c>
      <c r="BL835" t="str">
        <f t="shared" ref="BL835:BL898" si="458">IF(BK835=1,"Toma diureticos","No toma diureticos")</f>
        <v>No toma diureticos</v>
      </c>
      <c r="BM835">
        <v>1</v>
      </c>
      <c r="BN835" t="str">
        <f t="shared" ref="BN835:BN898" si="459">IF(BM835=1,"Toma estatinas","No toma estatinas")</f>
        <v>Toma estatinas</v>
      </c>
      <c r="BO835">
        <v>1</v>
      </c>
      <c r="BP835" t="str">
        <f t="shared" ref="BP835:BP898" si="460">IF(BO835=1,"Enfermedad renal","Sano")</f>
        <v>Enfermedad renal</v>
      </c>
      <c r="BQ835">
        <v>1</v>
      </c>
      <c r="BR835" t="str">
        <f t="shared" ref="BR835:BR898" si="461">IF(BQ835=1,"Enfermedad cardiovascular","Sano")</f>
        <v>Enfermedad cardiovascular</v>
      </c>
    </row>
    <row r="836" spans="1:70" x14ac:dyDescent="0.25">
      <c r="A836" t="s">
        <v>836</v>
      </c>
      <c r="B836">
        <v>62</v>
      </c>
      <c r="C836" t="str">
        <f t="shared" si="432"/>
        <v>Adulto Mayor</v>
      </c>
      <c r="D836" t="s">
        <v>1</v>
      </c>
      <c r="E836">
        <v>34.9</v>
      </c>
      <c r="F836" t="str">
        <f t="shared" si="433"/>
        <v>Obesidad I</v>
      </c>
      <c r="G836">
        <v>1</v>
      </c>
      <c r="H836" t="str">
        <f t="shared" si="434"/>
        <v>Tiene herencia</v>
      </c>
      <c r="I836">
        <v>142</v>
      </c>
      <c r="J836">
        <v>96</v>
      </c>
      <c r="K836">
        <v>75</v>
      </c>
      <c r="L836" t="str">
        <f t="shared" si="435"/>
        <v>Normal</v>
      </c>
      <c r="M836">
        <v>35</v>
      </c>
      <c r="N836" t="str">
        <f t="shared" si="436"/>
        <v>Reducida</v>
      </c>
      <c r="O836">
        <v>3</v>
      </c>
      <c r="P836" t="str">
        <f t="shared" si="437"/>
        <v>Limitacion marcada</v>
      </c>
      <c r="Q836">
        <v>0</v>
      </c>
      <c r="R836" t="str">
        <f t="shared" si="438"/>
        <v>No tiene cetoacidosis</v>
      </c>
      <c r="S836">
        <v>1</v>
      </c>
      <c r="T836" t="str">
        <f t="shared" si="439"/>
        <v>Tiene Insuficiencia</v>
      </c>
      <c r="U836">
        <v>1</v>
      </c>
      <c r="V836" t="str">
        <f t="shared" si="440"/>
        <v>Hipertenso</v>
      </c>
      <c r="W836">
        <v>3.6</v>
      </c>
      <c r="X836" t="str">
        <f t="shared" si="429"/>
        <v>Alto</v>
      </c>
      <c r="Y836">
        <v>90</v>
      </c>
      <c r="Z836" t="str">
        <f t="shared" si="430"/>
        <v>Elevado</v>
      </c>
      <c r="AA836">
        <v>22</v>
      </c>
      <c r="AB836" t="str">
        <f t="shared" si="441"/>
        <v>Dismucion grave</v>
      </c>
      <c r="AC836">
        <v>923</v>
      </c>
      <c r="AD836" t="str">
        <f t="shared" si="442"/>
        <v>Proteinuria</v>
      </c>
      <c r="AE836">
        <v>738</v>
      </c>
      <c r="AF836" t="str">
        <f t="shared" si="443"/>
        <v>Macroalbuminuria</v>
      </c>
      <c r="AG836">
        <v>514</v>
      </c>
      <c r="AH836" t="str">
        <f t="shared" si="444"/>
        <v>Poliuria</v>
      </c>
      <c r="AI836">
        <v>0</v>
      </c>
      <c r="AJ836" t="str">
        <f t="shared" si="445"/>
        <v>No Diabetico</v>
      </c>
      <c r="AK836">
        <v>154</v>
      </c>
      <c r="AL836" t="str">
        <f t="shared" si="446"/>
        <v>Diabetes</v>
      </c>
      <c r="AM836">
        <v>9.1</v>
      </c>
      <c r="AN836" t="str">
        <f t="shared" si="447"/>
        <v>Diabetes</v>
      </c>
      <c r="AO836">
        <v>276</v>
      </c>
      <c r="AP836" t="str">
        <f t="shared" si="448"/>
        <v>Riesgo</v>
      </c>
      <c r="AQ836">
        <v>183</v>
      </c>
      <c r="AR836" t="str">
        <f t="shared" si="449"/>
        <v>Alto</v>
      </c>
      <c r="AS836">
        <v>31</v>
      </c>
      <c r="AT836" t="str">
        <f t="shared" si="450"/>
        <v>Bajo</v>
      </c>
      <c r="AU836">
        <v>376</v>
      </c>
      <c r="AV836" t="str">
        <f t="shared" si="451"/>
        <v>Alto</v>
      </c>
      <c r="AW836">
        <v>134</v>
      </c>
      <c r="AX836" t="str">
        <f t="shared" si="452"/>
        <v>Bajo</v>
      </c>
      <c r="AY836">
        <v>5.2</v>
      </c>
      <c r="AZ836" t="str">
        <f t="shared" si="453"/>
        <v>Alto</v>
      </c>
      <c r="BA836">
        <v>10</v>
      </c>
      <c r="BB836" t="str">
        <f t="shared" si="431"/>
        <v>Baja</v>
      </c>
      <c r="BC836">
        <v>7.7</v>
      </c>
      <c r="BD836" t="str">
        <f t="shared" si="454"/>
        <v>Bajo</v>
      </c>
      <c r="BE836">
        <v>5.7</v>
      </c>
      <c r="BF836" t="str">
        <f t="shared" si="455"/>
        <v>Alto</v>
      </c>
      <c r="BG836">
        <v>0</v>
      </c>
      <c r="BH836" t="str">
        <f t="shared" si="456"/>
        <v>No Toma ECA</v>
      </c>
      <c r="BI836">
        <v>1</v>
      </c>
      <c r="BJ836" t="str">
        <f t="shared" si="457"/>
        <v>Toma ARB</v>
      </c>
      <c r="BK836">
        <v>1</v>
      </c>
      <c r="BL836" t="str">
        <f t="shared" si="458"/>
        <v>Toma diureticos</v>
      </c>
      <c r="BM836">
        <v>1</v>
      </c>
      <c r="BN836" t="str">
        <f t="shared" si="459"/>
        <v>Toma estatinas</v>
      </c>
      <c r="BO836">
        <v>1</v>
      </c>
      <c r="BP836" t="str">
        <f t="shared" si="460"/>
        <v>Enfermedad renal</v>
      </c>
      <c r="BQ836">
        <v>1</v>
      </c>
      <c r="BR836" t="str">
        <f t="shared" si="461"/>
        <v>Enfermedad cardiovascular</v>
      </c>
    </row>
    <row r="837" spans="1:70" x14ac:dyDescent="0.25">
      <c r="A837" t="s">
        <v>837</v>
      </c>
      <c r="B837">
        <v>59</v>
      </c>
      <c r="C837" t="str">
        <f t="shared" si="432"/>
        <v>Adulto</v>
      </c>
      <c r="D837" t="s">
        <v>1</v>
      </c>
      <c r="E837">
        <v>29.5</v>
      </c>
      <c r="F837" t="str">
        <f t="shared" si="433"/>
        <v>Sobrepeso</v>
      </c>
      <c r="G837">
        <v>1</v>
      </c>
      <c r="H837" t="str">
        <f t="shared" si="434"/>
        <v>Tiene herencia</v>
      </c>
      <c r="I837">
        <v>102</v>
      </c>
      <c r="J837">
        <v>66</v>
      </c>
      <c r="K837">
        <v>88</v>
      </c>
      <c r="L837" t="str">
        <f t="shared" si="435"/>
        <v>Normal</v>
      </c>
      <c r="M837">
        <v>60</v>
      </c>
      <c r="N837" t="str">
        <f t="shared" si="436"/>
        <v>Normal</v>
      </c>
      <c r="O837">
        <v>2</v>
      </c>
      <c r="P837" t="str">
        <f t="shared" si="437"/>
        <v>Ligera limitaciones</v>
      </c>
      <c r="Q837">
        <v>0</v>
      </c>
      <c r="R837" t="str">
        <f t="shared" si="438"/>
        <v>No tiene cetoacidosis</v>
      </c>
      <c r="S837">
        <v>0</v>
      </c>
      <c r="T837" t="str">
        <f t="shared" si="439"/>
        <v>No tiene Insuficiencia</v>
      </c>
      <c r="U837">
        <v>1</v>
      </c>
      <c r="V837" t="str">
        <f t="shared" si="440"/>
        <v>Hipertenso</v>
      </c>
      <c r="W837">
        <v>1.1000000000000001</v>
      </c>
      <c r="X837" t="str">
        <f t="shared" si="429"/>
        <v>Normal</v>
      </c>
      <c r="Y837">
        <v>21</v>
      </c>
      <c r="Z837" t="str">
        <f t="shared" si="430"/>
        <v>Normal</v>
      </c>
      <c r="AA837">
        <v>69</v>
      </c>
      <c r="AB837" t="str">
        <f t="shared" si="441"/>
        <v>Funcion disminuida</v>
      </c>
      <c r="AC837">
        <v>8</v>
      </c>
      <c r="AD837" t="str">
        <f t="shared" si="442"/>
        <v>Normal</v>
      </c>
      <c r="AE837">
        <v>6</v>
      </c>
      <c r="AF837" t="str">
        <f t="shared" si="443"/>
        <v>Normal</v>
      </c>
      <c r="AG837">
        <v>2210</v>
      </c>
      <c r="AH837" t="str">
        <f t="shared" si="444"/>
        <v>Poliuria</v>
      </c>
      <c r="AI837">
        <v>0</v>
      </c>
      <c r="AJ837" t="str">
        <f t="shared" si="445"/>
        <v>No Diabetico</v>
      </c>
      <c r="AK837">
        <v>88</v>
      </c>
      <c r="AL837" t="str">
        <f t="shared" si="446"/>
        <v>Normal</v>
      </c>
      <c r="AM837">
        <v>5.6</v>
      </c>
      <c r="AN837" t="str">
        <f t="shared" si="447"/>
        <v>Normal</v>
      </c>
      <c r="AO837">
        <v>180</v>
      </c>
      <c r="AP837" t="str">
        <f t="shared" si="448"/>
        <v>Normal</v>
      </c>
      <c r="AQ837">
        <v>118</v>
      </c>
      <c r="AR837" t="str">
        <f t="shared" si="449"/>
        <v>Casi normal</v>
      </c>
      <c r="AS837">
        <v>57</v>
      </c>
      <c r="AT837" t="str">
        <f t="shared" si="450"/>
        <v>Bajo</v>
      </c>
      <c r="AU837">
        <v>157</v>
      </c>
      <c r="AV837" t="str">
        <f t="shared" si="451"/>
        <v>Alto</v>
      </c>
      <c r="AW837">
        <v>140</v>
      </c>
      <c r="AX837" t="str">
        <f t="shared" si="452"/>
        <v>Normal</v>
      </c>
      <c r="AY837">
        <v>4.8</v>
      </c>
      <c r="AZ837" t="str">
        <f t="shared" si="453"/>
        <v>Normal</v>
      </c>
      <c r="BA837">
        <v>14.4</v>
      </c>
      <c r="BB837" t="str">
        <f t="shared" si="431"/>
        <v>Normal</v>
      </c>
      <c r="BC837">
        <v>10</v>
      </c>
      <c r="BD837" t="str">
        <f t="shared" si="454"/>
        <v>Normal</v>
      </c>
      <c r="BE837">
        <v>4.4000000000000004</v>
      </c>
      <c r="BF837" t="str">
        <f t="shared" si="455"/>
        <v>Normal</v>
      </c>
      <c r="BG837">
        <v>0</v>
      </c>
      <c r="BH837" t="str">
        <f t="shared" si="456"/>
        <v>No Toma ECA</v>
      </c>
      <c r="BI837">
        <v>1</v>
      </c>
      <c r="BJ837" t="str">
        <f t="shared" si="457"/>
        <v>Toma ARB</v>
      </c>
      <c r="BK837">
        <v>1</v>
      </c>
      <c r="BL837" t="str">
        <f t="shared" si="458"/>
        <v>Toma diureticos</v>
      </c>
      <c r="BM837">
        <v>0</v>
      </c>
      <c r="BN837" t="str">
        <f t="shared" si="459"/>
        <v>No toma estatinas</v>
      </c>
      <c r="BO837">
        <v>0</v>
      </c>
      <c r="BP837" t="str">
        <f t="shared" si="460"/>
        <v>Sano</v>
      </c>
      <c r="BQ837">
        <v>1</v>
      </c>
      <c r="BR837" t="str">
        <f t="shared" si="461"/>
        <v>Enfermedad cardiovascular</v>
      </c>
    </row>
    <row r="838" spans="1:70" x14ac:dyDescent="0.25">
      <c r="A838" t="s">
        <v>838</v>
      </c>
      <c r="B838">
        <v>58</v>
      </c>
      <c r="C838" t="str">
        <f t="shared" si="432"/>
        <v>Adulto</v>
      </c>
      <c r="D838" t="s">
        <v>1</v>
      </c>
      <c r="E838">
        <v>18.100000000000001</v>
      </c>
      <c r="F838" t="str">
        <f t="shared" si="433"/>
        <v>Bajo peso</v>
      </c>
      <c r="G838">
        <v>0</v>
      </c>
      <c r="H838" t="str">
        <f t="shared" si="434"/>
        <v>No tiene herencia</v>
      </c>
      <c r="I838">
        <v>112</v>
      </c>
      <c r="J838">
        <v>81</v>
      </c>
      <c r="K838">
        <v>78</v>
      </c>
      <c r="L838" t="str">
        <f t="shared" si="435"/>
        <v>Normal</v>
      </c>
      <c r="M838">
        <v>62</v>
      </c>
      <c r="N838" t="str">
        <f t="shared" si="436"/>
        <v>Normal</v>
      </c>
      <c r="O838">
        <v>1</v>
      </c>
      <c r="P838" t="str">
        <f t="shared" si="437"/>
        <v>Sin limitaciones</v>
      </c>
      <c r="Q838">
        <v>0</v>
      </c>
      <c r="R838" t="str">
        <f t="shared" si="438"/>
        <v>No tiene cetoacidosis</v>
      </c>
      <c r="S838">
        <v>0</v>
      </c>
      <c r="T838" t="str">
        <f t="shared" si="439"/>
        <v>No tiene Insuficiencia</v>
      </c>
      <c r="U838">
        <v>0</v>
      </c>
      <c r="V838" t="str">
        <f t="shared" si="440"/>
        <v>Normotenso</v>
      </c>
      <c r="W838">
        <v>1</v>
      </c>
      <c r="X838" t="str">
        <f t="shared" si="429"/>
        <v>Normal</v>
      </c>
      <c r="Y838">
        <v>22</v>
      </c>
      <c r="Z838" t="str">
        <f t="shared" si="430"/>
        <v>Normal</v>
      </c>
      <c r="AA838">
        <v>77</v>
      </c>
      <c r="AB838" t="str">
        <f t="shared" si="441"/>
        <v>Funcion disminuida</v>
      </c>
      <c r="AC838">
        <v>8</v>
      </c>
      <c r="AD838" t="str">
        <f t="shared" si="442"/>
        <v>Normal</v>
      </c>
      <c r="AE838">
        <v>7</v>
      </c>
      <c r="AF838" t="str">
        <f t="shared" si="443"/>
        <v>Normal</v>
      </c>
      <c r="AG838">
        <v>1574</v>
      </c>
      <c r="AH838" t="str">
        <f t="shared" si="444"/>
        <v>Poliuria</v>
      </c>
      <c r="AI838">
        <v>0</v>
      </c>
      <c r="AJ838" t="str">
        <f t="shared" si="445"/>
        <v>No Diabetico</v>
      </c>
      <c r="AK838">
        <v>88</v>
      </c>
      <c r="AL838" t="str">
        <f t="shared" si="446"/>
        <v>Normal</v>
      </c>
      <c r="AM838">
        <v>5.4</v>
      </c>
      <c r="AN838" t="str">
        <f t="shared" si="447"/>
        <v>Normal</v>
      </c>
      <c r="AO838">
        <v>205</v>
      </c>
      <c r="AP838" t="str">
        <f t="shared" si="448"/>
        <v>Alto</v>
      </c>
      <c r="AQ838">
        <v>126</v>
      </c>
      <c r="AR838" t="str">
        <f t="shared" si="449"/>
        <v>Casi normal</v>
      </c>
      <c r="AS838">
        <v>42</v>
      </c>
      <c r="AT838" t="str">
        <f t="shared" si="450"/>
        <v>Bajo</v>
      </c>
      <c r="AU838">
        <v>81</v>
      </c>
      <c r="AV838" t="str">
        <f t="shared" si="451"/>
        <v>Normal</v>
      </c>
      <c r="AW838">
        <v>140</v>
      </c>
      <c r="AX838" t="str">
        <f t="shared" si="452"/>
        <v>Normal</v>
      </c>
      <c r="AY838">
        <v>5</v>
      </c>
      <c r="AZ838" t="str">
        <f t="shared" si="453"/>
        <v>Normal</v>
      </c>
      <c r="BA838">
        <v>15.3</v>
      </c>
      <c r="BB838" t="str">
        <f t="shared" si="431"/>
        <v>Normal</v>
      </c>
      <c r="BC838">
        <v>9.6</v>
      </c>
      <c r="BD838" t="str">
        <f t="shared" si="454"/>
        <v>Normal</v>
      </c>
      <c r="BE838">
        <v>3.5</v>
      </c>
      <c r="BF838" t="str">
        <f t="shared" si="455"/>
        <v>Normal</v>
      </c>
      <c r="BG838">
        <v>0</v>
      </c>
      <c r="BH838" t="str">
        <f t="shared" si="456"/>
        <v>No Toma ECA</v>
      </c>
      <c r="BI838">
        <v>0</v>
      </c>
      <c r="BJ838" t="str">
        <f t="shared" si="457"/>
        <v>No toma ARB</v>
      </c>
      <c r="BK838">
        <v>0</v>
      </c>
      <c r="BL838" t="str">
        <f t="shared" si="458"/>
        <v>No toma diureticos</v>
      </c>
      <c r="BM838">
        <v>1</v>
      </c>
      <c r="BN838" t="str">
        <f t="shared" si="459"/>
        <v>Toma estatinas</v>
      </c>
      <c r="BO838">
        <v>0</v>
      </c>
      <c r="BP838" t="str">
        <f t="shared" si="460"/>
        <v>Sano</v>
      </c>
      <c r="BQ838">
        <v>1</v>
      </c>
      <c r="BR838" t="str">
        <f t="shared" si="461"/>
        <v>Enfermedad cardiovascular</v>
      </c>
    </row>
    <row r="839" spans="1:70" x14ac:dyDescent="0.25">
      <c r="A839" t="s">
        <v>839</v>
      </c>
      <c r="B839">
        <v>61</v>
      </c>
      <c r="C839" t="str">
        <f t="shared" si="432"/>
        <v>Adulto Mayor</v>
      </c>
      <c r="D839" t="s">
        <v>6</v>
      </c>
      <c r="E839">
        <v>26.7</v>
      </c>
      <c r="F839" t="str">
        <f t="shared" si="433"/>
        <v>Sobrepeso</v>
      </c>
      <c r="G839">
        <v>1</v>
      </c>
      <c r="H839" t="str">
        <f t="shared" si="434"/>
        <v>Tiene herencia</v>
      </c>
      <c r="I839">
        <v>188</v>
      </c>
      <c r="J839">
        <v>106</v>
      </c>
      <c r="K839">
        <v>102</v>
      </c>
      <c r="L839" t="str">
        <f t="shared" si="435"/>
        <v>Taquicardia</v>
      </c>
      <c r="M839">
        <v>31</v>
      </c>
      <c r="N839" t="str">
        <f t="shared" si="436"/>
        <v>Reducida</v>
      </c>
      <c r="O839">
        <v>4</v>
      </c>
      <c r="P839" t="str">
        <f t="shared" si="437"/>
        <v>Incapacidad</v>
      </c>
      <c r="Q839">
        <v>0</v>
      </c>
      <c r="R839" t="str">
        <f t="shared" si="438"/>
        <v>No tiene cetoacidosis</v>
      </c>
      <c r="S839">
        <v>1</v>
      </c>
      <c r="T839" t="str">
        <f t="shared" si="439"/>
        <v>Tiene Insuficiencia</v>
      </c>
      <c r="U839">
        <v>1</v>
      </c>
      <c r="V839" t="str">
        <f t="shared" si="440"/>
        <v>Hipertenso</v>
      </c>
      <c r="W839">
        <v>4.8</v>
      </c>
      <c r="X839" t="str">
        <f t="shared" si="429"/>
        <v>Alto</v>
      </c>
      <c r="Y839">
        <v>116</v>
      </c>
      <c r="Z839" t="str">
        <f t="shared" si="430"/>
        <v>Riesgo</v>
      </c>
      <c r="AA839">
        <v>19</v>
      </c>
      <c r="AB839" t="str">
        <f t="shared" si="441"/>
        <v>Dismucion grave</v>
      </c>
      <c r="AC839">
        <v>1978</v>
      </c>
      <c r="AD839" t="str">
        <f t="shared" si="442"/>
        <v>Proteinuria</v>
      </c>
      <c r="AE839">
        <v>1384</v>
      </c>
      <c r="AF839" t="str">
        <f t="shared" si="443"/>
        <v>Macroalbuminuria</v>
      </c>
      <c r="AG839">
        <v>802</v>
      </c>
      <c r="AH839" t="str">
        <f t="shared" si="444"/>
        <v>Poliuria</v>
      </c>
      <c r="AI839">
        <v>1</v>
      </c>
      <c r="AJ839" t="str">
        <f t="shared" si="445"/>
        <v>Diabetico</v>
      </c>
      <c r="AK839">
        <v>220</v>
      </c>
      <c r="AL839" t="str">
        <f t="shared" si="446"/>
        <v>Diabetes</v>
      </c>
      <c r="AM839">
        <v>9.6999999999999993</v>
      </c>
      <c r="AN839" t="str">
        <f t="shared" si="447"/>
        <v>Diabetes</v>
      </c>
      <c r="AO839">
        <v>260</v>
      </c>
      <c r="AP839" t="str">
        <f t="shared" si="448"/>
        <v>Riesgo</v>
      </c>
      <c r="AQ839">
        <v>172</v>
      </c>
      <c r="AR839" t="str">
        <f t="shared" si="449"/>
        <v>Alto</v>
      </c>
      <c r="AS839">
        <v>36</v>
      </c>
      <c r="AT839" t="str">
        <f t="shared" si="450"/>
        <v>Bajo</v>
      </c>
      <c r="AU839">
        <v>278</v>
      </c>
      <c r="AV839" t="str">
        <f t="shared" si="451"/>
        <v>Alto</v>
      </c>
      <c r="AW839">
        <v>126</v>
      </c>
      <c r="AX839" t="str">
        <f t="shared" si="452"/>
        <v>Bajo</v>
      </c>
      <c r="AY839">
        <v>5.2</v>
      </c>
      <c r="AZ839" t="str">
        <f t="shared" si="453"/>
        <v>Alto</v>
      </c>
      <c r="BA839">
        <v>10.6</v>
      </c>
      <c r="BB839" t="str">
        <f t="shared" si="431"/>
        <v>Baja</v>
      </c>
      <c r="BC839">
        <v>7.9</v>
      </c>
      <c r="BD839" t="str">
        <f t="shared" si="454"/>
        <v>Bajo</v>
      </c>
      <c r="BE839">
        <v>5</v>
      </c>
      <c r="BF839" t="str">
        <f t="shared" si="455"/>
        <v>Alto</v>
      </c>
      <c r="BG839">
        <v>0</v>
      </c>
      <c r="BH839" t="str">
        <f t="shared" si="456"/>
        <v>No Toma ECA</v>
      </c>
      <c r="BI839">
        <v>0</v>
      </c>
      <c r="BJ839" t="str">
        <f t="shared" si="457"/>
        <v>No toma ARB</v>
      </c>
      <c r="BK839">
        <v>1</v>
      </c>
      <c r="BL839" t="str">
        <f t="shared" si="458"/>
        <v>Toma diureticos</v>
      </c>
      <c r="BM839">
        <v>1</v>
      </c>
      <c r="BN839" t="str">
        <f t="shared" si="459"/>
        <v>Toma estatinas</v>
      </c>
      <c r="BO839">
        <v>1</v>
      </c>
      <c r="BP839" t="str">
        <f t="shared" si="460"/>
        <v>Enfermedad renal</v>
      </c>
      <c r="BQ839">
        <v>1</v>
      </c>
      <c r="BR839" t="str">
        <f t="shared" si="461"/>
        <v>Enfermedad cardiovascular</v>
      </c>
    </row>
    <row r="840" spans="1:70" x14ac:dyDescent="0.25">
      <c r="A840" t="s">
        <v>840</v>
      </c>
      <c r="B840">
        <v>74</v>
      </c>
      <c r="C840" t="str">
        <f t="shared" si="432"/>
        <v>Adulto Mayor</v>
      </c>
      <c r="D840" t="s">
        <v>1</v>
      </c>
      <c r="E840">
        <v>38.700000000000003</v>
      </c>
      <c r="F840" t="str">
        <f t="shared" si="433"/>
        <v>Obesidad II</v>
      </c>
      <c r="G840">
        <v>0</v>
      </c>
      <c r="H840" t="str">
        <f t="shared" si="434"/>
        <v>No tiene herencia</v>
      </c>
      <c r="I840">
        <v>176</v>
      </c>
      <c r="J840">
        <v>91</v>
      </c>
      <c r="K840">
        <v>97</v>
      </c>
      <c r="L840" t="str">
        <f t="shared" si="435"/>
        <v>Normal</v>
      </c>
      <c r="M840">
        <v>40</v>
      </c>
      <c r="N840" t="str">
        <f t="shared" si="436"/>
        <v>Reducida</v>
      </c>
      <c r="O840">
        <v>3</v>
      </c>
      <c r="P840" t="str">
        <f t="shared" si="437"/>
        <v>Limitacion marcada</v>
      </c>
      <c r="Q840">
        <v>0</v>
      </c>
      <c r="R840" t="str">
        <f t="shared" si="438"/>
        <v>No tiene cetoacidosis</v>
      </c>
      <c r="S840">
        <v>0</v>
      </c>
      <c r="T840" t="str">
        <f t="shared" si="439"/>
        <v>No tiene Insuficiencia</v>
      </c>
      <c r="U840">
        <v>1</v>
      </c>
      <c r="V840" t="str">
        <f t="shared" si="440"/>
        <v>Hipertenso</v>
      </c>
      <c r="W840">
        <v>2.6</v>
      </c>
      <c r="X840" t="str">
        <f t="shared" si="429"/>
        <v>Alto</v>
      </c>
      <c r="Y840">
        <v>57</v>
      </c>
      <c r="Z840" t="str">
        <f t="shared" si="430"/>
        <v>Elevado</v>
      </c>
      <c r="AA840">
        <v>33</v>
      </c>
      <c r="AB840" t="str">
        <f t="shared" si="441"/>
        <v>Funcion disminuida moderada</v>
      </c>
      <c r="AC840">
        <v>440</v>
      </c>
      <c r="AD840" t="str">
        <f t="shared" si="442"/>
        <v>Proteinuria</v>
      </c>
      <c r="AE840">
        <v>352</v>
      </c>
      <c r="AF840" t="str">
        <f t="shared" si="443"/>
        <v>Macroalbuminuria</v>
      </c>
      <c r="AG840">
        <v>539</v>
      </c>
      <c r="AH840" t="str">
        <f t="shared" si="444"/>
        <v>Poliuria</v>
      </c>
      <c r="AI840">
        <v>1</v>
      </c>
      <c r="AJ840" t="str">
        <f t="shared" si="445"/>
        <v>Diabetico</v>
      </c>
      <c r="AK840">
        <v>167</v>
      </c>
      <c r="AL840" t="str">
        <f t="shared" si="446"/>
        <v>Diabetes</v>
      </c>
      <c r="AM840">
        <v>10.1</v>
      </c>
      <c r="AN840" t="str">
        <f t="shared" si="447"/>
        <v>Diabetes</v>
      </c>
      <c r="AO840">
        <v>242</v>
      </c>
      <c r="AP840" t="str">
        <f t="shared" si="448"/>
        <v>Riesgo</v>
      </c>
      <c r="AQ840">
        <v>135</v>
      </c>
      <c r="AR840" t="str">
        <f t="shared" si="449"/>
        <v>Limite alto</v>
      </c>
      <c r="AS840">
        <v>41</v>
      </c>
      <c r="AT840" t="str">
        <f t="shared" si="450"/>
        <v>Bajo</v>
      </c>
      <c r="AU840">
        <v>247</v>
      </c>
      <c r="AV840" t="str">
        <f t="shared" si="451"/>
        <v>Alto</v>
      </c>
      <c r="AW840">
        <v>138</v>
      </c>
      <c r="AX840" t="str">
        <f t="shared" si="452"/>
        <v>Normal</v>
      </c>
      <c r="AY840">
        <v>5</v>
      </c>
      <c r="AZ840" t="str">
        <f t="shared" si="453"/>
        <v>Normal</v>
      </c>
      <c r="BA840">
        <v>8.5</v>
      </c>
      <c r="BB840" t="str">
        <f t="shared" si="431"/>
        <v>Baja</v>
      </c>
      <c r="BC840">
        <v>7.7</v>
      </c>
      <c r="BD840" t="str">
        <f t="shared" si="454"/>
        <v>Bajo</v>
      </c>
      <c r="BE840">
        <v>6.6</v>
      </c>
      <c r="BF840" t="str">
        <f t="shared" si="455"/>
        <v>Alto</v>
      </c>
      <c r="BG840">
        <v>1</v>
      </c>
      <c r="BH840" t="str">
        <f t="shared" si="456"/>
        <v>Toma ECA</v>
      </c>
      <c r="BI840">
        <v>1</v>
      </c>
      <c r="BJ840" t="str">
        <f t="shared" si="457"/>
        <v>Toma ARB</v>
      </c>
      <c r="BK840">
        <v>1</v>
      </c>
      <c r="BL840" t="str">
        <f t="shared" si="458"/>
        <v>Toma diureticos</v>
      </c>
      <c r="BM840">
        <v>0</v>
      </c>
      <c r="BN840" t="str">
        <f t="shared" si="459"/>
        <v>No toma estatinas</v>
      </c>
      <c r="BO840">
        <v>1</v>
      </c>
      <c r="BP840" t="str">
        <f t="shared" si="460"/>
        <v>Enfermedad renal</v>
      </c>
      <c r="BQ840">
        <v>0</v>
      </c>
      <c r="BR840" t="str">
        <f t="shared" si="461"/>
        <v>Sano</v>
      </c>
    </row>
    <row r="841" spans="1:70" x14ac:dyDescent="0.25">
      <c r="A841" t="s">
        <v>841</v>
      </c>
      <c r="B841">
        <v>59</v>
      </c>
      <c r="C841" t="str">
        <f t="shared" si="432"/>
        <v>Adulto</v>
      </c>
      <c r="D841" t="s">
        <v>6</v>
      </c>
      <c r="E841">
        <v>25.2</v>
      </c>
      <c r="F841" t="str">
        <f t="shared" si="433"/>
        <v>Sobrepeso</v>
      </c>
      <c r="G841">
        <v>1</v>
      </c>
      <c r="H841" t="str">
        <f t="shared" si="434"/>
        <v>Tiene herencia</v>
      </c>
      <c r="I841">
        <v>166</v>
      </c>
      <c r="J841">
        <v>104</v>
      </c>
      <c r="K841">
        <v>84</v>
      </c>
      <c r="L841" t="str">
        <f t="shared" si="435"/>
        <v>Normal</v>
      </c>
      <c r="M841">
        <v>44</v>
      </c>
      <c r="N841" t="str">
        <f t="shared" si="436"/>
        <v>Intermedia</v>
      </c>
      <c r="O841">
        <v>3</v>
      </c>
      <c r="P841" t="str">
        <f t="shared" si="437"/>
        <v>Limitacion marcada</v>
      </c>
      <c r="Q841">
        <v>1</v>
      </c>
      <c r="R841" t="str">
        <f t="shared" si="438"/>
        <v>Tiene cetoacidosis</v>
      </c>
      <c r="S841">
        <v>1</v>
      </c>
      <c r="T841" t="str">
        <f t="shared" si="439"/>
        <v>Tiene Insuficiencia</v>
      </c>
      <c r="U841">
        <v>1</v>
      </c>
      <c r="V841" t="str">
        <f t="shared" si="440"/>
        <v>Hipertenso</v>
      </c>
      <c r="W841">
        <v>2.6</v>
      </c>
      <c r="X841" t="str">
        <f t="shared" si="429"/>
        <v>Alto</v>
      </c>
      <c r="Y841">
        <v>117</v>
      </c>
      <c r="Z841" t="str">
        <f t="shared" si="430"/>
        <v>Riesgo</v>
      </c>
      <c r="AA841">
        <v>41</v>
      </c>
      <c r="AB841" t="str">
        <f t="shared" si="441"/>
        <v>Funcion disminuida moderada</v>
      </c>
      <c r="AC841">
        <v>2108</v>
      </c>
      <c r="AD841" t="str">
        <f t="shared" si="442"/>
        <v>Proteinuria</v>
      </c>
      <c r="AE841">
        <v>1686</v>
      </c>
      <c r="AF841" t="str">
        <f t="shared" si="443"/>
        <v>Macroalbuminuria</v>
      </c>
      <c r="AG841">
        <v>638</v>
      </c>
      <c r="AH841" t="str">
        <f t="shared" si="444"/>
        <v>Poliuria</v>
      </c>
      <c r="AI841">
        <v>0</v>
      </c>
      <c r="AJ841" t="str">
        <f t="shared" si="445"/>
        <v>No Diabetico</v>
      </c>
      <c r="AK841">
        <v>156</v>
      </c>
      <c r="AL841" t="str">
        <f t="shared" si="446"/>
        <v>Diabetes</v>
      </c>
      <c r="AM841">
        <v>8.1999999999999993</v>
      </c>
      <c r="AN841" t="str">
        <f t="shared" si="447"/>
        <v>Diabetes</v>
      </c>
      <c r="AO841">
        <v>248</v>
      </c>
      <c r="AP841" t="str">
        <f t="shared" si="448"/>
        <v>Riesgo</v>
      </c>
      <c r="AQ841">
        <v>188</v>
      </c>
      <c r="AR841" t="str">
        <f t="shared" si="449"/>
        <v>Alto</v>
      </c>
      <c r="AS841">
        <v>34</v>
      </c>
      <c r="AT841" t="str">
        <f t="shared" si="450"/>
        <v>Bajo</v>
      </c>
      <c r="AU841">
        <v>434</v>
      </c>
      <c r="AV841" t="str">
        <f t="shared" si="451"/>
        <v>Alto</v>
      </c>
      <c r="AW841">
        <v>138</v>
      </c>
      <c r="AX841" t="str">
        <f t="shared" si="452"/>
        <v>Normal</v>
      </c>
      <c r="AY841">
        <v>5.7</v>
      </c>
      <c r="AZ841" t="str">
        <f t="shared" si="453"/>
        <v>Alto</v>
      </c>
      <c r="BA841">
        <v>10</v>
      </c>
      <c r="BB841" t="str">
        <f t="shared" si="431"/>
        <v>Baja</v>
      </c>
      <c r="BC841">
        <v>8.4</v>
      </c>
      <c r="BD841" t="str">
        <f t="shared" si="454"/>
        <v>Bajo</v>
      </c>
      <c r="BE841">
        <v>4.5999999999999996</v>
      </c>
      <c r="BF841" t="str">
        <f t="shared" si="455"/>
        <v>Alto</v>
      </c>
      <c r="BG841">
        <v>0</v>
      </c>
      <c r="BH841" t="str">
        <f t="shared" si="456"/>
        <v>No Toma ECA</v>
      </c>
      <c r="BI841">
        <v>0</v>
      </c>
      <c r="BJ841" t="str">
        <f t="shared" si="457"/>
        <v>No toma ARB</v>
      </c>
      <c r="BK841">
        <v>1</v>
      </c>
      <c r="BL841" t="str">
        <f t="shared" si="458"/>
        <v>Toma diureticos</v>
      </c>
      <c r="BM841">
        <v>1</v>
      </c>
      <c r="BN841" t="str">
        <f t="shared" si="459"/>
        <v>Toma estatinas</v>
      </c>
      <c r="BO841">
        <v>1</v>
      </c>
      <c r="BP841" t="str">
        <f t="shared" si="460"/>
        <v>Enfermedad renal</v>
      </c>
      <c r="BQ841">
        <v>1</v>
      </c>
      <c r="BR841" t="str">
        <f t="shared" si="461"/>
        <v>Enfermedad cardiovascular</v>
      </c>
    </row>
    <row r="842" spans="1:70" x14ac:dyDescent="0.25">
      <c r="A842" t="s">
        <v>842</v>
      </c>
      <c r="B842">
        <v>85</v>
      </c>
      <c r="C842" t="str">
        <f t="shared" si="432"/>
        <v>Adulto Mayor</v>
      </c>
      <c r="D842" t="s">
        <v>1</v>
      </c>
      <c r="E842">
        <v>38.6</v>
      </c>
      <c r="F842" t="str">
        <f t="shared" si="433"/>
        <v>Obesidad II</v>
      </c>
      <c r="G842">
        <v>1</v>
      </c>
      <c r="H842" t="str">
        <f t="shared" si="434"/>
        <v>Tiene herencia</v>
      </c>
      <c r="I842">
        <v>141</v>
      </c>
      <c r="J842">
        <v>105</v>
      </c>
      <c r="K842">
        <v>75</v>
      </c>
      <c r="L842" t="str">
        <f t="shared" si="435"/>
        <v>Normal</v>
      </c>
      <c r="M842">
        <v>28</v>
      </c>
      <c r="N842" t="str">
        <f t="shared" si="436"/>
        <v>Reducida</v>
      </c>
      <c r="O842">
        <v>4</v>
      </c>
      <c r="P842" t="str">
        <f t="shared" si="437"/>
        <v>Incapacidad</v>
      </c>
      <c r="Q842">
        <v>1</v>
      </c>
      <c r="R842" t="str">
        <f t="shared" si="438"/>
        <v>Tiene cetoacidosis</v>
      </c>
      <c r="S842">
        <v>0</v>
      </c>
      <c r="T842" t="str">
        <f t="shared" si="439"/>
        <v>No tiene Insuficiencia</v>
      </c>
      <c r="U842">
        <v>1</v>
      </c>
      <c r="V842" t="str">
        <f t="shared" si="440"/>
        <v>Hipertenso</v>
      </c>
      <c r="W842">
        <v>3</v>
      </c>
      <c r="X842" t="str">
        <f t="shared" si="429"/>
        <v>Alto</v>
      </c>
      <c r="Y842">
        <v>94</v>
      </c>
      <c r="Z842" t="str">
        <f t="shared" si="430"/>
        <v>Elevado</v>
      </c>
      <c r="AA842">
        <v>54</v>
      </c>
      <c r="AB842" t="str">
        <f t="shared" si="441"/>
        <v>Funcion disminuida moderada</v>
      </c>
      <c r="AC842">
        <v>2389</v>
      </c>
      <c r="AD842" t="str">
        <f t="shared" si="442"/>
        <v>Proteinuria</v>
      </c>
      <c r="AE842">
        <v>1911</v>
      </c>
      <c r="AF842" t="str">
        <f t="shared" si="443"/>
        <v>Macroalbuminuria</v>
      </c>
      <c r="AG842">
        <v>767</v>
      </c>
      <c r="AH842" t="str">
        <f t="shared" si="444"/>
        <v>Poliuria</v>
      </c>
      <c r="AI842">
        <v>1</v>
      </c>
      <c r="AJ842" t="str">
        <f t="shared" si="445"/>
        <v>Diabetico</v>
      </c>
      <c r="AK842">
        <v>152</v>
      </c>
      <c r="AL842" t="str">
        <f t="shared" si="446"/>
        <v>Diabetes</v>
      </c>
      <c r="AM842">
        <v>10.7</v>
      </c>
      <c r="AN842" t="str">
        <f t="shared" si="447"/>
        <v>Diabetes</v>
      </c>
      <c r="AO842">
        <v>243</v>
      </c>
      <c r="AP842" t="str">
        <f t="shared" si="448"/>
        <v>Riesgo</v>
      </c>
      <c r="AQ842">
        <v>185</v>
      </c>
      <c r="AR842" t="str">
        <f t="shared" si="449"/>
        <v>Alto</v>
      </c>
      <c r="AS842">
        <v>36</v>
      </c>
      <c r="AT842" t="str">
        <f t="shared" si="450"/>
        <v>Bajo</v>
      </c>
      <c r="AU842">
        <v>391</v>
      </c>
      <c r="AV842" t="str">
        <f t="shared" si="451"/>
        <v>Alto</v>
      </c>
      <c r="AW842">
        <v>140</v>
      </c>
      <c r="AX842" t="str">
        <f t="shared" si="452"/>
        <v>Normal</v>
      </c>
      <c r="AY842">
        <v>6.9</v>
      </c>
      <c r="AZ842" t="str">
        <f t="shared" si="453"/>
        <v>Alto</v>
      </c>
      <c r="BA842">
        <v>7.7</v>
      </c>
      <c r="BB842" t="str">
        <f t="shared" si="431"/>
        <v>Baja</v>
      </c>
      <c r="BC842">
        <v>7.6</v>
      </c>
      <c r="BD842" t="str">
        <f t="shared" si="454"/>
        <v>Bajo</v>
      </c>
      <c r="BE842">
        <v>7.1</v>
      </c>
      <c r="BF842" t="str">
        <f t="shared" si="455"/>
        <v>Alto</v>
      </c>
      <c r="BG842">
        <v>1</v>
      </c>
      <c r="BH842" t="str">
        <f t="shared" si="456"/>
        <v>Toma ECA</v>
      </c>
      <c r="BI842">
        <v>0</v>
      </c>
      <c r="BJ842" t="str">
        <f t="shared" si="457"/>
        <v>No toma ARB</v>
      </c>
      <c r="BK842">
        <v>1</v>
      </c>
      <c r="BL842" t="str">
        <f t="shared" si="458"/>
        <v>Toma diureticos</v>
      </c>
      <c r="BM842">
        <v>1</v>
      </c>
      <c r="BN842" t="str">
        <f t="shared" si="459"/>
        <v>Toma estatinas</v>
      </c>
      <c r="BO842">
        <v>1</v>
      </c>
      <c r="BP842" t="str">
        <f t="shared" si="460"/>
        <v>Enfermedad renal</v>
      </c>
      <c r="BQ842">
        <v>1</v>
      </c>
      <c r="BR842" t="str">
        <f t="shared" si="461"/>
        <v>Enfermedad cardiovascular</v>
      </c>
    </row>
    <row r="843" spans="1:70" x14ac:dyDescent="0.25">
      <c r="A843" t="s">
        <v>843</v>
      </c>
      <c r="B843">
        <v>44</v>
      </c>
      <c r="C843" t="str">
        <f t="shared" si="432"/>
        <v>Adulto</v>
      </c>
      <c r="D843" t="s">
        <v>1</v>
      </c>
      <c r="E843">
        <v>20.7</v>
      </c>
      <c r="F843" t="str">
        <f t="shared" si="433"/>
        <v>Peso Normal</v>
      </c>
      <c r="G843">
        <v>0</v>
      </c>
      <c r="H843" t="str">
        <f t="shared" si="434"/>
        <v>No tiene herencia</v>
      </c>
      <c r="I843">
        <v>103</v>
      </c>
      <c r="J843">
        <v>85</v>
      </c>
      <c r="K843">
        <v>83</v>
      </c>
      <c r="L843" t="str">
        <f t="shared" si="435"/>
        <v>Normal</v>
      </c>
      <c r="M843">
        <v>51</v>
      </c>
      <c r="N843" t="str">
        <f t="shared" si="436"/>
        <v>Normal</v>
      </c>
      <c r="O843">
        <v>1</v>
      </c>
      <c r="P843" t="str">
        <f t="shared" si="437"/>
        <v>Sin limitaciones</v>
      </c>
      <c r="Q843">
        <v>0</v>
      </c>
      <c r="R843" t="str">
        <f t="shared" si="438"/>
        <v>No tiene cetoacidosis</v>
      </c>
      <c r="S843">
        <v>0</v>
      </c>
      <c r="T843" t="str">
        <f t="shared" si="439"/>
        <v>No tiene Insuficiencia</v>
      </c>
      <c r="U843">
        <v>0</v>
      </c>
      <c r="V843" t="str">
        <f t="shared" si="440"/>
        <v>Normotenso</v>
      </c>
      <c r="W843">
        <v>1</v>
      </c>
      <c r="X843" t="str">
        <f t="shared" si="429"/>
        <v>Normal</v>
      </c>
      <c r="Y843">
        <v>18</v>
      </c>
      <c r="Z843" t="str">
        <f t="shared" si="430"/>
        <v>Normal</v>
      </c>
      <c r="AA843">
        <v>96</v>
      </c>
      <c r="AB843" t="str">
        <f t="shared" si="441"/>
        <v>Normal</v>
      </c>
      <c r="AC843">
        <v>23</v>
      </c>
      <c r="AD843" t="str">
        <f t="shared" si="442"/>
        <v>Normal</v>
      </c>
      <c r="AE843">
        <v>18</v>
      </c>
      <c r="AF843" t="str">
        <f t="shared" si="443"/>
        <v>Normal</v>
      </c>
      <c r="AG843">
        <v>1671</v>
      </c>
      <c r="AH843" t="str">
        <f t="shared" si="444"/>
        <v>Poliuria</v>
      </c>
      <c r="AI843">
        <v>0</v>
      </c>
      <c r="AJ843" t="str">
        <f t="shared" si="445"/>
        <v>No Diabetico</v>
      </c>
      <c r="AK843">
        <v>95</v>
      </c>
      <c r="AL843" t="str">
        <f t="shared" si="446"/>
        <v>Normal</v>
      </c>
      <c r="AM843">
        <v>5.5</v>
      </c>
      <c r="AN843" t="str">
        <f t="shared" si="447"/>
        <v>Normal</v>
      </c>
      <c r="AO843">
        <v>212</v>
      </c>
      <c r="AP843" t="str">
        <f t="shared" si="448"/>
        <v>Alto</v>
      </c>
      <c r="AQ843">
        <v>80</v>
      </c>
      <c r="AR843" t="str">
        <f t="shared" si="449"/>
        <v>Normal</v>
      </c>
      <c r="AS843">
        <v>59</v>
      </c>
      <c r="AT843" t="str">
        <f t="shared" si="450"/>
        <v>Bajo</v>
      </c>
      <c r="AU843">
        <v>137</v>
      </c>
      <c r="AV843" t="str">
        <f t="shared" si="451"/>
        <v>Normal</v>
      </c>
      <c r="AW843">
        <v>139</v>
      </c>
      <c r="AX843" t="str">
        <f t="shared" si="452"/>
        <v>Normal</v>
      </c>
      <c r="AY843">
        <v>3.5</v>
      </c>
      <c r="AZ843" t="str">
        <f t="shared" si="453"/>
        <v>Normal</v>
      </c>
      <c r="BA843">
        <v>15.6</v>
      </c>
      <c r="BB843" t="str">
        <f t="shared" si="431"/>
        <v>Normal</v>
      </c>
      <c r="BC843">
        <v>9.1999999999999993</v>
      </c>
      <c r="BD843" t="str">
        <f t="shared" si="454"/>
        <v>Normal</v>
      </c>
      <c r="BE843">
        <v>2.9</v>
      </c>
      <c r="BF843" t="str">
        <f t="shared" si="455"/>
        <v>Normal</v>
      </c>
      <c r="BG843">
        <v>1</v>
      </c>
      <c r="BH843" t="str">
        <f t="shared" si="456"/>
        <v>Toma ECA</v>
      </c>
      <c r="BI843">
        <v>1</v>
      </c>
      <c r="BJ843" t="str">
        <f t="shared" si="457"/>
        <v>Toma ARB</v>
      </c>
      <c r="BK843">
        <v>0</v>
      </c>
      <c r="BL843" t="str">
        <f t="shared" si="458"/>
        <v>No toma diureticos</v>
      </c>
      <c r="BM843">
        <v>1</v>
      </c>
      <c r="BN843" t="str">
        <f t="shared" si="459"/>
        <v>Toma estatinas</v>
      </c>
      <c r="BO843">
        <v>0</v>
      </c>
      <c r="BP843" t="str">
        <f t="shared" si="460"/>
        <v>Sano</v>
      </c>
      <c r="BQ843">
        <v>0</v>
      </c>
      <c r="BR843" t="str">
        <f t="shared" si="461"/>
        <v>Sano</v>
      </c>
    </row>
    <row r="844" spans="1:70" x14ac:dyDescent="0.25">
      <c r="A844" t="s">
        <v>844</v>
      </c>
      <c r="B844">
        <v>56</v>
      </c>
      <c r="C844" t="str">
        <f t="shared" si="432"/>
        <v>Adulto</v>
      </c>
      <c r="D844" t="s">
        <v>1</v>
      </c>
      <c r="E844">
        <v>28.7</v>
      </c>
      <c r="F844" t="str">
        <f t="shared" si="433"/>
        <v>Sobrepeso</v>
      </c>
      <c r="G844">
        <v>1</v>
      </c>
      <c r="H844" t="str">
        <f t="shared" si="434"/>
        <v>Tiene herencia</v>
      </c>
      <c r="I844">
        <v>183</v>
      </c>
      <c r="J844">
        <v>101</v>
      </c>
      <c r="K844">
        <v>80</v>
      </c>
      <c r="L844" t="str">
        <f t="shared" si="435"/>
        <v>Normal</v>
      </c>
      <c r="M844">
        <v>50</v>
      </c>
      <c r="N844" t="str">
        <f t="shared" si="436"/>
        <v>Normal</v>
      </c>
      <c r="O844">
        <v>4</v>
      </c>
      <c r="P844" t="str">
        <f t="shared" si="437"/>
        <v>Incapacidad</v>
      </c>
      <c r="Q844">
        <v>0</v>
      </c>
      <c r="R844" t="str">
        <f t="shared" si="438"/>
        <v>No tiene cetoacidosis</v>
      </c>
      <c r="S844">
        <v>0</v>
      </c>
      <c r="T844" t="str">
        <f t="shared" si="439"/>
        <v>No tiene Insuficiencia</v>
      </c>
      <c r="U844">
        <v>1</v>
      </c>
      <c r="V844" t="str">
        <f t="shared" si="440"/>
        <v>Hipertenso</v>
      </c>
      <c r="W844">
        <v>3.5</v>
      </c>
      <c r="X844" t="str">
        <f t="shared" si="429"/>
        <v>Alto</v>
      </c>
      <c r="Y844">
        <v>51</v>
      </c>
      <c r="Z844" t="str">
        <f t="shared" si="430"/>
        <v>Normal</v>
      </c>
      <c r="AA844">
        <v>41</v>
      </c>
      <c r="AB844" t="str">
        <f t="shared" si="441"/>
        <v>Funcion disminuida moderada</v>
      </c>
      <c r="AC844">
        <v>1930</v>
      </c>
      <c r="AD844" t="str">
        <f t="shared" si="442"/>
        <v>Proteinuria</v>
      </c>
      <c r="AE844">
        <v>1544</v>
      </c>
      <c r="AF844" t="str">
        <f t="shared" si="443"/>
        <v>Macroalbuminuria</v>
      </c>
      <c r="AG844">
        <v>571</v>
      </c>
      <c r="AH844" t="str">
        <f t="shared" si="444"/>
        <v>Poliuria</v>
      </c>
      <c r="AI844">
        <v>1</v>
      </c>
      <c r="AJ844" t="str">
        <f t="shared" si="445"/>
        <v>Diabetico</v>
      </c>
      <c r="AK844">
        <v>197</v>
      </c>
      <c r="AL844" t="str">
        <f t="shared" si="446"/>
        <v>Diabetes</v>
      </c>
      <c r="AM844">
        <v>10.1</v>
      </c>
      <c r="AN844" t="str">
        <f t="shared" si="447"/>
        <v>Diabetes</v>
      </c>
      <c r="AO844">
        <v>229</v>
      </c>
      <c r="AP844" t="str">
        <f t="shared" si="448"/>
        <v>Alto</v>
      </c>
      <c r="AQ844">
        <v>200</v>
      </c>
      <c r="AR844" t="str">
        <f t="shared" si="449"/>
        <v>Muy alto</v>
      </c>
      <c r="AS844">
        <v>36</v>
      </c>
      <c r="AT844" t="str">
        <f t="shared" si="450"/>
        <v>Bajo</v>
      </c>
      <c r="AU844">
        <v>246</v>
      </c>
      <c r="AV844" t="str">
        <f t="shared" si="451"/>
        <v>Alto</v>
      </c>
      <c r="AW844">
        <v>135</v>
      </c>
      <c r="AX844" t="str">
        <f t="shared" si="452"/>
        <v>Normal</v>
      </c>
      <c r="AY844">
        <v>6.4</v>
      </c>
      <c r="AZ844" t="str">
        <f t="shared" si="453"/>
        <v>Alto</v>
      </c>
      <c r="BA844">
        <v>11</v>
      </c>
      <c r="BB844" t="str">
        <f t="shared" si="431"/>
        <v>Baja</v>
      </c>
      <c r="BC844">
        <v>8.6</v>
      </c>
      <c r="BD844" t="str">
        <f t="shared" si="454"/>
        <v>Normal</v>
      </c>
      <c r="BE844">
        <v>4.5999999999999996</v>
      </c>
      <c r="BF844" t="str">
        <f t="shared" si="455"/>
        <v>Alto</v>
      </c>
      <c r="BG844">
        <v>0</v>
      </c>
      <c r="BH844" t="str">
        <f t="shared" si="456"/>
        <v>No Toma ECA</v>
      </c>
      <c r="BI844">
        <v>0</v>
      </c>
      <c r="BJ844" t="str">
        <f t="shared" si="457"/>
        <v>No toma ARB</v>
      </c>
      <c r="BK844">
        <v>1</v>
      </c>
      <c r="BL844" t="str">
        <f t="shared" si="458"/>
        <v>Toma diureticos</v>
      </c>
      <c r="BM844">
        <v>1</v>
      </c>
      <c r="BN844" t="str">
        <f t="shared" si="459"/>
        <v>Toma estatinas</v>
      </c>
      <c r="BO844">
        <v>1</v>
      </c>
      <c r="BP844" t="str">
        <f t="shared" si="460"/>
        <v>Enfermedad renal</v>
      </c>
      <c r="BQ844">
        <v>1</v>
      </c>
      <c r="BR844" t="str">
        <f t="shared" si="461"/>
        <v>Enfermedad cardiovascular</v>
      </c>
    </row>
    <row r="845" spans="1:70" x14ac:dyDescent="0.25">
      <c r="A845" t="s">
        <v>845</v>
      </c>
      <c r="B845">
        <v>69</v>
      </c>
      <c r="C845" t="str">
        <f t="shared" si="432"/>
        <v>Adulto Mayor</v>
      </c>
      <c r="D845" t="s">
        <v>6</v>
      </c>
      <c r="E845">
        <v>28.4</v>
      </c>
      <c r="F845" t="str">
        <f t="shared" si="433"/>
        <v>Sobrepeso</v>
      </c>
      <c r="G845">
        <v>1</v>
      </c>
      <c r="H845" t="str">
        <f t="shared" si="434"/>
        <v>Tiene herencia</v>
      </c>
      <c r="I845">
        <v>171</v>
      </c>
      <c r="J845">
        <v>103</v>
      </c>
      <c r="K845">
        <v>86</v>
      </c>
      <c r="L845" t="str">
        <f t="shared" si="435"/>
        <v>Normal</v>
      </c>
      <c r="M845">
        <v>28</v>
      </c>
      <c r="N845" t="str">
        <f t="shared" si="436"/>
        <v>Reducida</v>
      </c>
      <c r="O845">
        <v>4</v>
      </c>
      <c r="P845" t="str">
        <f t="shared" si="437"/>
        <v>Incapacidad</v>
      </c>
      <c r="Q845">
        <v>0</v>
      </c>
      <c r="R845" t="str">
        <f t="shared" si="438"/>
        <v>No tiene cetoacidosis</v>
      </c>
      <c r="S845">
        <v>1</v>
      </c>
      <c r="T845" t="str">
        <f t="shared" si="439"/>
        <v>Tiene Insuficiencia</v>
      </c>
      <c r="U845">
        <v>1</v>
      </c>
      <c r="V845" t="str">
        <f t="shared" si="440"/>
        <v>Hipertenso</v>
      </c>
      <c r="W845">
        <v>4.5999999999999996</v>
      </c>
      <c r="X845" t="str">
        <f t="shared" si="429"/>
        <v>Alto</v>
      </c>
      <c r="Y845">
        <v>115</v>
      </c>
      <c r="Z845" t="str">
        <f t="shared" si="430"/>
        <v>Riesgo</v>
      </c>
      <c r="AA845">
        <v>42</v>
      </c>
      <c r="AB845" t="str">
        <f t="shared" si="441"/>
        <v>Funcion disminuida moderada</v>
      </c>
      <c r="AC845">
        <v>442</v>
      </c>
      <c r="AD845" t="str">
        <f t="shared" si="442"/>
        <v>Proteinuria</v>
      </c>
      <c r="AE845">
        <v>309</v>
      </c>
      <c r="AF845" t="str">
        <f t="shared" si="443"/>
        <v>Macroalbuminuria</v>
      </c>
      <c r="AG845">
        <v>543</v>
      </c>
      <c r="AH845" t="str">
        <f t="shared" si="444"/>
        <v>Poliuria</v>
      </c>
      <c r="AI845">
        <v>1</v>
      </c>
      <c r="AJ845" t="str">
        <f t="shared" si="445"/>
        <v>Diabetico</v>
      </c>
      <c r="AK845">
        <v>208</v>
      </c>
      <c r="AL845" t="str">
        <f t="shared" si="446"/>
        <v>Diabetes</v>
      </c>
      <c r="AM845">
        <v>9.3000000000000007</v>
      </c>
      <c r="AN845" t="str">
        <f t="shared" si="447"/>
        <v>Diabetes</v>
      </c>
      <c r="AO845">
        <v>249</v>
      </c>
      <c r="AP845" t="str">
        <f t="shared" si="448"/>
        <v>Riesgo</v>
      </c>
      <c r="AQ845">
        <v>195</v>
      </c>
      <c r="AR845" t="str">
        <f t="shared" si="449"/>
        <v>Muy alto</v>
      </c>
      <c r="AS845">
        <v>40</v>
      </c>
      <c r="AT845" t="str">
        <f t="shared" si="450"/>
        <v>Bajo</v>
      </c>
      <c r="AU845">
        <v>259</v>
      </c>
      <c r="AV845" t="str">
        <f t="shared" si="451"/>
        <v>Alto</v>
      </c>
      <c r="AW845">
        <v>135</v>
      </c>
      <c r="AX845" t="str">
        <f t="shared" si="452"/>
        <v>Normal</v>
      </c>
      <c r="AY845">
        <v>5.3</v>
      </c>
      <c r="AZ845" t="str">
        <f t="shared" si="453"/>
        <v>Alto</v>
      </c>
      <c r="BA845">
        <v>7.1</v>
      </c>
      <c r="BB845" t="str">
        <f t="shared" si="431"/>
        <v>Baja</v>
      </c>
      <c r="BC845">
        <v>9</v>
      </c>
      <c r="BD845" t="str">
        <f t="shared" si="454"/>
        <v>Normal</v>
      </c>
      <c r="BE845">
        <v>7.4</v>
      </c>
      <c r="BF845" t="str">
        <f t="shared" si="455"/>
        <v>Alto</v>
      </c>
      <c r="BG845">
        <v>1</v>
      </c>
      <c r="BH845" t="str">
        <f t="shared" si="456"/>
        <v>Toma ECA</v>
      </c>
      <c r="BI845">
        <v>0</v>
      </c>
      <c r="BJ845" t="str">
        <f t="shared" si="457"/>
        <v>No toma ARB</v>
      </c>
      <c r="BK845">
        <v>0</v>
      </c>
      <c r="BL845" t="str">
        <f t="shared" si="458"/>
        <v>No toma diureticos</v>
      </c>
      <c r="BM845">
        <v>1</v>
      </c>
      <c r="BN845" t="str">
        <f t="shared" si="459"/>
        <v>Toma estatinas</v>
      </c>
      <c r="BO845">
        <v>1</v>
      </c>
      <c r="BP845" t="str">
        <f t="shared" si="460"/>
        <v>Enfermedad renal</v>
      </c>
      <c r="BQ845">
        <v>0</v>
      </c>
      <c r="BR845" t="str">
        <f t="shared" si="461"/>
        <v>Sano</v>
      </c>
    </row>
    <row r="846" spans="1:70" x14ac:dyDescent="0.25">
      <c r="A846" t="s">
        <v>846</v>
      </c>
      <c r="B846">
        <v>55</v>
      </c>
      <c r="C846" t="str">
        <f t="shared" si="432"/>
        <v>Adulto</v>
      </c>
      <c r="D846" t="s">
        <v>6</v>
      </c>
      <c r="E846">
        <v>36</v>
      </c>
      <c r="F846" t="str">
        <f t="shared" si="433"/>
        <v>Obesidad II</v>
      </c>
      <c r="G846">
        <v>1</v>
      </c>
      <c r="H846" t="str">
        <f t="shared" si="434"/>
        <v>Tiene herencia</v>
      </c>
      <c r="I846">
        <v>169</v>
      </c>
      <c r="J846">
        <v>95</v>
      </c>
      <c r="K846">
        <v>98</v>
      </c>
      <c r="L846" t="str">
        <f t="shared" si="435"/>
        <v>Normal</v>
      </c>
      <c r="M846">
        <v>29</v>
      </c>
      <c r="N846" t="str">
        <f t="shared" si="436"/>
        <v>Reducida</v>
      </c>
      <c r="O846">
        <v>3</v>
      </c>
      <c r="P846" t="str">
        <f t="shared" si="437"/>
        <v>Limitacion marcada</v>
      </c>
      <c r="Q846">
        <v>0</v>
      </c>
      <c r="R846" t="str">
        <f t="shared" si="438"/>
        <v>No tiene cetoacidosis</v>
      </c>
      <c r="S846">
        <v>0</v>
      </c>
      <c r="T846" t="str">
        <f t="shared" si="439"/>
        <v>No tiene Insuficiencia</v>
      </c>
      <c r="U846">
        <v>1</v>
      </c>
      <c r="V846" t="str">
        <f t="shared" si="440"/>
        <v>Hipertenso</v>
      </c>
      <c r="W846">
        <v>4.9000000000000004</v>
      </c>
      <c r="X846" t="str">
        <f t="shared" si="429"/>
        <v>Alto</v>
      </c>
      <c r="Y846">
        <v>85</v>
      </c>
      <c r="Z846" t="str">
        <f t="shared" si="430"/>
        <v>Elevado</v>
      </c>
      <c r="AA846">
        <v>53</v>
      </c>
      <c r="AB846" t="str">
        <f t="shared" si="441"/>
        <v>Funcion disminuida moderada</v>
      </c>
      <c r="AC846">
        <v>1157</v>
      </c>
      <c r="AD846" t="str">
        <f t="shared" si="442"/>
        <v>Proteinuria</v>
      </c>
      <c r="AE846">
        <v>925</v>
      </c>
      <c r="AF846" t="str">
        <f t="shared" si="443"/>
        <v>Macroalbuminuria</v>
      </c>
      <c r="AG846">
        <v>518</v>
      </c>
      <c r="AH846" t="str">
        <f t="shared" si="444"/>
        <v>Poliuria</v>
      </c>
      <c r="AI846">
        <v>1</v>
      </c>
      <c r="AJ846" t="str">
        <f t="shared" si="445"/>
        <v>Diabetico</v>
      </c>
      <c r="AK846">
        <v>120</v>
      </c>
      <c r="AL846" t="str">
        <f t="shared" si="446"/>
        <v>Prediabetes</v>
      </c>
      <c r="AM846">
        <v>7.4</v>
      </c>
      <c r="AN846" t="str">
        <f t="shared" si="447"/>
        <v>Diabetes</v>
      </c>
      <c r="AO846">
        <v>232</v>
      </c>
      <c r="AP846" t="str">
        <f t="shared" si="448"/>
        <v>Alto</v>
      </c>
      <c r="AQ846">
        <v>215</v>
      </c>
      <c r="AR846" t="str">
        <f t="shared" si="449"/>
        <v>Muy alto</v>
      </c>
      <c r="AS846">
        <v>36</v>
      </c>
      <c r="AT846" t="str">
        <f t="shared" si="450"/>
        <v>Bajo</v>
      </c>
      <c r="AU846">
        <v>282</v>
      </c>
      <c r="AV846" t="str">
        <f t="shared" si="451"/>
        <v>Alto</v>
      </c>
      <c r="AW846">
        <v>128</v>
      </c>
      <c r="AX846" t="str">
        <f t="shared" si="452"/>
        <v>Bajo</v>
      </c>
      <c r="AY846">
        <v>5.2</v>
      </c>
      <c r="AZ846" t="str">
        <f t="shared" si="453"/>
        <v>Alto</v>
      </c>
      <c r="BA846">
        <v>10.9</v>
      </c>
      <c r="BB846" t="str">
        <f t="shared" si="431"/>
        <v>Baja</v>
      </c>
      <c r="BC846">
        <v>8.1</v>
      </c>
      <c r="BD846" t="str">
        <f t="shared" si="454"/>
        <v>Bajo</v>
      </c>
      <c r="BE846">
        <v>7.2</v>
      </c>
      <c r="BF846" t="str">
        <f t="shared" si="455"/>
        <v>Alto</v>
      </c>
      <c r="BG846">
        <v>1</v>
      </c>
      <c r="BH846" t="str">
        <f t="shared" si="456"/>
        <v>Toma ECA</v>
      </c>
      <c r="BI846">
        <v>1</v>
      </c>
      <c r="BJ846" t="str">
        <f t="shared" si="457"/>
        <v>Toma ARB</v>
      </c>
      <c r="BK846">
        <v>1</v>
      </c>
      <c r="BL846" t="str">
        <f t="shared" si="458"/>
        <v>Toma diureticos</v>
      </c>
      <c r="BM846">
        <v>1</v>
      </c>
      <c r="BN846" t="str">
        <f t="shared" si="459"/>
        <v>Toma estatinas</v>
      </c>
      <c r="BO846">
        <v>1</v>
      </c>
      <c r="BP846" t="str">
        <f t="shared" si="460"/>
        <v>Enfermedad renal</v>
      </c>
      <c r="BQ846">
        <v>0</v>
      </c>
      <c r="BR846" t="str">
        <f t="shared" si="461"/>
        <v>Sano</v>
      </c>
    </row>
    <row r="847" spans="1:70" x14ac:dyDescent="0.25">
      <c r="A847" t="s">
        <v>847</v>
      </c>
      <c r="B847">
        <v>41</v>
      </c>
      <c r="C847" t="str">
        <f t="shared" si="432"/>
        <v>Adulto</v>
      </c>
      <c r="D847" t="s">
        <v>1</v>
      </c>
      <c r="E847">
        <v>19.100000000000001</v>
      </c>
      <c r="F847" t="str">
        <f t="shared" si="433"/>
        <v>Peso Normal</v>
      </c>
      <c r="G847">
        <v>1</v>
      </c>
      <c r="H847" t="str">
        <f t="shared" si="434"/>
        <v>Tiene herencia</v>
      </c>
      <c r="I847">
        <v>134</v>
      </c>
      <c r="J847">
        <v>68</v>
      </c>
      <c r="K847">
        <v>72</v>
      </c>
      <c r="L847" t="str">
        <f t="shared" si="435"/>
        <v>Normal</v>
      </c>
      <c r="M847">
        <v>59</v>
      </c>
      <c r="N847" t="str">
        <f t="shared" si="436"/>
        <v>Normal</v>
      </c>
      <c r="O847">
        <v>2</v>
      </c>
      <c r="P847" t="str">
        <f t="shared" si="437"/>
        <v>Ligera limitaciones</v>
      </c>
      <c r="Q847">
        <v>0</v>
      </c>
      <c r="R847" t="str">
        <f t="shared" si="438"/>
        <v>No tiene cetoacidosis</v>
      </c>
      <c r="S847">
        <v>0</v>
      </c>
      <c r="T847" t="str">
        <f t="shared" si="439"/>
        <v>No tiene Insuficiencia</v>
      </c>
      <c r="U847">
        <v>1</v>
      </c>
      <c r="V847" t="str">
        <f t="shared" si="440"/>
        <v>Hipertenso</v>
      </c>
      <c r="W847">
        <v>0.9</v>
      </c>
      <c r="X847" t="str">
        <f t="shared" si="429"/>
        <v>Normal</v>
      </c>
      <c r="Y847">
        <v>22</v>
      </c>
      <c r="Z847" t="str">
        <f t="shared" si="430"/>
        <v>Normal</v>
      </c>
      <c r="AA847">
        <v>110</v>
      </c>
      <c r="AB847" t="str">
        <f t="shared" si="441"/>
        <v>Normal</v>
      </c>
      <c r="AC847">
        <v>14</v>
      </c>
      <c r="AD847" t="str">
        <f t="shared" si="442"/>
        <v>Normal</v>
      </c>
      <c r="AE847">
        <v>11</v>
      </c>
      <c r="AF847" t="str">
        <f t="shared" si="443"/>
        <v>Normal</v>
      </c>
      <c r="AG847">
        <v>1885</v>
      </c>
      <c r="AH847" t="str">
        <f t="shared" si="444"/>
        <v>Poliuria</v>
      </c>
      <c r="AI847">
        <v>0</v>
      </c>
      <c r="AJ847" t="str">
        <f t="shared" si="445"/>
        <v>No Diabetico</v>
      </c>
      <c r="AK847">
        <v>120</v>
      </c>
      <c r="AL847" t="str">
        <f t="shared" si="446"/>
        <v>Prediabetes</v>
      </c>
      <c r="AM847">
        <v>6.1</v>
      </c>
      <c r="AN847" t="str">
        <f t="shared" si="447"/>
        <v>Prediabetes</v>
      </c>
      <c r="AO847">
        <v>177</v>
      </c>
      <c r="AP847" t="str">
        <f t="shared" si="448"/>
        <v>Normal</v>
      </c>
      <c r="AQ847">
        <v>120</v>
      </c>
      <c r="AR847" t="str">
        <f t="shared" si="449"/>
        <v>Casi normal</v>
      </c>
      <c r="AS847">
        <v>54</v>
      </c>
      <c r="AT847" t="str">
        <f t="shared" si="450"/>
        <v>Bajo</v>
      </c>
      <c r="AU847">
        <v>88</v>
      </c>
      <c r="AV847" t="str">
        <f t="shared" si="451"/>
        <v>Normal</v>
      </c>
      <c r="AW847">
        <v>140</v>
      </c>
      <c r="AX847" t="str">
        <f t="shared" si="452"/>
        <v>Normal</v>
      </c>
      <c r="AY847">
        <v>4</v>
      </c>
      <c r="AZ847" t="str">
        <f t="shared" si="453"/>
        <v>Normal</v>
      </c>
      <c r="BA847">
        <v>14.9</v>
      </c>
      <c r="BB847" t="str">
        <f t="shared" si="431"/>
        <v>Normal</v>
      </c>
      <c r="BC847">
        <v>9.6999999999999993</v>
      </c>
      <c r="BD847" t="str">
        <f t="shared" si="454"/>
        <v>Normal</v>
      </c>
      <c r="BE847">
        <v>3</v>
      </c>
      <c r="BF847" t="str">
        <f t="shared" si="455"/>
        <v>Normal</v>
      </c>
      <c r="BG847">
        <v>1</v>
      </c>
      <c r="BH847" t="str">
        <f t="shared" si="456"/>
        <v>Toma ECA</v>
      </c>
      <c r="BI847">
        <v>1</v>
      </c>
      <c r="BJ847" t="str">
        <f t="shared" si="457"/>
        <v>Toma ARB</v>
      </c>
      <c r="BK847">
        <v>0</v>
      </c>
      <c r="BL847" t="str">
        <f t="shared" si="458"/>
        <v>No toma diureticos</v>
      </c>
      <c r="BM847">
        <v>0</v>
      </c>
      <c r="BN847" t="str">
        <f t="shared" si="459"/>
        <v>No toma estatinas</v>
      </c>
      <c r="BO847">
        <v>0</v>
      </c>
      <c r="BP847" t="str">
        <f t="shared" si="460"/>
        <v>Sano</v>
      </c>
      <c r="BQ847">
        <v>0</v>
      </c>
      <c r="BR847" t="str">
        <f t="shared" si="461"/>
        <v>Sano</v>
      </c>
    </row>
    <row r="848" spans="1:70" x14ac:dyDescent="0.25">
      <c r="A848" t="s">
        <v>848</v>
      </c>
      <c r="B848">
        <v>77</v>
      </c>
      <c r="C848" t="str">
        <f t="shared" si="432"/>
        <v>Adulto Mayor</v>
      </c>
      <c r="D848" t="s">
        <v>1</v>
      </c>
      <c r="E848">
        <v>25.5</v>
      </c>
      <c r="F848" t="str">
        <f t="shared" si="433"/>
        <v>Sobrepeso</v>
      </c>
      <c r="G848">
        <v>1</v>
      </c>
      <c r="H848" t="str">
        <f t="shared" si="434"/>
        <v>Tiene herencia</v>
      </c>
      <c r="I848">
        <v>181</v>
      </c>
      <c r="J848">
        <v>106</v>
      </c>
      <c r="K848">
        <v>102</v>
      </c>
      <c r="L848" t="str">
        <f t="shared" si="435"/>
        <v>Taquicardia</v>
      </c>
      <c r="M848">
        <v>35</v>
      </c>
      <c r="N848" t="str">
        <f t="shared" si="436"/>
        <v>Reducida</v>
      </c>
      <c r="O848">
        <v>2</v>
      </c>
      <c r="P848" t="str">
        <f t="shared" si="437"/>
        <v>Ligera limitaciones</v>
      </c>
      <c r="Q848">
        <v>0</v>
      </c>
      <c r="R848" t="str">
        <f t="shared" si="438"/>
        <v>No tiene cetoacidosis</v>
      </c>
      <c r="S848">
        <v>1</v>
      </c>
      <c r="T848" t="str">
        <f t="shared" si="439"/>
        <v>Tiene Insuficiencia</v>
      </c>
      <c r="U848">
        <v>1</v>
      </c>
      <c r="V848" t="str">
        <f t="shared" si="440"/>
        <v>Hipertenso</v>
      </c>
      <c r="W848">
        <v>2.9</v>
      </c>
      <c r="X848" t="str">
        <f t="shared" si="429"/>
        <v>Alto</v>
      </c>
      <c r="Y848">
        <v>54</v>
      </c>
      <c r="Z848" t="str">
        <f t="shared" si="430"/>
        <v>Normal</v>
      </c>
      <c r="AA848">
        <v>32</v>
      </c>
      <c r="AB848" t="str">
        <f t="shared" si="441"/>
        <v>Funcion disminuida moderada</v>
      </c>
      <c r="AC848">
        <v>2591</v>
      </c>
      <c r="AD848" t="str">
        <f t="shared" si="442"/>
        <v>Proteinuria</v>
      </c>
      <c r="AE848">
        <v>2331</v>
      </c>
      <c r="AF848" t="str">
        <f t="shared" si="443"/>
        <v>Macroalbuminuria</v>
      </c>
      <c r="AG848">
        <v>357</v>
      </c>
      <c r="AH848" t="str">
        <f t="shared" si="444"/>
        <v>Oliguria</v>
      </c>
      <c r="AI848">
        <v>0</v>
      </c>
      <c r="AJ848" t="str">
        <f t="shared" si="445"/>
        <v>No Diabetico</v>
      </c>
      <c r="AK848">
        <v>183</v>
      </c>
      <c r="AL848" t="str">
        <f t="shared" si="446"/>
        <v>Diabetes</v>
      </c>
      <c r="AM848">
        <v>10.6</v>
      </c>
      <c r="AN848" t="str">
        <f t="shared" si="447"/>
        <v>Diabetes</v>
      </c>
      <c r="AO848">
        <v>316</v>
      </c>
      <c r="AP848" t="str">
        <f t="shared" si="448"/>
        <v>Riesgo</v>
      </c>
      <c r="AQ848">
        <v>137</v>
      </c>
      <c r="AR848" t="str">
        <f t="shared" si="449"/>
        <v>Limite alto</v>
      </c>
      <c r="AS848">
        <v>31</v>
      </c>
      <c r="AT848" t="str">
        <f t="shared" si="450"/>
        <v>Bajo</v>
      </c>
      <c r="AU848">
        <v>192</v>
      </c>
      <c r="AV848" t="str">
        <f t="shared" si="451"/>
        <v>Alto</v>
      </c>
      <c r="AW848">
        <v>129</v>
      </c>
      <c r="AX848" t="str">
        <f t="shared" si="452"/>
        <v>Bajo</v>
      </c>
      <c r="AY848">
        <v>6.8</v>
      </c>
      <c r="AZ848" t="str">
        <f t="shared" si="453"/>
        <v>Alto</v>
      </c>
      <c r="BA848">
        <v>8</v>
      </c>
      <c r="BB848" t="str">
        <f t="shared" si="431"/>
        <v>Baja</v>
      </c>
      <c r="BC848">
        <v>8.6</v>
      </c>
      <c r="BD848" t="str">
        <f t="shared" si="454"/>
        <v>Normal</v>
      </c>
      <c r="BE848">
        <v>6.6</v>
      </c>
      <c r="BF848" t="str">
        <f t="shared" si="455"/>
        <v>Alto</v>
      </c>
      <c r="BG848">
        <v>1</v>
      </c>
      <c r="BH848" t="str">
        <f t="shared" si="456"/>
        <v>Toma ECA</v>
      </c>
      <c r="BI848">
        <v>1</v>
      </c>
      <c r="BJ848" t="str">
        <f t="shared" si="457"/>
        <v>Toma ARB</v>
      </c>
      <c r="BK848">
        <v>1</v>
      </c>
      <c r="BL848" t="str">
        <f t="shared" si="458"/>
        <v>Toma diureticos</v>
      </c>
      <c r="BM848">
        <v>0</v>
      </c>
      <c r="BN848" t="str">
        <f t="shared" si="459"/>
        <v>No toma estatinas</v>
      </c>
      <c r="BO848">
        <v>1</v>
      </c>
      <c r="BP848" t="str">
        <f t="shared" si="460"/>
        <v>Enfermedad renal</v>
      </c>
      <c r="BQ848">
        <v>1</v>
      </c>
      <c r="BR848" t="str">
        <f t="shared" si="461"/>
        <v>Enfermedad cardiovascular</v>
      </c>
    </row>
    <row r="849" spans="1:70" x14ac:dyDescent="0.25">
      <c r="A849" t="s">
        <v>849</v>
      </c>
      <c r="B849">
        <v>67</v>
      </c>
      <c r="C849" t="str">
        <f t="shared" si="432"/>
        <v>Adulto Mayor</v>
      </c>
      <c r="D849" t="s">
        <v>1</v>
      </c>
      <c r="E849">
        <v>27.4</v>
      </c>
      <c r="F849" t="str">
        <f t="shared" si="433"/>
        <v>Sobrepeso</v>
      </c>
      <c r="G849">
        <v>0</v>
      </c>
      <c r="H849" t="str">
        <f t="shared" si="434"/>
        <v>No tiene herencia</v>
      </c>
      <c r="I849">
        <v>105</v>
      </c>
      <c r="J849">
        <v>80</v>
      </c>
      <c r="K849">
        <v>65</v>
      </c>
      <c r="L849" t="str">
        <f t="shared" si="435"/>
        <v>Normal</v>
      </c>
      <c r="M849">
        <v>66</v>
      </c>
      <c r="N849" t="str">
        <f t="shared" si="436"/>
        <v>Normal</v>
      </c>
      <c r="O849">
        <v>1</v>
      </c>
      <c r="P849" t="str">
        <f t="shared" si="437"/>
        <v>Sin limitaciones</v>
      </c>
      <c r="Q849">
        <v>0</v>
      </c>
      <c r="R849" t="str">
        <f t="shared" si="438"/>
        <v>No tiene cetoacidosis</v>
      </c>
      <c r="S849">
        <v>0</v>
      </c>
      <c r="T849" t="str">
        <f t="shared" si="439"/>
        <v>No tiene Insuficiencia</v>
      </c>
      <c r="U849">
        <v>0</v>
      </c>
      <c r="V849" t="str">
        <f t="shared" si="440"/>
        <v>Normotenso</v>
      </c>
      <c r="W849">
        <v>1.1000000000000001</v>
      </c>
      <c r="X849" t="str">
        <f t="shared" si="429"/>
        <v>Normal</v>
      </c>
      <c r="Y849">
        <v>39</v>
      </c>
      <c r="Z849" t="str">
        <f t="shared" si="430"/>
        <v>Normal</v>
      </c>
      <c r="AA849">
        <v>88</v>
      </c>
      <c r="AB849" t="str">
        <f t="shared" si="441"/>
        <v>Funcion disminuida</v>
      </c>
      <c r="AC849">
        <v>10</v>
      </c>
      <c r="AD849" t="str">
        <f t="shared" si="442"/>
        <v>Normal</v>
      </c>
      <c r="AE849">
        <v>9</v>
      </c>
      <c r="AF849" t="str">
        <f t="shared" si="443"/>
        <v>Normal</v>
      </c>
      <c r="AG849">
        <v>2172</v>
      </c>
      <c r="AH849" t="str">
        <f t="shared" si="444"/>
        <v>Poliuria</v>
      </c>
      <c r="AI849">
        <v>0</v>
      </c>
      <c r="AJ849" t="str">
        <f t="shared" si="445"/>
        <v>No Diabetico</v>
      </c>
      <c r="AK849">
        <v>95</v>
      </c>
      <c r="AL849" t="str">
        <f t="shared" si="446"/>
        <v>Normal</v>
      </c>
      <c r="AM849">
        <v>5.2</v>
      </c>
      <c r="AN849" t="str">
        <f t="shared" si="447"/>
        <v>Normal</v>
      </c>
      <c r="AO849">
        <v>170</v>
      </c>
      <c r="AP849" t="str">
        <f t="shared" si="448"/>
        <v>Normal</v>
      </c>
      <c r="AQ849">
        <v>83</v>
      </c>
      <c r="AR849" t="str">
        <f t="shared" si="449"/>
        <v>Normal</v>
      </c>
      <c r="AS849">
        <v>44</v>
      </c>
      <c r="AT849" t="str">
        <f t="shared" si="450"/>
        <v>Bajo</v>
      </c>
      <c r="AU849">
        <v>86</v>
      </c>
      <c r="AV849" t="str">
        <f t="shared" si="451"/>
        <v>Normal</v>
      </c>
      <c r="AW849">
        <v>137</v>
      </c>
      <c r="AX849" t="str">
        <f t="shared" si="452"/>
        <v>Normal</v>
      </c>
      <c r="AY849">
        <v>4.7</v>
      </c>
      <c r="AZ849" t="str">
        <f t="shared" si="453"/>
        <v>Normal</v>
      </c>
      <c r="BA849">
        <v>13.4</v>
      </c>
      <c r="BB849" t="str">
        <f t="shared" si="431"/>
        <v>Baja</v>
      </c>
      <c r="BC849">
        <v>9.8000000000000007</v>
      </c>
      <c r="BD849" t="str">
        <f t="shared" si="454"/>
        <v>Normal</v>
      </c>
      <c r="BE849">
        <v>2.7</v>
      </c>
      <c r="BF849" t="str">
        <f t="shared" si="455"/>
        <v>Normal</v>
      </c>
      <c r="BG849">
        <v>0</v>
      </c>
      <c r="BH849" t="str">
        <f t="shared" si="456"/>
        <v>No Toma ECA</v>
      </c>
      <c r="BI849">
        <v>1</v>
      </c>
      <c r="BJ849" t="str">
        <f t="shared" si="457"/>
        <v>Toma ARB</v>
      </c>
      <c r="BK849">
        <v>0</v>
      </c>
      <c r="BL849" t="str">
        <f t="shared" si="458"/>
        <v>No toma diureticos</v>
      </c>
      <c r="BM849">
        <v>0</v>
      </c>
      <c r="BN849" t="str">
        <f t="shared" si="459"/>
        <v>No toma estatinas</v>
      </c>
      <c r="BO849">
        <v>0</v>
      </c>
      <c r="BP849" t="str">
        <f t="shared" si="460"/>
        <v>Sano</v>
      </c>
      <c r="BQ849">
        <v>0</v>
      </c>
      <c r="BR849" t="str">
        <f t="shared" si="461"/>
        <v>Sano</v>
      </c>
    </row>
    <row r="850" spans="1:70" x14ac:dyDescent="0.25">
      <c r="A850" t="s">
        <v>850</v>
      </c>
      <c r="B850">
        <v>60</v>
      </c>
      <c r="C850" t="str">
        <f t="shared" si="432"/>
        <v>Adulto Mayor</v>
      </c>
      <c r="D850" t="s">
        <v>6</v>
      </c>
      <c r="E850">
        <v>39.799999999999997</v>
      </c>
      <c r="F850" t="str">
        <f t="shared" si="433"/>
        <v>Obesidad II</v>
      </c>
      <c r="G850">
        <v>0</v>
      </c>
      <c r="H850" t="str">
        <f t="shared" si="434"/>
        <v>No tiene herencia</v>
      </c>
      <c r="I850">
        <v>177</v>
      </c>
      <c r="J850">
        <v>99</v>
      </c>
      <c r="K850">
        <v>98</v>
      </c>
      <c r="L850" t="str">
        <f t="shared" si="435"/>
        <v>Normal</v>
      </c>
      <c r="M850">
        <v>29</v>
      </c>
      <c r="N850" t="str">
        <f t="shared" si="436"/>
        <v>Reducida</v>
      </c>
      <c r="O850">
        <v>4</v>
      </c>
      <c r="P850" t="str">
        <f t="shared" si="437"/>
        <v>Incapacidad</v>
      </c>
      <c r="Q850">
        <v>0</v>
      </c>
      <c r="R850" t="str">
        <f t="shared" si="438"/>
        <v>No tiene cetoacidosis</v>
      </c>
      <c r="S850">
        <v>0</v>
      </c>
      <c r="T850" t="str">
        <f t="shared" si="439"/>
        <v>No tiene Insuficiencia</v>
      </c>
      <c r="U850">
        <v>1</v>
      </c>
      <c r="V850" t="str">
        <f t="shared" si="440"/>
        <v>Hipertenso</v>
      </c>
      <c r="W850">
        <v>1.7</v>
      </c>
      <c r="X850" t="str">
        <f t="shared" si="429"/>
        <v>Alto</v>
      </c>
      <c r="Y850">
        <v>66</v>
      </c>
      <c r="Z850" t="str">
        <f t="shared" si="430"/>
        <v>Elevado</v>
      </c>
      <c r="AA850">
        <v>36</v>
      </c>
      <c r="AB850" t="str">
        <f t="shared" si="441"/>
        <v>Funcion disminuida moderada</v>
      </c>
      <c r="AC850">
        <v>404</v>
      </c>
      <c r="AD850" t="str">
        <f t="shared" si="442"/>
        <v>Proteinuria</v>
      </c>
      <c r="AE850">
        <v>282</v>
      </c>
      <c r="AF850" t="str">
        <f t="shared" si="443"/>
        <v>Microalbuminuria</v>
      </c>
      <c r="AG850">
        <v>474</v>
      </c>
      <c r="AH850" t="str">
        <f t="shared" si="444"/>
        <v>Oliguria</v>
      </c>
      <c r="AI850">
        <v>0</v>
      </c>
      <c r="AJ850" t="str">
        <f t="shared" si="445"/>
        <v>No Diabetico</v>
      </c>
      <c r="AK850">
        <v>134</v>
      </c>
      <c r="AL850" t="str">
        <f t="shared" si="446"/>
        <v>Diabetes</v>
      </c>
      <c r="AM850">
        <v>9.4</v>
      </c>
      <c r="AN850" t="str">
        <f t="shared" si="447"/>
        <v>Diabetes</v>
      </c>
      <c r="AO850">
        <v>260</v>
      </c>
      <c r="AP850" t="str">
        <f t="shared" si="448"/>
        <v>Riesgo</v>
      </c>
      <c r="AQ850">
        <v>189</v>
      </c>
      <c r="AR850" t="str">
        <f t="shared" si="449"/>
        <v>Alto</v>
      </c>
      <c r="AS850">
        <v>32</v>
      </c>
      <c r="AT850" t="str">
        <f t="shared" si="450"/>
        <v>Bajo</v>
      </c>
      <c r="AU850">
        <v>391</v>
      </c>
      <c r="AV850" t="str">
        <f t="shared" si="451"/>
        <v>Alto</v>
      </c>
      <c r="AW850">
        <v>135</v>
      </c>
      <c r="AX850" t="str">
        <f t="shared" si="452"/>
        <v>Normal</v>
      </c>
      <c r="AY850">
        <v>5.5</v>
      </c>
      <c r="AZ850" t="str">
        <f t="shared" si="453"/>
        <v>Alto</v>
      </c>
      <c r="BA850">
        <v>8.1</v>
      </c>
      <c r="BB850" t="str">
        <f t="shared" si="431"/>
        <v>Baja</v>
      </c>
      <c r="BC850">
        <v>7.6</v>
      </c>
      <c r="BD850" t="str">
        <f t="shared" si="454"/>
        <v>Bajo</v>
      </c>
      <c r="BE850">
        <v>7.4</v>
      </c>
      <c r="BF850" t="str">
        <f t="shared" si="455"/>
        <v>Alto</v>
      </c>
      <c r="BG850">
        <v>1</v>
      </c>
      <c r="BH850" t="str">
        <f t="shared" si="456"/>
        <v>Toma ECA</v>
      </c>
      <c r="BI850">
        <v>1</v>
      </c>
      <c r="BJ850" t="str">
        <f t="shared" si="457"/>
        <v>Toma ARB</v>
      </c>
      <c r="BK850">
        <v>1</v>
      </c>
      <c r="BL850" t="str">
        <f t="shared" si="458"/>
        <v>Toma diureticos</v>
      </c>
      <c r="BM850">
        <v>1</v>
      </c>
      <c r="BN850" t="str">
        <f t="shared" si="459"/>
        <v>Toma estatinas</v>
      </c>
      <c r="BO850">
        <v>1</v>
      </c>
      <c r="BP850" t="str">
        <f t="shared" si="460"/>
        <v>Enfermedad renal</v>
      </c>
      <c r="BQ850">
        <v>1</v>
      </c>
      <c r="BR850" t="str">
        <f t="shared" si="461"/>
        <v>Enfermedad cardiovascular</v>
      </c>
    </row>
    <row r="851" spans="1:70" x14ac:dyDescent="0.25">
      <c r="A851" t="s">
        <v>851</v>
      </c>
      <c r="B851">
        <v>66</v>
      </c>
      <c r="C851" t="str">
        <f t="shared" si="432"/>
        <v>Adulto Mayor</v>
      </c>
      <c r="D851" t="s">
        <v>1</v>
      </c>
      <c r="E851">
        <v>29.7</v>
      </c>
      <c r="F851" t="str">
        <f t="shared" si="433"/>
        <v>Sobrepeso</v>
      </c>
      <c r="G851">
        <v>1</v>
      </c>
      <c r="H851" t="str">
        <f t="shared" si="434"/>
        <v>Tiene herencia</v>
      </c>
      <c r="I851">
        <v>160</v>
      </c>
      <c r="J851">
        <v>105</v>
      </c>
      <c r="K851">
        <v>98</v>
      </c>
      <c r="L851" t="str">
        <f t="shared" si="435"/>
        <v>Normal</v>
      </c>
      <c r="M851">
        <v>32</v>
      </c>
      <c r="N851" t="str">
        <f t="shared" si="436"/>
        <v>Reducida</v>
      </c>
      <c r="O851">
        <v>2</v>
      </c>
      <c r="P851" t="str">
        <f t="shared" si="437"/>
        <v>Ligera limitaciones</v>
      </c>
      <c r="Q851">
        <v>1</v>
      </c>
      <c r="R851" t="str">
        <f t="shared" si="438"/>
        <v>Tiene cetoacidosis</v>
      </c>
      <c r="S851">
        <v>1</v>
      </c>
      <c r="T851" t="str">
        <f t="shared" si="439"/>
        <v>Tiene Insuficiencia</v>
      </c>
      <c r="U851">
        <v>1</v>
      </c>
      <c r="V851" t="str">
        <f t="shared" si="440"/>
        <v>Hipertenso</v>
      </c>
      <c r="W851">
        <v>2.4</v>
      </c>
      <c r="X851" t="str">
        <f t="shared" si="429"/>
        <v>Alto</v>
      </c>
      <c r="Y851">
        <v>52</v>
      </c>
      <c r="Z851" t="str">
        <f t="shared" si="430"/>
        <v>Normal</v>
      </c>
      <c r="AA851">
        <v>18</v>
      </c>
      <c r="AB851" t="str">
        <f t="shared" si="441"/>
        <v>Dismucion grave</v>
      </c>
      <c r="AC851">
        <v>2136</v>
      </c>
      <c r="AD851" t="str">
        <f t="shared" si="442"/>
        <v>Proteinuria</v>
      </c>
      <c r="AE851">
        <v>1708</v>
      </c>
      <c r="AF851" t="str">
        <f t="shared" si="443"/>
        <v>Macroalbuminuria</v>
      </c>
      <c r="AG851">
        <v>632</v>
      </c>
      <c r="AH851" t="str">
        <f t="shared" si="444"/>
        <v>Poliuria</v>
      </c>
      <c r="AI851">
        <v>0</v>
      </c>
      <c r="AJ851" t="str">
        <f t="shared" si="445"/>
        <v>No Diabetico</v>
      </c>
      <c r="AK851">
        <v>220</v>
      </c>
      <c r="AL851" t="str">
        <f t="shared" si="446"/>
        <v>Diabetes</v>
      </c>
      <c r="AM851">
        <v>10.7</v>
      </c>
      <c r="AN851" t="str">
        <f t="shared" si="447"/>
        <v>Diabetes</v>
      </c>
      <c r="AO851">
        <v>223</v>
      </c>
      <c r="AP851" t="str">
        <f t="shared" si="448"/>
        <v>Alto</v>
      </c>
      <c r="AQ851">
        <v>202</v>
      </c>
      <c r="AR851" t="str">
        <f t="shared" si="449"/>
        <v>Muy alto</v>
      </c>
      <c r="AS851">
        <v>34</v>
      </c>
      <c r="AT851" t="str">
        <f t="shared" si="450"/>
        <v>Bajo</v>
      </c>
      <c r="AU851">
        <v>214</v>
      </c>
      <c r="AV851" t="str">
        <f t="shared" si="451"/>
        <v>Alto</v>
      </c>
      <c r="AW851">
        <v>137</v>
      </c>
      <c r="AX851" t="str">
        <f t="shared" si="452"/>
        <v>Normal</v>
      </c>
      <c r="AY851">
        <v>7</v>
      </c>
      <c r="AZ851" t="str">
        <f t="shared" si="453"/>
        <v>Alto</v>
      </c>
      <c r="BA851">
        <v>10.5</v>
      </c>
      <c r="BB851" t="str">
        <f t="shared" si="431"/>
        <v>Baja</v>
      </c>
      <c r="BC851">
        <v>8.1999999999999993</v>
      </c>
      <c r="BD851" t="str">
        <f t="shared" si="454"/>
        <v>Bajo</v>
      </c>
      <c r="BE851">
        <v>6.5</v>
      </c>
      <c r="BF851" t="str">
        <f t="shared" si="455"/>
        <v>Alto</v>
      </c>
      <c r="BG851">
        <v>1</v>
      </c>
      <c r="BH851" t="str">
        <f t="shared" si="456"/>
        <v>Toma ECA</v>
      </c>
      <c r="BI851">
        <v>1</v>
      </c>
      <c r="BJ851" t="str">
        <f t="shared" si="457"/>
        <v>Toma ARB</v>
      </c>
      <c r="BK851">
        <v>1</v>
      </c>
      <c r="BL851" t="str">
        <f t="shared" si="458"/>
        <v>Toma diureticos</v>
      </c>
      <c r="BM851">
        <v>1</v>
      </c>
      <c r="BN851" t="str">
        <f t="shared" si="459"/>
        <v>Toma estatinas</v>
      </c>
      <c r="BO851">
        <v>1</v>
      </c>
      <c r="BP851" t="str">
        <f t="shared" si="460"/>
        <v>Enfermedad renal</v>
      </c>
      <c r="BQ851">
        <v>1</v>
      </c>
      <c r="BR851" t="str">
        <f t="shared" si="461"/>
        <v>Enfermedad cardiovascular</v>
      </c>
    </row>
    <row r="852" spans="1:70" x14ac:dyDescent="0.25">
      <c r="A852" t="s">
        <v>852</v>
      </c>
      <c r="B852">
        <v>60</v>
      </c>
      <c r="C852" t="str">
        <f t="shared" si="432"/>
        <v>Adulto Mayor</v>
      </c>
      <c r="D852" t="s">
        <v>1</v>
      </c>
      <c r="E852">
        <v>38.700000000000003</v>
      </c>
      <c r="F852" t="str">
        <f t="shared" si="433"/>
        <v>Obesidad II</v>
      </c>
      <c r="G852">
        <v>0</v>
      </c>
      <c r="H852" t="str">
        <f t="shared" si="434"/>
        <v>No tiene herencia</v>
      </c>
      <c r="I852">
        <v>166</v>
      </c>
      <c r="J852">
        <v>101</v>
      </c>
      <c r="K852">
        <v>77</v>
      </c>
      <c r="L852" t="str">
        <f t="shared" si="435"/>
        <v>Normal</v>
      </c>
      <c r="M852">
        <v>47</v>
      </c>
      <c r="N852" t="str">
        <f t="shared" si="436"/>
        <v>Intermedia</v>
      </c>
      <c r="O852">
        <v>3</v>
      </c>
      <c r="P852" t="str">
        <f t="shared" si="437"/>
        <v>Limitacion marcada</v>
      </c>
      <c r="Q852">
        <v>1</v>
      </c>
      <c r="R852" t="str">
        <f t="shared" si="438"/>
        <v>Tiene cetoacidosis</v>
      </c>
      <c r="S852">
        <v>1</v>
      </c>
      <c r="T852" t="str">
        <f t="shared" si="439"/>
        <v>Tiene Insuficiencia</v>
      </c>
      <c r="U852">
        <v>1</v>
      </c>
      <c r="V852" t="str">
        <f t="shared" si="440"/>
        <v>Hipertenso</v>
      </c>
      <c r="W852">
        <v>3.9</v>
      </c>
      <c r="X852" t="str">
        <f t="shared" si="429"/>
        <v>Alto</v>
      </c>
      <c r="Y852">
        <v>107</v>
      </c>
      <c r="Z852" t="str">
        <f t="shared" si="430"/>
        <v>Riesgo</v>
      </c>
      <c r="AA852">
        <v>23</v>
      </c>
      <c r="AB852" t="str">
        <f t="shared" si="441"/>
        <v>Dismucion grave</v>
      </c>
      <c r="AC852">
        <v>1965</v>
      </c>
      <c r="AD852" t="str">
        <f t="shared" si="442"/>
        <v>Proteinuria</v>
      </c>
      <c r="AE852">
        <v>1375</v>
      </c>
      <c r="AF852" t="str">
        <f t="shared" si="443"/>
        <v>Macroalbuminuria</v>
      </c>
      <c r="AG852">
        <v>382</v>
      </c>
      <c r="AH852" t="str">
        <f t="shared" si="444"/>
        <v>Oliguria</v>
      </c>
      <c r="AI852">
        <v>1</v>
      </c>
      <c r="AJ852" t="str">
        <f t="shared" si="445"/>
        <v>Diabetico</v>
      </c>
      <c r="AK852">
        <v>188</v>
      </c>
      <c r="AL852" t="str">
        <f t="shared" si="446"/>
        <v>Diabetes</v>
      </c>
      <c r="AM852">
        <v>9.6</v>
      </c>
      <c r="AN852" t="str">
        <f t="shared" si="447"/>
        <v>Diabetes</v>
      </c>
      <c r="AO852">
        <v>259</v>
      </c>
      <c r="AP852" t="str">
        <f t="shared" si="448"/>
        <v>Riesgo</v>
      </c>
      <c r="AQ852">
        <v>219</v>
      </c>
      <c r="AR852" t="str">
        <f t="shared" si="449"/>
        <v>Muy alto</v>
      </c>
      <c r="AS852">
        <v>29</v>
      </c>
      <c r="AT852" t="str">
        <f t="shared" si="450"/>
        <v>Bajo</v>
      </c>
      <c r="AU852">
        <v>450</v>
      </c>
      <c r="AV852" t="str">
        <f t="shared" si="451"/>
        <v>Alto</v>
      </c>
      <c r="AW852">
        <v>138</v>
      </c>
      <c r="AX852" t="str">
        <f t="shared" si="452"/>
        <v>Normal</v>
      </c>
      <c r="AY852">
        <v>5</v>
      </c>
      <c r="AZ852" t="str">
        <f t="shared" si="453"/>
        <v>Normal</v>
      </c>
      <c r="BA852">
        <v>9.6</v>
      </c>
      <c r="BB852" t="str">
        <f t="shared" si="431"/>
        <v>Baja</v>
      </c>
      <c r="BC852">
        <v>7.6</v>
      </c>
      <c r="BD852" t="str">
        <f t="shared" si="454"/>
        <v>Bajo</v>
      </c>
      <c r="BE852">
        <v>4.5</v>
      </c>
      <c r="BF852" t="str">
        <f t="shared" si="455"/>
        <v>Normal</v>
      </c>
      <c r="BG852">
        <v>1</v>
      </c>
      <c r="BH852" t="str">
        <f t="shared" si="456"/>
        <v>Toma ECA</v>
      </c>
      <c r="BI852">
        <v>0</v>
      </c>
      <c r="BJ852" t="str">
        <f t="shared" si="457"/>
        <v>No toma ARB</v>
      </c>
      <c r="BK852">
        <v>0</v>
      </c>
      <c r="BL852" t="str">
        <f t="shared" si="458"/>
        <v>No toma diureticos</v>
      </c>
      <c r="BM852">
        <v>1</v>
      </c>
      <c r="BN852" t="str">
        <f t="shared" si="459"/>
        <v>Toma estatinas</v>
      </c>
      <c r="BO852">
        <v>1</v>
      </c>
      <c r="BP852" t="str">
        <f t="shared" si="460"/>
        <v>Enfermedad renal</v>
      </c>
      <c r="BQ852">
        <v>1</v>
      </c>
      <c r="BR852" t="str">
        <f t="shared" si="461"/>
        <v>Enfermedad cardiovascular</v>
      </c>
    </row>
    <row r="853" spans="1:70" x14ac:dyDescent="0.25">
      <c r="A853" t="s">
        <v>853</v>
      </c>
      <c r="B853">
        <v>56</v>
      </c>
      <c r="C853" t="str">
        <f t="shared" si="432"/>
        <v>Adulto</v>
      </c>
      <c r="D853" t="s">
        <v>1</v>
      </c>
      <c r="E853">
        <v>31.2</v>
      </c>
      <c r="F853" t="str">
        <f t="shared" si="433"/>
        <v>Obesidad I</v>
      </c>
      <c r="G853">
        <v>0</v>
      </c>
      <c r="H853" t="str">
        <f t="shared" si="434"/>
        <v>No tiene herencia</v>
      </c>
      <c r="I853">
        <v>189</v>
      </c>
      <c r="J853">
        <v>96</v>
      </c>
      <c r="K853">
        <v>104</v>
      </c>
      <c r="L853" t="str">
        <f t="shared" si="435"/>
        <v>Taquicardia</v>
      </c>
      <c r="M853">
        <v>43</v>
      </c>
      <c r="N853" t="str">
        <f t="shared" si="436"/>
        <v>Intermedia</v>
      </c>
      <c r="O853">
        <v>3</v>
      </c>
      <c r="P853" t="str">
        <f t="shared" si="437"/>
        <v>Limitacion marcada</v>
      </c>
      <c r="Q853">
        <v>0</v>
      </c>
      <c r="R853" t="str">
        <f t="shared" si="438"/>
        <v>No tiene cetoacidosis</v>
      </c>
      <c r="S853">
        <v>0</v>
      </c>
      <c r="T853" t="str">
        <f t="shared" si="439"/>
        <v>No tiene Insuficiencia</v>
      </c>
      <c r="U853">
        <v>1</v>
      </c>
      <c r="V853" t="str">
        <f t="shared" si="440"/>
        <v>Hipertenso</v>
      </c>
      <c r="W853">
        <v>3</v>
      </c>
      <c r="X853" t="str">
        <f t="shared" si="429"/>
        <v>Alto</v>
      </c>
      <c r="Y853">
        <v>104</v>
      </c>
      <c r="Z853" t="str">
        <f t="shared" si="430"/>
        <v>Riesgo</v>
      </c>
      <c r="AA853">
        <v>52</v>
      </c>
      <c r="AB853" t="str">
        <f t="shared" si="441"/>
        <v>Funcion disminuida moderada</v>
      </c>
      <c r="AC853">
        <v>880</v>
      </c>
      <c r="AD853" t="str">
        <f t="shared" si="442"/>
        <v>Proteinuria</v>
      </c>
      <c r="AE853">
        <v>616</v>
      </c>
      <c r="AF853" t="str">
        <f t="shared" si="443"/>
        <v>Macroalbuminuria</v>
      </c>
      <c r="AG853">
        <v>618</v>
      </c>
      <c r="AH853" t="str">
        <f t="shared" si="444"/>
        <v>Poliuria</v>
      </c>
      <c r="AI853">
        <v>1</v>
      </c>
      <c r="AJ853" t="str">
        <f t="shared" si="445"/>
        <v>Diabetico</v>
      </c>
      <c r="AK853">
        <v>218</v>
      </c>
      <c r="AL853" t="str">
        <f t="shared" si="446"/>
        <v>Diabetes</v>
      </c>
      <c r="AM853">
        <v>9.5</v>
      </c>
      <c r="AN853" t="str">
        <f t="shared" si="447"/>
        <v>Diabetes</v>
      </c>
      <c r="AO853">
        <v>235</v>
      </c>
      <c r="AP853" t="str">
        <f t="shared" si="448"/>
        <v>Alto</v>
      </c>
      <c r="AQ853">
        <v>200</v>
      </c>
      <c r="AR853" t="str">
        <f t="shared" si="449"/>
        <v>Muy alto</v>
      </c>
      <c r="AS853">
        <v>39</v>
      </c>
      <c r="AT853" t="str">
        <f t="shared" si="450"/>
        <v>Bajo</v>
      </c>
      <c r="AU853">
        <v>382</v>
      </c>
      <c r="AV853" t="str">
        <f t="shared" si="451"/>
        <v>Alto</v>
      </c>
      <c r="AW853">
        <v>126</v>
      </c>
      <c r="AX853" t="str">
        <f t="shared" si="452"/>
        <v>Bajo</v>
      </c>
      <c r="AY853">
        <v>6.2</v>
      </c>
      <c r="AZ853" t="str">
        <f t="shared" si="453"/>
        <v>Alto</v>
      </c>
      <c r="BA853">
        <v>7.7</v>
      </c>
      <c r="BB853" t="str">
        <f t="shared" si="431"/>
        <v>Baja</v>
      </c>
      <c r="BC853">
        <v>7.5</v>
      </c>
      <c r="BD853" t="str">
        <f t="shared" si="454"/>
        <v>Bajo</v>
      </c>
      <c r="BE853">
        <v>6.8</v>
      </c>
      <c r="BF853" t="str">
        <f t="shared" si="455"/>
        <v>Alto</v>
      </c>
      <c r="BG853">
        <v>1</v>
      </c>
      <c r="BH853" t="str">
        <f t="shared" si="456"/>
        <v>Toma ECA</v>
      </c>
      <c r="BI853">
        <v>0</v>
      </c>
      <c r="BJ853" t="str">
        <f t="shared" si="457"/>
        <v>No toma ARB</v>
      </c>
      <c r="BK853">
        <v>0</v>
      </c>
      <c r="BL853" t="str">
        <f t="shared" si="458"/>
        <v>No toma diureticos</v>
      </c>
      <c r="BM853">
        <v>1</v>
      </c>
      <c r="BN853" t="str">
        <f t="shared" si="459"/>
        <v>Toma estatinas</v>
      </c>
      <c r="BO853">
        <v>1</v>
      </c>
      <c r="BP853" t="str">
        <f t="shared" si="460"/>
        <v>Enfermedad renal</v>
      </c>
      <c r="BQ853">
        <v>1</v>
      </c>
      <c r="BR853" t="str">
        <f t="shared" si="461"/>
        <v>Enfermedad cardiovascular</v>
      </c>
    </row>
    <row r="854" spans="1:70" x14ac:dyDescent="0.25">
      <c r="A854" t="s">
        <v>854</v>
      </c>
      <c r="B854">
        <v>59</v>
      </c>
      <c r="C854" t="str">
        <f t="shared" si="432"/>
        <v>Adulto</v>
      </c>
      <c r="D854" t="s">
        <v>6</v>
      </c>
      <c r="E854">
        <v>26.2</v>
      </c>
      <c r="F854" t="str">
        <f t="shared" si="433"/>
        <v>Sobrepeso</v>
      </c>
      <c r="G854">
        <v>0</v>
      </c>
      <c r="H854" t="str">
        <f t="shared" si="434"/>
        <v>No tiene herencia</v>
      </c>
      <c r="I854">
        <v>130</v>
      </c>
      <c r="J854">
        <v>79</v>
      </c>
      <c r="K854">
        <v>84</v>
      </c>
      <c r="L854" t="str">
        <f t="shared" si="435"/>
        <v>Normal</v>
      </c>
      <c r="M854">
        <v>56</v>
      </c>
      <c r="N854" t="str">
        <f t="shared" si="436"/>
        <v>Normal</v>
      </c>
      <c r="O854">
        <v>1</v>
      </c>
      <c r="P854" t="str">
        <f t="shared" si="437"/>
        <v>Sin limitaciones</v>
      </c>
      <c r="Q854">
        <v>0</v>
      </c>
      <c r="R854" t="str">
        <f t="shared" si="438"/>
        <v>No tiene cetoacidosis</v>
      </c>
      <c r="S854">
        <v>0</v>
      </c>
      <c r="T854" t="str">
        <f t="shared" si="439"/>
        <v>No tiene Insuficiencia</v>
      </c>
      <c r="U854">
        <v>1</v>
      </c>
      <c r="V854" t="str">
        <f t="shared" si="440"/>
        <v>Hipertenso</v>
      </c>
      <c r="W854">
        <v>1</v>
      </c>
      <c r="X854" t="str">
        <f t="shared" si="429"/>
        <v>Normal</v>
      </c>
      <c r="Y854">
        <v>35</v>
      </c>
      <c r="Z854" t="str">
        <f t="shared" si="430"/>
        <v>Normal</v>
      </c>
      <c r="AA854">
        <v>103</v>
      </c>
      <c r="AB854" t="str">
        <f t="shared" si="441"/>
        <v>Normal</v>
      </c>
      <c r="AC854">
        <v>21</v>
      </c>
      <c r="AD854" t="str">
        <f t="shared" si="442"/>
        <v>Normal</v>
      </c>
      <c r="AE854">
        <v>16</v>
      </c>
      <c r="AF854" t="str">
        <f t="shared" si="443"/>
        <v>Normal</v>
      </c>
      <c r="AG854">
        <v>1426</v>
      </c>
      <c r="AH854" t="str">
        <f t="shared" si="444"/>
        <v>Poliuria</v>
      </c>
      <c r="AI854">
        <v>0</v>
      </c>
      <c r="AJ854" t="str">
        <f t="shared" si="445"/>
        <v>No Diabetico</v>
      </c>
      <c r="AK854">
        <v>113</v>
      </c>
      <c r="AL854" t="str">
        <f t="shared" si="446"/>
        <v>Prediabetes</v>
      </c>
      <c r="AM854">
        <v>5.9</v>
      </c>
      <c r="AN854" t="str">
        <f t="shared" si="447"/>
        <v>Prediabetes</v>
      </c>
      <c r="AO854">
        <v>203</v>
      </c>
      <c r="AP854" t="str">
        <f t="shared" si="448"/>
        <v>Alto</v>
      </c>
      <c r="AQ854">
        <v>80</v>
      </c>
      <c r="AR854" t="str">
        <f t="shared" si="449"/>
        <v>Normal</v>
      </c>
      <c r="AS854">
        <v>49</v>
      </c>
      <c r="AT854" t="str">
        <f t="shared" si="450"/>
        <v>Bajo</v>
      </c>
      <c r="AU854">
        <v>134</v>
      </c>
      <c r="AV854" t="str">
        <f t="shared" si="451"/>
        <v>Normal</v>
      </c>
      <c r="AW854">
        <v>139</v>
      </c>
      <c r="AX854" t="str">
        <f t="shared" si="452"/>
        <v>Normal</v>
      </c>
      <c r="AY854">
        <v>3.7</v>
      </c>
      <c r="AZ854" t="str">
        <f t="shared" si="453"/>
        <v>Normal</v>
      </c>
      <c r="BA854">
        <v>14.5</v>
      </c>
      <c r="BB854" t="str">
        <f t="shared" si="431"/>
        <v>Normal</v>
      </c>
      <c r="BC854">
        <v>9.1</v>
      </c>
      <c r="BD854" t="str">
        <f t="shared" si="454"/>
        <v>Normal</v>
      </c>
      <c r="BE854">
        <v>3.4</v>
      </c>
      <c r="BF854" t="str">
        <f t="shared" si="455"/>
        <v>Normal</v>
      </c>
      <c r="BG854">
        <v>1</v>
      </c>
      <c r="BH854" t="str">
        <f t="shared" si="456"/>
        <v>Toma ECA</v>
      </c>
      <c r="BI854">
        <v>0</v>
      </c>
      <c r="BJ854" t="str">
        <f t="shared" si="457"/>
        <v>No toma ARB</v>
      </c>
      <c r="BK854">
        <v>0</v>
      </c>
      <c r="BL854" t="str">
        <f t="shared" si="458"/>
        <v>No toma diureticos</v>
      </c>
      <c r="BM854">
        <v>1</v>
      </c>
      <c r="BN854" t="str">
        <f t="shared" si="459"/>
        <v>Toma estatinas</v>
      </c>
      <c r="BO854">
        <v>0</v>
      </c>
      <c r="BP854" t="str">
        <f t="shared" si="460"/>
        <v>Sano</v>
      </c>
      <c r="BQ854">
        <v>1</v>
      </c>
      <c r="BR854" t="str">
        <f t="shared" si="461"/>
        <v>Enfermedad cardiovascular</v>
      </c>
    </row>
    <row r="855" spans="1:70" x14ac:dyDescent="0.25">
      <c r="A855" t="s">
        <v>855</v>
      </c>
      <c r="B855">
        <v>57</v>
      </c>
      <c r="C855" t="str">
        <f t="shared" si="432"/>
        <v>Adulto</v>
      </c>
      <c r="D855" t="s">
        <v>6</v>
      </c>
      <c r="E855">
        <v>33.6</v>
      </c>
      <c r="F855" t="str">
        <f t="shared" si="433"/>
        <v>Obesidad I</v>
      </c>
      <c r="G855">
        <v>1</v>
      </c>
      <c r="H855" t="str">
        <f t="shared" si="434"/>
        <v>Tiene herencia</v>
      </c>
      <c r="I855">
        <v>183</v>
      </c>
      <c r="J855">
        <v>105</v>
      </c>
      <c r="K855">
        <v>88</v>
      </c>
      <c r="L855" t="str">
        <f t="shared" si="435"/>
        <v>Normal</v>
      </c>
      <c r="M855">
        <v>44</v>
      </c>
      <c r="N855" t="str">
        <f t="shared" si="436"/>
        <v>Intermedia</v>
      </c>
      <c r="O855">
        <v>3</v>
      </c>
      <c r="P855" t="str">
        <f t="shared" si="437"/>
        <v>Limitacion marcada</v>
      </c>
      <c r="Q855">
        <v>1</v>
      </c>
      <c r="R855" t="str">
        <f t="shared" si="438"/>
        <v>Tiene cetoacidosis</v>
      </c>
      <c r="S855">
        <v>1</v>
      </c>
      <c r="T855" t="str">
        <f t="shared" si="439"/>
        <v>Tiene Insuficiencia</v>
      </c>
      <c r="U855">
        <v>1</v>
      </c>
      <c r="V855" t="str">
        <f t="shared" si="440"/>
        <v>Hipertenso</v>
      </c>
      <c r="W855">
        <v>3</v>
      </c>
      <c r="X855" t="str">
        <f t="shared" si="429"/>
        <v>Alto</v>
      </c>
      <c r="Y855">
        <v>96</v>
      </c>
      <c r="Z855" t="str">
        <f t="shared" si="430"/>
        <v>Elevado</v>
      </c>
      <c r="AA855">
        <v>50</v>
      </c>
      <c r="AB855" t="str">
        <f t="shared" si="441"/>
        <v>Funcion disminuida moderada</v>
      </c>
      <c r="AC855">
        <v>842</v>
      </c>
      <c r="AD855" t="str">
        <f t="shared" si="442"/>
        <v>Proteinuria</v>
      </c>
      <c r="AE855">
        <v>589</v>
      </c>
      <c r="AF855" t="str">
        <f t="shared" si="443"/>
        <v>Macroalbuminuria</v>
      </c>
      <c r="AG855">
        <v>709</v>
      </c>
      <c r="AH855" t="str">
        <f t="shared" si="444"/>
        <v>Poliuria</v>
      </c>
      <c r="AI855">
        <v>0</v>
      </c>
      <c r="AJ855" t="str">
        <f t="shared" si="445"/>
        <v>No Diabetico</v>
      </c>
      <c r="AK855">
        <v>217</v>
      </c>
      <c r="AL855" t="str">
        <f t="shared" si="446"/>
        <v>Diabetes</v>
      </c>
      <c r="AM855">
        <v>10.6</v>
      </c>
      <c r="AN855" t="str">
        <f t="shared" si="447"/>
        <v>Diabetes</v>
      </c>
      <c r="AO855">
        <v>210</v>
      </c>
      <c r="AP855" t="str">
        <f t="shared" si="448"/>
        <v>Alto</v>
      </c>
      <c r="AQ855">
        <v>137</v>
      </c>
      <c r="AR855" t="str">
        <f t="shared" si="449"/>
        <v>Limite alto</v>
      </c>
      <c r="AS855">
        <v>36</v>
      </c>
      <c r="AT855" t="str">
        <f t="shared" si="450"/>
        <v>Bajo</v>
      </c>
      <c r="AU855">
        <v>224</v>
      </c>
      <c r="AV855" t="str">
        <f t="shared" si="451"/>
        <v>Alto</v>
      </c>
      <c r="AW855">
        <v>126</v>
      </c>
      <c r="AX855" t="str">
        <f t="shared" si="452"/>
        <v>Bajo</v>
      </c>
      <c r="AY855">
        <v>6.7</v>
      </c>
      <c r="AZ855" t="str">
        <f t="shared" si="453"/>
        <v>Alto</v>
      </c>
      <c r="BA855">
        <v>10.1</v>
      </c>
      <c r="BB855" t="str">
        <f t="shared" si="431"/>
        <v>Baja</v>
      </c>
      <c r="BC855">
        <v>7.9</v>
      </c>
      <c r="BD855" t="str">
        <f t="shared" si="454"/>
        <v>Bajo</v>
      </c>
      <c r="BE855">
        <v>7.4</v>
      </c>
      <c r="BF855" t="str">
        <f t="shared" si="455"/>
        <v>Alto</v>
      </c>
      <c r="BG855">
        <v>0</v>
      </c>
      <c r="BH855" t="str">
        <f t="shared" si="456"/>
        <v>No Toma ECA</v>
      </c>
      <c r="BI855">
        <v>1</v>
      </c>
      <c r="BJ855" t="str">
        <f t="shared" si="457"/>
        <v>Toma ARB</v>
      </c>
      <c r="BK855">
        <v>1</v>
      </c>
      <c r="BL855" t="str">
        <f t="shared" si="458"/>
        <v>Toma diureticos</v>
      </c>
      <c r="BM855">
        <v>0</v>
      </c>
      <c r="BN855" t="str">
        <f t="shared" si="459"/>
        <v>No toma estatinas</v>
      </c>
      <c r="BO855">
        <v>1</v>
      </c>
      <c r="BP855" t="str">
        <f t="shared" si="460"/>
        <v>Enfermedad renal</v>
      </c>
      <c r="BQ855">
        <v>0</v>
      </c>
      <c r="BR855" t="str">
        <f t="shared" si="461"/>
        <v>Sano</v>
      </c>
    </row>
    <row r="856" spans="1:70" x14ac:dyDescent="0.25">
      <c r="A856" t="s">
        <v>856</v>
      </c>
      <c r="B856">
        <v>44</v>
      </c>
      <c r="C856" t="str">
        <f t="shared" si="432"/>
        <v>Adulto</v>
      </c>
      <c r="D856" t="s">
        <v>1</v>
      </c>
      <c r="E856">
        <v>19.7</v>
      </c>
      <c r="F856" t="str">
        <f t="shared" si="433"/>
        <v>Peso Normal</v>
      </c>
      <c r="G856">
        <v>1</v>
      </c>
      <c r="H856" t="str">
        <f t="shared" si="434"/>
        <v>Tiene herencia</v>
      </c>
      <c r="I856">
        <v>111</v>
      </c>
      <c r="J856">
        <v>83</v>
      </c>
      <c r="K856">
        <v>86</v>
      </c>
      <c r="L856" t="str">
        <f t="shared" si="435"/>
        <v>Normal</v>
      </c>
      <c r="M856">
        <v>67</v>
      </c>
      <c r="N856" t="str">
        <f t="shared" si="436"/>
        <v>Normal</v>
      </c>
      <c r="O856">
        <v>1</v>
      </c>
      <c r="P856" t="str">
        <f t="shared" si="437"/>
        <v>Sin limitaciones</v>
      </c>
      <c r="Q856">
        <v>0</v>
      </c>
      <c r="R856" t="str">
        <f t="shared" si="438"/>
        <v>No tiene cetoacidosis</v>
      </c>
      <c r="S856">
        <v>0</v>
      </c>
      <c r="T856" t="str">
        <f t="shared" si="439"/>
        <v>No tiene Insuficiencia</v>
      </c>
      <c r="U856">
        <v>0</v>
      </c>
      <c r="V856" t="str">
        <f t="shared" si="440"/>
        <v>Normotenso</v>
      </c>
      <c r="W856">
        <v>0.7</v>
      </c>
      <c r="X856" t="str">
        <f t="shared" si="429"/>
        <v>Normal</v>
      </c>
      <c r="Y856">
        <v>35</v>
      </c>
      <c r="Z856" t="str">
        <f t="shared" si="430"/>
        <v>Normal</v>
      </c>
      <c r="AA856">
        <v>93</v>
      </c>
      <c r="AB856" t="str">
        <f t="shared" si="441"/>
        <v>Normal</v>
      </c>
      <c r="AC856">
        <v>17</v>
      </c>
      <c r="AD856" t="str">
        <f t="shared" si="442"/>
        <v>Normal</v>
      </c>
      <c r="AE856">
        <v>11</v>
      </c>
      <c r="AF856" t="str">
        <f t="shared" si="443"/>
        <v>Normal</v>
      </c>
      <c r="AG856">
        <v>2394</v>
      </c>
      <c r="AH856" t="str">
        <f t="shared" si="444"/>
        <v>Poliuria</v>
      </c>
      <c r="AI856">
        <v>1</v>
      </c>
      <c r="AJ856" t="str">
        <f t="shared" si="445"/>
        <v>Diabetico</v>
      </c>
      <c r="AK856">
        <v>80</v>
      </c>
      <c r="AL856" t="str">
        <f t="shared" si="446"/>
        <v>Normal</v>
      </c>
      <c r="AM856">
        <v>6</v>
      </c>
      <c r="AN856" t="str">
        <f t="shared" si="447"/>
        <v>Prediabetes</v>
      </c>
      <c r="AO856">
        <v>177</v>
      </c>
      <c r="AP856" t="str">
        <f t="shared" si="448"/>
        <v>Normal</v>
      </c>
      <c r="AQ856">
        <v>111</v>
      </c>
      <c r="AR856" t="str">
        <f t="shared" si="449"/>
        <v>Casi normal</v>
      </c>
      <c r="AS856">
        <v>47</v>
      </c>
      <c r="AT856" t="str">
        <f t="shared" si="450"/>
        <v>Bajo</v>
      </c>
      <c r="AU856">
        <v>134</v>
      </c>
      <c r="AV856" t="str">
        <f t="shared" si="451"/>
        <v>Normal</v>
      </c>
      <c r="AW856">
        <v>144</v>
      </c>
      <c r="AX856" t="str">
        <f t="shared" si="452"/>
        <v>Normal</v>
      </c>
      <c r="AY856">
        <v>4.4000000000000004</v>
      </c>
      <c r="AZ856" t="str">
        <f t="shared" si="453"/>
        <v>Normal</v>
      </c>
      <c r="BA856">
        <v>14.8</v>
      </c>
      <c r="BB856" t="str">
        <f t="shared" si="431"/>
        <v>Normal</v>
      </c>
      <c r="BC856">
        <v>10.1</v>
      </c>
      <c r="BD856" t="str">
        <f t="shared" si="454"/>
        <v>Normal</v>
      </c>
      <c r="BE856">
        <v>3.7</v>
      </c>
      <c r="BF856" t="str">
        <f t="shared" si="455"/>
        <v>Normal</v>
      </c>
      <c r="BG856">
        <v>1</v>
      </c>
      <c r="BH856" t="str">
        <f t="shared" si="456"/>
        <v>Toma ECA</v>
      </c>
      <c r="BI856">
        <v>0</v>
      </c>
      <c r="BJ856" t="str">
        <f t="shared" si="457"/>
        <v>No toma ARB</v>
      </c>
      <c r="BK856">
        <v>0</v>
      </c>
      <c r="BL856" t="str">
        <f t="shared" si="458"/>
        <v>No toma diureticos</v>
      </c>
      <c r="BM856">
        <v>0</v>
      </c>
      <c r="BN856" t="str">
        <f t="shared" si="459"/>
        <v>No toma estatinas</v>
      </c>
      <c r="BO856">
        <v>0</v>
      </c>
      <c r="BP856" t="str">
        <f t="shared" si="460"/>
        <v>Sano</v>
      </c>
      <c r="BQ856">
        <v>1</v>
      </c>
      <c r="BR856" t="str">
        <f t="shared" si="461"/>
        <v>Enfermedad cardiovascular</v>
      </c>
    </row>
    <row r="857" spans="1:70" x14ac:dyDescent="0.25">
      <c r="A857" t="s">
        <v>857</v>
      </c>
      <c r="B857">
        <v>65</v>
      </c>
      <c r="C857" t="str">
        <f t="shared" si="432"/>
        <v>Adulto Mayor</v>
      </c>
      <c r="D857" t="s">
        <v>1</v>
      </c>
      <c r="E857">
        <v>28.5</v>
      </c>
      <c r="F857" t="str">
        <f t="shared" si="433"/>
        <v>Sobrepeso</v>
      </c>
      <c r="G857">
        <v>0</v>
      </c>
      <c r="H857" t="str">
        <f t="shared" si="434"/>
        <v>No tiene herencia</v>
      </c>
      <c r="I857">
        <v>109</v>
      </c>
      <c r="J857">
        <v>76</v>
      </c>
      <c r="K857">
        <v>80</v>
      </c>
      <c r="L857" t="str">
        <f t="shared" si="435"/>
        <v>Normal</v>
      </c>
      <c r="M857">
        <v>58</v>
      </c>
      <c r="N857" t="str">
        <f t="shared" si="436"/>
        <v>Normal</v>
      </c>
      <c r="O857">
        <v>2</v>
      </c>
      <c r="P857" t="str">
        <f t="shared" si="437"/>
        <v>Ligera limitaciones</v>
      </c>
      <c r="Q857">
        <v>0</v>
      </c>
      <c r="R857" t="str">
        <f t="shared" si="438"/>
        <v>No tiene cetoacidosis</v>
      </c>
      <c r="S857">
        <v>0</v>
      </c>
      <c r="T857" t="str">
        <f t="shared" si="439"/>
        <v>No tiene Insuficiencia</v>
      </c>
      <c r="U857">
        <v>1</v>
      </c>
      <c r="V857" t="str">
        <f t="shared" si="440"/>
        <v>Hipertenso</v>
      </c>
      <c r="W857">
        <v>1</v>
      </c>
      <c r="X857" t="str">
        <f t="shared" si="429"/>
        <v>Normal</v>
      </c>
      <c r="Y857">
        <v>27</v>
      </c>
      <c r="Z857" t="str">
        <f t="shared" si="430"/>
        <v>Normal</v>
      </c>
      <c r="AA857">
        <v>73</v>
      </c>
      <c r="AB857" t="str">
        <f t="shared" si="441"/>
        <v>Funcion disminuida</v>
      </c>
      <c r="AC857">
        <v>9</v>
      </c>
      <c r="AD857" t="str">
        <f t="shared" si="442"/>
        <v>Normal</v>
      </c>
      <c r="AE857">
        <v>7</v>
      </c>
      <c r="AF857" t="str">
        <f t="shared" si="443"/>
        <v>Normal</v>
      </c>
      <c r="AG857">
        <v>1520</v>
      </c>
      <c r="AH857" t="str">
        <f t="shared" si="444"/>
        <v>Poliuria</v>
      </c>
      <c r="AI857">
        <v>0</v>
      </c>
      <c r="AJ857" t="str">
        <f t="shared" si="445"/>
        <v>No Diabetico</v>
      </c>
      <c r="AK857">
        <v>103</v>
      </c>
      <c r="AL857" t="str">
        <f t="shared" si="446"/>
        <v>Prediabetes</v>
      </c>
      <c r="AM857">
        <v>6</v>
      </c>
      <c r="AN857" t="str">
        <f t="shared" si="447"/>
        <v>Prediabetes</v>
      </c>
      <c r="AO857">
        <v>193</v>
      </c>
      <c r="AP857" t="str">
        <f t="shared" si="448"/>
        <v>Normal</v>
      </c>
      <c r="AQ857">
        <v>81</v>
      </c>
      <c r="AR857" t="str">
        <f t="shared" si="449"/>
        <v>Normal</v>
      </c>
      <c r="AS857">
        <v>57</v>
      </c>
      <c r="AT857" t="str">
        <f t="shared" si="450"/>
        <v>Bajo</v>
      </c>
      <c r="AU857">
        <v>97</v>
      </c>
      <c r="AV857" t="str">
        <f t="shared" si="451"/>
        <v>Normal</v>
      </c>
      <c r="AW857">
        <v>145</v>
      </c>
      <c r="AX857" t="str">
        <f t="shared" si="452"/>
        <v>Normal</v>
      </c>
      <c r="AY857">
        <v>3.9</v>
      </c>
      <c r="AZ857" t="str">
        <f t="shared" si="453"/>
        <v>Normal</v>
      </c>
      <c r="BA857">
        <v>12.7</v>
      </c>
      <c r="BB857" t="str">
        <f t="shared" si="431"/>
        <v>Baja</v>
      </c>
      <c r="BC857">
        <v>10.1</v>
      </c>
      <c r="BD857" t="str">
        <f t="shared" si="454"/>
        <v>Normal</v>
      </c>
      <c r="BE857">
        <v>4.0999999999999996</v>
      </c>
      <c r="BF857" t="str">
        <f t="shared" si="455"/>
        <v>Normal</v>
      </c>
      <c r="BG857">
        <v>0</v>
      </c>
      <c r="BH857" t="str">
        <f t="shared" si="456"/>
        <v>No Toma ECA</v>
      </c>
      <c r="BI857">
        <v>1</v>
      </c>
      <c r="BJ857" t="str">
        <f t="shared" si="457"/>
        <v>Toma ARB</v>
      </c>
      <c r="BK857">
        <v>0</v>
      </c>
      <c r="BL857" t="str">
        <f t="shared" si="458"/>
        <v>No toma diureticos</v>
      </c>
      <c r="BM857">
        <v>0</v>
      </c>
      <c r="BN857" t="str">
        <f t="shared" si="459"/>
        <v>No toma estatinas</v>
      </c>
      <c r="BO857">
        <v>0</v>
      </c>
      <c r="BP857" t="str">
        <f t="shared" si="460"/>
        <v>Sano</v>
      </c>
      <c r="BQ857">
        <v>1</v>
      </c>
      <c r="BR857" t="str">
        <f t="shared" si="461"/>
        <v>Enfermedad cardiovascular</v>
      </c>
    </row>
    <row r="858" spans="1:70" x14ac:dyDescent="0.25">
      <c r="A858" t="s">
        <v>858</v>
      </c>
      <c r="B858">
        <v>52</v>
      </c>
      <c r="C858" t="str">
        <f t="shared" si="432"/>
        <v>Adulto</v>
      </c>
      <c r="D858" t="s">
        <v>6</v>
      </c>
      <c r="E858">
        <v>21.9</v>
      </c>
      <c r="F858" t="str">
        <f t="shared" si="433"/>
        <v>Peso Normal</v>
      </c>
      <c r="G858">
        <v>0</v>
      </c>
      <c r="H858" t="str">
        <f t="shared" si="434"/>
        <v>No tiene herencia</v>
      </c>
      <c r="I858">
        <v>127</v>
      </c>
      <c r="J858">
        <v>80</v>
      </c>
      <c r="K858">
        <v>69</v>
      </c>
      <c r="L858" t="str">
        <f t="shared" si="435"/>
        <v>Normal</v>
      </c>
      <c r="M858">
        <v>53</v>
      </c>
      <c r="N858" t="str">
        <f t="shared" si="436"/>
        <v>Normal</v>
      </c>
      <c r="O858">
        <v>2</v>
      </c>
      <c r="P858" t="str">
        <f t="shared" si="437"/>
        <v>Ligera limitaciones</v>
      </c>
      <c r="Q858">
        <v>0</v>
      </c>
      <c r="R858" t="str">
        <f t="shared" si="438"/>
        <v>No tiene cetoacidosis</v>
      </c>
      <c r="S858">
        <v>0</v>
      </c>
      <c r="T858" t="str">
        <f t="shared" si="439"/>
        <v>No tiene Insuficiencia</v>
      </c>
      <c r="U858">
        <v>1</v>
      </c>
      <c r="V858" t="str">
        <f t="shared" si="440"/>
        <v>Hipertenso</v>
      </c>
      <c r="W858">
        <v>0.6</v>
      </c>
      <c r="X858" t="str">
        <f t="shared" si="429"/>
        <v>Normal</v>
      </c>
      <c r="Y858">
        <v>35</v>
      </c>
      <c r="Z858" t="str">
        <f t="shared" si="430"/>
        <v>Normal</v>
      </c>
      <c r="AA858">
        <v>116</v>
      </c>
      <c r="AB858" t="str">
        <f t="shared" si="441"/>
        <v>Normal</v>
      </c>
      <c r="AC858">
        <v>12</v>
      </c>
      <c r="AD858" t="str">
        <f t="shared" si="442"/>
        <v>Normal</v>
      </c>
      <c r="AE858">
        <v>8</v>
      </c>
      <c r="AF858" t="str">
        <f t="shared" si="443"/>
        <v>Normal</v>
      </c>
      <c r="AG858">
        <v>1591</v>
      </c>
      <c r="AH858" t="str">
        <f t="shared" si="444"/>
        <v>Poliuria</v>
      </c>
      <c r="AI858">
        <v>0</v>
      </c>
      <c r="AJ858" t="str">
        <f t="shared" si="445"/>
        <v>No Diabetico</v>
      </c>
      <c r="AK858">
        <v>114</v>
      </c>
      <c r="AL858" t="str">
        <f t="shared" si="446"/>
        <v>Prediabetes</v>
      </c>
      <c r="AM858">
        <v>5.0999999999999996</v>
      </c>
      <c r="AN858" t="str">
        <f t="shared" si="447"/>
        <v>Normal</v>
      </c>
      <c r="AO858">
        <v>219</v>
      </c>
      <c r="AP858" t="str">
        <f t="shared" si="448"/>
        <v>Alto</v>
      </c>
      <c r="AQ858">
        <v>83</v>
      </c>
      <c r="AR858" t="str">
        <f t="shared" si="449"/>
        <v>Normal</v>
      </c>
      <c r="AS858">
        <v>67</v>
      </c>
      <c r="AT858" t="str">
        <f t="shared" si="450"/>
        <v>Normal</v>
      </c>
      <c r="AU858">
        <v>125</v>
      </c>
      <c r="AV858" t="str">
        <f t="shared" si="451"/>
        <v>Normal</v>
      </c>
      <c r="AW858">
        <v>145</v>
      </c>
      <c r="AX858" t="str">
        <f t="shared" si="452"/>
        <v>Normal</v>
      </c>
      <c r="AY858">
        <v>4.9000000000000004</v>
      </c>
      <c r="AZ858" t="str">
        <f t="shared" si="453"/>
        <v>Normal</v>
      </c>
      <c r="BA858">
        <v>15.5</v>
      </c>
      <c r="BB858" t="str">
        <f t="shared" si="431"/>
        <v>Normal</v>
      </c>
      <c r="BC858">
        <v>9.3000000000000007</v>
      </c>
      <c r="BD858" t="str">
        <f t="shared" si="454"/>
        <v>Normal</v>
      </c>
      <c r="BE858">
        <v>3.9</v>
      </c>
      <c r="BF858" t="str">
        <f t="shared" si="455"/>
        <v>Normal</v>
      </c>
      <c r="BG858">
        <v>1</v>
      </c>
      <c r="BH858" t="str">
        <f t="shared" si="456"/>
        <v>Toma ECA</v>
      </c>
      <c r="BI858">
        <v>0</v>
      </c>
      <c r="BJ858" t="str">
        <f t="shared" si="457"/>
        <v>No toma ARB</v>
      </c>
      <c r="BK858">
        <v>1</v>
      </c>
      <c r="BL858" t="str">
        <f t="shared" si="458"/>
        <v>Toma diureticos</v>
      </c>
      <c r="BM858">
        <v>0</v>
      </c>
      <c r="BN858" t="str">
        <f t="shared" si="459"/>
        <v>No toma estatinas</v>
      </c>
      <c r="BO858">
        <v>0</v>
      </c>
      <c r="BP858" t="str">
        <f t="shared" si="460"/>
        <v>Sano</v>
      </c>
      <c r="BQ858">
        <v>0</v>
      </c>
      <c r="BR858" t="str">
        <f t="shared" si="461"/>
        <v>Sano</v>
      </c>
    </row>
    <row r="859" spans="1:70" x14ac:dyDescent="0.25">
      <c r="A859" t="s">
        <v>859</v>
      </c>
      <c r="B859">
        <v>43</v>
      </c>
      <c r="C859" t="str">
        <f t="shared" si="432"/>
        <v>Adulto</v>
      </c>
      <c r="D859" t="s">
        <v>6</v>
      </c>
      <c r="E859">
        <v>26.4</v>
      </c>
      <c r="F859" t="str">
        <f t="shared" si="433"/>
        <v>Sobrepeso</v>
      </c>
      <c r="G859">
        <v>0</v>
      </c>
      <c r="H859" t="str">
        <f t="shared" si="434"/>
        <v>No tiene herencia</v>
      </c>
      <c r="I859">
        <v>107</v>
      </c>
      <c r="J859">
        <v>83</v>
      </c>
      <c r="K859">
        <v>72</v>
      </c>
      <c r="L859" t="str">
        <f t="shared" si="435"/>
        <v>Normal</v>
      </c>
      <c r="M859">
        <v>70</v>
      </c>
      <c r="N859" t="str">
        <f t="shared" si="436"/>
        <v>Normal</v>
      </c>
      <c r="O859">
        <v>1</v>
      </c>
      <c r="P859" t="str">
        <f t="shared" si="437"/>
        <v>Sin limitaciones</v>
      </c>
      <c r="Q859">
        <v>0</v>
      </c>
      <c r="R859" t="str">
        <f t="shared" si="438"/>
        <v>No tiene cetoacidosis</v>
      </c>
      <c r="S859">
        <v>0</v>
      </c>
      <c r="T859" t="str">
        <f t="shared" si="439"/>
        <v>No tiene Insuficiencia</v>
      </c>
      <c r="U859">
        <v>1</v>
      </c>
      <c r="V859" t="str">
        <f t="shared" si="440"/>
        <v>Hipertenso</v>
      </c>
      <c r="W859">
        <v>0.6</v>
      </c>
      <c r="X859" t="str">
        <f t="shared" si="429"/>
        <v>Normal</v>
      </c>
      <c r="Y859">
        <v>19</v>
      </c>
      <c r="Z859" t="str">
        <f t="shared" si="430"/>
        <v>Normal</v>
      </c>
      <c r="AA859">
        <v>81</v>
      </c>
      <c r="AB859" t="str">
        <f t="shared" si="441"/>
        <v>Funcion disminuida</v>
      </c>
      <c r="AC859">
        <v>30</v>
      </c>
      <c r="AD859" t="str">
        <f t="shared" si="442"/>
        <v>Microalbuminuria</v>
      </c>
      <c r="AE859">
        <v>24</v>
      </c>
      <c r="AF859" t="str">
        <f t="shared" si="443"/>
        <v>Normal</v>
      </c>
      <c r="AG859">
        <v>1506</v>
      </c>
      <c r="AH859" t="str">
        <f t="shared" si="444"/>
        <v>Poliuria</v>
      </c>
      <c r="AI859">
        <v>0</v>
      </c>
      <c r="AJ859" t="str">
        <f t="shared" si="445"/>
        <v>No Diabetico</v>
      </c>
      <c r="AK859">
        <v>113</v>
      </c>
      <c r="AL859" t="str">
        <f t="shared" si="446"/>
        <v>Prediabetes</v>
      </c>
      <c r="AM859">
        <v>4.8</v>
      </c>
      <c r="AN859" t="str">
        <f t="shared" si="447"/>
        <v>Normal</v>
      </c>
      <c r="AO859">
        <v>186</v>
      </c>
      <c r="AP859" t="str">
        <f t="shared" si="448"/>
        <v>Normal</v>
      </c>
      <c r="AQ859">
        <v>93</v>
      </c>
      <c r="AR859" t="str">
        <f t="shared" si="449"/>
        <v>Normal</v>
      </c>
      <c r="AS859">
        <v>68</v>
      </c>
      <c r="AT859" t="str">
        <f t="shared" si="450"/>
        <v>Normal</v>
      </c>
      <c r="AU859">
        <v>162</v>
      </c>
      <c r="AV859" t="str">
        <f t="shared" si="451"/>
        <v>Alto</v>
      </c>
      <c r="AW859">
        <v>139</v>
      </c>
      <c r="AX859" t="str">
        <f t="shared" si="452"/>
        <v>Normal</v>
      </c>
      <c r="AY859">
        <v>4.7</v>
      </c>
      <c r="AZ859" t="str">
        <f t="shared" si="453"/>
        <v>Normal</v>
      </c>
      <c r="BA859">
        <v>15.1</v>
      </c>
      <c r="BB859" t="str">
        <f t="shared" si="431"/>
        <v>Normal</v>
      </c>
      <c r="BC859">
        <v>9.1999999999999993</v>
      </c>
      <c r="BD859" t="str">
        <f t="shared" si="454"/>
        <v>Normal</v>
      </c>
      <c r="BE859">
        <v>4.3</v>
      </c>
      <c r="BF859" t="str">
        <f t="shared" si="455"/>
        <v>Normal</v>
      </c>
      <c r="BG859">
        <v>0</v>
      </c>
      <c r="BH859" t="str">
        <f t="shared" si="456"/>
        <v>No Toma ECA</v>
      </c>
      <c r="BI859">
        <v>0</v>
      </c>
      <c r="BJ859" t="str">
        <f t="shared" si="457"/>
        <v>No toma ARB</v>
      </c>
      <c r="BK859">
        <v>0</v>
      </c>
      <c r="BL859" t="str">
        <f t="shared" si="458"/>
        <v>No toma diureticos</v>
      </c>
      <c r="BM859">
        <v>0</v>
      </c>
      <c r="BN859" t="str">
        <f t="shared" si="459"/>
        <v>No toma estatinas</v>
      </c>
      <c r="BO859">
        <v>0</v>
      </c>
      <c r="BP859" t="str">
        <f t="shared" si="460"/>
        <v>Sano</v>
      </c>
      <c r="BQ859">
        <v>1</v>
      </c>
      <c r="BR859" t="str">
        <f t="shared" si="461"/>
        <v>Enfermedad cardiovascular</v>
      </c>
    </row>
    <row r="860" spans="1:70" x14ac:dyDescent="0.25">
      <c r="A860" t="s">
        <v>860</v>
      </c>
      <c r="B860">
        <v>42</v>
      </c>
      <c r="C860" t="str">
        <f t="shared" si="432"/>
        <v>Adulto</v>
      </c>
      <c r="D860" t="s">
        <v>6</v>
      </c>
      <c r="E860">
        <v>22</v>
      </c>
      <c r="F860" t="str">
        <f t="shared" si="433"/>
        <v>Peso Normal</v>
      </c>
      <c r="G860">
        <v>0</v>
      </c>
      <c r="H860" t="str">
        <f t="shared" si="434"/>
        <v>No tiene herencia</v>
      </c>
      <c r="I860">
        <v>113</v>
      </c>
      <c r="J860">
        <v>72</v>
      </c>
      <c r="K860">
        <v>81</v>
      </c>
      <c r="L860" t="str">
        <f t="shared" si="435"/>
        <v>Normal</v>
      </c>
      <c r="M860">
        <v>68</v>
      </c>
      <c r="N860" t="str">
        <f t="shared" si="436"/>
        <v>Normal</v>
      </c>
      <c r="O860">
        <v>1</v>
      </c>
      <c r="P860" t="str">
        <f t="shared" si="437"/>
        <v>Sin limitaciones</v>
      </c>
      <c r="Q860">
        <v>0</v>
      </c>
      <c r="R860" t="str">
        <f t="shared" si="438"/>
        <v>No tiene cetoacidosis</v>
      </c>
      <c r="S860">
        <v>0</v>
      </c>
      <c r="T860" t="str">
        <f t="shared" si="439"/>
        <v>No tiene Insuficiencia</v>
      </c>
      <c r="U860">
        <v>1</v>
      </c>
      <c r="V860" t="str">
        <f t="shared" si="440"/>
        <v>Hipertenso</v>
      </c>
      <c r="W860">
        <v>0.9</v>
      </c>
      <c r="X860" t="str">
        <f t="shared" si="429"/>
        <v>Normal</v>
      </c>
      <c r="Y860">
        <v>37</v>
      </c>
      <c r="Z860" t="str">
        <f t="shared" si="430"/>
        <v>Normal</v>
      </c>
      <c r="AA860">
        <v>80</v>
      </c>
      <c r="AB860" t="str">
        <f t="shared" si="441"/>
        <v>Funcion disminuida</v>
      </c>
      <c r="AC860">
        <v>22</v>
      </c>
      <c r="AD860" t="str">
        <f t="shared" si="442"/>
        <v>Normal</v>
      </c>
      <c r="AE860">
        <v>19</v>
      </c>
      <c r="AF860" t="str">
        <f t="shared" si="443"/>
        <v>Normal</v>
      </c>
      <c r="AG860">
        <v>2135</v>
      </c>
      <c r="AH860" t="str">
        <f t="shared" si="444"/>
        <v>Poliuria</v>
      </c>
      <c r="AI860">
        <v>0</v>
      </c>
      <c r="AJ860" t="str">
        <f t="shared" si="445"/>
        <v>No Diabetico</v>
      </c>
      <c r="AK860">
        <v>111</v>
      </c>
      <c r="AL860" t="str">
        <f t="shared" si="446"/>
        <v>Prediabetes</v>
      </c>
      <c r="AM860">
        <v>5</v>
      </c>
      <c r="AN860" t="str">
        <f t="shared" si="447"/>
        <v>Normal</v>
      </c>
      <c r="AO860">
        <v>160</v>
      </c>
      <c r="AP860" t="str">
        <f t="shared" si="448"/>
        <v>Normal</v>
      </c>
      <c r="AQ860">
        <v>83</v>
      </c>
      <c r="AR860" t="str">
        <f t="shared" si="449"/>
        <v>Normal</v>
      </c>
      <c r="AS860">
        <v>68</v>
      </c>
      <c r="AT860" t="str">
        <f t="shared" si="450"/>
        <v>Normal</v>
      </c>
      <c r="AU860">
        <v>169</v>
      </c>
      <c r="AV860" t="str">
        <f t="shared" si="451"/>
        <v>Alto</v>
      </c>
      <c r="AW860">
        <v>139</v>
      </c>
      <c r="AX860" t="str">
        <f t="shared" si="452"/>
        <v>Normal</v>
      </c>
      <c r="AY860">
        <v>4.7</v>
      </c>
      <c r="AZ860" t="str">
        <f t="shared" si="453"/>
        <v>Normal</v>
      </c>
      <c r="BA860">
        <v>14.2</v>
      </c>
      <c r="BB860" t="str">
        <f t="shared" si="431"/>
        <v>Normal</v>
      </c>
      <c r="BC860">
        <v>10.199999999999999</v>
      </c>
      <c r="BD860" t="str">
        <f t="shared" si="454"/>
        <v>Normal</v>
      </c>
      <c r="BE860">
        <v>4.5</v>
      </c>
      <c r="BF860" t="str">
        <f t="shared" si="455"/>
        <v>Normal</v>
      </c>
      <c r="BG860">
        <v>1</v>
      </c>
      <c r="BH860" t="str">
        <f t="shared" si="456"/>
        <v>Toma ECA</v>
      </c>
      <c r="BI860">
        <v>1</v>
      </c>
      <c r="BJ860" t="str">
        <f t="shared" si="457"/>
        <v>Toma ARB</v>
      </c>
      <c r="BK860">
        <v>1</v>
      </c>
      <c r="BL860" t="str">
        <f t="shared" si="458"/>
        <v>Toma diureticos</v>
      </c>
      <c r="BM860">
        <v>0</v>
      </c>
      <c r="BN860" t="str">
        <f t="shared" si="459"/>
        <v>No toma estatinas</v>
      </c>
      <c r="BO860">
        <v>0</v>
      </c>
      <c r="BP860" t="str">
        <f t="shared" si="460"/>
        <v>Sano</v>
      </c>
      <c r="BQ860">
        <v>0</v>
      </c>
      <c r="BR860" t="str">
        <f t="shared" si="461"/>
        <v>Sano</v>
      </c>
    </row>
    <row r="861" spans="1:70" x14ac:dyDescent="0.25">
      <c r="A861" t="s">
        <v>861</v>
      </c>
      <c r="B861">
        <v>57</v>
      </c>
      <c r="C861" t="str">
        <f t="shared" si="432"/>
        <v>Adulto</v>
      </c>
      <c r="D861" t="s">
        <v>1</v>
      </c>
      <c r="E861">
        <v>36.5</v>
      </c>
      <c r="F861" t="str">
        <f t="shared" si="433"/>
        <v>Obesidad II</v>
      </c>
      <c r="G861">
        <v>1</v>
      </c>
      <c r="H861" t="str">
        <f t="shared" si="434"/>
        <v>Tiene herencia</v>
      </c>
      <c r="I861">
        <v>180</v>
      </c>
      <c r="J861">
        <v>93</v>
      </c>
      <c r="K861">
        <v>77</v>
      </c>
      <c r="L861" t="str">
        <f t="shared" si="435"/>
        <v>Normal</v>
      </c>
      <c r="M861">
        <v>38</v>
      </c>
      <c r="N861" t="str">
        <f t="shared" si="436"/>
        <v>Reducida</v>
      </c>
      <c r="O861">
        <v>3</v>
      </c>
      <c r="P861" t="str">
        <f t="shared" si="437"/>
        <v>Limitacion marcada</v>
      </c>
      <c r="Q861">
        <v>0</v>
      </c>
      <c r="R861" t="str">
        <f t="shared" si="438"/>
        <v>No tiene cetoacidosis</v>
      </c>
      <c r="S861">
        <v>1</v>
      </c>
      <c r="T861" t="str">
        <f t="shared" si="439"/>
        <v>Tiene Insuficiencia</v>
      </c>
      <c r="U861">
        <v>1</v>
      </c>
      <c r="V861" t="str">
        <f t="shared" si="440"/>
        <v>Hipertenso</v>
      </c>
      <c r="W861">
        <v>4.9000000000000004</v>
      </c>
      <c r="X861" t="str">
        <f t="shared" si="429"/>
        <v>Alto</v>
      </c>
      <c r="Y861">
        <v>73</v>
      </c>
      <c r="Z861" t="str">
        <f t="shared" si="430"/>
        <v>Elevado</v>
      </c>
      <c r="AA861">
        <v>32</v>
      </c>
      <c r="AB861" t="str">
        <f t="shared" si="441"/>
        <v>Funcion disminuida moderada</v>
      </c>
      <c r="AC861">
        <v>1827</v>
      </c>
      <c r="AD861" t="str">
        <f t="shared" si="442"/>
        <v>Proteinuria</v>
      </c>
      <c r="AE861">
        <v>1461</v>
      </c>
      <c r="AF861" t="str">
        <f t="shared" si="443"/>
        <v>Macroalbuminuria</v>
      </c>
      <c r="AG861">
        <v>794</v>
      </c>
      <c r="AH861" t="str">
        <f t="shared" si="444"/>
        <v>Poliuria</v>
      </c>
      <c r="AI861">
        <v>1</v>
      </c>
      <c r="AJ861" t="str">
        <f t="shared" si="445"/>
        <v>Diabetico</v>
      </c>
      <c r="AK861">
        <v>190</v>
      </c>
      <c r="AL861" t="str">
        <f t="shared" si="446"/>
        <v>Diabetes</v>
      </c>
      <c r="AM861">
        <v>10.6</v>
      </c>
      <c r="AN861" t="str">
        <f t="shared" si="447"/>
        <v>Diabetes</v>
      </c>
      <c r="AO861">
        <v>222</v>
      </c>
      <c r="AP861" t="str">
        <f t="shared" si="448"/>
        <v>Alto</v>
      </c>
      <c r="AQ861">
        <v>137</v>
      </c>
      <c r="AR861" t="str">
        <f t="shared" si="449"/>
        <v>Limite alto</v>
      </c>
      <c r="AS861">
        <v>36</v>
      </c>
      <c r="AT861" t="str">
        <f t="shared" si="450"/>
        <v>Bajo</v>
      </c>
      <c r="AU861">
        <v>279</v>
      </c>
      <c r="AV861" t="str">
        <f t="shared" si="451"/>
        <v>Alto</v>
      </c>
      <c r="AW861">
        <v>140</v>
      </c>
      <c r="AX861" t="str">
        <f t="shared" si="452"/>
        <v>Normal</v>
      </c>
      <c r="AY861">
        <v>5.5</v>
      </c>
      <c r="AZ861" t="str">
        <f t="shared" si="453"/>
        <v>Alto</v>
      </c>
      <c r="BA861">
        <v>10.6</v>
      </c>
      <c r="BB861" t="str">
        <f t="shared" si="431"/>
        <v>Baja</v>
      </c>
      <c r="BC861">
        <v>7.5</v>
      </c>
      <c r="BD861" t="str">
        <f t="shared" si="454"/>
        <v>Bajo</v>
      </c>
      <c r="BE861">
        <v>6.1</v>
      </c>
      <c r="BF861" t="str">
        <f t="shared" si="455"/>
        <v>Alto</v>
      </c>
      <c r="BG861">
        <v>1</v>
      </c>
      <c r="BH861" t="str">
        <f t="shared" si="456"/>
        <v>Toma ECA</v>
      </c>
      <c r="BI861">
        <v>0</v>
      </c>
      <c r="BJ861" t="str">
        <f t="shared" si="457"/>
        <v>No toma ARB</v>
      </c>
      <c r="BK861">
        <v>1</v>
      </c>
      <c r="BL861" t="str">
        <f t="shared" si="458"/>
        <v>Toma diureticos</v>
      </c>
      <c r="BM861">
        <v>1</v>
      </c>
      <c r="BN861" t="str">
        <f t="shared" si="459"/>
        <v>Toma estatinas</v>
      </c>
      <c r="BO861">
        <v>1</v>
      </c>
      <c r="BP861" t="str">
        <f t="shared" si="460"/>
        <v>Enfermedad renal</v>
      </c>
      <c r="BQ861">
        <v>1</v>
      </c>
      <c r="BR861" t="str">
        <f t="shared" si="461"/>
        <v>Enfermedad cardiovascular</v>
      </c>
    </row>
    <row r="862" spans="1:70" x14ac:dyDescent="0.25">
      <c r="A862" t="s">
        <v>862</v>
      </c>
      <c r="B862">
        <v>45</v>
      </c>
      <c r="C862" t="str">
        <f t="shared" si="432"/>
        <v>Adulto</v>
      </c>
      <c r="D862" t="s">
        <v>6</v>
      </c>
      <c r="E862">
        <v>20.3</v>
      </c>
      <c r="F862" t="str">
        <f t="shared" si="433"/>
        <v>Peso Normal</v>
      </c>
      <c r="G862">
        <v>0</v>
      </c>
      <c r="H862" t="str">
        <f t="shared" si="434"/>
        <v>No tiene herencia</v>
      </c>
      <c r="I862">
        <v>103</v>
      </c>
      <c r="J862">
        <v>85</v>
      </c>
      <c r="K862">
        <v>60</v>
      </c>
      <c r="L862" t="str">
        <f t="shared" si="435"/>
        <v>Normal</v>
      </c>
      <c r="M862">
        <v>53</v>
      </c>
      <c r="N862" t="str">
        <f t="shared" si="436"/>
        <v>Normal</v>
      </c>
      <c r="O862">
        <v>2</v>
      </c>
      <c r="P862" t="str">
        <f t="shared" si="437"/>
        <v>Ligera limitaciones</v>
      </c>
      <c r="Q862">
        <v>0</v>
      </c>
      <c r="R862" t="str">
        <f t="shared" si="438"/>
        <v>No tiene cetoacidosis</v>
      </c>
      <c r="S862">
        <v>0</v>
      </c>
      <c r="T862" t="str">
        <f t="shared" si="439"/>
        <v>No tiene Insuficiencia</v>
      </c>
      <c r="U862">
        <v>1</v>
      </c>
      <c r="V862" t="str">
        <f t="shared" si="440"/>
        <v>Hipertenso</v>
      </c>
      <c r="W862">
        <v>0.6</v>
      </c>
      <c r="X862" t="str">
        <f t="shared" si="429"/>
        <v>Normal</v>
      </c>
      <c r="Y862">
        <v>30</v>
      </c>
      <c r="Z862" t="str">
        <f t="shared" si="430"/>
        <v>Normal</v>
      </c>
      <c r="AA862">
        <v>87</v>
      </c>
      <c r="AB862" t="str">
        <f t="shared" si="441"/>
        <v>Funcion disminuida</v>
      </c>
      <c r="AC862">
        <v>30</v>
      </c>
      <c r="AD862" t="str">
        <f t="shared" si="442"/>
        <v>Microalbuminuria</v>
      </c>
      <c r="AE862">
        <v>27</v>
      </c>
      <c r="AF862" t="str">
        <f t="shared" si="443"/>
        <v>Normal</v>
      </c>
      <c r="AG862">
        <v>2286</v>
      </c>
      <c r="AH862" t="str">
        <f t="shared" si="444"/>
        <v>Poliuria</v>
      </c>
      <c r="AI862">
        <v>0</v>
      </c>
      <c r="AJ862" t="str">
        <f t="shared" si="445"/>
        <v>No Diabetico</v>
      </c>
      <c r="AK862">
        <v>92</v>
      </c>
      <c r="AL862" t="str">
        <f t="shared" si="446"/>
        <v>Normal</v>
      </c>
      <c r="AM862">
        <v>6</v>
      </c>
      <c r="AN862" t="str">
        <f t="shared" si="447"/>
        <v>Prediabetes</v>
      </c>
      <c r="AO862">
        <v>181</v>
      </c>
      <c r="AP862" t="str">
        <f t="shared" si="448"/>
        <v>Normal</v>
      </c>
      <c r="AQ862">
        <v>127</v>
      </c>
      <c r="AR862" t="str">
        <f t="shared" si="449"/>
        <v>Casi normal</v>
      </c>
      <c r="AS862">
        <v>44</v>
      </c>
      <c r="AT862" t="str">
        <f t="shared" si="450"/>
        <v>Bajo</v>
      </c>
      <c r="AU862">
        <v>140</v>
      </c>
      <c r="AV862" t="str">
        <f t="shared" si="451"/>
        <v>Normal</v>
      </c>
      <c r="AW862">
        <v>144</v>
      </c>
      <c r="AX862" t="str">
        <f t="shared" si="452"/>
        <v>Normal</v>
      </c>
      <c r="AY862">
        <v>3.6</v>
      </c>
      <c r="AZ862" t="str">
        <f t="shared" si="453"/>
        <v>Normal</v>
      </c>
      <c r="BA862">
        <v>15.5</v>
      </c>
      <c r="BB862" t="str">
        <f t="shared" si="431"/>
        <v>Normal</v>
      </c>
      <c r="BC862">
        <v>9.6</v>
      </c>
      <c r="BD862" t="str">
        <f t="shared" si="454"/>
        <v>Normal</v>
      </c>
      <c r="BE862">
        <v>3.2</v>
      </c>
      <c r="BF862" t="str">
        <f t="shared" si="455"/>
        <v>Normal</v>
      </c>
      <c r="BG862">
        <v>1</v>
      </c>
      <c r="BH862" t="str">
        <f t="shared" si="456"/>
        <v>Toma ECA</v>
      </c>
      <c r="BI862">
        <v>1</v>
      </c>
      <c r="BJ862" t="str">
        <f t="shared" si="457"/>
        <v>Toma ARB</v>
      </c>
      <c r="BK862">
        <v>1</v>
      </c>
      <c r="BL862" t="str">
        <f t="shared" si="458"/>
        <v>Toma diureticos</v>
      </c>
      <c r="BM862">
        <v>1</v>
      </c>
      <c r="BN862" t="str">
        <f t="shared" si="459"/>
        <v>Toma estatinas</v>
      </c>
      <c r="BO862">
        <v>0</v>
      </c>
      <c r="BP862" t="str">
        <f t="shared" si="460"/>
        <v>Sano</v>
      </c>
      <c r="BQ862">
        <v>0</v>
      </c>
      <c r="BR862" t="str">
        <f t="shared" si="461"/>
        <v>Sano</v>
      </c>
    </row>
    <row r="863" spans="1:70" x14ac:dyDescent="0.25">
      <c r="A863" t="s">
        <v>863</v>
      </c>
      <c r="B863">
        <v>67</v>
      </c>
      <c r="C863" t="str">
        <f t="shared" si="432"/>
        <v>Adulto Mayor</v>
      </c>
      <c r="D863" t="s">
        <v>6</v>
      </c>
      <c r="E863">
        <v>33.200000000000003</v>
      </c>
      <c r="F863" t="str">
        <f t="shared" si="433"/>
        <v>Obesidad I</v>
      </c>
      <c r="G863">
        <v>1</v>
      </c>
      <c r="H863" t="str">
        <f t="shared" si="434"/>
        <v>Tiene herencia</v>
      </c>
      <c r="I863">
        <v>181</v>
      </c>
      <c r="J863">
        <v>98</v>
      </c>
      <c r="K863">
        <v>83</v>
      </c>
      <c r="L863" t="str">
        <f t="shared" si="435"/>
        <v>Normal</v>
      </c>
      <c r="M863">
        <v>27</v>
      </c>
      <c r="N863" t="str">
        <f t="shared" si="436"/>
        <v>Reducida</v>
      </c>
      <c r="O863">
        <v>4</v>
      </c>
      <c r="P863" t="str">
        <f t="shared" si="437"/>
        <v>Incapacidad</v>
      </c>
      <c r="Q863">
        <v>1</v>
      </c>
      <c r="R863" t="str">
        <f t="shared" si="438"/>
        <v>Tiene cetoacidosis</v>
      </c>
      <c r="S863">
        <v>0</v>
      </c>
      <c r="T863" t="str">
        <f t="shared" si="439"/>
        <v>No tiene Insuficiencia</v>
      </c>
      <c r="U863">
        <v>1</v>
      </c>
      <c r="V863" t="str">
        <f t="shared" si="440"/>
        <v>Hipertenso</v>
      </c>
      <c r="W863">
        <v>2.6</v>
      </c>
      <c r="X863" t="str">
        <f t="shared" si="429"/>
        <v>Alto</v>
      </c>
      <c r="Y863">
        <v>95</v>
      </c>
      <c r="Z863" t="str">
        <f t="shared" si="430"/>
        <v>Elevado</v>
      </c>
      <c r="AA863">
        <v>14</v>
      </c>
      <c r="AB863" t="str">
        <f t="shared" si="441"/>
        <v>Fallo renal</v>
      </c>
      <c r="AC863">
        <v>2804</v>
      </c>
      <c r="AD863" t="str">
        <f t="shared" si="442"/>
        <v>Proteinuria</v>
      </c>
      <c r="AE863">
        <v>2243</v>
      </c>
      <c r="AF863" t="str">
        <f t="shared" si="443"/>
        <v>Macroalbuminuria</v>
      </c>
      <c r="AG863">
        <v>652</v>
      </c>
      <c r="AH863" t="str">
        <f t="shared" si="444"/>
        <v>Poliuria</v>
      </c>
      <c r="AI863">
        <v>1</v>
      </c>
      <c r="AJ863" t="str">
        <f t="shared" si="445"/>
        <v>Diabetico</v>
      </c>
      <c r="AK863">
        <v>219</v>
      </c>
      <c r="AL863" t="str">
        <f t="shared" si="446"/>
        <v>Diabetes</v>
      </c>
      <c r="AM863">
        <v>10.5</v>
      </c>
      <c r="AN863" t="str">
        <f t="shared" si="447"/>
        <v>Diabetes</v>
      </c>
      <c r="AO863">
        <v>269</v>
      </c>
      <c r="AP863" t="str">
        <f t="shared" si="448"/>
        <v>Riesgo</v>
      </c>
      <c r="AQ863">
        <v>208</v>
      </c>
      <c r="AR863" t="str">
        <f t="shared" si="449"/>
        <v>Muy alto</v>
      </c>
      <c r="AS863">
        <v>30</v>
      </c>
      <c r="AT863" t="str">
        <f t="shared" si="450"/>
        <v>Bajo</v>
      </c>
      <c r="AU863">
        <v>218</v>
      </c>
      <c r="AV863" t="str">
        <f t="shared" si="451"/>
        <v>Alto</v>
      </c>
      <c r="AW863">
        <v>128</v>
      </c>
      <c r="AX863" t="str">
        <f t="shared" si="452"/>
        <v>Bajo</v>
      </c>
      <c r="AY863">
        <v>6.1</v>
      </c>
      <c r="AZ863" t="str">
        <f t="shared" si="453"/>
        <v>Alto</v>
      </c>
      <c r="BA863">
        <v>9.1999999999999993</v>
      </c>
      <c r="BB863" t="str">
        <f t="shared" si="431"/>
        <v>Baja</v>
      </c>
      <c r="BC863">
        <v>8.1</v>
      </c>
      <c r="BD863" t="str">
        <f t="shared" si="454"/>
        <v>Bajo</v>
      </c>
      <c r="BE863">
        <v>7</v>
      </c>
      <c r="BF863" t="str">
        <f t="shared" si="455"/>
        <v>Alto</v>
      </c>
      <c r="BG863">
        <v>1</v>
      </c>
      <c r="BH863" t="str">
        <f t="shared" si="456"/>
        <v>Toma ECA</v>
      </c>
      <c r="BI863">
        <v>0</v>
      </c>
      <c r="BJ863" t="str">
        <f t="shared" si="457"/>
        <v>No toma ARB</v>
      </c>
      <c r="BK863">
        <v>1</v>
      </c>
      <c r="BL863" t="str">
        <f t="shared" si="458"/>
        <v>Toma diureticos</v>
      </c>
      <c r="BM863">
        <v>1</v>
      </c>
      <c r="BN863" t="str">
        <f t="shared" si="459"/>
        <v>Toma estatinas</v>
      </c>
      <c r="BO863">
        <v>1</v>
      </c>
      <c r="BP863" t="str">
        <f t="shared" si="460"/>
        <v>Enfermedad renal</v>
      </c>
      <c r="BQ863">
        <v>1</v>
      </c>
      <c r="BR863" t="str">
        <f t="shared" si="461"/>
        <v>Enfermedad cardiovascular</v>
      </c>
    </row>
    <row r="864" spans="1:70" x14ac:dyDescent="0.25">
      <c r="A864" t="s">
        <v>864</v>
      </c>
      <c r="B864">
        <v>59</v>
      </c>
      <c r="C864" t="str">
        <f t="shared" si="432"/>
        <v>Adulto</v>
      </c>
      <c r="D864" t="s">
        <v>1</v>
      </c>
      <c r="E864">
        <v>26.6</v>
      </c>
      <c r="F864" t="str">
        <f t="shared" si="433"/>
        <v>Sobrepeso</v>
      </c>
      <c r="G864">
        <v>1</v>
      </c>
      <c r="H864" t="str">
        <f t="shared" si="434"/>
        <v>Tiene herencia</v>
      </c>
      <c r="I864">
        <v>146</v>
      </c>
      <c r="J864">
        <v>98</v>
      </c>
      <c r="K864">
        <v>79</v>
      </c>
      <c r="L864" t="str">
        <f t="shared" si="435"/>
        <v>Normal</v>
      </c>
      <c r="M864">
        <v>28</v>
      </c>
      <c r="N864" t="str">
        <f t="shared" si="436"/>
        <v>Reducida</v>
      </c>
      <c r="O864">
        <v>4</v>
      </c>
      <c r="P864" t="str">
        <f t="shared" si="437"/>
        <v>Incapacidad</v>
      </c>
      <c r="Q864">
        <v>1</v>
      </c>
      <c r="R864" t="str">
        <f t="shared" si="438"/>
        <v>Tiene cetoacidosis</v>
      </c>
      <c r="S864">
        <v>0</v>
      </c>
      <c r="T864" t="str">
        <f t="shared" si="439"/>
        <v>No tiene Insuficiencia</v>
      </c>
      <c r="U864">
        <v>1</v>
      </c>
      <c r="V864" t="str">
        <f t="shared" si="440"/>
        <v>Hipertenso</v>
      </c>
      <c r="W864">
        <v>2.6</v>
      </c>
      <c r="X864" t="str">
        <f t="shared" si="429"/>
        <v>Alto</v>
      </c>
      <c r="Y864">
        <v>115</v>
      </c>
      <c r="Z864" t="str">
        <f t="shared" si="430"/>
        <v>Riesgo</v>
      </c>
      <c r="AA864">
        <v>39</v>
      </c>
      <c r="AB864" t="str">
        <f t="shared" si="441"/>
        <v>Funcion disminuida moderada</v>
      </c>
      <c r="AC864">
        <v>2760</v>
      </c>
      <c r="AD864" t="str">
        <f t="shared" si="442"/>
        <v>Proteinuria</v>
      </c>
      <c r="AE864">
        <v>1931</v>
      </c>
      <c r="AF864" t="str">
        <f t="shared" si="443"/>
        <v>Macroalbuminuria</v>
      </c>
      <c r="AG864">
        <v>883</v>
      </c>
      <c r="AH864" t="str">
        <f t="shared" si="444"/>
        <v>Poliuria</v>
      </c>
      <c r="AI864">
        <v>0</v>
      </c>
      <c r="AJ864" t="str">
        <f t="shared" si="445"/>
        <v>No Diabetico</v>
      </c>
      <c r="AK864">
        <v>139</v>
      </c>
      <c r="AL864" t="str">
        <f t="shared" si="446"/>
        <v>Diabetes</v>
      </c>
      <c r="AM864">
        <v>9.6999999999999993</v>
      </c>
      <c r="AN864" t="str">
        <f t="shared" si="447"/>
        <v>Diabetes</v>
      </c>
      <c r="AO864">
        <v>252</v>
      </c>
      <c r="AP864" t="str">
        <f t="shared" si="448"/>
        <v>Riesgo</v>
      </c>
      <c r="AQ864">
        <v>214</v>
      </c>
      <c r="AR864" t="str">
        <f t="shared" si="449"/>
        <v>Muy alto</v>
      </c>
      <c r="AS864">
        <v>25</v>
      </c>
      <c r="AT864" t="str">
        <f t="shared" si="450"/>
        <v>Bajo</v>
      </c>
      <c r="AU864">
        <v>422</v>
      </c>
      <c r="AV864" t="str">
        <f t="shared" si="451"/>
        <v>Alto</v>
      </c>
      <c r="AW864">
        <v>126</v>
      </c>
      <c r="AX864" t="str">
        <f t="shared" si="452"/>
        <v>Bajo</v>
      </c>
      <c r="AY864">
        <v>6.5</v>
      </c>
      <c r="AZ864" t="str">
        <f t="shared" si="453"/>
        <v>Alto</v>
      </c>
      <c r="BA864">
        <v>10.7</v>
      </c>
      <c r="BB864" t="str">
        <f t="shared" si="431"/>
        <v>Baja</v>
      </c>
      <c r="BC864">
        <v>8</v>
      </c>
      <c r="BD864" t="str">
        <f t="shared" si="454"/>
        <v>Bajo</v>
      </c>
      <c r="BE864">
        <v>7.2</v>
      </c>
      <c r="BF864" t="str">
        <f t="shared" si="455"/>
        <v>Alto</v>
      </c>
      <c r="BG864">
        <v>1</v>
      </c>
      <c r="BH864" t="str">
        <f t="shared" si="456"/>
        <v>Toma ECA</v>
      </c>
      <c r="BI864">
        <v>0</v>
      </c>
      <c r="BJ864" t="str">
        <f t="shared" si="457"/>
        <v>No toma ARB</v>
      </c>
      <c r="BK864">
        <v>1</v>
      </c>
      <c r="BL864" t="str">
        <f t="shared" si="458"/>
        <v>Toma diureticos</v>
      </c>
      <c r="BM864">
        <v>1</v>
      </c>
      <c r="BN864" t="str">
        <f t="shared" si="459"/>
        <v>Toma estatinas</v>
      </c>
      <c r="BO864">
        <v>1</v>
      </c>
      <c r="BP864" t="str">
        <f t="shared" si="460"/>
        <v>Enfermedad renal</v>
      </c>
      <c r="BQ864">
        <v>0</v>
      </c>
      <c r="BR864" t="str">
        <f t="shared" si="461"/>
        <v>Sano</v>
      </c>
    </row>
    <row r="865" spans="1:70" x14ac:dyDescent="0.25">
      <c r="A865" t="s">
        <v>865</v>
      </c>
      <c r="B865">
        <v>67</v>
      </c>
      <c r="C865" t="str">
        <f t="shared" si="432"/>
        <v>Adulto Mayor</v>
      </c>
      <c r="D865" t="s">
        <v>1</v>
      </c>
      <c r="E865">
        <v>22.3</v>
      </c>
      <c r="F865" t="str">
        <f t="shared" si="433"/>
        <v>Peso Normal</v>
      </c>
      <c r="G865">
        <v>0</v>
      </c>
      <c r="H865" t="str">
        <f t="shared" si="434"/>
        <v>No tiene herencia</v>
      </c>
      <c r="I865">
        <v>135</v>
      </c>
      <c r="J865">
        <v>73</v>
      </c>
      <c r="K865">
        <v>68</v>
      </c>
      <c r="L865" t="str">
        <f t="shared" si="435"/>
        <v>Normal</v>
      </c>
      <c r="M865">
        <v>62</v>
      </c>
      <c r="N865" t="str">
        <f t="shared" si="436"/>
        <v>Normal</v>
      </c>
      <c r="O865">
        <v>1</v>
      </c>
      <c r="P865" t="str">
        <f t="shared" si="437"/>
        <v>Sin limitaciones</v>
      </c>
      <c r="Q865">
        <v>0</v>
      </c>
      <c r="R865" t="str">
        <f t="shared" si="438"/>
        <v>No tiene cetoacidosis</v>
      </c>
      <c r="S865">
        <v>0</v>
      </c>
      <c r="T865" t="str">
        <f t="shared" si="439"/>
        <v>No tiene Insuficiencia</v>
      </c>
      <c r="U865">
        <v>0</v>
      </c>
      <c r="V865" t="str">
        <f t="shared" si="440"/>
        <v>Normotenso</v>
      </c>
      <c r="W865">
        <v>0.7</v>
      </c>
      <c r="X865" t="str">
        <f t="shared" si="429"/>
        <v>Normal</v>
      </c>
      <c r="Y865">
        <v>31</v>
      </c>
      <c r="Z865" t="str">
        <f t="shared" si="430"/>
        <v>Normal</v>
      </c>
      <c r="AA865">
        <v>80</v>
      </c>
      <c r="AB865" t="str">
        <f t="shared" si="441"/>
        <v>Funcion disminuida</v>
      </c>
      <c r="AC865">
        <v>7</v>
      </c>
      <c r="AD865" t="str">
        <f t="shared" si="442"/>
        <v>Normal</v>
      </c>
      <c r="AE865">
        <v>4</v>
      </c>
      <c r="AF865" t="str">
        <f t="shared" si="443"/>
        <v>Normal</v>
      </c>
      <c r="AG865">
        <v>2209</v>
      </c>
      <c r="AH865" t="str">
        <f t="shared" si="444"/>
        <v>Poliuria</v>
      </c>
      <c r="AI865">
        <v>0</v>
      </c>
      <c r="AJ865" t="str">
        <f t="shared" si="445"/>
        <v>No Diabetico</v>
      </c>
      <c r="AK865">
        <v>99</v>
      </c>
      <c r="AL865" t="str">
        <f t="shared" si="446"/>
        <v>Normal</v>
      </c>
      <c r="AM865">
        <v>5.3</v>
      </c>
      <c r="AN865" t="str">
        <f t="shared" si="447"/>
        <v>Normal</v>
      </c>
      <c r="AO865">
        <v>195</v>
      </c>
      <c r="AP865" t="str">
        <f t="shared" si="448"/>
        <v>Normal</v>
      </c>
      <c r="AQ865">
        <v>92</v>
      </c>
      <c r="AR865" t="str">
        <f t="shared" si="449"/>
        <v>Normal</v>
      </c>
      <c r="AS865">
        <v>48</v>
      </c>
      <c r="AT865" t="str">
        <f t="shared" si="450"/>
        <v>Bajo</v>
      </c>
      <c r="AU865">
        <v>102</v>
      </c>
      <c r="AV865" t="str">
        <f t="shared" si="451"/>
        <v>Normal</v>
      </c>
      <c r="AW865">
        <v>138</v>
      </c>
      <c r="AX865" t="str">
        <f t="shared" si="452"/>
        <v>Normal</v>
      </c>
      <c r="AY865">
        <v>4.8</v>
      </c>
      <c r="AZ865" t="str">
        <f t="shared" si="453"/>
        <v>Normal</v>
      </c>
      <c r="BA865">
        <v>13.9</v>
      </c>
      <c r="BB865" t="str">
        <f t="shared" si="431"/>
        <v>Normal</v>
      </c>
      <c r="BC865">
        <v>9.1999999999999993</v>
      </c>
      <c r="BD865" t="str">
        <f t="shared" si="454"/>
        <v>Normal</v>
      </c>
      <c r="BE865">
        <v>3.2</v>
      </c>
      <c r="BF865" t="str">
        <f t="shared" si="455"/>
        <v>Normal</v>
      </c>
      <c r="BG865">
        <v>1</v>
      </c>
      <c r="BH865" t="str">
        <f t="shared" si="456"/>
        <v>Toma ECA</v>
      </c>
      <c r="BI865">
        <v>0</v>
      </c>
      <c r="BJ865" t="str">
        <f t="shared" si="457"/>
        <v>No toma ARB</v>
      </c>
      <c r="BK865">
        <v>1</v>
      </c>
      <c r="BL865" t="str">
        <f t="shared" si="458"/>
        <v>Toma diureticos</v>
      </c>
      <c r="BM865">
        <v>0</v>
      </c>
      <c r="BN865" t="str">
        <f t="shared" si="459"/>
        <v>No toma estatinas</v>
      </c>
      <c r="BO865">
        <v>0</v>
      </c>
      <c r="BP865" t="str">
        <f t="shared" si="460"/>
        <v>Sano</v>
      </c>
      <c r="BQ865">
        <v>1</v>
      </c>
      <c r="BR865" t="str">
        <f t="shared" si="461"/>
        <v>Enfermedad cardiovascular</v>
      </c>
    </row>
    <row r="866" spans="1:70" x14ac:dyDescent="0.25">
      <c r="A866" t="s">
        <v>866</v>
      </c>
      <c r="B866">
        <v>77</v>
      </c>
      <c r="C866" t="str">
        <f t="shared" si="432"/>
        <v>Adulto Mayor</v>
      </c>
      <c r="D866" t="s">
        <v>1</v>
      </c>
      <c r="E866">
        <v>37.4</v>
      </c>
      <c r="F866" t="str">
        <f t="shared" si="433"/>
        <v>Obesidad II</v>
      </c>
      <c r="G866">
        <v>0</v>
      </c>
      <c r="H866" t="str">
        <f t="shared" si="434"/>
        <v>No tiene herencia</v>
      </c>
      <c r="I866">
        <v>152</v>
      </c>
      <c r="J866">
        <v>94</v>
      </c>
      <c r="K866">
        <v>104</v>
      </c>
      <c r="L866" t="str">
        <f t="shared" si="435"/>
        <v>Taquicardia</v>
      </c>
      <c r="M866">
        <v>25</v>
      </c>
      <c r="N866" t="str">
        <f t="shared" si="436"/>
        <v>Reducida</v>
      </c>
      <c r="O866">
        <v>2</v>
      </c>
      <c r="P866" t="str">
        <f t="shared" si="437"/>
        <v>Ligera limitaciones</v>
      </c>
      <c r="Q866">
        <v>1</v>
      </c>
      <c r="R866" t="str">
        <f t="shared" si="438"/>
        <v>Tiene cetoacidosis</v>
      </c>
      <c r="S866">
        <v>1</v>
      </c>
      <c r="T866" t="str">
        <f t="shared" si="439"/>
        <v>Tiene Insuficiencia</v>
      </c>
      <c r="U866">
        <v>1</v>
      </c>
      <c r="V866" t="str">
        <f t="shared" si="440"/>
        <v>Hipertenso</v>
      </c>
      <c r="W866">
        <v>2.4</v>
      </c>
      <c r="X866" t="str">
        <f t="shared" si="429"/>
        <v>Alto</v>
      </c>
      <c r="Y866">
        <v>100</v>
      </c>
      <c r="Z866" t="str">
        <f t="shared" si="430"/>
        <v>Riesgo</v>
      </c>
      <c r="AA866">
        <v>38</v>
      </c>
      <c r="AB866" t="str">
        <f t="shared" si="441"/>
        <v>Funcion disminuida moderada</v>
      </c>
      <c r="AC866">
        <v>1277</v>
      </c>
      <c r="AD866" t="str">
        <f t="shared" si="442"/>
        <v>Proteinuria</v>
      </c>
      <c r="AE866">
        <v>893</v>
      </c>
      <c r="AF866" t="str">
        <f t="shared" si="443"/>
        <v>Macroalbuminuria</v>
      </c>
      <c r="AG866">
        <v>634</v>
      </c>
      <c r="AH866" t="str">
        <f t="shared" si="444"/>
        <v>Poliuria</v>
      </c>
      <c r="AI866">
        <v>1</v>
      </c>
      <c r="AJ866" t="str">
        <f t="shared" si="445"/>
        <v>Diabetico</v>
      </c>
      <c r="AK866">
        <v>185</v>
      </c>
      <c r="AL866" t="str">
        <f t="shared" si="446"/>
        <v>Diabetes</v>
      </c>
      <c r="AM866">
        <v>9.9</v>
      </c>
      <c r="AN866" t="str">
        <f t="shared" si="447"/>
        <v>Diabetes</v>
      </c>
      <c r="AO866">
        <v>290</v>
      </c>
      <c r="AP866" t="str">
        <f t="shared" si="448"/>
        <v>Riesgo</v>
      </c>
      <c r="AQ866">
        <v>144</v>
      </c>
      <c r="AR866" t="str">
        <f t="shared" si="449"/>
        <v>Limite alto</v>
      </c>
      <c r="AS866">
        <v>44</v>
      </c>
      <c r="AT866" t="str">
        <f t="shared" si="450"/>
        <v>Bajo</v>
      </c>
      <c r="AU866">
        <v>232</v>
      </c>
      <c r="AV866" t="str">
        <f t="shared" si="451"/>
        <v>Alto</v>
      </c>
      <c r="AW866">
        <v>138</v>
      </c>
      <c r="AX866" t="str">
        <f t="shared" si="452"/>
        <v>Normal</v>
      </c>
      <c r="AY866">
        <v>5.3</v>
      </c>
      <c r="AZ866" t="str">
        <f t="shared" si="453"/>
        <v>Alto</v>
      </c>
      <c r="BA866">
        <v>9.5</v>
      </c>
      <c r="BB866" t="str">
        <f t="shared" si="431"/>
        <v>Baja</v>
      </c>
      <c r="BC866">
        <v>8.5</v>
      </c>
      <c r="BD866" t="str">
        <f t="shared" si="454"/>
        <v>Normal</v>
      </c>
      <c r="BE866">
        <v>6.7</v>
      </c>
      <c r="BF866" t="str">
        <f t="shared" si="455"/>
        <v>Alto</v>
      </c>
      <c r="BG866">
        <v>0</v>
      </c>
      <c r="BH866" t="str">
        <f t="shared" si="456"/>
        <v>No Toma ECA</v>
      </c>
      <c r="BI866">
        <v>0</v>
      </c>
      <c r="BJ866" t="str">
        <f t="shared" si="457"/>
        <v>No toma ARB</v>
      </c>
      <c r="BK866">
        <v>0</v>
      </c>
      <c r="BL866" t="str">
        <f t="shared" si="458"/>
        <v>No toma diureticos</v>
      </c>
      <c r="BM866">
        <v>1</v>
      </c>
      <c r="BN866" t="str">
        <f t="shared" si="459"/>
        <v>Toma estatinas</v>
      </c>
      <c r="BO866">
        <v>1</v>
      </c>
      <c r="BP866" t="str">
        <f t="shared" si="460"/>
        <v>Enfermedad renal</v>
      </c>
      <c r="BQ866">
        <v>1</v>
      </c>
      <c r="BR866" t="str">
        <f t="shared" si="461"/>
        <v>Enfermedad cardiovascular</v>
      </c>
    </row>
    <row r="867" spans="1:70" x14ac:dyDescent="0.25">
      <c r="A867" t="s">
        <v>867</v>
      </c>
      <c r="B867">
        <v>66</v>
      </c>
      <c r="C867" t="str">
        <f t="shared" si="432"/>
        <v>Adulto Mayor</v>
      </c>
      <c r="D867" t="s">
        <v>6</v>
      </c>
      <c r="E867">
        <v>37.799999999999997</v>
      </c>
      <c r="F867" t="str">
        <f t="shared" si="433"/>
        <v>Obesidad II</v>
      </c>
      <c r="G867">
        <v>1</v>
      </c>
      <c r="H867" t="str">
        <f t="shared" si="434"/>
        <v>Tiene herencia</v>
      </c>
      <c r="I867">
        <v>148</v>
      </c>
      <c r="J867">
        <v>110</v>
      </c>
      <c r="K867">
        <v>85</v>
      </c>
      <c r="L867" t="str">
        <f t="shared" si="435"/>
        <v>Normal</v>
      </c>
      <c r="M867">
        <v>50</v>
      </c>
      <c r="N867" t="str">
        <f t="shared" si="436"/>
        <v>Normal</v>
      </c>
      <c r="O867">
        <v>3</v>
      </c>
      <c r="P867" t="str">
        <f t="shared" si="437"/>
        <v>Limitacion marcada</v>
      </c>
      <c r="Q867">
        <v>1</v>
      </c>
      <c r="R867" t="str">
        <f t="shared" si="438"/>
        <v>Tiene cetoacidosis</v>
      </c>
      <c r="S867">
        <v>0</v>
      </c>
      <c r="T867" t="str">
        <f t="shared" si="439"/>
        <v>No tiene Insuficiencia</v>
      </c>
      <c r="U867">
        <v>1</v>
      </c>
      <c r="V867" t="str">
        <f t="shared" si="440"/>
        <v>Hipertenso</v>
      </c>
      <c r="W867">
        <v>4.0999999999999996</v>
      </c>
      <c r="X867" t="str">
        <f t="shared" si="429"/>
        <v>Alto</v>
      </c>
      <c r="Y867">
        <v>95</v>
      </c>
      <c r="Z867" t="str">
        <f t="shared" si="430"/>
        <v>Elevado</v>
      </c>
      <c r="AA867">
        <v>41</v>
      </c>
      <c r="AB867" t="str">
        <f t="shared" si="441"/>
        <v>Funcion disminuida moderada</v>
      </c>
      <c r="AC867">
        <v>2680</v>
      </c>
      <c r="AD867" t="str">
        <f t="shared" si="442"/>
        <v>Proteinuria</v>
      </c>
      <c r="AE867">
        <v>2144</v>
      </c>
      <c r="AF867" t="str">
        <f t="shared" si="443"/>
        <v>Macroalbuminuria</v>
      </c>
      <c r="AG867">
        <v>382</v>
      </c>
      <c r="AH867" t="str">
        <f t="shared" si="444"/>
        <v>Oliguria</v>
      </c>
      <c r="AI867">
        <v>0</v>
      </c>
      <c r="AJ867" t="str">
        <f t="shared" si="445"/>
        <v>No Diabetico</v>
      </c>
      <c r="AK867">
        <v>147</v>
      </c>
      <c r="AL867" t="str">
        <f t="shared" si="446"/>
        <v>Diabetes</v>
      </c>
      <c r="AM867">
        <v>7.9</v>
      </c>
      <c r="AN867" t="str">
        <f t="shared" si="447"/>
        <v>Diabetes</v>
      </c>
      <c r="AO867">
        <v>209</v>
      </c>
      <c r="AP867" t="str">
        <f t="shared" si="448"/>
        <v>Alto</v>
      </c>
      <c r="AQ867">
        <v>217</v>
      </c>
      <c r="AR867" t="str">
        <f t="shared" si="449"/>
        <v>Muy alto</v>
      </c>
      <c r="AS867">
        <v>41</v>
      </c>
      <c r="AT867" t="str">
        <f t="shared" si="450"/>
        <v>Bajo</v>
      </c>
      <c r="AU867">
        <v>359</v>
      </c>
      <c r="AV867" t="str">
        <f t="shared" si="451"/>
        <v>Alto</v>
      </c>
      <c r="AW867">
        <v>140</v>
      </c>
      <c r="AX867" t="str">
        <f t="shared" si="452"/>
        <v>Normal</v>
      </c>
      <c r="AY867">
        <v>7</v>
      </c>
      <c r="AZ867" t="str">
        <f t="shared" si="453"/>
        <v>Alto</v>
      </c>
      <c r="BA867">
        <v>7.6</v>
      </c>
      <c r="BB867" t="str">
        <f t="shared" si="431"/>
        <v>Baja</v>
      </c>
      <c r="BC867">
        <v>8.3000000000000007</v>
      </c>
      <c r="BD867" t="str">
        <f t="shared" si="454"/>
        <v>Bajo</v>
      </c>
      <c r="BE867">
        <v>6.5</v>
      </c>
      <c r="BF867" t="str">
        <f t="shared" si="455"/>
        <v>Alto</v>
      </c>
      <c r="BG867">
        <v>1</v>
      </c>
      <c r="BH867" t="str">
        <f t="shared" si="456"/>
        <v>Toma ECA</v>
      </c>
      <c r="BI867">
        <v>0</v>
      </c>
      <c r="BJ867" t="str">
        <f t="shared" si="457"/>
        <v>No toma ARB</v>
      </c>
      <c r="BK867">
        <v>1</v>
      </c>
      <c r="BL867" t="str">
        <f t="shared" si="458"/>
        <v>Toma diureticos</v>
      </c>
      <c r="BM867">
        <v>1</v>
      </c>
      <c r="BN867" t="str">
        <f t="shared" si="459"/>
        <v>Toma estatinas</v>
      </c>
      <c r="BO867">
        <v>1</v>
      </c>
      <c r="BP867" t="str">
        <f t="shared" si="460"/>
        <v>Enfermedad renal</v>
      </c>
      <c r="BQ867">
        <v>1</v>
      </c>
      <c r="BR867" t="str">
        <f t="shared" si="461"/>
        <v>Enfermedad cardiovascular</v>
      </c>
    </row>
    <row r="868" spans="1:70" x14ac:dyDescent="0.25">
      <c r="A868" t="s">
        <v>868</v>
      </c>
      <c r="B868">
        <v>76</v>
      </c>
      <c r="C868" t="str">
        <f t="shared" si="432"/>
        <v>Adulto Mayor</v>
      </c>
      <c r="D868" t="s">
        <v>6</v>
      </c>
      <c r="E868">
        <v>26.7</v>
      </c>
      <c r="F868" t="str">
        <f t="shared" si="433"/>
        <v>Sobrepeso</v>
      </c>
      <c r="G868">
        <v>1</v>
      </c>
      <c r="H868" t="str">
        <f t="shared" si="434"/>
        <v>Tiene herencia</v>
      </c>
      <c r="I868">
        <v>174</v>
      </c>
      <c r="J868">
        <v>104</v>
      </c>
      <c r="K868">
        <v>92</v>
      </c>
      <c r="L868" t="str">
        <f t="shared" si="435"/>
        <v>Normal</v>
      </c>
      <c r="M868">
        <v>36</v>
      </c>
      <c r="N868" t="str">
        <f t="shared" si="436"/>
        <v>Reducida</v>
      </c>
      <c r="O868">
        <v>3</v>
      </c>
      <c r="P868" t="str">
        <f t="shared" si="437"/>
        <v>Limitacion marcada</v>
      </c>
      <c r="Q868">
        <v>0</v>
      </c>
      <c r="R868" t="str">
        <f t="shared" si="438"/>
        <v>No tiene cetoacidosis</v>
      </c>
      <c r="S868">
        <v>0</v>
      </c>
      <c r="T868" t="str">
        <f t="shared" si="439"/>
        <v>No tiene Insuficiencia</v>
      </c>
      <c r="U868">
        <v>1</v>
      </c>
      <c r="V868" t="str">
        <f t="shared" si="440"/>
        <v>Hipertenso</v>
      </c>
      <c r="W868">
        <v>4</v>
      </c>
      <c r="X868" t="str">
        <f t="shared" si="429"/>
        <v>Alto</v>
      </c>
      <c r="Y868">
        <v>95</v>
      </c>
      <c r="Z868" t="str">
        <f t="shared" si="430"/>
        <v>Elevado</v>
      </c>
      <c r="AA868">
        <v>39</v>
      </c>
      <c r="AB868" t="str">
        <f t="shared" si="441"/>
        <v>Funcion disminuida moderada</v>
      </c>
      <c r="AC868">
        <v>1920</v>
      </c>
      <c r="AD868" t="str">
        <f t="shared" si="442"/>
        <v>Proteinuria</v>
      </c>
      <c r="AE868">
        <v>1728</v>
      </c>
      <c r="AF868" t="str">
        <f t="shared" si="443"/>
        <v>Macroalbuminuria</v>
      </c>
      <c r="AG868">
        <v>656</v>
      </c>
      <c r="AH868" t="str">
        <f t="shared" si="444"/>
        <v>Poliuria</v>
      </c>
      <c r="AI868">
        <v>0</v>
      </c>
      <c r="AJ868" t="str">
        <f t="shared" si="445"/>
        <v>No Diabetico</v>
      </c>
      <c r="AK868">
        <v>175</v>
      </c>
      <c r="AL868" t="str">
        <f t="shared" si="446"/>
        <v>Diabetes</v>
      </c>
      <c r="AM868">
        <v>10.3</v>
      </c>
      <c r="AN868" t="str">
        <f t="shared" si="447"/>
        <v>Diabetes</v>
      </c>
      <c r="AO868">
        <v>216</v>
      </c>
      <c r="AP868" t="str">
        <f t="shared" si="448"/>
        <v>Alto</v>
      </c>
      <c r="AQ868">
        <v>210</v>
      </c>
      <c r="AR868" t="str">
        <f t="shared" si="449"/>
        <v>Muy alto</v>
      </c>
      <c r="AS868">
        <v>26</v>
      </c>
      <c r="AT868" t="str">
        <f t="shared" si="450"/>
        <v>Bajo</v>
      </c>
      <c r="AU868">
        <v>203</v>
      </c>
      <c r="AV868" t="str">
        <f t="shared" si="451"/>
        <v>Alto</v>
      </c>
      <c r="AW868">
        <v>134</v>
      </c>
      <c r="AX868" t="str">
        <f t="shared" si="452"/>
        <v>Bajo</v>
      </c>
      <c r="AY868">
        <v>5.9</v>
      </c>
      <c r="AZ868" t="str">
        <f t="shared" si="453"/>
        <v>Alto</v>
      </c>
      <c r="BA868">
        <v>7.6</v>
      </c>
      <c r="BB868" t="str">
        <f t="shared" si="431"/>
        <v>Baja</v>
      </c>
      <c r="BC868">
        <v>8.6999999999999993</v>
      </c>
      <c r="BD868" t="str">
        <f t="shared" si="454"/>
        <v>Normal</v>
      </c>
      <c r="BE868">
        <v>5.6</v>
      </c>
      <c r="BF868" t="str">
        <f t="shared" si="455"/>
        <v>Alto</v>
      </c>
      <c r="BG868">
        <v>1</v>
      </c>
      <c r="BH868" t="str">
        <f t="shared" si="456"/>
        <v>Toma ECA</v>
      </c>
      <c r="BI868">
        <v>0</v>
      </c>
      <c r="BJ868" t="str">
        <f t="shared" si="457"/>
        <v>No toma ARB</v>
      </c>
      <c r="BK868">
        <v>0</v>
      </c>
      <c r="BL868" t="str">
        <f t="shared" si="458"/>
        <v>No toma diureticos</v>
      </c>
      <c r="BM868">
        <v>1</v>
      </c>
      <c r="BN868" t="str">
        <f t="shared" si="459"/>
        <v>Toma estatinas</v>
      </c>
      <c r="BO868">
        <v>1</v>
      </c>
      <c r="BP868" t="str">
        <f t="shared" si="460"/>
        <v>Enfermedad renal</v>
      </c>
      <c r="BQ868">
        <v>0</v>
      </c>
      <c r="BR868" t="str">
        <f t="shared" si="461"/>
        <v>Sano</v>
      </c>
    </row>
    <row r="869" spans="1:70" x14ac:dyDescent="0.25">
      <c r="A869" t="s">
        <v>869</v>
      </c>
      <c r="B869">
        <v>60</v>
      </c>
      <c r="C869" t="str">
        <f t="shared" si="432"/>
        <v>Adulto Mayor</v>
      </c>
      <c r="D869" t="s">
        <v>6</v>
      </c>
      <c r="E869">
        <v>22.5</v>
      </c>
      <c r="F869" t="str">
        <f t="shared" si="433"/>
        <v>Peso Normal</v>
      </c>
      <c r="G869">
        <v>0</v>
      </c>
      <c r="H869" t="str">
        <f t="shared" si="434"/>
        <v>No tiene herencia</v>
      </c>
      <c r="I869">
        <v>122</v>
      </c>
      <c r="J869">
        <v>76</v>
      </c>
      <c r="K869">
        <v>67</v>
      </c>
      <c r="L869" t="str">
        <f t="shared" si="435"/>
        <v>Normal</v>
      </c>
      <c r="M869">
        <v>70</v>
      </c>
      <c r="N869" t="str">
        <f t="shared" si="436"/>
        <v>Normal</v>
      </c>
      <c r="O869">
        <v>1</v>
      </c>
      <c r="P869" t="str">
        <f t="shared" si="437"/>
        <v>Sin limitaciones</v>
      </c>
      <c r="Q869">
        <v>0</v>
      </c>
      <c r="R869" t="str">
        <f t="shared" si="438"/>
        <v>No tiene cetoacidosis</v>
      </c>
      <c r="S869">
        <v>0</v>
      </c>
      <c r="T869" t="str">
        <f t="shared" si="439"/>
        <v>No tiene Insuficiencia</v>
      </c>
      <c r="U869">
        <v>0</v>
      </c>
      <c r="V869" t="str">
        <f t="shared" si="440"/>
        <v>Normotenso</v>
      </c>
      <c r="W869">
        <v>1.2</v>
      </c>
      <c r="X869" t="str">
        <f t="shared" si="429"/>
        <v>Alto</v>
      </c>
      <c r="Y869">
        <v>36</v>
      </c>
      <c r="Z869" t="str">
        <f t="shared" si="430"/>
        <v>Normal</v>
      </c>
      <c r="AA869">
        <v>96</v>
      </c>
      <c r="AB869" t="str">
        <f t="shared" si="441"/>
        <v>Normal</v>
      </c>
      <c r="AC869">
        <v>28</v>
      </c>
      <c r="AD869" t="str">
        <f t="shared" si="442"/>
        <v>Normal</v>
      </c>
      <c r="AE869">
        <v>19</v>
      </c>
      <c r="AF869" t="str">
        <f t="shared" si="443"/>
        <v>Normal</v>
      </c>
      <c r="AG869">
        <v>2287</v>
      </c>
      <c r="AH869" t="str">
        <f t="shared" si="444"/>
        <v>Poliuria</v>
      </c>
      <c r="AI869">
        <v>0</v>
      </c>
      <c r="AJ869" t="str">
        <f t="shared" si="445"/>
        <v>No Diabetico</v>
      </c>
      <c r="AK869">
        <v>89</v>
      </c>
      <c r="AL869" t="str">
        <f t="shared" si="446"/>
        <v>Normal</v>
      </c>
      <c r="AM869">
        <v>5.0999999999999996</v>
      </c>
      <c r="AN869" t="str">
        <f t="shared" si="447"/>
        <v>Normal</v>
      </c>
      <c r="AO869">
        <v>219</v>
      </c>
      <c r="AP869" t="str">
        <f t="shared" si="448"/>
        <v>Alto</v>
      </c>
      <c r="AQ869">
        <v>130</v>
      </c>
      <c r="AR869" t="str">
        <f t="shared" si="449"/>
        <v>Limite alto</v>
      </c>
      <c r="AS869">
        <v>56</v>
      </c>
      <c r="AT869" t="str">
        <f t="shared" si="450"/>
        <v>Bajo</v>
      </c>
      <c r="AU869">
        <v>166</v>
      </c>
      <c r="AV869" t="str">
        <f t="shared" si="451"/>
        <v>Alto</v>
      </c>
      <c r="AW869">
        <v>144</v>
      </c>
      <c r="AX869" t="str">
        <f t="shared" si="452"/>
        <v>Normal</v>
      </c>
      <c r="AY869">
        <v>4.0999999999999996</v>
      </c>
      <c r="AZ869" t="str">
        <f t="shared" si="453"/>
        <v>Normal</v>
      </c>
      <c r="BA869">
        <v>12.6</v>
      </c>
      <c r="BB869" t="str">
        <f t="shared" si="431"/>
        <v>Normal</v>
      </c>
      <c r="BC869">
        <v>8.9</v>
      </c>
      <c r="BD869" t="str">
        <f t="shared" si="454"/>
        <v>Normal</v>
      </c>
      <c r="BE869">
        <v>4.3</v>
      </c>
      <c r="BF869" t="str">
        <f t="shared" si="455"/>
        <v>Normal</v>
      </c>
      <c r="BG869">
        <v>1</v>
      </c>
      <c r="BH869" t="str">
        <f t="shared" si="456"/>
        <v>Toma ECA</v>
      </c>
      <c r="BI869">
        <v>0</v>
      </c>
      <c r="BJ869" t="str">
        <f t="shared" si="457"/>
        <v>No toma ARB</v>
      </c>
      <c r="BK869">
        <v>0</v>
      </c>
      <c r="BL869" t="str">
        <f t="shared" si="458"/>
        <v>No toma diureticos</v>
      </c>
      <c r="BM869">
        <v>0</v>
      </c>
      <c r="BN869" t="str">
        <f t="shared" si="459"/>
        <v>No toma estatinas</v>
      </c>
      <c r="BO869">
        <v>0</v>
      </c>
      <c r="BP869" t="str">
        <f t="shared" si="460"/>
        <v>Sano</v>
      </c>
      <c r="BQ869">
        <v>0</v>
      </c>
      <c r="BR869" t="str">
        <f t="shared" si="461"/>
        <v>Sano</v>
      </c>
    </row>
    <row r="870" spans="1:70" x14ac:dyDescent="0.25">
      <c r="A870" t="s">
        <v>870</v>
      </c>
      <c r="B870">
        <v>68</v>
      </c>
      <c r="C870" t="str">
        <f t="shared" si="432"/>
        <v>Adulto Mayor</v>
      </c>
      <c r="D870" t="s">
        <v>1</v>
      </c>
      <c r="E870">
        <v>32</v>
      </c>
      <c r="F870" t="str">
        <f t="shared" si="433"/>
        <v>Obesidad I</v>
      </c>
      <c r="G870">
        <v>1</v>
      </c>
      <c r="H870" t="str">
        <f t="shared" si="434"/>
        <v>Tiene herencia</v>
      </c>
      <c r="I870">
        <v>167</v>
      </c>
      <c r="J870">
        <v>107</v>
      </c>
      <c r="K870">
        <v>77</v>
      </c>
      <c r="L870" t="str">
        <f t="shared" si="435"/>
        <v>Normal</v>
      </c>
      <c r="M870">
        <v>33</v>
      </c>
      <c r="N870" t="str">
        <f t="shared" si="436"/>
        <v>Reducida</v>
      </c>
      <c r="O870">
        <v>4</v>
      </c>
      <c r="P870" t="str">
        <f t="shared" si="437"/>
        <v>Incapacidad</v>
      </c>
      <c r="Q870">
        <v>1</v>
      </c>
      <c r="R870" t="str">
        <f t="shared" si="438"/>
        <v>Tiene cetoacidosis</v>
      </c>
      <c r="S870">
        <v>1</v>
      </c>
      <c r="T870" t="str">
        <f t="shared" si="439"/>
        <v>Tiene Insuficiencia</v>
      </c>
      <c r="U870">
        <v>1</v>
      </c>
      <c r="V870" t="str">
        <f t="shared" si="440"/>
        <v>Hipertenso</v>
      </c>
      <c r="W870">
        <v>4.5</v>
      </c>
      <c r="X870" t="str">
        <f t="shared" si="429"/>
        <v>Alto</v>
      </c>
      <c r="Y870">
        <v>111</v>
      </c>
      <c r="Z870" t="str">
        <f t="shared" si="430"/>
        <v>Riesgo</v>
      </c>
      <c r="AA870">
        <v>57</v>
      </c>
      <c r="AB870" t="str">
        <f t="shared" si="441"/>
        <v>Funcion disminuida moderada</v>
      </c>
      <c r="AC870">
        <v>2177</v>
      </c>
      <c r="AD870" t="str">
        <f t="shared" si="442"/>
        <v>Proteinuria</v>
      </c>
      <c r="AE870">
        <v>1741</v>
      </c>
      <c r="AF870" t="str">
        <f t="shared" si="443"/>
        <v>Macroalbuminuria</v>
      </c>
      <c r="AG870">
        <v>787</v>
      </c>
      <c r="AH870" t="str">
        <f t="shared" si="444"/>
        <v>Poliuria</v>
      </c>
      <c r="AI870">
        <v>1</v>
      </c>
      <c r="AJ870" t="str">
        <f t="shared" si="445"/>
        <v>Diabetico</v>
      </c>
      <c r="AK870">
        <v>144</v>
      </c>
      <c r="AL870" t="str">
        <f t="shared" si="446"/>
        <v>Diabetes</v>
      </c>
      <c r="AM870">
        <v>8.3000000000000007</v>
      </c>
      <c r="AN870" t="str">
        <f t="shared" si="447"/>
        <v>Diabetes</v>
      </c>
      <c r="AO870">
        <v>316</v>
      </c>
      <c r="AP870" t="str">
        <f t="shared" si="448"/>
        <v>Riesgo</v>
      </c>
      <c r="AQ870">
        <v>215</v>
      </c>
      <c r="AR870" t="str">
        <f t="shared" si="449"/>
        <v>Muy alto</v>
      </c>
      <c r="AS870">
        <v>42</v>
      </c>
      <c r="AT870" t="str">
        <f t="shared" si="450"/>
        <v>Bajo</v>
      </c>
      <c r="AU870">
        <v>419</v>
      </c>
      <c r="AV870" t="str">
        <f t="shared" si="451"/>
        <v>Alto</v>
      </c>
      <c r="AW870">
        <v>139</v>
      </c>
      <c r="AX870" t="str">
        <f t="shared" si="452"/>
        <v>Normal</v>
      </c>
      <c r="AY870">
        <v>7</v>
      </c>
      <c r="AZ870" t="str">
        <f t="shared" si="453"/>
        <v>Alto</v>
      </c>
      <c r="BA870">
        <v>8</v>
      </c>
      <c r="BB870" t="str">
        <f t="shared" si="431"/>
        <v>Baja</v>
      </c>
      <c r="BC870">
        <v>8.9</v>
      </c>
      <c r="BD870" t="str">
        <f t="shared" si="454"/>
        <v>Normal</v>
      </c>
      <c r="BE870">
        <v>4.8</v>
      </c>
      <c r="BF870" t="str">
        <f t="shared" si="455"/>
        <v>Alto</v>
      </c>
      <c r="BG870">
        <v>0</v>
      </c>
      <c r="BH870" t="str">
        <f t="shared" si="456"/>
        <v>No Toma ECA</v>
      </c>
      <c r="BI870">
        <v>0</v>
      </c>
      <c r="BJ870" t="str">
        <f t="shared" si="457"/>
        <v>No toma ARB</v>
      </c>
      <c r="BK870">
        <v>1</v>
      </c>
      <c r="BL870" t="str">
        <f t="shared" si="458"/>
        <v>Toma diureticos</v>
      </c>
      <c r="BM870">
        <v>1</v>
      </c>
      <c r="BN870" t="str">
        <f t="shared" si="459"/>
        <v>Toma estatinas</v>
      </c>
      <c r="BO870">
        <v>1</v>
      </c>
      <c r="BP870" t="str">
        <f t="shared" si="460"/>
        <v>Enfermedad renal</v>
      </c>
      <c r="BQ870">
        <v>0</v>
      </c>
      <c r="BR870" t="str">
        <f t="shared" si="461"/>
        <v>Sano</v>
      </c>
    </row>
    <row r="871" spans="1:70" x14ac:dyDescent="0.25">
      <c r="A871" t="s">
        <v>871</v>
      </c>
      <c r="B871">
        <v>61</v>
      </c>
      <c r="C871" t="str">
        <f t="shared" si="432"/>
        <v>Adulto Mayor</v>
      </c>
      <c r="D871" t="s">
        <v>1</v>
      </c>
      <c r="E871">
        <v>26.1</v>
      </c>
      <c r="F871" t="str">
        <f t="shared" si="433"/>
        <v>Sobrepeso</v>
      </c>
      <c r="G871">
        <v>0</v>
      </c>
      <c r="H871" t="str">
        <f t="shared" si="434"/>
        <v>No tiene herencia</v>
      </c>
      <c r="I871">
        <v>108</v>
      </c>
      <c r="J871">
        <v>72</v>
      </c>
      <c r="K871">
        <v>82</v>
      </c>
      <c r="L871" t="str">
        <f t="shared" si="435"/>
        <v>Normal</v>
      </c>
      <c r="M871">
        <v>56</v>
      </c>
      <c r="N871" t="str">
        <f t="shared" si="436"/>
        <v>Normal</v>
      </c>
      <c r="O871">
        <v>1</v>
      </c>
      <c r="P871" t="str">
        <f t="shared" si="437"/>
        <v>Sin limitaciones</v>
      </c>
      <c r="Q871">
        <v>0</v>
      </c>
      <c r="R871" t="str">
        <f t="shared" si="438"/>
        <v>No tiene cetoacidosis</v>
      </c>
      <c r="S871">
        <v>0</v>
      </c>
      <c r="T871" t="str">
        <f t="shared" si="439"/>
        <v>No tiene Insuficiencia</v>
      </c>
      <c r="U871">
        <v>0</v>
      </c>
      <c r="V871" t="str">
        <f t="shared" si="440"/>
        <v>Normotenso</v>
      </c>
      <c r="W871">
        <v>0.7</v>
      </c>
      <c r="X871" t="str">
        <f t="shared" si="429"/>
        <v>Normal</v>
      </c>
      <c r="Y871">
        <v>27</v>
      </c>
      <c r="Z871" t="str">
        <f t="shared" si="430"/>
        <v>Normal</v>
      </c>
      <c r="AA871">
        <v>77</v>
      </c>
      <c r="AB871" t="str">
        <f t="shared" si="441"/>
        <v>Funcion disminuida</v>
      </c>
      <c r="AC871">
        <v>26</v>
      </c>
      <c r="AD871" t="str">
        <f t="shared" si="442"/>
        <v>Normal</v>
      </c>
      <c r="AE871">
        <v>23</v>
      </c>
      <c r="AF871" t="str">
        <f t="shared" si="443"/>
        <v>Normal</v>
      </c>
      <c r="AG871">
        <v>1912</v>
      </c>
      <c r="AH871" t="str">
        <f t="shared" si="444"/>
        <v>Poliuria</v>
      </c>
      <c r="AI871">
        <v>1</v>
      </c>
      <c r="AJ871" t="str">
        <f t="shared" si="445"/>
        <v>Diabetico</v>
      </c>
      <c r="AK871">
        <v>115</v>
      </c>
      <c r="AL871" t="str">
        <f t="shared" si="446"/>
        <v>Prediabetes</v>
      </c>
      <c r="AM871">
        <v>6</v>
      </c>
      <c r="AN871" t="str">
        <f t="shared" si="447"/>
        <v>Prediabetes</v>
      </c>
      <c r="AO871">
        <v>178</v>
      </c>
      <c r="AP871" t="str">
        <f t="shared" si="448"/>
        <v>Normal</v>
      </c>
      <c r="AQ871">
        <v>119</v>
      </c>
      <c r="AR871" t="str">
        <f t="shared" si="449"/>
        <v>Casi normal</v>
      </c>
      <c r="AS871">
        <v>55</v>
      </c>
      <c r="AT871" t="str">
        <f t="shared" si="450"/>
        <v>Bajo</v>
      </c>
      <c r="AU871">
        <v>112</v>
      </c>
      <c r="AV871" t="str">
        <f t="shared" si="451"/>
        <v>Normal</v>
      </c>
      <c r="AW871">
        <v>143</v>
      </c>
      <c r="AX871" t="str">
        <f t="shared" si="452"/>
        <v>Normal</v>
      </c>
      <c r="AY871">
        <v>4.4000000000000004</v>
      </c>
      <c r="AZ871" t="str">
        <f t="shared" si="453"/>
        <v>Normal</v>
      </c>
      <c r="BA871">
        <v>12.7</v>
      </c>
      <c r="BB871" t="str">
        <f t="shared" si="431"/>
        <v>Baja</v>
      </c>
      <c r="BC871">
        <v>9.6</v>
      </c>
      <c r="BD871" t="str">
        <f t="shared" si="454"/>
        <v>Normal</v>
      </c>
      <c r="BE871">
        <v>2.8</v>
      </c>
      <c r="BF871" t="str">
        <f t="shared" si="455"/>
        <v>Normal</v>
      </c>
      <c r="BG871">
        <v>1</v>
      </c>
      <c r="BH871" t="str">
        <f t="shared" si="456"/>
        <v>Toma ECA</v>
      </c>
      <c r="BI871">
        <v>0</v>
      </c>
      <c r="BJ871" t="str">
        <f t="shared" si="457"/>
        <v>No toma ARB</v>
      </c>
      <c r="BK871">
        <v>0</v>
      </c>
      <c r="BL871" t="str">
        <f t="shared" si="458"/>
        <v>No toma diureticos</v>
      </c>
      <c r="BM871">
        <v>0</v>
      </c>
      <c r="BN871" t="str">
        <f t="shared" si="459"/>
        <v>No toma estatinas</v>
      </c>
      <c r="BO871">
        <v>0</v>
      </c>
      <c r="BP871" t="str">
        <f t="shared" si="460"/>
        <v>Sano</v>
      </c>
      <c r="BQ871">
        <v>1</v>
      </c>
      <c r="BR871" t="str">
        <f t="shared" si="461"/>
        <v>Enfermedad cardiovascular</v>
      </c>
    </row>
    <row r="872" spans="1:70" x14ac:dyDescent="0.25">
      <c r="A872" t="s">
        <v>872</v>
      </c>
      <c r="B872">
        <v>35</v>
      </c>
      <c r="C872" t="str">
        <f t="shared" si="432"/>
        <v>Adulto</v>
      </c>
      <c r="D872" t="s">
        <v>6</v>
      </c>
      <c r="E872">
        <v>20.2</v>
      </c>
      <c r="F872" t="str">
        <f t="shared" si="433"/>
        <v>Peso Normal</v>
      </c>
      <c r="G872">
        <v>0</v>
      </c>
      <c r="H872" t="str">
        <f t="shared" si="434"/>
        <v>No tiene herencia</v>
      </c>
      <c r="I872">
        <v>121</v>
      </c>
      <c r="J872">
        <v>81</v>
      </c>
      <c r="K872">
        <v>77</v>
      </c>
      <c r="L872" t="str">
        <f t="shared" si="435"/>
        <v>Normal</v>
      </c>
      <c r="M872">
        <v>65</v>
      </c>
      <c r="N872" t="str">
        <f t="shared" si="436"/>
        <v>Normal</v>
      </c>
      <c r="O872">
        <v>2</v>
      </c>
      <c r="P872" t="str">
        <f t="shared" si="437"/>
        <v>Ligera limitaciones</v>
      </c>
      <c r="Q872">
        <v>0</v>
      </c>
      <c r="R872" t="str">
        <f t="shared" si="438"/>
        <v>No tiene cetoacidosis</v>
      </c>
      <c r="S872">
        <v>0</v>
      </c>
      <c r="T872" t="str">
        <f t="shared" si="439"/>
        <v>No tiene Insuficiencia</v>
      </c>
      <c r="U872">
        <v>1</v>
      </c>
      <c r="V872" t="str">
        <f t="shared" si="440"/>
        <v>Hipertenso</v>
      </c>
      <c r="W872">
        <v>0.8</v>
      </c>
      <c r="X872" t="str">
        <f t="shared" si="429"/>
        <v>Normal</v>
      </c>
      <c r="Y872">
        <v>28</v>
      </c>
      <c r="Z872" t="str">
        <f t="shared" si="430"/>
        <v>Normal</v>
      </c>
      <c r="AA872">
        <v>115</v>
      </c>
      <c r="AB872" t="str">
        <f t="shared" si="441"/>
        <v>Normal</v>
      </c>
      <c r="AC872">
        <v>13</v>
      </c>
      <c r="AD872" t="str">
        <f t="shared" si="442"/>
        <v>Normal</v>
      </c>
      <c r="AE872">
        <v>11</v>
      </c>
      <c r="AF872" t="str">
        <f t="shared" si="443"/>
        <v>Normal</v>
      </c>
      <c r="AG872">
        <v>1485</v>
      </c>
      <c r="AH872" t="str">
        <f t="shared" si="444"/>
        <v>Poliuria</v>
      </c>
      <c r="AI872">
        <v>0</v>
      </c>
      <c r="AJ872" t="str">
        <f t="shared" si="445"/>
        <v>No Diabetico</v>
      </c>
      <c r="AK872">
        <v>89</v>
      </c>
      <c r="AL872" t="str">
        <f t="shared" si="446"/>
        <v>Normal</v>
      </c>
      <c r="AM872">
        <v>5.9</v>
      </c>
      <c r="AN872" t="str">
        <f t="shared" si="447"/>
        <v>Prediabetes</v>
      </c>
      <c r="AO872">
        <v>175</v>
      </c>
      <c r="AP872" t="str">
        <f t="shared" si="448"/>
        <v>Normal</v>
      </c>
      <c r="AQ872">
        <v>83</v>
      </c>
      <c r="AR872" t="str">
        <f t="shared" si="449"/>
        <v>Normal</v>
      </c>
      <c r="AS872">
        <v>65</v>
      </c>
      <c r="AT872" t="str">
        <f t="shared" si="450"/>
        <v>Normal</v>
      </c>
      <c r="AU872">
        <v>107</v>
      </c>
      <c r="AV872" t="str">
        <f t="shared" si="451"/>
        <v>Normal</v>
      </c>
      <c r="AW872">
        <v>136</v>
      </c>
      <c r="AX872" t="str">
        <f t="shared" si="452"/>
        <v>Normal</v>
      </c>
      <c r="AY872">
        <v>4.7</v>
      </c>
      <c r="AZ872" t="str">
        <f t="shared" si="453"/>
        <v>Normal</v>
      </c>
      <c r="BA872">
        <v>13.3</v>
      </c>
      <c r="BB872" t="str">
        <f t="shared" si="431"/>
        <v>Normal</v>
      </c>
      <c r="BC872">
        <v>9.3000000000000007</v>
      </c>
      <c r="BD872" t="str">
        <f t="shared" si="454"/>
        <v>Normal</v>
      </c>
      <c r="BE872">
        <v>3.9</v>
      </c>
      <c r="BF872" t="str">
        <f t="shared" si="455"/>
        <v>Normal</v>
      </c>
      <c r="BG872">
        <v>0</v>
      </c>
      <c r="BH872" t="str">
        <f t="shared" si="456"/>
        <v>No Toma ECA</v>
      </c>
      <c r="BI872">
        <v>0</v>
      </c>
      <c r="BJ872" t="str">
        <f t="shared" si="457"/>
        <v>No toma ARB</v>
      </c>
      <c r="BK872">
        <v>0</v>
      </c>
      <c r="BL872" t="str">
        <f t="shared" si="458"/>
        <v>No toma diureticos</v>
      </c>
      <c r="BM872">
        <v>0</v>
      </c>
      <c r="BN872" t="str">
        <f t="shared" si="459"/>
        <v>No toma estatinas</v>
      </c>
      <c r="BO872">
        <v>0</v>
      </c>
      <c r="BP872" t="str">
        <f t="shared" si="460"/>
        <v>Sano</v>
      </c>
      <c r="BQ872">
        <v>1</v>
      </c>
      <c r="BR872" t="str">
        <f t="shared" si="461"/>
        <v>Enfermedad cardiovascular</v>
      </c>
    </row>
    <row r="873" spans="1:70" x14ac:dyDescent="0.25">
      <c r="A873" t="s">
        <v>873</v>
      </c>
      <c r="B873">
        <v>42</v>
      </c>
      <c r="C873" t="str">
        <f t="shared" si="432"/>
        <v>Adulto</v>
      </c>
      <c r="D873" t="s">
        <v>1</v>
      </c>
      <c r="E873">
        <v>20.5</v>
      </c>
      <c r="F873" t="str">
        <f t="shared" si="433"/>
        <v>Peso Normal</v>
      </c>
      <c r="G873">
        <v>1</v>
      </c>
      <c r="H873" t="str">
        <f t="shared" si="434"/>
        <v>Tiene herencia</v>
      </c>
      <c r="I873">
        <v>103</v>
      </c>
      <c r="J873">
        <v>79</v>
      </c>
      <c r="K873">
        <v>77</v>
      </c>
      <c r="L873" t="str">
        <f t="shared" si="435"/>
        <v>Normal</v>
      </c>
      <c r="M873">
        <v>52</v>
      </c>
      <c r="N873" t="str">
        <f t="shared" si="436"/>
        <v>Normal</v>
      </c>
      <c r="O873">
        <v>1</v>
      </c>
      <c r="P873" t="str">
        <f t="shared" si="437"/>
        <v>Sin limitaciones</v>
      </c>
      <c r="Q873">
        <v>0</v>
      </c>
      <c r="R873" t="str">
        <f t="shared" si="438"/>
        <v>No tiene cetoacidosis</v>
      </c>
      <c r="S873">
        <v>0</v>
      </c>
      <c r="T873" t="str">
        <f t="shared" si="439"/>
        <v>No tiene Insuficiencia</v>
      </c>
      <c r="U873">
        <v>1</v>
      </c>
      <c r="V873" t="str">
        <f t="shared" si="440"/>
        <v>Hipertenso</v>
      </c>
      <c r="W873">
        <v>0.7</v>
      </c>
      <c r="X873" t="str">
        <f t="shared" si="429"/>
        <v>Normal</v>
      </c>
      <c r="Y873">
        <v>36</v>
      </c>
      <c r="Z873" t="str">
        <f t="shared" si="430"/>
        <v>Normal</v>
      </c>
      <c r="AA873">
        <v>117</v>
      </c>
      <c r="AB873" t="str">
        <f t="shared" si="441"/>
        <v>Normal</v>
      </c>
      <c r="AC873">
        <v>13</v>
      </c>
      <c r="AD873" t="str">
        <f t="shared" si="442"/>
        <v>Normal</v>
      </c>
      <c r="AE873">
        <v>10</v>
      </c>
      <c r="AF873" t="str">
        <f t="shared" si="443"/>
        <v>Normal</v>
      </c>
      <c r="AG873">
        <v>1691</v>
      </c>
      <c r="AH873" t="str">
        <f t="shared" si="444"/>
        <v>Poliuria</v>
      </c>
      <c r="AI873">
        <v>0</v>
      </c>
      <c r="AJ873" t="str">
        <f t="shared" si="445"/>
        <v>No Diabetico</v>
      </c>
      <c r="AK873">
        <v>125</v>
      </c>
      <c r="AL873" t="str">
        <f t="shared" si="446"/>
        <v>Prediabetes</v>
      </c>
      <c r="AM873">
        <v>6.1</v>
      </c>
      <c r="AN873" t="str">
        <f t="shared" si="447"/>
        <v>Prediabetes</v>
      </c>
      <c r="AO873">
        <v>184</v>
      </c>
      <c r="AP873" t="str">
        <f t="shared" si="448"/>
        <v>Normal</v>
      </c>
      <c r="AQ873">
        <v>94</v>
      </c>
      <c r="AR873" t="str">
        <f t="shared" si="449"/>
        <v>Normal</v>
      </c>
      <c r="AS873">
        <v>49</v>
      </c>
      <c r="AT873" t="str">
        <f t="shared" si="450"/>
        <v>Bajo</v>
      </c>
      <c r="AU873">
        <v>169</v>
      </c>
      <c r="AV873" t="str">
        <f t="shared" si="451"/>
        <v>Alto</v>
      </c>
      <c r="AW873">
        <v>144</v>
      </c>
      <c r="AX873" t="str">
        <f t="shared" si="452"/>
        <v>Normal</v>
      </c>
      <c r="AY873">
        <v>4.4000000000000004</v>
      </c>
      <c r="AZ873" t="str">
        <f t="shared" si="453"/>
        <v>Normal</v>
      </c>
      <c r="BA873">
        <v>13.7</v>
      </c>
      <c r="BB873" t="str">
        <f t="shared" si="431"/>
        <v>Normal</v>
      </c>
      <c r="BC873">
        <v>9.6999999999999993</v>
      </c>
      <c r="BD873" t="str">
        <f t="shared" si="454"/>
        <v>Normal</v>
      </c>
      <c r="BE873">
        <v>3.7</v>
      </c>
      <c r="BF873" t="str">
        <f t="shared" si="455"/>
        <v>Normal</v>
      </c>
      <c r="BG873">
        <v>0</v>
      </c>
      <c r="BH873" t="str">
        <f t="shared" si="456"/>
        <v>No Toma ECA</v>
      </c>
      <c r="BI873">
        <v>1</v>
      </c>
      <c r="BJ873" t="str">
        <f t="shared" si="457"/>
        <v>Toma ARB</v>
      </c>
      <c r="BK873">
        <v>0</v>
      </c>
      <c r="BL873" t="str">
        <f t="shared" si="458"/>
        <v>No toma diureticos</v>
      </c>
      <c r="BM873">
        <v>1</v>
      </c>
      <c r="BN873" t="str">
        <f t="shared" si="459"/>
        <v>Toma estatinas</v>
      </c>
      <c r="BO873">
        <v>0</v>
      </c>
      <c r="BP873" t="str">
        <f t="shared" si="460"/>
        <v>Sano</v>
      </c>
      <c r="BQ873">
        <v>0</v>
      </c>
      <c r="BR873" t="str">
        <f t="shared" si="461"/>
        <v>Sano</v>
      </c>
    </row>
    <row r="874" spans="1:70" x14ac:dyDescent="0.25">
      <c r="A874" t="s">
        <v>874</v>
      </c>
      <c r="B874">
        <v>65</v>
      </c>
      <c r="C874" t="str">
        <f t="shared" si="432"/>
        <v>Adulto Mayor</v>
      </c>
      <c r="D874" t="s">
        <v>6</v>
      </c>
      <c r="E874">
        <v>20.3</v>
      </c>
      <c r="F874" t="str">
        <f t="shared" si="433"/>
        <v>Peso Normal</v>
      </c>
      <c r="G874">
        <v>0</v>
      </c>
      <c r="H874" t="str">
        <f t="shared" si="434"/>
        <v>No tiene herencia</v>
      </c>
      <c r="I874">
        <v>125</v>
      </c>
      <c r="J874">
        <v>79</v>
      </c>
      <c r="K874">
        <v>90</v>
      </c>
      <c r="L874" t="str">
        <f t="shared" si="435"/>
        <v>Normal</v>
      </c>
      <c r="M874">
        <v>66</v>
      </c>
      <c r="N874" t="str">
        <f t="shared" si="436"/>
        <v>Normal</v>
      </c>
      <c r="O874">
        <v>1</v>
      </c>
      <c r="P874" t="str">
        <f t="shared" si="437"/>
        <v>Sin limitaciones</v>
      </c>
      <c r="Q874">
        <v>0</v>
      </c>
      <c r="R874" t="str">
        <f t="shared" si="438"/>
        <v>No tiene cetoacidosis</v>
      </c>
      <c r="S874">
        <v>0</v>
      </c>
      <c r="T874" t="str">
        <f t="shared" si="439"/>
        <v>No tiene Insuficiencia</v>
      </c>
      <c r="U874">
        <v>1</v>
      </c>
      <c r="V874" t="str">
        <f t="shared" si="440"/>
        <v>Hipertenso</v>
      </c>
      <c r="W874">
        <v>0.7</v>
      </c>
      <c r="X874" t="str">
        <f t="shared" si="429"/>
        <v>Normal</v>
      </c>
      <c r="Y874">
        <v>20</v>
      </c>
      <c r="Z874" t="str">
        <f t="shared" si="430"/>
        <v>Normal</v>
      </c>
      <c r="AA874">
        <v>112</v>
      </c>
      <c r="AB874" t="str">
        <f t="shared" si="441"/>
        <v>Normal</v>
      </c>
      <c r="AC874">
        <v>30</v>
      </c>
      <c r="AD874" t="str">
        <f t="shared" si="442"/>
        <v>Microalbuminuria</v>
      </c>
      <c r="AE874">
        <v>21</v>
      </c>
      <c r="AF874" t="str">
        <f t="shared" si="443"/>
        <v>Normal</v>
      </c>
      <c r="AG874">
        <v>1100</v>
      </c>
      <c r="AH874" t="str">
        <f t="shared" si="444"/>
        <v>Poliuria</v>
      </c>
      <c r="AI874">
        <v>0</v>
      </c>
      <c r="AJ874" t="str">
        <f t="shared" si="445"/>
        <v>No Diabetico</v>
      </c>
      <c r="AK874">
        <v>90</v>
      </c>
      <c r="AL874" t="str">
        <f t="shared" si="446"/>
        <v>Normal</v>
      </c>
      <c r="AM874">
        <v>5.5</v>
      </c>
      <c r="AN874" t="str">
        <f t="shared" si="447"/>
        <v>Normal</v>
      </c>
      <c r="AO874">
        <v>171</v>
      </c>
      <c r="AP874" t="str">
        <f t="shared" si="448"/>
        <v>Normal</v>
      </c>
      <c r="AQ874">
        <v>81</v>
      </c>
      <c r="AR874" t="str">
        <f t="shared" si="449"/>
        <v>Normal</v>
      </c>
      <c r="AS874">
        <v>59</v>
      </c>
      <c r="AT874" t="str">
        <f t="shared" si="450"/>
        <v>Bajo</v>
      </c>
      <c r="AU874">
        <v>96</v>
      </c>
      <c r="AV874" t="str">
        <f t="shared" si="451"/>
        <v>Normal</v>
      </c>
      <c r="AW874">
        <v>138</v>
      </c>
      <c r="AX874" t="str">
        <f t="shared" si="452"/>
        <v>Normal</v>
      </c>
      <c r="AY874">
        <v>4.5999999999999996</v>
      </c>
      <c r="AZ874" t="str">
        <f t="shared" si="453"/>
        <v>Normal</v>
      </c>
      <c r="BA874">
        <v>12.3</v>
      </c>
      <c r="BB874" t="str">
        <f t="shared" si="431"/>
        <v>Normal</v>
      </c>
      <c r="BC874">
        <v>9.5</v>
      </c>
      <c r="BD874" t="str">
        <f t="shared" si="454"/>
        <v>Normal</v>
      </c>
      <c r="BE874">
        <v>2.5</v>
      </c>
      <c r="BF874" t="str">
        <f t="shared" si="455"/>
        <v>Normal</v>
      </c>
      <c r="BG874">
        <v>0</v>
      </c>
      <c r="BH874" t="str">
        <f t="shared" si="456"/>
        <v>No Toma ECA</v>
      </c>
      <c r="BI874">
        <v>0</v>
      </c>
      <c r="BJ874" t="str">
        <f t="shared" si="457"/>
        <v>No toma ARB</v>
      </c>
      <c r="BK874">
        <v>1</v>
      </c>
      <c r="BL874" t="str">
        <f t="shared" si="458"/>
        <v>Toma diureticos</v>
      </c>
      <c r="BM874">
        <v>1</v>
      </c>
      <c r="BN874" t="str">
        <f t="shared" si="459"/>
        <v>Toma estatinas</v>
      </c>
      <c r="BO874">
        <v>0</v>
      </c>
      <c r="BP874" t="str">
        <f t="shared" si="460"/>
        <v>Sano</v>
      </c>
      <c r="BQ874">
        <v>0</v>
      </c>
      <c r="BR874" t="str">
        <f t="shared" si="461"/>
        <v>Sano</v>
      </c>
    </row>
    <row r="875" spans="1:70" x14ac:dyDescent="0.25">
      <c r="A875" t="s">
        <v>875</v>
      </c>
      <c r="B875">
        <v>54</v>
      </c>
      <c r="C875" t="str">
        <f t="shared" si="432"/>
        <v>Adulto</v>
      </c>
      <c r="D875" t="s">
        <v>6</v>
      </c>
      <c r="E875">
        <v>27.2</v>
      </c>
      <c r="F875" t="str">
        <f t="shared" si="433"/>
        <v>Sobrepeso</v>
      </c>
      <c r="G875">
        <v>0</v>
      </c>
      <c r="H875" t="str">
        <f t="shared" si="434"/>
        <v>No tiene herencia</v>
      </c>
      <c r="I875">
        <v>132</v>
      </c>
      <c r="J875">
        <v>81</v>
      </c>
      <c r="K875">
        <v>75</v>
      </c>
      <c r="L875" t="str">
        <f t="shared" si="435"/>
        <v>Normal</v>
      </c>
      <c r="M875">
        <v>61</v>
      </c>
      <c r="N875" t="str">
        <f t="shared" si="436"/>
        <v>Normal</v>
      </c>
      <c r="O875">
        <v>2</v>
      </c>
      <c r="P875" t="str">
        <f t="shared" si="437"/>
        <v>Ligera limitaciones</v>
      </c>
      <c r="Q875">
        <v>0</v>
      </c>
      <c r="R875" t="str">
        <f t="shared" si="438"/>
        <v>No tiene cetoacidosis</v>
      </c>
      <c r="S875">
        <v>0</v>
      </c>
      <c r="T875" t="str">
        <f t="shared" si="439"/>
        <v>No tiene Insuficiencia</v>
      </c>
      <c r="U875">
        <v>1</v>
      </c>
      <c r="V875" t="str">
        <f t="shared" si="440"/>
        <v>Hipertenso</v>
      </c>
      <c r="W875">
        <v>0.7</v>
      </c>
      <c r="X875" t="str">
        <f t="shared" si="429"/>
        <v>Normal</v>
      </c>
      <c r="Y875">
        <v>23</v>
      </c>
      <c r="Z875" t="str">
        <f t="shared" si="430"/>
        <v>Normal</v>
      </c>
      <c r="AA875">
        <v>76</v>
      </c>
      <c r="AB875" t="str">
        <f t="shared" si="441"/>
        <v>Funcion disminuida</v>
      </c>
      <c r="AC875">
        <v>7</v>
      </c>
      <c r="AD875" t="str">
        <f t="shared" si="442"/>
        <v>Normal</v>
      </c>
      <c r="AE875">
        <v>5</v>
      </c>
      <c r="AF875" t="str">
        <f t="shared" si="443"/>
        <v>Normal</v>
      </c>
      <c r="AG875">
        <v>1699</v>
      </c>
      <c r="AH875" t="str">
        <f t="shared" si="444"/>
        <v>Poliuria</v>
      </c>
      <c r="AI875">
        <v>1</v>
      </c>
      <c r="AJ875" t="str">
        <f t="shared" si="445"/>
        <v>Diabetico</v>
      </c>
      <c r="AK875">
        <v>107</v>
      </c>
      <c r="AL875" t="str">
        <f t="shared" si="446"/>
        <v>Prediabetes</v>
      </c>
      <c r="AM875">
        <v>5.4</v>
      </c>
      <c r="AN875" t="str">
        <f t="shared" si="447"/>
        <v>Normal</v>
      </c>
      <c r="AO875">
        <v>212</v>
      </c>
      <c r="AP875" t="str">
        <f t="shared" si="448"/>
        <v>Alto</v>
      </c>
      <c r="AQ875">
        <v>112</v>
      </c>
      <c r="AR875" t="str">
        <f t="shared" si="449"/>
        <v>Casi normal</v>
      </c>
      <c r="AS875">
        <v>43</v>
      </c>
      <c r="AT875" t="str">
        <f t="shared" si="450"/>
        <v>Bajo</v>
      </c>
      <c r="AU875">
        <v>92</v>
      </c>
      <c r="AV875" t="str">
        <f t="shared" si="451"/>
        <v>Normal</v>
      </c>
      <c r="AW875">
        <v>138</v>
      </c>
      <c r="AX875" t="str">
        <f t="shared" si="452"/>
        <v>Normal</v>
      </c>
      <c r="AY875">
        <v>4.3</v>
      </c>
      <c r="AZ875" t="str">
        <f t="shared" si="453"/>
        <v>Normal</v>
      </c>
      <c r="BA875">
        <v>15.3</v>
      </c>
      <c r="BB875" t="str">
        <f t="shared" si="431"/>
        <v>Normal</v>
      </c>
      <c r="BC875">
        <v>9.1</v>
      </c>
      <c r="BD875" t="str">
        <f t="shared" si="454"/>
        <v>Normal</v>
      </c>
      <c r="BE875">
        <v>3.7</v>
      </c>
      <c r="BF875" t="str">
        <f t="shared" si="455"/>
        <v>Normal</v>
      </c>
      <c r="BG875">
        <v>1</v>
      </c>
      <c r="BH875" t="str">
        <f t="shared" si="456"/>
        <v>Toma ECA</v>
      </c>
      <c r="BI875">
        <v>0</v>
      </c>
      <c r="BJ875" t="str">
        <f t="shared" si="457"/>
        <v>No toma ARB</v>
      </c>
      <c r="BK875">
        <v>0</v>
      </c>
      <c r="BL875" t="str">
        <f t="shared" si="458"/>
        <v>No toma diureticos</v>
      </c>
      <c r="BM875">
        <v>0</v>
      </c>
      <c r="BN875" t="str">
        <f t="shared" si="459"/>
        <v>No toma estatinas</v>
      </c>
      <c r="BO875">
        <v>0</v>
      </c>
      <c r="BP875" t="str">
        <f t="shared" si="460"/>
        <v>Sano</v>
      </c>
      <c r="BQ875">
        <v>1</v>
      </c>
      <c r="BR875" t="str">
        <f t="shared" si="461"/>
        <v>Enfermedad cardiovascular</v>
      </c>
    </row>
    <row r="876" spans="1:70" x14ac:dyDescent="0.25">
      <c r="A876" t="s">
        <v>876</v>
      </c>
      <c r="B876">
        <v>82</v>
      </c>
      <c r="C876" t="str">
        <f t="shared" si="432"/>
        <v>Adulto Mayor</v>
      </c>
      <c r="D876" t="s">
        <v>1</v>
      </c>
      <c r="E876">
        <v>28.5</v>
      </c>
      <c r="F876" t="str">
        <f t="shared" si="433"/>
        <v>Sobrepeso</v>
      </c>
      <c r="G876">
        <v>1</v>
      </c>
      <c r="H876" t="str">
        <f t="shared" si="434"/>
        <v>Tiene herencia</v>
      </c>
      <c r="I876">
        <v>180</v>
      </c>
      <c r="J876">
        <v>105</v>
      </c>
      <c r="K876">
        <v>91</v>
      </c>
      <c r="L876" t="str">
        <f t="shared" si="435"/>
        <v>Normal</v>
      </c>
      <c r="M876">
        <v>33</v>
      </c>
      <c r="N876" t="str">
        <f t="shared" si="436"/>
        <v>Reducida</v>
      </c>
      <c r="O876">
        <v>3</v>
      </c>
      <c r="P876" t="str">
        <f t="shared" si="437"/>
        <v>Limitacion marcada</v>
      </c>
      <c r="Q876">
        <v>1</v>
      </c>
      <c r="R876" t="str">
        <f t="shared" si="438"/>
        <v>Tiene cetoacidosis</v>
      </c>
      <c r="S876">
        <v>1</v>
      </c>
      <c r="T876" t="str">
        <f t="shared" si="439"/>
        <v>Tiene Insuficiencia</v>
      </c>
      <c r="U876">
        <v>1</v>
      </c>
      <c r="V876" t="str">
        <f t="shared" si="440"/>
        <v>Hipertenso</v>
      </c>
      <c r="W876">
        <v>2.8</v>
      </c>
      <c r="X876" t="str">
        <f t="shared" si="429"/>
        <v>Alto</v>
      </c>
      <c r="Y876">
        <v>65</v>
      </c>
      <c r="Z876" t="str">
        <f t="shared" si="430"/>
        <v>Elevado</v>
      </c>
      <c r="AA876">
        <v>24</v>
      </c>
      <c r="AB876" t="str">
        <f t="shared" si="441"/>
        <v>Dismucion grave</v>
      </c>
      <c r="AC876">
        <v>2258</v>
      </c>
      <c r="AD876" t="str">
        <f t="shared" si="442"/>
        <v>Proteinuria</v>
      </c>
      <c r="AE876">
        <v>2032</v>
      </c>
      <c r="AF876" t="str">
        <f t="shared" si="443"/>
        <v>Macroalbuminuria</v>
      </c>
      <c r="AG876">
        <v>853</v>
      </c>
      <c r="AH876" t="str">
        <f t="shared" si="444"/>
        <v>Poliuria</v>
      </c>
      <c r="AI876">
        <v>0</v>
      </c>
      <c r="AJ876" t="str">
        <f t="shared" si="445"/>
        <v>No Diabetico</v>
      </c>
      <c r="AK876">
        <v>120</v>
      </c>
      <c r="AL876" t="str">
        <f t="shared" si="446"/>
        <v>Prediabetes</v>
      </c>
      <c r="AM876">
        <v>6.9</v>
      </c>
      <c r="AN876" t="str">
        <f t="shared" si="447"/>
        <v>Diabetes</v>
      </c>
      <c r="AO876">
        <v>253</v>
      </c>
      <c r="AP876" t="str">
        <f t="shared" si="448"/>
        <v>Riesgo</v>
      </c>
      <c r="AQ876">
        <v>211</v>
      </c>
      <c r="AR876" t="str">
        <f t="shared" si="449"/>
        <v>Muy alto</v>
      </c>
      <c r="AS876">
        <v>32</v>
      </c>
      <c r="AT876" t="str">
        <f t="shared" si="450"/>
        <v>Bajo</v>
      </c>
      <c r="AU876">
        <v>221</v>
      </c>
      <c r="AV876" t="str">
        <f t="shared" si="451"/>
        <v>Alto</v>
      </c>
      <c r="AW876">
        <v>137</v>
      </c>
      <c r="AX876" t="str">
        <f t="shared" si="452"/>
        <v>Normal</v>
      </c>
      <c r="AY876">
        <v>5.0999999999999996</v>
      </c>
      <c r="AZ876" t="str">
        <f t="shared" si="453"/>
        <v>Alto</v>
      </c>
      <c r="BA876">
        <v>10.4</v>
      </c>
      <c r="BB876" t="str">
        <f t="shared" si="431"/>
        <v>Baja</v>
      </c>
      <c r="BC876">
        <v>8.6</v>
      </c>
      <c r="BD876" t="str">
        <f t="shared" si="454"/>
        <v>Normal</v>
      </c>
      <c r="BE876">
        <v>5.0999999999999996</v>
      </c>
      <c r="BF876" t="str">
        <f t="shared" si="455"/>
        <v>Alto</v>
      </c>
      <c r="BG876">
        <v>1</v>
      </c>
      <c r="BH876" t="str">
        <f t="shared" si="456"/>
        <v>Toma ECA</v>
      </c>
      <c r="BI876">
        <v>1</v>
      </c>
      <c r="BJ876" t="str">
        <f t="shared" si="457"/>
        <v>Toma ARB</v>
      </c>
      <c r="BK876">
        <v>1</v>
      </c>
      <c r="BL876" t="str">
        <f t="shared" si="458"/>
        <v>Toma diureticos</v>
      </c>
      <c r="BM876">
        <v>0</v>
      </c>
      <c r="BN876" t="str">
        <f t="shared" si="459"/>
        <v>No toma estatinas</v>
      </c>
      <c r="BO876">
        <v>1</v>
      </c>
      <c r="BP876" t="str">
        <f t="shared" si="460"/>
        <v>Enfermedad renal</v>
      </c>
      <c r="BQ876">
        <v>1</v>
      </c>
      <c r="BR876" t="str">
        <f t="shared" si="461"/>
        <v>Enfermedad cardiovascular</v>
      </c>
    </row>
    <row r="877" spans="1:70" x14ac:dyDescent="0.25">
      <c r="A877" t="s">
        <v>877</v>
      </c>
      <c r="B877">
        <v>74</v>
      </c>
      <c r="C877" t="str">
        <f t="shared" si="432"/>
        <v>Adulto Mayor</v>
      </c>
      <c r="D877" t="s">
        <v>6</v>
      </c>
      <c r="E877">
        <v>37.700000000000003</v>
      </c>
      <c r="F877" t="str">
        <f t="shared" si="433"/>
        <v>Obesidad II</v>
      </c>
      <c r="G877">
        <v>1</v>
      </c>
      <c r="H877" t="str">
        <f t="shared" si="434"/>
        <v>Tiene herencia</v>
      </c>
      <c r="I877">
        <v>186</v>
      </c>
      <c r="J877">
        <v>97</v>
      </c>
      <c r="K877">
        <v>97</v>
      </c>
      <c r="L877" t="str">
        <f t="shared" si="435"/>
        <v>Normal</v>
      </c>
      <c r="M877">
        <v>27</v>
      </c>
      <c r="N877" t="str">
        <f t="shared" si="436"/>
        <v>Reducida</v>
      </c>
      <c r="O877">
        <v>2</v>
      </c>
      <c r="P877" t="str">
        <f t="shared" si="437"/>
        <v>Ligera limitaciones</v>
      </c>
      <c r="Q877">
        <v>0</v>
      </c>
      <c r="R877" t="str">
        <f t="shared" si="438"/>
        <v>No tiene cetoacidosis</v>
      </c>
      <c r="S877">
        <v>0</v>
      </c>
      <c r="T877" t="str">
        <f t="shared" si="439"/>
        <v>No tiene Insuficiencia</v>
      </c>
      <c r="U877">
        <v>1</v>
      </c>
      <c r="V877" t="str">
        <f t="shared" si="440"/>
        <v>Hipertenso</v>
      </c>
      <c r="W877">
        <v>3.4</v>
      </c>
      <c r="X877" t="str">
        <f t="shared" si="429"/>
        <v>Alto</v>
      </c>
      <c r="Y877">
        <v>111</v>
      </c>
      <c r="Z877" t="str">
        <f t="shared" si="430"/>
        <v>Riesgo</v>
      </c>
      <c r="AA877">
        <v>32</v>
      </c>
      <c r="AB877" t="str">
        <f t="shared" si="441"/>
        <v>Funcion disminuida moderada</v>
      </c>
      <c r="AC877">
        <v>640</v>
      </c>
      <c r="AD877" t="str">
        <f t="shared" si="442"/>
        <v>Proteinuria</v>
      </c>
      <c r="AE877">
        <v>512</v>
      </c>
      <c r="AF877" t="str">
        <f t="shared" si="443"/>
        <v>Macroalbuminuria</v>
      </c>
      <c r="AG877">
        <v>760</v>
      </c>
      <c r="AH877" t="str">
        <f t="shared" si="444"/>
        <v>Poliuria</v>
      </c>
      <c r="AI877">
        <v>1</v>
      </c>
      <c r="AJ877" t="str">
        <f t="shared" si="445"/>
        <v>Diabetico</v>
      </c>
      <c r="AK877">
        <v>158</v>
      </c>
      <c r="AL877" t="str">
        <f t="shared" si="446"/>
        <v>Diabetes</v>
      </c>
      <c r="AM877">
        <v>10.9</v>
      </c>
      <c r="AN877" t="str">
        <f t="shared" si="447"/>
        <v>Diabetes</v>
      </c>
      <c r="AO877">
        <v>304</v>
      </c>
      <c r="AP877" t="str">
        <f t="shared" si="448"/>
        <v>Riesgo</v>
      </c>
      <c r="AQ877">
        <v>134</v>
      </c>
      <c r="AR877" t="str">
        <f t="shared" si="449"/>
        <v>Limite alto</v>
      </c>
      <c r="AS877">
        <v>32</v>
      </c>
      <c r="AT877" t="str">
        <f t="shared" si="450"/>
        <v>Bajo</v>
      </c>
      <c r="AU877">
        <v>183</v>
      </c>
      <c r="AV877" t="str">
        <f t="shared" si="451"/>
        <v>Alto</v>
      </c>
      <c r="AW877">
        <v>133</v>
      </c>
      <c r="AX877" t="str">
        <f t="shared" si="452"/>
        <v>Bajo</v>
      </c>
      <c r="AY877">
        <v>5.9</v>
      </c>
      <c r="AZ877" t="str">
        <f t="shared" si="453"/>
        <v>Alto</v>
      </c>
      <c r="BA877">
        <v>10.9</v>
      </c>
      <c r="BB877" t="str">
        <f t="shared" si="431"/>
        <v>Baja</v>
      </c>
      <c r="BC877">
        <v>8.6</v>
      </c>
      <c r="BD877" t="str">
        <f t="shared" si="454"/>
        <v>Normal</v>
      </c>
      <c r="BE877">
        <v>5.4</v>
      </c>
      <c r="BF877" t="str">
        <f t="shared" si="455"/>
        <v>Alto</v>
      </c>
      <c r="BG877">
        <v>1</v>
      </c>
      <c r="BH877" t="str">
        <f t="shared" si="456"/>
        <v>Toma ECA</v>
      </c>
      <c r="BI877">
        <v>1</v>
      </c>
      <c r="BJ877" t="str">
        <f t="shared" si="457"/>
        <v>Toma ARB</v>
      </c>
      <c r="BK877">
        <v>1</v>
      </c>
      <c r="BL877" t="str">
        <f t="shared" si="458"/>
        <v>Toma diureticos</v>
      </c>
      <c r="BM877">
        <v>0</v>
      </c>
      <c r="BN877" t="str">
        <f t="shared" si="459"/>
        <v>No toma estatinas</v>
      </c>
      <c r="BO877">
        <v>1</v>
      </c>
      <c r="BP877" t="str">
        <f t="shared" si="460"/>
        <v>Enfermedad renal</v>
      </c>
      <c r="BQ877">
        <v>1</v>
      </c>
      <c r="BR877" t="str">
        <f t="shared" si="461"/>
        <v>Enfermedad cardiovascular</v>
      </c>
    </row>
    <row r="878" spans="1:70" x14ac:dyDescent="0.25">
      <c r="A878" t="s">
        <v>878</v>
      </c>
      <c r="B878">
        <v>78</v>
      </c>
      <c r="C878" t="str">
        <f t="shared" si="432"/>
        <v>Adulto Mayor</v>
      </c>
      <c r="D878" t="s">
        <v>6</v>
      </c>
      <c r="E878">
        <v>33.6</v>
      </c>
      <c r="F878" t="str">
        <f t="shared" si="433"/>
        <v>Obesidad I</v>
      </c>
      <c r="G878">
        <v>1</v>
      </c>
      <c r="H878" t="str">
        <f t="shared" si="434"/>
        <v>Tiene herencia</v>
      </c>
      <c r="I878">
        <v>148</v>
      </c>
      <c r="J878">
        <v>97</v>
      </c>
      <c r="K878">
        <v>88</v>
      </c>
      <c r="L878" t="str">
        <f t="shared" si="435"/>
        <v>Normal</v>
      </c>
      <c r="M878">
        <v>39</v>
      </c>
      <c r="N878" t="str">
        <f t="shared" si="436"/>
        <v>Reducida</v>
      </c>
      <c r="O878">
        <v>2</v>
      </c>
      <c r="P878" t="str">
        <f t="shared" si="437"/>
        <v>Ligera limitaciones</v>
      </c>
      <c r="Q878">
        <v>1</v>
      </c>
      <c r="R878" t="str">
        <f t="shared" si="438"/>
        <v>Tiene cetoacidosis</v>
      </c>
      <c r="S878">
        <v>1</v>
      </c>
      <c r="T878" t="str">
        <f t="shared" si="439"/>
        <v>Tiene Insuficiencia</v>
      </c>
      <c r="U878">
        <v>1</v>
      </c>
      <c r="V878" t="str">
        <f t="shared" si="440"/>
        <v>Hipertenso</v>
      </c>
      <c r="W878">
        <v>3.5</v>
      </c>
      <c r="X878" t="str">
        <f t="shared" si="429"/>
        <v>Alto</v>
      </c>
      <c r="Y878">
        <v>50</v>
      </c>
      <c r="Z878" t="str">
        <f t="shared" si="430"/>
        <v>Elevado</v>
      </c>
      <c r="AA878">
        <v>10</v>
      </c>
      <c r="AB878" t="str">
        <f t="shared" si="441"/>
        <v>Fallo renal</v>
      </c>
      <c r="AC878">
        <v>1343</v>
      </c>
      <c r="AD878" t="str">
        <f t="shared" si="442"/>
        <v>Proteinuria</v>
      </c>
      <c r="AE878">
        <v>1074</v>
      </c>
      <c r="AF878" t="str">
        <f t="shared" si="443"/>
        <v>Macroalbuminuria</v>
      </c>
      <c r="AG878">
        <v>788</v>
      </c>
      <c r="AH878" t="str">
        <f t="shared" si="444"/>
        <v>Poliuria</v>
      </c>
      <c r="AI878">
        <v>1</v>
      </c>
      <c r="AJ878" t="str">
        <f t="shared" si="445"/>
        <v>Diabetico</v>
      </c>
      <c r="AK878">
        <v>121</v>
      </c>
      <c r="AL878" t="str">
        <f t="shared" si="446"/>
        <v>Prediabetes</v>
      </c>
      <c r="AM878">
        <v>7.2</v>
      </c>
      <c r="AN878" t="str">
        <f t="shared" si="447"/>
        <v>Diabetes</v>
      </c>
      <c r="AO878">
        <v>283</v>
      </c>
      <c r="AP878" t="str">
        <f t="shared" si="448"/>
        <v>Riesgo</v>
      </c>
      <c r="AQ878">
        <v>193</v>
      </c>
      <c r="AR878" t="str">
        <f t="shared" si="449"/>
        <v>Muy alto</v>
      </c>
      <c r="AS878">
        <v>33</v>
      </c>
      <c r="AT878" t="str">
        <f t="shared" si="450"/>
        <v>Bajo</v>
      </c>
      <c r="AU878">
        <v>294</v>
      </c>
      <c r="AV878" t="str">
        <f t="shared" si="451"/>
        <v>Alto</v>
      </c>
      <c r="AW878">
        <v>129</v>
      </c>
      <c r="AX878" t="str">
        <f t="shared" si="452"/>
        <v>Bajo</v>
      </c>
      <c r="AY878">
        <v>5.4</v>
      </c>
      <c r="AZ878" t="str">
        <f t="shared" si="453"/>
        <v>Alto</v>
      </c>
      <c r="BA878">
        <v>8.5</v>
      </c>
      <c r="BB878" t="str">
        <f t="shared" si="431"/>
        <v>Baja</v>
      </c>
      <c r="BC878">
        <v>7.5</v>
      </c>
      <c r="BD878" t="str">
        <f t="shared" si="454"/>
        <v>Bajo</v>
      </c>
      <c r="BE878">
        <v>7</v>
      </c>
      <c r="BF878" t="str">
        <f t="shared" si="455"/>
        <v>Alto</v>
      </c>
      <c r="BG878">
        <v>0</v>
      </c>
      <c r="BH878" t="str">
        <f t="shared" si="456"/>
        <v>No Toma ECA</v>
      </c>
      <c r="BI878">
        <v>0</v>
      </c>
      <c r="BJ878" t="str">
        <f t="shared" si="457"/>
        <v>No toma ARB</v>
      </c>
      <c r="BK878">
        <v>1</v>
      </c>
      <c r="BL878" t="str">
        <f t="shared" si="458"/>
        <v>Toma diureticos</v>
      </c>
      <c r="BM878">
        <v>1</v>
      </c>
      <c r="BN878" t="str">
        <f t="shared" si="459"/>
        <v>Toma estatinas</v>
      </c>
      <c r="BO878">
        <v>1</v>
      </c>
      <c r="BP878" t="str">
        <f t="shared" si="460"/>
        <v>Enfermedad renal</v>
      </c>
      <c r="BQ878">
        <v>1</v>
      </c>
      <c r="BR878" t="str">
        <f t="shared" si="461"/>
        <v>Enfermedad cardiovascular</v>
      </c>
    </row>
    <row r="879" spans="1:70" x14ac:dyDescent="0.25">
      <c r="A879" t="s">
        <v>879</v>
      </c>
      <c r="B879">
        <v>52</v>
      </c>
      <c r="C879" t="str">
        <f t="shared" si="432"/>
        <v>Adulto</v>
      </c>
      <c r="D879" t="s">
        <v>1</v>
      </c>
      <c r="E879">
        <v>28.8</v>
      </c>
      <c r="F879" t="str">
        <f t="shared" si="433"/>
        <v>Sobrepeso</v>
      </c>
      <c r="G879">
        <v>0</v>
      </c>
      <c r="H879" t="str">
        <f t="shared" si="434"/>
        <v>No tiene herencia</v>
      </c>
      <c r="I879">
        <v>100</v>
      </c>
      <c r="J879">
        <v>69</v>
      </c>
      <c r="K879">
        <v>75</v>
      </c>
      <c r="L879" t="str">
        <f t="shared" si="435"/>
        <v>Normal</v>
      </c>
      <c r="M879">
        <v>56</v>
      </c>
      <c r="N879" t="str">
        <f t="shared" si="436"/>
        <v>Normal</v>
      </c>
      <c r="O879">
        <v>2</v>
      </c>
      <c r="P879" t="str">
        <f t="shared" si="437"/>
        <v>Ligera limitaciones</v>
      </c>
      <c r="Q879">
        <v>0</v>
      </c>
      <c r="R879" t="str">
        <f t="shared" si="438"/>
        <v>No tiene cetoacidosis</v>
      </c>
      <c r="S879">
        <v>0</v>
      </c>
      <c r="T879" t="str">
        <f t="shared" si="439"/>
        <v>No tiene Insuficiencia</v>
      </c>
      <c r="U879">
        <v>1</v>
      </c>
      <c r="V879" t="str">
        <f t="shared" si="440"/>
        <v>Hipertenso</v>
      </c>
      <c r="W879">
        <v>0.9</v>
      </c>
      <c r="X879" t="str">
        <f t="shared" si="429"/>
        <v>Normal</v>
      </c>
      <c r="Y879">
        <v>15</v>
      </c>
      <c r="Z879" t="str">
        <f t="shared" si="430"/>
        <v>Bajo</v>
      </c>
      <c r="AA879">
        <v>79</v>
      </c>
      <c r="AB879" t="str">
        <f t="shared" si="441"/>
        <v>Funcion disminuida</v>
      </c>
      <c r="AC879">
        <v>16</v>
      </c>
      <c r="AD879" t="str">
        <f t="shared" si="442"/>
        <v>Normal</v>
      </c>
      <c r="AE879">
        <v>12</v>
      </c>
      <c r="AF879" t="str">
        <f t="shared" si="443"/>
        <v>Normal</v>
      </c>
      <c r="AG879">
        <v>1985</v>
      </c>
      <c r="AH879" t="str">
        <f t="shared" si="444"/>
        <v>Poliuria</v>
      </c>
      <c r="AI879">
        <v>0</v>
      </c>
      <c r="AJ879" t="str">
        <f t="shared" si="445"/>
        <v>No Diabetico</v>
      </c>
      <c r="AK879">
        <v>80</v>
      </c>
      <c r="AL879" t="str">
        <f t="shared" si="446"/>
        <v>Normal</v>
      </c>
      <c r="AM879">
        <v>5.9</v>
      </c>
      <c r="AN879" t="str">
        <f t="shared" si="447"/>
        <v>Prediabetes</v>
      </c>
      <c r="AO879">
        <v>170</v>
      </c>
      <c r="AP879" t="str">
        <f t="shared" si="448"/>
        <v>Normal</v>
      </c>
      <c r="AQ879">
        <v>92</v>
      </c>
      <c r="AR879" t="str">
        <f t="shared" si="449"/>
        <v>Normal</v>
      </c>
      <c r="AS879">
        <v>68</v>
      </c>
      <c r="AT879" t="str">
        <f t="shared" si="450"/>
        <v>Normal</v>
      </c>
      <c r="AU879">
        <v>92</v>
      </c>
      <c r="AV879" t="str">
        <f t="shared" si="451"/>
        <v>Normal</v>
      </c>
      <c r="AW879">
        <v>139</v>
      </c>
      <c r="AX879" t="str">
        <f t="shared" si="452"/>
        <v>Normal</v>
      </c>
      <c r="AY879">
        <v>4.5999999999999996</v>
      </c>
      <c r="AZ879" t="str">
        <f t="shared" si="453"/>
        <v>Normal</v>
      </c>
      <c r="BA879">
        <v>15.2</v>
      </c>
      <c r="BB879" t="str">
        <f t="shared" si="431"/>
        <v>Normal</v>
      </c>
      <c r="BC879">
        <v>9</v>
      </c>
      <c r="BD879" t="str">
        <f t="shared" si="454"/>
        <v>Normal</v>
      </c>
      <c r="BE879">
        <v>3.6</v>
      </c>
      <c r="BF879" t="str">
        <f t="shared" si="455"/>
        <v>Normal</v>
      </c>
      <c r="BG879">
        <v>1</v>
      </c>
      <c r="BH879" t="str">
        <f t="shared" si="456"/>
        <v>Toma ECA</v>
      </c>
      <c r="BI879">
        <v>0</v>
      </c>
      <c r="BJ879" t="str">
        <f t="shared" si="457"/>
        <v>No toma ARB</v>
      </c>
      <c r="BK879">
        <v>0</v>
      </c>
      <c r="BL879" t="str">
        <f t="shared" si="458"/>
        <v>No toma diureticos</v>
      </c>
      <c r="BM879">
        <v>1</v>
      </c>
      <c r="BN879" t="str">
        <f t="shared" si="459"/>
        <v>Toma estatinas</v>
      </c>
      <c r="BO879">
        <v>0</v>
      </c>
      <c r="BP879" t="str">
        <f t="shared" si="460"/>
        <v>Sano</v>
      </c>
      <c r="BQ879">
        <v>0</v>
      </c>
      <c r="BR879" t="str">
        <f t="shared" si="461"/>
        <v>Sano</v>
      </c>
    </row>
    <row r="880" spans="1:70" x14ac:dyDescent="0.25">
      <c r="A880" t="s">
        <v>880</v>
      </c>
      <c r="B880">
        <v>60</v>
      </c>
      <c r="C880" t="str">
        <f t="shared" si="432"/>
        <v>Adulto Mayor</v>
      </c>
      <c r="D880" t="s">
        <v>6</v>
      </c>
      <c r="E880">
        <v>28.8</v>
      </c>
      <c r="F880" t="str">
        <f t="shared" si="433"/>
        <v>Sobrepeso</v>
      </c>
      <c r="G880">
        <v>1</v>
      </c>
      <c r="H880" t="str">
        <f t="shared" si="434"/>
        <v>Tiene herencia</v>
      </c>
      <c r="I880">
        <v>143</v>
      </c>
      <c r="J880">
        <v>92</v>
      </c>
      <c r="K880">
        <v>84</v>
      </c>
      <c r="L880" t="str">
        <f t="shared" si="435"/>
        <v>Normal</v>
      </c>
      <c r="M880">
        <v>46</v>
      </c>
      <c r="N880" t="str">
        <f t="shared" si="436"/>
        <v>Intermedia</v>
      </c>
      <c r="O880">
        <v>4</v>
      </c>
      <c r="P880" t="str">
        <f t="shared" si="437"/>
        <v>Incapacidad</v>
      </c>
      <c r="Q880">
        <v>1</v>
      </c>
      <c r="R880" t="str">
        <f t="shared" si="438"/>
        <v>Tiene cetoacidosis</v>
      </c>
      <c r="S880">
        <v>0</v>
      </c>
      <c r="T880" t="str">
        <f t="shared" si="439"/>
        <v>No tiene Insuficiencia</v>
      </c>
      <c r="U880">
        <v>1</v>
      </c>
      <c r="V880" t="str">
        <f t="shared" si="440"/>
        <v>Hipertenso</v>
      </c>
      <c r="W880">
        <v>2</v>
      </c>
      <c r="X880" t="str">
        <f t="shared" si="429"/>
        <v>Alto</v>
      </c>
      <c r="Y880">
        <v>63</v>
      </c>
      <c r="Z880" t="str">
        <f t="shared" si="430"/>
        <v>Elevado</v>
      </c>
      <c r="AA880">
        <v>39</v>
      </c>
      <c r="AB880" t="str">
        <f t="shared" si="441"/>
        <v>Funcion disminuida moderada</v>
      </c>
      <c r="AC880">
        <v>1627</v>
      </c>
      <c r="AD880" t="str">
        <f t="shared" si="442"/>
        <v>Proteinuria</v>
      </c>
      <c r="AE880">
        <v>1138</v>
      </c>
      <c r="AF880" t="str">
        <f t="shared" si="443"/>
        <v>Macroalbuminuria</v>
      </c>
      <c r="AG880">
        <v>735</v>
      </c>
      <c r="AH880" t="str">
        <f t="shared" si="444"/>
        <v>Poliuria</v>
      </c>
      <c r="AI880">
        <v>1</v>
      </c>
      <c r="AJ880" t="str">
        <f t="shared" si="445"/>
        <v>Diabetico</v>
      </c>
      <c r="AK880">
        <v>185</v>
      </c>
      <c r="AL880" t="str">
        <f t="shared" si="446"/>
        <v>Diabetes</v>
      </c>
      <c r="AM880">
        <v>9.3000000000000007</v>
      </c>
      <c r="AN880" t="str">
        <f t="shared" si="447"/>
        <v>Diabetes</v>
      </c>
      <c r="AO880">
        <v>220</v>
      </c>
      <c r="AP880" t="str">
        <f t="shared" si="448"/>
        <v>Alto</v>
      </c>
      <c r="AQ880">
        <v>148</v>
      </c>
      <c r="AR880" t="str">
        <f t="shared" si="449"/>
        <v>Limite alto</v>
      </c>
      <c r="AS880">
        <v>29</v>
      </c>
      <c r="AT880" t="str">
        <f t="shared" si="450"/>
        <v>Bajo</v>
      </c>
      <c r="AU880">
        <v>336</v>
      </c>
      <c r="AV880" t="str">
        <f t="shared" si="451"/>
        <v>Alto</v>
      </c>
      <c r="AW880">
        <v>136</v>
      </c>
      <c r="AX880" t="str">
        <f t="shared" si="452"/>
        <v>Normal</v>
      </c>
      <c r="AY880">
        <v>6.5</v>
      </c>
      <c r="AZ880" t="str">
        <f t="shared" si="453"/>
        <v>Alto</v>
      </c>
      <c r="BA880">
        <v>8.3000000000000007</v>
      </c>
      <c r="BB880" t="str">
        <f t="shared" si="431"/>
        <v>Baja</v>
      </c>
      <c r="BC880">
        <v>8.5</v>
      </c>
      <c r="BD880" t="str">
        <f t="shared" si="454"/>
        <v>Normal</v>
      </c>
      <c r="BE880">
        <v>7</v>
      </c>
      <c r="BF880" t="str">
        <f t="shared" si="455"/>
        <v>Alto</v>
      </c>
      <c r="BG880">
        <v>1</v>
      </c>
      <c r="BH880" t="str">
        <f t="shared" si="456"/>
        <v>Toma ECA</v>
      </c>
      <c r="BI880">
        <v>1</v>
      </c>
      <c r="BJ880" t="str">
        <f t="shared" si="457"/>
        <v>Toma ARB</v>
      </c>
      <c r="BK880">
        <v>0</v>
      </c>
      <c r="BL880" t="str">
        <f t="shared" si="458"/>
        <v>No toma diureticos</v>
      </c>
      <c r="BM880">
        <v>0</v>
      </c>
      <c r="BN880" t="str">
        <f t="shared" si="459"/>
        <v>No toma estatinas</v>
      </c>
      <c r="BO880">
        <v>1</v>
      </c>
      <c r="BP880" t="str">
        <f t="shared" si="460"/>
        <v>Enfermedad renal</v>
      </c>
      <c r="BQ880">
        <v>0</v>
      </c>
      <c r="BR880" t="str">
        <f t="shared" si="461"/>
        <v>Sano</v>
      </c>
    </row>
    <row r="881" spans="1:70" x14ac:dyDescent="0.25">
      <c r="A881" t="s">
        <v>881</v>
      </c>
      <c r="B881">
        <v>41</v>
      </c>
      <c r="C881" t="str">
        <f t="shared" si="432"/>
        <v>Adulto</v>
      </c>
      <c r="D881" t="s">
        <v>1</v>
      </c>
      <c r="E881">
        <v>26.6</v>
      </c>
      <c r="F881" t="str">
        <f t="shared" si="433"/>
        <v>Sobrepeso</v>
      </c>
      <c r="G881">
        <v>1</v>
      </c>
      <c r="H881" t="str">
        <f t="shared" si="434"/>
        <v>Tiene herencia</v>
      </c>
      <c r="I881">
        <v>119</v>
      </c>
      <c r="J881">
        <v>84</v>
      </c>
      <c r="K881">
        <v>70</v>
      </c>
      <c r="L881" t="str">
        <f t="shared" si="435"/>
        <v>Normal</v>
      </c>
      <c r="M881">
        <v>51</v>
      </c>
      <c r="N881" t="str">
        <f t="shared" si="436"/>
        <v>Normal</v>
      </c>
      <c r="O881">
        <v>2</v>
      </c>
      <c r="P881" t="str">
        <f t="shared" si="437"/>
        <v>Ligera limitaciones</v>
      </c>
      <c r="Q881">
        <v>0</v>
      </c>
      <c r="R881" t="str">
        <f t="shared" si="438"/>
        <v>No tiene cetoacidosis</v>
      </c>
      <c r="S881">
        <v>0</v>
      </c>
      <c r="T881" t="str">
        <f t="shared" si="439"/>
        <v>No tiene Insuficiencia</v>
      </c>
      <c r="U881">
        <v>1</v>
      </c>
      <c r="V881" t="str">
        <f t="shared" si="440"/>
        <v>Hipertenso</v>
      </c>
      <c r="W881">
        <v>1.2</v>
      </c>
      <c r="X881" t="str">
        <f t="shared" si="429"/>
        <v>Normal</v>
      </c>
      <c r="Y881">
        <v>18</v>
      </c>
      <c r="Z881" t="str">
        <f t="shared" si="430"/>
        <v>Normal</v>
      </c>
      <c r="AA881">
        <v>61</v>
      </c>
      <c r="AB881" t="str">
        <f t="shared" si="441"/>
        <v>Funcion disminuida</v>
      </c>
      <c r="AC881">
        <v>29</v>
      </c>
      <c r="AD881" t="str">
        <f t="shared" si="442"/>
        <v>Normal</v>
      </c>
      <c r="AE881">
        <v>26</v>
      </c>
      <c r="AF881" t="str">
        <f t="shared" si="443"/>
        <v>Normal</v>
      </c>
      <c r="AG881">
        <v>1765</v>
      </c>
      <c r="AH881" t="str">
        <f t="shared" si="444"/>
        <v>Poliuria</v>
      </c>
      <c r="AI881">
        <v>0</v>
      </c>
      <c r="AJ881" t="str">
        <f t="shared" si="445"/>
        <v>No Diabetico</v>
      </c>
      <c r="AK881">
        <v>107</v>
      </c>
      <c r="AL881" t="str">
        <f t="shared" si="446"/>
        <v>Prediabetes</v>
      </c>
      <c r="AM881">
        <v>4.9000000000000004</v>
      </c>
      <c r="AN881" t="str">
        <f t="shared" si="447"/>
        <v>Normal</v>
      </c>
      <c r="AO881">
        <v>180</v>
      </c>
      <c r="AP881" t="str">
        <f t="shared" si="448"/>
        <v>Normal</v>
      </c>
      <c r="AQ881">
        <v>98</v>
      </c>
      <c r="AR881" t="str">
        <f t="shared" si="449"/>
        <v>Normal</v>
      </c>
      <c r="AS881">
        <v>54</v>
      </c>
      <c r="AT881" t="str">
        <f t="shared" si="450"/>
        <v>Bajo</v>
      </c>
      <c r="AU881">
        <v>134</v>
      </c>
      <c r="AV881" t="str">
        <f t="shared" si="451"/>
        <v>Normal</v>
      </c>
      <c r="AW881">
        <v>135</v>
      </c>
      <c r="AX881" t="str">
        <f t="shared" si="452"/>
        <v>Normal</v>
      </c>
      <c r="AY881">
        <v>3.9</v>
      </c>
      <c r="AZ881" t="str">
        <f t="shared" si="453"/>
        <v>Normal</v>
      </c>
      <c r="BA881">
        <v>13.7</v>
      </c>
      <c r="BB881" t="str">
        <f t="shared" si="431"/>
        <v>Normal</v>
      </c>
      <c r="BC881">
        <v>9.9</v>
      </c>
      <c r="BD881" t="str">
        <f t="shared" si="454"/>
        <v>Normal</v>
      </c>
      <c r="BE881">
        <v>4.3</v>
      </c>
      <c r="BF881" t="str">
        <f t="shared" si="455"/>
        <v>Normal</v>
      </c>
      <c r="BG881">
        <v>1</v>
      </c>
      <c r="BH881" t="str">
        <f t="shared" si="456"/>
        <v>Toma ECA</v>
      </c>
      <c r="BI881">
        <v>1</v>
      </c>
      <c r="BJ881" t="str">
        <f t="shared" si="457"/>
        <v>Toma ARB</v>
      </c>
      <c r="BK881">
        <v>0</v>
      </c>
      <c r="BL881" t="str">
        <f t="shared" si="458"/>
        <v>No toma diureticos</v>
      </c>
      <c r="BM881">
        <v>0</v>
      </c>
      <c r="BN881" t="str">
        <f t="shared" si="459"/>
        <v>No toma estatinas</v>
      </c>
      <c r="BO881">
        <v>0</v>
      </c>
      <c r="BP881" t="str">
        <f t="shared" si="460"/>
        <v>Sano</v>
      </c>
      <c r="BQ881">
        <v>0</v>
      </c>
      <c r="BR881" t="str">
        <f t="shared" si="461"/>
        <v>Sano</v>
      </c>
    </row>
    <row r="882" spans="1:70" x14ac:dyDescent="0.25">
      <c r="A882" t="s">
        <v>882</v>
      </c>
      <c r="B882">
        <v>56</v>
      </c>
      <c r="C882" t="str">
        <f t="shared" si="432"/>
        <v>Adulto</v>
      </c>
      <c r="D882" t="s">
        <v>6</v>
      </c>
      <c r="E882">
        <v>39.6</v>
      </c>
      <c r="F882" t="str">
        <f t="shared" si="433"/>
        <v>Obesidad II</v>
      </c>
      <c r="G882">
        <v>1</v>
      </c>
      <c r="H882" t="str">
        <f t="shared" si="434"/>
        <v>Tiene herencia</v>
      </c>
      <c r="I882">
        <v>159</v>
      </c>
      <c r="J882">
        <v>108</v>
      </c>
      <c r="K882">
        <v>83</v>
      </c>
      <c r="L882" t="str">
        <f t="shared" si="435"/>
        <v>Normal</v>
      </c>
      <c r="M882">
        <v>40</v>
      </c>
      <c r="N882" t="str">
        <f t="shared" si="436"/>
        <v>Reducida</v>
      </c>
      <c r="O882">
        <v>3</v>
      </c>
      <c r="P882" t="str">
        <f t="shared" si="437"/>
        <v>Limitacion marcada</v>
      </c>
      <c r="Q882">
        <v>0</v>
      </c>
      <c r="R882" t="str">
        <f t="shared" si="438"/>
        <v>No tiene cetoacidosis</v>
      </c>
      <c r="S882">
        <v>0</v>
      </c>
      <c r="T882" t="str">
        <f t="shared" si="439"/>
        <v>No tiene Insuficiencia</v>
      </c>
      <c r="U882">
        <v>1</v>
      </c>
      <c r="V882" t="str">
        <f t="shared" si="440"/>
        <v>Hipertenso</v>
      </c>
      <c r="W882">
        <v>4.3</v>
      </c>
      <c r="X882" t="str">
        <f t="shared" si="429"/>
        <v>Alto</v>
      </c>
      <c r="Y882">
        <v>68</v>
      </c>
      <c r="Z882" t="str">
        <f t="shared" si="430"/>
        <v>Elevado</v>
      </c>
      <c r="AA882">
        <v>46</v>
      </c>
      <c r="AB882" t="str">
        <f t="shared" si="441"/>
        <v>Funcion disminuida moderada</v>
      </c>
      <c r="AC882">
        <v>2826</v>
      </c>
      <c r="AD882" t="str">
        <f t="shared" si="442"/>
        <v>Proteinuria</v>
      </c>
      <c r="AE882">
        <v>2260</v>
      </c>
      <c r="AF882" t="str">
        <f t="shared" si="443"/>
        <v>Macroalbuminuria</v>
      </c>
      <c r="AG882">
        <v>466</v>
      </c>
      <c r="AH882" t="str">
        <f t="shared" si="444"/>
        <v>Oliguria</v>
      </c>
      <c r="AI882">
        <v>1</v>
      </c>
      <c r="AJ882" t="str">
        <f t="shared" si="445"/>
        <v>Diabetico</v>
      </c>
      <c r="AK882">
        <v>183</v>
      </c>
      <c r="AL882" t="str">
        <f t="shared" si="446"/>
        <v>Diabetes</v>
      </c>
      <c r="AM882">
        <v>8.8000000000000007</v>
      </c>
      <c r="AN882" t="str">
        <f t="shared" si="447"/>
        <v>Diabetes</v>
      </c>
      <c r="AO882">
        <v>204</v>
      </c>
      <c r="AP882" t="str">
        <f t="shared" si="448"/>
        <v>Alto</v>
      </c>
      <c r="AQ882">
        <v>145</v>
      </c>
      <c r="AR882" t="str">
        <f t="shared" si="449"/>
        <v>Limite alto</v>
      </c>
      <c r="AS882">
        <v>28</v>
      </c>
      <c r="AT882" t="str">
        <f t="shared" si="450"/>
        <v>Bajo</v>
      </c>
      <c r="AU882">
        <v>251</v>
      </c>
      <c r="AV882" t="str">
        <f t="shared" si="451"/>
        <v>Alto</v>
      </c>
      <c r="AW882">
        <v>140</v>
      </c>
      <c r="AX882" t="str">
        <f t="shared" si="452"/>
        <v>Normal</v>
      </c>
      <c r="AY882">
        <v>6.7</v>
      </c>
      <c r="AZ882" t="str">
        <f t="shared" si="453"/>
        <v>Alto</v>
      </c>
      <c r="BA882">
        <v>10.6</v>
      </c>
      <c r="BB882" t="str">
        <f t="shared" si="431"/>
        <v>Baja</v>
      </c>
      <c r="BC882">
        <v>8.1</v>
      </c>
      <c r="BD882" t="str">
        <f t="shared" si="454"/>
        <v>Bajo</v>
      </c>
      <c r="BE882">
        <v>6.4</v>
      </c>
      <c r="BF882" t="str">
        <f t="shared" si="455"/>
        <v>Alto</v>
      </c>
      <c r="BG882">
        <v>1</v>
      </c>
      <c r="BH882" t="str">
        <f t="shared" si="456"/>
        <v>Toma ECA</v>
      </c>
      <c r="BI882">
        <v>1</v>
      </c>
      <c r="BJ882" t="str">
        <f t="shared" si="457"/>
        <v>Toma ARB</v>
      </c>
      <c r="BK882">
        <v>1</v>
      </c>
      <c r="BL882" t="str">
        <f t="shared" si="458"/>
        <v>Toma diureticos</v>
      </c>
      <c r="BM882">
        <v>1</v>
      </c>
      <c r="BN882" t="str">
        <f t="shared" si="459"/>
        <v>Toma estatinas</v>
      </c>
      <c r="BO882">
        <v>1</v>
      </c>
      <c r="BP882" t="str">
        <f t="shared" si="460"/>
        <v>Enfermedad renal</v>
      </c>
      <c r="BQ882">
        <v>0</v>
      </c>
      <c r="BR882" t="str">
        <f t="shared" si="461"/>
        <v>Sano</v>
      </c>
    </row>
    <row r="883" spans="1:70" x14ac:dyDescent="0.25">
      <c r="A883" t="s">
        <v>883</v>
      </c>
      <c r="B883">
        <v>70</v>
      </c>
      <c r="C883" t="str">
        <f t="shared" si="432"/>
        <v>Adulto Mayor</v>
      </c>
      <c r="D883" t="s">
        <v>6</v>
      </c>
      <c r="E883">
        <v>29.1</v>
      </c>
      <c r="F883" t="str">
        <f t="shared" si="433"/>
        <v>Sobrepeso</v>
      </c>
      <c r="G883">
        <v>0</v>
      </c>
      <c r="H883" t="str">
        <f t="shared" si="434"/>
        <v>No tiene herencia</v>
      </c>
      <c r="I883">
        <v>113</v>
      </c>
      <c r="J883">
        <v>82</v>
      </c>
      <c r="K883">
        <v>73</v>
      </c>
      <c r="L883" t="str">
        <f t="shared" si="435"/>
        <v>Normal</v>
      </c>
      <c r="M883">
        <v>54</v>
      </c>
      <c r="N883" t="str">
        <f t="shared" si="436"/>
        <v>Normal</v>
      </c>
      <c r="O883">
        <v>2</v>
      </c>
      <c r="P883" t="str">
        <f t="shared" si="437"/>
        <v>Ligera limitaciones</v>
      </c>
      <c r="Q883">
        <v>0</v>
      </c>
      <c r="R883" t="str">
        <f t="shared" si="438"/>
        <v>No tiene cetoacidosis</v>
      </c>
      <c r="S883">
        <v>0</v>
      </c>
      <c r="T883" t="str">
        <f t="shared" si="439"/>
        <v>No tiene Insuficiencia</v>
      </c>
      <c r="U883">
        <v>1</v>
      </c>
      <c r="V883" t="str">
        <f t="shared" si="440"/>
        <v>Hipertenso</v>
      </c>
      <c r="W883">
        <v>0.9</v>
      </c>
      <c r="X883" t="str">
        <f t="shared" si="429"/>
        <v>Normal</v>
      </c>
      <c r="Y883">
        <v>26</v>
      </c>
      <c r="Z883" t="str">
        <f t="shared" si="430"/>
        <v>Normal</v>
      </c>
      <c r="AA883">
        <v>110</v>
      </c>
      <c r="AB883" t="str">
        <f t="shared" si="441"/>
        <v>Normal</v>
      </c>
      <c r="AC883">
        <v>14</v>
      </c>
      <c r="AD883" t="str">
        <f t="shared" si="442"/>
        <v>Normal</v>
      </c>
      <c r="AE883">
        <v>11</v>
      </c>
      <c r="AF883" t="str">
        <f t="shared" si="443"/>
        <v>Normal</v>
      </c>
      <c r="AG883">
        <v>1407</v>
      </c>
      <c r="AH883" t="str">
        <f t="shared" si="444"/>
        <v>Poliuria</v>
      </c>
      <c r="AI883">
        <v>0</v>
      </c>
      <c r="AJ883" t="str">
        <f t="shared" si="445"/>
        <v>No Diabetico</v>
      </c>
      <c r="AK883">
        <v>91</v>
      </c>
      <c r="AL883" t="str">
        <f t="shared" si="446"/>
        <v>Normal</v>
      </c>
      <c r="AM883">
        <v>5</v>
      </c>
      <c r="AN883" t="str">
        <f t="shared" si="447"/>
        <v>Normal</v>
      </c>
      <c r="AO883">
        <v>176</v>
      </c>
      <c r="AP883" t="str">
        <f t="shared" si="448"/>
        <v>Normal</v>
      </c>
      <c r="AQ883">
        <v>125</v>
      </c>
      <c r="AR883" t="str">
        <f t="shared" si="449"/>
        <v>Casi normal</v>
      </c>
      <c r="AS883">
        <v>60</v>
      </c>
      <c r="AT883" t="str">
        <f t="shared" si="450"/>
        <v>Normal</v>
      </c>
      <c r="AU883">
        <v>96</v>
      </c>
      <c r="AV883" t="str">
        <f t="shared" si="451"/>
        <v>Normal</v>
      </c>
      <c r="AW883">
        <v>135</v>
      </c>
      <c r="AX883" t="str">
        <f t="shared" si="452"/>
        <v>Normal</v>
      </c>
      <c r="AY883">
        <v>4.0999999999999996</v>
      </c>
      <c r="AZ883" t="str">
        <f t="shared" si="453"/>
        <v>Normal</v>
      </c>
      <c r="BA883">
        <v>16</v>
      </c>
      <c r="BB883" t="str">
        <f t="shared" si="431"/>
        <v>Alta</v>
      </c>
      <c r="BC883">
        <v>10</v>
      </c>
      <c r="BD883" t="str">
        <f t="shared" si="454"/>
        <v>Normal</v>
      </c>
      <c r="BE883">
        <v>4.0999999999999996</v>
      </c>
      <c r="BF883" t="str">
        <f t="shared" si="455"/>
        <v>Normal</v>
      </c>
      <c r="BG883">
        <v>0</v>
      </c>
      <c r="BH883" t="str">
        <f t="shared" si="456"/>
        <v>No Toma ECA</v>
      </c>
      <c r="BI883">
        <v>1</v>
      </c>
      <c r="BJ883" t="str">
        <f t="shared" si="457"/>
        <v>Toma ARB</v>
      </c>
      <c r="BK883">
        <v>1</v>
      </c>
      <c r="BL883" t="str">
        <f t="shared" si="458"/>
        <v>Toma diureticos</v>
      </c>
      <c r="BM883">
        <v>1</v>
      </c>
      <c r="BN883" t="str">
        <f t="shared" si="459"/>
        <v>Toma estatinas</v>
      </c>
      <c r="BO883">
        <v>0</v>
      </c>
      <c r="BP883" t="str">
        <f t="shared" si="460"/>
        <v>Sano</v>
      </c>
      <c r="BQ883">
        <v>1</v>
      </c>
      <c r="BR883" t="str">
        <f t="shared" si="461"/>
        <v>Enfermedad cardiovascular</v>
      </c>
    </row>
    <row r="884" spans="1:70" x14ac:dyDescent="0.25">
      <c r="A884" t="s">
        <v>884</v>
      </c>
      <c r="B884">
        <v>69</v>
      </c>
      <c r="C884" t="str">
        <f t="shared" si="432"/>
        <v>Adulto Mayor</v>
      </c>
      <c r="D884" t="s">
        <v>1</v>
      </c>
      <c r="E884">
        <v>21.7</v>
      </c>
      <c r="F884" t="str">
        <f t="shared" si="433"/>
        <v>Peso Normal</v>
      </c>
      <c r="G884">
        <v>0</v>
      </c>
      <c r="H884" t="str">
        <f t="shared" si="434"/>
        <v>No tiene herencia</v>
      </c>
      <c r="I884">
        <v>102</v>
      </c>
      <c r="J884">
        <v>71</v>
      </c>
      <c r="K884">
        <v>88</v>
      </c>
      <c r="L884" t="str">
        <f t="shared" si="435"/>
        <v>Normal</v>
      </c>
      <c r="M884">
        <v>70</v>
      </c>
      <c r="N884" t="str">
        <f t="shared" si="436"/>
        <v>Normal</v>
      </c>
      <c r="O884">
        <v>1</v>
      </c>
      <c r="P884" t="str">
        <f t="shared" si="437"/>
        <v>Sin limitaciones</v>
      </c>
      <c r="Q884">
        <v>0</v>
      </c>
      <c r="R884" t="str">
        <f t="shared" si="438"/>
        <v>No tiene cetoacidosis</v>
      </c>
      <c r="S884">
        <v>0</v>
      </c>
      <c r="T884" t="str">
        <f t="shared" si="439"/>
        <v>No tiene Insuficiencia</v>
      </c>
      <c r="U884">
        <v>0</v>
      </c>
      <c r="V884" t="str">
        <f t="shared" si="440"/>
        <v>Normotenso</v>
      </c>
      <c r="W884">
        <v>0.6</v>
      </c>
      <c r="X884" t="str">
        <f t="shared" si="429"/>
        <v>Bajo</v>
      </c>
      <c r="Y884">
        <v>37</v>
      </c>
      <c r="Z884" t="str">
        <f t="shared" si="430"/>
        <v>Normal</v>
      </c>
      <c r="AA884">
        <v>98</v>
      </c>
      <c r="AB884" t="str">
        <f t="shared" si="441"/>
        <v>Normal</v>
      </c>
      <c r="AC884">
        <v>29</v>
      </c>
      <c r="AD884" t="str">
        <f t="shared" si="442"/>
        <v>Normal</v>
      </c>
      <c r="AE884">
        <v>23</v>
      </c>
      <c r="AF884" t="str">
        <f t="shared" si="443"/>
        <v>Normal</v>
      </c>
      <c r="AG884">
        <v>1919</v>
      </c>
      <c r="AH884" t="str">
        <f t="shared" si="444"/>
        <v>Poliuria</v>
      </c>
      <c r="AI884">
        <v>0</v>
      </c>
      <c r="AJ884" t="str">
        <f t="shared" si="445"/>
        <v>No Diabetico</v>
      </c>
      <c r="AK884">
        <v>121</v>
      </c>
      <c r="AL884" t="str">
        <f t="shared" si="446"/>
        <v>Prediabetes</v>
      </c>
      <c r="AM884">
        <v>6.2</v>
      </c>
      <c r="AN884" t="str">
        <f t="shared" si="447"/>
        <v>Prediabetes</v>
      </c>
      <c r="AO884">
        <v>209</v>
      </c>
      <c r="AP884" t="str">
        <f t="shared" si="448"/>
        <v>Alto</v>
      </c>
      <c r="AQ884">
        <v>102</v>
      </c>
      <c r="AR884" t="str">
        <f t="shared" si="449"/>
        <v>Casi normal</v>
      </c>
      <c r="AS884">
        <v>62</v>
      </c>
      <c r="AT884" t="str">
        <f t="shared" si="450"/>
        <v>Normal</v>
      </c>
      <c r="AU884">
        <v>120</v>
      </c>
      <c r="AV884" t="str">
        <f t="shared" si="451"/>
        <v>Normal</v>
      </c>
      <c r="AW884">
        <v>138</v>
      </c>
      <c r="AX884" t="str">
        <f t="shared" si="452"/>
        <v>Normal</v>
      </c>
      <c r="AY884">
        <v>3.8</v>
      </c>
      <c r="AZ884" t="str">
        <f t="shared" si="453"/>
        <v>Normal</v>
      </c>
      <c r="BA884">
        <v>15.4</v>
      </c>
      <c r="BB884" t="str">
        <f t="shared" si="431"/>
        <v>Normal</v>
      </c>
      <c r="BC884">
        <v>9.4</v>
      </c>
      <c r="BD884" t="str">
        <f t="shared" si="454"/>
        <v>Normal</v>
      </c>
      <c r="BE884">
        <v>3.9</v>
      </c>
      <c r="BF884" t="str">
        <f t="shared" si="455"/>
        <v>Normal</v>
      </c>
      <c r="BG884">
        <v>1</v>
      </c>
      <c r="BH884" t="str">
        <f t="shared" si="456"/>
        <v>Toma ECA</v>
      </c>
      <c r="BI884">
        <v>1</v>
      </c>
      <c r="BJ884" t="str">
        <f t="shared" si="457"/>
        <v>Toma ARB</v>
      </c>
      <c r="BK884">
        <v>0</v>
      </c>
      <c r="BL884" t="str">
        <f t="shared" si="458"/>
        <v>No toma diureticos</v>
      </c>
      <c r="BM884">
        <v>1</v>
      </c>
      <c r="BN884" t="str">
        <f t="shared" si="459"/>
        <v>Toma estatinas</v>
      </c>
      <c r="BO884">
        <v>0</v>
      </c>
      <c r="BP884" t="str">
        <f t="shared" si="460"/>
        <v>Sano</v>
      </c>
      <c r="BQ884">
        <v>0</v>
      </c>
      <c r="BR884" t="str">
        <f t="shared" si="461"/>
        <v>Sano</v>
      </c>
    </row>
    <row r="885" spans="1:70" x14ac:dyDescent="0.25">
      <c r="A885" t="s">
        <v>885</v>
      </c>
      <c r="B885">
        <v>56</v>
      </c>
      <c r="C885" t="str">
        <f t="shared" si="432"/>
        <v>Adulto</v>
      </c>
      <c r="D885" t="s">
        <v>1</v>
      </c>
      <c r="E885">
        <v>24.6</v>
      </c>
      <c r="F885" t="str">
        <f t="shared" si="433"/>
        <v>Peso Normal</v>
      </c>
      <c r="G885">
        <v>0</v>
      </c>
      <c r="H885" t="str">
        <f t="shared" si="434"/>
        <v>No tiene herencia</v>
      </c>
      <c r="I885">
        <v>130</v>
      </c>
      <c r="J885">
        <v>77</v>
      </c>
      <c r="K885">
        <v>62</v>
      </c>
      <c r="L885" t="str">
        <f t="shared" si="435"/>
        <v>Normal</v>
      </c>
      <c r="M885">
        <v>66</v>
      </c>
      <c r="N885" t="str">
        <f t="shared" si="436"/>
        <v>Normal</v>
      </c>
      <c r="O885">
        <v>1</v>
      </c>
      <c r="P885" t="str">
        <f t="shared" si="437"/>
        <v>Sin limitaciones</v>
      </c>
      <c r="Q885">
        <v>0</v>
      </c>
      <c r="R885" t="str">
        <f t="shared" si="438"/>
        <v>No tiene cetoacidosis</v>
      </c>
      <c r="S885">
        <v>0</v>
      </c>
      <c r="T885" t="str">
        <f t="shared" si="439"/>
        <v>No tiene Insuficiencia</v>
      </c>
      <c r="U885">
        <v>0</v>
      </c>
      <c r="V885" t="str">
        <f t="shared" si="440"/>
        <v>Normotenso</v>
      </c>
      <c r="W885">
        <v>1</v>
      </c>
      <c r="X885" t="str">
        <f t="shared" si="429"/>
        <v>Normal</v>
      </c>
      <c r="Y885">
        <v>31</v>
      </c>
      <c r="Z885" t="str">
        <f t="shared" si="430"/>
        <v>Normal</v>
      </c>
      <c r="AA885">
        <v>100</v>
      </c>
      <c r="AB885" t="str">
        <f t="shared" si="441"/>
        <v>Normal</v>
      </c>
      <c r="AC885">
        <v>24</v>
      </c>
      <c r="AD885" t="str">
        <f t="shared" si="442"/>
        <v>Normal</v>
      </c>
      <c r="AE885">
        <v>19</v>
      </c>
      <c r="AF885" t="str">
        <f t="shared" si="443"/>
        <v>Normal</v>
      </c>
      <c r="AG885">
        <v>2350</v>
      </c>
      <c r="AH885" t="str">
        <f t="shared" si="444"/>
        <v>Poliuria</v>
      </c>
      <c r="AI885">
        <v>1</v>
      </c>
      <c r="AJ885" t="str">
        <f t="shared" si="445"/>
        <v>Diabetico</v>
      </c>
      <c r="AK885">
        <v>124</v>
      </c>
      <c r="AL885" t="str">
        <f t="shared" si="446"/>
        <v>Prediabetes</v>
      </c>
      <c r="AM885">
        <v>6.3</v>
      </c>
      <c r="AN885" t="str">
        <f t="shared" si="447"/>
        <v>Prediabetes</v>
      </c>
      <c r="AO885">
        <v>196</v>
      </c>
      <c r="AP885" t="str">
        <f t="shared" si="448"/>
        <v>Normal</v>
      </c>
      <c r="AQ885">
        <v>102</v>
      </c>
      <c r="AR885" t="str">
        <f t="shared" si="449"/>
        <v>Casi normal</v>
      </c>
      <c r="AS885">
        <v>56</v>
      </c>
      <c r="AT885" t="str">
        <f t="shared" si="450"/>
        <v>Bajo</v>
      </c>
      <c r="AU885">
        <v>160</v>
      </c>
      <c r="AV885" t="str">
        <f t="shared" si="451"/>
        <v>Alto</v>
      </c>
      <c r="AW885">
        <v>145</v>
      </c>
      <c r="AX885" t="str">
        <f t="shared" si="452"/>
        <v>Normal</v>
      </c>
      <c r="AY885">
        <v>4.7</v>
      </c>
      <c r="AZ885" t="str">
        <f t="shared" si="453"/>
        <v>Normal</v>
      </c>
      <c r="BA885">
        <v>12.4</v>
      </c>
      <c r="BB885" t="str">
        <f t="shared" si="431"/>
        <v>Baja</v>
      </c>
      <c r="BC885">
        <v>8.9</v>
      </c>
      <c r="BD885" t="str">
        <f t="shared" si="454"/>
        <v>Normal</v>
      </c>
      <c r="BE885">
        <v>4.5</v>
      </c>
      <c r="BF885" t="str">
        <f t="shared" si="455"/>
        <v>Normal</v>
      </c>
      <c r="BG885">
        <v>1</v>
      </c>
      <c r="BH885" t="str">
        <f t="shared" si="456"/>
        <v>Toma ECA</v>
      </c>
      <c r="BI885">
        <v>0</v>
      </c>
      <c r="BJ885" t="str">
        <f t="shared" si="457"/>
        <v>No toma ARB</v>
      </c>
      <c r="BK885">
        <v>0</v>
      </c>
      <c r="BL885" t="str">
        <f t="shared" si="458"/>
        <v>No toma diureticos</v>
      </c>
      <c r="BM885">
        <v>0</v>
      </c>
      <c r="BN885" t="str">
        <f t="shared" si="459"/>
        <v>No toma estatinas</v>
      </c>
      <c r="BO885">
        <v>0</v>
      </c>
      <c r="BP885" t="str">
        <f t="shared" si="460"/>
        <v>Sano</v>
      </c>
      <c r="BQ885">
        <v>1</v>
      </c>
      <c r="BR885" t="str">
        <f t="shared" si="461"/>
        <v>Enfermedad cardiovascular</v>
      </c>
    </row>
    <row r="886" spans="1:70" x14ac:dyDescent="0.25">
      <c r="A886" t="s">
        <v>886</v>
      </c>
      <c r="B886">
        <v>64</v>
      </c>
      <c r="C886" t="str">
        <f t="shared" si="432"/>
        <v>Adulto Mayor</v>
      </c>
      <c r="D886" t="s">
        <v>1</v>
      </c>
      <c r="E886">
        <v>36.5</v>
      </c>
      <c r="F886" t="str">
        <f t="shared" si="433"/>
        <v>Obesidad II</v>
      </c>
      <c r="G886">
        <v>0</v>
      </c>
      <c r="H886" t="str">
        <f t="shared" si="434"/>
        <v>No tiene herencia</v>
      </c>
      <c r="I886">
        <v>148</v>
      </c>
      <c r="J886">
        <v>94</v>
      </c>
      <c r="K886">
        <v>93</v>
      </c>
      <c r="L886" t="str">
        <f t="shared" si="435"/>
        <v>Normal</v>
      </c>
      <c r="M886">
        <v>48</v>
      </c>
      <c r="N886" t="str">
        <f t="shared" si="436"/>
        <v>Intermedia</v>
      </c>
      <c r="O886">
        <v>2</v>
      </c>
      <c r="P886" t="str">
        <f t="shared" si="437"/>
        <v>Ligera limitaciones</v>
      </c>
      <c r="Q886">
        <v>1</v>
      </c>
      <c r="R886" t="str">
        <f t="shared" si="438"/>
        <v>Tiene cetoacidosis</v>
      </c>
      <c r="S886">
        <v>1</v>
      </c>
      <c r="T886" t="str">
        <f t="shared" si="439"/>
        <v>Tiene Insuficiencia</v>
      </c>
      <c r="U886">
        <v>1</v>
      </c>
      <c r="V886" t="str">
        <f t="shared" si="440"/>
        <v>Hipertenso</v>
      </c>
      <c r="W886">
        <v>2.9</v>
      </c>
      <c r="X886" t="str">
        <f t="shared" si="429"/>
        <v>Alto</v>
      </c>
      <c r="Y886">
        <v>66</v>
      </c>
      <c r="Z886" t="str">
        <f t="shared" si="430"/>
        <v>Elevado</v>
      </c>
      <c r="AA886">
        <v>22</v>
      </c>
      <c r="AB886" t="str">
        <f t="shared" si="441"/>
        <v>Dismucion grave</v>
      </c>
      <c r="AC886">
        <v>2332</v>
      </c>
      <c r="AD886" t="str">
        <f t="shared" si="442"/>
        <v>Proteinuria</v>
      </c>
      <c r="AE886">
        <v>1865</v>
      </c>
      <c r="AF886" t="str">
        <f t="shared" si="443"/>
        <v>Macroalbuminuria</v>
      </c>
      <c r="AG886">
        <v>665</v>
      </c>
      <c r="AH886" t="str">
        <f t="shared" si="444"/>
        <v>Poliuria</v>
      </c>
      <c r="AI886">
        <v>1</v>
      </c>
      <c r="AJ886" t="str">
        <f t="shared" si="445"/>
        <v>Diabetico</v>
      </c>
      <c r="AK886">
        <v>139</v>
      </c>
      <c r="AL886" t="str">
        <f t="shared" si="446"/>
        <v>Diabetes</v>
      </c>
      <c r="AM886">
        <v>7.4</v>
      </c>
      <c r="AN886" t="str">
        <f t="shared" si="447"/>
        <v>Diabetes</v>
      </c>
      <c r="AO886">
        <v>205</v>
      </c>
      <c r="AP886" t="str">
        <f t="shared" si="448"/>
        <v>Alto</v>
      </c>
      <c r="AQ886">
        <v>151</v>
      </c>
      <c r="AR886" t="str">
        <f t="shared" si="449"/>
        <v>Limite alto</v>
      </c>
      <c r="AS886">
        <v>32</v>
      </c>
      <c r="AT886" t="str">
        <f t="shared" si="450"/>
        <v>Bajo</v>
      </c>
      <c r="AU886">
        <v>316</v>
      </c>
      <c r="AV886" t="str">
        <f t="shared" si="451"/>
        <v>Alto</v>
      </c>
      <c r="AW886">
        <v>140</v>
      </c>
      <c r="AX886" t="str">
        <f t="shared" si="452"/>
        <v>Normal</v>
      </c>
      <c r="AY886">
        <v>6.1</v>
      </c>
      <c r="AZ886" t="str">
        <f t="shared" si="453"/>
        <v>Alto</v>
      </c>
      <c r="BA886">
        <v>10.4</v>
      </c>
      <c r="BB886" t="str">
        <f t="shared" si="431"/>
        <v>Baja</v>
      </c>
      <c r="BC886">
        <v>8.4</v>
      </c>
      <c r="BD886" t="str">
        <f t="shared" si="454"/>
        <v>Bajo</v>
      </c>
      <c r="BE886">
        <v>7.2</v>
      </c>
      <c r="BF886" t="str">
        <f t="shared" si="455"/>
        <v>Alto</v>
      </c>
      <c r="BG886">
        <v>1</v>
      </c>
      <c r="BH886" t="str">
        <f t="shared" si="456"/>
        <v>Toma ECA</v>
      </c>
      <c r="BI886">
        <v>1</v>
      </c>
      <c r="BJ886" t="str">
        <f t="shared" si="457"/>
        <v>Toma ARB</v>
      </c>
      <c r="BK886">
        <v>1</v>
      </c>
      <c r="BL886" t="str">
        <f t="shared" si="458"/>
        <v>Toma diureticos</v>
      </c>
      <c r="BM886">
        <v>1</v>
      </c>
      <c r="BN886" t="str">
        <f t="shared" si="459"/>
        <v>Toma estatinas</v>
      </c>
      <c r="BO886">
        <v>1</v>
      </c>
      <c r="BP886" t="str">
        <f t="shared" si="460"/>
        <v>Enfermedad renal</v>
      </c>
      <c r="BQ886">
        <v>0</v>
      </c>
      <c r="BR886" t="str">
        <f t="shared" si="461"/>
        <v>Sano</v>
      </c>
    </row>
    <row r="887" spans="1:70" x14ac:dyDescent="0.25">
      <c r="A887" t="s">
        <v>887</v>
      </c>
      <c r="B887">
        <v>75</v>
      </c>
      <c r="C887" t="str">
        <f t="shared" si="432"/>
        <v>Adulto Mayor</v>
      </c>
      <c r="D887" t="s">
        <v>1</v>
      </c>
      <c r="E887">
        <v>27.6</v>
      </c>
      <c r="F887" t="str">
        <f t="shared" si="433"/>
        <v>Sobrepeso</v>
      </c>
      <c r="G887">
        <v>1</v>
      </c>
      <c r="H887" t="str">
        <f t="shared" si="434"/>
        <v>Tiene herencia</v>
      </c>
      <c r="I887">
        <v>153</v>
      </c>
      <c r="J887">
        <v>107</v>
      </c>
      <c r="K887">
        <v>78</v>
      </c>
      <c r="L887" t="str">
        <f t="shared" si="435"/>
        <v>Normal</v>
      </c>
      <c r="M887">
        <v>44</v>
      </c>
      <c r="N887" t="str">
        <f t="shared" si="436"/>
        <v>Intermedia</v>
      </c>
      <c r="O887">
        <v>4</v>
      </c>
      <c r="P887" t="str">
        <f t="shared" si="437"/>
        <v>Incapacidad</v>
      </c>
      <c r="Q887">
        <v>1</v>
      </c>
      <c r="R887" t="str">
        <f t="shared" si="438"/>
        <v>Tiene cetoacidosis</v>
      </c>
      <c r="S887">
        <v>0</v>
      </c>
      <c r="T887" t="str">
        <f t="shared" si="439"/>
        <v>No tiene Insuficiencia</v>
      </c>
      <c r="U887">
        <v>1</v>
      </c>
      <c r="V887" t="str">
        <f t="shared" si="440"/>
        <v>Hipertenso</v>
      </c>
      <c r="W887">
        <v>4.2</v>
      </c>
      <c r="X887" t="str">
        <f t="shared" si="429"/>
        <v>Alto</v>
      </c>
      <c r="Y887">
        <v>89</v>
      </c>
      <c r="Z887" t="str">
        <f t="shared" si="430"/>
        <v>Elevado</v>
      </c>
      <c r="AA887">
        <v>31</v>
      </c>
      <c r="AB887" t="str">
        <f t="shared" si="441"/>
        <v>Funcion disminuida moderada</v>
      </c>
      <c r="AC887">
        <v>2631</v>
      </c>
      <c r="AD887" t="str">
        <f t="shared" si="442"/>
        <v>Proteinuria</v>
      </c>
      <c r="AE887">
        <v>2367</v>
      </c>
      <c r="AF887" t="str">
        <f t="shared" si="443"/>
        <v>Macroalbuminuria</v>
      </c>
      <c r="AG887">
        <v>785</v>
      </c>
      <c r="AH887" t="str">
        <f t="shared" si="444"/>
        <v>Poliuria</v>
      </c>
      <c r="AI887">
        <v>1</v>
      </c>
      <c r="AJ887" t="str">
        <f t="shared" si="445"/>
        <v>Diabetico</v>
      </c>
      <c r="AK887">
        <v>201</v>
      </c>
      <c r="AL887" t="str">
        <f t="shared" si="446"/>
        <v>Diabetes</v>
      </c>
      <c r="AM887">
        <v>9.6999999999999993</v>
      </c>
      <c r="AN887" t="str">
        <f t="shared" si="447"/>
        <v>Diabetes</v>
      </c>
      <c r="AO887">
        <v>296</v>
      </c>
      <c r="AP887" t="str">
        <f t="shared" si="448"/>
        <v>Riesgo</v>
      </c>
      <c r="AQ887">
        <v>188</v>
      </c>
      <c r="AR887" t="str">
        <f t="shared" si="449"/>
        <v>Alto</v>
      </c>
      <c r="AS887">
        <v>37</v>
      </c>
      <c r="AT887" t="str">
        <f t="shared" si="450"/>
        <v>Bajo</v>
      </c>
      <c r="AU887">
        <v>285</v>
      </c>
      <c r="AV887" t="str">
        <f t="shared" si="451"/>
        <v>Alto</v>
      </c>
      <c r="AW887">
        <v>137</v>
      </c>
      <c r="AX887" t="str">
        <f t="shared" si="452"/>
        <v>Normal</v>
      </c>
      <c r="AY887">
        <v>5.2</v>
      </c>
      <c r="AZ887" t="str">
        <f t="shared" si="453"/>
        <v>Alto</v>
      </c>
      <c r="BA887">
        <v>9.5</v>
      </c>
      <c r="BB887" t="str">
        <f t="shared" si="431"/>
        <v>Baja</v>
      </c>
      <c r="BC887">
        <v>8.1</v>
      </c>
      <c r="BD887" t="str">
        <f t="shared" si="454"/>
        <v>Bajo</v>
      </c>
      <c r="BE887">
        <v>5.3</v>
      </c>
      <c r="BF887" t="str">
        <f t="shared" si="455"/>
        <v>Alto</v>
      </c>
      <c r="BG887">
        <v>0</v>
      </c>
      <c r="BH887" t="str">
        <f t="shared" si="456"/>
        <v>No Toma ECA</v>
      </c>
      <c r="BI887">
        <v>0</v>
      </c>
      <c r="BJ887" t="str">
        <f t="shared" si="457"/>
        <v>No toma ARB</v>
      </c>
      <c r="BK887">
        <v>1</v>
      </c>
      <c r="BL887" t="str">
        <f t="shared" si="458"/>
        <v>Toma diureticos</v>
      </c>
      <c r="BM887">
        <v>0</v>
      </c>
      <c r="BN887" t="str">
        <f t="shared" si="459"/>
        <v>No toma estatinas</v>
      </c>
      <c r="BO887">
        <v>1</v>
      </c>
      <c r="BP887" t="str">
        <f t="shared" si="460"/>
        <v>Enfermedad renal</v>
      </c>
      <c r="BQ887">
        <v>1</v>
      </c>
      <c r="BR887" t="str">
        <f t="shared" si="461"/>
        <v>Enfermedad cardiovascular</v>
      </c>
    </row>
    <row r="888" spans="1:70" x14ac:dyDescent="0.25">
      <c r="A888" t="s">
        <v>888</v>
      </c>
      <c r="B888">
        <v>63</v>
      </c>
      <c r="C888" t="str">
        <f t="shared" si="432"/>
        <v>Adulto Mayor</v>
      </c>
      <c r="D888" t="s">
        <v>1</v>
      </c>
      <c r="E888">
        <v>34.1</v>
      </c>
      <c r="F888" t="str">
        <f t="shared" si="433"/>
        <v>Obesidad I</v>
      </c>
      <c r="G888">
        <v>0</v>
      </c>
      <c r="H888" t="str">
        <f t="shared" si="434"/>
        <v>No tiene herencia</v>
      </c>
      <c r="I888">
        <v>182</v>
      </c>
      <c r="J888">
        <v>90</v>
      </c>
      <c r="K888">
        <v>97</v>
      </c>
      <c r="L888" t="str">
        <f t="shared" si="435"/>
        <v>Normal</v>
      </c>
      <c r="M888">
        <v>37</v>
      </c>
      <c r="N888" t="str">
        <f t="shared" si="436"/>
        <v>Reducida</v>
      </c>
      <c r="O888">
        <v>2</v>
      </c>
      <c r="P888" t="str">
        <f t="shared" si="437"/>
        <v>Ligera limitaciones</v>
      </c>
      <c r="Q888">
        <v>1</v>
      </c>
      <c r="R888" t="str">
        <f t="shared" si="438"/>
        <v>Tiene cetoacidosis</v>
      </c>
      <c r="S888">
        <v>0</v>
      </c>
      <c r="T888" t="str">
        <f t="shared" si="439"/>
        <v>No tiene Insuficiencia</v>
      </c>
      <c r="U888">
        <v>1</v>
      </c>
      <c r="V888" t="str">
        <f t="shared" si="440"/>
        <v>Hipertenso</v>
      </c>
      <c r="W888">
        <v>4</v>
      </c>
      <c r="X888" t="str">
        <f t="shared" si="429"/>
        <v>Alto</v>
      </c>
      <c r="Y888">
        <v>76</v>
      </c>
      <c r="Z888" t="str">
        <f t="shared" si="430"/>
        <v>Elevado</v>
      </c>
      <c r="AA888">
        <v>28</v>
      </c>
      <c r="AB888" t="str">
        <f t="shared" si="441"/>
        <v>Dismucion grave</v>
      </c>
      <c r="AC888">
        <v>2698</v>
      </c>
      <c r="AD888" t="str">
        <f t="shared" si="442"/>
        <v>Proteinuria</v>
      </c>
      <c r="AE888">
        <v>2158</v>
      </c>
      <c r="AF888" t="str">
        <f t="shared" si="443"/>
        <v>Macroalbuminuria</v>
      </c>
      <c r="AG888">
        <v>466</v>
      </c>
      <c r="AH888" t="str">
        <f t="shared" si="444"/>
        <v>Oliguria</v>
      </c>
      <c r="AI888">
        <v>0</v>
      </c>
      <c r="AJ888" t="str">
        <f t="shared" si="445"/>
        <v>No Diabetico</v>
      </c>
      <c r="AK888">
        <v>151</v>
      </c>
      <c r="AL888" t="str">
        <f t="shared" si="446"/>
        <v>Diabetes</v>
      </c>
      <c r="AM888">
        <v>8.6999999999999993</v>
      </c>
      <c r="AN888" t="str">
        <f t="shared" si="447"/>
        <v>Diabetes</v>
      </c>
      <c r="AO888">
        <v>257</v>
      </c>
      <c r="AP888" t="str">
        <f t="shared" si="448"/>
        <v>Riesgo</v>
      </c>
      <c r="AQ888">
        <v>183</v>
      </c>
      <c r="AR888" t="str">
        <f t="shared" si="449"/>
        <v>Alto</v>
      </c>
      <c r="AS888">
        <v>34</v>
      </c>
      <c r="AT888" t="str">
        <f t="shared" si="450"/>
        <v>Bajo</v>
      </c>
      <c r="AU888">
        <v>296</v>
      </c>
      <c r="AV888" t="str">
        <f t="shared" si="451"/>
        <v>Alto</v>
      </c>
      <c r="AW888">
        <v>136</v>
      </c>
      <c r="AX888" t="str">
        <f t="shared" si="452"/>
        <v>Normal</v>
      </c>
      <c r="AY888">
        <v>5.9</v>
      </c>
      <c r="AZ888" t="str">
        <f t="shared" si="453"/>
        <v>Alto</v>
      </c>
      <c r="BA888">
        <v>8.8000000000000007</v>
      </c>
      <c r="BB888" t="str">
        <f t="shared" si="431"/>
        <v>Baja</v>
      </c>
      <c r="BC888">
        <v>8.8000000000000007</v>
      </c>
      <c r="BD888" t="str">
        <f t="shared" si="454"/>
        <v>Normal</v>
      </c>
      <c r="BE888">
        <v>4.8</v>
      </c>
      <c r="BF888" t="str">
        <f t="shared" si="455"/>
        <v>Alto</v>
      </c>
      <c r="BG888">
        <v>1</v>
      </c>
      <c r="BH888" t="str">
        <f t="shared" si="456"/>
        <v>Toma ECA</v>
      </c>
      <c r="BI888">
        <v>1</v>
      </c>
      <c r="BJ888" t="str">
        <f t="shared" si="457"/>
        <v>Toma ARB</v>
      </c>
      <c r="BK888">
        <v>0</v>
      </c>
      <c r="BL888" t="str">
        <f t="shared" si="458"/>
        <v>No toma diureticos</v>
      </c>
      <c r="BM888">
        <v>1</v>
      </c>
      <c r="BN888" t="str">
        <f t="shared" si="459"/>
        <v>Toma estatinas</v>
      </c>
      <c r="BO888">
        <v>1</v>
      </c>
      <c r="BP888" t="str">
        <f t="shared" si="460"/>
        <v>Enfermedad renal</v>
      </c>
      <c r="BQ888">
        <v>0</v>
      </c>
      <c r="BR888" t="str">
        <f t="shared" si="461"/>
        <v>Sano</v>
      </c>
    </row>
    <row r="889" spans="1:70" x14ac:dyDescent="0.25">
      <c r="A889" t="s">
        <v>889</v>
      </c>
      <c r="B889">
        <v>65</v>
      </c>
      <c r="C889" t="str">
        <f t="shared" si="432"/>
        <v>Adulto Mayor</v>
      </c>
      <c r="D889" t="s">
        <v>1</v>
      </c>
      <c r="E889">
        <v>29.5</v>
      </c>
      <c r="F889" t="str">
        <f t="shared" si="433"/>
        <v>Sobrepeso</v>
      </c>
      <c r="G889">
        <v>0</v>
      </c>
      <c r="H889" t="str">
        <f t="shared" si="434"/>
        <v>No tiene herencia</v>
      </c>
      <c r="I889">
        <v>135</v>
      </c>
      <c r="J889">
        <v>75</v>
      </c>
      <c r="K889">
        <v>82</v>
      </c>
      <c r="L889" t="str">
        <f t="shared" si="435"/>
        <v>Normal</v>
      </c>
      <c r="M889">
        <v>52</v>
      </c>
      <c r="N889" t="str">
        <f t="shared" si="436"/>
        <v>Normal</v>
      </c>
      <c r="O889">
        <v>1</v>
      </c>
      <c r="P889" t="str">
        <f t="shared" si="437"/>
        <v>Sin limitaciones</v>
      </c>
      <c r="Q889">
        <v>0</v>
      </c>
      <c r="R889" t="str">
        <f t="shared" si="438"/>
        <v>No tiene cetoacidosis</v>
      </c>
      <c r="S889">
        <v>0</v>
      </c>
      <c r="T889" t="str">
        <f t="shared" si="439"/>
        <v>No tiene Insuficiencia</v>
      </c>
      <c r="U889">
        <v>1</v>
      </c>
      <c r="V889" t="str">
        <f t="shared" si="440"/>
        <v>Hipertenso</v>
      </c>
      <c r="W889">
        <v>0.6</v>
      </c>
      <c r="X889" t="str">
        <f t="shared" si="429"/>
        <v>Bajo</v>
      </c>
      <c r="Y889">
        <v>39</v>
      </c>
      <c r="Z889" t="str">
        <f t="shared" si="430"/>
        <v>Normal</v>
      </c>
      <c r="AA889">
        <v>80</v>
      </c>
      <c r="AB889" t="str">
        <f t="shared" si="441"/>
        <v>Funcion disminuida</v>
      </c>
      <c r="AC889">
        <v>30</v>
      </c>
      <c r="AD889" t="str">
        <f t="shared" si="442"/>
        <v>Microalbuminuria</v>
      </c>
      <c r="AE889">
        <v>27</v>
      </c>
      <c r="AF889" t="str">
        <f t="shared" si="443"/>
        <v>Normal</v>
      </c>
      <c r="AG889">
        <v>2265</v>
      </c>
      <c r="AH889" t="str">
        <f t="shared" si="444"/>
        <v>Poliuria</v>
      </c>
      <c r="AI889">
        <v>0</v>
      </c>
      <c r="AJ889" t="str">
        <f t="shared" si="445"/>
        <v>No Diabetico</v>
      </c>
      <c r="AK889">
        <v>80</v>
      </c>
      <c r="AL889" t="str">
        <f t="shared" si="446"/>
        <v>Normal</v>
      </c>
      <c r="AM889">
        <v>6.3</v>
      </c>
      <c r="AN889" t="str">
        <f t="shared" si="447"/>
        <v>Prediabetes</v>
      </c>
      <c r="AO889">
        <v>173</v>
      </c>
      <c r="AP889" t="str">
        <f t="shared" si="448"/>
        <v>Normal</v>
      </c>
      <c r="AQ889">
        <v>126</v>
      </c>
      <c r="AR889" t="str">
        <f t="shared" si="449"/>
        <v>Casi normal</v>
      </c>
      <c r="AS889">
        <v>64</v>
      </c>
      <c r="AT889" t="str">
        <f t="shared" si="450"/>
        <v>Normal</v>
      </c>
      <c r="AU889">
        <v>86</v>
      </c>
      <c r="AV889" t="str">
        <f t="shared" si="451"/>
        <v>Normal</v>
      </c>
      <c r="AW889">
        <v>143</v>
      </c>
      <c r="AX889" t="str">
        <f t="shared" si="452"/>
        <v>Normal</v>
      </c>
      <c r="AY889">
        <v>4.2</v>
      </c>
      <c r="AZ889" t="str">
        <f t="shared" si="453"/>
        <v>Normal</v>
      </c>
      <c r="BA889">
        <v>15.2</v>
      </c>
      <c r="BB889" t="str">
        <f t="shared" si="431"/>
        <v>Normal</v>
      </c>
      <c r="BC889">
        <v>9.1</v>
      </c>
      <c r="BD889" t="str">
        <f t="shared" si="454"/>
        <v>Normal</v>
      </c>
      <c r="BE889">
        <v>2.7</v>
      </c>
      <c r="BF889" t="str">
        <f t="shared" si="455"/>
        <v>Normal</v>
      </c>
      <c r="BG889">
        <v>0</v>
      </c>
      <c r="BH889" t="str">
        <f t="shared" si="456"/>
        <v>No Toma ECA</v>
      </c>
      <c r="BI889">
        <v>0</v>
      </c>
      <c r="BJ889" t="str">
        <f t="shared" si="457"/>
        <v>No toma ARB</v>
      </c>
      <c r="BK889">
        <v>0</v>
      </c>
      <c r="BL889" t="str">
        <f t="shared" si="458"/>
        <v>No toma diureticos</v>
      </c>
      <c r="BM889">
        <v>1</v>
      </c>
      <c r="BN889" t="str">
        <f t="shared" si="459"/>
        <v>Toma estatinas</v>
      </c>
      <c r="BO889">
        <v>0</v>
      </c>
      <c r="BP889" t="str">
        <f t="shared" si="460"/>
        <v>Sano</v>
      </c>
      <c r="BQ889">
        <v>0</v>
      </c>
      <c r="BR889" t="str">
        <f t="shared" si="461"/>
        <v>Sano</v>
      </c>
    </row>
    <row r="890" spans="1:70" x14ac:dyDescent="0.25">
      <c r="A890" t="s">
        <v>890</v>
      </c>
      <c r="B890">
        <v>70</v>
      </c>
      <c r="C890" t="str">
        <f t="shared" si="432"/>
        <v>Adulto Mayor</v>
      </c>
      <c r="D890" t="s">
        <v>6</v>
      </c>
      <c r="E890">
        <v>28.1</v>
      </c>
      <c r="F890" t="str">
        <f t="shared" si="433"/>
        <v>Sobrepeso</v>
      </c>
      <c r="G890">
        <v>0</v>
      </c>
      <c r="H890" t="str">
        <f t="shared" si="434"/>
        <v>No tiene herencia</v>
      </c>
      <c r="I890">
        <v>104</v>
      </c>
      <c r="J890">
        <v>81</v>
      </c>
      <c r="K890">
        <v>89</v>
      </c>
      <c r="L890" t="str">
        <f t="shared" si="435"/>
        <v>Normal</v>
      </c>
      <c r="M890">
        <v>66</v>
      </c>
      <c r="N890" t="str">
        <f t="shared" si="436"/>
        <v>Normal</v>
      </c>
      <c r="O890">
        <v>2</v>
      </c>
      <c r="P890" t="str">
        <f t="shared" si="437"/>
        <v>Ligera limitaciones</v>
      </c>
      <c r="Q890">
        <v>0</v>
      </c>
      <c r="R890" t="str">
        <f t="shared" si="438"/>
        <v>No tiene cetoacidosis</v>
      </c>
      <c r="S890">
        <v>0</v>
      </c>
      <c r="T890" t="str">
        <f t="shared" si="439"/>
        <v>No tiene Insuficiencia</v>
      </c>
      <c r="U890">
        <v>1</v>
      </c>
      <c r="V890" t="str">
        <f t="shared" si="440"/>
        <v>Hipertenso</v>
      </c>
      <c r="W890">
        <v>0.9</v>
      </c>
      <c r="X890" t="str">
        <f t="shared" si="429"/>
        <v>Normal</v>
      </c>
      <c r="Y890">
        <v>29</v>
      </c>
      <c r="Z890" t="str">
        <f t="shared" si="430"/>
        <v>Normal</v>
      </c>
      <c r="AA890">
        <v>60</v>
      </c>
      <c r="AB890" t="str">
        <f t="shared" si="441"/>
        <v>Funcion disminuida</v>
      </c>
      <c r="AC890">
        <v>17</v>
      </c>
      <c r="AD890" t="str">
        <f t="shared" si="442"/>
        <v>Normal</v>
      </c>
      <c r="AE890">
        <v>11</v>
      </c>
      <c r="AF890" t="str">
        <f t="shared" si="443"/>
        <v>Normal</v>
      </c>
      <c r="AG890">
        <v>1943</v>
      </c>
      <c r="AH890" t="str">
        <f t="shared" si="444"/>
        <v>Poliuria</v>
      </c>
      <c r="AI890">
        <v>0</v>
      </c>
      <c r="AJ890" t="str">
        <f t="shared" si="445"/>
        <v>No Diabetico</v>
      </c>
      <c r="AK890">
        <v>109</v>
      </c>
      <c r="AL890" t="str">
        <f t="shared" si="446"/>
        <v>Prediabetes</v>
      </c>
      <c r="AM890">
        <v>6.4</v>
      </c>
      <c r="AN890" t="str">
        <f t="shared" si="447"/>
        <v>Prediabetes</v>
      </c>
      <c r="AO890">
        <v>213</v>
      </c>
      <c r="AP890" t="str">
        <f t="shared" si="448"/>
        <v>Alto</v>
      </c>
      <c r="AQ890">
        <v>81</v>
      </c>
      <c r="AR890" t="str">
        <f t="shared" si="449"/>
        <v>Normal</v>
      </c>
      <c r="AS890">
        <v>60</v>
      </c>
      <c r="AT890" t="str">
        <f t="shared" si="450"/>
        <v>Normal</v>
      </c>
      <c r="AU890">
        <v>136</v>
      </c>
      <c r="AV890" t="str">
        <f t="shared" si="451"/>
        <v>Normal</v>
      </c>
      <c r="AW890">
        <v>144</v>
      </c>
      <c r="AX890" t="str">
        <f t="shared" si="452"/>
        <v>Normal</v>
      </c>
      <c r="AY890">
        <v>3.7</v>
      </c>
      <c r="AZ890" t="str">
        <f t="shared" si="453"/>
        <v>Normal</v>
      </c>
      <c r="BA890">
        <v>12.7</v>
      </c>
      <c r="BB890" t="str">
        <f t="shared" si="431"/>
        <v>Normal</v>
      </c>
      <c r="BC890">
        <v>10.3</v>
      </c>
      <c r="BD890" t="str">
        <f t="shared" si="454"/>
        <v>Normal</v>
      </c>
      <c r="BE890">
        <v>2.7</v>
      </c>
      <c r="BF890" t="str">
        <f t="shared" si="455"/>
        <v>Normal</v>
      </c>
      <c r="BG890">
        <v>1</v>
      </c>
      <c r="BH890" t="str">
        <f t="shared" si="456"/>
        <v>Toma ECA</v>
      </c>
      <c r="BI890">
        <v>1</v>
      </c>
      <c r="BJ890" t="str">
        <f t="shared" si="457"/>
        <v>Toma ARB</v>
      </c>
      <c r="BK890">
        <v>0</v>
      </c>
      <c r="BL890" t="str">
        <f t="shared" si="458"/>
        <v>No toma diureticos</v>
      </c>
      <c r="BM890">
        <v>0</v>
      </c>
      <c r="BN890" t="str">
        <f t="shared" si="459"/>
        <v>No toma estatinas</v>
      </c>
      <c r="BO890">
        <v>0</v>
      </c>
      <c r="BP890" t="str">
        <f t="shared" si="460"/>
        <v>Sano</v>
      </c>
      <c r="BQ890">
        <v>0</v>
      </c>
      <c r="BR890" t="str">
        <f t="shared" si="461"/>
        <v>Sano</v>
      </c>
    </row>
    <row r="891" spans="1:70" x14ac:dyDescent="0.25">
      <c r="A891" t="s">
        <v>891</v>
      </c>
      <c r="B891">
        <v>56</v>
      </c>
      <c r="C891" t="str">
        <f t="shared" si="432"/>
        <v>Adulto</v>
      </c>
      <c r="D891" t="s">
        <v>1</v>
      </c>
      <c r="E891">
        <v>33.799999999999997</v>
      </c>
      <c r="F891" t="str">
        <f t="shared" si="433"/>
        <v>Obesidad I</v>
      </c>
      <c r="G891">
        <v>1</v>
      </c>
      <c r="H891" t="str">
        <f t="shared" si="434"/>
        <v>Tiene herencia</v>
      </c>
      <c r="I891">
        <v>164</v>
      </c>
      <c r="J891">
        <v>99</v>
      </c>
      <c r="K891">
        <v>94</v>
      </c>
      <c r="L891" t="str">
        <f t="shared" si="435"/>
        <v>Normal</v>
      </c>
      <c r="M891">
        <v>38</v>
      </c>
      <c r="N891" t="str">
        <f t="shared" si="436"/>
        <v>Reducida</v>
      </c>
      <c r="O891">
        <v>2</v>
      </c>
      <c r="P891" t="str">
        <f t="shared" si="437"/>
        <v>Ligera limitaciones</v>
      </c>
      <c r="Q891">
        <v>0</v>
      </c>
      <c r="R891" t="str">
        <f t="shared" si="438"/>
        <v>No tiene cetoacidosis</v>
      </c>
      <c r="S891">
        <v>0</v>
      </c>
      <c r="T891" t="str">
        <f t="shared" si="439"/>
        <v>No tiene Insuficiencia</v>
      </c>
      <c r="U891">
        <v>1</v>
      </c>
      <c r="V891" t="str">
        <f t="shared" si="440"/>
        <v>Hipertenso</v>
      </c>
      <c r="W891">
        <v>4.7</v>
      </c>
      <c r="X891" t="str">
        <f t="shared" si="429"/>
        <v>Alto</v>
      </c>
      <c r="Y891">
        <v>61</v>
      </c>
      <c r="Z891" t="str">
        <f t="shared" si="430"/>
        <v>Elevado</v>
      </c>
      <c r="AA891">
        <v>24</v>
      </c>
      <c r="AB891" t="str">
        <f t="shared" si="441"/>
        <v>Dismucion grave</v>
      </c>
      <c r="AC891">
        <v>850</v>
      </c>
      <c r="AD891" t="str">
        <f t="shared" si="442"/>
        <v>Proteinuria</v>
      </c>
      <c r="AE891">
        <v>765</v>
      </c>
      <c r="AF891" t="str">
        <f t="shared" si="443"/>
        <v>Macroalbuminuria</v>
      </c>
      <c r="AG891">
        <v>685</v>
      </c>
      <c r="AH891" t="str">
        <f t="shared" si="444"/>
        <v>Poliuria</v>
      </c>
      <c r="AI891">
        <v>1</v>
      </c>
      <c r="AJ891" t="str">
        <f t="shared" si="445"/>
        <v>Diabetico</v>
      </c>
      <c r="AK891">
        <v>206</v>
      </c>
      <c r="AL891" t="str">
        <f t="shared" si="446"/>
        <v>Diabetes</v>
      </c>
      <c r="AM891">
        <v>9.8000000000000007</v>
      </c>
      <c r="AN891" t="str">
        <f t="shared" si="447"/>
        <v>Diabetes</v>
      </c>
      <c r="AO891">
        <v>251</v>
      </c>
      <c r="AP891" t="str">
        <f t="shared" si="448"/>
        <v>Riesgo</v>
      </c>
      <c r="AQ891">
        <v>177</v>
      </c>
      <c r="AR891" t="str">
        <f t="shared" si="449"/>
        <v>Alto</v>
      </c>
      <c r="AS891">
        <v>43</v>
      </c>
      <c r="AT891" t="str">
        <f t="shared" si="450"/>
        <v>Bajo</v>
      </c>
      <c r="AU891">
        <v>437</v>
      </c>
      <c r="AV891" t="str">
        <f t="shared" si="451"/>
        <v>Alto</v>
      </c>
      <c r="AW891">
        <v>125</v>
      </c>
      <c r="AX891" t="str">
        <f t="shared" si="452"/>
        <v>Bajo</v>
      </c>
      <c r="AY891">
        <v>6.4</v>
      </c>
      <c r="AZ891" t="str">
        <f t="shared" si="453"/>
        <v>Alto</v>
      </c>
      <c r="BA891">
        <v>7.2</v>
      </c>
      <c r="BB891" t="str">
        <f t="shared" si="431"/>
        <v>Baja</v>
      </c>
      <c r="BC891">
        <v>8.1</v>
      </c>
      <c r="BD891" t="str">
        <f t="shared" si="454"/>
        <v>Bajo</v>
      </c>
      <c r="BE891">
        <v>4.8</v>
      </c>
      <c r="BF891" t="str">
        <f t="shared" si="455"/>
        <v>Alto</v>
      </c>
      <c r="BG891">
        <v>0</v>
      </c>
      <c r="BH891" t="str">
        <f t="shared" si="456"/>
        <v>No Toma ECA</v>
      </c>
      <c r="BI891">
        <v>0</v>
      </c>
      <c r="BJ891" t="str">
        <f t="shared" si="457"/>
        <v>No toma ARB</v>
      </c>
      <c r="BK891">
        <v>1</v>
      </c>
      <c r="BL891" t="str">
        <f t="shared" si="458"/>
        <v>Toma diureticos</v>
      </c>
      <c r="BM891">
        <v>1</v>
      </c>
      <c r="BN891" t="str">
        <f t="shared" si="459"/>
        <v>Toma estatinas</v>
      </c>
      <c r="BO891">
        <v>1</v>
      </c>
      <c r="BP891" t="str">
        <f t="shared" si="460"/>
        <v>Enfermedad renal</v>
      </c>
      <c r="BQ891">
        <v>1</v>
      </c>
      <c r="BR891" t="str">
        <f t="shared" si="461"/>
        <v>Enfermedad cardiovascular</v>
      </c>
    </row>
    <row r="892" spans="1:70" x14ac:dyDescent="0.25">
      <c r="A892" t="s">
        <v>892</v>
      </c>
      <c r="B892">
        <v>85</v>
      </c>
      <c r="C892" t="str">
        <f t="shared" si="432"/>
        <v>Adulto Mayor</v>
      </c>
      <c r="D892" t="s">
        <v>6</v>
      </c>
      <c r="E892">
        <v>31.3</v>
      </c>
      <c r="F892" t="str">
        <f t="shared" si="433"/>
        <v>Obesidad I</v>
      </c>
      <c r="G892">
        <v>1</v>
      </c>
      <c r="H892" t="str">
        <f t="shared" si="434"/>
        <v>Tiene herencia</v>
      </c>
      <c r="I892">
        <v>183</v>
      </c>
      <c r="J892">
        <v>90</v>
      </c>
      <c r="K892">
        <v>85</v>
      </c>
      <c r="L892" t="str">
        <f t="shared" si="435"/>
        <v>Normal</v>
      </c>
      <c r="M892">
        <v>37</v>
      </c>
      <c r="N892" t="str">
        <f t="shared" si="436"/>
        <v>Reducida</v>
      </c>
      <c r="O892">
        <v>2</v>
      </c>
      <c r="P892" t="str">
        <f t="shared" si="437"/>
        <v>Ligera limitaciones</v>
      </c>
      <c r="Q892">
        <v>0</v>
      </c>
      <c r="R892" t="str">
        <f t="shared" si="438"/>
        <v>No tiene cetoacidosis</v>
      </c>
      <c r="S892">
        <v>0</v>
      </c>
      <c r="T892" t="str">
        <f t="shared" si="439"/>
        <v>No tiene Insuficiencia</v>
      </c>
      <c r="U892">
        <v>1</v>
      </c>
      <c r="V892" t="str">
        <f t="shared" si="440"/>
        <v>Hipertenso</v>
      </c>
      <c r="W892">
        <v>3.2</v>
      </c>
      <c r="X892" t="str">
        <f t="shared" si="429"/>
        <v>Alto</v>
      </c>
      <c r="Y892">
        <v>118</v>
      </c>
      <c r="Z892" t="str">
        <f t="shared" si="430"/>
        <v>Riesgo</v>
      </c>
      <c r="AA892">
        <v>57</v>
      </c>
      <c r="AB892" t="str">
        <f t="shared" si="441"/>
        <v>Funcion disminuida moderada</v>
      </c>
      <c r="AC892">
        <v>1036</v>
      </c>
      <c r="AD892" t="str">
        <f t="shared" si="442"/>
        <v>Proteinuria</v>
      </c>
      <c r="AE892">
        <v>828</v>
      </c>
      <c r="AF892" t="str">
        <f t="shared" si="443"/>
        <v>Macroalbuminuria</v>
      </c>
      <c r="AG892">
        <v>641</v>
      </c>
      <c r="AH892" t="str">
        <f t="shared" si="444"/>
        <v>Poliuria</v>
      </c>
      <c r="AI892">
        <v>0</v>
      </c>
      <c r="AJ892" t="str">
        <f t="shared" si="445"/>
        <v>No Diabetico</v>
      </c>
      <c r="AK892">
        <v>219</v>
      </c>
      <c r="AL892" t="str">
        <f t="shared" si="446"/>
        <v>Diabetes</v>
      </c>
      <c r="AM892">
        <v>9.3000000000000007</v>
      </c>
      <c r="AN892" t="str">
        <f t="shared" si="447"/>
        <v>Diabetes</v>
      </c>
      <c r="AO892">
        <v>256</v>
      </c>
      <c r="AP892" t="str">
        <f t="shared" si="448"/>
        <v>Riesgo</v>
      </c>
      <c r="AQ892">
        <v>209</v>
      </c>
      <c r="AR892" t="str">
        <f t="shared" si="449"/>
        <v>Muy alto</v>
      </c>
      <c r="AS892">
        <v>37</v>
      </c>
      <c r="AT892" t="str">
        <f t="shared" si="450"/>
        <v>Bajo</v>
      </c>
      <c r="AU892">
        <v>263</v>
      </c>
      <c r="AV892" t="str">
        <f t="shared" si="451"/>
        <v>Alto</v>
      </c>
      <c r="AW892">
        <v>130</v>
      </c>
      <c r="AX892" t="str">
        <f t="shared" si="452"/>
        <v>Bajo</v>
      </c>
      <c r="AY892">
        <v>6.6</v>
      </c>
      <c r="AZ892" t="str">
        <f t="shared" si="453"/>
        <v>Alto</v>
      </c>
      <c r="BA892">
        <v>7.5</v>
      </c>
      <c r="BB892" t="str">
        <f t="shared" si="431"/>
        <v>Baja</v>
      </c>
      <c r="BC892">
        <v>8.6</v>
      </c>
      <c r="BD892" t="str">
        <f t="shared" si="454"/>
        <v>Normal</v>
      </c>
      <c r="BE892">
        <v>4.7</v>
      </c>
      <c r="BF892" t="str">
        <f t="shared" si="455"/>
        <v>Alto</v>
      </c>
      <c r="BG892">
        <v>1</v>
      </c>
      <c r="BH892" t="str">
        <f t="shared" si="456"/>
        <v>Toma ECA</v>
      </c>
      <c r="BI892">
        <v>1</v>
      </c>
      <c r="BJ892" t="str">
        <f t="shared" si="457"/>
        <v>Toma ARB</v>
      </c>
      <c r="BK892">
        <v>0</v>
      </c>
      <c r="BL892" t="str">
        <f t="shared" si="458"/>
        <v>No toma diureticos</v>
      </c>
      <c r="BM892">
        <v>0</v>
      </c>
      <c r="BN892" t="str">
        <f t="shared" si="459"/>
        <v>No toma estatinas</v>
      </c>
      <c r="BO892">
        <v>1</v>
      </c>
      <c r="BP892" t="str">
        <f t="shared" si="460"/>
        <v>Enfermedad renal</v>
      </c>
      <c r="BQ892">
        <v>1</v>
      </c>
      <c r="BR892" t="str">
        <f t="shared" si="461"/>
        <v>Enfermedad cardiovascular</v>
      </c>
    </row>
    <row r="893" spans="1:70" x14ac:dyDescent="0.25">
      <c r="A893" t="s">
        <v>893</v>
      </c>
      <c r="B893">
        <v>62</v>
      </c>
      <c r="C893" t="str">
        <f t="shared" si="432"/>
        <v>Adulto Mayor</v>
      </c>
      <c r="D893" t="s">
        <v>6</v>
      </c>
      <c r="E893">
        <v>35.700000000000003</v>
      </c>
      <c r="F893" t="str">
        <f t="shared" si="433"/>
        <v>Obesidad II</v>
      </c>
      <c r="G893">
        <v>1</v>
      </c>
      <c r="H893" t="str">
        <f t="shared" si="434"/>
        <v>Tiene herencia</v>
      </c>
      <c r="I893">
        <v>147</v>
      </c>
      <c r="J893">
        <v>101</v>
      </c>
      <c r="K893">
        <v>90</v>
      </c>
      <c r="L893" t="str">
        <f t="shared" si="435"/>
        <v>Normal</v>
      </c>
      <c r="M893">
        <v>26</v>
      </c>
      <c r="N893" t="str">
        <f t="shared" si="436"/>
        <v>Reducida</v>
      </c>
      <c r="O893">
        <v>4</v>
      </c>
      <c r="P893" t="str">
        <f t="shared" si="437"/>
        <v>Incapacidad</v>
      </c>
      <c r="Q893">
        <v>1</v>
      </c>
      <c r="R893" t="str">
        <f t="shared" si="438"/>
        <v>Tiene cetoacidosis</v>
      </c>
      <c r="S893">
        <v>1</v>
      </c>
      <c r="T893" t="str">
        <f t="shared" si="439"/>
        <v>Tiene Insuficiencia</v>
      </c>
      <c r="U893">
        <v>1</v>
      </c>
      <c r="V893" t="str">
        <f t="shared" si="440"/>
        <v>Hipertenso</v>
      </c>
      <c r="W893">
        <v>4.7</v>
      </c>
      <c r="X893" t="str">
        <f t="shared" si="429"/>
        <v>Alto</v>
      </c>
      <c r="Y893">
        <v>98</v>
      </c>
      <c r="Z893" t="str">
        <f t="shared" si="430"/>
        <v>Elevado</v>
      </c>
      <c r="AA893">
        <v>53</v>
      </c>
      <c r="AB893" t="str">
        <f t="shared" si="441"/>
        <v>Funcion disminuida moderada</v>
      </c>
      <c r="AC893">
        <v>1788</v>
      </c>
      <c r="AD893" t="str">
        <f t="shared" si="442"/>
        <v>Proteinuria</v>
      </c>
      <c r="AE893">
        <v>1251</v>
      </c>
      <c r="AF893" t="str">
        <f t="shared" si="443"/>
        <v>Macroalbuminuria</v>
      </c>
      <c r="AG893">
        <v>627</v>
      </c>
      <c r="AH893" t="str">
        <f t="shared" si="444"/>
        <v>Poliuria</v>
      </c>
      <c r="AI893">
        <v>1</v>
      </c>
      <c r="AJ893" t="str">
        <f t="shared" si="445"/>
        <v>Diabetico</v>
      </c>
      <c r="AK893">
        <v>120</v>
      </c>
      <c r="AL893" t="str">
        <f t="shared" si="446"/>
        <v>Prediabetes</v>
      </c>
      <c r="AM893">
        <v>10.1</v>
      </c>
      <c r="AN893" t="str">
        <f t="shared" si="447"/>
        <v>Diabetes</v>
      </c>
      <c r="AO893">
        <v>208</v>
      </c>
      <c r="AP893" t="str">
        <f t="shared" si="448"/>
        <v>Alto</v>
      </c>
      <c r="AQ893">
        <v>143</v>
      </c>
      <c r="AR893" t="str">
        <f t="shared" si="449"/>
        <v>Limite alto</v>
      </c>
      <c r="AS893">
        <v>33</v>
      </c>
      <c r="AT893" t="str">
        <f t="shared" si="450"/>
        <v>Bajo</v>
      </c>
      <c r="AU893">
        <v>343</v>
      </c>
      <c r="AV893" t="str">
        <f t="shared" si="451"/>
        <v>Alto</v>
      </c>
      <c r="AW893">
        <v>137</v>
      </c>
      <c r="AX893" t="str">
        <f t="shared" si="452"/>
        <v>Normal</v>
      </c>
      <c r="AY893">
        <v>6.9</v>
      </c>
      <c r="AZ893" t="str">
        <f t="shared" si="453"/>
        <v>Alto</v>
      </c>
      <c r="BA893">
        <v>9</v>
      </c>
      <c r="BB893" t="str">
        <f t="shared" si="431"/>
        <v>Baja</v>
      </c>
      <c r="BC893">
        <v>8.1</v>
      </c>
      <c r="BD893" t="str">
        <f t="shared" si="454"/>
        <v>Bajo</v>
      </c>
      <c r="BE893">
        <v>7</v>
      </c>
      <c r="BF893" t="str">
        <f t="shared" si="455"/>
        <v>Alto</v>
      </c>
      <c r="BG893">
        <v>1</v>
      </c>
      <c r="BH893" t="str">
        <f t="shared" si="456"/>
        <v>Toma ECA</v>
      </c>
      <c r="BI893">
        <v>1</v>
      </c>
      <c r="BJ893" t="str">
        <f t="shared" si="457"/>
        <v>Toma ARB</v>
      </c>
      <c r="BK893">
        <v>1</v>
      </c>
      <c r="BL893" t="str">
        <f t="shared" si="458"/>
        <v>Toma diureticos</v>
      </c>
      <c r="BM893">
        <v>1</v>
      </c>
      <c r="BN893" t="str">
        <f t="shared" si="459"/>
        <v>Toma estatinas</v>
      </c>
      <c r="BO893">
        <v>1</v>
      </c>
      <c r="BP893" t="str">
        <f t="shared" si="460"/>
        <v>Enfermedad renal</v>
      </c>
      <c r="BQ893">
        <v>1</v>
      </c>
      <c r="BR893" t="str">
        <f t="shared" si="461"/>
        <v>Enfermedad cardiovascular</v>
      </c>
    </row>
    <row r="894" spans="1:70" x14ac:dyDescent="0.25">
      <c r="A894" t="s">
        <v>894</v>
      </c>
      <c r="B894">
        <v>32</v>
      </c>
      <c r="C894" t="str">
        <f t="shared" si="432"/>
        <v>Adulto</v>
      </c>
      <c r="D894" t="s">
        <v>6</v>
      </c>
      <c r="E894">
        <v>21.7</v>
      </c>
      <c r="F894" t="str">
        <f t="shared" si="433"/>
        <v>Peso Normal</v>
      </c>
      <c r="G894">
        <v>1</v>
      </c>
      <c r="H894" t="str">
        <f t="shared" si="434"/>
        <v>Tiene herencia</v>
      </c>
      <c r="I894">
        <v>101</v>
      </c>
      <c r="J894">
        <v>74</v>
      </c>
      <c r="K894">
        <v>74</v>
      </c>
      <c r="L894" t="str">
        <f t="shared" si="435"/>
        <v>Normal</v>
      </c>
      <c r="M894">
        <v>52</v>
      </c>
      <c r="N894" t="str">
        <f t="shared" si="436"/>
        <v>Normal</v>
      </c>
      <c r="O894">
        <v>2</v>
      </c>
      <c r="P894" t="str">
        <f t="shared" si="437"/>
        <v>Ligera limitaciones</v>
      </c>
      <c r="Q894">
        <v>0</v>
      </c>
      <c r="R894" t="str">
        <f t="shared" si="438"/>
        <v>No tiene cetoacidosis</v>
      </c>
      <c r="S894">
        <v>0</v>
      </c>
      <c r="T894" t="str">
        <f t="shared" si="439"/>
        <v>No tiene Insuficiencia</v>
      </c>
      <c r="U894">
        <v>0</v>
      </c>
      <c r="V894" t="str">
        <f t="shared" si="440"/>
        <v>Normotenso</v>
      </c>
      <c r="W894">
        <v>0.9</v>
      </c>
      <c r="X894" t="str">
        <f t="shared" si="429"/>
        <v>Normal</v>
      </c>
      <c r="Y894">
        <v>25</v>
      </c>
      <c r="Z894" t="str">
        <f t="shared" si="430"/>
        <v>Normal</v>
      </c>
      <c r="AA894">
        <v>98</v>
      </c>
      <c r="AB894" t="str">
        <f t="shared" si="441"/>
        <v>Normal</v>
      </c>
      <c r="AC894">
        <v>23</v>
      </c>
      <c r="AD894" t="str">
        <f t="shared" si="442"/>
        <v>Normal</v>
      </c>
      <c r="AE894">
        <v>18</v>
      </c>
      <c r="AF894" t="str">
        <f t="shared" si="443"/>
        <v>Normal</v>
      </c>
      <c r="AG894">
        <v>1344</v>
      </c>
      <c r="AH894" t="str">
        <f t="shared" si="444"/>
        <v>Poliuria</v>
      </c>
      <c r="AI894">
        <v>0</v>
      </c>
      <c r="AJ894" t="str">
        <f t="shared" si="445"/>
        <v>No Diabetico</v>
      </c>
      <c r="AK894">
        <v>81</v>
      </c>
      <c r="AL894" t="str">
        <f t="shared" si="446"/>
        <v>Normal</v>
      </c>
      <c r="AM894">
        <v>5.8</v>
      </c>
      <c r="AN894" t="str">
        <f t="shared" si="447"/>
        <v>Prediabetes</v>
      </c>
      <c r="AO894">
        <v>185</v>
      </c>
      <c r="AP894" t="str">
        <f t="shared" si="448"/>
        <v>Normal</v>
      </c>
      <c r="AQ894">
        <v>83</v>
      </c>
      <c r="AR894" t="str">
        <f t="shared" si="449"/>
        <v>Normal</v>
      </c>
      <c r="AS894">
        <v>63</v>
      </c>
      <c r="AT894" t="str">
        <f t="shared" si="450"/>
        <v>Normal</v>
      </c>
      <c r="AU894">
        <v>156</v>
      </c>
      <c r="AV894" t="str">
        <f t="shared" si="451"/>
        <v>Alto</v>
      </c>
      <c r="AW894">
        <v>141</v>
      </c>
      <c r="AX894" t="str">
        <f t="shared" si="452"/>
        <v>Normal</v>
      </c>
      <c r="AY894">
        <v>4.9000000000000004</v>
      </c>
      <c r="AZ894" t="str">
        <f t="shared" si="453"/>
        <v>Normal</v>
      </c>
      <c r="BA894">
        <v>13.6</v>
      </c>
      <c r="BB894" t="str">
        <f t="shared" si="431"/>
        <v>Normal</v>
      </c>
      <c r="BC894">
        <v>9.6</v>
      </c>
      <c r="BD894" t="str">
        <f t="shared" si="454"/>
        <v>Normal</v>
      </c>
      <c r="BE894">
        <v>3</v>
      </c>
      <c r="BF894" t="str">
        <f t="shared" si="455"/>
        <v>Normal</v>
      </c>
      <c r="BG894">
        <v>1</v>
      </c>
      <c r="BH894" t="str">
        <f t="shared" si="456"/>
        <v>Toma ECA</v>
      </c>
      <c r="BI894">
        <v>1</v>
      </c>
      <c r="BJ894" t="str">
        <f t="shared" si="457"/>
        <v>Toma ARB</v>
      </c>
      <c r="BK894">
        <v>0</v>
      </c>
      <c r="BL894" t="str">
        <f t="shared" si="458"/>
        <v>No toma diureticos</v>
      </c>
      <c r="BM894">
        <v>0</v>
      </c>
      <c r="BN894" t="str">
        <f t="shared" si="459"/>
        <v>No toma estatinas</v>
      </c>
      <c r="BO894">
        <v>0</v>
      </c>
      <c r="BP894" t="str">
        <f t="shared" si="460"/>
        <v>Sano</v>
      </c>
      <c r="BQ894">
        <v>1</v>
      </c>
      <c r="BR894" t="str">
        <f t="shared" si="461"/>
        <v>Enfermedad cardiovascular</v>
      </c>
    </row>
    <row r="895" spans="1:70" x14ac:dyDescent="0.25">
      <c r="A895" t="s">
        <v>895</v>
      </c>
      <c r="B895">
        <v>64</v>
      </c>
      <c r="C895" t="str">
        <f t="shared" si="432"/>
        <v>Adulto Mayor</v>
      </c>
      <c r="D895" t="s">
        <v>1</v>
      </c>
      <c r="E895">
        <v>29.6</v>
      </c>
      <c r="F895" t="str">
        <f t="shared" si="433"/>
        <v>Sobrepeso</v>
      </c>
      <c r="G895">
        <v>0</v>
      </c>
      <c r="H895" t="str">
        <f t="shared" si="434"/>
        <v>No tiene herencia</v>
      </c>
      <c r="I895">
        <v>108</v>
      </c>
      <c r="J895">
        <v>85</v>
      </c>
      <c r="K895">
        <v>71</v>
      </c>
      <c r="L895" t="str">
        <f t="shared" si="435"/>
        <v>Normal</v>
      </c>
      <c r="M895">
        <v>59</v>
      </c>
      <c r="N895" t="str">
        <f t="shared" si="436"/>
        <v>Normal</v>
      </c>
      <c r="O895">
        <v>1</v>
      </c>
      <c r="P895" t="str">
        <f t="shared" si="437"/>
        <v>Sin limitaciones</v>
      </c>
      <c r="Q895">
        <v>0</v>
      </c>
      <c r="R895" t="str">
        <f t="shared" si="438"/>
        <v>No tiene cetoacidosis</v>
      </c>
      <c r="S895">
        <v>0</v>
      </c>
      <c r="T895" t="str">
        <f t="shared" si="439"/>
        <v>No tiene Insuficiencia</v>
      </c>
      <c r="U895">
        <v>0</v>
      </c>
      <c r="V895" t="str">
        <f t="shared" si="440"/>
        <v>Normotenso</v>
      </c>
      <c r="W895">
        <v>0.7</v>
      </c>
      <c r="X895" t="str">
        <f t="shared" si="429"/>
        <v>Normal</v>
      </c>
      <c r="Y895">
        <v>19</v>
      </c>
      <c r="Z895" t="str">
        <f t="shared" si="430"/>
        <v>Normal</v>
      </c>
      <c r="AA895">
        <v>120</v>
      </c>
      <c r="AB895" t="str">
        <f t="shared" si="441"/>
        <v>Normal</v>
      </c>
      <c r="AC895">
        <v>19</v>
      </c>
      <c r="AD895" t="str">
        <f t="shared" si="442"/>
        <v>Normal</v>
      </c>
      <c r="AE895">
        <v>15</v>
      </c>
      <c r="AF895" t="str">
        <f t="shared" si="443"/>
        <v>Normal</v>
      </c>
      <c r="AG895">
        <v>1020</v>
      </c>
      <c r="AH895" t="str">
        <f t="shared" si="444"/>
        <v>Poliuria</v>
      </c>
      <c r="AI895">
        <v>0</v>
      </c>
      <c r="AJ895" t="str">
        <f t="shared" si="445"/>
        <v>No Diabetico</v>
      </c>
      <c r="AK895">
        <v>108</v>
      </c>
      <c r="AL895" t="str">
        <f t="shared" si="446"/>
        <v>Prediabetes</v>
      </c>
      <c r="AM895">
        <v>4.8</v>
      </c>
      <c r="AN895" t="str">
        <f t="shared" si="447"/>
        <v>Normal</v>
      </c>
      <c r="AO895">
        <v>159</v>
      </c>
      <c r="AP895" t="str">
        <f t="shared" si="448"/>
        <v>Normal</v>
      </c>
      <c r="AQ895">
        <v>112</v>
      </c>
      <c r="AR895" t="str">
        <f t="shared" si="449"/>
        <v>Casi normal</v>
      </c>
      <c r="AS895">
        <v>52</v>
      </c>
      <c r="AT895" t="str">
        <f t="shared" si="450"/>
        <v>Bajo</v>
      </c>
      <c r="AU895">
        <v>170</v>
      </c>
      <c r="AV895" t="str">
        <f t="shared" si="451"/>
        <v>Alto</v>
      </c>
      <c r="AW895">
        <v>144</v>
      </c>
      <c r="AX895" t="str">
        <f t="shared" si="452"/>
        <v>Normal</v>
      </c>
      <c r="AY895">
        <v>4.5</v>
      </c>
      <c r="AZ895" t="str">
        <f t="shared" si="453"/>
        <v>Normal</v>
      </c>
      <c r="BA895">
        <v>13.4</v>
      </c>
      <c r="BB895" t="str">
        <f t="shared" si="431"/>
        <v>Baja</v>
      </c>
      <c r="BC895">
        <v>8.6</v>
      </c>
      <c r="BD895" t="str">
        <f t="shared" si="454"/>
        <v>Normal</v>
      </c>
      <c r="BE895">
        <v>4.2</v>
      </c>
      <c r="BF895" t="str">
        <f t="shared" si="455"/>
        <v>Normal</v>
      </c>
      <c r="BG895">
        <v>1</v>
      </c>
      <c r="BH895" t="str">
        <f t="shared" si="456"/>
        <v>Toma ECA</v>
      </c>
      <c r="BI895">
        <v>1</v>
      </c>
      <c r="BJ895" t="str">
        <f t="shared" si="457"/>
        <v>Toma ARB</v>
      </c>
      <c r="BK895">
        <v>0</v>
      </c>
      <c r="BL895" t="str">
        <f t="shared" si="458"/>
        <v>No toma diureticos</v>
      </c>
      <c r="BM895">
        <v>1</v>
      </c>
      <c r="BN895" t="str">
        <f t="shared" si="459"/>
        <v>Toma estatinas</v>
      </c>
      <c r="BO895">
        <v>0</v>
      </c>
      <c r="BP895" t="str">
        <f t="shared" si="460"/>
        <v>Sano</v>
      </c>
      <c r="BQ895">
        <v>0</v>
      </c>
      <c r="BR895" t="str">
        <f t="shared" si="461"/>
        <v>Sano</v>
      </c>
    </row>
    <row r="896" spans="1:70" x14ac:dyDescent="0.25">
      <c r="A896" t="s">
        <v>896</v>
      </c>
      <c r="B896">
        <v>54</v>
      </c>
      <c r="C896" t="str">
        <f t="shared" si="432"/>
        <v>Adulto</v>
      </c>
      <c r="D896" t="s">
        <v>1</v>
      </c>
      <c r="E896">
        <v>28.1</v>
      </c>
      <c r="F896" t="str">
        <f t="shared" si="433"/>
        <v>Sobrepeso</v>
      </c>
      <c r="G896">
        <v>0</v>
      </c>
      <c r="H896" t="str">
        <f t="shared" si="434"/>
        <v>No tiene herencia</v>
      </c>
      <c r="I896">
        <v>123</v>
      </c>
      <c r="J896">
        <v>71</v>
      </c>
      <c r="K896">
        <v>75</v>
      </c>
      <c r="L896" t="str">
        <f t="shared" si="435"/>
        <v>Normal</v>
      </c>
      <c r="M896">
        <v>65</v>
      </c>
      <c r="N896" t="str">
        <f t="shared" si="436"/>
        <v>Normal</v>
      </c>
      <c r="O896">
        <v>1</v>
      </c>
      <c r="P896" t="str">
        <f t="shared" si="437"/>
        <v>Sin limitaciones</v>
      </c>
      <c r="Q896">
        <v>0</v>
      </c>
      <c r="R896" t="str">
        <f t="shared" si="438"/>
        <v>No tiene cetoacidosis</v>
      </c>
      <c r="S896">
        <v>0</v>
      </c>
      <c r="T896" t="str">
        <f t="shared" si="439"/>
        <v>No tiene Insuficiencia</v>
      </c>
      <c r="U896">
        <v>1</v>
      </c>
      <c r="V896" t="str">
        <f t="shared" si="440"/>
        <v>Hipertenso</v>
      </c>
      <c r="W896">
        <v>1.1000000000000001</v>
      </c>
      <c r="X896" t="str">
        <f t="shared" si="429"/>
        <v>Normal</v>
      </c>
      <c r="Y896">
        <v>23</v>
      </c>
      <c r="Z896" t="str">
        <f t="shared" si="430"/>
        <v>Normal</v>
      </c>
      <c r="AA896">
        <v>103</v>
      </c>
      <c r="AB896" t="str">
        <f t="shared" si="441"/>
        <v>Normal</v>
      </c>
      <c r="AC896">
        <v>28</v>
      </c>
      <c r="AD896" t="str">
        <f t="shared" si="442"/>
        <v>Normal</v>
      </c>
      <c r="AE896">
        <v>22</v>
      </c>
      <c r="AF896" t="str">
        <f t="shared" si="443"/>
        <v>Normal</v>
      </c>
      <c r="AG896">
        <v>1012</v>
      </c>
      <c r="AH896" t="str">
        <f t="shared" si="444"/>
        <v>Poliuria</v>
      </c>
      <c r="AI896">
        <v>0</v>
      </c>
      <c r="AJ896" t="str">
        <f t="shared" si="445"/>
        <v>No Diabetico</v>
      </c>
      <c r="AK896">
        <v>121</v>
      </c>
      <c r="AL896" t="str">
        <f t="shared" si="446"/>
        <v>Prediabetes</v>
      </c>
      <c r="AM896">
        <v>5.2</v>
      </c>
      <c r="AN896" t="str">
        <f t="shared" si="447"/>
        <v>Normal</v>
      </c>
      <c r="AO896">
        <v>152</v>
      </c>
      <c r="AP896" t="str">
        <f t="shared" si="448"/>
        <v>Normal</v>
      </c>
      <c r="AQ896">
        <v>95</v>
      </c>
      <c r="AR896" t="str">
        <f t="shared" si="449"/>
        <v>Normal</v>
      </c>
      <c r="AS896">
        <v>51</v>
      </c>
      <c r="AT896" t="str">
        <f t="shared" si="450"/>
        <v>Bajo</v>
      </c>
      <c r="AU896">
        <v>160</v>
      </c>
      <c r="AV896" t="str">
        <f t="shared" si="451"/>
        <v>Alto</v>
      </c>
      <c r="AW896">
        <v>143</v>
      </c>
      <c r="AX896" t="str">
        <f t="shared" si="452"/>
        <v>Normal</v>
      </c>
      <c r="AY896">
        <v>3.9</v>
      </c>
      <c r="AZ896" t="str">
        <f t="shared" si="453"/>
        <v>Normal</v>
      </c>
      <c r="BA896">
        <v>12.3</v>
      </c>
      <c r="BB896" t="str">
        <f t="shared" si="431"/>
        <v>Baja</v>
      </c>
      <c r="BC896">
        <v>8.6999999999999993</v>
      </c>
      <c r="BD896" t="str">
        <f t="shared" si="454"/>
        <v>Normal</v>
      </c>
      <c r="BE896">
        <v>2.8</v>
      </c>
      <c r="BF896" t="str">
        <f t="shared" si="455"/>
        <v>Normal</v>
      </c>
      <c r="BG896">
        <v>1</v>
      </c>
      <c r="BH896" t="str">
        <f t="shared" si="456"/>
        <v>Toma ECA</v>
      </c>
      <c r="BI896">
        <v>1</v>
      </c>
      <c r="BJ896" t="str">
        <f t="shared" si="457"/>
        <v>Toma ARB</v>
      </c>
      <c r="BK896">
        <v>0</v>
      </c>
      <c r="BL896" t="str">
        <f t="shared" si="458"/>
        <v>No toma diureticos</v>
      </c>
      <c r="BM896">
        <v>0</v>
      </c>
      <c r="BN896" t="str">
        <f t="shared" si="459"/>
        <v>No toma estatinas</v>
      </c>
      <c r="BO896">
        <v>0</v>
      </c>
      <c r="BP896" t="str">
        <f t="shared" si="460"/>
        <v>Sano</v>
      </c>
      <c r="BQ896">
        <v>1</v>
      </c>
      <c r="BR896" t="str">
        <f t="shared" si="461"/>
        <v>Enfermedad cardiovascular</v>
      </c>
    </row>
    <row r="897" spans="1:70" x14ac:dyDescent="0.25">
      <c r="A897" t="s">
        <v>897</v>
      </c>
      <c r="B897">
        <v>68</v>
      </c>
      <c r="C897" t="str">
        <f t="shared" si="432"/>
        <v>Adulto Mayor</v>
      </c>
      <c r="D897" t="s">
        <v>6</v>
      </c>
      <c r="E897">
        <v>31.8</v>
      </c>
      <c r="F897" t="str">
        <f t="shared" si="433"/>
        <v>Obesidad I</v>
      </c>
      <c r="G897">
        <v>1</v>
      </c>
      <c r="H897" t="str">
        <f t="shared" si="434"/>
        <v>Tiene herencia</v>
      </c>
      <c r="I897">
        <v>169</v>
      </c>
      <c r="J897">
        <v>94</v>
      </c>
      <c r="K897">
        <v>90</v>
      </c>
      <c r="L897" t="str">
        <f t="shared" si="435"/>
        <v>Normal</v>
      </c>
      <c r="M897">
        <v>28</v>
      </c>
      <c r="N897" t="str">
        <f t="shared" si="436"/>
        <v>Reducida</v>
      </c>
      <c r="O897">
        <v>2</v>
      </c>
      <c r="P897" t="str">
        <f t="shared" si="437"/>
        <v>Ligera limitaciones</v>
      </c>
      <c r="Q897">
        <v>0</v>
      </c>
      <c r="R897" t="str">
        <f t="shared" si="438"/>
        <v>No tiene cetoacidosis</v>
      </c>
      <c r="S897">
        <v>1</v>
      </c>
      <c r="T897" t="str">
        <f t="shared" si="439"/>
        <v>Tiene Insuficiencia</v>
      </c>
      <c r="U897">
        <v>1</v>
      </c>
      <c r="V897" t="str">
        <f t="shared" si="440"/>
        <v>Hipertenso</v>
      </c>
      <c r="W897">
        <v>4.0999999999999996</v>
      </c>
      <c r="X897" t="str">
        <f t="shared" si="429"/>
        <v>Alto</v>
      </c>
      <c r="Y897">
        <v>50</v>
      </c>
      <c r="Z897" t="str">
        <f t="shared" si="430"/>
        <v>Elevado</v>
      </c>
      <c r="AA897">
        <v>45</v>
      </c>
      <c r="AB897" t="str">
        <f t="shared" si="441"/>
        <v>Funcion disminuida moderada</v>
      </c>
      <c r="AC897">
        <v>2140</v>
      </c>
      <c r="AD897" t="str">
        <f t="shared" si="442"/>
        <v>Proteinuria</v>
      </c>
      <c r="AE897">
        <v>1712</v>
      </c>
      <c r="AF897" t="str">
        <f t="shared" si="443"/>
        <v>Macroalbuminuria</v>
      </c>
      <c r="AG897">
        <v>724</v>
      </c>
      <c r="AH897" t="str">
        <f t="shared" si="444"/>
        <v>Poliuria</v>
      </c>
      <c r="AI897">
        <v>1</v>
      </c>
      <c r="AJ897" t="str">
        <f t="shared" si="445"/>
        <v>Diabetico</v>
      </c>
      <c r="AK897">
        <v>145</v>
      </c>
      <c r="AL897" t="str">
        <f t="shared" si="446"/>
        <v>Diabetes</v>
      </c>
      <c r="AM897">
        <v>9.1999999999999993</v>
      </c>
      <c r="AN897" t="str">
        <f t="shared" si="447"/>
        <v>Diabetes</v>
      </c>
      <c r="AO897">
        <v>315</v>
      </c>
      <c r="AP897" t="str">
        <f t="shared" si="448"/>
        <v>Riesgo</v>
      </c>
      <c r="AQ897">
        <v>146</v>
      </c>
      <c r="AR897" t="str">
        <f t="shared" si="449"/>
        <v>Limite alto</v>
      </c>
      <c r="AS897">
        <v>39</v>
      </c>
      <c r="AT897" t="str">
        <f t="shared" si="450"/>
        <v>Bajo</v>
      </c>
      <c r="AU897">
        <v>305</v>
      </c>
      <c r="AV897" t="str">
        <f t="shared" si="451"/>
        <v>Alto</v>
      </c>
      <c r="AW897">
        <v>136</v>
      </c>
      <c r="AX897" t="str">
        <f t="shared" si="452"/>
        <v>Normal</v>
      </c>
      <c r="AY897">
        <v>5.7</v>
      </c>
      <c r="AZ897" t="str">
        <f t="shared" si="453"/>
        <v>Alto</v>
      </c>
      <c r="BA897">
        <v>9.1</v>
      </c>
      <c r="BB897" t="str">
        <f t="shared" si="431"/>
        <v>Baja</v>
      </c>
      <c r="BC897">
        <v>7.7</v>
      </c>
      <c r="BD897" t="str">
        <f t="shared" si="454"/>
        <v>Bajo</v>
      </c>
      <c r="BE897">
        <v>5.8</v>
      </c>
      <c r="BF897" t="str">
        <f t="shared" si="455"/>
        <v>Alto</v>
      </c>
      <c r="BG897">
        <v>0</v>
      </c>
      <c r="BH897" t="str">
        <f t="shared" si="456"/>
        <v>No Toma ECA</v>
      </c>
      <c r="BI897">
        <v>0</v>
      </c>
      <c r="BJ897" t="str">
        <f t="shared" si="457"/>
        <v>No toma ARB</v>
      </c>
      <c r="BK897">
        <v>1</v>
      </c>
      <c r="BL897" t="str">
        <f t="shared" si="458"/>
        <v>Toma diureticos</v>
      </c>
      <c r="BM897">
        <v>0</v>
      </c>
      <c r="BN897" t="str">
        <f t="shared" si="459"/>
        <v>No toma estatinas</v>
      </c>
      <c r="BO897">
        <v>1</v>
      </c>
      <c r="BP897" t="str">
        <f t="shared" si="460"/>
        <v>Enfermedad renal</v>
      </c>
      <c r="BQ897">
        <v>0</v>
      </c>
      <c r="BR897" t="str">
        <f t="shared" si="461"/>
        <v>Sano</v>
      </c>
    </row>
    <row r="898" spans="1:70" x14ac:dyDescent="0.25">
      <c r="A898" t="s">
        <v>898</v>
      </c>
      <c r="B898">
        <v>70</v>
      </c>
      <c r="C898" t="str">
        <f t="shared" si="432"/>
        <v>Adulto Mayor</v>
      </c>
      <c r="D898" t="s">
        <v>1</v>
      </c>
      <c r="E898">
        <v>34.5</v>
      </c>
      <c r="F898" t="str">
        <f t="shared" si="433"/>
        <v>Obesidad I</v>
      </c>
      <c r="G898">
        <v>1</v>
      </c>
      <c r="H898" t="str">
        <f t="shared" si="434"/>
        <v>Tiene herencia</v>
      </c>
      <c r="I898">
        <v>159</v>
      </c>
      <c r="J898">
        <v>90</v>
      </c>
      <c r="K898">
        <v>90</v>
      </c>
      <c r="L898" t="str">
        <f t="shared" si="435"/>
        <v>Normal</v>
      </c>
      <c r="M898">
        <v>37</v>
      </c>
      <c r="N898" t="str">
        <f t="shared" si="436"/>
        <v>Reducida</v>
      </c>
      <c r="O898">
        <v>3</v>
      </c>
      <c r="P898" t="str">
        <f t="shared" si="437"/>
        <v>Limitacion marcada</v>
      </c>
      <c r="Q898">
        <v>1</v>
      </c>
      <c r="R898" t="str">
        <f t="shared" si="438"/>
        <v>Tiene cetoacidosis</v>
      </c>
      <c r="S898">
        <v>0</v>
      </c>
      <c r="T898" t="str">
        <f t="shared" si="439"/>
        <v>No tiene Insuficiencia</v>
      </c>
      <c r="U898">
        <v>1</v>
      </c>
      <c r="V898" t="str">
        <f t="shared" si="440"/>
        <v>Hipertenso</v>
      </c>
      <c r="W898">
        <v>4.2</v>
      </c>
      <c r="X898" t="str">
        <f t="shared" ref="X898:X961" si="462">IF(AND(D898="M",W898&gt;=0.7,W898&lt;=1.2),"Normal",IF(AND(D898="M",W898&gt;=1.3),"Alto",IF(AND(D898="F",W898&gt;=0.5,W898&lt;=1),"Normal",IF(AND(D898="F",W898&gt;1),"Alto",IF(AND(D898="F",W898&lt;0.5), "Bajo",IF(AND(D898="M",W898&lt;0.7),"Bajo","error"))))))</f>
        <v>Alto</v>
      </c>
      <c r="Y898">
        <v>102</v>
      </c>
      <c r="Z898" t="str">
        <f t="shared" ref="Z898:Z961" si="463">IF(AND(D898="F",Y898&gt;=17,Y898&lt;=43),"Normal",IF(AND(D898="F",Y898&gt;43,Y898&lt;100),"Elevado",IF(AND(D898="M",Y898&gt;=18,Y898&lt;=55),"Normal",IF(AND(D898="M",Y898&gt;55,Y898&lt;100),"Elevado",IF(AND(D898="F",Y898&gt;=100),"Riesgo",IF(AND(D898="M",Y898&gt;=100),"Riesgo","Bajo"))))))</f>
        <v>Riesgo</v>
      </c>
      <c r="AA898">
        <v>18</v>
      </c>
      <c r="AB898" t="str">
        <f t="shared" si="441"/>
        <v>Dismucion grave</v>
      </c>
      <c r="AC898">
        <v>2399</v>
      </c>
      <c r="AD898" t="str">
        <f t="shared" si="442"/>
        <v>Proteinuria</v>
      </c>
      <c r="AE898">
        <v>1679</v>
      </c>
      <c r="AF898" t="str">
        <f t="shared" si="443"/>
        <v>Macroalbuminuria</v>
      </c>
      <c r="AG898">
        <v>568</v>
      </c>
      <c r="AH898" t="str">
        <f t="shared" si="444"/>
        <v>Poliuria</v>
      </c>
      <c r="AI898">
        <v>0</v>
      </c>
      <c r="AJ898" t="str">
        <f t="shared" si="445"/>
        <v>No Diabetico</v>
      </c>
      <c r="AK898">
        <v>180</v>
      </c>
      <c r="AL898" t="str">
        <f t="shared" si="446"/>
        <v>Diabetes</v>
      </c>
      <c r="AM898">
        <v>7</v>
      </c>
      <c r="AN898" t="str">
        <f t="shared" si="447"/>
        <v>Diabetes</v>
      </c>
      <c r="AO898">
        <v>204</v>
      </c>
      <c r="AP898" t="str">
        <f t="shared" si="448"/>
        <v>Alto</v>
      </c>
      <c r="AQ898">
        <v>161</v>
      </c>
      <c r="AR898" t="str">
        <f t="shared" si="449"/>
        <v>Alto</v>
      </c>
      <c r="AS898">
        <v>37</v>
      </c>
      <c r="AT898" t="str">
        <f t="shared" si="450"/>
        <v>Bajo</v>
      </c>
      <c r="AU898">
        <v>184</v>
      </c>
      <c r="AV898" t="str">
        <f t="shared" si="451"/>
        <v>Alto</v>
      </c>
      <c r="AW898">
        <v>129</v>
      </c>
      <c r="AX898" t="str">
        <f t="shared" si="452"/>
        <v>Bajo</v>
      </c>
      <c r="AY898">
        <v>6</v>
      </c>
      <c r="AZ898" t="str">
        <f t="shared" si="453"/>
        <v>Alto</v>
      </c>
      <c r="BA898">
        <v>7.2</v>
      </c>
      <c r="BB898" t="str">
        <f t="shared" ref="BB898:BB961" si="464">IF(AND(D898="M",BA898&gt;=13.5,BA898&lt;=17.5),"Normal",IF(AND(D898="M",BA898&gt;17.5),"Alta",IF(AND(D898="F",BA898&gt;=12,BA898&lt;=15.5),"Normal",IF(AND(D898="F",BA898&gt;15.5),"Alta","Baja"))))</f>
        <v>Baja</v>
      </c>
      <c r="BC898">
        <v>7.9</v>
      </c>
      <c r="BD898" t="str">
        <f t="shared" si="454"/>
        <v>Bajo</v>
      </c>
      <c r="BE898">
        <v>5.8</v>
      </c>
      <c r="BF898" t="str">
        <f t="shared" si="455"/>
        <v>Alto</v>
      </c>
      <c r="BG898">
        <v>1</v>
      </c>
      <c r="BH898" t="str">
        <f t="shared" si="456"/>
        <v>Toma ECA</v>
      </c>
      <c r="BI898">
        <v>0</v>
      </c>
      <c r="BJ898" t="str">
        <f t="shared" si="457"/>
        <v>No toma ARB</v>
      </c>
      <c r="BK898">
        <v>0</v>
      </c>
      <c r="BL898" t="str">
        <f t="shared" si="458"/>
        <v>No toma diureticos</v>
      </c>
      <c r="BM898">
        <v>1</v>
      </c>
      <c r="BN898" t="str">
        <f t="shared" si="459"/>
        <v>Toma estatinas</v>
      </c>
      <c r="BO898">
        <v>1</v>
      </c>
      <c r="BP898" t="str">
        <f t="shared" si="460"/>
        <v>Enfermedad renal</v>
      </c>
      <c r="BQ898">
        <v>0</v>
      </c>
      <c r="BR898" t="str">
        <f t="shared" si="461"/>
        <v>Sano</v>
      </c>
    </row>
    <row r="899" spans="1:70" x14ac:dyDescent="0.25">
      <c r="A899" t="s">
        <v>899</v>
      </c>
      <c r="B899">
        <v>59</v>
      </c>
      <c r="C899" t="str">
        <f t="shared" ref="C899:C962" si="465">IF(AND(B899&gt;=14,B899&lt;=26),"Joven",IF(AND(B899&gt;=27,B899&lt;=59),"Adulto",IF(B899&gt;=60,"Adulto Mayor","Niño")))</f>
        <v>Adulto</v>
      </c>
      <c r="D899" t="s">
        <v>1</v>
      </c>
      <c r="E899">
        <v>26.4</v>
      </c>
      <c r="F899" t="str">
        <f t="shared" ref="F899:F962" si="466">IF(E899&lt;18.5,"Bajo peso",IF(AND(E899&gt;=18.5,E899&lt;=24.9),"Peso Normal",IF(AND(E899&gt;=25,E899&lt;=29.9),"Sobrepeso",IF(AND(E899&gt;=30,E899&lt;=34.9),"Obesidad I",IF(AND(E899&gt;=35,E899&lt;=39.9),"Obesidad II","Obesidad III")))))</f>
        <v>Sobrepeso</v>
      </c>
      <c r="G899">
        <v>1</v>
      </c>
      <c r="H899" t="str">
        <f t="shared" ref="H899:H962" si="467">IF(G899=1,"Tiene herencia","No tiene herencia")</f>
        <v>Tiene herencia</v>
      </c>
      <c r="I899">
        <v>115</v>
      </c>
      <c r="J899">
        <v>81</v>
      </c>
      <c r="K899">
        <v>79</v>
      </c>
      <c r="L899" t="str">
        <f t="shared" ref="L899:L962" si="468">IF(AND(K899&gt;=60,K899&lt;=100),"Normal",IF(K899&gt;100,"Taquicardia","Bradicardia"))</f>
        <v>Normal</v>
      </c>
      <c r="M899">
        <v>67</v>
      </c>
      <c r="N899" t="str">
        <f t="shared" ref="N899:N962" si="469">IF(M899&gt;=50,"Normal",IF(AND(M899&gt;=41,M899&lt;=49),"Intermedia","Reducida"))</f>
        <v>Normal</v>
      </c>
      <c r="O899">
        <v>1</v>
      </c>
      <c r="P899" t="str">
        <f t="shared" ref="P899:P962" si="470">IF(O899=1,"Sin limitaciones",IF(O899=2,"Ligera limitaciones",IF(O899=3,"Limitacion marcada","Incapacidad")))</f>
        <v>Sin limitaciones</v>
      </c>
      <c r="Q899">
        <v>0</v>
      </c>
      <c r="R899" t="str">
        <f t="shared" ref="R899:R962" si="471">IF(Q899=1,"Tiene cetoacidosis","No tiene cetoacidosis")</f>
        <v>No tiene cetoacidosis</v>
      </c>
      <c r="S899">
        <v>0</v>
      </c>
      <c r="T899" t="str">
        <f t="shared" ref="T899:T962" si="472">IF(S899=1,"Tiene Insuficiencia","No tiene Insuficiencia")</f>
        <v>No tiene Insuficiencia</v>
      </c>
      <c r="U899">
        <v>0</v>
      </c>
      <c r="V899" t="str">
        <f t="shared" ref="V899:V962" si="473">IF(U899=1,"Hipertenso","Normotenso")</f>
        <v>Normotenso</v>
      </c>
      <c r="W899">
        <v>0.9</v>
      </c>
      <c r="X899" t="str">
        <f t="shared" si="462"/>
        <v>Normal</v>
      </c>
      <c r="Y899">
        <v>38</v>
      </c>
      <c r="Z899" t="str">
        <f t="shared" si="463"/>
        <v>Normal</v>
      </c>
      <c r="AA899">
        <v>117</v>
      </c>
      <c r="AB899" t="str">
        <f t="shared" ref="AB899:AB962" si="474">IF(AA899&gt;90,"Normal",IF(AND(AA899&gt;=60,AA899&lt;=90),"Funcion disminuida",IF(AND(AA899&gt;=30,AA899&lt;=59),"Funcion disminuida moderada",IF(AND(AA899&gt;=15,AA899&lt;=29),"Dismucion grave",IF(AA899&lt;15,"Fallo renal","error")))))</f>
        <v>Normal</v>
      </c>
      <c r="AC899">
        <v>17</v>
      </c>
      <c r="AD899" t="str">
        <f t="shared" ref="AD899:AD962" si="475">IF(AC899&lt;30,"Normal",IF(AND(AC899&lt;=30,AC899&lt;=300),"Microalbuminuria","Proteinuria"))</f>
        <v>Normal</v>
      </c>
      <c r="AE899">
        <v>15</v>
      </c>
      <c r="AF899" t="str">
        <f t="shared" ref="AF899:AF962" si="476">IF(AE899&lt;30,"Normal",IF(AND(AE899&gt;=30,AE899&lt;=300),"Microalbuminuria","Macroalbuminuria"))</f>
        <v>Normal</v>
      </c>
      <c r="AG899">
        <v>1619</v>
      </c>
      <c r="AH899" t="str">
        <f t="shared" ref="AH899:AH962" si="477">IF(AND(AG899&gt;=0,AG899&lt;=49),"Anuria",IF(AND(AG899&gt;=50,AG899&lt;=499),"Oliguria",IF(AND(AG899&gt;=500,AG899&lt;=3500),"Poliuria")))</f>
        <v>Poliuria</v>
      </c>
      <c r="AI899">
        <v>0</v>
      </c>
      <c r="AJ899" t="str">
        <f t="shared" ref="AJ899:AJ962" si="478">IF(AI899=1,"Diabetico","No Diabetico")</f>
        <v>No Diabetico</v>
      </c>
      <c r="AK899">
        <v>120</v>
      </c>
      <c r="AL899" t="str">
        <f t="shared" ref="AL899:AL962" si="479">IF(AK899&lt;100,"Normal",IF(AND(AK899&gt;=100,AK899&lt;=125),"Prediabetes","Diabetes"))</f>
        <v>Prediabetes</v>
      </c>
      <c r="AM899">
        <v>5.3</v>
      </c>
      <c r="AN899" t="str">
        <f t="shared" ref="AN899:AN962" si="480">IF(AM899&lt;5.7,"Normal",IF(AND(AM899&gt;=5.7,AM899&lt;=6.4),"Prediabetes","Diabetes"))</f>
        <v>Normal</v>
      </c>
      <c r="AO899">
        <v>217</v>
      </c>
      <c r="AP899" t="str">
        <f t="shared" ref="AP899:AP962" si="481">IF(AO899&lt;200,"Normal",IF(AND(AO899&gt;=200,AO899&lt;=239),"Alto","Riesgo"))</f>
        <v>Alto</v>
      </c>
      <c r="AQ899">
        <v>107</v>
      </c>
      <c r="AR899" t="str">
        <f t="shared" ref="AR899:AR962" si="482">IF(AQ899&lt;100,"Normal",IF(AND(AQ899&gt;=100,AQ899&lt;=129),"Casi normal",IF(AND(AQ899&gt;=130,AQ899&lt;=159),"Limite alto",IF(AND(AQ899&gt;=160,AQ899&lt;=189),"Alto",IF(AQ899&gt;=190,"Muy alto")))))</f>
        <v>Casi normal</v>
      </c>
      <c r="AS899">
        <v>51</v>
      </c>
      <c r="AT899" t="str">
        <f t="shared" ref="AT899:AT962" si="483">IF(AS899&gt;=60,"Normal","Bajo")</f>
        <v>Bajo</v>
      </c>
      <c r="AU899">
        <v>167</v>
      </c>
      <c r="AV899" t="str">
        <f t="shared" ref="AV899:AV962" si="484">IF(AU899&lt;=150,"Normal","Alto")</f>
        <v>Alto</v>
      </c>
      <c r="AW899">
        <v>143</v>
      </c>
      <c r="AX899" t="str">
        <f t="shared" ref="AX899:AX962" si="485">IF(AND(AW899&gt;=135,AW899&lt;=145),"Normal",IF(AW899&gt;145,"Alto","Bajo"))</f>
        <v>Normal</v>
      </c>
      <c r="AY899">
        <v>4.0999999999999996</v>
      </c>
      <c r="AZ899" t="str">
        <f t="shared" ref="AZ899:AZ962" si="486">IF(AND(AY899&gt;=3.5,AY899&lt;=5),"Normal",IF(AY899&gt;5,"Alto","Bajo"))</f>
        <v>Normal</v>
      </c>
      <c r="BA899">
        <v>15.6</v>
      </c>
      <c r="BB899" t="str">
        <f t="shared" si="464"/>
        <v>Normal</v>
      </c>
      <c r="BC899">
        <v>9.5</v>
      </c>
      <c r="BD899" t="str">
        <f t="shared" ref="BD899:BD962" si="487">IF(AND(BC899&gt;=8.5,BC899&lt;=10.5),"Normal",IF(BC899&gt;10.5,"Alto","Bajo"))</f>
        <v>Normal</v>
      </c>
      <c r="BE899">
        <v>4.0999999999999996</v>
      </c>
      <c r="BF899" t="str">
        <f t="shared" ref="BF899:BF962" si="488">IF(AND(BE899&gt;=2.5,BE899&lt;=4.5),"Normal",IF(BE899&gt;4.5,"Alto","Bajo"))</f>
        <v>Normal</v>
      </c>
      <c r="BG899">
        <v>0</v>
      </c>
      <c r="BH899" t="str">
        <f t="shared" ref="BH899:BH962" si="489">IF(BG899=1,"Toma ECA","No Toma ECA")</f>
        <v>No Toma ECA</v>
      </c>
      <c r="BI899">
        <v>1</v>
      </c>
      <c r="BJ899" t="str">
        <f t="shared" ref="BJ899:BJ962" si="490">IF(BI899=1,"Toma ARB","No toma ARB")</f>
        <v>Toma ARB</v>
      </c>
      <c r="BK899">
        <v>0</v>
      </c>
      <c r="BL899" t="str">
        <f t="shared" ref="BL899:BL962" si="491">IF(BK899=1,"Toma diureticos","No toma diureticos")</f>
        <v>No toma diureticos</v>
      </c>
      <c r="BM899">
        <v>1</v>
      </c>
      <c r="BN899" t="str">
        <f t="shared" ref="BN899:BN962" si="492">IF(BM899=1,"Toma estatinas","No toma estatinas")</f>
        <v>Toma estatinas</v>
      </c>
      <c r="BO899">
        <v>0</v>
      </c>
      <c r="BP899" t="str">
        <f t="shared" ref="BP899:BP962" si="493">IF(BO899=1,"Enfermedad renal","Sano")</f>
        <v>Sano</v>
      </c>
      <c r="BQ899">
        <v>0</v>
      </c>
      <c r="BR899" t="str">
        <f t="shared" ref="BR899:BR962" si="494">IF(BQ899=1,"Enfermedad cardiovascular","Sano")</f>
        <v>Sano</v>
      </c>
    </row>
    <row r="900" spans="1:70" x14ac:dyDescent="0.25">
      <c r="A900" t="s">
        <v>900</v>
      </c>
      <c r="B900">
        <v>75</v>
      </c>
      <c r="C900" t="str">
        <f t="shared" si="465"/>
        <v>Adulto Mayor</v>
      </c>
      <c r="D900" t="s">
        <v>6</v>
      </c>
      <c r="E900">
        <v>38</v>
      </c>
      <c r="F900" t="str">
        <f t="shared" si="466"/>
        <v>Obesidad II</v>
      </c>
      <c r="G900">
        <v>1</v>
      </c>
      <c r="H900" t="str">
        <f t="shared" si="467"/>
        <v>Tiene herencia</v>
      </c>
      <c r="I900">
        <v>171</v>
      </c>
      <c r="J900">
        <v>93</v>
      </c>
      <c r="K900">
        <v>93</v>
      </c>
      <c r="L900" t="str">
        <f t="shared" si="468"/>
        <v>Normal</v>
      </c>
      <c r="M900">
        <v>46</v>
      </c>
      <c r="N900" t="str">
        <f t="shared" si="469"/>
        <v>Intermedia</v>
      </c>
      <c r="O900">
        <v>2</v>
      </c>
      <c r="P900" t="str">
        <f t="shared" si="470"/>
        <v>Ligera limitaciones</v>
      </c>
      <c r="Q900">
        <v>0</v>
      </c>
      <c r="R900" t="str">
        <f t="shared" si="471"/>
        <v>No tiene cetoacidosis</v>
      </c>
      <c r="S900">
        <v>0</v>
      </c>
      <c r="T900" t="str">
        <f t="shared" si="472"/>
        <v>No tiene Insuficiencia</v>
      </c>
      <c r="U900">
        <v>1</v>
      </c>
      <c r="V900" t="str">
        <f t="shared" si="473"/>
        <v>Hipertenso</v>
      </c>
      <c r="W900">
        <v>2</v>
      </c>
      <c r="X900" t="str">
        <f t="shared" si="462"/>
        <v>Alto</v>
      </c>
      <c r="Y900">
        <v>63</v>
      </c>
      <c r="Z900" t="str">
        <f t="shared" si="463"/>
        <v>Elevado</v>
      </c>
      <c r="AA900">
        <v>28</v>
      </c>
      <c r="AB900" t="str">
        <f t="shared" si="474"/>
        <v>Dismucion grave</v>
      </c>
      <c r="AC900">
        <v>2487</v>
      </c>
      <c r="AD900" t="str">
        <f t="shared" si="475"/>
        <v>Proteinuria</v>
      </c>
      <c r="AE900">
        <v>1989</v>
      </c>
      <c r="AF900" t="str">
        <f t="shared" si="476"/>
        <v>Macroalbuminuria</v>
      </c>
      <c r="AG900">
        <v>366</v>
      </c>
      <c r="AH900" t="str">
        <f t="shared" si="477"/>
        <v>Oliguria</v>
      </c>
      <c r="AI900">
        <v>1</v>
      </c>
      <c r="AJ900" t="str">
        <f t="shared" si="478"/>
        <v>Diabetico</v>
      </c>
      <c r="AK900">
        <v>124</v>
      </c>
      <c r="AL900" t="str">
        <f t="shared" si="479"/>
        <v>Prediabetes</v>
      </c>
      <c r="AM900">
        <v>10.9</v>
      </c>
      <c r="AN900" t="str">
        <f t="shared" si="480"/>
        <v>Diabetes</v>
      </c>
      <c r="AO900">
        <v>277</v>
      </c>
      <c r="AP900" t="str">
        <f t="shared" si="481"/>
        <v>Riesgo</v>
      </c>
      <c r="AQ900">
        <v>167</v>
      </c>
      <c r="AR900" t="str">
        <f t="shared" si="482"/>
        <v>Alto</v>
      </c>
      <c r="AS900">
        <v>27</v>
      </c>
      <c r="AT900" t="str">
        <f t="shared" si="483"/>
        <v>Bajo</v>
      </c>
      <c r="AU900">
        <v>434</v>
      </c>
      <c r="AV900" t="str">
        <f t="shared" si="484"/>
        <v>Alto</v>
      </c>
      <c r="AW900">
        <v>130</v>
      </c>
      <c r="AX900" t="str">
        <f t="shared" si="485"/>
        <v>Bajo</v>
      </c>
      <c r="AY900">
        <v>5.2</v>
      </c>
      <c r="AZ900" t="str">
        <f t="shared" si="486"/>
        <v>Alto</v>
      </c>
      <c r="BA900">
        <v>9.5</v>
      </c>
      <c r="BB900" t="str">
        <f t="shared" si="464"/>
        <v>Baja</v>
      </c>
      <c r="BC900">
        <v>7.9</v>
      </c>
      <c r="BD900" t="str">
        <f t="shared" si="487"/>
        <v>Bajo</v>
      </c>
      <c r="BE900">
        <v>6.9</v>
      </c>
      <c r="BF900" t="str">
        <f t="shared" si="488"/>
        <v>Alto</v>
      </c>
      <c r="BG900">
        <v>1</v>
      </c>
      <c r="BH900" t="str">
        <f t="shared" si="489"/>
        <v>Toma ECA</v>
      </c>
      <c r="BI900">
        <v>1</v>
      </c>
      <c r="BJ900" t="str">
        <f t="shared" si="490"/>
        <v>Toma ARB</v>
      </c>
      <c r="BK900">
        <v>1</v>
      </c>
      <c r="BL900" t="str">
        <f t="shared" si="491"/>
        <v>Toma diureticos</v>
      </c>
      <c r="BM900">
        <v>0</v>
      </c>
      <c r="BN900" t="str">
        <f t="shared" si="492"/>
        <v>No toma estatinas</v>
      </c>
      <c r="BO900">
        <v>1</v>
      </c>
      <c r="BP900" t="str">
        <f t="shared" si="493"/>
        <v>Enfermedad renal</v>
      </c>
      <c r="BQ900">
        <v>1</v>
      </c>
      <c r="BR900" t="str">
        <f t="shared" si="494"/>
        <v>Enfermedad cardiovascular</v>
      </c>
    </row>
    <row r="901" spans="1:70" x14ac:dyDescent="0.25">
      <c r="A901" t="s">
        <v>901</v>
      </c>
      <c r="B901">
        <v>34</v>
      </c>
      <c r="C901" t="str">
        <f t="shared" si="465"/>
        <v>Adulto</v>
      </c>
      <c r="D901" t="s">
        <v>1</v>
      </c>
      <c r="E901">
        <v>20.8</v>
      </c>
      <c r="F901" t="str">
        <f t="shared" si="466"/>
        <v>Peso Normal</v>
      </c>
      <c r="G901">
        <v>0</v>
      </c>
      <c r="H901" t="str">
        <f t="shared" si="467"/>
        <v>No tiene herencia</v>
      </c>
      <c r="I901">
        <v>132</v>
      </c>
      <c r="J901">
        <v>71</v>
      </c>
      <c r="K901">
        <v>70</v>
      </c>
      <c r="L901" t="str">
        <f t="shared" si="468"/>
        <v>Normal</v>
      </c>
      <c r="M901">
        <v>69</v>
      </c>
      <c r="N901" t="str">
        <f t="shared" si="469"/>
        <v>Normal</v>
      </c>
      <c r="O901">
        <v>2</v>
      </c>
      <c r="P901" t="str">
        <f t="shared" si="470"/>
        <v>Ligera limitaciones</v>
      </c>
      <c r="Q901">
        <v>0</v>
      </c>
      <c r="R901" t="str">
        <f t="shared" si="471"/>
        <v>No tiene cetoacidosis</v>
      </c>
      <c r="S901">
        <v>0</v>
      </c>
      <c r="T901" t="str">
        <f t="shared" si="472"/>
        <v>No tiene Insuficiencia</v>
      </c>
      <c r="U901">
        <v>0</v>
      </c>
      <c r="V901" t="str">
        <f t="shared" si="473"/>
        <v>Normotenso</v>
      </c>
      <c r="W901">
        <v>0.9</v>
      </c>
      <c r="X901" t="str">
        <f t="shared" si="462"/>
        <v>Normal</v>
      </c>
      <c r="Y901">
        <v>27</v>
      </c>
      <c r="Z901" t="str">
        <f t="shared" si="463"/>
        <v>Normal</v>
      </c>
      <c r="AA901">
        <v>98</v>
      </c>
      <c r="AB901" t="str">
        <f t="shared" si="474"/>
        <v>Normal</v>
      </c>
      <c r="AC901">
        <v>15</v>
      </c>
      <c r="AD901" t="str">
        <f t="shared" si="475"/>
        <v>Normal</v>
      </c>
      <c r="AE901">
        <v>12</v>
      </c>
      <c r="AF901" t="str">
        <f t="shared" si="476"/>
        <v>Normal</v>
      </c>
      <c r="AG901">
        <v>1721</v>
      </c>
      <c r="AH901" t="str">
        <f t="shared" si="477"/>
        <v>Poliuria</v>
      </c>
      <c r="AI901">
        <v>1</v>
      </c>
      <c r="AJ901" t="str">
        <f t="shared" si="478"/>
        <v>Diabetico</v>
      </c>
      <c r="AK901">
        <v>112</v>
      </c>
      <c r="AL901" t="str">
        <f t="shared" si="479"/>
        <v>Prediabetes</v>
      </c>
      <c r="AM901">
        <v>5.0999999999999996</v>
      </c>
      <c r="AN901" t="str">
        <f t="shared" si="480"/>
        <v>Normal</v>
      </c>
      <c r="AO901">
        <v>207</v>
      </c>
      <c r="AP901" t="str">
        <f t="shared" si="481"/>
        <v>Alto</v>
      </c>
      <c r="AQ901">
        <v>80</v>
      </c>
      <c r="AR901" t="str">
        <f t="shared" si="482"/>
        <v>Normal</v>
      </c>
      <c r="AS901">
        <v>43</v>
      </c>
      <c r="AT901" t="str">
        <f t="shared" si="483"/>
        <v>Bajo</v>
      </c>
      <c r="AU901">
        <v>85</v>
      </c>
      <c r="AV901" t="str">
        <f t="shared" si="484"/>
        <v>Normal</v>
      </c>
      <c r="AW901">
        <v>139</v>
      </c>
      <c r="AX901" t="str">
        <f t="shared" si="485"/>
        <v>Normal</v>
      </c>
      <c r="AY901">
        <v>4.4000000000000004</v>
      </c>
      <c r="AZ901" t="str">
        <f t="shared" si="486"/>
        <v>Normal</v>
      </c>
      <c r="BA901">
        <v>14</v>
      </c>
      <c r="BB901" t="str">
        <f t="shared" si="464"/>
        <v>Normal</v>
      </c>
      <c r="BC901">
        <v>8.5</v>
      </c>
      <c r="BD901" t="str">
        <f t="shared" si="487"/>
        <v>Normal</v>
      </c>
      <c r="BE901">
        <v>4.3</v>
      </c>
      <c r="BF901" t="str">
        <f t="shared" si="488"/>
        <v>Normal</v>
      </c>
      <c r="BG901">
        <v>0</v>
      </c>
      <c r="BH901" t="str">
        <f t="shared" si="489"/>
        <v>No Toma ECA</v>
      </c>
      <c r="BI901">
        <v>0</v>
      </c>
      <c r="BJ901" t="str">
        <f t="shared" si="490"/>
        <v>No toma ARB</v>
      </c>
      <c r="BK901">
        <v>1</v>
      </c>
      <c r="BL901" t="str">
        <f t="shared" si="491"/>
        <v>Toma diureticos</v>
      </c>
      <c r="BM901">
        <v>0</v>
      </c>
      <c r="BN901" t="str">
        <f t="shared" si="492"/>
        <v>No toma estatinas</v>
      </c>
      <c r="BO901">
        <v>0</v>
      </c>
      <c r="BP901" t="str">
        <f t="shared" si="493"/>
        <v>Sano</v>
      </c>
      <c r="BQ901">
        <v>0</v>
      </c>
      <c r="BR901" t="str">
        <f t="shared" si="494"/>
        <v>Sano</v>
      </c>
    </row>
    <row r="902" spans="1:70" x14ac:dyDescent="0.25">
      <c r="A902" t="s">
        <v>902</v>
      </c>
      <c r="B902">
        <v>62</v>
      </c>
      <c r="C902" t="str">
        <f t="shared" si="465"/>
        <v>Adulto Mayor</v>
      </c>
      <c r="D902" t="s">
        <v>6</v>
      </c>
      <c r="E902">
        <v>24</v>
      </c>
      <c r="F902" t="str">
        <f t="shared" si="466"/>
        <v>Peso Normal</v>
      </c>
      <c r="G902">
        <v>0</v>
      </c>
      <c r="H902" t="str">
        <f t="shared" si="467"/>
        <v>No tiene herencia</v>
      </c>
      <c r="I902">
        <v>123</v>
      </c>
      <c r="J902">
        <v>84</v>
      </c>
      <c r="K902">
        <v>71</v>
      </c>
      <c r="L902" t="str">
        <f t="shared" si="468"/>
        <v>Normal</v>
      </c>
      <c r="M902">
        <v>66</v>
      </c>
      <c r="N902" t="str">
        <f t="shared" si="469"/>
        <v>Normal</v>
      </c>
      <c r="O902">
        <v>1</v>
      </c>
      <c r="P902" t="str">
        <f t="shared" si="470"/>
        <v>Sin limitaciones</v>
      </c>
      <c r="Q902">
        <v>0</v>
      </c>
      <c r="R902" t="str">
        <f t="shared" si="471"/>
        <v>No tiene cetoacidosis</v>
      </c>
      <c r="S902">
        <v>0</v>
      </c>
      <c r="T902" t="str">
        <f t="shared" si="472"/>
        <v>No tiene Insuficiencia</v>
      </c>
      <c r="U902">
        <v>1</v>
      </c>
      <c r="V902" t="str">
        <f t="shared" si="473"/>
        <v>Hipertenso</v>
      </c>
      <c r="W902">
        <v>0.6</v>
      </c>
      <c r="X902" t="str">
        <f t="shared" si="462"/>
        <v>Normal</v>
      </c>
      <c r="Y902">
        <v>22</v>
      </c>
      <c r="Z902" t="str">
        <f t="shared" si="463"/>
        <v>Normal</v>
      </c>
      <c r="AA902">
        <v>91</v>
      </c>
      <c r="AB902" t="str">
        <f t="shared" si="474"/>
        <v>Normal</v>
      </c>
      <c r="AC902">
        <v>18</v>
      </c>
      <c r="AD902" t="str">
        <f t="shared" si="475"/>
        <v>Normal</v>
      </c>
      <c r="AE902">
        <v>14</v>
      </c>
      <c r="AF902" t="str">
        <f t="shared" si="476"/>
        <v>Normal</v>
      </c>
      <c r="AG902">
        <v>1090</v>
      </c>
      <c r="AH902" t="str">
        <f t="shared" si="477"/>
        <v>Poliuria</v>
      </c>
      <c r="AI902">
        <v>1</v>
      </c>
      <c r="AJ902" t="str">
        <f t="shared" si="478"/>
        <v>Diabetico</v>
      </c>
      <c r="AK902">
        <v>101</v>
      </c>
      <c r="AL902" t="str">
        <f t="shared" si="479"/>
        <v>Prediabetes</v>
      </c>
      <c r="AM902">
        <v>4.9000000000000004</v>
      </c>
      <c r="AN902" t="str">
        <f t="shared" si="480"/>
        <v>Normal</v>
      </c>
      <c r="AO902">
        <v>207</v>
      </c>
      <c r="AP902" t="str">
        <f t="shared" si="481"/>
        <v>Alto</v>
      </c>
      <c r="AQ902">
        <v>82</v>
      </c>
      <c r="AR902" t="str">
        <f t="shared" si="482"/>
        <v>Normal</v>
      </c>
      <c r="AS902">
        <v>61</v>
      </c>
      <c r="AT902" t="str">
        <f t="shared" si="483"/>
        <v>Normal</v>
      </c>
      <c r="AU902">
        <v>137</v>
      </c>
      <c r="AV902" t="str">
        <f t="shared" si="484"/>
        <v>Normal</v>
      </c>
      <c r="AW902">
        <v>139</v>
      </c>
      <c r="AX902" t="str">
        <f t="shared" si="485"/>
        <v>Normal</v>
      </c>
      <c r="AY902">
        <v>3.7</v>
      </c>
      <c r="AZ902" t="str">
        <f t="shared" si="486"/>
        <v>Normal</v>
      </c>
      <c r="BA902">
        <v>15.7</v>
      </c>
      <c r="BB902" t="str">
        <f t="shared" si="464"/>
        <v>Alta</v>
      </c>
      <c r="BC902">
        <v>10.3</v>
      </c>
      <c r="BD902" t="str">
        <f t="shared" si="487"/>
        <v>Normal</v>
      </c>
      <c r="BE902">
        <v>4.3</v>
      </c>
      <c r="BF902" t="str">
        <f t="shared" si="488"/>
        <v>Normal</v>
      </c>
      <c r="BG902">
        <v>0</v>
      </c>
      <c r="BH902" t="str">
        <f t="shared" si="489"/>
        <v>No Toma ECA</v>
      </c>
      <c r="BI902">
        <v>1</v>
      </c>
      <c r="BJ902" t="str">
        <f t="shared" si="490"/>
        <v>Toma ARB</v>
      </c>
      <c r="BK902">
        <v>1</v>
      </c>
      <c r="BL902" t="str">
        <f t="shared" si="491"/>
        <v>Toma diureticos</v>
      </c>
      <c r="BM902">
        <v>1</v>
      </c>
      <c r="BN902" t="str">
        <f t="shared" si="492"/>
        <v>Toma estatinas</v>
      </c>
      <c r="BO902">
        <v>0</v>
      </c>
      <c r="BP902" t="str">
        <f t="shared" si="493"/>
        <v>Sano</v>
      </c>
      <c r="BQ902">
        <v>1</v>
      </c>
      <c r="BR902" t="str">
        <f t="shared" si="494"/>
        <v>Enfermedad cardiovascular</v>
      </c>
    </row>
    <row r="903" spans="1:70" x14ac:dyDescent="0.25">
      <c r="A903" t="s">
        <v>903</v>
      </c>
      <c r="B903">
        <v>70</v>
      </c>
      <c r="C903" t="str">
        <f t="shared" si="465"/>
        <v>Adulto Mayor</v>
      </c>
      <c r="D903" t="s">
        <v>6</v>
      </c>
      <c r="E903">
        <v>39.799999999999997</v>
      </c>
      <c r="F903" t="str">
        <f t="shared" si="466"/>
        <v>Obesidad II</v>
      </c>
      <c r="G903">
        <v>1</v>
      </c>
      <c r="H903" t="str">
        <f t="shared" si="467"/>
        <v>Tiene herencia</v>
      </c>
      <c r="I903">
        <v>172</v>
      </c>
      <c r="J903">
        <v>98</v>
      </c>
      <c r="K903">
        <v>92</v>
      </c>
      <c r="L903" t="str">
        <f t="shared" si="468"/>
        <v>Normal</v>
      </c>
      <c r="M903">
        <v>37</v>
      </c>
      <c r="N903" t="str">
        <f t="shared" si="469"/>
        <v>Reducida</v>
      </c>
      <c r="O903">
        <v>4</v>
      </c>
      <c r="P903" t="str">
        <f t="shared" si="470"/>
        <v>Incapacidad</v>
      </c>
      <c r="Q903">
        <v>0</v>
      </c>
      <c r="R903" t="str">
        <f t="shared" si="471"/>
        <v>No tiene cetoacidosis</v>
      </c>
      <c r="S903">
        <v>1</v>
      </c>
      <c r="T903" t="str">
        <f t="shared" si="472"/>
        <v>Tiene Insuficiencia</v>
      </c>
      <c r="U903">
        <v>1</v>
      </c>
      <c r="V903" t="str">
        <f t="shared" si="473"/>
        <v>Hipertenso</v>
      </c>
      <c r="W903">
        <v>2.1</v>
      </c>
      <c r="X903" t="str">
        <f t="shared" si="462"/>
        <v>Alto</v>
      </c>
      <c r="Y903">
        <v>98</v>
      </c>
      <c r="Z903" t="str">
        <f t="shared" si="463"/>
        <v>Elevado</v>
      </c>
      <c r="AA903">
        <v>25</v>
      </c>
      <c r="AB903" t="str">
        <f t="shared" si="474"/>
        <v>Dismucion grave</v>
      </c>
      <c r="AC903">
        <v>1603</v>
      </c>
      <c r="AD903" t="str">
        <f t="shared" si="475"/>
        <v>Proteinuria</v>
      </c>
      <c r="AE903">
        <v>1282</v>
      </c>
      <c r="AF903" t="str">
        <f t="shared" si="476"/>
        <v>Macroalbuminuria</v>
      </c>
      <c r="AG903">
        <v>522</v>
      </c>
      <c r="AH903" t="str">
        <f t="shared" si="477"/>
        <v>Poliuria</v>
      </c>
      <c r="AI903">
        <v>1</v>
      </c>
      <c r="AJ903" t="str">
        <f t="shared" si="478"/>
        <v>Diabetico</v>
      </c>
      <c r="AK903">
        <v>205</v>
      </c>
      <c r="AL903" t="str">
        <f t="shared" si="479"/>
        <v>Diabetes</v>
      </c>
      <c r="AM903">
        <v>10.7</v>
      </c>
      <c r="AN903" t="str">
        <f t="shared" si="480"/>
        <v>Diabetes</v>
      </c>
      <c r="AO903">
        <v>241</v>
      </c>
      <c r="AP903" t="str">
        <f t="shared" si="481"/>
        <v>Riesgo</v>
      </c>
      <c r="AQ903">
        <v>177</v>
      </c>
      <c r="AR903" t="str">
        <f t="shared" si="482"/>
        <v>Alto</v>
      </c>
      <c r="AS903">
        <v>45</v>
      </c>
      <c r="AT903" t="str">
        <f t="shared" si="483"/>
        <v>Bajo</v>
      </c>
      <c r="AU903">
        <v>432</v>
      </c>
      <c r="AV903" t="str">
        <f t="shared" si="484"/>
        <v>Alto</v>
      </c>
      <c r="AW903">
        <v>126</v>
      </c>
      <c r="AX903" t="str">
        <f t="shared" si="485"/>
        <v>Bajo</v>
      </c>
      <c r="AY903">
        <v>6.7</v>
      </c>
      <c r="AZ903" t="str">
        <f t="shared" si="486"/>
        <v>Alto</v>
      </c>
      <c r="BA903">
        <v>10.4</v>
      </c>
      <c r="BB903" t="str">
        <f t="shared" si="464"/>
        <v>Baja</v>
      </c>
      <c r="BC903">
        <v>8.6999999999999993</v>
      </c>
      <c r="BD903" t="str">
        <f t="shared" si="487"/>
        <v>Normal</v>
      </c>
      <c r="BE903">
        <v>4.7</v>
      </c>
      <c r="BF903" t="str">
        <f t="shared" si="488"/>
        <v>Alto</v>
      </c>
      <c r="BG903">
        <v>1</v>
      </c>
      <c r="BH903" t="str">
        <f t="shared" si="489"/>
        <v>Toma ECA</v>
      </c>
      <c r="BI903">
        <v>0</v>
      </c>
      <c r="BJ903" t="str">
        <f t="shared" si="490"/>
        <v>No toma ARB</v>
      </c>
      <c r="BK903">
        <v>1</v>
      </c>
      <c r="BL903" t="str">
        <f t="shared" si="491"/>
        <v>Toma diureticos</v>
      </c>
      <c r="BM903">
        <v>1</v>
      </c>
      <c r="BN903" t="str">
        <f t="shared" si="492"/>
        <v>Toma estatinas</v>
      </c>
      <c r="BO903">
        <v>1</v>
      </c>
      <c r="BP903" t="str">
        <f t="shared" si="493"/>
        <v>Enfermedad renal</v>
      </c>
      <c r="BQ903">
        <v>1</v>
      </c>
      <c r="BR903" t="str">
        <f t="shared" si="494"/>
        <v>Enfermedad cardiovascular</v>
      </c>
    </row>
    <row r="904" spans="1:70" x14ac:dyDescent="0.25">
      <c r="A904" t="s">
        <v>904</v>
      </c>
      <c r="B904">
        <v>61</v>
      </c>
      <c r="C904" t="str">
        <f t="shared" si="465"/>
        <v>Adulto Mayor</v>
      </c>
      <c r="D904" t="s">
        <v>6</v>
      </c>
      <c r="E904">
        <v>18.2</v>
      </c>
      <c r="F904" t="str">
        <f t="shared" si="466"/>
        <v>Bajo peso</v>
      </c>
      <c r="G904">
        <v>1</v>
      </c>
      <c r="H904" t="str">
        <f t="shared" si="467"/>
        <v>Tiene herencia</v>
      </c>
      <c r="I904">
        <v>122</v>
      </c>
      <c r="J904">
        <v>69</v>
      </c>
      <c r="K904">
        <v>83</v>
      </c>
      <c r="L904" t="str">
        <f t="shared" si="468"/>
        <v>Normal</v>
      </c>
      <c r="M904">
        <v>59</v>
      </c>
      <c r="N904" t="str">
        <f t="shared" si="469"/>
        <v>Normal</v>
      </c>
      <c r="O904">
        <v>2</v>
      </c>
      <c r="P904" t="str">
        <f t="shared" si="470"/>
        <v>Ligera limitaciones</v>
      </c>
      <c r="Q904">
        <v>0</v>
      </c>
      <c r="R904" t="str">
        <f t="shared" si="471"/>
        <v>No tiene cetoacidosis</v>
      </c>
      <c r="S904">
        <v>0</v>
      </c>
      <c r="T904" t="str">
        <f t="shared" si="472"/>
        <v>No tiene Insuficiencia</v>
      </c>
      <c r="U904">
        <v>0</v>
      </c>
      <c r="V904" t="str">
        <f t="shared" si="473"/>
        <v>Normotenso</v>
      </c>
      <c r="W904">
        <v>1</v>
      </c>
      <c r="X904" t="str">
        <f t="shared" si="462"/>
        <v>Normal</v>
      </c>
      <c r="Y904">
        <v>15</v>
      </c>
      <c r="Z904" t="str">
        <f t="shared" si="463"/>
        <v>Bajo</v>
      </c>
      <c r="AA904">
        <v>108</v>
      </c>
      <c r="AB904" t="str">
        <f t="shared" si="474"/>
        <v>Normal</v>
      </c>
      <c r="AC904">
        <v>19</v>
      </c>
      <c r="AD904" t="str">
        <f t="shared" si="475"/>
        <v>Normal</v>
      </c>
      <c r="AE904">
        <v>15</v>
      </c>
      <c r="AF904" t="str">
        <f t="shared" si="476"/>
        <v>Normal</v>
      </c>
      <c r="AG904">
        <v>1341</v>
      </c>
      <c r="AH904" t="str">
        <f t="shared" si="477"/>
        <v>Poliuria</v>
      </c>
      <c r="AI904">
        <v>1</v>
      </c>
      <c r="AJ904" t="str">
        <f t="shared" si="478"/>
        <v>Diabetico</v>
      </c>
      <c r="AK904">
        <v>93</v>
      </c>
      <c r="AL904" t="str">
        <f t="shared" si="479"/>
        <v>Normal</v>
      </c>
      <c r="AM904">
        <v>5.0999999999999996</v>
      </c>
      <c r="AN904" t="str">
        <f t="shared" si="480"/>
        <v>Normal</v>
      </c>
      <c r="AO904">
        <v>214</v>
      </c>
      <c r="AP904" t="str">
        <f t="shared" si="481"/>
        <v>Alto</v>
      </c>
      <c r="AQ904">
        <v>105</v>
      </c>
      <c r="AR904" t="str">
        <f t="shared" si="482"/>
        <v>Casi normal</v>
      </c>
      <c r="AS904">
        <v>49</v>
      </c>
      <c r="AT904" t="str">
        <f t="shared" si="483"/>
        <v>Bajo</v>
      </c>
      <c r="AU904">
        <v>156</v>
      </c>
      <c r="AV904" t="str">
        <f t="shared" si="484"/>
        <v>Alto</v>
      </c>
      <c r="AW904">
        <v>140</v>
      </c>
      <c r="AX904" t="str">
        <f t="shared" si="485"/>
        <v>Normal</v>
      </c>
      <c r="AY904">
        <v>3.8</v>
      </c>
      <c r="AZ904" t="str">
        <f t="shared" si="486"/>
        <v>Normal</v>
      </c>
      <c r="BA904">
        <v>13.1</v>
      </c>
      <c r="BB904" t="str">
        <f t="shared" si="464"/>
        <v>Normal</v>
      </c>
      <c r="BC904">
        <v>10.1</v>
      </c>
      <c r="BD904" t="str">
        <f t="shared" si="487"/>
        <v>Normal</v>
      </c>
      <c r="BE904">
        <v>4.3</v>
      </c>
      <c r="BF904" t="str">
        <f t="shared" si="488"/>
        <v>Normal</v>
      </c>
      <c r="BG904">
        <v>0</v>
      </c>
      <c r="BH904" t="str">
        <f t="shared" si="489"/>
        <v>No Toma ECA</v>
      </c>
      <c r="BI904">
        <v>0</v>
      </c>
      <c r="BJ904" t="str">
        <f t="shared" si="490"/>
        <v>No toma ARB</v>
      </c>
      <c r="BK904">
        <v>1</v>
      </c>
      <c r="BL904" t="str">
        <f t="shared" si="491"/>
        <v>Toma diureticos</v>
      </c>
      <c r="BM904">
        <v>1</v>
      </c>
      <c r="BN904" t="str">
        <f t="shared" si="492"/>
        <v>Toma estatinas</v>
      </c>
      <c r="BO904">
        <v>0</v>
      </c>
      <c r="BP904" t="str">
        <f t="shared" si="493"/>
        <v>Sano</v>
      </c>
      <c r="BQ904">
        <v>0</v>
      </c>
      <c r="BR904" t="str">
        <f t="shared" si="494"/>
        <v>Sano</v>
      </c>
    </row>
    <row r="905" spans="1:70" x14ac:dyDescent="0.25">
      <c r="A905" t="s">
        <v>905</v>
      </c>
      <c r="B905">
        <v>66</v>
      </c>
      <c r="C905" t="str">
        <f t="shared" si="465"/>
        <v>Adulto Mayor</v>
      </c>
      <c r="D905" t="s">
        <v>1</v>
      </c>
      <c r="E905">
        <v>24.6</v>
      </c>
      <c r="F905" t="str">
        <f t="shared" si="466"/>
        <v>Peso Normal</v>
      </c>
      <c r="G905">
        <v>0</v>
      </c>
      <c r="H905" t="str">
        <f t="shared" si="467"/>
        <v>No tiene herencia</v>
      </c>
      <c r="I905">
        <v>106</v>
      </c>
      <c r="J905">
        <v>65</v>
      </c>
      <c r="K905">
        <v>80</v>
      </c>
      <c r="L905" t="str">
        <f t="shared" si="468"/>
        <v>Normal</v>
      </c>
      <c r="M905">
        <v>67</v>
      </c>
      <c r="N905" t="str">
        <f t="shared" si="469"/>
        <v>Normal</v>
      </c>
      <c r="O905">
        <v>2</v>
      </c>
      <c r="P905" t="str">
        <f t="shared" si="470"/>
        <v>Ligera limitaciones</v>
      </c>
      <c r="Q905">
        <v>0</v>
      </c>
      <c r="R905" t="str">
        <f t="shared" si="471"/>
        <v>No tiene cetoacidosis</v>
      </c>
      <c r="S905">
        <v>0</v>
      </c>
      <c r="T905" t="str">
        <f t="shared" si="472"/>
        <v>No tiene Insuficiencia</v>
      </c>
      <c r="U905">
        <v>1</v>
      </c>
      <c r="V905" t="str">
        <f t="shared" si="473"/>
        <v>Hipertenso</v>
      </c>
      <c r="W905">
        <v>0.9</v>
      </c>
      <c r="X905" t="str">
        <f t="shared" si="462"/>
        <v>Normal</v>
      </c>
      <c r="Y905">
        <v>32</v>
      </c>
      <c r="Z905" t="str">
        <f t="shared" si="463"/>
        <v>Normal</v>
      </c>
      <c r="AA905">
        <v>102</v>
      </c>
      <c r="AB905" t="str">
        <f t="shared" si="474"/>
        <v>Normal</v>
      </c>
      <c r="AC905">
        <v>26</v>
      </c>
      <c r="AD905" t="str">
        <f t="shared" si="475"/>
        <v>Normal</v>
      </c>
      <c r="AE905">
        <v>20</v>
      </c>
      <c r="AF905" t="str">
        <f t="shared" si="476"/>
        <v>Normal</v>
      </c>
      <c r="AG905">
        <v>1722</v>
      </c>
      <c r="AH905" t="str">
        <f t="shared" si="477"/>
        <v>Poliuria</v>
      </c>
      <c r="AI905">
        <v>1</v>
      </c>
      <c r="AJ905" t="str">
        <f t="shared" si="478"/>
        <v>Diabetico</v>
      </c>
      <c r="AK905">
        <v>92</v>
      </c>
      <c r="AL905" t="str">
        <f t="shared" si="479"/>
        <v>Normal</v>
      </c>
      <c r="AM905">
        <v>5.5</v>
      </c>
      <c r="AN905" t="str">
        <f t="shared" si="480"/>
        <v>Normal</v>
      </c>
      <c r="AO905">
        <v>200</v>
      </c>
      <c r="AP905" t="str">
        <f t="shared" si="481"/>
        <v>Alto</v>
      </c>
      <c r="AQ905">
        <v>113</v>
      </c>
      <c r="AR905" t="str">
        <f t="shared" si="482"/>
        <v>Casi normal</v>
      </c>
      <c r="AS905">
        <v>67</v>
      </c>
      <c r="AT905" t="str">
        <f t="shared" si="483"/>
        <v>Normal</v>
      </c>
      <c r="AU905">
        <v>152</v>
      </c>
      <c r="AV905" t="str">
        <f t="shared" si="484"/>
        <v>Alto</v>
      </c>
      <c r="AW905">
        <v>142</v>
      </c>
      <c r="AX905" t="str">
        <f t="shared" si="485"/>
        <v>Normal</v>
      </c>
      <c r="AY905">
        <v>3.6</v>
      </c>
      <c r="AZ905" t="str">
        <f t="shared" si="486"/>
        <v>Normal</v>
      </c>
      <c r="BA905">
        <v>12.1</v>
      </c>
      <c r="BB905" t="str">
        <f t="shared" si="464"/>
        <v>Baja</v>
      </c>
      <c r="BC905">
        <v>8.6</v>
      </c>
      <c r="BD905" t="str">
        <f t="shared" si="487"/>
        <v>Normal</v>
      </c>
      <c r="BE905">
        <v>3.7</v>
      </c>
      <c r="BF905" t="str">
        <f t="shared" si="488"/>
        <v>Normal</v>
      </c>
      <c r="BG905">
        <v>1</v>
      </c>
      <c r="BH905" t="str">
        <f t="shared" si="489"/>
        <v>Toma ECA</v>
      </c>
      <c r="BI905">
        <v>0</v>
      </c>
      <c r="BJ905" t="str">
        <f t="shared" si="490"/>
        <v>No toma ARB</v>
      </c>
      <c r="BK905">
        <v>0</v>
      </c>
      <c r="BL905" t="str">
        <f t="shared" si="491"/>
        <v>No toma diureticos</v>
      </c>
      <c r="BM905">
        <v>0</v>
      </c>
      <c r="BN905" t="str">
        <f t="shared" si="492"/>
        <v>No toma estatinas</v>
      </c>
      <c r="BO905">
        <v>0</v>
      </c>
      <c r="BP905" t="str">
        <f t="shared" si="493"/>
        <v>Sano</v>
      </c>
      <c r="BQ905">
        <v>0</v>
      </c>
      <c r="BR905" t="str">
        <f t="shared" si="494"/>
        <v>Sano</v>
      </c>
    </row>
    <row r="906" spans="1:70" x14ac:dyDescent="0.25">
      <c r="A906" t="s">
        <v>906</v>
      </c>
      <c r="B906">
        <v>39</v>
      </c>
      <c r="C906" t="str">
        <f t="shared" si="465"/>
        <v>Adulto</v>
      </c>
      <c r="D906" t="s">
        <v>6</v>
      </c>
      <c r="E906">
        <v>18.2</v>
      </c>
      <c r="F906" t="str">
        <f t="shared" si="466"/>
        <v>Bajo peso</v>
      </c>
      <c r="G906">
        <v>1</v>
      </c>
      <c r="H906" t="str">
        <f t="shared" si="467"/>
        <v>Tiene herencia</v>
      </c>
      <c r="I906">
        <v>123</v>
      </c>
      <c r="J906">
        <v>73</v>
      </c>
      <c r="K906">
        <v>76</v>
      </c>
      <c r="L906" t="str">
        <f t="shared" si="468"/>
        <v>Normal</v>
      </c>
      <c r="M906">
        <v>57</v>
      </c>
      <c r="N906" t="str">
        <f t="shared" si="469"/>
        <v>Normal</v>
      </c>
      <c r="O906">
        <v>2</v>
      </c>
      <c r="P906" t="str">
        <f t="shared" si="470"/>
        <v>Ligera limitaciones</v>
      </c>
      <c r="Q906">
        <v>0</v>
      </c>
      <c r="R906" t="str">
        <f t="shared" si="471"/>
        <v>No tiene cetoacidosis</v>
      </c>
      <c r="S906">
        <v>0</v>
      </c>
      <c r="T906" t="str">
        <f t="shared" si="472"/>
        <v>No tiene Insuficiencia</v>
      </c>
      <c r="U906">
        <v>1</v>
      </c>
      <c r="V906" t="str">
        <f t="shared" si="473"/>
        <v>Hipertenso</v>
      </c>
      <c r="W906">
        <v>0.9</v>
      </c>
      <c r="X906" t="str">
        <f t="shared" si="462"/>
        <v>Normal</v>
      </c>
      <c r="Y906">
        <v>20</v>
      </c>
      <c r="Z906" t="str">
        <f t="shared" si="463"/>
        <v>Normal</v>
      </c>
      <c r="AA906">
        <v>101</v>
      </c>
      <c r="AB906" t="str">
        <f t="shared" si="474"/>
        <v>Normal</v>
      </c>
      <c r="AC906">
        <v>5</v>
      </c>
      <c r="AD906" t="str">
        <f t="shared" si="475"/>
        <v>Normal</v>
      </c>
      <c r="AE906">
        <v>4</v>
      </c>
      <c r="AF906" t="str">
        <f t="shared" si="476"/>
        <v>Normal</v>
      </c>
      <c r="AG906">
        <v>2342</v>
      </c>
      <c r="AH906" t="str">
        <f t="shared" si="477"/>
        <v>Poliuria</v>
      </c>
      <c r="AI906">
        <v>0</v>
      </c>
      <c r="AJ906" t="str">
        <f t="shared" si="478"/>
        <v>No Diabetico</v>
      </c>
      <c r="AK906">
        <v>114</v>
      </c>
      <c r="AL906" t="str">
        <f t="shared" si="479"/>
        <v>Prediabetes</v>
      </c>
      <c r="AM906">
        <v>5.2</v>
      </c>
      <c r="AN906" t="str">
        <f t="shared" si="480"/>
        <v>Normal</v>
      </c>
      <c r="AO906">
        <v>156</v>
      </c>
      <c r="AP906" t="str">
        <f t="shared" si="481"/>
        <v>Normal</v>
      </c>
      <c r="AQ906">
        <v>88</v>
      </c>
      <c r="AR906" t="str">
        <f t="shared" si="482"/>
        <v>Normal</v>
      </c>
      <c r="AS906">
        <v>44</v>
      </c>
      <c r="AT906" t="str">
        <f t="shared" si="483"/>
        <v>Bajo</v>
      </c>
      <c r="AU906">
        <v>140</v>
      </c>
      <c r="AV906" t="str">
        <f t="shared" si="484"/>
        <v>Normal</v>
      </c>
      <c r="AW906">
        <v>136</v>
      </c>
      <c r="AX906" t="str">
        <f t="shared" si="485"/>
        <v>Normal</v>
      </c>
      <c r="AY906">
        <v>4.5999999999999996</v>
      </c>
      <c r="AZ906" t="str">
        <f t="shared" si="486"/>
        <v>Normal</v>
      </c>
      <c r="BA906">
        <v>13.1</v>
      </c>
      <c r="BB906" t="str">
        <f t="shared" si="464"/>
        <v>Normal</v>
      </c>
      <c r="BC906">
        <v>9.3000000000000007</v>
      </c>
      <c r="BD906" t="str">
        <f t="shared" si="487"/>
        <v>Normal</v>
      </c>
      <c r="BE906">
        <v>3.3</v>
      </c>
      <c r="BF906" t="str">
        <f t="shared" si="488"/>
        <v>Normal</v>
      </c>
      <c r="BG906">
        <v>0</v>
      </c>
      <c r="BH906" t="str">
        <f t="shared" si="489"/>
        <v>No Toma ECA</v>
      </c>
      <c r="BI906">
        <v>0</v>
      </c>
      <c r="BJ906" t="str">
        <f t="shared" si="490"/>
        <v>No toma ARB</v>
      </c>
      <c r="BK906">
        <v>0</v>
      </c>
      <c r="BL906" t="str">
        <f t="shared" si="491"/>
        <v>No toma diureticos</v>
      </c>
      <c r="BM906">
        <v>0</v>
      </c>
      <c r="BN906" t="str">
        <f t="shared" si="492"/>
        <v>No toma estatinas</v>
      </c>
      <c r="BO906">
        <v>0</v>
      </c>
      <c r="BP906" t="str">
        <f t="shared" si="493"/>
        <v>Sano</v>
      </c>
      <c r="BQ906">
        <v>1</v>
      </c>
      <c r="BR906" t="str">
        <f t="shared" si="494"/>
        <v>Enfermedad cardiovascular</v>
      </c>
    </row>
    <row r="907" spans="1:70" x14ac:dyDescent="0.25">
      <c r="A907" t="s">
        <v>907</v>
      </c>
      <c r="B907">
        <v>60</v>
      </c>
      <c r="C907" t="str">
        <f t="shared" si="465"/>
        <v>Adulto Mayor</v>
      </c>
      <c r="D907" t="s">
        <v>1</v>
      </c>
      <c r="E907">
        <v>39.1</v>
      </c>
      <c r="F907" t="str">
        <f t="shared" si="466"/>
        <v>Obesidad II</v>
      </c>
      <c r="G907">
        <v>0</v>
      </c>
      <c r="H907" t="str">
        <f t="shared" si="467"/>
        <v>No tiene herencia</v>
      </c>
      <c r="I907">
        <v>148</v>
      </c>
      <c r="J907">
        <v>97</v>
      </c>
      <c r="K907">
        <v>86</v>
      </c>
      <c r="L907" t="str">
        <f t="shared" si="468"/>
        <v>Normal</v>
      </c>
      <c r="M907">
        <v>41</v>
      </c>
      <c r="N907" t="str">
        <f t="shared" si="469"/>
        <v>Intermedia</v>
      </c>
      <c r="O907">
        <v>4</v>
      </c>
      <c r="P907" t="str">
        <f t="shared" si="470"/>
        <v>Incapacidad</v>
      </c>
      <c r="Q907">
        <v>0</v>
      </c>
      <c r="R907" t="str">
        <f t="shared" si="471"/>
        <v>No tiene cetoacidosis</v>
      </c>
      <c r="S907">
        <v>0</v>
      </c>
      <c r="T907" t="str">
        <f t="shared" si="472"/>
        <v>No tiene Insuficiencia</v>
      </c>
      <c r="U907">
        <v>1</v>
      </c>
      <c r="V907" t="str">
        <f t="shared" si="473"/>
        <v>Hipertenso</v>
      </c>
      <c r="W907">
        <v>2.7</v>
      </c>
      <c r="X907" t="str">
        <f t="shared" si="462"/>
        <v>Alto</v>
      </c>
      <c r="Y907">
        <v>49</v>
      </c>
      <c r="Z907" t="str">
        <f t="shared" si="463"/>
        <v>Normal</v>
      </c>
      <c r="AA907">
        <v>49</v>
      </c>
      <c r="AB907" t="str">
        <f t="shared" si="474"/>
        <v>Funcion disminuida moderada</v>
      </c>
      <c r="AC907">
        <v>2624</v>
      </c>
      <c r="AD907" t="str">
        <f t="shared" si="475"/>
        <v>Proteinuria</v>
      </c>
      <c r="AE907">
        <v>2099</v>
      </c>
      <c r="AF907" t="str">
        <f t="shared" si="476"/>
        <v>Macroalbuminuria</v>
      </c>
      <c r="AG907">
        <v>558</v>
      </c>
      <c r="AH907" t="str">
        <f t="shared" si="477"/>
        <v>Poliuria</v>
      </c>
      <c r="AI907">
        <v>0</v>
      </c>
      <c r="AJ907" t="str">
        <f t="shared" si="478"/>
        <v>No Diabetico</v>
      </c>
      <c r="AK907">
        <v>172</v>
      </c>
      <c r="AL907" t="str">
        <f t="shared" si="479"/>
        <v>Diabetes</v>
      </c>
      <c r="AM907">
        <v>10</v>
      </c>
      <c r="AN907" t="str">
        <f t="shared" si="480"/>
        <v>Diabetes</v>
      </c>
      <c r="AO907">
        <v>220</v>
      </c>
      <c r="AP907" t="str">
        <f t="shared" si="481"/>
        <v>Alto</v>
      </c>
      <c r="AQ907">
        <v>219</v>
      </c>
      <c r="AR907" t="str">
        <f t="shared" si="482"/>
        <v>Muy alto</v>
      </c>
      <c r="AS907">
        <v>33</v>
      </c>
      <c r="AT907" t="str">
        <f t="shared" si="483"/>
        <v>Bajo</v>
      </c>
      <c r="AU907">
        <v>394</v>
      </c>
      <c r="AV907" t="str">
        <f t="shared" si="484"/>
        <v>Alto</v>
      </c>
      <c r="AW907">
        <v>125</v>
      </c>
      <c r="AX907" t="str">
        <f t="shared" si="485"/>
        <v>Bajo</v>
      </c>
      <c r="AY907">
        <v>6.7</v>
      </c>
      <c r="AZ907" t="str">
        <f t="shared" si="486"/>
        <v>Alto</v>
      </c>
      <c r="BA907">
        <v>8.9</v>
      </c>
      <c r="BB907" t="str">
        <f t="shared" si="464"/>
        <v>Baja</v>
      </c>
      <c r="BC907">
        <v>8.5</v>
      </c>
      <c r="BD907" t="str">
        <f t="shared" si="487"/>
        <v>Normal</v>
      </c>
      <c r="BE907">
        <v>6.9</v>
      </c>
      <c r="BF907" t="str">
        <f t="shared" si="488"/>
        <v>Alto</v>
      </c>
      <c r="BG907">
        <v>0</v>
      </c>
      <c r="BH907" t="str">
        <f t="shared" si="489"/>
        <v>No Toma ECA</v>
      </c>
      <c r="BI907">
        <v>0</v>
      </c>
      <c r="BJ907" t="str">
        <f t="shared" si="490"/>
        <v>No toma ARB</v>
      </c>
      <c r="BK907">
        <v>1</v>
      </c>
      <c r="BL907" t="str">
        <f t="shared" si="491"/>
        <v>Toma diureticos</v>
      </c>
      <c r="BM907">
        <v>1</v>
      </c>
      <c r="BN907" t="str">
        <f t="shared" si="492"/>
        <v>Toma estatinas</v>
      </c>
      <c r="BO907">
        <v>1</v>
      </c>
      <c r="BP907" t="str">
        <f t="shared" si="493"/>
        <v>Enfermedad renal</v>
      </c>
      <c r="BQ907">
        <v>1</v>
      </c>
      <c r="BR907" t="str">
        <f t="shared" si="494"/>
        <v>Enfermedad cardiovascular</v>
      </c>
    </row>
    <row r="908" spans="1:70" x14ac:dyDescent="0.25">
      <c r="A908" t="s">
        <v>908</v>
      </c>
      <c r="B908">
        <v>73</v>
      </c>
      <c r="C908" t="str">
        <f t="shared" si="465"/>
        <v>Adulto Mayor</v>
      </c>
      <c r="D908" t="s">
        <v>1</v>
      </c>
      <c r="E908">
        <v>25.6</v>
      </c>
      <c r="F908" t="str">
        <f t="shared" si="466"/>
        <v>Sobrepeso</v>
      </c>
      <c r="G908">
        <v>1</v>
      </c>
      <c r="H908" t="str">
        <f t="shared" si="467"/>
        <v>Tiene herencia</v>
      </c>
      <c r="I908">
        <v>165</v>
      </c>
      <c r="J908">
        <v>103</v>
      </c>
      <c r="K908">
        <v>96</v>
      </c>
      <c r="L908" t="str">
        <f t="shared" si="468"/>
        <v>Normal</v>
      </c>
      <c r="M908">
        <v>31</v>
      </c>
      <c r="N908" t="str">
        <f t="shared" si="469"/>
        <v>Reducida</v>
      </c>
      <c r="O908">
        <v>4</v>
      </c>
      <c r="P908" t="str">
        <f t="shared" si="470"/>
        <v>Incapacidad</v>
      </c>
      <c r="Q908">
        <v>1</v>
      </c>
      <c r="R908" t="str">
        <f t="shared" si="471"/>
        <v>Tiene cetoacidosis</v>
      </c>
      <c r="S908">
        <v>1</v>
      </c>
      <c r="T908" t="str">
        <f t="shared" si="472"/>
        <v>Tiene Insuficiencia</v>
      </c>
      <c r="U908">
        <v>1</v>
      </c>
      <c r="V908" t="str">
        <f t="shared" si="473"/>
        <v>Hipertenso</v>
      </c>
      <c r="W908">
        <v>4.2</v>
      </c>
      <c r="X908" t="str">
        <f t="shared" si="462"/>
        <v>Alto</v>
      </c>
      <c r="Y908">
        <v>62</v>
      </c>
      <c r="Z908" t="str">
        <f t="shared" si="463"/>
        <v>Elevado</v>
      </c>
      <c r="AA908">
        <v>21</v>
      </c>
      <c r="AB908" t="str">
        <f t="shared" si="474"/>
        <v>Dismucion grave</v>
      </c>
      <c r="AC908">
        <v>650</v>
      </c>
      <c r="AD908" t="str">
        <f t="shared" si="475"/>
        <v>Proteinuria</v>
      </c>
      <c r="AE908">
        <v>520</v>
      </c>
      <c r="AF908" t="str">
        <f t="shared" si="476"/>
        <v>Macroalbuminuria</v>
      </c>
      <c r="AG908">
        <v>618</v>
      </c>
      <c r="AH908" t="str">
        <f t="shared" si="477"/>
        <v>Poliuria</v>
      </c>
      <c r="AI908">
        <v>1</v>
      </c>
      <c r="AJ908" t="str">
        <f t="shared" si="478"/>
        <v>Diabetico</v>
      </c>
      <c r="AK908">
        <v>148</v>
      </c>
      <c r="AL908" t="str">
        <f t="shared" si="479"/>
        <v>Diabetes</v>
      </c>
      <c r="AM908">
        <v>8.5</v>
      </c>
      <c r="AN908" t="str">
        <f t="shared" si="480"/>
        <v>Diabetes</v>
      </c>
      <c r="AO908">
        <v>213</v>
      </c>
      <c r="AP908" t="str">
        <f t="shared" si="481"/>
        <v>Alto</v>
      </c>
      <c r="AQ908">
        <v>187</v>
      </c>
      <c r="AR908" t="str">
        <f t="shared" si="482"/>
        <v>Alto</v>
      </c>
      <c r="AS908">
        <v>36</v>
      </c>
      <c r="AT908" t="str">
        <f t="shared" si="483"/>
        <v>Bajo</v>
      </c>
      <c r="AU908">
        <v>325</v>
      </c>
      <c r="AV908" t="str">
        <f t="shared" si="484"/>
        <v>Alto</v>
      </c>
      <c r="AW908">
        <v>131</v>
      </c>
      <c r="AX908" t="str">
        <f t="shared" si="485"/>
        <v>Bajo</v>
      </c>
      <c r="AY908">
        <v>5.2</v>
      </c>
      <c r="AZ908" t="str">
        <f t="shared" si="486"/>
        <v>Alto</v>
      </c>
      <c r="BA908">
        <v>8</v>
      </c>
      <c r="BB908" t="str">
        <f t="shared" si="464"/>
        <v>Baja</v>
      </c>
      <c r="BC908">
        <v>8.8000000000000007</v>
      </c>
      <c r="BD908" t="str">
        <f t="shared" si="487"/>
        <v>Normal</v>
      </c>
      <c r="BE908">
        <v>5.6</v>
      </c>
      <c r="BF908" t="str">
        <f t="shared" si="488"/>
        <v>Alto</v>
      </c>
      <c r="BG908">
        <v>0</v>
      </c>
      <c r="BH908" t="str">
        <f t="shared" si="489"/>
        <v>No Toma ECA</v>
      </c>
      <c r="BI908">
        <v>0</v>
      </c>
      <c r="BJ908" t="str">
        <f t="shared" si="490"/>
        <v>No toma ARB</v>
      </c>
      <c r="BK908">
        <v>1</v>
      </c>
      <c r="BL908" t="str">
        <f t="shared" si="491"/>
        <v>Toma diureticos</v>
      </c>
      <c r="BM908">
        <v>0</v>
      </c>
      <c r="BN908" t="str">
        <f t="shared" si="492"/>
        <v>No toma estatinas</v>
      </c>
      <c r="BO908">
        <v>1</v>
      </c>
      <c r="BP908" t="str">
        <f t="shared" si="493"/>
        <v>Enfermedad renal</v>
      </c>
      <c r="BQ908">
        <v>0</v>
      </c>
      <c r="BR908" t="str">
        <f t="shared" si="494"/>
        <v>Sano</v>
      </c>
    </row>
    <row r="909" spans="1:70" x14ac:dyDescent="0.25">
      <c r="A909" t="s">
        <v>909</v>
      </c>
      <c r="B909">
        <v>61</v>
      </c>
      <c r="C909" t="str">
        <f t="shared" si="465"/>
        <v>Adulto Mayor</v>
      </c>
      <c r="D909" t="s">
        <v>6</v>
      </c>
      <c r="E909">
        <v>36.1</v>
      </c>
      <c r="F909" t="str">
        <f t="shared" si="466"/>
        <v>Obesidad II</v>
      </c>
      <c r="G909">
        <v>1</v>
      </c>
      <c r="H909" t="str">
        <f t="shared" si="467"/>
        <v>Tiene herencia</v>
      </c>
      <c r="I909">
        <v>165</v>
      </c>
      <c r="J909">
        <v>99</v>
      </c>
      <c r="K909">
        <v>100</v>
      </c>
      <c r="L909" t="str">
        <f t="shared" si="468"/>
        <v>Normal</v>
      </c>
      <c r="M909">
        <v>41</v>
      </c>
      <c r="N909" t="str">
        <f t="shared" si="469"/>
        <v>Intermedia</v>
      </c>
      <c r="O909">
        <v>4</v>
      </c>
      <c r="P909" t="str">
        <f t="shared" si="470"/>
        <v>Incapacidad</v>
      </c>
      <c r="Q909">
        <v>1</v>
      </c>
      <c r="R909" t="str">
        <f t="shared" si="471"/>
        <v>Tiene cetoacidosis</v>
      </c>
      <c r="S909">
        <v>1</v>
      </c>
      <c r="T909" t="str">
        <f t="shared" si="472"/>
        <v>Tiene Insuficiencia</v>
      </c>
      <c r="U909">
        <v>1</v>
      </c>
      <c r="V909" t="str">
        <f t="shared" si="473"/>
        <v>Hipertenso</v>
      </c>
      <c r="W909">
        <v>2.8</v>
      </c>
      <c r="X909" t="str">
        <f t="shared" si="462"/>
        <v>Alto</v>
      </c>
      <c r="Y909">
        <v>52</v>
      </c>
      <c r="Z909" t="str">
        <f t="shared" si="463"/>
        <v>Elevado</v>
      </c>
      <c r="AA909">
        <v>39</v>
      </c>
      <c r="AB909" t="str">
        <f t="shared" si="474"/>
        <v>Funcion disminuida moderada</v>
      </c>
      <c r="AC909">
        <v>454</v>
      </c>
      <c r="AD909" t="str">
        <f t="shared" si="475"/>
        <v>Proteinuria</v>
      </c>
      <c r="AE909">
        <v>363</v>
      </c>
      <c r="AF909" t="str">
        <f t="shared" si="476"/>
        <v>Macroalbuminuria</v>
      </c>
      <c r="AG909">
        <v>762</v>
      </c>
      <c r="AH909" t="str">
        <f t="shared" si="477"/>
        <v>Poliuria</v>
      </c>
      <c r="AI909">
        <v>0</v>
      </c>
      <c r="AJ909" t="str">
        <f t="shared" si="478"/>
        <v>No Diabetico</v>
      </c>
      <c r="AK909">
        <v>185</v>
      </c>
      <c r="AL909" t="str">
        <f t="shared" si="479"/>
        <v>Diabetes</v>
      </c>
      <c r="AM909">
        <v>9.8000000000000007</v>
      </c>
      <c r="AN909" t="str">
        <f t="shared" si="480"/>
        <v>Diabetes</v>
      </c>
      <c r="AO909">
        <v>249</v>
      </c>
      <c r="AP909" t="str">
        <f t="shared" si="481"/>
        <v>Riesgo</v>
      </c>
      <c r="AQ909">
        <v>174</v>
      </c>
      <c r="AR909" t="str">
        <f t="shared" si="482"/>
        <v>Alto</v>
      </c>
      <c r="AS909">
        <v>25</v>
      </c>
      <c r="AT909" t="str">
        <f t="shared" si="483"/>
        <v>Bajo</v>
      </c>
      <c r="AU909">
        <v>320</v>
      </c>
      <c r="AV909" t="str">
        <f t="shared" si="484"/>
        <v>Alto</v>
      </c>
      <c r="AW909">
        <v>138</v>
      </c>
      <c r="AX909" t="str">
        <f t="shared" si="485"/>
        <v>Normal</v>
      </c>
      <c r="AY909">
        <v>5.3</v>
      </c>
      <c r="AZ909" t="str">
        <f t="shared" si="486"/>
        <v>Alto</v>
      </c>
      <c r="BA909">
        <v>7.8</v>
      </c>
      <c r="BB909" t="str">
        <f t="shared" si="464"/>
        <v>Baja</v>
      </c>
      <c r="BC909">
        <v>7.7</v>
      </c>
      <c r="BD909" t="str">
        <f t="shared" si="487"/>
        <v>Bajo</v>
      </c>
      <c r="BE909">
        <v>6.2</v>
      </c>
      <c r="BF909" t="str">
        <f t="shared" si="488"/>
        <v>Alto</v>
      </c>
      <c r="BG909">
        <v>1</v>
      </c>
      <c r="BH909" t="str">
        <f t="shared" si="489"/>
        <v>Toma ECA</v>
      </c>
      <c r="BI909">
        <v>0</v>
      </c>
      <c r="BJ909" t="str">
        <f t="shared" si="490"/>
        <v>No toma ARB</v>
      </c>
      <c r="BK909">
        <v>1</v>
      </c>
      <c r="BL909" t="str">
        <f t="shared" si="491"/>
        <v>Toma diureticos</v>
      </c>
      <c r="BM909">
        <v>1</v>
      </c>
      <c r="BN909" t="str">
        <f t="shared" si="492"/>
        <v>Toma estatinas</v>
      </c>
      <c r="BO909">
        <v>1</v>
      </c>
      <c r="BP909" t="str">
        <f t="shared" si="493"/>
        <v>Enfermedad renal</v>
      </c>
      <c r="BQ909">
        <v>0</v>
      </c>
      <c r="BR909" t="str">
        <f t="shared" si="494"/>
        <v>Sano</v>
      </c>
    </row>
    <row r="910" spans="1:70" x14ac:dyDescent="0.25">
      <c r="A910" t="s">
        <v>910</v>
      </c>
      <c r="B910">
        <v>47</v>
      </c>
      <c r="C910" t="str">
        <f t="shared" si="465"/>
        <v>Adulto</v>
      </c>
      <c r="D910" t="s">
        <v>6</v>
      </c>
      <c r="E910">
        <v>25.3</v>
      </c>
      <c r="F910" t="str">
        <f t="shared" si="466"/>
        <v>Sobrepeso</v>
      </c>
      <c r="G910">
        <v>1</v>
      </c>
      <c r="H910" t="str">
        <f t="shared" si="467"/>
        <v>Tiene herencia</v>
      </c>
      <c r="I910">
        <v>103</v>
      </c>
      <c r="J910">
        <v>73</v>
      </c>
      <c r="K910">
        <v>62</v>
      </c>
      <c r="L910" t="str">
        <f t="shared" si="468"/>
        <v>Normal</v>
      </c>
      <c r="M910">
        <v>60</v>
      </c>
      <c r="N910" t="str">
        <f t="shared" si="469"/>
        <v>Normal</v>
      </c>
      <c r="O910">
        <v>2</v>
      </c>
      <c r="P910" t="str">
        <f t="shared" si="470"/>
        <v>Ligera limitaciones</v>
      </c>
      <c r="Q910">
        <v>0</v>
      </c>
      <c r="R910" t="str">
        <f t="shared" si="471"/>
        <v>No tiene cetoacidosis</v>
      </c>
      <c r="S910">
        <v>0</v>
      </c>
      <c r="T910" t="str">
        <f t="shared" si="472"/>
        <v>No tiene Insuficiencia</v>
      </c>
      <c r="U910">
        <v>0</v>
      </c>
      <c r="V910" t="str">
        <f t="shared" si="473"/>
        <v>Normotenso</v>
      </c>
      <c r="W910">
        <v>0.9</v>
      </c>
      <c r="X910" t="str">
        <f t="shared" si="462"/>
        <v>Normal</v>
      </c>
      <c r="Y910">
        <v>21</v>
      </c>
      <c r="Z910" t="str">
        <f t="shared" si="463"/>
        <v>Normal</v>
      </c>
      <c r="AA910">
        <v>98</v>
      </c>
      <c r="AB910" t="str">
        <f t="shared" si="474"/>
        <v>Normal</v>
      </c>
      <c r="AC910">
        <v>26</v>
      </c>
      <c r="AD910" t="str">
        <f t="shared" si="475"/>
        <v>Normal</v>
      </c>
      <c r="AE910">
        <v>23</v>
      </c>
      <c r="AF910" t="str">
        <f t="shared" si="476"/>
        <v>Normal</v>
      </c>
      <c r="AG910">
        <v>2310</v>
      </c>
      <c r="AH910" t="str">
        <f t="shared" si="477"/>
        <v>Poliuria</v>
      </c>
      <c r="AI910">
        <v>0</v>
      </c>
      <c r="AJ910" t="str">
        <f t="shared" si="478"/>
        <v>No Diabetico</v>
      </c>
      <c r="AK910">
        <v>120</v>
      </c>
      <c r="AL910" t="str">
        <f t="shared" si="479"/>
        <v>Prediabetes</v>
      </c>
      <c r="AM910">
        <v>5.2</v>
      </c>
      <c r="AN910" t="str">
        <f t="shared" si="480"/>
        <v>Normal</v>
      </c>
      <c r="AO910">
        <v>177</v>
      </c>
      <c r="AP910" t="str">
        <f t="shared" si="481"/>
        <v>Normal</v>
      </c>
      <c r="AQ910">
        <v>123</v>
      </c>
      <c r="AR910" t="str">
        <f t="shared" si="482"/>
        <v>Casi normal</v>
      </c>
      <c r="AS910">
        <v>60</v>
      </c>
      <c r="AT910" t="str">
        <f t="shared" si="483"/>
        <v>Normal</v>
      </c>
      <c r="AU910">
        <v>98</v>
      </c>
      <c r="AV910" t="str">
        <f t="shared" si="484"/>
        <v>Normal</v>
      </c>
      <c r="AW910">
        <v>141</v>
      </c>
      <c r="AX910" t="str">
        <f t="shared" si="485"/>
        <v>Normal</v>
      </c>
      <c r="AY910">
        <v>4.0999999999999996</v>
      </c>
      <c r="AZ910" t="str">
        <f t="shared" si="486"/>
        <v>Normal</v>
      </c>
      <c r="BA910">
        <v>15</v>
      </c>
      <c r="BB910" t="str">
        <f t="shared" si="464"/>
        <v>Normal</v>
      </c>
      <c r="BC910">
        <v>9.5</v>
      </c>
      <c r="BD910" t="str">
        <f t="shared" si="487"/>
        <v>Normal</v>
      </c>
      <c r="BE910">
        <v>4.0999999999999996</v>
      </c>
      <c r="BF910" t="str">
        <f t="shared" si="488"/>
        <v>Normal</v>
      </c>
      <c r="BG910">
        <v>1</v>
      </c>
      <c r="BH910" t="str">
        <f t="shared" si="489"/>
        <v>Toma ECA</v>
      </c>
      <c r="BI910">
        <v>0</v>
      </c>
      <c r="BJ910" t="str">
        <f t="shared" si="490"/>
        <v>No toma ARB</v>
      </c>
      <c r="BK910">
        <v>0</v>
      </c>
      <c r="BL910" t="str">
        <f t="shared" si="491"/>
        <v>No toma diureticos</v>
      </c>
      <c r="BM910">
        <v>0</v>
      </c>
      <c r="BN910" t="str">
        <f t="shared" si="492"/>
        <v>No toma estatinas</v>
      </c>
      <c r="BO910">
        <v>0</v>
      </c>
      <c r="BP910" t="str">
        <f t="shared" si="493"/>
        <v>Sano</v>
      </c>
      <c r="BQ910">
        <v>1</v>
      </c>
      <c r="BR910" t="str">
        <f t="shared" si="494"/>
        <v>Enfermedad cardiovascular</v>
      </c>
    </row>
    <row r="911" spans="1:70" x14ac:dyDescent="0.25">
      <c r="A911" t="s">
        <v>911</v>
      </c>
      <c r="B911">
        <v>49</v>
      </c>
      <c r="C911" t="str">
        <f t="shared" si="465"/>
        <v>Adulto</v>
      </c>
      <c r="D911" t="s">
        <v>6</v>
      </c>
      <c r="E911">
        <v>21.4</v>
      </c>
      <c r="F911" t="str">
        <f t="shared" si="466"/>
        <v>Peso Normal</v>
      </c>
      <c r="G911">
        <v>0</v>
      </c>
      <c r="H911" t="str">
        <f t="shared" si="467"/>
        <v>No tiene herencia</v>
      </c>
      <c r="I911">
        <v>135</v>
      </c>
      <c r="J911">
        <v>78</v>
      </c>
      <c r="K911">
        <v>88</v>
      </c>
      <c r="L911" t="str">
        <f t="shared" si="468"/>
        <v>Normal</v>
      </c>
      <c r="M911">
        <v>52</v>
      </c>
      <c r="N911" t="str">
        <f t="shared" si="469"/>
        <v>Normal</v>
      </c>
      <c r="O911">
        <v>1</v>
      </c>
      <c r="P911" t="str">
        <f t="shared" si="470"/>
        <v>Sin limitaciones</v>
      </c>
      <c r="Q911">
        <v>0</v>
      </c>
      <c r="R911" t="str">
        <f t="shared" si="471"/>
        <v>No tiene cetoacidosis</v>
      </c>
      <c r="S911">
        <v>0</v>
      </c>
      <c r="T911" t="str">
        <f t="shared" si="472"/>
        <v>No tiene Insuficiencia</v>
      </c>
      <c r="U911">
        <v>0</v>
      </c>
      <c r="V911" t="str">
        <f t="shared" si="473"/>
        <v>Normotenso</v>
      </c>
      <c r="W911">
        <v>1.2</v>
      </c>
      <c r="X911" t="str">
        <f t="shared" si="462"/>
        <v>Alto</v>
      </c>
      <c r="Y911">
        <v>35</v>
      </c>
      <c r="Z911" t="str">
        <f t="shared" si="463"/>
        <v>Normal</v>
      </c>
      <c r="AA911">
        <v>87</v>
      </c>
      <c r="AB911" t="str">
        <f t="shared" si="474"/>
        <v>Funcion disminuida</v>
      </c>
      <c r="AC911">
        <v>10</v>
      </c>
      <c r="AD911" t="str">
        <f t="shared" si="475"/>
        <v>Normal</v>
      </c>
      <c r="AE911">
        <v>8</v>
      </c>
      <c r="AF911" t="str">
        <f t="shared" si="476"/>
        <v>Normal</v>
      </c>
      <c r="AG911">
        <v>2107</v>
      </c>
      <c r="AH911" t="str">
        <f t="shared" si="477"/>
        <v>Poliuria</v>
      </c>
      <c r="AI911">
        <v>1</v>
      </c>
      <c r="AJ911" t="str">
        <f t="shared" si="478"/>
        <v>Diabetico</v>
      </c>
      <c r="AK911">
        <v>92</v>
      </c>
      <c r="AL911" t="str">
        <f t="shared" si="479"/>
        <v>Normal</v>
      </c>
      <c r="AM911">
        <v>5.2</v>
      </c>
      <c r="AN911" t="str">
        <f t="shared" si="480"/>
        <v>Normal</v>
      </c>
      <c r="AO911">
        <v>180</v>
      </c>
      <c r="AP911" t="str">
        <f t="shared" si="481"/>
        <v>Normal</v>
      </c>
      <c r="AQ911">
        <v>116</v>
      </c>
      <c r="AR911" t="str">
        <f t="shared" si="482"/>
        <v>Casi normal</v>
      </c>
      <c r="AS911">
        <v>44</v>
      </c>
      <c r="AT911" t="str">
        <f t="shared" si="483"/>
        <v>Bajo</v>
      </c>
      <c r="AU911">
        <v>139</v>
      </c>
      <c r="AV911" t="str">
        <f t="shared" si="484"/>
        <v>Normal</v>
      </c>
      <c r="AW911">
        <v>137</v>
      </c>
      <c r="AX911" t="str">
        <f t="shared" si="485"/>
        <v>Normal</v>
      </c>
      <c r="AY911">
        <v>4</v>
      </c>
      <c r="AZ911" t="str">
        <f t="shared" si="486"/>
        <v>Normal</v>
      </c>
      <c r="BA911">
        <v>14.8</v>
      </c>
      <c r="BB911" t="str">
        <f t="shared" si="464"/>
        <v>Normal</v>
      </c>
      <c r="BC911">
        <v>9.4</v>
      </c>
      <c r="BD911" t="str">
        <f t="shared" si="487"/>
        <v>Normal</v>
      </c>
      <c r="BE911">
        <v>3.5</v>
      </c>
      <c r="BF911" t="str">
        <f t="shared" si="488"/>
        <v>Normal</v>
      </c>
      <c r="BG911">
        <v>0</v>
      </c>
      <c r="BH911" t="str">
        <f t="shared" si="489"/>
        <v>No Toma ECA</v>
      </c>
      <c r="BI911">
        <v>1</v>
      </c>
      <c r="BJ911" t="str">
        <f t="shared" si="490"/>
        <v>Toma ARB</v>
      </c>
      <c r="BK911">
        <v>0</v>
      </c>
      <c r="BL911" t="str">
        <f t="shared" si="491"/>
        <v>No toma diureticos</v>
      </c>
      <c r="BM911">
        <v>1</v>
      </c>
      <c r="BN911" t="str">
        <f t="shared" si="492"/>
        <v>Toma estatinas</v>
      </c>
      <c r="BO911">
        <v>0</v>
      </c>
      <c r="BP911" t="str">
        <f t="shared" si="493"/>
        <v>Sano</v>
      </c>
      <c r="BQ911">
        <v>1</v>
      </c>
      <c r="BR911" t="str">
        <f t="shared" si="494"/>
        <v>Enfermedad cardiovascular</v>
      </c>
    </row>
    <row r="912" spans="1:70" x14ac:dyDescent="0.25">
      <c r="A912" t="s">
        <v>912</v>
      </c>
      <c r="B912">
        <v>82</v>
      </c>
      <c r="C912" t="str">
        <f t="shared" si="465"/>
        <v>Adulto Mayor</v>
      </c>
      <c r="D912" t="s">
        <v>1</v>
      </c>
      <c r="E912">
        <v>35</v>
      </c>
      <c r="F912" t="str">
        <f t="shared" si="466"/>
        <v>Obesidad II</v>
      </c>
      <c r="G912">
        <v>1</v>
      </c>
      <c r="H912" t="str">
        <f t="shared" si="467"/>
        <v>Tiene herencia</v>
      </c>
      <c r="I912">
        <v>150</v>
      </c>
      <c r="J912">
        <v>109</v>
      </c>
      <c r="K912">
        <v>104</v>
      </c>
      <c r="L912" t="str">
        <f t="shared" si="468"/>
        <v>Taquicardia</v>
      </c>
      <c r="M912">
        <v>45</v>
      </c>
      <c r="N912" t="str">
        <f t="shared" si="469"/>
        <v>Intermedia</v>
      </c>
      <c r="O912">
        <v>3</v>
      </c>
      <c r="P912" t="str">
        <f t="shared" si="470"/>
        <v>Limitacion marcada</v>
      </c>
      <c r="Q912">
        <v>1</v>
      </c>
      <c r="R912" t="str">
        <f t="shared" si="471"/>
        <v>Tiene cetoacidosis</v>
      </c>
      <c r="S912">
        <v>0</v>
      </c>
      <c r="T912" t="str">
        <f t="shared" si="472"/>
        <v>No tiene Insuficiencia</v>
      </c>
      <c r="U912">
        <v>1</v>
      </c>
      <c r="V912" t="str">
        <f t="shared" si="473"/>
        <v>Hipertenso</v>
      </c>
      <c r="W912">
        <v>3.5</v>
      </c>
      <c r="X912" t="str">
        <f t="shared" si="462"/>
        <v>Alto</v>
      </c>
      <c r="Y912">
        <v>57</v>
      </c>
      <c r="Z912" t="str">
        <f t="shared" si="463"/>
        <v>Elevado</v>
      </c>
      <c r="AA912">
        <v>56</v>
      </c>
      <c r="AB912" t="str">
        <f t="shared" si="474"/>
        <v>Funcion disminuida moderada</v>
      </c>
      <c r="AC912">
        <v>1486</v>
      </c>
      <c r="AD912" t="str">
        <f t="shared" si="475"/>
        <v>Proteinuria</v>
      </c>
      <c r="AE912">
        <v>1337</v>
      </c>
      <c r="AF912" t="str">
        <f t="shared" si="476"/>
        <v>Macroalbuminuria</v>
      </c>
      <c r="AG912">
        <v>364</v>
      </c>
      <c r="AH912" t="str">
        <f t="shared" si="477"/>
        <v>Oliguria</v>
      </c>
      <c r="AI912">
        <v>0</v>
      </c>
      <c r="AJ912" t="str">
        <f t="shared" si="478"/>
        <v>No Diabetico</v>
      </c>
      <c r="AK912">
        <v>137</v>
      </c>
      <c r="AL912" t="str">
        <f t="shared" si="479"/>
        <v>Diabetes</v>
      </c>
      <c r="AM912">
        <v>9.8000000000000007</v>
      </c>
      <c r="AN912" t="str">
        <f t="shared" si="480"/>
        <v>Diabetes</v>
      </c>
      <c r="AO912">
        <v>228</v>
      </c>
      <c r="AP912" t="str">
        <f t="shared" si="481"/>
        <v>Alto</v>
      </c>
      <c r="AQ912">
        <v>201</v>
      </c>
      <c r="AR912" t="str">
        <f t="shared" si="482"/>
        <v>Muy alto</v>
      </c>
      <c r="AS912">
        <v>36</v>
      </c>
      <c r="AT912" t="str">
        <f t="shared" si="483"/>
        <v>Bajo</v>
      </c>
      <c r="AU912">
        <v>269</v>
      </c>
      <c r="AV912" t="str">
        <f t="shared" si="484"/>
        <v>Alto</v>
      </c>
      <c r="AW912">
        <v>129</v>
      </c>
      <c r="AX912" t="str">
        <f t="shared" si="485"/>
        <v>Bajo</v>
      </c>
      <c r="AY912">
        <v>5.7</v>
      </c>
      <c r="AZ912" t="str">
        <f t="shared" si="486"/>
        <v>Alto</v>
      </c>
      <c r="BA912">
        <v>10.9</v>
      </c>
      <c r="BB912" t="str">
        <f t="shared" si="464"/>
        <v>Baja</v>
      </c>
      <c r="BC912">
        <v>7.6</v>
      </c>
      <c r="BD912" t="str">
        <f t="shared" si="487"/>
        <v>Bajo</v>
      </c>
      <c r="BE912">
        <v>5.4</v>
      </c>
      <c r="BF912" t="str">
        <f t="shared" si="488"/>
        <v>Alto</v>
      </c>
      <c r="BG912">
        <v>1</v>
      </c>
      <c r="BH912" t="str">
        <f t="shared" si="489"/>
        <v>Toma ECA</v>
      </c>
      <c r="BI912">
        <v>0</v>
      </c>
      <c r="BJ912" t="str">
        <f t="shared" si="490"/>
        <v>No toma ARB</v>
      </c>
      <c r="BK912">
        <v>1</v>
      </c>
      <c r="BL912" t="str">
        <f t="shared" si="491"/>
        <v>Toma diureticos</v>
      </c>
      <c r="BM912">
        <v>1</v>
      </c>
      <c r="BN912" t="str">
        <f t="shared" si="492"/>
        <v>Toma estatinas</v>
      </c>
      <c r="BO912">
        <v>1</v>
      </c>
      <c r="BP912" t="str">
        <f t="shared" si="493"/>
        <v>Enfermedad renal</v>
      </c>
      <c r="BQ912">
        <v>1</v>
      </c>
      <c r="BR912" t="str">
        <f t="shared" si="494"/>
        <v>Enfermedad cardiovascular</v>
      </c>
    </row>
    <row r="913" spans="1:70" x14ac:dyDescent="0.25">
      <c r="A913" t="s">
        <v>913</v>
      </c>
      <c r="B913">
        <v>73</v>
      </c>
      <c r="C913" t="str">
        <f t="shared" si="465"/>
        <v>Adulto Mayor</v>
      </c>
      <c r="D913" t="s">
        <v>6</v>
      </c>
      <c r="E913">
        <v>28.1</v>
      </c>
      <c r="F913" t="str">
        <f t="shared" si="466"/>
        <v>Sobrepeso</v>
      </c>
      <c r="G913">
        <v>1</v>
      </c>
      <c r="H913" t="str">
        <f t="shared" si="467"/>
        <v>Tiene herencia</v>
      </c>
      <c r="I913">
        <v>158</v>
      </c>
      <c r="J913">
        <v>107</v>
      </c>
      <c r="K913">
        <v>84</v>
      </c>
      <c r="L913" t="str">
        <f t="shared" si="468"/>
        <v>Normal</v>
      </c>
      <c r="M913">
        <v>29</v>
      </c>
      <c r="N913" t="str">
        <f t="shared" si="469"/>
        <v>Reducida</v>
      </c>
      <c r="O913">
        <v>4</v>
      </c>
      <c r="P913" t="str">
        <f t="shared" si="470"/>
        <v>Incapacidad</v>
      </c>
      <c r="Q913">
        <v>0</v>
      </c>
      <c r="R913" t="str">
        <f t="shared" si="471"/>
        <v>No tiene cetoacidosis</v>
      </c>
      <c r="S913">
        <v>1</v>
      </c>
      <c r="T913" t="str">
        <f t="shared" si="472"/>
        <v>Tiene Insuficiencia</v>
      </c>
      <c r="U913">
        <v>1</v>
      </c>
      <c r="V913" t="str">
        <f t="shared" si="473"/>
        <v>Hipertenso</v>
      </c>
      <c r="W913">
        <v>2.4</v>
      </c>
      <c r="X913" t="str">
        <f t="shared" si="462"/>
        <v>Alto</v>
      </c>
      <c r="Y913">
        <v>90</v>
      </c>
      <c r="Z913" t="str">
        <f t="shared" si="463"/>
        <v>Elevado</v>
      </c>
      <c r="AA913">
        <v>56</v>
      </c>
      <c r="AB913" t="str">
        <f t="shared" si="474"/>
        <v>Funcion disminuida moderada</v>
      </c>
      <c r="AC913">
        <v>2055</v>
      </c>
      <c r="AD913" t="str">
        <f t="shared" si="475"/>
        <v>Proteinuria</v>
      </c>
      <c r="AE913">
        <v>1644</v>
      </c>
      <c r="AF913" t="str">
        <f t="shared" si="476"/>
        <v>Macroalbuminuria</v>
      </c>
      <c r="AG913">
        <v>446</v>
      </c>
      <c r="AH913" t="str">
        <f t="shared" si="477"/>
        <v>Oliguria</v>
      </c>
      <c r="AI913">
        <v>1</v>
      </c>
      <c r="AJ913" t="str">
        <f t="shared" si="478"/>
        <v>Diabetico</v>
      </c>
      <c r="AK913">
        <v>159</v>
      </c>
      <c r="AL913" t="str">
        <f t="shared" si="479"/>
        <v>Diabetes</v>
      </c>
      <c r="AM913">
        <v>7.2</v>
      </c>
      <c r="AN913" t="str">
        <f t="shared" si="480"/>
        <v>Diabetes</v>
      </c>
      <c r="AO913">
        <v>295</v>
      </c>
      <c r="AP913" t="str">
        <f t="shared" si="481"/>
        <v>Riesgo</v>
      </c>
      <c r="AQ913">
        <v>192</v>
      </c>
      <c r="AR913" t="str">
        <f t="shared" si="482"/>
        <v>Muy alto</v>
      </c>
      <c r="AS913">
        <v>27</v>
      </c>
      <c r="AT913" t="str">
        <f t="shared" si="483"/>
        <v>Bajo</v>
      </c>
      <c r="AU913">
        <v>240</v>
      </c>
      <c r="AV913" t="str">
        <f t="shared" si="484"/>
        <v>Alto</v>
      </c>
      <c r="AW913">
        <v>129</v>
      </c>
      <c r="AX913" t="str">
        <f t="shared" si="485"/>
        <v>Bajo</v>
      </c>
      <c r="AY913">
        <v>5.7</v>
      </c>
      <c r="AZ913" t="str">
        <f t="shared" si="486"/>
        <v>Alto</v>
      </c>
      <c r="BA913">
        <v>9.8000000000000007</v>
      </c>
      <c r="BB913" t="str">
        <f t="shared" si="464"/>
        <v>Baja</v>
      </c>
      <c r="BC913">
        <v>7.6</v>
      </c>
      <c r="BD913" t="str">
        <f t="shared" si="487"/>
        <v>Bajo</v>
      </c>
      <c r="BE913">
        <v>7.1</v>
      </c>
      <c r="BF913" t="str">
        <f t="shared" si="488"/>
        <v>Alto</v>
      </c>
      <c r="BG913">
        <v>0</v>
      </c>
      <c r="BH913" t="str">
        <f t="shared" si="489"/>
        <v>No Toma ECA</v>
      </c>
      <c r="BI913">
        <v>1</v>
      </c>
      <c r="BJ913" t="str">
        <f t="shared" si="490"/>
        <v>Toma ARB</v>
      </c>
      <c r="BK913">
        <v>1</v>
      </c>
      <c r="BL913" t="str">
        <f t="shared" si="491"/>
        <v>Toma diureticos</v>
      </c>
      <c r="BM913">
        <v>0</v>
      </c>
      <c r="BN913" t="str">
        <f t="shared" si="492"/>
        <v>No toma estatinas</v>
      </c>
      <c r="BO913">
        <v>1</v>
      </c>
      <c r="BP913" t="str">
        <f t="shared" si="493"/>
        <v>Enfermedad renal</v>
      </c>
      <c r="BQ913">
        <v>1</v>
      </c>
      <c r="BR913" t="str">
        <f t="shared" si="494"/>
        <v>Enfermedad cardiovascular</v>
      </c>
    </row>
    <row r="914" spans="1:70" x14ac:dyDescent="0.25">
      <c r="A914" t="s">
        <v>914</v>
      </c>
      <c r="B914">
        <v>60</v>
      </c>
      <c r="C914" t="str">
        <f t="shared" si="465"/>
        <v>Adulto Mayor</v>
      </c>
      <c r="D914" t="s">
        <v>1</v>
      </c>
      <c r="E914">
        <v>31</v>
      </c>
      <c r="F914" t="str">
        <f t="shared" si="466"/>
        <v>Obesidad I</v>
      </c>
      <c r="G914">
        <v>1</v>
      </c>
      <c r="H914" t="str">
        <f t="shared" si="467"/>
        <v>Tiene herencia</v>
      </c>
      <c r="I914">
        <v>187</v>
      </c>
      <c r="J914">
        <v>96</v>
      </c>
      <c r="K914">
        <v>87</v>
      </c>
      <c r="L914" t="str">
        <f t="shared" si="468"/>
        <v>Normal</v>
      </c>
      <c r="M914">
        <v>34</v>
      </c>
      <c r="N914" t="str">
        <f t="shared" si="469"/>
        <v>Reducida</v>
      </c>
      <c r="O914">
        <v>2</v>
      </c>
      <c r="P914" t="str">
        <f t="shared" si="470"/>
        <v>Ligera limitaciones</v>
      </c>
      <c r="Q914">
        <v>1</v>
      </c>
      <c r="R914" t="str">
        <f t="shared" si="471"/>
        <v>Tiene cetoacidosis</v>
      </c>
      <c r="S914">
        <v>0</v>
      </c>
      <c r="T914" t="str">
        <f t="shared" si="472"/>
        <v>No tiene Insuficiencia</v>
      </c>
      <c r="U914">
        <v>1</v>
      </c>
      <c r="V914" t="str">
        <f t="shared" si="473"/>
        <v>Hipertenso</v>
      </c>
      <c r="W914">
        <v>4</v>
      </c>
      <c r="X914" t="str">
        <f t="shared" si="462"/>
        <v>Alto</v>
      </c>
      <c r="Y914">
        <v>69</v>
      </c>
      <c r="Z914" t="str">
        <f t="shared" si="463"/>
        <v>Elevado</v>
      </c>
      <c r="AA914">
        <v>32</v>
      </c>
      <c r="AB914" t="str">
        <f t="shared" si="474"/>
        <v>Funcion disminuida moderada</v>
      </c>
      <c r="AC914">
        <v>1374</v>
      </c>
      <c r="AD914" t="str">
        <f t="shared" si="475"/>
        <v>Proteinuria</v>
      </c>
      <c r="AE914">
        <v>961</v>
      </c>
      <c r="AF914" t="str">
        <f t="shared" si="476"/>
        <v>Macroalbuminuria</v>
      </c>
      <c r="AG914">
        <v>474</v>
      </c>
      <c r="AH914" t="str">
        <f t="shared" si="477"/>
        <v>Oliguria</v>
      </c>
      <c r="AI914">
        <v>1</v>
      </c>
      <c r="AJ914" t="str">
        <f t="shared" si="478"/>
        <v>Diabetico</v>
      </c>
      <c r="AK914">
        <v>214</v>
      </c>
      <c r="AL914" t="str">
        <f t="shared" si="479"/>
        <v>Diabetes</v>
      </c>
      <c r="AM914">
        <v>8.9</v>
      </c>
      <c r="AN914" t="str">
        <f t="shared" si="480"/>
        <v>Diabetes</v>
      </c>
      <c r="AO914">
        <v>204</v>
      </c>
      <c r="AP914" t="str">
        <f t="shared" si="481"/>
        <v>Alto</v>
      </c>
      <c r="AQ914">
        <v>152</v>
      </c>
      <c r="AR914" t="str">
        <f t="shared" si="482"/>
        <v>Limite alto</v>
      </c>
      <c r="AS914">
        <v>25</v>
      </c>
      <c r="AT914" t="str">
        <f t="shared" si="483"/>
        <v>Bajo</v>
      </c>
      <c r="AU914">
        <v>253</v>
      </c>
      <c r="AV914" t="str">
        <f t="shared" si="484"/>
        <v>Alto</v>
      </c>
      <c r="AW914">
        <v>126</v>
      </c>
      <c r="AX914" t="str">
        <f t="shared" si="485"/>
        <v>Bajo</v>
      </c>
      <c r="AY914">
        <v>6</v>
      </c>
      <c r="AZ914" t="str">
        <f t="shared" si="486"/>
        <v>Alto</v>
      </c>
      <c r="BA914">
        <v>10.4</v>
      </c>
      <c r="BB914" t="str">
        <f t="shared" si="464"/>
        <v>Baja</v>
      </c>
      <c r="BC914">
        <v>8.6</v>
      </c>
      <c r="BD914" t="str">
        <f t="shared" si="487"/>
        <v>Normal</v>
      </c>
      <c r="BE914">
        <v>4.7</v>
      </c>
      <c r="BF914" t="str">
        <f t="shared" si="488"/>
        <v>Alto</v>
      </c>
      <c r="BG914">
        <v>1</v>
      </c>
      <c r="BH914" t="str">
        <f t="shared" si="489"/>
        <v>Toma ECA</v>
      </c>
      <c r="BI914">
        <v>0</v>
      </c>
      <c r="BJ914" t="str">
        <f t="shared" si="490"/>
        <v>No toma ARB</v>
      </c>
      <c r="BK914">
        <v>0</v>
      </c>
      <c r="BL914" t="str">
        <f t="shared" si="491"/>
        <v>No toma diureticos</v>
      </c>
      <c r="BM914">
        <v>1</v>
      </c>
      <c r="BN914" t="str">
        <f t="shared" si="492"/>
        <v>Toma estatinas</v>
      </c>
      <c r="BO914">
        <v>1</v>
      </c>
      <c r="BP914" t="str">
        <f t="shared" si="493"/>
        <v>Enfermedad renal</v>
      </c>
      <c r="BQ914">
        <v>1</v>
      </c>
      <c r="BR914" t="str">
        <f t="shared" si="494"/>
        <v>Enfermedad cardiovascular</v>
      </c>
    </row>
    <row r="915" spans="1:70" x14ac:dyDescent="0.25">
      <c r="A915" t="s">
        <v>915</v>
      </c>
      <c r="B915">
        <v>65</v>
      </c>
      <c r="C915" t="str">
        <f t="shared" si="465"/>
        <v>Adulto Mayor</v>
      </c>
      <c r="D915" t="s">
        <v>1</v>
      </c>
      <c r="E915">
        <v>39.799999999999997</v>
      </c>
      <c r="F915" t="str">
        <f t="shared" si="466"/>
        <v>Obesidad II</v>
      </c>
      <c r="G915">
        <v>0</v>
      </c>
      <c r="H915" t="str">
        <f t="shared" si="467"/>
        <v>No tiene herencia</v>
      </c>
      <c r="I915">
        <v>174</v>
      </c>
      <c r="J915">
        <v>91</v>
      </c>
      <c r="K915">
        <v>95</v>
      </c>
      <c r="L915" t="str">
        <f t="shared" si="468"/>
        <v>Normal</v>
      </c>
      <c r="M915">
        <v>28</v>
      </c>
      <c r="N915" t="str">
        <f t="shared" si="469"/>
        <v>Reducida</v>
      </c>
      <c r="O915">
        <v>3</v>
      </c>
      <c r="P915" t="str">
        <f t="shared" si="470"/>
        <v>Limitacion marcada</v>
      </c>
      <c r="Q915">
        <v>1</v>
      </c>
      <c r="R915" t="str">
        <f t="shared" si="471"/>
        <v>Tiene cetoacidosis</v>
      </c>
      <c r="S915">
        <v>1</v>
      </c>
      <c r="T915" t="str">
        <f t="shared" si="472"/>
        <v>Tiene Insuficiencia</v>
      </c>
      <c r="U915">
        <v>1</v>
      </c>
      <c r="V915" t="str">
        <f t="shared" si="473"/>
        <v>Hipertenso</v>
      </c>
      <c r="W915">
        <v>4.5999999999999996</v>
      </c>
      <c r="X915" t="str">
        <f t="shared" si="462"/>
        <v>Alto</v>
      </c>
      <c r="Y915">
        <v>111</v>
      </c>
      <c r="Z915" t="str">
        <f t="shared" si="463"/>
        <v>Riesgo</v>
      </c>
      <c r="AA915">
        <v>12</v>
      </c>
      <c r="AB915" t="str">
        <f t="shared" si="474"/>
        <v>Fallo renal</v>
      </c>
      <c r="AC915">
        <v>646</v>
      </c>
      <c r="AD915" t="str">
        <f t="shared" si="475"/>
        <v>Proteinuria</v>
      </c>
      <c r="AE915">
        <v>581</v>
      </c>
      <c r="AF915" t="str">
        <f t="shared" si="476"/>
        <v>Macroalbuminuria</v>
      </c>
      <c r="AG915">
        <v>491</v>
      </c>
      <c r="AH915" t="str">
        <f t="shared" si="477"/>
        <v>Oliguria</v>
      </c>
      <c r="AI915">
        <v>1</v>
      </c>
      <c r="AJ915" t="str">
        <f t="shared" si="478"/>
        <v>Diabetico</v>
      </c>
      <c r="AK915">
        <v>158</v>
      </c>
      <c r="AL915" t="str">
        <f t="shared" si="479"/>
        <v>Diabetes</v>
      </c>
      <c r="AM915">
        <v>9.1999999999999993</v>
      </c>
      <c r="AN915" t="str">
        <f t="shared" si="480"/>
        <v>Diabetes</v>
      </c>
      <c r="AO915">
        <v>237</v>
      </c>
      <c r="AP915" t="str">
        <f t="shared" si="481"/>
        <v>Alto</v>
      </c>
      <c r="AQ915">
        <v>169</v>
      </c>
      <c r="AR915" t="str">
        <f t="shared" si="482"/>
        <v>Alto</v>
      </c>
      <c r="AS915">
        <v>43</v>
      </c>
      <c r="AT915" t="str">
        <f t="shared" si="483"/>
        <v>Bajo</v>
      </c>
      <c r="AU915">
        <v>390</v>
      </c>
      <c r="AV915" t="str">
        <f t="shared" si="484"/>
        <v>Alto</v>
      </c>
      <c r="AW915">
        <v>136</v>
      </c>
      <c r="AX915" t="str">
        <f t="shared" si="485"/>
        <v>Normal</v>
      </c>
      <c r="AY915">
        <v>5.5</v>
      </c>
      <c r="AZ915" t="str">
        <f t="shared" si="486"/>
        <v>Alto</v>
      </c>
      <c r="BA915">
        <v>9.6999999999999993</v>
      </c>
      <c r="BB915" t="str">
        <f t="shared" si="464"/>
        <v>Baja</v>
      </c>
      <c r="BC915">
        <v>8</v>
      </c>
      <c r="BD915" t="str">
        <f t="shared" si="487"/>
        <v>Bajo</v>
      </c>
      <c r="BE915">
        <v>6.2</v>
      </c>
      <c r="BF915" t="str">
        <f t="shared" si="488"/>
        <v>Alto</v>
      </c>
      <c r="BG915">
        <v>1</v>
      </c>
      <c r="BH915" t="str">
        <f t="shared" si="489"/>
        <v>Toma ECA</v>
      </c>
      <c r="BI915">
        <v>1</v>
      </c>
      <c r="BJ915" t="str">
        <f t="shared" si="490"/>
        <v>Toma ARB</v>
      </c>
      <c r="BK915">
        <v>0</v>
      </c>
      <c r="BL915" t="str">
        <f t="shared" si="491"/>
        <v>No toma diureticos</v>
      </c>
      <c r="BM915">
        <v>1</v>
      </c>
      <c r="BN915" t="str">
        <f t="shared" si="492"/>
        <v>Toma estatinas</v>
      </c>
      <c r="BO915">
        <v>1</v>
      </c>
      <c r="BP915" t="str">
        <f t="shared" si="493"/>
        <v>Enfermedad renal</v>
      </c>
      <c r="BQ915">
        <v>0</v>
      </c>
      <c r="BR915" t="str">
        <f t="shared" si="494"/>
        <v>Sano</v>
      </c>
    </row>
    <row r="916" spans="1:70" x14ac:dyDescent="0.25">
      <c r="A916" t="s">
        <v>916</v>
      </c>
      <c r="B916">
        <v>53</v>
      </c>
      <c r="C916" t="str">
        <f t="shared" si="465"/>
        <v>Adulto</v>
      </c>
      <c r="D916" t="s">
        <v>6</v>
      </c>
      <c r="E916">
        <v>23.1</v>
      </c>
      <c r="F916" t="str">
        <f t="shared" si="466"/>
        <v>Peso Normal</v>
      </c>
      <c r="G916">
        <v>1</v>
      </c>
      <c r="H916" t="str">
        <f t="shared" si="467"/>
        <v>Tiene herencia</v>
      </c>
      <c r="I916">
        <v>123</v>
      </c>
      <c r="J916">
        <v>72</v>
      </c>
      <c r="K916">
        <v>70</v>
      </c>
      <c r="L916" t="str">
        <f t="shared" si="468"/>
        <v>Normal</v>
      </c>
      <c r="M916">
        <v>63</v>
      </c>
      <c r="N916" t="str">
        <f t="shared" si="469"/>
        <v>Normal</v>
      </c>
      <c r="O916">
        <v>2</v>
      </c>
      <c r="P916" t="str">
        <f t="shared" si="470"/>
        <v>Ligera limitaciones</v>
      </c>
      <c r="Q916">
        <v>0</v>
      </c>
      <c r="R916" t="str">
        <f t="shared" si="471"/>
        <v>No tiene cetoacidosis</v>
      </c>
      <c r="S916">
        <v>0</v>
      </c>
      <c r="T916" t="str">
        <f t="shared" si="472"/>
        <v>No tiene Insuficiencia</v>
      </c>
      <c r="U916">
        <v>0</v>
      </c>
      <c r="V916" t="str">
        <f t="shared" si="473"/>
        <v>Normotenso</v>
      </c>
      <c r="W916">
        <v>0.9</v>
      </c>
      <c r="X916" t="str">
        <f t="shared" si="462"/>
        <v>Normal</v>
      </c>
      <c r="Y916">
        <v>40</v>
      </c>
      <c r="Z916" t="str">
        <f t="shared" si="463"/>
        <v>Normal</v>
      </c>
      <c r="AA916">
        <v>60</v>
      </c>
      <c r="AB916" t="str">
        <f t="shared" si="474"/>
        <v>Funcion disminuida</v>
      </c>
      <c r="AC916">
        <v>15</v>
      </c>
      <c r="AD916" t="str">
        <f t="shared" si="475"/>
        <v>Normal</v>
      </c>
      <c r="AE916">
        <v>10</v>
      </c>
      <c r="AF916" t="str">
        <f t="shared" si="476"/>
        <v>Normal</v>
      </c>
      <c r="AG916">
        <v>2190</v>
      </c>
      <c r="AH916" t="str">
        <f t="shared" si="477"/>
        <v>Poliuria</v>
      </c>
      <c r="AI916">
        <v>1</v>
      </c>
      <c r="AJ916" t="str">
        <f t="shared" si="478"/>
        <v>Diabetico</v>
      </c>
      <c r="AK916">
        <v>95</v>
      </c>
      <c r="AL916" t="str">
        <f t="shared" si="479"/>
        <v>Normal</v>
      </c>
      <c r="AM916">
        <v>5.5</v>
      </c>
      <c r="AN916" t="str">
        <f t="shared" si="480"/>
        <v>Normal</v>
      </c>
      <c r="AO916">
        <v>176</v>
      </c>
      <c r="AP916" t="str">
        <f t="shared" si="481"/>
        <v>Normal</v>
      </c>
      <c r="AQ916">
        <v>126</v>
      </c>
      <c r="AR916" t="str">
        <f t="shared" si="482"/>
        <v>Casi normal</v>
      </c>
      <c r="AS916">
        <v>48</v>
      </c>
      <c r="AT916" t="str">
        <f t="shared" si="483"/>
        <v>Bajo</v>
      </c>
      <c r="AU916">
        <v>143</v>
      </c>
      <c r="AV916" t="str">
        <f t="shared" si="484"/>
        <v>Normal</v>
      </c>
      <c r="AW916">
        <v>135</v>
      </c>
      <c r="AX916" t="str">
        <f t="shared" si="485"/>
        <v>Normal</v>
      </c>
      <c r="AY916">
        <v>4.5999999999999996</v>
      </c>
      <c r="AZ916" t="str">
        <f t="shared" si="486"/>
        <v>Normal</v>
      </c>
      <c r="BA916">
        <v>14.9</v>
      </c>
      <c r="BB916" t="str">
        <f t="shared" si="464"/>
        <v>Normal</v>
      </c>
      <c r="BC916">
        <v>10.5</v>
      </c>
      <c r="BD916" t="str">
        <f t="shared" si="487"/>
        <v>Normal</v>
      </c>
      <c r="BE916">
        <v>4</v>
      </c>
      <c r="BF916" t="str">
        <f t="shared" si="488"/>
        <v>Normal</v>
      </c>
      <c r="BG916">
        <v>0</v>
      </c>
      <c r="BH916" t="str">
        <f t="shared" si="489"/>
        <v>No Toma ECA</v>
      </c>
      <c r="BI916">
        <v>1</v>
      </c>
      <c r="BJ916" t="str">
        <f t="shared" si="490"/>
        <v>Toma ARB</v>
      </c>
      <c r="BK916">
        <v>0</v>
      </c>
      <c r="BL916" t="str">
        <f t="shared" si="491"/>
        <v>No toma diureticos</v>
      </c>
      <c r="BM916">
        <v>1</v>
      </c>
      <c r="BN916" t="str">
        <f t="shared" si="492"/>
        <v>Toma estatinas</v>
      </c>
      <c r="BO916">
        <v>0</v>
      </c>
      <c r="BP916" t="str">
        <f t="shared" si="493"/>
        <v>Sano</v>
      </c>
      <c r="BQ916">
        <v>0</v>
      </c>
      <c r="BR916" t="str">
        <f t="shared" si="494"/>
        <v>Sano</v>
      </c>
    </row>
    <row r="917" spans="1:70" x14ac:dyDescent="0.25">
      <c r="A917" t="s">
        <v>917</v>
      </c>
      <c r="B917">
        <v>53</v>
      </c>
      <c r="C917" t="str">
        <f t="shared" si="465"/>
        <v>Adulto</v>
      </c>
      <c r="D917" t="s">
        <v>6</v>
      </c>
      <c r="E917">
        <v>28.7</v>
      </c>
      <c r="F917" t="str">
        <f t="shared" si="466"/>
        <v>Sobrepeso</v>
      </c>
      <c r="G917">
        <v>1</v>
      </c>
      <c r="H917" t="str">
        <f t="shared" si="467"/>
        <v>Tiene herencia</v>
      </c>
      <c r="I917">
        <v>162</v>
      </c>
      <c r="J917">
        <v>100</v>
      </c>
      <c r="K917">
        <v>96</v>
      </c>
      <c r="L917" t="str">
        <f t="shared" si="468"/>
        <v>Normal</v>
      </c>
      <c r="M917">
        <v>48</v>
      </c>
      <c r="N917" t="str">
        <f t="shared" si="469"/>
        <v>Intermedia</v>
      </c>
      <c r="O917">
        <v>3</v>
      </c>
      <c r="P917" t="str">
        <f t="shared" si="470"/>
        <v>Limitacion marcada</v>
      </c>
      <c r="Q917">
        <v>0</v>
      </c>
      <c r="R917" t="str">
        <f t="shared" si="471"/>
        <v>No tiene cetoacidosis</v>
      </c>
      <c r="S917">
        <v>1</v>
      </c>
      <c r="T917" t="str">
        <f t="shared" si="472"/>
        <v>Tiene Insuficiencia</v>
      </c>
      <c r="U917">
        <v>1</v>
      </c>
      <c r="V917" t="str">
        <f t="shared" si="473"/>
        <v>Hipertenso</v>
      </c>
      <c r="W917">
        <v>1.9</v>
      </c>
      <c r="X917" t="str">
        <f t="shared" si="462"/>
        <v>Alto</v>
      </c>
      <c r="Y917">
        <v>118</v>
      </c>
      <c r="Z917" t="str">
        <f t="shared" si="463"/>
        <v>Riesgo</v>
      </c>
      <c r="AA917">
        <v>37</v>
      </c>
      <c r="AB917" t="str">
        <f t="shared" si="474"/>
        <v>Funcion disminuida moderada</v>
      </c>
      <c r="AC917">
        <v>591</v>
      </c>
      <c r="AD917" t="str">
        <f t="shared" si="475"/>
        <v>Proteinuria</v>
      </c>
      <c r="AE917">
        <v>472</v>
      </c>
      <c r="AF917" t="str">
        <f t="shared" si="476"/>
        <v>Macroalbuminuria</v>
      </c>
      <c r="AG917">
        <v>353</v>
      </c>
      <c r="AH917" t="str">
        <f t="shared" si="477"/>
        <v>Oliguria</v>
      </c>
      <c r="AI917">
        <v>1</v>
      </c>
      <c r="AJ917" t="str">
        <f t="shared" si="478"/>
        <v>Diabetico</v>
      </c>
      <c r="AK917">
        <v>206</v>
      </c>
      <c r="AL917" t="str">
        <f t="shared" si="479"/>
        <v>Diabetes</v>
      </c>
      <c r="AM917">
        <v>10.6</v>
      </c>
      <c r="AN917" t="str">
        <f t="shared" si="480"/>
        <v>Diabetes</v>
      </c>
      <c r="AO917">
        <v>274</v>
      </c>
      <c r="AP917" t="str">
        <f t="shared" si="481"/>
        <v>Riesgo</v>
      </c>
      <c r="AQ917">
        <v>165</v>
      </c>
      <c r="AR917" t="str">
        <f t="shared" si="482"/>
        <v>Alto</v>
      </c>
      <c r="AS917">
        <v>36</v>
      </c>
      <c r="AT917" t="str">
        <f t="shared" si="483"/>
        <v>Bajo</v>
      </c>
      <c r="AU917">
        <v>208</v>
      </c>
      <c r="AV917" t="str">
        <f t="shared" si="484"/>
        <v>Alto</v>
      </c>
      <c r="AW917">
        <v>131</v>
      </c>
      <c r="AX917" t="str">
        <f t="shared" si="485"/>
        <v>Bajo</v>
      </c>
      <c r="AY917">
        <v>6.4</v>
      </c>
      <c r="AZ917" t="str">
        <f t="shared" si="486"/>
        <v>Alto</v>
      </c>
      <c r="BA917">
        <v>10.3</v>
      </c>
      <c r="BB917" t="str">
        <f t="shared" si="464"/>
        <v>Baja</v>
      </c>
      <c r="BC917">
        <v>8</v>
      </c>
      <c r="BD917" t="str">
        <f t="shared" si="487"/>
        <v>Bajo</v>
      </c>
      <c r="BE917">
        <v>4.8</v>
      </c>
      <c r="BF917" t="str">
        <f t="shared" si="488"/>
        <v>Alto</v>
      </c>
      <c r="BG917">
        <v>1</v>
      </c>
      <c r="BH917" t="str">
        <f t="shared" si="489"/>
        <v>Toma ECA</v>
      </c>
      <c r="BI917">
        <v>0</v>
      </c>
      <c r="BJ917" t="str">
        <f t="shared" si="490"/>
        <v>No toma ARB</v>
      </c>
      <c r="BK917">
        <v>1</v>
      </c>
      <c r="BL917" t="str">
        <f t="shared" si="491"/>
        <v>Toma diureticos</v>
      </c>
      <c r="BM917">
        <v>0</v>
      </c>
      <c r="BN917" t="str">
        <f t="shared" si="492"/>
        <v>No toma estatinas</v>
      </c>
      <c r="BO917">
        <v>1</v>
      </c>
      <c r="BP917" t="str">
        <f t="shared" si="493"/>
        <v>Enfermedad renal</v>
      </c>
      <c r="BQ917">
        <v>0</v>
      </c>
      <c r="BR917" t="str">
        <f t="shared" si="494"/>
        <v>Sano</v>
      </c>
    </row>
    <row r="918" spans="1:70" x14ac:dyDescent="0.25">
      <c r="A918" t="s">
        <v>918</v>
      </c>
      <c r="B918">
        <v>51</v>
      </c>
      <c r="C918" t="str">
        <f t="shared" si="465"/>
        <v>Adulto</v>
      </c>
      <c r="D918" t="s">
        <v>1</v>
      </c>
      <c r="E918">
        <v>20.7</v>
      </c>
      <c r="F918" t="str">
        <f t="shared" si="466"/>
        <v>Peso Normal</v>
      </c>
      <c r="G918">
        <v>0</v>
      </c>
      <c r="H918" t="str">
        <f t="shared" si="467"/>
        <v>No tiene herencia</v>
      </c>
      <c r="I918">
        <v>131</v>
      </c>
      <c r="J918">
        <v>72</v>
      </c>
      <c r="K918">
        <v>67</v>
      </c>
      <c r="L918" t="str">
        <f t="shared" si="468"/>
        <v>Normal</v>
      </c>
      <c r="M918">
        <v>62</v>
      </c>
      <c r="N918" t="str">
        <f t="shared" si="469"/>
        <v>Normal</v>
      </c>
      <c r="O918">
        <v>1</v>
      </c>
      <c r="P918" t="str">
        <f t="shared" si="470"/>
        <v>Sin limitaciones</v>
      </c>
      <c r="Q918">
        <v>0</v>
      </c>
      <c r="R918" t="str">
        <f t="shared" si="471"/>
        <v>No tiene cetoacidosis</v>
      </c>
      <c r="S918">
        <v>0</v>
      </c>
      <c r="T918" t="str">
        <f t="shared" si="472"/>
        <v>No tiene Insuficiencia</v>
      </c>
      <c r="U918">
        <v>1</v>
      </c>
      <c r="V918" t="str">
        <f t="shared" si="473"/>
        <v>Hipertenso</v>
      </c>
      <c r="W918">
        <v>1.2</v>
      </c>
      <c r="X918" t="str">
        <f t="shared" si="462"/>
        <v>Normal</v>
      </c>
      <c r="Y918">
        <v>38</v>
      </c>
      <c r="Z918" t="str">
        <f t="shared" si="463"/>
        <v>Normal</v>
      </c>
      <c r="AA918">
        <v>76</v>
      </c>
      <c r="AB918" t="str">
        <f t="shared" si="474"/>
        <v>Funcion disminuida</v>
      </c>
      <c r="AC918">
        <v>10</v>
      </c>
      <c r="AD918" t="str">
        <f t="shared" si="475"/>
        <v>Normal</v>
      </c>
      <c r="AE918">
        <v>8</v>
      </c>
      <c r="AF918" t="str">
        <f t="shared" si="476"/>
        <v>Normal</v>
      </c>
      <c r="AG918">
        <v>2409</v>
      </c>
      <c r="AH918" t="str">
        <f t="shared" si="477"/>
        <v>Poliuria</v>
      </c>
      <c r="AI918">
        <v>0</v>
      </c>
      <c r="AJ918" t="str">
        <f t="shared" si="478"/>
        <v>No Diabetico</v>
      </c>
      <c r="AK918">
        <v>117</v>
      </c>
      <c r="AL918" t="str">
        <f t="shared" si="479"/>
        <v>Prediabetes</v>
      </c>
      <c r="AM918">
        <v>5.5</v>
      </c>
      <c r="AN918" t="str">
        <f t="shared" si="480"/>
        <v>Normal</v>
      </c>
      <c r="AO918">
        <v>154</v>
      </c>
      <c r="AP918" t="str">
        <f t="shared" si="481"/>
        <v>Normal</v>
      </c>
      <c r="AQ918">
        <v>104</v>
      </c>
      <c r="AR918" t="str">
        <f t="shared" si="482"/>
        <v>Casi normal</v>
      </c>
      <c r="AS918">
        <v>48</v>
      </c>
      <c r="AT918" t="str">
        <f t="shared" si="483"/>
        <v>Bajo</v>
      </c>
      <c r="AU918">
        <v>101</v>
      </c>
      <c r="AV918" t="str">
        <f t="shared" si="484"/>
        <v>Normal</v>
      </c>
      <c r="AW918">
        <v>137</v>
      </c>
      <c r="AX918" t="str">
        <f t="shared" si="485"/>
        <v>Normal</v>
      </c>
      <c r="AY918">
        <v>4.9000000000000004</v>
      </c>
      <c r="AZ918" t="str">
        <f t="shared" si="486"/>
        <v>Normal</v>
      </c>
      <c r="BA918">
        <v>12.8</v>
      </c>
      <c r="BB918" t="str">
        <f t="shared" si="464"/>
        <v>Baja</v>
      </c>
      <c r="BC918">
        <v>10.3</v>
      </c>
      <c r="BD918" t="str">
        <f t="shared" si="487"/>
        <v>Normal</v>
      </c>
      <c r="BE918">
        <v>2.8</v>
      </c>
      <c r="BF918" t="str">
        <f t="shared" si="488"/>
        <v>Normal</v>
      </c>
      <c r="BG918">
        <v>0</v>
      </c>
      <c r="BH918" t="str">
        <f t="shared" si="489"/>
        <v>No Toma ECA</v>
      </c>
      <c r="BI918">
        <v>0</v>
      </c>
      <c r="BJ918" t="str">
        <f t="shared" si="490"/>
        <v>No toma ARB</v>
      </c>
      <c r="BK918">
        <v>0</v>
      </c>
      <c r="BL918" t="str">
        <f t="shared" si="491"/>
        <v>No toma diureticos</v>
      </c>
      <c r="BM918">
        <v>1</v>
      </c>
      <c r="BN918" t="str">
        <f t="shared" si="492"/>
        <v>Toma estatinas</v>
      </c>
      <c r="BO918">
        <v>0</v>
      </c>
      <c r="BP918" t="str">
        <f t="shared" si="493"/>
        <v>Sano</v>
      </c>
      <c r="BQ918">
        <v>0</v>
      </c>
      <c r="BR918" t="str">
        <f t="shared" si="494"/>
        <v>Sano</v>
      </c>
    </row>
    <row r="919" spans="1:70" x14ac:dyDescent="0.25">
      <c r="A919" t="s">
        <v>919</v>
      </c>
      <c r="B919">
        <v>44</v>
      </c>
      <c r="C919" t="str">
        <f t="shared" si="465"/>
        <v>Adulto</v>
      </c>
      <c r="D919" t="s">
        <v>1</v>
      </c>
      <c r="E919">
        <v>18.100000000000001</v>
      </c>
      <c r="F919" t="str">
        <f t="shared" si="466"/>
        <v>Bajo peso</v>
      </c>
      <c r="G919">
        <v>1</v>
      </c>
      <c r="H919" t="str">
        <f t="shared" si="467"/>
        <v>Tiene herencia</v>
      </c>
      <c r="I919">
        <v>110</v>
      </c>
      <c r="J919">
        <v>77</v>
      </c>
      <c r="K919">
        <v>77</v>
      </c>
      <c r="L919" t="str">
        <f t="shared" si="468"/>
        <v>Normal</v>
      </c>
      <c r="M919">
        <v>66</v>
      </c>
      <c r="N919" t="str">
        <f t="shared" si="469"/>
        <v>Normal</v>
      </c>
      <c r="O919">
        <v>2</v>
      </c>
      <c r="P919" t="str">
        <f t="shared" si="470"/>
        <v>Ligera limitaciones</v>
      </c>
      <c r="Q919">
        <v>0</v>
      </c>
      <c r="R919" t="str">
        <f t="shared" si="471"/>
        <v>No tiene cetoacidosis</v>
      </c>
      <c r="S919">
        <v>0</v>
      </c>
      <c r="T919" t="str">
        <f t="shared" si="472"/>
        <v>No tiene Insuficiencia</v>
      </c>
      <c r="U919">
        <v>0</v>
      </c>
      <c r="V919" t="str">
        <f t="shared" si="473"/>
        <v>Normotenso</v>
      </c>
      <c r="W919">
        <v>1.2</v>
      </c>
      <c r="X919" t="str">
        <f t="shared" si="462"/>
        <v>Normal</v>
      </c>
      <c r="Y919">
        <v>25</v>
      </c>
      <c r="Z919" t="str">
        <f t="shared" si="463"/>
        <v>Normal</v>
      </c>
      <c r="AA919">
        <v>81</v>
      </c>
      <c r="AB919" t="str">
        <f t="shared" si="474"/>
        <v>Funcion disminuida</v>
      </c>
      <c r="AC919">
        <v>19</v>
      </c>
      <c r="AD919" t="str">
        <f t="shared" si="475"/>
        <v>Normal</v>
      </c>
      <c r="AE919">
        <v>15</v>
      </c>
      <c r="AF919" t="str">
        <f t="shared" si="476"/>
        <v>Normal</v>
      </c>
      <c r="AG919">
        <v>1634</v>
      </c>
      <c r="AH919" t="str">
        <f t="shared" si="477"/>
        <v>Poliuria</v>
      </c>
      <c r="AI919">
        <v>0</v>
      </c>
      <c r="AJ919" t="str">
        <f t="shared" si="478"/>
        <v>No Diabetico</v>
      </c>
      <c r="AK919">
        <v>116</v>
      </c>
      <c r="AL919" t="str">
        <f t="shared" si="479"/>
        <v>Prediabetes</v>
      </c>
      <c r="AM919">
        <v>4.8</v>
      </c>
      <c r="AN919" t="str">
        <f t="shared" si="480"/>
        <v>Normal</v>
      </c>
      <c r="AO919">
        <v>213</v>
      </c>
      <c r="AP919" t="str">
        <f t="shared" si="481"/>
        <v>Alto</v>
      </c>
      <c r="AQ919">
        <v>85</v>
      </c>
      <c r="AR919" t="str">
        <f t="shared" si="482"/>
        <v>Normal</v>
      </c>
      <c r="AS919">
        <v>65</v>
      </c>
      <c r="AT919" t="str">
        <f t="shared" si="483"/>
        <v>Normal</v>
      </c>
      <c r="AU919">
        <v>133</v>
      </c>
      <c r="AV919" t="str">
        <f t="shared" si="484"/>
        <v>Normal</v>
      </c>
      <c r="AW919">
        <v>138</v>
      </c>
      <c r="AX919" t="str">
        <f t="shared" si="485"/>
        <v>Normal</v>
      </c>
      <c r="AY919">
        <v>4.9000000000000004</v>
      </c>
      <c r="AZ919" t="str">
        <f t="shared" si="486"/>
        <v>Normal</v>
      </c>
      <c r="BA919">
        <v>13.8</v>
      </c>
      <c r="BB919" t="str">
        <f t="shared" si="464"/>
        <v>Normal</v>
      </c>
      <c r="BC919">
        <v>9</v>
      </c>
      <c r="BD919" t="str">
        <f t="shared" si="487"/>
        <v>Normal</v>
      </c>
      <c r="BE919">
        <v>4.3</v>
      </c>
      <c r="BF919" t="str">
        <f t="shared" si="488"/>
        <v>Normal</v>
      </c>
      <c r="BG919">
        <v>1</v>
      </c>
      <c r="BH919" t="str">
        <f t="shared" si="489"/>
        <v>Toma ECA</v>
      </c>
      <c r="BI919">
        <v>1</v>
      </c>
      <c r="BJ919" t="str">
        <f t="shared" si="490"/>
        <v>Toma ARB</v>
      </c>
      <c r="BK919">
        <v>0</v>
      </c>
      <c r="BL919" t="str">
        <f t="shared" si="491"/>
        <v>No toma diureticos</v>
      </c>
      <c r="BM919">
        <v>1</v>
      </c>
      <c r="BN919" t="str">
        <f t="shared" si="492"/>
        <v>Toma estatinas</v>
      </c>
      <c r="BO919">
        <v>0</v>
      </c>
      <c r="BP919" t="str">
        <f t="shared" si="493"/>
        <v>Sano</v>
      </c>
      <c r="BQ919">
        <v>0</v>
      </c>
      <c r="BR919" t="str">
        <f t="shared" si="494"/>
        <v>Sano</v>
      </c>
    </row>
    <row r="920" spans="1:70" x14ac:dyDescent="0.25">
      <c r="A920" t="s">
        <v>920</v>
      </c>
      <c r="B920">
        <v>55</v>
      </c>
      <c r="C920" t="str">
        <f t="shared" si="465"/>
        <v>Adulto</v>
      </c>
      <c r="D920" t="s">
        <v>1</v>
      </c>
      <c r="E920">
        <v>21.1</v>
      </c>
      <c r="F920" t="str">
        <f t="shared" si="466"/>
        <v>Peso Normal</v>
      </c>
      <c r="G920">
        <v>0</v>
      </c>
      <c r="H920" t="str">
        <f t="shared" si="467"/>
        <v>No tiene herencia</v>
      </c>
      <c r="I920">
        <v>100</v>
      </c>
      <c r="J920">
        <v>83</v>
      </c>
      <c r="K920">
        <v>77</v>
      </c>
      <c r="L920" t="str">
        <f t="shared" si="468"/>
        <v>Normal</v>
      </c>
      <c r="M920">
        <v>66</v>
      </c>
      <c r="N920" t="str">
        <f t="shared" si="469"/>
        <v>Normal</v>
      </c>
      <c r="O920">
        <v>1</v>
      </c>
      <c r="P920" t="str">
        <f t="shared" si="470"/>
        <v>Sin limitaciones</v>
      </c>
      <c r="Q920">
        <v>0</v>
      </c>
      <c r="R920" t="str">
        <f t="shared" si="471"/>
        <v>No tiene cetoacidosis</v>
      </c>
      <c r="S920">
        <v>0</v>
      </c>
      <c r="T920" t="str">
        <f t="shared" si="472"/>
        <v>No tiene Insuficiencia</v>
      </c>
      <c r="U920">
        <v>1</v>
      </c>
      <c r="V920" t="str">
        <f t="shared" si="473"/>
        <v>Hipertenso</v>
      </c>
      <c r="W920">
        <v>1.1000000000000001</v>
      </c>
      <c r="X920" t="str">
        <f t="shared" si="462"/>
        <v>Normal</v>
      </c>
      <c r="Y920">
        <v>20</v>
      </c>
      <c r="Z920" t="str">
        <f t="shared" si="463"/>
        <v>Normal</v>
      </c>
      <c r="AA920">
        <v>66</v>
      </c>
      <c r="AB920" t="str">
        <f t="shared" si="474"/>
        <v>Funcion disminuida</v>
      </c>
      <c r="AC920">
        <v>12</v>
      </c>
      <c r="AD920" t="str">
        <f t="shared" si="475"/>
        <v>Normal</v>
      </c>
      <c r="AE920">
        <v>9</v>
      </c>
      <c r="AF920" t="str">
        <f t="shared" si="476"/>
        <v>Normal</v>
      </c>
      <c r="AG920">
        <v>1642</v>
      </c>
      <c r="AH920" t="str">
        <f t="shared" si="477"/>
        <v>Poliuria</v>
      </c>
      <c r="AI920">
        <v>1</v>
      </c>
      <c r="AJ920" t="str">
        <f t="shared" si="478"/>
        <v>Diabetico</v>
      </c>
      <c r="AK920">
        <v>109</v>
      </c>
      <c r="AL920" t="str">
        <f t="shared" si="479"/>
        <v>Prediabetes</v>
      </c>
      <c r="AM920">
        <v>4.9000000000000004</v>
      </c>
      <c r="AN920" t="str">
        <f t="shared" si="480"/>
        <v>Normal</v>
      </c>
      <c r="AO920">
        <v>169</v>
      </c>
      <c r="AP920" t="str">
        <f t="shared" si="481"/>
        <v>Normal</v>
      </c>
      <c r="AQ920">
        <v>129</v>
      </c>
      <c r="AR920" t="str">
        <f t="shared" si="482"/>
        <v>Casi normal</v>
      </c>
      <c r="AS920">
        <v>55</v>
      </c>
      <c r="AT920" t="str">
        <f t="shared" si="483"/>
        <v>Bajo</v>
      </c>
      <c r="AU920">
        <v>104</v>
      </c>
      <c r="AV920" t="str">
        <f t="shared" si="484"/>
        <v>Normal</v>
      </c>
      <c r="AW920">
        <v>143</v>
      </c>
      <c r="AX920" t="str">
        <f t="shared" si="485"/>
        <v>Normal</v>
      </c>
      <c r="AY920">
        <v>4.9000000000000004</v>
      </c>
      <c r="AZ920" t="str">
        <f t="shared" si="486"/>
        <v>Normal</v>
      </c>
      <c r="BA920">
        <v>14.2</v>
      </c>
      <c r="BB920" t="str">
        <f t="shared" si="464"/>
        <v>Normal</v>
      </c>
      <c r="BC920">
        <v>9.5</v>
      </c>
      <c r="BD920" t="str">
        <f t="shared" si="487"/>
        <v>Normal</v>
      </c>
      <c r="BE920">
        <v>3.1</v>
      </c>
      <c r="BF920" t="str">
        <f t="shared" si="488"/>
        <v>Normal</v>
      </c>
      <c r="BG920">
        <v>1</v>
      </c>
      <c r="BH920" t="str">
        <f t="shared" si="489"/>
        <v>Toma ECA</v>
      </c>
      <c r="BI920">
        <v>1</v>
      </c>
      <c r="BJ920" t="str">
        <f t="shared" si="490"/>
        <v>Toma ARB</v>
      </c>
      <c r="BK920">
        <v>1</v>
      </c>
      <c r="BL920" t="str">
        <f t="shared" si="491"/>
        <v>Toma diureticos</v>
      </c>
      <c r="BM920">
        <v>0</v>
      </c>
      <c r="BN920" t="str">
        <f t="shared" si="492"/>
        <v>No toma estatinas</v>
      </c>
      <c r="BO920">
        <v>0</v>
      </c>
      <c r="BP920" t="str">
        <f t="shared" si="493"/>
        <v>Sano</v>
      </c>
      <c r="BQ920">
        <v>1</v>
      </c>
      <c r="BR920" t="str">
        <f t="shared" si="494"/>
        <v>Enfermedad cardiovascular</v>
      </c>
    </row>
    <row r="921" spans="1:70" x14ac:dyDescent="0.25">
      <c r="A921" t="s">
        <v>921</v>
      </c>
      <c r="B921">
        <v>76</v>
      </c>
      <c r="C921" t="str">
        <f t="shared" si="465"/>
        <v>Adulto Mayor</v>
      </c>
      <c r="D921" t="s">
        <v>1</v>
      </c>
      <c r="E921">
        <v>26.4</v>
      </c>
      <c r="F921" t="str">
        <f t="shared" si="466"/>
        <v>Sobrepeso</v>
      </c>
      <c r="G921">
        <v>1</v>
      </c>
      <c r="H921" t="str">
        <f t="shared" si="467"/>
        <v>Tiene herencia</v>
      </c>
      <c r="I921">
        <v>182</v>
      </c>
      <c r="J921">
        <v>94</v>
      </c>
      <c r="K921">
        <v>82</v>
      </c>
      <c r="L921" t="str">
        <f t="shared" si="468"/>
        <v>Normal</v>
      </c>
      <c r="M921">
        <v>45</v>
      </c>
      <c r="N921" t="str">
        <f t="shared" si="469"/>
        <v>Intermedia</v>
      </c>
      <c r="O921">
        <v>2</v>
      </c>
      <c r="P921" t="str">
        <f t="shared" si="470"/>
        <v>Ligera limitaciones</v>
      </c>
      <c r="Q921">
        <v>1</v>
      </c>
      <c r="R921" t="str">
        <f t="shared" si="471"/>
        <v>Tiene cetoacidosis</v>
      </c>
      <c r="S921">
        <v>0</v>
      </c>
      <c r="T921" t="str">
        <f t="shared" si="472"/>
        <v>No tiene Insuficiencia</v>
      </c>
      <c r="U921">
        <v>1</v>
      </c>
      <c r="V921" t="str">
        <f t="shared" si="473"/>
        <v>Hipertenso</v>
      </c>
      <c r="W921">
        <v>3.3</v>
      </c>
      <c r="X921" t="str">
        <f t="shared" si="462"/>
        <v>Alto</v>
      </c>
      <c r="Y921">
        <v>95</v>
      </c>
      <c r="Z921" t="str">
        <f t="shared" si="463"/>
        <v>Elevado</v>
      </c>
      <c r="AA921">
        <v>59</v>
      </c>
      <c r="AB921" t="str">
        <f t="shared" si="474"/>
        <v>Funcion disminuida moderada</v>
      </c>
      <c r="AC921">
        <v>2119</v>
      </c>
      <c r="AD921" t="str">
        <f t="shared" si="475"/>
        <v>Proteinuria</v>
      </c>
      <c r="AE921">
        <v>1695</v>
      </c>
      <c r="AF921" t="str">
        <f t="shared" si="476"/>
        <v>Macroalbuminuria</v>
      </c>
      <c r="AG921">
        <v>611</v>
      </c>
      <c r="AH921" t="str">
        <f t="shared" si="477"/>
        <v>Poliuria</v>
      </c>
      <c r="AI921">
        <v>1</v>
      </c>
      <c r="AJ921" t="str">
        <f t="shared" si="478"/>
        <v>Diabetico</v>
      </c>
      <c r="AK921">
        <v>208</v>
      </c>
      <c r="AL921" t="str">
        <f t="shared" si="479"/>
        <v>Diabetes</v>
      </c>
      <c r="AM921">
        <v>9</v>
      </c>
      <c r="AN921" t="str">
        <f t="shared" si="480"/>
        <v>Diabetes</v>
      </c>
      <c r="AO921">
        <v>312</v>
      </c>
      <c r="AP921" t="str">
        <f t="shared" si="481"/>
        <v>Riesgo</v>
      </c>
      <c r="AQ921">
        <v>218</v>
      </c>
      <c r="AR921" t="str">
        <f t="shared" si="482"/>
        <v>Muy alto</v>
      </c>
      <c r="AS921">
        <v>25</v>
      </c>
      <c r="AT921" t="str">
        <f t="shared" si="483"/>
        <v>Bajo</v>
      </c>
      <c r="AU921">
        <v>425</v>
      </c>
      <c r="AV921" t="str">
        <f t="shared" si="484"/>
        <v>Alto</v>
      </c>
      <c r="AW921">
        <v>133</v>
      </c>
      <c r="AX921" t="str">
        <f t="shared" si="485"/>
        <v>Bajo</v>
      </c>
      <c r="AY921">
        <v>6.5</v>
      </c>
      <c r="AZ921" t="str">
        <f t="shared" si="486"/>
        <v>Alto</v>
      </c>
      <c r="BA921">
        <v>10.1</v>
      </c>
      <c r="BB921" t="str">
        <f t="shared" si="464"/>
        <v>Baja</v>
      </c>
      <c r="BC921">
        <v>8.1</v>
      </c>
      <c r="BD921" t="str">
        <f t="shared" si="487"/>
        <v>Bajo</v>
      </c>
      <c r="BE921">
        <v>5.7</v>
      </c>
      <c r="BF921" t="str">
        <f t="shared" si="488"/>
        <v>Alto</v>
      </c>
      <c r="BG921">
        <v>1</v>
      </c>
      <c r="BH921" t="str">
        <f t="shared" si="489"/>
        <v>Toma ECA</v>
      </c>
      <c r="BI921">
        <v>1</v>
      </c>
      <c r="BJ921" t="str">
        <f t="shared" si="490"/>
        <v>Toma ARB</v>
      </c>
      <c r="BK921">
        <v>1</v>
      </c>
      <c r="BL921" t="str">
        <f t="shared" si="491"/>
        <v>Toma diureticos</v>
      </c>
      <c r="BM921">
        <v>1</v>
      </c>
      <c r="BN921" t="str">
        <f t="shared" si="492"/>
        <v>Toma estatinas</v>
      </c>
      <c r="BO921">
        <v>1</v>
      </c>
      <c r="BP921" t="str">
        <f t="shared" si="493"/>
        <v>Enfermedad renal</v>
      </c>
      <c r="BQ921">
        <v>0</v>
      </c>
      <c r="BR921" t="str">
        <f t="shared" si="494"/>
        <v>Sano</v>
      </c>
    </row>
    <row r="922" spans="1:70" x14ac:dyDescent="0.25">
      <c r="A922" t="s">
        <v>922</v>
      </c>
      <c r="B922">
        <v>70</v>
      </c>
      <c r="C922" t="str">
        <f t="shared" si="465"/>
        <v>Adulto Mayor</v>
      </c>
      <c r="D922" t="s">
        <v>1</v>
      </c>
      <c r="E922">
        <v>20.3</v>
      </c>
      <c r="F922" t="str">
        <f t="shared" si="466"/>
        <v>Peso Normal</v>
      </c>
      <c r="G922">
        <v>0</v>
      </c>
      <c r="H922" t="str">
        <f t="shared" si="467"/>
        <v>No tiene herencia</v>
      </c>
      <c r="I922">
        <v>108</v>
      </c>
      <c r="J922">
        <v>83</v>
      </c>
      <c r="K922">
        <v>75</v>
      </c>
      <c r="L922" t="str">
        <f t="shared" si="468"/>
        <v>Normal</v>
      </c>
      <c r="M922">
        <v>65</v>
      </c>
      <c r="N922" t="str">
        <f t="shared" si="469"/>
        <v>Normal</v>
      </c>
      <c r="O922">
        <v>1</v>
      </c>
      <c r="P922" t="str">
        <f t="shared" si="470"/>
        <v>Sin limitaciones</v>
      </c>
      <c r="Q922">
        <v>0</v>
      </c>
      <c r="R922" t="str">
        <f t="shared" si="471"/>
        <v>No tiene cetoacidosis</v>
      </c>
      <c r="S922">
        <v>0</v>
      </c>
      <c r="T922" t="str">
        <f t="shared" si="472"/>
        <v>No tiene Insuficiencia</v>
      </c>
      <c r="U922">
        <v>1</v>
      </c>
      <c r="V922" t="str">
        <f t="shared" si="473"/>
        <v>Hipertenso</v>
      </c>
      <c r="W922">
        <v>0.7</v>
      </c>
      <c r="X922" t="str">
        <f t="shared" si="462"/>
        <v>Normal</v>
      </c>
      <c r="Y922">
        <v>33</v>
      </c>
      <c r="Z922" t="str">
        <f t="shared" si="463"/>
        <v>Normal</v>
      </c>
      <c r="AA922">
        <v>113</v>
      </c>
      <c r="AB922" t="str">
        <f t="shared" si="474"/>
        <v>Normal</v>
      </c>
      <c r="AC922">
        <v>19</v>
      </c>
      <c r="AD922" t="str">
        <f t="shared" si="475"/>
        <v>Normal</v>
      </c>
      <c r="AE922">
        <v>15</v>
      </c>
      <c r="AF922" t="str">
        <f t="shared" si="476"/>
        <v>Normal</v>
      </c>
      <c r="AG922">
        <v>1423</v>
      </c>
      <c r="AH922" t="str">
        <f t="shared" si="477"/>
        <v>Poliuria</v>
      </c>
      <c r="AI922">
        <v>0</v>
      </c>
      <c r="AJ922" t="str">
        <f t="shared" si="478"/>
        <v>No Diabetico</v>
      </c>
      <c r="AK922">
        <v>120</v>
      </c>
      <c r="AL922" t="str">
        <f t="shared" si="479"/>
        <v>Prediabetes</v>
      </c>
      <c r="AM922">
        <v>5.7</v>
      </c>
      <c r="AN922" t="str">
        <f t="shared" si="480"/>
        <v>Prediabetes</v>
      </c>
      <c r="AO922">
        <v>169</v>
      </c>
      <c r="AP922" t="str">
        <f t="shared" si="481"/>
        <v>Normal</v>
      </c>
      <c r="AQ922">
        <v>113</v>
      </c>
      <c r="AR922" t="str">
        <f t="shared" si="482"/>
        <v>Casi normal</v>
      </c>
      <c r="AS922">
        <v>61</v>
      </c>
      <c r="AT922" t="str">
        <f t="shared" si="483"/>
        <v>Normal</v>
      </c>
      <c r="AU922">
        <v>127</v>
      </c>
      <c r="AV922" t="str">
        <f t="shared" si="484"/>
        <v>Normal</v>
      </c>
      <c r="AW922">
        <v>136</v>
      </c>
      <c r="AX922" t="str">
        <f t="shared" si="485"/>
        <v>Normal</v>
      </c>
      <c r="AY922">
        <v>4.7</v>
      </c>
      <c r="AZ922" t="str">
        <f t="shared" si="486"/>
        <v>Normal</v>
      </c>
      <c r="BA922">
        <v>12.7</v>
      </c>
      <c r="BB922" t="str">
        <f t="shared" si="464"/>
        <v>Baja</v>
      </c>
      <c r="BC922">
        <v>8.6999999999999993</v>
      </c>
      <c r="BD922" t="str">
        <f t="shared" si="487"/>
        <v>Normal</v>
      </c>
      <c r="BE922">
        <v>3.5</v>
      </c>
      <c r="BF922" t="str">
        <f t="shared" si="488"/>
        <v>Normal</v>
      </c>
      <c r="BG922">
        <v>0</v>
      </c>
      <c r="BH922" t="str">
        <f t="shared" si="489"/>
        <v>No Toma ECA</v>
      </c>
      <c r="BI922">
        <v>1</v>
      </c>
      <c r="BJ922" t="str">
        <f t="shared" si="490"/>
        <v>Toma ARB</v>
      </c>
      <c r="BK922">
        <v>1</v>
      </c>
      <c r="BL922" t="str">
        <f t="shared" si="491"/>
        <v>Toma diureticos</v>
      </c>
      <c r="BM922">
        <v>0</v>
      </c>
      <c r="BN922" t="str">
        <f t="shared" si="492"/>
        <v>No toma estatinas</v>
      </c>
      <c r="BO922">
        <v>0</v>
      </c>
      <c r="BP922" t="str">
        <f t="shared" si="493"/>
        <v>Sano</v>
      </c>
      <c r="BQ922">
        <v>0</v>
      </c>
      <c r="BR922" t="str">
        <f t="shared" si="494"/>
        <v>Sano</v>
      </c>
    </row>
    <row r="923" spans="1:70" x14ac:dyDescent="0.25">
      <c r="A923" t="s">
        <v>923</v>
      </c>
      <c r="B923">
        <v>31</v>
      </c>
      <c r="C923" t="str">
        <f t="shared" si="465"/>
        <v>Adulto</v>
      </c>
      <c r="D923" t="s">
        <v>1</v>
      </c>
      <c r="E923">
        <v>20</v>
      </c>
      <c r="F923" t="str">
        <f t="shared" si="466"/>
        <v>Peso Normal</v>
      </c>
      <c r="G923">
        <v>1</v>
      </c>
      <c r="H923" t="str">
        <f t="shared" si="467"/>
        <v>Tiene herencia</v>
      </c>
      <c r="I923">
        <v>108</v>
      </c>
      <c r="J923">
        <v>76</v>
      </c>
      <c r="K923">
        <v>85</v>
      </c>
      <c r="L923" t="str">
        <f t="shared" si="468"/>
        <v>Normal</v>
      </c>
      <c r="M923">
        <v>53</v>
      </c>
      <c r="N923" t="str">
        <f t="shared" si="469"/>
        <v>Normal</v>
      </c>
      <c r="O923">
        <v>2</v>
      </c>
      <c r="P923" t="str">
        <f t="shared" si="470"/>
        <v>Ligera limitaciones</v>
      </c>
      <c r="Q923">
        <v>0</v>
      </c>
      <c r="R923" t="str">
        <f t="shared" si="471"/>
        <v>No tiene cetoacidosis</v>
      </c>
      <c r="S923">
        <v>0</v>
      </c>
      <c r="T923" t="str">
        <f t="shared" si="472"/>
        <v>No tiene Insuficiencia</v>
      </c>
      <c r="U923">
        <v>0</v>
      </c>
      <c r="V923" t="str">
        <f t="shared" si="473"/>
        <v>Normotenso</v>
      </c>
      <c r="W923">
        <v>1</v>
      </c>
      <c r="X923" t="str">
        <f t="shared" si="462"/>
        <v>Normal</v>
      </c>
      <c r="Y923">
        <v>28</v>
      </c>
      <c r="Z923" t="str">
        <f t="shared" si="463"/>
        <v>Normal</v>
      </c>
      <c r="AA923">
        <v>113</v>
      </c>
      <c r="AB923" t="str">
        <f t="shared" si="474"/>
        <v>Normal</v>
      </c>
      <c r="AC923">
        <v>7</v>
      </c>
      <c r="AD923" t="str">
        <f t="shared" si="475"/>
        <v>Normal</v>
      </c>
      <c r="AE923">
        <v>5</v>
      </c>
      <c r="AF923" t="str">
        <f t="shared" si="476"/>
        <v>Normal</v>
      </c>
      <c r="AG923">
        <v>2306</v>
      </c>
      <c r="AH923" t="str">
        <f t="shared" si="477"/>
        <v>Poliuria</v>
      </c>
      <c r="AI923">
        <v>0</v>
      </c>
      <c r="AJ923" t="str">
        <f t="shared" si="478"/>
        <v>No Diabetico</v>
      </c>
      <c r="AK923">
        <v>92</v>
      </c>
      <c r="AL923" t="str">
        <f t="shared" si="479"/>
        <v>Normal</v>
      </c>
      <c r="AM923">
        <v>5.8</v>
      </c>
      <c r="AN923" t="str">
        <f t="shared" si="480"/>
        <v>Prediabetes</v>
      </c>
      <c r="AO923">
        <v>193</v>
      </c>
      <c r="AP923" t="str">
        <f t="shared" si="481"/>
        <v>Normal</v>
      </c>
      <c r="AQ923">
        <v>113</v>
      </c>
      <c r="AR923" t="str">
        <f t="shared" si="482"/>
        <v>Casi normal</v>
      </c>
      <c r="AS923">
        <v>68</v>
      </c>
      <c r="AT923" t="str">
        <f t="shared" si="483"/>
        <v>Normal</v>
      </c>
      <c r="AU923">
        <v>121</v>
      </c>
      <c r="AV923" t="str">
        <f t="shared" si="484"/>
        <v>Normal</v>
      </c>
      <c r="AW923">
        <v>141</v>
      </c>
      <c r="AX923" t="str">
        <f t="shared" si="485"/>
        <v>Normal</v>
      </c>
      <c r="AY923">
        <v>3.5</v>
      </c>
      <c r="AZ923" t="str">
        <f t="shared" si="486"/>
        <v>Normal</v>
      </c>
      <c r="BA923">
        <v>13.3</v>
      </c>
      <c r="BB923" t="str">
        <f t="shared" si="464"/>
        <v>Baja</v>
      </c>
      <c r="BC923">
        <v>9.5</v>
      </c>
      <c r="BD923" t="str">
        <f t="shared" si="487"/>
        <v>Normal</v>
      </c>
      <c r="BE923">
        <v>3.7</v>
      </c>
      <c r="BF923" t="str">
        <f t="shared" si="488"/>
        <v>Normal</v>
      </c>
      <c r="BG923">
        <v>1</v>
      </c>
      <c r="BH923" t="str">
        <f t="shared" si="489"/>
        <v>Toma ECA</v>
      </c>
      <c r="BI923">
        <v>1</v>
      </c>
      <c r="BJ923" t="str">
        <f t="shared" si="490"/>
        <v>Toma ARB</v>
      </c>
      <c r="BK923">
        <v>0</v>
      </c>
      <c r="BL923" t="str">
        <f t="shared" si="491"/>
        <v>No toma diureticos</v>
      </c>
      <c r="BM923">
        <v>0</v>
      </c>
      <c r="BN923" t="str">
        <f t="shared" si="492"/>
        <v>No toma estatinas</v>
      </c>
      <c r="BO923">
        <v>0</v>
      </c>
      <c r="BP923" t="str">
        <f t="shared" si="493"/>
        <v>Sano</v>
      </c>
      <c r="BQ923">
        <v>0</v>
      </c>
      <c r="BR923" t="str">
        <f t="shared" si="494"/>
        <v>Sano</v>
      </c>
    </row>
    <row r="924" spans="1:70" x14ac:dyDescent="0.25">
      <c r="A924" t="s">
        <v>924</v>
      </c>
      <c r="B924">
        <v>62</v>
      </c>
      <c r="C924" t="str">
        <f t="shared" si="465"/>
        <v>Adulto Mayor</v>
      </c>
      <c r="D924" t="s">
        <v>6</v>
      </c>
      <c r="E924">
        <v>40</v>
      </c>
      <c r="F924" t="str">
        <f t="shared" si="466"/>
        <v>Obesidad III</v>
      </c>
      <c r="G924">
        <v>1</v>
      </c>
      <c r="H924" t="str">
        <f t="shared" si="467"/>
        <v>Tiene herencia</v>
      </c>
      <c r="I924">
        <v>182</v>
      </c>
      <c r="J924">
        <v>105</v>
      </c>
      <c r="K924">
        <v>85</v>
      </c>
      <c r="L924" t="str">
        <f t="shared" si="468"/>
        <v>Normal</v>
      </c>
      <c r="M924">
        <v>42</v>
      </c>
      <c r="N924" t="str">
        <f t="shared" si="469"/>
        <v>Intermedia</v>
      </c>
      <c r="O924">
        <v>3</v>
      </c>
      <c r="P924" t="str">
        <f t="shared" si="470"/>
        <v>Limitacion marcada</v>
      </c>
      <c r="Q924">
        <v>0</v>
      </c>
      <c r="R924" t="str">
        <f t="shared" si="471"/>
        <v>No tiene cetoacidosis</v>
      </c>
      <c r="S924">
        <v>0</v>
      </c>
      <c r="T924" t="str">
        <f t="shared" si="472"/>
        <v>No tiene Insuficiencia</v>
      </c>
      <c r="U924">
        <v>1</v>
      </c>
      <c r="V924" t="str">
        <f t="shared" si="473"/>
        <v>Hipertenso</v>
      </c>
      <c r="W924">
        <v>4.2</v>
      </c>
      <c r="X924" t="str">
        <f t="shared" si="462"/>
        <v>Alto</v>
      </c>
      <c r="Y924">
        <v>78</v>
      </c>
      <c r="Z924" t="str">
        <f t="shared" si="463"/>
        <v>Elevado</v>
      </c>
      <c r="AA924">
        <v>22</v>
      </c>
      <c r="AB924" t="str">
        <f t="shared" si="474"/>
        <v>Dismucion grave</v>
      </c>
      <c r="AC924">
        <v>1141</v>
      </c>
      <c r="AD924" t="str">
        <f t="shared" si="475"/>
        <v>Proteinuria</v>
      </c>
      <c r="AE924">
        <v>912</v>
      </c>
      <c r="AF924" t="str">
        <f t="shared" si="476"/>
        <v>Macroalbuminuria</v>
      </c>
      <c r="AG924">
        <v>627</v>
      </c>
      <c r="AH924" t="str">
        <f t="shared" si="477"/>
        <v>Poliuria</v>
      </c>
      <c r="AI924">
        <v>1</v>
      </c>
      <c r="AJ924" t="str">
        <f t="shared" si="478"/>
        <v>Diabetico</v>
      </c>
      <c r="AK924">
        <v>175</v>
      </c>
      <c r="AL924" t="str">
        <f t="shared" si="479"/>
        <v>Diabetes</v>
      </c>
      <c r="AM924">
        <v>10.9</v>
      </c>
      <c r="AN924" t="str">
        <f t="shared" si="480"/>
        <v>Diabetes</v>
      </c>
      <c r="AO924">
        <v>282</v>
      </c>
      <c r="AP924" t="str">
        <f t="shared" si="481"/>
        <v>Riesgo</v>
      </c>
      <c r="AQ924">
        <v>208</v>
      </c>
      <c r="AR924" t="str">
        <f t="shared" si="482"/>
        <v>Muy alto</v>
      </c>
      <c r="AS924">
        <v>26</v>
      </c>
      <c r="AT924" t="str">
        <f t="shared" si="483"/>
        <v>Bajo</v>
      </c>
      <c r="AU924">
        <v>297</v>
      </c>
      <c r="AV924" t="str">
        <f t="shared" si="484"/>
        <v>Alto</v>
      </c>
      <c r="AW924">
        <v>129</v>
      </c>
      <c r="AX924" t="str">
        <f t="shared" si="485"/>
        <v>Bajo</v>
      </c>
      <c r="AY924">
        <v>5.2</v>
      </c>
      <c r="AZ924" t="str">
        <f t="shared" si="486"/>
        <v>Alto</v>
      </c>
      <c r="BA924">
        <v>9.6</v>
      </c>
      <c r="BB924" t="str">
        <f t="shared" si="464"/>
        <v>Baja</v>
      </c>
      <c r="BC924">
        <v>8.9</v>
      </c>
      <c r="BD924" t="str">
        <f t="shared" si="487"/>
        <v>Normal</v>
      </c>
      <c r="BE924">
        <v>7.4</v>
      </c>
      <c r="BF924" t="str">
        <f t="shared" si="488"/>
        <v>Alto</v>
      </c>
      <c r="BG924">
        <v>1</v>
      </c>
      <c r="BH924" t="str">
        <f t="shared" si="489"/>
        <v>Toma ECA</v>
      </c>
      <c r="BI924">
        <v>0</v>
      </c>
      <c r="BJ924" t="str">
        <f t="shared" si="490"/>
        <v>No toma ARB</v>
      </c>
      <c r="BK924">
        <v>1</v>
      </c>
      <c r="BL924" t="str">
        <f t="shared" si="491"/>
        <v>Toma diureticos</v>
      </c>
      <c r="BM924">
        <v>0</v>
      </c>
      <c r="BN924" t="str">
        <f t="shared" si="492"/>
        <v>No toma estatinas</v>
      </c>
      <c r="BO924">
        <v>1</v>
      </c>
      <c r="BP924" t="str">
        <f t="shared" si="493"/>
        <v>Enfermedad renal</v>
      </c>
      <c r="BQ924">
        <v>0</v>
      </c>
      <c r="BR924" t="str">
        <f t="shared" si="494"/>
        <v>Sano</v>
      </c>
    </row>
    <row r="925" spans="1:70" x14ac:dyDescent="0.25">
      <c r="A925" t="s">
        <v>925</v>
      </c>
      <c r="B925">
        <v>59</v>
      </c>
      <c r="C925" t="str">
        <f t="shared" si="465"/>
        <v>Adulto</v>
      </c>
      <c r="D925" t="s">
        <v>6</v>
      </c>
      <c r="E925">
        <v>28.3</v>
      </c>
      <c r="F925" t="str">
        <f t="shared" si="466"/>
        <v>Sobrepeso</v>
      </c>
      <c r="G925">
        <v>0</v>
      </c>
      <c r="H925" t="str">
        <f t="shared" si="467"/>
        <v>No tiene herencia</v>
      </c>
      <c r="I925">
        <v>127</v>
      </c>
      <c r="J925">
        <v>68</v>
      </c>
      <c r="K925">
        <v>69</v>
      </c>
      <c r="L925" t="str">
        <f t="shared" si="468"/>
        <v>Normal</v>
      </c>
      <c r="M925">
        <v>60</v>
      </c>
      <c r="N925" t="str">
        <f t="shared" si="469"/>
        <v>Normal</v>
      </c>
      <c r="O925">
        <v>2</v>
      </c>
      <c r="P925" t="str">
        <f t="shared" si="470"/>
        <v>Ligera limitaciones</v>
      </c>
      <c r="Q925">
        <v>0</v>
      </c>
      <c r="R925" t="str">
        <f t="shared" si="471"/>
        <v>No tiene cetoacidosis</v>
      </c>
      <c r="S925">
        <v>0</v>
      </c>
      <c r="T925" t="str">
        <f t="shared" si="472"/>
        <v>No tiene Insuficiencia</v>
      </c>
      <c r="U925">
        <v>0</v>
      </c>
      <c r="V925" t="str">
        <f t="shared" si="473"/>
        <v>Normotenso</v>
      </c>
      <c r="W925">
        <v>0.8</v>
      </c>
      <c r="X925" t="str">
        <f t="shared" si="462"/>
        <v>Normal</v>
      </c>
      <c r="Y925">
        <v>23</v>
      </c>
      <c r="Z925" t="str">
        <f t="shared" si="463"/>
        <v>Normal</v>
      </c>
      <c r="AA925">
        <v>79</v>
      </c>
      <c r="AB925" t="str">
        <f t="shared" si="474"/>
        <v>Funcion disminuida</v>
      </c>
      <c r="AC925">
        <v>17</v>
      </c>
      <c r="AD925" t="str">
        <f t="shared" si="475"/>
        <v>Normal</v>
      </c>
      <c r="AE925">
        <v>13</v>
      </c>
      <c r="AF925" t="str">
        <f t="shared" si="476"/>
        <v>Normal</v>
      </c>
      <c r="AG925">
        <v>2245</v>
      </c>
      <c r="AH925" t="str">
        <f t="shared" si="477"/>
        <v>Poliuria</v>
      </c>
      <c r="AI925">
        <v>0</v>
      </c>
      <c r="AJ925" t="str">
        <f t="shared" si="478"/>
        <v>No Diabetico</v>
      </c>
      <c r="AK925">
        <v>92</v>
      </c>
      <c r="AL925" t="str">
        <f t="shared" si="479"/>
        <v>Normal</v>
      </c>
      <c r="AM925">
        <v>6.2</v>
      </c>
      <c r="AN925" t="str">
        <f t="shared" si="480"/>
        <v>Prediabetes</v>
      </c>
      <c r="AO925">
        <v>191</v>
      </c>
      <c r="AP925" t="str">
        <f t="shared" si="481"/>
        <v>Normal</v>
      </c>
      <c r="AQ925">
        <v>83</v>
      </c>
      <c r="AR925" t="str">
        <f t="shared" si="482"/>
        <v>Normal</v>
      </c>
      <c r="AS925">
        <v>64</v>
      </c>
      <c r="AT925" t="str">
        <f t="shared" si="483"/>
        <v>Normal</v>
      </c>
      <c r="AU925">
        <v>110</v>
      </c>
      <c r="AV925" t="str">
        <f t="shared" si="484"/>
        <v>Normal</v>
      </c>
      <c r="AW925">
        <v>139</v>
      </c>
      <c r="AX925" t="str">
        <f t="shared" si="485"/>
        <v>Normal</v>
      </c>
      <c r="AY925">
        <v>4.7</v>
      </c>
      <c r="AZ925" t="str">
        <f t="shared" si="486"/>
        <v>Normal</v>
      </c>
      <c r="BA925">
        <v>12.7</v>
      </c>
      <c r="BB925" t="str">
        <f t="shared" si="464"/>
        <v>Normal</v>
      </c>
      <c r="BC925">
        <v>9.1999999999999993</v>
      </c>
      <c r="BD925" t="str">
        <f t="shared" si="487"/>
        <v>Normal</v>
      </c>
      <c r="BE925">
        <v>3.6</v>
      </c>
      <c r="BF925" t="str">
        <f t="shared" si="488"/>
        <v>Normal</v>
      </c>
      <c r="BG925">
        <v>1</v>
      </c>
      <c r="BH925" t="str">
        <f t="shared" si="489"/>
        <v>Toma ECA</v>
      </c>
      <c r="BI925">
        <v>0</v>
      </c>
      <c r="BJ925" t="str">
        <f t="shared" si="490"/>
        <v>No toma ARB</v>
      </c>
      <c r="BK925">
        <v>0</v>
      </c>
      <c r="BL925" t="str">
        <f t="shared" si="491"/>
        <v>No toma diureticos</v>
      </c>
      <c r="BM925">
        <v>0</v>
      </c>
      <c r="BN925" t="str">
        <f t="shared" si="492"/>
        <v>No toma estatinas</v>
      </c>
      <c r="BO925">
        <v>0</v>
      </c>
      <c r="BP925" t="str">
        <f t="shared" si="493"/>
        <v>Sano</v>
      </c>
      <c r="BQ925">
        <v>1</v>
      </c>
      <c r="BR925" t="str">
        <f t="shared" si="494"/>
        <v>Enfermedad cardiovascular</v>
      </c>
    </row>
    <row r="926" spans="1:70" x14ac:dyDescent="0.25">
      <c r="A926" t="s">
        <v>926</v>
      </c>
      <c r="B926">
        <v>56</v>
      </c>
      <c r="C926" t="str">
        <f t="shared" si="465"/>
        <v>Adulto</v>
      </c>
      <c r="D926" t="s">
        <v>6</v>
      </c>
      <c r="E926">
        <v>28.6</v>
      </c>
      <c r="F926" t="str">
        <f t="shared" si="466"/>
        <v>Sobrepeso</v>
      </c>
      <c r="G926">
        <v>1</v>
      </c>
      <c r="H926" t="str">
        <f t="shared" si="467"/>
        <v>Tiene herencia</v>
      </c>
      <c r="I926">
        <v>131</v>
      </c>
      <c r="J926">
        <v>79</v>
      </c>
      <c r="K926">
        <v>72</v>
      </c>
      <c r="L926" t="str">
        <f t="shared" si="468"/>
        <v>Normal</v>
      </c>
      <c r="M926">
        <v>69</v>
      </c>
      <c r="N926" t="str">
        <f t="shared" si="469"/>
        <v>Normal</v>
      </c>
      <c r="O926">
        <v>2</v>
      </c>
      <c r="P926" t="str">
        <f t="shared" si="470"/>
        <v>Ligera limitaciones</v>
      </c>
      <c r="Q926">
        <v>0</v>
      </c>
      <c r="R926" t="str">
        <f t="shared" si="471"/>
        <v>No tiene cetoacidosis</v>
      </c>
      <c r="S926">
        <v>0</v>
      </c>
      <c r="T926" t="str">
        <f t="shared" si="472"/>
        <v>No tiene Insuficiencia</v>
      </c>
      <c r="U926">
        <v>1</v>
      </c>
      <c r="V926" t="str">
        <f t="shared" si="473"/>
        <v>Hipertenso</v>
      </c>
      <c r="W926">
        <v>1.2</v>
      </c>
      <c r="X926" t="str">
        <f t="shared" si="462"/>
        <v>Alto</v>
      </c>
      <c r="Y926">
        <v>38</v>
      </c>
      <c r="Z926" t="str">
        <f t="shared" si="463"/>
        <v>Normal</v>
      </c>
      <c r="AA926">
        <v>99</v>
      </c>
      <c r="AB926" t="str">
        <f t="shared" si="474"/>
        <v>Normal</v>
      </c>
      <c r="AC926">
        <v>20</v>
      </c>
      <c r="AD926" t="str">
        <f t="shared" si="475"/>
        <v>Normal</v>
      </c>
      <c r="AE926">
        <v>16</v>
      </c>
      <c r="AF926" t="str">
        <f t="shared" si="476"/>
        <v>Normal</v>
      </c>
      <c r="AG926">
        <v>2147</v>
      </c>
      <c r="AH926" t="str">
        <f t="shared" si="477"/>
        <v>Poliuria</v>
      </c>
      <c r="AI926">
        <v>0</v>
      </c>
      <c r="AJ926" t="str">
        <f t="shared" si="478"/>
        <v>No Diabetico</v>
      </c>
      <c r="AK926">
        <v>120</v>
      </c>
      <c r="AL926" t="str">
        <f t="shared" si="479"/>
        <v>Prediabetes</v>
      </c>
      <c r="AM926">
        <v>5.2</v>
      </c>
      <c r="AN926" t="str">
        <f t="shared" si="480"/>
        <v>Normal</v>
      </c>
      <c r="AO926">
        <v>150</v>
      </c>
      <c r="AP926" t="str">
        <f t="shared" si="481"/>
        <v>Normal</v>
      </c>
      <c r="AQ926">
        <v>109</v>
      </c>
      <c r="AR926" t="str">
        <f t="shared" si="482"/>
        <v>Casi normal</v>
      </c>
      <c r="AS926">
        <v>60</v>
      </c>
      <c r="AT926" t="str">
        <f t="shared" si="483"/>
        <v>Normal</v>
      </c>
      <c r="AU926">
        <v>122</v>
      </c>
      <c r="AV926" t="str">
        <f t="shared" si="484"/>
        <v>Normal</v>
      </c>
      <c r="AW926">
        <v>136</v>
      </c>
      <c r="AX926" t="str">
        <f t="shared" si="485"/>
        <v>Normal</v>
      </c>
      <c r="AY926">
        <v>3.8</v>
      </c>
      <c r="AZ926" t="str">
        <f t="shared" si="486"/>
        <v>Normal</v>
      </c>
      <c r="BA926">
        <v>15.8</v>
      </c>
      <c r="BB926" t="str">
        <f t="shared" si="464"/>
        <v>Alta</v>
      </c>
      <c r="BC926">
        <v>9</v>
      </c>
      <c r="BD926" t="str">
        <f t="shared" si="487"/>
        <v>Normal</v>
      </c>
      <c r="BE926">
        <v>3</v>
      </c>
      <c r="BF926" t="str">
        <f t="shared" si="488"/>
        <v>Normal</v>
      </c>
      <c r="BG926">
        <v>0</v>
      </c>
      <c r="BH926" t="str">
        <f t="shared" si="489"/>
        <v>No Toma ECA</v>
      </c>
      <c r="BI926">
        <v>1</v>
      </c>
      <c r="BJ926" t="str">
        <f t="shared" si="490"/>
        <v>Toma ARB</v>
      </c>
      <c r="BK926">
        <v>1</v>
      </c>
      <c r="BL926" t="str">
        <f t="shared" si="491"/>
        <v>Toma diureticos</v>
      </c>
      <c r="BM926">
        <v>1</v>
      </c>
      <c r="BN926" t="str">
        <f t="shared" si="492"/>
        <v>Toma estatinas</v>
      </c>
      <c r="BO926">
        <v>0</v>
      </c>
      <c r="BP926" t="str">
        <f t="shared" si="493"/>
        <v>Sano</v>
      </c>
      <c r="BQ926">
        <v>1</v>
      </c>
      <c r="BR926" t="str">
        <f t="shared" si="494"/>
        <v>Enfermedad cardiovascular</v>
      </c>
    </row>
    <row r="927" spans="1:70" x14ac:dyDescent="0.25">
      <c r="A927" t="s">
        <v>927</v>
      </c>
      <c r="B927">
        <v>65</v>
      </c>
      <c r="C927" t="str">
        <f t="shared" si="465"/>
        <v>Adulto Mayor</v>
      </c>
      <c r="D927" t="s">
        <v>1</v>
      </c>
      <c r="E927">
        <v>25.9</v>
      </c>
      <c r="F927" t="str">
        <f t="shared" si="466"/>
        <v>Sobrepeso</v>
      </c>
      <c r="G927">
        <v>0</v>
      </c>
      <c r="H927" t="str">
        <f t="shared" si="467"/>
        <v>No tiene herencia</v>
      </c>
      <c r="I927">
        <v>168</v>
      </c>
      <c r="J927">
        <v>108</v>
      </c>
      <c r="K927">
        <v>92</v>
      </c>
      <c r="L927" t="str">
        <f t="shared" si="468"/>
        <v>Normal</v>
      </c>
      <c r="M927">
        <v>49</v>
      </c>
      <c r="N927" t="str">
        <f t="shared" si="469"/>
        <v>Intermedia</v>
      </c>
      <c r="O927">
        <v>4</v>
      </c>
      <c r="P927" t="str">
        <f t="shared" si="470"/>
        <v>Incapacidad</v>
      </c>
      <c r="Q927">
        <v>0</v>
      </c>
      <c r="R927" t="str">
        <f t="shared" si="471"/>
        <v>No tiene cetoacidosis</v>
      </c>
      <c r="S927">
        <v>0</v>
      </c>
      <c r="T927" t="str">
        <f t="shared" si="472"/>
        <v>No tiene Insuficiencia</v>
      </c>
      <c r="U927">
        <v>1</v>
      </c>
      <c r="V927" t="str">
        <f t="shared" si="473"/>
        <v>Hipertenso</v>
      </c>
      <c r="W927">
        <v>2.2999999999999998</v>
      </c>
      <c r="X927" t="str">
        <f t="shared" si="462"/>
        <v>Alto</v>
      </c>
      <c r="Y927">
        <v>84</v>
      </c>
      <c r="Z927" t="str">
        <f t="shared" si="463"/>
        <v>Elevado</v>
      </c>
      <c r="AA927">
        <v>17</v>
      </c>
      <c r="AB927" t="str">
        <f t="shared" si="474"/>
        <v>Dismucion grave</v>
      </c>
      <c r="AC927">
        <v>1933</v>
      </c>
      <c r="AD927" t="str">
        <f t="shared" si="475"/>
        <v>Proteinuria</v>
      </c>
      <c r="AE927">
        <v>1546</v>
      </c>
      <c r="AF927" t="str">
        <f t="shared" si="476"/>
        <v>Macroalbuminuria</v>
      </c>
      <c r="AG927">
        <v>728</v>
      </c>
      <c r="AH927" t="str">
        <f t="shared" si="477"/>
        <v>Poliuria</v>
      </c>
      <c r="AI927">
        <v>1</v>
      </c>
      <c r="AJ927" t="str">
        <f t="shared" si="478"/>
        <v>Diabetico</v>
      </c>
      <c r="AK927">
        <v>217</v>
      </c>
      <c r="AL927" t="str">
        <f t="shared" si="479"/>
        <v>Diabetes</v>
      </c>
      <c r="AM927">
        <v>9.6999999999999993</v>
      </c>
      <c r="AN927" t="str">
        <f t="shared" si="480"/>
        <v>Diabetes</v>
      </c>
      <c r="AO927">
        <v>256</v>
      </c>
      <c r="AP927" t="str">
        <f t="shared" si="481"/>
        <v>Riesgo</v>
      </c>
      <c r="AQ927">
        <v>205</v>
      </c>
      <c r="AR927" t="str">
        <f t="shared" si="482"/>
        <v>Muy alto</v>
      </c>
      <c r="AS927">
        <v>41</v>
      </c>
      <c r="AT927" t="str">
        <f t="shared" si="483"/>
        <v>Bajo</v>
      </c>
      <c r="AU927">
        <v>441</v>
      </c>
      <c r="AV927" t="str">
        <f t="shared" si="484"/>
        <v>Alto</v>
      </c>
      <c r="AW927">
        <v>131</v>
      </c>
      <c r="AX927" t="str">
        <f t="shared" si="485"/>
        <v>Bajo</v>
      </c>
      <c r="AY927">
        <v>6.2</v>
      </c>
      <c r="AZ927" t="str">
        <f t="shared" si="486"/>
        <v>Alto</v>
      </c>
      <c r="BA927">
        <v>9.9</v>
      </c>
      <c r="BB927" t="str">
        <f t="shared" si="464"/>
        <v>Baja</v>
      </c>
      <c r="BC927">
        <v>9</v>
      </c>
      <c r="BD927" t="str">
        <f t="shared" si="487"/>
        <v>Normal</v>
      </c>
      <c r="BE927">
        <v>6.9</v>
      </c>
      <c r="BF927" t="str">
        <f t="shared" si="488"/>
        <v>Alto</v>
      </c>
      <c r="BG927">
        <v>1</v>
      </c>
      <c r="BH927" t="str">
        <f t="shared" si="489"/>
        <v>Toma ECA</v>
      </c>
      <c r="BI927">
        <v>1</v>
      </c>
      <c r="BJ927" t="str">
        <f t="shared" si="490"/>
        <v>Toma ARB</v>
      </c>
      <c r="BK927">
        <v>0</v>
      </c>
      <c r="BL927" t="str">
        <f t="shared" si="491"/>
        <v>No toma diureticos</v>
      </c>
      <c r="BM927">
        <v>0</v>
      </c>
      <c r="BN927" t="str">
        <f t="shared" si="492"/>
        <v>No toma estatinas</v>
      </c>
      <c r="BO927">
        <v>1</v>
      </c>
      <c r="BP927" t="str">
        <f t="shared" si="493"/>
        <v>Enfermedad renal</v>
      </c>
      <c r="BQ927">
        <v>0</v>
      </c>
      <c r="BR927" t="str">
        <f t="shared" si="494"/>
        <v>Sano</v>
      </c>
    </row>
    <row r="928" spans="1:70" x14ac:dyDescent="0.25">
      <c r="A928" t="s">
        <v>928</v>
      </c>
      <c r="B928">
        <v>56</v>
      </c>
      <c r="C928" t="str">
        <f t="shared" si="465"/>
        <v>Adulto</v>
      </c>
      <c r="D928" t="s">
        <v>6</v>
      </c>
      <c r="E928">
        <v>38.6</v>
      </c>
      <c r="F928" t="str">
        <f t="shared" si="466"/>
        <v>Obesidad II</v>
      </c>
      <c r="G928">
        <v>0</v>
      </c>
      <c r="H928" t="str">
        <f t="shared" si="467"/>
        <v>No tiene herencia</v>
      </c>
      <c r="I928">
        <v>154</v>
      </c>
      <c r="J928">
        <v>92</v>
      </c>
      <c r="K928">
        <v>92</v>
      </c>
      <c r="L928" t="str">
        <f t="shared" si="468"/>
        <v>Normal</v>
      </c>
      <c r="M928">
        <v>38</v>
      </c>
      <c r="N928" t="str">
        <f t="shared" si="469"/>
        <v>Reducida</v>
      </c>
      <c r="O928">
        <v>4</v>
      </c>
      <c r="P928" t="str">
        <f t="shared" si="470"/>
        <v>Incapacidad</v>
      </c>
      <c r="Q928">
        <v>0</v>
      </c>
      <c r="R928" t="str">
        <f t="shared" si="471"/>
        <v>No tiene cetoacidosis</v>
      </c>
      <c r="S928">
        <v>1</v>
      </c>
      <c r="T928" t="str">
        <f t="shared" si="472"/>
        <v>Tiene Insuficiencia</v>
      </c>
      <c r="U928">
        <v>1</v>
      </c>
      <c r="V928" t="str">
        <f t="shared" si="473"/>
        <v>Hipertenso</v>
      </c>
      <c r="W928">
        <v>3</v>
      </c>
      <c r="X928" t="str">
        <f t="shared" si="462"/>
        <v>Alto</v>
      </c>
      <c r="Y928">
        <v>57</v>
      </c>
      <c r="Z928" t="str">
        <f t="shared" si="463"/>
        <v>Elevado</v>
      </c>
      <c r="AA928">
        <v>43</v>
      </c>
      <c r="AB928" t="str">
        <f t="shared" si="474"/>
        <v>Funcion disminuida moderada</v>
      </c>
      <c r="AC928">
        <v>1816</v>
      </c>
      <c r="AD928" t="str">
        <f t="shared" si="475"/>
        <v>Proteinuria</v>
      </c>
      <c r="AE928">
        <v>1271</v>
      </c>
      <c r="AF928" t="str">
        <f t="shared" si="476"/>
        <v>Macroalbuminuria</v>
      </c>
      <c r="AG928">
        <v>734</v>
      </c>
      <c r="AH928" t="str">
        <f t="shared" si="477"/>
        <v>Poliuria</v>
      </c>
      <c r="AI928">
        <v>1</v>
      </c>
      <c r="AJ928" t="str">
        <f t="shared" si="478"/>
        <v>Diabetico</v>
      </c>
      <c r="AK928">
        <v>151</v>
      </c>
      <c r="AL928" t="str">
        <f t="shared" si="479"/>
        <v>Diabetes</v>
      </c>
      <c r="AM928">
        <v>8.3000000000000007</v>
      </c>
      <c r="AN928" t="str">
        <f t="shared" si="480"/>
        <v>Diabetes</v>
      </c>
      <c r="AO928">
        <v>212</v>
      </c>
      <c r="AP928" t="str">
        <f t="shared" si="481"/>
        <v>Alto</v>
      </c>
      <c r="AQ928">
        <v>214</v>
      </c>
      <c r="AR928" t="str">
        <f t="shared" si="482"/>
        <v>Muy alto</v>
      </c>
      <c r="AS928">
        <v>40</v>
      </c>
      <c r="AT928" t="str">
        <f t="shared" si="483"/>
        <v>Bajo</v>
      </c>
      <c r="AU928">
        <v>404</v>
      </c>
      <c r="AV928" t="str">
        <f t="shared" si="484"/>
        <v>Alto</v>
      </c>
      <c r="AW928">
        <v>130</v>
      </c>
      <c r="AX928" t="str">
        <f t="shared" si="485"/>
        <v>Bajo</v>
      </c>
      <c r="AY928">
        <v>5.5</v>
      </c>
      <c r="AZ928" t="str">
        <f t="shared" si="486"/>
        <v>Alto</v>
      </c>
      <c r="BA928">
        <v>9.1</v>
      </c>
      <c r="BB928" t="str">
        <f t="shared" si="464"/>
        <v>Baja</v>
      </c>
      <c r="BC928">
        <v>7.8</v>
      </c>
      <c r="BD928" t="str">
        <f t="shared" si="487"/>
        <v>Bajo</v>
      </c>
      <c r="BE928">
        <v>5.3</v>
      </c>
      <c r="BF928" t="str">
        <f t="shared" si="488"/>
        <v>Alto</v>
      </c>
      <c r="BG928">
        <v>1</v>
      </c>
      <c r="BH928" t="str">
        <f t="shared" si="489"/>
        <v>Toma ECA</v>
      </c>
      <c r="BI928">
        <v>0</v>
      </c>
      <c r="BJ928" t="str">
        <f t="shared" si="490"/>
        <v>No toma ARB</v>
      </c>
      <c r="BK928">
        <v>1</v>
      </c>
      <c r="BL928" t="str">
        <f t="shared" si="491"/>
        <v>Toma diureticos</v>
      </c>
      <c r="BM928">
        <v>1</v>
      </c>
      <c r="BN928" t="str">
        <f t="shared" si="492"/>
        <v>Toma estatinas</v>
      </c>
      <c r="BO928">
        <v>1</v>
      </c>
      <c r="BP928" t="str">
        <f t="shared" si="493"/>
        <v>Enfermedad renal</v>
      </c>
      <c r="BQ928">
        <v>1</v>
      </c>
      <c r="BR928" t="str">
        <f t="shared" si="494"/>
        <v>Enfermedad cardiovascular</v>
      </c>
    </row>
    <row r="929" spans="1:70" x14ac:dyDescent="0.25">
      <c r="A929" t="s">
        <v>929</v>
      </c>
      <c r="B929">
        <v>51</v>
      </c>
      <c r="C929" t="str">
        <f t="shared" si="465"/>
        <v>Adulto</v>
      </c>
      <c r="D929" t="s">
        <v>1</v>
      </c>
      <c r="E929">
        <v>36.200000000000003</v>
      </c>
      <c r="F929" t="str">
        <f t="shared" si="466"/>
        <v>Obesidad II</v>
      </c>
      <c r="G929">
        <v>0</v>
      </c>
      <c r="H929" t="str">
        <f t="shared" si="467"/>
        <v>No tiene herencia</v>
      </c>
      <c r="I929">
        <v>173</v>
      </c>
      <c r="J929">
        <v>108</v>
      </c>
      <c r="K929">
        <v>83</v>
      </c>
      <c r="L929" t="str">
        <f t="shared" si="468"/>
        <v>Normal</v>
      </c>
      <c r="M929">
        <v>44</v>
      </c>
      <c r="N929" t="str">
        <f t="shared" si="469"/>
        <v>Intermedia</v>
      </c>
      <c r="O929">
        <v>4</v>
      </c>
      <c r="P929" t="str">
        <f t="shared" si="470"/>
        <v>Incapacidad</v>
      </c>
      <c r="Q929">
        <v>0</v>
      </c>
      <c r="R929" t="str">
        <f t="shared" si="471"/>
        <v>No tiene cetoacidosis</v>
      </c>
      <c r="S929">
        <v>0</v>
      </c>
      <c r="T929" t="str">
        <f t="shared" si="472"/>
        <v>No tiene Insuficiencia</v>
      </c>
      <c r="U929">
        <v>1</v>
      </c>
      <c r="V929" t="str">
        <f t="shared" si="473"/>
        <v>Hipertenso</v>
      </c>
      <c r="W929">
        <v>4.9000000000000004</v>
      </c>
      <c r="X929" t="str">
        <f t="shared" si="462"/>
        <v>Alto</v>
      </c>
      <c r="Y929">
        <v>101</v>
      </c>
      <c r="Z929" t="str">
        <f t="shared" si="463"/>
        <v>Riesgo</v>
      </c>
      <c r="AA929">
        <v>40</v>
      </c>
      <c r="AB929" t="str">
        <f t="shared" si="474"/>
        <v>Funcion disminuida moderada</v>
      </c>
      <c r="AC929">
        <v>2404</v>
      </c>
      <c r="AD929" t="str">
        <f t="shared" si="475"/>
        <v>Proteinuria</v>
      </c>
      <c r="AE929">
        <v>1682</v>
      </c>
      <c r="AF929" t="str">
        <f t="shared" si="476"/>
        <v>Macroalbuminuria</v>
      </c>
      <c r="AG929">
        <v>699</v>
      </c>
      <c r="AH929" t="str">
        <f t="shared" si="477"/>
        <v>Poliuria</v>
      </c>
      <c r="AI929">
        <v>1</v>
      </c>
      <c r="AJ929" t="str">
        <f t="shared" si="478"/>
        <v>Diabetico</v>
      </c>
      <c r="AK929">
        <v>133</v>
      </c>
      <c r="AL929" t="str">
        <f t="shared" si="479"/>
        <v>Diabetes</v>
      </c>
      <c r="AM929">
        <v>7.6</v>
      </c>
      <c r="AN929" t="str">
        <f t="shared" si="480"/>
        <v>Diabetes</v>
      </c>
      <c r="AO929">
        <v>218</v>
      </c>
      <c r="AP929" t="str">
        <f t="shared" si="481"/>
        <v>Alto</v>
      </c>
      <c r="AQ929">
        <v>166</v>
      </c>
      <c r="AR929" t="str">
        <f t="shared" si="482"/>
        <v>Alto</v>
      </c>
      <c r="AS929">
        <v>35</v>
      </c>
      <c r="AT929" t="str">
        <f t="shared" si="483"/>
        <v>Bajo</v>
      </c>
      <c r="AU929">
        <v>439</v>
      </c>
      <c r="AV929" t="str">
        <f t="shared" si="484"/>
        <v>Alto</v>
      </c>
      <c r="AW929">
        <v>134</v>
      </c>
      <c r="AX929" t="str">
        <f t="shared" si="485"/>
        <v>Bajo</v>
      </c>
      <c r="AY929">
        <v>5.5</v>
      </c>
      <c r="AZ929" t="str">
        <f t="shared" si="486"/>
        <v>Alto</v>
      </c>
      <c r="BA929">
        <v>8.3000000000000007</v>
      </c>
      <c r="BB929" t="str">
        <f t="shared" si="464"/>
        <v>Baja</v>
      </c>
      <c r="BC929">
        <v>8.9</v>
      </c>
      <c r="BD929" t="str">
        <f t="shared" si="487"/>
        <v>Normal</v>
      </c>
      <c r="BE929">
        <v>7.5</v>
      </c>
      <c r="BF929" t="str">
        <f t="shared" si="488"/>
        <v>Alto</v>
      </c>
      <c r="BG929">
        <v>1</v>
      </c>
      <c r="BH929" t="str">
        <f t="shared" si="489"/>
        <v>Toma ECA</v>
      </c>
      <c r="BI929">
        <v>1</v>
      </c>
      <c r="BJ929" t="str">
        <f t="shared" si="490"/>
        <v>Toma ARB</v>
      </c>
      <c r="BK929">
        <v>1</v>
      </c>
      <c r="BL929" t="str">
        <f t="shared" si="491"/>
        <v>Toma diureticos</v>
      </c>
      <c r="BM929">
        <v>1</v>
      </c>
      <c r="BN929" t="str">
        <f t="shared" si="492"/>
        <v>Toma estatinas</v>
      </c>
      <c r="BO929">
        <v>1</v>
      </c>
      <c r="BP929" t="str">
        <f t="shared" si="493"/>
        <v>Enfermedad renal</v>
      </c>
      <c r="BQ929">
        <v>1</v>
      </c>
      <c r="BR929" t="str">
        <f t="shared" si="494"/>
        <v>Enfermedad cardiovascular</v>
      </c>
    </row>
    <row r="930" spans="1:70" x14ac:dyDescent="0.25">
      <c r="A930" t="s">
        <v>930</v>
      </c>
      <c r="B930">
        <v>64</v>
      </c>
      <c r="C930" t="str">
        <f t="shared" si="465"/>
        <v>Adulto Mayor</v>
      </c>
      <c r="D930" t="s">
        <v>6</v>
      </c>
      <c r="E930">
        <v>22.9</v>
      </c>
      <c r="F930" t="str">
        <f t="shared" si="466"/>
        <v>Peso Normal</v>
      </c>
      <c r="G930">
        <v>0</v>
      </c>
      <c r="H930" t="str">
        <f t="shared" si="467"/>
        <v>No tiene herencia</v>
      </c>
      <c r="I930">
        <v>128</v>
      </c>
      <c r="J930">
        <v>85</v>
      </c>
      <c r="K930">
        <v>83</v>
      </c>
      <c r="L930" t="str">
        <f t="shared" si="468"/>
        <v>Normal</v>
      </c>
      <c r="M930">
        <v>53</v>
      </c>
      <c r="N930" t="str">
        <f t="shared" si="469"/>
        <v>Normal</v>
      </c>
      <c r="O930">
        <v>1</v>
      </c>
      <c r="P930" t="str">
        <f t="shared" si="470"/>
        <v>Sin limitaciones</v>
      </c>
      <c r="Q930">
        <v>0</v>
      </c>
      <c r="R930" t="str">
        <f t="shared" si="471"/>
        <v>No tiene cetoacidosis</v>
      </c>
      <c r="S930">
        <v>0</v>
      </c>
      <c r="T930" t="str">
        <f t="shared" si="472"/>
        <v>No tiene Insuficiencia</v>
      </c>
      <c r="U930">
        <v>0</v>
      </c>
      <c r="V930" t="str">
        <f t="shared" si="473"/>
        <v>Normotenso</v>
      </c>
      <c r="W930">
        <v>0.7</v>
      </c>
      <c r="X930" t="str">
        <f t="shared" si="462"/>
        <v>Normal</v>
      </c>
      <c r="Y930">
        <v>37</v>
      </c>
      <c r="Z930" t="str">
        <f t="shared" si="463"/>
        <v>Normal</v>
      </c>
      <c r="AA930">
        <v>99</v>
      </c>
      <c r="AB930" t="str">
        <f t="shared" si="474"/>
        <v>Normal</v>
      </c>
      <c r="AC930">
        <v>25</v>
      </c>
      <c r="AD930" t="str">
        <f t="shared" si="475"/>
        <v>Normal</v>
      </c>
      <c r="AE930">
        <v>20</v>
      </c>
      <c r="AF930" t="str">
        <f t="shared" si="476"/>
        <v>Normal</v>
      </c>
      <c r="AG930">
        <v>1318</v>
      </c>
      <c r="AH930" t="str">
        <f t="shared" si="477"/>
        <v>Poliuria</v>
      </c>
      <c r="AI930">
        <v>0</v>
      </c>
      <c r="AJ930" t="str">
        <f t="shared" si="478"/>
        <v>No Diabetico</v>
      </c>
      <c r="AK930">
        <v>104</v>
      </c>
      <c r="AL930" t="str">
        <f t="shared" si="479"/>
        <v>Prediabetes</v>
      </c>
      <c r="AM930">
        <v>5</v>
      </c>
      <c r="AN930" t="str">
        <f t="shared" si="480"/>
        <v>Normal</v>
      </c>
      <c r="AO930">
        <v>193</v>
      </c>
      <c r="AP930" t="str">
        <f t="shared" si="481"/>
        <v>Normal</v>
      </c>
      <c r="AQ930">
        <v>117</v>
      </c>
      <c r="AR930" t="str">
        <f t="shared" si="482"/>
        <v>Casi normal</v>
      </c>
      <c r="AS930">
        <v>52</v>
      </c>
      <c r="AT930" t="str">
        <f t="shared" si="483"/>
        <v>Bajo</v>
      </c>
      <c r="AU930">
        <v>148</v>
      </c>
      <c r="AV930" t="str">
        <f t="shared" si="484"/>
        <v>Normal</v>
      </c>
      <c r="AW930">
        <v>139</v>
      </c>
      <c r="AX930" t="str">
        <f t="shared" si="485"/>
        <v>Normal</v>
      </c>
      <c r="AY930">
        <v>4.8</v>
      </c>
      <c r="AZ930" t="str">
        <f t="shared" si="486"/>
        <v>Normal</v>
      </c>
      <c r="BA930">
        <v>15.3</v>
      </c>
      <c r="BB930" t="str">
        <f t="shared" si="464"/>
        <v>Normal</v>
      </c>
      <c r="BC930">
        <v>10.3</v>
      </c>
      <c r="BD930" t="str">
        <f t="shared" si="487"/>
        <v>Normal</v>
      </c>
      <c r="BE930">
        <v>2.6</v>
      </c>
      <c r="BF930" t="str">
        <f t="shared" si="488"/>
        <v>Normal</v>
      </c>
      <c r="BG930">
        <v>1</v>
      </c>
      <c r="BH930" t="str">
        <f t="shared" si="489"/>
        <v>Toma ECA</v>
      </c>
      <c r="BI930">
        <v>1</v>
      </c>
      <c r="BJ930" t="str">
        <f t="shared" si="490"/>
        <v>Toma ARB</v>
      </c>
      <c r="BK930">
        <v>0</v>
      </c>
      <c r="BL930" t="str">
        <f t="shared" si="491"/>
        <v>No toma diureticos</v>
      </c>
      <c r="BM930">
        <v>1</v>
      </c>
      <c r="BN930" t="str">
        <f t="shared" si="492"/>
        <v>Toma estatinas</v>
      </c>
      <c r="BO930">
        <v>0</v>
      </c>
      <c r="BP930" t="str">
        <f t="shared" si="493"/>
        <v>Sano</v>
      </c>
      <c r="BQ930">
        <v>0</v>
      </c>
      <c r="BR930" t="str">
        <f t="shared" si="494"/>
        <v>Sano</v>
      </c>
    </row>
    <row r="931" spans="1:70" x14ac:dyDescent="0.25">
      <c r="A931" t="s">
        <v>931</v>
      </c>
      <c r="B931">
        <v>68</v>
      </c>
      <c r="C931" t="str">
        <f t="shared" si="465"/>
        <v>Adulto Mayor</v>
      </c>
      <c r="D931" t="s">
        <v>1</v>
      </c>
      <c r="E931">
        <v>30.4</v>
      </c>
      <c r="F931" t="str">
        <f t="shared" si="466"/>
        <v>Obesidad I</v>
      </c>
      <c r="G931">
        <v>0</v>
      </c>
      <c r="H931" t="str">
        <f t="shared" si="467"/>
        <v>No tiene herencia</v>
      </c>
      <c r="I931">
        <v>183</v>
      </c>
      <c r="J931">
        <v>105</v>
      </c>
      <c r="K931">
        <v>90</v>
      </c>
      <c r="L931" t="str">
        <f t="shared" si="468"/>
        <v>Normal</v>
      </c>
      <c r="M931">
        <v>44</v>
      </c>
      <c r="N931" t="str">
        <f t="shared" si="469"/>
        <v>Intermedia</v>
      </c>
      <c r="O931">
        <v>4</v>
      </c>
      <c r="P931" t="str">
        <f t="shared" si="470"/>
        <v>Incapacidad</v>
      </c>
      <c r="Q931">
        <v>0</v>
      </c>
      <c r="R931" t="str">
        <f t="shared" si="471"/>
        <v>No tiene cetoacidosis</v>
      </c>
      <c r="S931">
        <v>0</v>
      </c>
      <c r="T931" t="str">
        <f t="shared" si="472"/>
        <v>No tiene Insuficiencia</v>
      </c>
      <c r="U931">
        <v>1</v>
      </c>
      <c r="V931" t="str">
        <f t="shared" si="473"/>
        <v>Hipertenso</v>
      </c>
      <c r="W931">
        <v>2.7</v>
      </c>
      <c r="X931" t="str">
        <f t="shared" si="462"/>
        <v>Alto</v>
      </c>
      <c r="Y931">
        <v>89</v>
      </c>
      <c r="Z931" t="str">
        <f t="shared" si="463"/>
        <v>Elevado</v>
      </c>
      <c r="AA931">
        <v>27</v>
      </c>
      <c r="AB931" t="str">
        <f t="shared" si="474"/>
        <v>Dismucion grave</v>
      </c>
      <c r="AC931">
        <v>2712</v>
      </c>
      <c r="AD931" t="str">
        <f t="shared" si="475"/>
        <v>Proteinuria</v>
      </c>
      <c r="AE931">
        <v>2169</v>
      </c>
      <c r="AF931" t="str">
        <f t="shared" si="476"/>
        <v>Macroalbuminuria</v>
      </c>
      <c r="AG931">
        <v>698</v>
      </c>
      <c r="AH931" t="str">
        <f t="shared" si="477"/>
        <v>Poliuria</v>
      </c>
      <c r="AI931">
        <v>0</v>
      </c>
      <c r="AJ931" t="str">
        <f t="shared" si="478"/>
        <v>No Diabetico</v>
      </c>
      <c r="AK931">
        <v>210</v>
      </c>
      <c r="AL931" t="str">
        <f t="shared" si="479"/>
        <v>Diabetes</v>
      </c>
      <c r="AM931">
        <v>10.5</v>
      </c>
      <c r="AN931" t="str">
        <f t="shared" si="480"/>
        <v>Diabetes</v>
      </c>
      <c r="AO931">
        <v>243</v>
      </c>
      <c r="AP931" t="str">
        <f t="shared" si="481"/>
        <v>Riesgo</v>
      </c>
      <c r="AQ931">
        <v>175</v>
      </c>
      <c r="AR931" t="str">
        <f t="shared" si="482"/>
        <v>Alto</v>
      </c>
      <c r="AS931">
        <v>30</v>
      </c>
      <c r="AT931" t="str">
        <f t="shared" si="483"/>
        <v>Bajo</v>
      </c>
      <c r="AU931">
        <v>203</v>
      </c>
      <c r="AV931" t="str">
        <f t="shared" si="484"/>
        <v>Alto</v>
      </c>
      <c r="AW931">
        <v>133</v>
      </c>
      <c r="AX931" t="str">
        <f t="shared" si="485"/>
        <v>Bajo</v>
      </c>
      <c r="AY931">
        <v>6.4</v>
      </c>
      <c r="AZ931" t="str">
        <f t="shared" si="486"/>
        <v>Alto</v>
      </c>
      <c r="BA931">
        <v>10.5</v>
      </c>
      <c r="BB931" t="str">
        <f t="shared" si="464"/>
        <v>Baja</v>
      </c>
      <c r="BC931">
        <v>8.5</v>
      </c>
      <c r="BD931" t="str">
        <f t="shared" si="487"/>
        <v>Normal</v>
      </c>
      <c r="BE931">
        <v>7.3</v>
      </c>
      <c r="BF931" t="str">
        <f t="shared" si="488"/>
        <v>Alto</v>
      </c>
      <c r="BG931">
        <v>1</v>
      </c>
      <c r="BH931" t="str">
        <f t="shared" si="489"/>
        <v>Toma ECA</v>
      </c>
      <c r="BI931">
        <v>1</v>
      </c>
      <c r="BJ931" t="str">
        <f t="shared" si="490"/>
        <v>Toma ARB</v>
      </c>
      <c r="BK931">
        <v>1</v>
      </c>
      <c r="BL931" t="str">
        <f t="shared" si="491"/>
        <v>Toma diureticos</v>
      </c>
      <c r="BM931">
        <v>0</v>
      </c>
      <c r="BN931" t="str">
        <f t="shared" si="492"/>
        <v>No toma estatinas</v>
      </c>
      <c r="BO931">
        <v>1</v>
      </c>
      <c r="BP931" t="str">
        <f t="shared" si="493"/>
        <v>Enfermedad renal</v>
      </c>
      <c r="BQ931">
        <v>0</v>
      </c>
      <c r="BR931" t="str">
        <f t="shared" si="494"/>
        <v>Sano</v>
      </c>
    </row>
    <row r="932" spans="1:70" x14ac:dyDescent="0.25">
      <c r="A932" t="s">
        <v>932</v>
      </c>
      <c r="B932">
        <v>40</v>
      </c>
      <c r="C932" t="str">
        <f t="shared" si="465"/>
        <v>Adulto</v>
      </c>
      <c r="D932" t="s">
        <v>6</v>
      </c>
      <c r="E932">
        <v>23.5</v>
      </c>
      <c r="F932" t="str">
        <f t="shared" si="466"/>
        <v>Peso Normal</v>
      </c>
      <c r="G932">
        <v>1</v>
      </c>
      <c r="H932" t="str">
        <f t="shared" si="467"/>
        <v>Tiene herencia</v>
      </c>
      <c r="I932">
        <v>101</v>
      </c>
      <c r="J932">
        <v>66</v>
      </c>
      <c r="K932">
        <v>81</v>
      </c>
      <c r="L932" t="str">
        <f t="shared" si="468"/>
        <v>Normal</v>
      </c>
      <c r="M932">
        <v>61</v>
      </c>
      <c r="N932" t="str">
        <f t="shared" si="469"/>
        <v>Normal</v>
      </c>
      <c r="O932">
        <v>2</v>
      </c>
      <c r="P932" t="str">
        <f t="shared" si="470"/>
        <v>Ligera limitaciones</v>
      </c>
      <c r="Q932">
        <v>0</v>
      </c>
      <c r="R932" t="str">
        <f t="shared" si="471"/>
        <v>No tiene cetoacidosis</v>
      </c>
      <c r="S932">
        <v>0</v>
      </c>
      <c r="T932" t="str">
        <f t="shared" si="472"/>
        <v>No tiene Insuficiencia</v>
      </c>
      <c r="U932">
        <v>1</v>
      </c>
      <c r="V932" t="str">
        <f t="shared" si="473"/>
        <v>Hipertenso</v>
      </c>
      <c r="W932">
        <v>1</v>
      </c>
      <c r="X932" t="str">
        <f t="shared" si="462"/>
        <v>Normal</v>
      </c>
      <c r="Y932">
        <v>30</v>
      </c>
      <c r="Z932" t="str">
        <f t="shared" si="463"/>
        <v>Normal</v>
      </c>
      <c r="AA932">
        <v>119</v>
      </c>
      <c r="AB932" t="str">
        <f t="shared" si="474"/>
        <v>Normal</v>
      </c>
      <c r="AC932">
        <v>29</v>
      </c>
      <c r="AD932" t="str">
        <f t="shared" si="475"/>
        <v>Normal</v>
      </c>
      <c r="AE932">
        <v>20</v>
      </c>
      <c r="AF932" t="str">
        <f t="shared" si="476"/>
        <v>Normal</v>
      </c>
      <c r="AG932">
        <v>1302</v>
      </c>
      <c r="AH932" t="str">
        <f t="shared" si="477"/>
        <v>Poliuria</v>
      </c>
      <c r="AI932">
        <v>1</v>
      </c>
      <c r="AJ932" t="str">
        <f t="shared" si="478"/>
        <v>Diabetico</v>
      </c>
      <c r="AK932">
        <v>103</v>
      </c>
      <c r="AL932" t="str">
        <f t="shared" si="479"/>
        <v>Prediabetes</v>
      </c>
      <c r="AM932">
        <v>5.9</v>
      </c>
      <c r="AN932" t="str">
        <f t="shared" si="480"/>
        <v>Prediabetes</v>
      </c>
      <c r="AO932">
        <v>211</v>
      </c>
      <c r="AP932" t="str">
        <f t="shared" si="481"/>
        <v>Alto</v>
      </c>
      <c r="AQ932">
        <v>81</v>
      </c>
      <c r="AR932" t="str">
        <f t="shared" si="482"/>
        <v>Normal</v>
      </c>
      <c r="AS932">
        <v>54</v>
      </c>
      <c r="AT932" t="str">
        <f t="shared" si="483"/>
        <v>Bajo</v>
      </c>
      <c r="AU932">
        <v>154</v>
      </c>
      <c r="AV932" t="str">
        <f t="shared" si="484"/>
        <v>Alto</v>
      </c>
      <c r="AW932">
        <v>145</v>
      </c>
      <c r="AX932" t="str">
        <f t="shared" si="485"/>
        <v>Normal</v>
      </c>
      <c r="AY932">
        <v>3.9</v>
      </c>
      <c r="AZ932" t="str">
        <f t="shared" si="486"/>
        <v>Normal</v>
      </c>
      <c r="BA932">
        <v>15</v>
      </c>
      <c r="BB932" t="str">
        <f t="shared" si="464"/>
        <v>Normal</v>
      </c>
      <c r="BC932">
        <v>8.8000000000000007</v>
      </c>
      <c r="BD932" t="str">
        <f t="shared" si="487"/>
        <v>Normal</v>
      </c>
      <c r="BE932">
        <v>3.3</v>
      </c>
      <c r="BF932" t="str">
        <f t="shared" si="488"/>
        <v>Normal</v>
      </c>
      <c r="BG932">
        <v>0</v>
      </c>
      <c r="BH932" t="str">
        <f t="shared" si="489"/>
        <v>No Toma ECA</v>
      </c>
      <c r="BI932">
        <v>1</v>
      </c>
      <c r="BJ932" t="str">
        <f t="shared" si="490"/>
        <v>Toma ARB</v>
      </c>
      <c r="BK932">
        <v>1</v>
      </c>
      <c r="BL932" t="str">
        <f t="shared" si="491"/>
        <v>Toma diureticos</v>
      </c>
      <c r="BM932">
        <v>1</v>
      </c>
      <c r="BN932" t="str">
        <f t="shared" si="492"/>
        <v>Toma estatinas</v>
      </c>
      <c r="BO932">
        <v>0</v>
      </c>
      <c r="BP932" t="str">
        <f t="shared" si="493"/>
        <v>Sano</v>
      </c>
      <c r="BQ932">
        <v>0</v>
      </c>
      <c r="BR932" t="str">
        <f t="shared" si="494"/>
        <v>Sano</v>
      </c>
    </row>
    <row r="933" spans="1:70" x14ac:dyDescent="0.25">
      <c r="A933" t="s">
        <v>933</v>
      </c>
      <c r="B933">
        <v>52</v>
      </c>
      <c r="C933" t="str">
        <f t="shared" si="465"/>
        <v>Adulto</v>
      </c>
      <c r="D933" t="s">
        <v>1</v>
      </c>
      <c r="E933">
        <v>22.3</v>
      </c>
      <c r="F933" t="str">
        <f t="shared" si="466"/>
        <v>Peso Normal</v>
      </c>
      <c r="G933">
        <v>0</v>
      </c>
      <c r="H933" t="str">
        <f t="shared" si="467"/>
        <v>No tiene herencia</v>
      </c>
      <c r="I933">
        <v>105</v>
      </c>
      <c r="J933">
        <v>83</v>
      </c>
      <c r="K933">
        <v>82</v>
      </c>
      <c r="L933" t="str">
        <f t="shared" si="468"/>
        <v>Normal</v>
      </c>
      <c r="M933">
        <v>62</v>
      </c>
      <c r="N933" t="str">
        <f t="shared" si="469"/>
        <v>Normal</v>
      </c>
      <c r="O933">
        <v>1</v>
      </c>
      <c r="P933" t="str">
        <f t="shared" si="470"/>
        <v>Sin limitaciones</v>
      </c>
      <c r="Q933">
        <v>0</v>
      </c>
      <c r="R933" t="str">
        <f t="shared" si="471"/>
        <v>No tiene cetoacidosis</v>
      </c>
      <c r="S933">
        <v>0</v>
      </c>
      <c r="T933" t="str">
        <f t="shared" si="472"/>
        <v>No tiene Insuficiencia</v>
      </c>
      <c r="U933">
        <v>1</v>
      </c>
      <c r="V933" t="str">
        <f t="shared" si="473"/>
        <v>Hipertenso</v>
      </c>
      <c r="W933">
        <v>0.7</v>
      </c>
      <c r="X933" t="str">
        <f t="shared" si="462"/>
        <v>Normal</v>
      </c>
      <c r="Y933">
        <v>23</v>
      </c>
      <c r="Z933" t="str">
        <f t="shared" si="463"/>
        <v>Normal</v>
      </c>
      <c r="AA933">
        <v>81</v>
      </c>
      <c r="AB933" t="str">
        <f t="shared" si="474"/>
        <v>Funcion disminuida</v>
      </c>
      <c r="AC933">
        <v>8</v>
      </c>
      <c r="AD933" t="str">
        <f t="shared" si="475"/>
        <v>Normal</v>
      </c>
      <c r="AE933">
        <v>6</v>
      </c>
      <c r="AF933" t="str">
        <f t="shared" si="476"/>
        <v>Normal</v>
      </c>
      <c r="AG933">
        <v>2100</v>
      </c>
      <c r="AH933" t="str">
        <f t="shared" si="477"/>
        <v>Poliuria</v>
      </c>
      <c r="AI933">
        <v>0</v>
      </c>
      <c r="AJ933" t="str">
        <f t="shared" si="478"/>
        <v>No Diabetico</v>
      </c>
      <c r="AK933">
        <v>107</v>
      </c>
      <c r="AL933" t="str">
        <f t="shared" si="479"/>
        <v>Prediabetes</v>
      </c>
      <c r="AM933">
        <v>5.4</v>
      </c>
      <c r="AN933" t="str">
        <f t="shared" si="480"/>
        <v>Normal</v>
      </c>
      <c r="AO933">
        <v>164</v>
      </c>
      <c r="AP933" t="str">
        <f t="shared" si="481"/>
        <v>Normal</v>
      </c>
      <c r="AQ933">
        <v>87</v>
      </c>
      <c r="AR933" t="str">
        <f t="shared" si="482"/>
        <v>Normal</v>
      </c>
      <c r="AS933">
        <v>55</v>
      </c>
      <c r="AT933" t="str">
        <f t="shared" si="483"/>
        <v>Bajo</v>
      </c>
      <c r="AU933">
        <v>167</v>
      </c>
      <c r="AV933" t="str">
        <f t="shared" si="484"/>
        <v>Alto</v>
      </c>
      <c r="AW933">
        <v>138</v>
      </c>
      <c r="AX933" t="str">
        <f t="shared" si="485"/>
        <v>Normal</v>
      </c>
      <c r="AY933">
        <v>4</v>
      </c>
      <c r="AZ933" t="str">
        <f t="shared" si="486"/>
        <v>Normal</v>
      </c>
      <c r="BA933">
        <v>14.5</v>
      </c>
      <c r="BB933" t="str">
        <f t="shared" si="464"/>
        <v>Normal</v>
      </c>
      <c r="BC933">
        <v>10.3</v>
      </c>
      <c r="BD933" t="str">
        <f t="shared" si="487"/>
        <v>Normal</v>
      </c>
      <c r="BE933">
        <v>4.2</v>
      </c>
      <c r="BF933" t="str">
        <f t="shared" si="488"/>
        <v>Normal</v>
      </c>
      <c r="BG933">
        <v>0</v>
      </c>
      <c r="BH933" t="str">
        <f t="shared" si="489"/>
        <v>No Toma ECA</v>
      </c>
      <c r="BI933">
        <v>0</v>
      </c>
      <c r="BJ933" t="str">
        <f t="shared" si="490"/>
        <v>No toma ARB</v>
      </c>
      <c r="BK933">
        <v>0</v>
      </c>
      <c r="BL933" t="str">
        <f t="shared" si="491"/>
        <v>No toma diureticos</v>
      </c>
      <c r="BM933">
        <v>0</v>
      </c>
      <c r="BN933" t="str">
        <f t="shared" si="492"/>
        <v>No toma estatinas</v>
      </c>
      <c r="BO933">
        <v>0</v>
      </c>
      <c r="BP933" t="str">
        <f t="shared" si="493"/>
        <v>Sano</v>
      </c>
      <c r="BQ933">
        <v>0</v>
      </c>
      <c r="BR933" t="str">
        <f t="shared" si="494"/>
        <v>Sano</v>
      </c>
    </row>
    <row r="934" spans="1:70" x14ac:dyDescent="0.25">
      <c r="A934" t="s">
        <v>934</v>
      </c>
      <c r="B934">
        <v>48</v>
      </c>
      <c r="C934" t="str">
        <f t="shared" si="465"/>
        <v>Adulto</v>
      </c>
      <c r="D934" t="s">
        <v>6</v>
      </c>
      <c r="E934">
        <v>22</v>
      </c>
      <c r="F934" t="str">
        <f t="shared" si="466"/>
        <v>Peso Normal</v>
      </c>
      <c r="G934">
        <v>1</v>
      </c>
      <c r="H934" t="str">
        <f t="shared" si="467"/>
        <v>Tiene herencia</v>
      </c>
      <c r="I934">
        <v>128</v>
      </c>
      <c r="J934">
        <v>69</v>
      </c>
      <c r="K934">
        <v>79</v>
      </c>
      <c r="L934" t="str">
        <f t="shared" si="468"/>
        <v>Normal</v>
      </c>
      <c r="M934">
        <v>60</v>
      </c>
      <c r="N934" t="str">
        <f t="shared" si="469"/>
        <v>Normal</v>
      </c>
      <c r="O934">
        <v>2</v>
      </c>
      <c r="P934" t="str">
        <f t="shared" si="470"/>
        <v>Ligera limitaciones</v>
      </c>
      <c r="Q934">
        <v>0</v>
      </c>
      <c r="R934" t="str">
        <f t="shared" si="471"/>
        <v>No tiene cetoacidosis</v>
      </c>
      <c r="S934">
        <v>0</v>
      </c>
      <c r="T934" t="str">
        <f t="shared" si="472"/>
        <v>No tiene Insuficiencia</v>
      </c>
      <c r="U934">
        <v>1</v>
      </c>
      <c r="V934" t="str">
        <f t="shared" si="473"/>
        <v>Hipertenso</v>
      </c>
      <c r="W934">
        <v>1</v>
      </c>
      <c r="X934" t="str">
        <f t="shared" si="462"/>
        <v>Normal</v>
      </c>
      <c r="Y934">
        <v>37</v>
      </c>
      <c r="Z934" t="str">
        <f t="shared" si="463"/>
        <v>Normal</v>
      </c>
      <c r="AA934">
        <v>111</v>
      </c>
      <c r="AB934" t="str">
        <f t="shared" si="474"/>
        <v>Normal</v>
      </c>
      <c r="AC934">
        <v>18</v>
      </c>
      <c r="AD934" t="str">
        <f t="shared" si="475"/>
        <v>Normal</v>
      </c>
      <c r="AE934">
        <v>12</v>
      </c>
      <c r="AF934" t="str">
        <f t="shared" si="476"/>
        <v>Normal</v>
      </c>
      <c r="AG934">
        <v>1083</v>
      </c>
      <c r="AH934" t="str">
        <f t="shared" si="477"/>
        <v>Poliuria</v>
      </c>
      <c r="AI934">
        <v>0</v>
      </c>
      <c r="AJ934" t="str">
        <f t="shared" si="478"/>
        <v>No Diabetico</v>
      </c>
      <c r="AK934">
        <v>92</v>
      </c>
      <c r="AL934" t="str">
        <f t="shared" si="479"/>
        <v>Normal</v>
      </c>
      <c r="AM934">
        <v>5.8</v>
      </c>
      <c r="AN934" t="str">
        <f t="shared" si="480"/>
        <v>Prediabetes</v>
      </c>
      <c r="AO934">
        <v>198</v>
      </c>
      <c r="AP934" t="str">
        <f t="shared" si="481"/>
        <v>Normal</v>
      </c>
      <c r="AQ934">
        <v>94</v>
      </c>
      <c r="AR934" t="str">
        <f t="shared" si="482"/>
        <v>Normal</v>
      </c>
      <c r="AS934">
        <v>63</v>
      </c>
      <c r="AT934" t="str">
        <f t="shared" si="483"/>
        <v>Normal</v>
      </c>
      <c r="AU934">
        <v>133</v>
      </c>
      <c r="AV934" t="str">
        <f t="shared" si="484"/>
        <v>Normal</v>
      </c>
      <c r="AW934">
        <v>144</v>
      </c>
      <c r="AX934" t="str">
        <f t="shared" si="485"/>
        <v>Normal</v>
      </c>
      <c r="AY934">
        <v>4.7</v>
      </c>
      <c r="AZ934" t="str">
        <f t="shared" si="486"/>
        <v>Normal</v>
      </c>
      <c r="BA934">
        <v>13.8</v>
      </c>
      <c r="BB934" t="str">
        <f t="shared" si="464"/>
        <v>Normal</v>
      </c>
      <c r="BC934">
        <v>9.6</v>
      </c>
      <c r="BD934" t="str">
        <f t="shared" si="487"/>
        <v>Normal</v>
      </c>
      <c r="BE934">
        <v>3.4</v>
      </c>
      <c r="BF934" t="str">
        <f t="shared" si="488"/>
        <v>Normal</v>
      </c>
      <c r="BG934">
        <v>1</v>
      </c>
      <c r="BH934" t="str">
        <f t="shared" si="489"/>
        <v>Toma ECA</v>
      </c>
      <c r="BI934">
        <v>1</v>
      </c>
      <c r="BJ934" t="str">
        <f t="shared" si="490"/>
        <v>Toma ARB</v>
      </c>
      <c r="BK934">
        <v>0</v>
      </c>
      <c r="BL934" t="str">
        <f t="shared" si="491"/>
        <v>No toma diureticos</v>
      </c>
      <c r="BM934">
        <v>1</v>
      </c>
      <c r="BN934" t="str">
        <f t="shared" si="492"/>
        <v>Toma estatinas</v>
      </c>
      <c r="BO934">
        <v>0</v>
      </c>
      <c r="BP934" t="str">
        <f t="shared" si="493"/>
        <v>Sano</v>
      </c>
      <c r="BQ934">
        <v>1</v>
      </c>
      <c r="BR934" t="str">
        <f t="shared" si="494"/>
        <v>Enfermedad cardiovascular</v>
      </c>
    </row>
    <row r="935" spans="1:70" x14ac:dyDescent="0.25">
      <c r="A935" t="s">
        <v>935</v>
      </c>
      <c r="B935">
        <v>78</v>
      </c>
      <c r="C935" t="str">
        <f t="shared" si="465"/>
        <v>Adulto Mayor</v>
      </c>
      <c r="D935" t="s">
        <v>6</v>
      </c>
      <c r="E935">
        <v>30.1</v>
      </c>
      <c r="F935" t="str">
        <f t="shared" si="466"/>
        <v>Obesidad I</v>
      </c>
      <c r="G935">
        <v>1</v>
      </c>
      <c r="H935" t="str">
        <f t="shared" si="467"/>
        <v>Tiene herencia</v>
      </c>
      <c r="I935">
        <v>177</v>
      </c>
      <c r="J935">
        <v>110</v>
      </c>
      <c r="K935">
        <v>94</v>
      </c>
      <c r="L935" t="str">
        <f t="shared" si="468"/>
        <v>Normal</v>
      </c>
      <c r="M935">
        <v>30</v>
      </c>
      <c r="N935" t="str">
        <f t="shared" si="469"/>
        <v>Reducida</v>
      </c>
      <c r="O935">
        <v>2</v>
      </c>
      <c r="P935" t="str">
        <f t="shared" si="470"/>
        <v>Ligera limitaciones</v>
      </c>
      <c r="Q935">
        <v>0</v>
      </c>
      <c r="R935" t="str">
        <f t="shared" si="471"/>
        <v>No tiene cetoacidosis</v>
      </c>
      <c r="S935">
        <v>1</v>
      </c>
      <c r="T935" t="str">
        <f t="shared" si="472"/>
        <v>Tiene Insuficiencia</v>
      </c>
      <c r="U935">
        <v>1</v>
      </c>
      <c r="V935" t="str">
        <f t="shared" si="473"/>
        <v>Hipertenso</v>
      </c>
      <c r="W935">
        <v>4.3</v>
      </c>
      <c r="X935" t="str">
        <f t="shared" si="462"/>
        <v>Alto</v>
      </c>
      <c r="Y935">
        <v>79</v>
      </c>
      <c r="Z935" t="str">
        <f t="shared" si="463"/>
        <v>Elevado</v>
      </c>
      <c r="AA935">
        <v>55</v>
      </c>
      <c r="AB935" t="str">
        <f t="shared" si="474"/>
        <v>Funcion disminuida moderada</v>
      </c>
      <c r="AC935">
        <v>2803</v>
      </c>
      <c r="AD935" t="str">
        <f t="shared" si="475"/>
        <v>Proteinuria</v>
      </c>
      <c r="AE935">
        <v>1962</v>
      </c>
      <c r="AF935" t="str">
        <f t="shared" si="476"/>
        <v>Macroalbuminuria</v>
      </c>
      <c r="AG935">
        <v>391</v>
      </c>
      <c r="AH935" t="str">
        <f t="shared" si="477"/>
        <v>Oliguria</v>
      </c>
      <c r="AI935">
        <v>0</v>
      </c>
      <c r="AJ935" t="str">
        <f t="shared" si="478"/>
        <v>No Diabetico</v>
      </c>
      <c r="AK935">
        <v>191</v>
      </c>
      <c r="AL935" t="str">
        <f t="shared" si="479"/>
        <v>Diabetes</v>
      </c>
      <c r="AM935">
        <v>9.9</v>
      </c>
      <c r="AN935" t="str">
        <f t="shared" si="480"/>
        <v>Diabetes</v>
      </c>
      <c r="AO935">
        <v>268</v>
      </c>
      <c r="AP935" t="str">
        <f t="shared" si="481"/>
        <v>Riesgo</v>
      </c>
      <c r="AQ935">
        <v>192</v>
      </c>
      <c r="AR935" t="str">
        <f t="shared" si="482"/>
        <v>Muy alto</v>
      </c>
      <c r="AS935">
        <v>39</v>
      </c>
      <c r="AT935" t="str">
        <f t="shared" si="483"/>
        <v>Bajo</v>
      </c>
      <c r="AU935">
        <v>430</v>
      </c>
      <c r="AV935" t="str">
        <f t="shared" si="484"/>
        <v>Alto</v>
      </c>
      <c r="AW935">
        <v>134</v>
      </c>
      <c r="AX935" t="str">
        <f t="shared" si="485"/>
        <v>Bajo</v>
      </c>
      <c r="AY935">
        <v>5.6</v>
      </c>
      <c r="AZ935" t="str">
        <f t="shared" si="486"/>
        <v>Alto</v>
      </c>
      <c r="BA935">
        <v>10</v>
      </c>
      <c r="BB935" t="str">
        <f t="shared" si="464"/>
        <v>Baja</v>
      </c>
      <c r="BC935">
        <v>8.1999999999999993</v>
      </c>
      <c r="BD935" t="str">
        <f t="shared" si="487"/>
        <v>Bajo</v>
      </c>
      <c r="BE935">
        <v>6.3</v>
      </c>
      <c r="BF935" t="str">
        <f t="shared" si="488"/>
        <v>Alto</v>
      </c>
      <c r="BG935">
        <v>1</v>
      </c>
      <c r="BH935" t="str">
        <f t="shared" si="489"/>
        <v>Toma ECA</v>
      </c>
      <c r="BI935">
        <v>0</v>
      </c>
      <c r="BJ935" t="str">
        <f t="shared" si="490"/>
        <v>No toma ARB</v>
      </c>
      <c r="BK935">
        <v>1</v>
      </c>
      <c r="BL935" t="str">
        <f t="shared" si="491"/>
        <v>Toma diureticos</v>
      </c>
      <c r="BM935">
        <v>1</v>
      </c>
      <c r="BN935" t="str">
        <f t="shared" si="492"/>
        <v>Toma estatinas</v>
      </c>
      <c r="BO935">
        <v>1</v>
      </c>
      <c r="BP935" t="str">
        <f t="shared" si="493"/>
        <v>Enfermedad renal</v>
      </c>
      <c r="BQ935">
        <v>0</v>
      </c>
      <c r="BR935" t="str">
        <f t="shared" si="494"/>
        <v>Sano</v>
      </c>
    </row>
    <row r="936" spans="1:70" x14ac:dyDescent="0.25">
      <c r="A936" t="s">
        <v>936</v>
      </c>
      <c r="B936">
        <v>61</v>
      </c>
      <c r="C936" t="str">
        <f t="shared" si="465"/>
        <v>Adulto Mayor</v>
      </c>
      <c r="D936" t="s">
        <v>1</v>
      </c>
      <c r="E936">
        <v>27.7</v>
      </c>
      <c r="F936" t="str">
        <f t="shared" si="466"/>
        <v>Sobrepeso</v>
      </c>
      <c r="G936">
        <v>0</v>
      </c>
      <c r="H936" t="str">
        <f t="shared" si="467"/>
        <v>No tiene herencia</v>
      </c>
      <c r="I936">
        <v>102</v>
      </c>
      <c r="J936">
        <v>75</v>
      </c>
      <c r="K936">
        <v>77</v>
      </c>
      <c r="L936" t="str">
        <f t="shared" si="468"/>
        <v>Normal</v>
      </c>
      <c r="M936">
        <v>59</v>
      </c>
      <c r="N936" t="str">
        <f t="shared" si="469"/>
        <v>Normal</v>
      </c>
      <c r="O936">
        <v>1</v>
      </c>
      <c r="P936" t="str">
        <f t="shared" si="470"/>
        <v>Sin limitaciones</v>
      </c>
      <c r="Q936">
        <v>0</v>
      </c>
      <c r="R936" t="str">
        <f t="shared" si="471"/>
        <v>No tiene cetoacidosis</v>
      </c>
      <c r="S936">
        <v>0</v>
      </c>
      <c r="T936" t="str">
        <f t="shared" si="472"/>
        <v>No tiene Insuficiencia</v>
      </c>
      <c r="U936">
        <v>0</v>
      </c>
      <c r="V936" t="str">
        <f t="shared" si="473"/>
        <v>Normotenso</v>
      </c>
      <c r="W936">
        <v>0.7</v>
      </c>
      <c r="X936" t="str">
        <f t="shared" si="462"/>
        <v>Normal</v>
      </c>
      <c r="Y936">
        <v>22</v>
      </c>
      <c r="Z936" t="str">
        <f t="shared" si="463"/>
        <v>Normal</v>
      </c>
      <c r="AA936">
        <v>93</v>
      </c>
      <c r="AB936" t="str">
        <f t="shared" si="474"/>
        <v>Normal</v>
      </c>
      <c r="AC936">
        <v>9</v>
      </c>
      <c r="AD936" t="str">
        <f t="shared" si="475"/>
        <v>Normal</v>
      </c>
      <c r="AE936">
        <v>7</v>
      </c>
      <c r="AF936" t="str">
        <f t="shared" si="476"/>
        <v>Normal</v>
      </c>
      <c r="AG936">
        <v>1936</v>
      </c>
      <c r="AH936" t="str">
        <f t="shared" si="477"/>
        <v>Poliuria</v>
      </c>
      <c r="AI936">
        <v>0</v>
      </c>
      <c r="AJ936" t="str">
        <f t="shared" si="478"/>
        <v>No Diabetico</v>
      </c>
      <c r="AK936">
        <v>119</v>
      </c>
      <c r="AL936" t="str">
        <f t="shared" si="479"/>
        <v>Prediabetes</v>
      </c>
      <c r="AM936">
        <v>5.6</v>
      </c>
      <c r="AN936" t="str">
        <f t="shared" si="480"/>
        <v>Normal</v>
      </c>
      <c r="AO936">
        <v>190</v>
      </c>
      <c r="AP936" t="str">
        <f t="shared" si="481"/>
        <v>Normal</v>
      </c>
      <c r="AQ936">
        <v>115</v>
      </c>
      <c r="AR936" t="str">
        <f t="shared" si="482"/>
        <v>Casi normal</v>
      </c>
      <c r="AS936">
        <v>41</v>
      </c>
      <c r="AT936" t="str">
        <f t="shared" si="483"/>
        <v>Bajo</v>
      </c>
      <c r="AU936">
        <v>162</v>
      </c>
      <c r="AV936" t="str">
        <f t="shared" si="484"/>
        <v>Alto</v>
      </c>
      <c r="AW936">
        <v>144</v>
      </c>
      <c r="AX936" t="str">
        <f t="shared" si="485"/>
        <v>Normal</v>
      </c>
      <c r="AY936">
        <v>4</v>
      </c>
      <c r="AZ936" t="str">
        <f t="shared" si="486"/>
        <v>Normal</v>
      </c>
      <c r="BA936">
        <v>12.2</v>
      </c>
      <c r="BB936" t="str">
        <f t="shared" si="464"/>
        <v>Baja</v>
      </c>
      <c r="BC936">
        <v>8.6999999999999993</v>
      </c>
      <c r="BD936" t="str">
        <f t="shared" si="487"/>
        <v>Normal</v>
      </c>
      <c r="BE936">
        <v>2.8</v>
      </c>
      <c r="BF936" t="str">
        <f t="shared" si="488"/>
        <v>Normal</v>
      </c>
      <c r="BG936">
        <v>0</v>
      </c>
      <c r="BH936" t="str">
        <f t="shared" si="489"/>
        <v>No Toma ECA</v>
      </c>
      <c r="BI936">
        <v>0</v>
      </c>
      <c r="BJ936" t="str">
        <f t="shared" si="490"/>
        <v>No toma ARB</v>
      </c>
      <c r="BK936">
        <v>0</v>
      </c>
      <c r="BL936" t="str">
        <f t="shared" si="491"/>
        <v>No toma diureticos</v>
      </c>
      <c r="BM936">
        <v>1</v>
      </c>
      <c r="BN936" t="str">
        <f t="shared" si="492"/>
        <v>Toma estatinas</v>
      </c>
      <c r="BO936">
        <v>0</v>
      </c>
      <c r="BP936" t="str">
        <f t="shared" si="493"/>
        <v>Sano</v>
      </c>
      <c r="BQ936">
        <v>1</v>
      </c>
      <c r="BR936" t="str">
        <f t="shared" si="494"/>
        <v>Enfermedad cardiovascular</v>
      </c>
    </row>
    <row r="937" spans="1:70" x14ac:dyDescent="0.25">
      <c r="A937" t="s">
        <v>937</v>
      </c>
      <c r="B937">
        <v>40</v>
      </c>
      <c r="C937" t="str">
        <f t="shared" si="465"/>
        <v>Adulto</v>
      </c>
      <c r="D937" t="s">
        <v>6</v>
      </c>
      <c r="E937">
        <v>21.1</v>
      </c>
      <c r="F937" t="str">
        <f t="shared" si="466"/>
        <v>Peso Normal</v>
      </c>
      <c r="G937">
        <v>0</v>
      </c>
      <c r="H937" t="str">
        <f t="shared" si="467"/>
        <v>No tiene herencia</v>
      </c>
      <c r="I937">
        <v>107</v>
      </c>
      <c r="J937">
        <v>78</v>
      </c>
      <c r="K937">
        <v>82</v>
      </c>
      <c r="L937" t="str">
        <f t="shared" si="468"/>
        <v>Normal</v>
      </c>
      <c r="M937">
        <v>67</v>
      </c>
      <c r="N937" t="str">
        <f t="shared" si="469"/>
        <v>Normal</v>
      </c>
      <c r="O937">
        <v>2</v>
      </c>
      <c r="P937" t="str">
        <f t="shared" si="470"/>
        <v>Ligera limitaciones</v>
      </c>
      <c r="Q937">
        <v>0</v>
      </c>
      <c r="R937" t="str">
        <f t="shared" si="471"/>
        <v>No tiene cetoacidosis</v>
      </c>
      <c r="S937">
        <v>0</v>
      </c>
      <c r="T937" t="str">
        <f t="shared" si="472"/>
        <v>No tiene Insuficiencia</v>
      </c>
      <c r="U937">
        <v>0</v>
      </c>
      <c r="V937" t="str">
        <f t="shared" si="473"/>
        <v>Normotenso</v>
      </c>
      <c r="W937">
        <v>1.1000000000000001</v>
      </c>
      <c r="X937" t="str">
        <f t="shared" si="462"/>
        <v>Alto</v>
      </c>
      <c r="Y937">
        <v>31</v>
      </c>
      <c r="Z937" t="str">
        <f t="shared" si="463"/>
        <v>Normal</v>
      </c>
      <c r="AA937">
        <v>104</v>
      </c>
      <c r="AB937" t="str">
        <f t="shared" si="474"/>
        <v>Normal</v>
      </c>
      <c r="AC937">
        <v>9</v>
      </c>
      <c r="AD937" t="str">
        <f t="shared" si="475"/>
        <v>Normal</v>
      </c>
      <c r="AE937">
        <v>7</v>
      </c>
      <c r="AF937" t="str">
        <f t="shared" si="476"/>
        <v>Normal</v>
      </c>
      <c r="AG937">
        <v>1130</v>
      </c>
      <c r="AH937" t="str">
        <f t="shared" si="477"/>
        <v>Poliuria</v>
      </c>
      <c r="AI937">
        <v>0</v>
      </c>
      <c r="AJ937" t="str">
        <f t="shared" si="478"/>
        <v>No Diabetico</v>
      </c>
      <c r="AK937">
        <v>99</v>
      </c>
      <c r="AL937" t="str">
        <f t="shared" si="479"/>
        <v>Normal</v>
      </c>
      <c r="AM937">
        <v>5.2</v>
      </c>
      <c r="AN937" t="str">
        <f t="shared" si="480"/>
        <v>Normal</v>
      </c>
      <c r="AO937">
        <v>170</v>
      </c>
      <c r="AP937" t="str">
        <f t="shared" si="481"/>
        <v>Normal</v>
      </c>
      <c r="AQ937">
        <v>95</v>
      </c>
      <c r="AR937" t="str">
        <f t="shared" si="482"/>
        <v>Normal</v>
      </c>
      <c r="AS937">
        <v>40</v>
      </c>
      <c r="AT937" t="str">
        <f t="shared" si="483"/>
        <v>Bajo</v>
      </c>
      <c r="AU937">
        <v>84</v>
      </c>
      <c r="AV937" t="str">
        <f t="shared" si="484"/>
        <v>Normal</v>
      </c>
      <c r="AW937">
        <v>142</v>
      </c>
      <c r="AX937" t="str">
        <f t="shared" si="485"/>
        <v>Normal</v>
      </c>
      <c r="AY937">
        <v>4.7</v>
      </c>
      <c r="AZ937" t="str">
        <f t="shared" si="486"/>
        <v>Normal</v>
      </c>
      <c r="BA937">
        <v>13.8</v>
      </c>
      <c r="BB937" t="str">
        <f t="shared" si="464"/>
        <v>Normal</v>
      </c>
      <c r="BC937">
        <v>9.9</v>
      </c>
      <c r="BD937" t="str">
        <f t="shared" si="487"/>
        <v>Normal</v>
      </c>
      <c r="BE937">
        <v>2.8</v>
      </c>
      <c r="BF937" t="str">
        <f t="shared" si="488"/>
        <v>Normal</v>
      </c>
      <c r="BG937">
        <v>1</v>
      </c>
      <c r="BH937" t="str">
        <f t="shared" si="489"/>
        <v>Toma ECA</v>
      </c>
      <c r="BI937">
        <v>1</v>
      </c>
      <c r="BJ937" t="str">
        <f t="shared" si="490"/>
        <v>Toma ARB</v>
      </c>
      <c r="BK937">
        <v>0</v>
      </c>
      <c r="BL937" t="str">
        <f t="shared" si="491"/>
        <v>No toma diureticos</v>
      </c>
      <c r="BM937">
        <v>0</v>
      </c>
      <c r="BN937" t="str">
        <f t="shared" si="492"/>
        <v>No toma estatinas</v>
      </c>
      <c r="BO937">
        <v>0</v>
      </c>
      <c r="BP937" t="str">
        <f t="shared" si="493"/>
        <v>Sano</v>
      </c>
      <c r="BQ937">
        <v>1</v>
      </c>
      <c r="BR937" t="str">
        <f t="shared" si="494"/>
        <v>Enfermedad cardiovascular</v>
      </c>
    </row>
    <row r="938" spans="1:70" x14ac:dyDescent="0.25">
      <c r="A938" t="s">
        <v>938</v>
      </c>
      <c r="B938">
        <v>44</v>
      </c>
      <c r="C938" t="str">
        <f t="shared" si="465"/>
        <v>Adulto</v>
      </c>
      <c r="D938" t="s">
        <v>6</v>
      </c>
      <c r="E938">
        <v>29.2</v>
      </c>
      <c r="F938" t="str">
        <f t="shared" si="466"/>
        <v>Sobrepeso</v>
      </c>
      <c r="G938">
        <v>0</v>
      </c>
      <c r="H938" t="str">
        <f t="shared" si="467"/>
        <v>No tiene herencia</v>
      </c>
      <c r="I938">
        <v>134</v>
      </c>
      <c r="J938">
        <v>83</v>
      </c>
      <c r="K938">
        <v>90</v>
      </c>
      <c r="L938" t="str">
        <f t="shared" si="468"/>
        <v>Normal</v>
      </c>
      <c r="M938">
        <v>57</v>
      </c>
      <c r="N938" t="str">
        <f t="shared" si="469"/>
        <v>Normal</v>
      </c>
      <c r="O938">
        <v>2</v>
      </c>
      <c r="P938" t="str">
        <f t="shared" si="470"/>
        <v>Ligera limitaciones</v>
      </c>
      <c r="Q938">
        <v>0</v>
      </c>
      <c r="R938" t="str">
        <f t="shared" si="471"/>
        <v>No tiene cetoacidosis</v>
      </c>
      <c r="S938">
        <v>0</v>
      </c>
      <c r="T938" t="str">
        <f t="shared" si="472"/>
        <v>No tiene Insuficiencia</v>
      </c>
      <c r="U938">
        <v>1</v>
      </c>
      <c r="V938" t="str">
        <f t="shared" si="473"/>
        <v>Hipertenso</v>
      </c>
      <c r="W938">
        <v>1.2</v>
      </c>
      <c r="X938" t="str">
        <f t="shared" si="462"/>
        <v>Alto</v>
      </c>
      <c r="Y938">
        <v>15</v>
      </c>
      <c r="Z938" t="str">
        <f t="shared" si="463"/>
        <v>Bajo</v>
      </c>
      <c r="AA938">
        <v>119</v>
      </c>
      <c r="AB938" t="str">
        <f t="shared" si="474"/>
        <v>Normal</v>
      </c>
      <c r="AC938">
        <v>9</v>
      </c>
      <c r="AD938" t="str">
        <f t="shared" si="475"/>
        <v>Normal</v>
      </c>
      <c r="AE938">
        <v>7</v>
      </c>
      <c r="AF938" t="str">
        <f t="shared" si="476"/>
        <v>Normal</v>
      </c>
      <c r="AG938">
        <v>2371</v>
      </c>
      <c r="AH938" t="str">
        <f t="shared" si="477"/>
        <v>Poliuria</v>
      </c>
      <c r="AI938">
        <v>1</v>
      </c>
      <c r="AJ938" t="str">
        <f t="shared" si="478"/>
        <v>Diabetico</v>
      </c>
      <c r="AK938">
        <v>88</v>
      </c>
      <c r="AL938" t="str">
        <f t="shared" si="479"/>
        <v>Normal</v>
      </c>
      <c r="AM938">
        <v>5.0999999999999996</v>
      </c>
      <c r="AN938" t="str">
        <f t="shared" si="480"/>
        <v>Normal</v>
      </c>
      <c r="AO938">
        <v>218</v>
      </c>
      <c r="AP938" t="str">
        <f t="shared" si="481"/>
        <v>Alto</v>
      </c>
      <c r="AQ938">
        <v>105</v>
      </c>
      <c r="AR938" t="str">
        <f t="shared" si="482"/>
        <v>Casi normal</v>
      </c>
      <c r="AS938">
        <v>70</v>
      </c>
      <c r="AT938" t="str">
        <f t="shared" si="483"/>
        <v>Normal</v>
      </c>
      <c r="AU938">
        <v>132</v>
      </c>
      <c r="AV938" t="str">
        <f t="shared" si="484"/>
        <v>Normal</v>
      </c>
      <c r="AW938">
        <v>143</v>
      </c>
      <c r="AX938" t="str">
        <f t="shared" si="485"/>
        <v>Normal</v>
      </c>
      <c r="AY938">
        <v>5</v>
      </c>
      <c r="AZ938" t="str">
        <f t="shared" si="486"/>
        <v>Normal</v>
      </c>
      <c r="BA938">
        <v>12.4</v>
      </c>
      <c r="BB938" t="str">
        <f t="shared" si="464"/>
        <v>Normal</v>
      </c>
      <c r="BC938">
        <v>10.3</v>
      </c>
      <c r="BD938" t="str">
        <f t="shared" si="487"/>
        <v>Normal</v>
      </c>
      <c r="BE938">
        <v>3.4</v>
      </c>
      <c r="BF938" t="str">
        <f t="shared" si="488"/>
        <v>Normal</v>
      </c>
      <c r="BG938">
        <v>0</v>
      </c>
      <c r="BH938" t="str">
        <f t="shared" si="489"/>
        <v>No Toma ECA</v>
      </c>
      <c r="BI938">
        <v>1</v>
      </c>
      <c r="BJ938" t="str">
        <f t="shared" si="490"/>
        <v>Toma ARB</v>
      </c>
      <c r="BK938">
        <v>0</v>
      </c>
      <c r="BL938" t="str">
        <f t="shared" si="491"/>
        <v>No toma diureticos</v>
      </c>
      <c r="BM938">
        <v>0</v>
      </c>
      <c r="BN938" t="str">
        <f t="shared" si="492"/>
        <v>No toma estatinas</v>
      </c>
      <c r="BO938">
        <v>0</v>
      </c>
      <c r="BP938" t="str">
        <f t="shared" si="493"/>
        <v>Sano</v>
      </c>
      <c r="BQ938">
        <v>0</v>
      </c>
      <c r="BR938" t="str">
        <f t="shared" si="494"/>
        <v>Sano</v>
      </c>
    </row>
    <row r="939" spans="1:70" x14ac:dyDescent="0.25">
      <c r="A939" t="s">
        <v>939</v>
      </c>
      <c r="B939">
        <v>56</v>
      </c>
      <c r="C939" t="str">
        <f t="shared" si="465"/>
        <v>Adulto</v>
      </c>
      <c r="D939" t="s">
        <v>1</v>
      </c>
      <c r="E939">
        <v>25.9</v>
      </c>
      <c r="F939" t="str">
        <f t="shared" si="466"/>
        <v>Sobrepeso</v>
      </c>
      <c r="G939">
        <v>0</v>
      </c>
      <c r="H939" t="str">
        <f t="shared" si="467"/>
        <v>No tiene herencia</v>
      </c>
      <c r="I939">
        <v>109</v>
      </c>
      <c r="J939">
        <v>74</v>
      </c>
      <c r="K939">
        <v>85</v>
      </c>
      <c r="L939" t="str">
        <f t="shared" si="468"/>
        <v>Normal</v>
      </c>
      <c r="M939">
        <v>68</v>
      </c>
      <c r="N939" t="str">
        <f t="shared" si="469"/>
        <v>Normal</v>
      </c>
      <c r="O939">
        <v>1</v>
      </c>
      <c r="P939" t="str">
        <f t="shared" si="470"/>
        <v>Sin limitaciones</v>
      </c>
      <c r="Q939">
        <v>0</v>
      </c>
      <c r="R939" t="str">
        <f t="shared" si="471"/>
        <v>No tiene cetoacidosis</v>
      </c>
      <c r="S939">
        <v>0</v>
      </c>
      <c r="T939" t="str">
        <f t="shared" si="472"/>
        <v>No tiene Insuficiencia</v>
      </c>
      <c r="U939">
        <v>0</v>
      </c>
      <c r="V939" t="str">
        <f t="shared" si="473"/>
        <v>Normotenso</v>
      </c>
      <c r="W939">
        <v>0.7</v>
      </c>
      <c r="X939" t="str">
        <f t="shared" si="462"/>
        <v>Normal</v>
      </c>
      <c r="Y939">
        <v>38</v>
      </c>
      <c r="Z939" t="str">
        <f t="shared" si="463"/>
        <v>Normal</v>
      </c>
      <c r="AA939">
        <v>113</v>
      </c>
      <c r="AB939" t="str">
        <f t="shared" si="474"/>
        <v>Normal</v>
      </c>
      <c r="AC939">
        <v>5</v>
      </c>
      <c r="AD939" t="str">
        <f t="shared" si="475"/>
        <v>Normal</v>
      </c>
      <c r="AE939">
        <v>4</v>
      </c>
      <c r="AF939" t="str">
        <f t="shared" si="476"/>
        <v>Normal</v>
      </c>
      <c r="AG939">
        <v>1459</v>
      </c>
      <c r="AH939" t="str">
        <f t="shared" si="477"/>
        <v>Poliuria</v>
      </c>
      <c r="AI939">
        <v>0</v>
      </c>
      <c r="AJ939" t="str">
        <f t="shared" si="478"/>
        <v>No Diabetico</v>
      </c>
      <c r="AK939">
        <v>82</v>
      </c>
      <c r="AL939" t="str">
        <f t="shared" si="479"/>
        <v>Normal</v>
      </c>
      <c r="AM939">
        <v>5.6</v>
      </c>
      <c r="AN939" t="str">
        <f t="shared" si="480"/>
        <v>Normal</v>
      </c>
      <c r="AO939">
        <v>181</v>
      </c>
      <c r="AP939" t="str">
        <f t="shared" si="481"/>
        <v>Normal</v>
      </c>
      <c r="AQ939">
        <v>95</v>
      </c>
      <c r="AR939" t="str">
        <f t="shared" si="482"/>
        <v>Normal</v>
      </c>
      <c r="AS939">
        <v>45</v>
      </c>
      <c r="AT939" t="str">
        <f t="shared" si="483"/>
        <v>Bajo</v>
      </c>
      <c r="AU939">
        <v>89</v>
      </c>
      <c r="AV939" t="str">
        <f t="shared" si="484"/>
        <v>Normal</v>
      </c>
      <c r="AW939">
        <v>135</v>
      </c>
      <c r="AX939" t="str">
        <f t="shared" si="485"/>
        <v>Normal</v>
      </c>
      <c r="AY939">
        <v>4.3</v>
      </c>
      <c r="AZ939" t="str">
        <f t="shared" si="486"/>
        <v>Normal</v>
      </c>
      <c r="BA939">
        <v>16</v>
      </c>
      <c r="BB939" t="str">
        <f t="shared" si="464"/>
        <v>Normal</v>
      </c>
      <c r="BC939">
        <v>8.9</v>
      </c>
      <c r="BD939" t="str">
        <f t="shared" si="487"/>
        <v>Normal</v>
      </c>
      <c r="BE939">
        <v>2.8</v>
      </c>
      <c r="BF939" t="str">
        <f t="shared" si="488"/>
        <v>Normal</v>
      </c>
      <c r="BG939">
        <v>1</v>
      </c>
      <c r="BH939" t="str">
        <f t="shared" si="489"/>
        <v>Toma ECA</v>
      </c>
      <c r="BI939">
        <v>0</v>
      </c>
      <c r="BJ939" t="str">
        <f t="shared" si="490"/>
        <v>No toma ARB</v>
      </c>
      <c r="BK939">
        <v>0</v>
      </c>
      <c r="BL939" t="str">
        <f t="shared" si="491"/>
        <v>No toma diureticos</v>
      </c>
      <c r="BM939">
        <v>0</v>
      </c>
      <c r="BN939" t="str">
        <f t="shared" si="492"/>
        <v>No toma estatinas</v>
      </c>
      <c r="BO939">
        <v>0</v>
      </c>
      <c r="BP939" t="str">
        <f t="shared" si="493"/>
        <v>Sano</v>
      </c>
      <c r="BQ939">
        <v>0</v>
      </c>
      <c r="BR939" t="str">
        <f t="shared" si="494"/>
        <v>Sano</v>
      </c>
    </row>
    <row r="940" spans="1:70" x14ac:dyDescent="0.25">
      <c r="A940" t="s">
        <v>940</v>
      </c>
      <c r="B940">
        <v>65</v>
      </c>
      <c r="C940" t="str">
        <f t="shared" si="465"/>
        <v>Adulto Mayor</v>
      </c>
      <c r="D940" t="s">
        <v>1</v>
      </c>
      <c r="E940">
        <v>28.6</v>
      </c>
      <c r="F940" t="str">
        <f t="shared" si="466"/>
        <v>Sobrepeso</v>
      </c>
      <c r="G940">
        <v>0</v>
      </c>
      <c r="H940" t="str">
        <f t="shared" si="467"/>
        <v>No tiene herencia</v>
      </c>
      <c r="I940">
        <v>183</v>
      </c>
      <c r="J940">
        <v>108</v>
      </c>
      <c r="K940">
        <v>92</v>
      </c>
      <c r="L940" t="str">
        <f t="shared" si="468"/>
        <v>Normal</v>
      </c>
      <c r="M940">
        <v>38</v>
      </c>
      <c r="N940" t="str">
        <f t="shared" si="469"/>
        <v>Reducida</v>
      </c>
      <c r="O940">
        <v>4</v>
      </c>
      <c r="P940" t="str">
        <f t="shared" si="470"/>
        <v>Incapacidad</v>
      </c>
      <c r="Q940">
        <v>0</v>
      </c>
      <c r="R940" t="str">
        <f t="shared" si="471"/>
        <v>No tiene cetoacidosis</v>
      </c>
      <c r="S940">
        <v>0</v>
      </c>
      <c r="T940" t="str">
        <f t="shared" si="472"/>
        <v>No tiene Insuficiencia</v>
      </c>
      <c r="U940">
        <v>1</v>
      </c>
      <c r="V940" t="str">
        <f t="shared" si="473"/>
        <v>Hipertenso</v>
      </c>
      <c r="W940">
        <v>3.6</v>
      </c>
      <c r="X940" t="str">
        <f t="shared" si="462"/>
        <v>Alto</v>
      </c>
      <c r="Y940">
        <v>120</v>
      </c>
      <c r="Z940" t="str">
        <f t="shared" si="463"/>
        <v>Riesgo</v>
      </c>
      <c r="AA940">
        <v>40</v>
      </c>
      <c r="AB940" t="str">
        <f t="shared" si="474"/>
        <v>Funcion disminuida moderada</v>
      </c>
      <c r="AC940">
        <v>1404</v>
      </c>
      <c r="AD940" t="str">
        <f t="shared" si="475"/>
        <v>Proteinuria</v>
      </c>
      <c r="AE940">
        <v>1263</v>
      </c>
      <c r="AF940" t="str">
        <f t="shared" si="476"/>
        <v>Macroalbuminuria</v>
      </c>
      <c r="AG940">
        <v>528</v>
      </c>
      <c r="AH940" t="str">
        <f t="shared" si="477"/>
        <v>Poliuria</v>
      </c>
      <c r="AI940">
        <v>1</v>
      </c>
      <c r="AJ940" t="str">
        <f t="shared" si="478"/>
        <v>Diabetico</v>
      </c>
      <c r="AK940">
        <v>187</v>
      </c>
      <c r="AL940" t="str">
        <f t="shared" si="479"/>
        <v>Diabetes</v>
      </c>
      <c r="AM940">
        <v>8.8000000000000007</v>
      </c>
      <c r="AN940" t="str">
        <f t="shared" si="480"/>
        <v>Diabetes</v>
      </c>
      <c r="AO940">
        <v>310</v>
      </c>
      <c r="AP940" t="str">
        <f t="shared" si="481"/>
        <v>Riesgo</v>
      </c>
      <c r="AQ940">
        <v>187</v>
      </c>
      <c r="AR940" t="str">
        <f t="shared" si="482"/>
        <v>Alto</v>
      </c>
      <c r="AS940">
        <v>38</v>
      </c>
      <c r="AT940" t="str">
        <f t="shared" si="483"/>
        <v>Bajo</v>
      </c>
      <c r="AU940">
        <v>337</v>
      </c>
      <c r="AV940" t="str">
        <f t="shared" si="484"/>
        <v>Alto</v>
      </c>
      <c r="AW940">
        <v>140</v>
      </c>
      <c r="AX940" t="str">
        <f t="shared" si="485"/>
        <v>Normal</v>
      </c>
      <c r="AY940">
        <v>5</v>
      </c>
      <c r="AZ940" t="str">
        <f t="shared" si="486"/>
        <v>Normal</v>
      </c>
      <c r="BA940">
        <v>8.3000000000000007</v>
      </c>
      <c r="BB940" t="str">
        <f t="shared" si="464"/>
        <v>Baja</v>
      </c>
      <c r="BC940">
        <v>8.4</v>
      </c>
      <c r="BD940" t="str">
        <f t="shared" si="487"/>
        <v>Bajo</v>
      </c>
      <c r="BE940">
        <v>5.2</v>
      </c>
      <c r="BF940" t="str">
        <f t="shared" si="488"/>
        <v>Alto</v>
      </c>
      <c r="BG940">
        <v>0</v>
      </c>
      <c r="BH940" t="str">
        <f t="shared" si="489"/>
        <v>No Toma ECA</v>
      </c>
      <c r="BI940">
        <v>0</v>
      </c>
      <c r="BJ940" t="str">
        <f t="shared" si="490"/>
        <v>No toma ARB</v>
      </c>
      <c r="BK940">
        <v>0</v>
      </c>
      <c r="BL940" t="str">
        <f t="shared" si="491"/>
        <v>No toma diureticos</v>
      </c>
      <c r="BM940">
        <v>1</v>
      </c>
      <c r="BN940" t="str">
        <f t="shared" si="492"/>
        <v>Toma estatinas</v>
      </c>
      <c r="BO940">
        <v>1</v>
      </c>
      <c r="BP940" t="str">
        <f t="shared" si="493"/>
        <v>Enfermedad renal</v>
      </c>
      <c r="BQ940">
        <v>0</v>
      </c>
      <c r="BR940" t="str">
        <f t="shared" si="494"/>
        <v>Sano</v>
      </c>
    </row>
    <row r="941" spans="1:70" x14ac:dyDescent="0.25">
      <c r="A941" t="s">
        <v>941</v>
      </c>
      <c r="B941">
        <v>68</v>
      </c>
      <c r="C941" t="str">
        <f t="shared" si="465"/>
        <v>Adulto Mayor</v>
      </c>
      <c r="D941" t="s">
        <v>1</v>
      </c>
      <c r="E941">
        <v>37.799999999999997</v>
      </c>
      <c r="F941" t="str">
        <f t="shared" si="466"/>
        <v>Obesidad II</v>
      </c>
      <c r="G941">
        <v>1</v>
      </c>
      <c r="H941" t="str">
        <f t="shared" si="467"/>
        <v>Tiene herencia</v>
      </c>
      <c r="I941">
        <v>188</v>
      </c>
      <c r="J941">
        <v>92</v>
      </c>
      <c r="K941">
        <v>75</v>
      </c>
      <c r="L941" t="str">
        <f t="shared" si="468"/>
        <v>Normal</v>
      </c>
      <c r="M941">
        <v>27</v>
      </c>
      <c r="N941" t="str">
        <f t="shared" si="469"/>
        <v>Reducida</v>
      </c>
      <c r="O941">
        <v>3</v>
      </c>
      <c r="P941" t="str">
        <f t="shared" si="470"/>
        <v>Limitacion marcada</v>
      </c>
      <c r="Q941">
        <v>0</v>
      </c>
      <c r="R941" t="str">
        <f t="shared" si="471"/>
        <v>No tiene cetoacidosis</v>
      </c>
      <c r="S941">
        <v>0</v>
      </c>
      <c r="T941" t="str">
        <f t="shared" si="472"/>
        <v>No tiene Insuficiencia</v>
      </c>
      <c r="U941">
        <v>1</v>
      </c>
      <c r="V941" t="str">
        <f t="shared" si="473"/>
        <v>Hipertenso</v>
      </c>
      <c r="W941">
        <v>2.1</v>
      </c>
      <c r="X941" t="str">
        <f t="shared" si="462"/>
        <v>Alto</v>
      </c>
      <c r="Y941">
        <v>57</v>
      </c>
      <c r="Z941" t="str">
        <f t="shared" si="463"/>
        <v>Elevado</v>
      </c>
      <c r="AA941">
        <v>13</v>
      </c>
      <c r="AB941" t="str">
        <f t="shared" si="474"/>
        <v>Fallo renal</v>
      </c>
      <c r="AC941">
        <v>2673</v>
      </c>
      <c r="AD941" t="str">
        <f t="shared" si="475"/>
        <v>Proteinuria</v>
      </c>
      <c r="AE941">
        <v>2138</v>
      </c>
      <c r="AF941" t="str">
        <f t="shared" si="476"/>
        <v>Macroalbuminuria</v>
      </c>
      <c r="AG941">
        <v>886</v>
      </c>
      <c r="AH941" t="str">
        <f t="shared" si="477"/>
        <v>Poliuria</v>
      </c>
      <c r="AI941">
        <v>1</v>
      </c>
      <c r="AJ941" t="str">
        <f t="shared" si="478"/>
        <v>Diabetico</v>
      </c>
      <c r="AK941">
        <v>217</v>
      </c>
      <c r="AL941" t="str">
        <f t="shared" si="479"/>
        <v>Diabetes</v>
      </c>
      <c r="AM941">
        <v>6.9</v>
      </c>
      <c r="AN941" t="str">
        <f t="shared" si="480"/>
        <v>Diabetes</v>
      </c>
      <c r="AO941">
        <v>208</v>
      </c>
      <c r="AP941" t="str">
        <f t="shared" si="481"/>
        <v>Alto</v>
      </c>
      <c r="AQ941">
        <v>165</v>
      </c>
      <c r="AR941" t="str">
        <f t="shared" si="482"/>
        <v>Alto</v>
      </c>
      <c r="AS941">
        <v>41</v>
      </c>
      <c r="AT941" t="str">
        <f t="shared" si="483"/>
        <v>Bajo</v>
      </c>
      <c r="AU941">
        <v>282</v>
      </c>
      <c r="AV941" t="str">
        <f t="shared" si="484"/>
        <v>Alto</v>
      </c>
      <c r="AW941">
        <v>134</v>
      </c>
      <c r="AX941" t="str">
        <f t="shared" si="485"/>
        <v>Bajo</v>
      </c>
      <c r="AY941">
        <v>5.3</v>
      </c>
      <c r="AZ941" t="str">
        <f t="shared" si="486"/>
        <v>Alto</v>
      </c>
      <c r="BA941">
        <v>9.8000000000000007</v>
      </c>
      <c r="BB941" t="str">
        <f t="shared" si="464"/>
        <v>Baja</v>
      </c>
      <c r="BC941">
        <v>7.7</v>
      </c>
      <c r="BD941" t="str">
        <f t="shared" si="487"/>
        <v>Bajo</v>
      </c>
      <c r="BE941">
        <v>5.0999999999999996</v>
      </c>
      <c r="BF941" t="str">
        <f t="shared" si="488"/>
        <v>Alto</v>
      </c>
      <c r="BG941">
        <v>0</v>
      </c>
      <c r="BH941" t="str">
        <f t="shared" si="489"/>
        <v>No Toma ECA</v>
      </c>
      <c r="BI941">
        <v>0</v>
      </c>
      <c r="BJ941" t="str">
        <f t="shared" si="490"/>
        <v>No toma ARB</v>
      </c>
      <c r="BK941">
        <v>0</v>
      </c>
      <c r="BL941" t="str">
        <f t="shared" si="491"/>
        <v>No toma diureticos</v>
      </c>
      <c r="BM941">
        <v>0</v>
      </c>
      <c r="BN941" t="str">
        <f t="shared" si="492"/>
        <v>No toma estatinas</v>
      </c>
      <c r="BO941">
        <v>1</v>
      </c>
      <c r="BP941" t="str">
        <f t="shared" si="493"/>
        <v>Enfermedad renal</v>
      </c>
      <c r="BQ941">
        <v>1</v>
      </c>
      <c r="BR941" t="str">
        <f t="shared" si="494"/>
        <v>Enfermedad cardiovascular</v>
      </c>
    </row>
    <row r="942" spans="1:70" x14ac:dyDescent="0.25">
      <c r="A942" t="s">
        <v>942</v>
      </c>
      <c r="B942">
        <v>58</v>
      </c>
      <c r="C942" t="str">
        <f t="shared" si="465"/>
        <v>Adulto</v>
      </c>
      <c r="D942" t="s">
        <v>6</v>
      </c>
      <c r="E942">
        <v>30.9</v>
      </c>
      <c r="F942" t="str">
        <f t="shared" si="466"/>
        <v>Obesidad I</v>
      </c>
      <c r="G942">
        <v>1</v>
      </c>
      <c r="H942" t="str">
        <f t="shared" si="467"/>
        <v>Tiene herencia</v>
      </c>
      <c r="I942">
        <v>156</v>
      </c>
      <c r="J942">
        <v>110</v>
      </c>
      <c r="K942">
        <v>76</v>
      </c>
      <c r="L942" t="str">
        <f t="shared" si="468"/>
        <v>Normal</v>
      </c>
      <c r="M942">
        <v>28</v>
      </c>
      <c r="N942" t="str">
        <f t="shared" si="469"/>
        <v>Reducida</v>
      </c>
      <c r="O942">
        <v>2</v>
      </c>
      <c r="P942" t="str">
        <f t="shared" si="470"/>
        <v>Ligera limitaciones</v>
      </c>
      <c r="Q942">
        <v>0</v>
      </c>
      <c r="R942" t="str">
        <f t="shared" si="471"/>
        <v>No tiene cetoacidosis</v>
      </c>
      <c r="S942">
        <v>0</v>
      </c>
      <c r="T942" t="str">
        <f t="shared" si="472"/>
        <v>No tiene Insuficiencia</v>
      </c>
      <c r="U942">
        <v>1</v>
      </c>
      <c r="V942" t="str">
        <f t="shared" si="473"/>
        <v>Hipertenso</v>
      </c>
      <c r="W942">
        <v>3</v>
      </c>
      <c r="X942" t="str">
        <f t="shared" si="462"/>
        <v>Alto</v>
      </c>
      <c r="Y942">
        <v>89</v>
      </c>
      <c r="Z942" t="str">
        <f t="shared" si="463"/>
        <v>Elevado</v>
      </c>
      <c r="AA942">
        <v>35</v>
      </c>
      <c r="AB942" t="str">
        <f t="shared" si="474"/>
        <v>Funcion disminuida moderada</v>
      </c>
      <c r="AC942">
        <v>1917</v>
      </c>
      <c r="AD942" t="str">
        <f t="shared" si="475"/>
        <v>Proteinuria</v>
      </c>
      <c r="AE942">
        <v>1533</v>
      </c>
      <c r="AF942" t="str">
        <f t="shared" si="476"/>
        <v>Macroalbuminuria</v>
      </c>
      <c r="AG942">
        <v>520</v>
      </c>
      <c r="AH942" t="str">
        <f t="shared" si="477"/>
        <v>Poliuria</v>
      </c>
      <c r="AI942">
        <v>0</v>
      </c>
      <c r="AJ942" t="str">
        <f t="shared" si="478"/>
        <v>No Diabetico</v>
      </c>
      <c r="AK942">
        <v>211</v>
      </c>
      <c r="AL942" t="str">
        <f t="shared" si="479"/>
        <v>Diabetes</v>
      </c>
      <c r="AM942">
        <v>10.1</v>
      </c>
      <c r="AN942" t="str">
        <f t="shared" si="480"/>
        <v>Diabetes</v>
      </c>
      <c r="AO942">
        <v>210</v>
      </c>
      <c r="AP942" t="str">
        <f t="shared" si="481"/>
        <v>Alto</v>
      </c>
      <c r="AQ942">
        <v>156</v>
      </c>
      <c r="AR942" t="str">
        <f t="shared" si="482"/>
        <v>Limite alto</v>
      </c>
      <c r="AS942">
        <v>25</v>
      </c>
      <c r="AT942" t="str">
        <f t="shared" si="483"/>
        <v>Bajo</v>
      </c>
      <c r="AU942">
        <v>399</v>
      </c>
      <c r="AV942" t="str">
        <f t="shared" si="484"/>
        <v>Alto</v>
      </c>
      <c r="AW942">
        <v>136</v>
      </c>
      <c r="AX942" t="str">
        <f t="shared" si="485"/>
        <v>Normal</v>
      </c>
      <c r="AY942">
        <v>5.0999999999999996</v>
      </c>
      <c r="AZ942" t="str">
        <f t="shared" si="486"/>
        <v>Alto</v>
      </c>
      <c r="BA942">
        <v>8.8000000000000007</v>
      </c>
      <c r="BB942" t="str">
        <f t="shared" si="464"/>
        <v>Baja</v>
      </c>
      <c r="BC942">
        <v>9</v>
      </c>
      <c r="BD942" t="str">
        <f t="shared" si="487"/>
        <v>Normal</v>
      </c>
      <c r="BE942">
        <v>6.4</v>
      </c>
      <c r="BF942" t="str">
        <f t="shared" si="488"/>
        <v>Alto</v>
      </c>
      <c r="BG942">
        <v>1</v>
      </c>
      <c r="BH942" t="str">
        <f t="shared" si="489"/>
        <v>Toma ECA</v>
      </c>
      <c r="BI942">
        <v>1</v>
      </c>
      <c r="BJ942" t="str">
        <f t="shared" si="490"/>
        <v>Toma ARB</v>
      </c>
      <c r="BK942">
        <v>1</v>
      </c>
      <c r="BL942" t="str">
        <f t="shared" si="491"/>
        <v>Toma diureticos</v>
      </c>
      <c r="BM942">
        <v>1</v>
      </c>
      <c r="BN942" t="str">
        <f t="shared" si="492"/>
        <v>Toma estatinas</v>
      </c>
      <c r="BO942">
        <v>1</v>
      </c>
      <c r="BP942" t="str">
        <f t="shared" si="493"/>
        <v>Enfermedad renal</v>
      </c>
      <c r="BQ942">
        <v>1</v>
      </c>
      <c r="BR942" t="str">
        <f t="shared" si="494"/>
        <v>Enfermedad cardiovascular</v>
      </c>
    </row>
    <row r="943" spans="1:70" x14ac:dyDescent="0.25">
      <c r="A943" t="s">
        <v>943</v>
      </c>
      <c r="B943">
        <v>67</v>
      </c>
      <c r="C943" t="str">
        <f t="shared" si="465"/>
        <v>Adulto Mayor</v>
      </c>
      <c r="D943" t="s">
        <v>6</v>
      </c>
      <c r="E943">
        <v>23.9</v>
      </c>
      <c r="F943" t="str">
        <f t="shared" si="466"/>
        <v>Peso Normal</v>
      </c>
      <c r="G943">
        <v>0</v>
      </c>
      <c r="H943" t="str">
        <f t="shared" si="467"/>
        <v>No tiene herencia</v>
      </c>
      <c r="I943">
        <v>114</v>
      </c>
      <c r="J943">
        <v>70</v>
      </c>
      <c r="K943">
        <v>60</v>
      </c>
      <c r="L943" t="str">
        <f t="shared" si="468"/>
        <v>Normal</v>
      </c>
      <c r="M943">
        <v>58</v>
      </c>
      <c r="N943" t="str">
        <f t="shared" si="469"/>
        <v>Normal</v>
      </c>
      <c r="O943">
        <v>2</v>
      </c>
      <c r="P943" t="str">
        <f t="shared" si="470"/>
        <v>Ligera limitaciones</v>
      </c>
      <c r="Q943">
        <v>0</v>
      </c>
      <c r="R943" t="str">
        <f t="shared" si="471"/>
        <v>No tiene cetoacidosis</v>
      </c>
      <c r="S943">
        <v>0</v>
      </c>
      <c r="T943" t="str">
        <f t="shared" si="472"/>
        <v>No tiene Insuficiencia</v>
      </c>
      <c r="U943">
        <v>0</v>
      </c>
      <c r="V943" t="str">
        <f t="shared" si="473"/>
        <v>Normotenso</v>
      </c>
      <c r="W943">
        <v>0.9</v>
      </c>
      <c r="X943" t="str">
        <f t="shared" si="462"/>
        <v>Normal</v>
      </c>
      <c r="Y943">
        <v>27</v>
      </c>
      <c r="Z943" t="str">
        <f t="shared" si="463"/>
        <v>Normal</v>
      </c>
      <c r="AA943">
        <v>92</v>
      </c>
      <c r="AB943" t="str">
        <f t="shared" si="474"/>
        <v>Normal</v>
      </c>
      <c r="AC943">
        <v>23</v>
      </c>
      <c r="AD943" t="str">
        <f t="shared" si="475"/>
        <v>Normal</v>
      </c>
      <c r="AE943">
        <v>20</v>
      </c>
      <c r="AF943" t="str">
        <f t="shared" si="476"/>
        <v>Normal</v>
      </c>
      <c r="AG943">
        <v>1820</v>
      </c>
      <c r="AH943" t="str">
        <f t="shared" si="477"/>
        <v>Poliuria</v>
      </c>
      <c r="AI943">
        <v>1</v>
      </c>
      <c r="AJ943" t="str">
        <f t="shared" si="478"/>
        <v>Diabetico</v>
      </c>
      <c r="AK943">
        <v>104</v>
      </c>
      <c r="AL943" t="str">
        <f t="shared" si="479"/>
        <v>Prediabetes</v>
      </c>
      <c r="AM943">
        <v>5.2</v>
      </c>
      <c r="AN943" t="str">
        <f t="shared" si="480"/>
        <v>Normal</v>
      </c>
      <c r="AO943">
        <v>168</v>
      </c>
      <c r="AP943" t="str">
        <f t="shared" si="481"/>
        <v>Normal</v>
      </c>
      <c r="AQ943">
        <v>114</v>
      </c>
      <c r="AR943" t="str">
        <f t="shared" si="482"/>
        <v>Casi normal</v>
      </c>
      <c r="AS943">
        <v>50</v>
      </c>
      <c r="AT943" t="str">
        <f t="shared" si="483"/>
        <v>Bajo</v>
      </c>
      <c r="AU943">
        <v>113</v>
      </c>
      <c r="AV943" t="str">
        <f t="shared" si="484"/>
        <v>Normal</v>
      </c>
      <c r="AW943">
        <v>140</v>
      </c>
      <c r="AX943" t="str">
        <f t="shared" si="485"/>
        <v>Normal</v>
      </c>
      <c r="AY943">
        <v>3.6</v>
      </c>
      <c r="AZ943" t="str">
        <f t="shared" si="486"/>
        <v>Normal</v>
      </c>
      <c r="BA943">
        <v>15.4</v>
      </c>
      <c r="BB943" t="str">
        <f t="shared" si="464"/>
        <v>Normal</v>
      </c>
      <c r="BC943">
        <v>8.6999999999999993</v>
      </c>
      <c r="BD943" t="str">
        <f t="shared" si="487"/>
        <v>Normal</v>
      </c>
      <c r="BE943">
        <v>3.5</v>
      </c>
      <c r="BF943" t="str">
        <f t="shared" si="488"/>
        <v>Normal</v>
      </c>
      <c r="BG943">
        <v>0</v>
      </c>
      <c r="BH943" t="str">
        <f t="shared" si="489"/>
        <v>No Toma ECA</v>
      </c>
      <c r="BI943">
        <v>0</v>
      </c>
      <c r="BJ943" t="str">
        <f t="shared" si="490"/>
        <v>No toma ARB</v>
      </c>
      <c r="BK943">
        <v>0</v>
      </c>
      <c r="BL943" t="str">
        <f t="shared" si="491"/>
        <v>No toma diureticos</v>
      </c>
      <c r="BM943">
        <v>0</v>
      </c>
      <c r="BN943" t="str">
        <f t="shared" si="492"/>
        <v>No toma estatinas</v>
      </c>
      <c r="BO943">
        <v>0</v>
      </c>
      <c r="BP943" t="str">
        <f t="shared" si="493"/>
        <v>Sano</v>
      </c>
      <c r="BQ943">
        <v>1</v>
      </c>
      <c r="BR943" t="str">
        <f t="shared" si="494"/>
        <v>Enfermedad cardiovascular</v>
      </c>
    </row>
    <row r="944" spans="1:70" x14ac:dyDescent="0.25">
      <c r="A944" t="s">
        <v>944</v>
      </c>
      <c r="B944">
        <v>56</v>
      </c>
      <c r="C944" t="str">
        <f t="shared" si="465"/>
        <v>Adulto</v>
      </c>
      <c r="D944" t="s">
        <v>1</v>
      </c>
      <c r="E944">
        <v>18.2</v>
      </c>
      <c r="F944" t="str">
        <f t="shared" si="466"/>
        <v>Bajo peso</v>
      </c>
      <c r="G944">
        <v>1</v>
      </c>
      <c r="H944" t="str">
        <f t="shared" si="467"/>
        <v>Tiene herencia</v>
      </c>
      <c r="I944">
        <v>119</v>
      </c>
      <c r="J944">
        <v>79</v>
      </c>
      <c r="K944">
        <v>80</v>
      </c>
      <c r="L944" t="str">
        <f t="shared" si="468"/>
        <v>Normal</v>
      </c>
      <c r="M944">
        <v>69</v>
      </c>
      <c r="N944" t="str">
        <f t="shared" si="469"/>
        <v>Normal</v>
      </c>
      <c r="O944">
        <v>2</v>
      </c>
      <c r="P944" t="str">
        <f t="shared" si="470"/>
        <v>Ligera limitaciones</v>
      </c>
      <c r="Q944">
        <v>0</v>
      </c>
      <c r="R944" t="str">
        <f t="shared" si="471"/>
        <v>No tiene cetoacidosis</v>
      </c>
      <c r="S944">
        <v>0</v>
      </c>
      <c r="T944" t="str">
        <f t="shared" si="472"/>
        <v>No tiene Insuficiencia</v>
      </c>
      <c r="U944">
        <v>0</v>
      </c>
      <c r="V944" t="str">
        <f t="shared" si="473"/>
        <v>Normotenso</v>
      </c>
      <c r="W944">
        <v>0.6</v>
      </c>
      <c r="X944" t="str">
        <f t="shared" si="462"/>
        <v>Bajo</v>
      </c>
      <c r="Y944">
        <v>15</v>
      </c>
      <c r="Z944" t="str">
        <f t="shared" si="463"/>
        <v>Bajo</v>
      </c>
      <c r="AA944">
        <v>81</v>
      </c>
      <c r="AB944" t="str">
        <f t="shared" si="474"/>
        <v>Funcion disminuida</v>
      </c>
      <c r="AC944">
        <v>20</v>
      </c>
      <c r="AD944" t="str">
        <f t="shared" si="475"/>
        <v>Normal</v>
      </c>
      <c r="AE944">
        <v>14</v>
      </c>
      <c r="AF944" t="str">
        <f t="shared" si="476"/>
        <v>Normal</v>
      </c>
      <c r="AG944">
        <v>2040</v>
      </c>
      <c r="AH944" t="str">
        <f t="shared" si="477"/>
        <v>Poliuria</v>
      </c>
      <c r="AI944">
        <v>1</v>
      </c>
      <c r="AJ944" t="str">
        <f t="shared" si="478"/>
        <v>Diabetico</v>
      </c>
      <c r="AK944">
        <v>119</v>
      </c>
      <c r="AL944" t="str">
        <f t="shared" si="479"/>
        <v>Prediabetes</v>
      </c>
      <c r="AM944">
        <v>6.3</v>
      </c>
      <c r="AN944" t="str">
        <f t="shared" si="480"/>
        <v>Prediabetes</v>
      </c>
      <c r="AO944">
        <v>199</v>
      </c>
      <c r="AP944" t="str">
        <f t="shared" si="481"/>
        <v>Normal</v>
      </c>
      <c r="AQ944">
        <v>89</v>
      </c>
      <c r="AR944" t="str">
        <f t="shared" si="482"/>
        <v>Normal</v>
      </c>
      <c r="AS944">
        <v>46</v>
      </c>
      <c r="AT944" t="str">
        <f t="shared" si="483"/>
        <v>Bajo</v>
      </c>
      <c r="AU944">
        <v>83</v>
      </c>
      <c r="AV944" t="str">
        <f t="shared" si="484"/>
        <v>Normal</v>
      </c>
      <c r="AW944">
        <v>135</v>
      </c>
      <c r="AX944" t="str">
        <f t="shared" si="485"/>
        <v>Normal</v>
      </c>
      <c r="AY944">
        <v>4.3</v>
      </c>
      <c r="AZ944" t="str">
        <f t="shared" si="486"/>
        <v>Normal</v>
      </c>
      <c r="BA944">
        <v>15</v>
      </c>
      <c r="BB944" t="str">
        <f t="shared" si="464"/>
        <v>Normal</v>
      </c>
      <c r="BC944">
        <v>10.3</v>
      </c>
      <c r="BD944" t="str">
        <f t="shared" si="487"/>
        <v>Normal</v>
      </c>
      <c r="BE944">
        <v>4.2</v>
      </c>
      <c r="BF944" t="str">
        <f t="shared" si="488"/>
        <v>Normal</v>
      </c>
      <c r="BG944">
        <v>1</v>
      </c>
      <c r="BH944" t="str">
        <f t="shared" si="489"/>
        <v>Toma ECA</v>
      </c>
      <c r="BI944">
        <v>1</v>
      </c>
      <c r="BJ944" t="str">
        <f t="shared" si="490"/>
        <v>Toma ARB</v>
      </c>
      <c r="BK944">
        <v>0</v>
      </c>
      <c r="BL944" t="str">
        <f t="shared" si="491"/>
        <v>No toma diureticos</v>
      </c>
      <c r="BM944">
        <v>1</v>
      </c>
      <c r="BN944" t="str">
        <f t="shared" si="492"/>
        <v>Toma estatinas</v>
      </c>
      <c r="BO944">
        <v>0</v>
      </c>
      <c r="BP944" t="str">
        <f t="shared" si="493"/>
        <v>Sano</v>
      </c>
      <c r="BQ944">
        <v>0</v>
      </c>
      <c r="BR944" t="str">
        <f t="shared" si="494"/>
        <v>Sano</v>
      </c>
    </row>
    <row r="945" spans="1:70" x14ac:dyDescent="0.25">
      <c r="A945" t="s">
        <v>945</v>
      </c>
      <c r="B945">
        <v>30</v>
      </c>
      <c r="C945" t="str">
        <f t="shared" si="465"/>
        <v>Adulto</v>
      </c>
      <c r="D945" t="s">
        <v>6</v>
      </c>
      <c r="E945">
        <v>24.2</v>
      </c>
      <c r="F945" t="str">
        <f t="shared" si="466"/>
        <v>Peso Normal</v>
      </c>
      <c r="G945">
        <v>1</v>
      </c>
      <c r="H945" t="str">
        <f t="shared" si="467"/>
        <v>Tiene herencia</v>
      </c>
      <c r="I945">
        <v>127</v>
      </c>
      <c r="J945">
        <v>83</v>
      </c>
      <c r="K945">
        <v>60</v>
      </c>
      <c r="L945" t="str">
        <f t="shared" si="468"/>
        <v>Normal</v>
      </c>
      <c r="M945">
        <v>53</v>
      </c>
      <c r="N945" t="str">
        <f t="shared" si="469"/>
        <v>Normal</v>
      </c>
      <c r="O945">
        <v>1</v>
      </c>
      <c r="P945" t="str">
        <f t="shared" si="470"/>
        <v>Sin limitaciones</v>
      </c>
      <c r="Q945">
        <v>0</v>
      </c>
      <c r="R945" t="str">
        <f t="shared" si="471"/>
        <v>No tiene cetoacidosis</v>
      </c>
      <c r="S945">
        <v>0</v>
      </c>
      <c r="T945" t="str">
        <f t="shared" si="472"/>
        <v>No tiene Insuficiencia</v>
      </c>
      <c r="U945">
        <v>0</v>
      </c>
      <c r="V945" t="str">
        <f t="shared" si="473"/>
        <v>Normotenso</v>
      </c>
      <c r="W945">
        <v>1</v>
      </c>
      <c r="X945" t="str">
        <f t="shared" si="462"/>
        <v>Normal</v>
      </c>
      <c r="Y945">
        <v>24</v>
      </c>
      <c r="Z945" t="str">
        <f t="shared" si="463"/>
        <v>Normal</v>
      </c>
      <c r="AA945">
        <v>64</v>
      </c>
      <c r="AB945" t="str">
        <f t="shared" si="474"/>
        <v>Funcion disminuida</v>
      </c>
      <c r="AC945">
        <v>5</v>
      </c>
      <c r="AD945" t="str">
        <f t="shared" si="475"/>
        <v>Normal</v>
      </c>
      <c r="AE945">
        <v>4</v>
      </c>
      <c r="AF945" t="str">
        <f t="shared" si="476"/>
        <v>Normal</v>
      </c>
      <c r="AG945">
        <v>1525</v>
      </c>
      <c r="AH945" t="str">
        <f t="shared" si="477"/>
        <v>Poliuria</v>
      </c>
      <c r="AI945">
        <v>0</v>
      </c>
      <c r="AJ945" t="str">
        <f t="shared" si="478"/>
        <v>No Diabetico</v>
      </c>
      <c r="AK945">
        <v>111</v>
      </c>
      <c r="AL945" t="str">
        <f t="shared" si="479"/>
        <v>Prediabetes</v>
      </c>
      <c r="AM945">
        <v>5.7</v>
      </c>
      <c r="AN945" t="str">
        <f t="shared" si="480"/>
        <v>Prediabetes</v>
      </c>
      <c r="AO945">
        <v>184</v>
      </c>
      <c r="AP945" t="str">
        <f t="shared" si="481"/>
        <v>Normal</v>
      </c>
      <c r="AQ945">
        <v>82</v>
      </c>
      <c r="AR945" t="str">
        <f t="shared" si="482"/>
        <v>Normal</v>
      </c>
      <c r="AS945">
        <v>43</v>
      </c>
      <c r="AT945" t="str">
        <f t="shared" si="483"/>
        <v>Bajo</v>
      </c>
      <c r="AU945">
        <v>86</v>
      </c>
      <c r="AV945" t="str">
        <f t="shared" si="484"/>
        <v>Normal</v>
      </c>
      <c r="AW945">
        <v>143</v>
      </c>
      <c r="AX945" t="str">
        <f t="shared" si="485"/>
        <v>Normal</v>
      </c>
      <c r="AY945">
        <v>4.2</v>
      </c>
      <c r="AZ945" t="str">
        <f t="shared" si="486"/>
        <v>Normal</v>
      </c>
      <c r="BA945">
        <v>14.2</v>
      </c>
      <c r="BB945" t="str">
        <f t="shared" si="464"/>
        <v>Normal</v>
      </c>
      <c r="BC945">
        <v>9.3000000000000007</v>
      </c>
      <c r="BD945" t="str">
        <f t="shared" si="487"/>
        <v>Normal</v>
      </c>
      <c r="BE945">
        <v>2.6</v>
      </c>
      <c r="BF945" t="str">
        <f t="shared" si="488"/>
        <v>Normal</v>
      </c>
      <c r="BG945">
        <v>0</v>
      </c>
      <c r="BH945" t="str">
        <f t="shared" si="489"/>
        <v>No Toma ECA</v>
      </c>
      <c r="BI945">
        <v>1</v>
      </c>
      <c r="BJ945" t="str">
        <f t="shared" si="490"/>
        <v>Toma ARB</v>
      </c>
      <c r="BK945">
        <v>0</v>
      </c>
      <c r="BL945" t="str">
        <f t="shared" si="491"/>
        <v>No toma diureticos</v>
      </c>
      <c r="BM945">
        <v>1</v>
      </c>
      <c r="BN945" t="str">
        <f t="shared" si="492"/>
        <v>Toma estatinas</v>
      </c>
      <c r="BO945">
        <v>0</v>
      </c>
      <c r="BP945" t="str">
        <f t="shared" si="493"/>
        <v>Sano</v>
      </c>
      <c r="BQ945">
        <v>0</v>
      </c>
      <c r="BR945" t="str">
        <f t="shared" si="494"/>
        <v>Sano</v>
      </c>
    </row>
    <row r="946" spans="1:70" x14ac:dyDescent="0.25">
      <c r="A946" t="s">
        <v>946</v>
      </c>
      <c r="B946">
        <v>32</v>
      </c>
      <c r="C946" t="str">
        <f t="shared" si="465"/>
        <v>Adulto</v>
      </c>
      <c r="D946" t="s">
        <v>6</v>
      </c>
      <c r="E946">
        <v>28.1</v>
      </c>
      <c r="F946" t="str">
        <f t="shared" si="466"/>
        <v>Sobrepeso</v>
      </c>
      <c r="G946">
        <v>1</v>
      </c>
      <c r="H946" t="str">
        <f t="shared" si="467"/>
        <v>Tiene herencia</v>
      </c>
      <c r="I946">
        <v>104</v>
      </c>
      <c r="J946">
        <v>77</v>
      </c>
      <c r="K946">
        <v>72</v>
      </c>
      <c r="L946" t="str">
        <f t="shared" si="468"/>
        <v>Normal</v>
      </c>
      <c r="M946">
        <v>57</v>
      </c>
      <c r="N946" t="str">
        <f t="shared" si="469"/>
        <v>Normal</v>
      </c>
      <c r="O946">
        <v>2</v>
      </c>
      <c r="P946" t="str">
        <f t="shared" si="470"/>
        <v>Ligera limitaciones</v>
      </c>
      <c r="Q946">
        <v>0</v>
      </c>
      <c r="R946" t="str">
        <f t="shared" si="471"/>
        <v>No tiene cetoacidosis</v>
      </c>
      <c r="S946">
        <v>0</v>
      </c>
      <c r="T946" t="str">
        <f t="shared" si="472"/>
        <v>No tiene Insuficiencia</v>
      </c>
      <c r="U946">
        <v>1</v>
      </c>
      <c r="V946" t="str">
        <f t="shared" si="473"/>
        <v>Hipertenso</v>
      </c>
      <c r="W946">
        <v>1.2</v>
      </c>
      <c r="X946" t="str">
        <f t="shared" si="462"/>
        <v>Alto</v>
      </c>
      <c r="Y946">
        <v>24</v>
      </c>
      <c r="Z946" t="str">
        <f t="shared" si="463"/>
        <v>Normal</v>
      </c>
      <c r="AA946">
        <v>101</v>
      </c>
      <c r="AB946" t="str">
        <f t="shared" si="474"/>
        <v>Normal</v>
      </c>
      <c r="AC946">
        <v>27</v>
      </c>
      <c r="AD946" t="str">
        <f t="shared" si="475"/>
        <v>Normal</v>
      </c>
      <c r="AE946">
        <v>21</v>
      </c>
      <c r="AF946" t="str">
        <f t="shared" si="476"/>
        <v>Normal</v>
      </c>
      <c r="AG946">
        <v>1715</v>
      </c>
      <c r="AH946" t="str">
        <f t="shared" si="477"/>
        <v>Poliuria</v>
      </c>
      <c r="AI946">
        <v>0</v>
      </c>
      <c r="AJ946" t="str">
        <f t="shared" si="478"/>
        <v>No Diabetico</v>
      </c>
      <c r="AK946">
        <v>125</v>
      </c>
      <c r="AL946" t="str">
        <f t="shared" si="479"/>
        <v>Prediabetes</v>
      </c>
      <c r="AM946">
        <v>6</v>
      </c>
      <c r="AN946" t="str">
        <f t="shared" si="480"/>
        <v>Prediabetes</v>
      </c>
      <c r="AO946">
        <v>165</v>
      </c>
      <c r="AP946" t="str">
        <f t="shared" si="481"/>
        <v>Normal</v>
      </c>
      <c r="AQ946">
        <v>88</v>
      </c>
      <c r="AR946" t="str">
        <f t="shared" si="482"/>
        <v>Normal</v>
      </c>
      <c r="AS946">
        <v>59</v>
      </c>
      <c r="AT946" t="str">
        <f t="shared" si="483"/>
        <v>Bajo</v>
      </c>
      <c r="AU946">
        <v>153</v>
      </c>
      <c r="AV946" t="str">
        <f t="shared" si="484"/>
        <v>Alto</v>
      </c>
      <c r="AW946">
        <v>143</v>
      </c>
      <c r="AX946" t="str">
        <f t="shared" si="485"/>
        <v>Normal</v>
      </c>
      <c r="AY946">
        <v>4.0999999999999996</v>
      </c>
      <c r="AZ946" t="str">
        <f t="shared" si="486"/>
        <v>Normal</v>
      </c>
      <c r="BA946">
        <v>13.5</v>
      </c>
      <c r="BB946" t="str">
        <f t="shared" si="464"/>
        <v>Normal</v>
      </c>
      <c r="BC946">
        <v>8.6999999999999993</v>
      </c>
      <c r="BD946" t="str">
        <f t="shared" si="487"/>
        <v>Normal</v>
      </c>
      <c r="BE946">
        <v>4.0999999999999996</v>
      </c>
      <c r="BF946" t="str">
        <f t="shared" si="488"/>
        <v>Normal</v>
      </c>
      <c r="BG946">
        <v>0</v>
      </c>
      <c r="BH946" t="str">
        <f t="shared" si="489"/>
        <v>No Toma ECA</v>
      </c>
      <c r="BI946">
        <v>0</v>
      </c>
      <c r="BJ946" t="str">
        <f t="shared" si="490"/>
        <v>No toma ARB</v>
      </c>
      <c r="BK946">
        <v>0</v>
      </c>
      <c r="BL946" t="str">
        <f t="shared" si="491"/>
        <v>No toma diureticos</v>
      </c>
      <c r="BM946">
        <v>1</v>
      </c>
      <c r="BN946" t="str">
        <f t="shared" si="492"/>
        <v>Toma estatinas</v>
      </c>
      <c r="BO946">
        <v>0</v>
      </c>
      <c r="BP946" t="str">
        <f t="shared" si="493"/>
        <v>Sano</v>
      </c>
      <c r="BQ946">
        <v>0</v>
      </c>
      <c r="BR946" t="str">
        <f t="shared" si="494"/>
        <v>Sano</v>
      </c>
    </row>
    <row r="947" spans="1:70" x14ac:dyDescent="0.25">
      <c r="A947" t="s">
        <v>947</v>
      </c>
      <c r="B947">
        <v>70</v>
      </c>
      <c r="C947" t="str">
        <f t="shared" si="465"/>
        <v>Adulto Mayor</v>
      </c>
      <c r="D947" t="s">
        <v>1</v>
      </c>
      <c r="E947">
        <v>25.8</v>
      </c>
      <c r="F947" t="str">
        <f t="shared" si="466"/>
        <v>Sobrepeso</v>
      </c>
      <c r="G947">
        <v>0</v>
      </c>
      <c r="H947" t="str">
        <f t="shared" si="467"/>
        <v>No tiene herencia</v>
      </c>
      <c r="I947">
        <v>167</v>
      </c>
      <c r="J947">
        <v>98</v>
      </c>
      <c r="K947">
        <v>76</v>
      </c>
      <c r="L947" t="str">
        <f t="shared" si="468"/>
        <v>Normal</v>
      </c>
      <c r="M947">
        <v>43</v>
      </c>
      <c r="N947" t="str">
        <f t="shared" si="469"/>
        <v>Intermedia</v>
      </c>
      <c r="O947">
        <v>3</v>
      </c>
      <c r="P947" t="str">
        <f t="shared" si="470"/>
        <v>Limitacion marcada</v>
      </c>
      <c r="Q947">
        <v>1</v>
      </c>
      <c r="R947" t="str">
        <f t="shared" si="471"/>
        <v>Tiene cetoacidosis</v>
      </c>
      <c r="S947">
        <v>1</v>
      </c>
      <c r="T947" t="str">
        <f t="shared" si="472"/>
        <v>Tiene Insuficiencia</v>
      </c>
      <c r="U947">
        <v>1</v>
      </c>
      <c r="V947" t="str">
        <f t="shared" si="473"/>
        <v>Hipertenso</v>
      </c>
      <c r="W947">
        <v>2.9</v>
      </c>
      <c r="X947" t="str">
        <f t="shared" si="462"/>
        <v>Alto</v>
      </c>
      <c r="Y947">
        <v>113</v>
      </c>
      <c r="Z947" t="str">
        <f t="shared" si="463"/>
        <v>Riesgo</v>
      </c>
      <c r="AA947">
        <v>47</v>
      </c>
      <c r="AB947" t="str">
        <f t="shared" si="474"/>
        <v>Funcion disminuida moderada</v>
      </c>
      <c r="AC947">
        <v>1447</v>
      </c>
      <c r="AD947" t="str">
        <f t="shared" si="475"/>
        <v>Proteinuria</v>
      </c>
      <c r="AE947">
        <v>1012</v>
      </c>
      <c r="AF947" t="str">
        <f t="shared" si="476"/>
        <v>Macroalbuminuria</v>
      </c>
      <c r="AG947">
        <v>579</v>
      </c>
      <c r="AH947" t="str">
        <f t="shared" si="477"/>
        <v>Poliuria</v>
      </c>
      <c r="AI947">
        <v>1</v>
      </c>
      <c r="AJ947" t="str">
        <f t="shared" si="478"/>
        <v>Diabetico</v>
      </c>
      <c r="AK947">
        <v>167</v>
      </c>
      <c r="AL947" t="str">
        <f t="shared" si="479"/>
        <v>Diabetes</v>
      </c>
      <c r="AM947">
        <v>9</v>
      </c>
      <c r="AN947" t="str">
        <f t="shared" si="480"/>
        <v>Diabetes</v>
      </c>
      <c r="AO947">
        <v>304</v>
      </c>
      <c r="AP947" t="str">
        <f t="shared" si="481"/>
        <v>Riesgo</v>
      </c>
      <c r="AQ947">
        <v>205</v>
      </c>
      <c r="AR947" t="str">
        <f t="shared" si="482"/>
        <v>Muy alto</v>
      </c>
      <c r="AS947">
        <v>32</v>
      </c>
      <c r="AT947" t="str">
        <f t="shared" si="483"/>
        <v>Bajo</v>
      </c>
      <c r="AU947">
        <v>385</v>
      </c>
      <c r="AV947" t="str">
        <f t="shared" si="484"/>
        <v>Alto</v>
      </c>
      <c r="AW947">
        <v>135</v>
      </c>
      <c r="AX947" t="str">
        <f t="shared" si="485"/>
        <v>Normal</v>
      </c>
      <c r="AY947">
        <v>5.9</v>
      </c>
      <c r="AZ947" t="str">
        <f t="shared" si="486"/>
        <v>Alto</v>
      </c>
      <c r="BA947">
        <v>8.9</v>
      </c>
      <c r="BB947" t="str">
        <f t="shared" si="464"/>
        <v>Baja</v>
      </c>
      <c r="BC947">
        <v>8.9</v>
      </c>
      <c r="BD947" t="str">
        <f t="shared" si="487"/>
        <v>Normal</v>
      </c>
      <c r="BE947">
        <v>5.5</v>
      </c>
      <c r="BF947" t="str">
        <f t="shared" si="488"/>
        <v>Alto</v>
      </c>
      <c r="BG947">
        <v>1</v>
      </c>
      <c r="BH947" t="str">
        <f t="shared" si="489"/>
        <v>Toma ECA</v>
      </c>
      <c r="BI947">
        <v>1</v>
      </c>
      <c r="BJ947" t="str">
        <f t="shared" si="490"/>
        <v>Toma ARB</v>
      </c>
      <c r="BK947">
        <v>1</v>
      </c>
      <c r="BL947" t="str">
        <f t="shared" si="491"/>
        <v>Toma diureticos</v>
      </c>
      <c r="BM947">
        <v>1</v>
      </c>
      <c r="BN947" t="str">
        <f t="shared" si="492"/>
        <v>Toma estatinas</v>
      </c>
      <c r="BO947">
        <v>1</v>
      </c>
      <c r="BP947" t="str">
        <f t="shared" si="493"/>
        <v>Enfermedad renal</v>
      </c>
      <c r="BQ947">
        <v>1</v>
      </c>
      <c r="BR947" t="str">
        <f t="shared" si="494"/>
        <v>Enfermedad cardiovascular</v>
      </c>
    </row>
    <row r="948" spans="1:70" x14ac:dyDescent="0.25">
      <c r="A948" t="s">
        <v>948</v>
      </c>
      <c r="B948">
        <v>61</v>
      </c>
      <c r="C948" t="str">
        <f t="shared" si="465"/>
        <v>Adulto Mayor</v>
      </c>
      <c r="D948" t="s">
        <v>1</v>
      </c>
      <c r="E948">
        <v>33</v>
      </c>
      <c r="F948" t="str">
        <f t="shared" si="466"/>
        <v>Obesidad I</v>
      </c>
      <c r="G948">
        <v>1</v>
      </c>
      <c r="H948" t="str">
        <f t="shared" si="467"/>
        <v>Tiene herencia</v>
      </c>
      <c r="I948">
        <v>181</v>
      </c>
      <c r="J948">
        <v>101</v>
      </c>
      <c r="K948">
        <v>104</v>
      </c>
      <c r="L948" t="str">
        <f t="shared" si="468"/>
        <v>Taquicardia</v>
      </c>
      <c r="M948">
        <v>43</v>
      </c>
      <c r="N948" t="str">
        <f t="shared" si="469"/>
        <v>Intermedia</v>
      </c>
      <c r="O948">
        <v>2</v>
      </c>
      <c r="P948" t="str">
        <f t="shared" si="470"/>
        <v>Ligera limitaciones</v>
      </c>
      <c r="Q948">
        <v>0</v>
      </c>
      <c r="R948" t="str">
        <f t="shared" si="471"/>
        <v>No tiene cetoacidosis</v>
      </c>
      <c r="S948">
        <v>0</v>
      </c>
      <c r="T948" t="str">
        <f t="shared" si="472"/>
        <v>No tiene Insuficiencia</v>
      </c>
      <c r="U948">
        <v>1</v>
      </c>
      <c r="V948" t="str">
        <f t="shared" si="473"/>
        <v>Hipertenso</v>
      </c>
      <c r="W948">
        <v>2.5</v>
      </c>
      <c r="X948" t="str">
        <f t="shared" si="462"/>
        <v>Alto</v>
      </c>
      <c r="Y948">
        <v>111</v>
      </c>
      <c r="Z948" t="str">
        <f t="shared" si="463"/>
        <v>Riesgo</v>
      </c>
      <c r="AA948">
        <v>14</v>
      </c>
      <c r="AB948" t="str">
        <f t="shared" si="474"/>
        <v>Fallo renal</v>
      </c>
      <c r="AC948">
        <v>1935</v>
      </c>
      <c r="AD948" t="str">
        <f t="shared" si="475"/>
        <v>Proteinuria</v>
      </c>
      <c r="AE948">
        <v>1548</v>
      </c>
      <c r="AF948" t="str">
        <f t="shared" si="476"/>
        <v>Macroalbuminuria</v>
      </c>
      <c r="AG948">
        <v>698</v>
      </c>
      <c r="AH948" t="str">
        <f t="shared" si="477"/>
        <v>Poliuria</v>
      </c>
      <c r="AI948">
        <v>0</v>
      </c>
      <c r="AJ948" t="str">
        <f t="shared" si="478"/>
        <v>No Diabetico</v>
      </c>
      <c r="AK948">
        <v>165</v>
      </c>
      <c r="AL948" t="str">
        <f t="shared" si="479"/>
        <v>Diabetes</v>
      </c>
      <c r="AM948">
        <v>8.6</v>
      </c>
      <c r="AN948" t="str">
        <f t="shared" si="480"/>
        <v>Diabetes</v>
      </c>
      <c r="AO948">
        <v>295</v>
      </c>
      <c r="AP948" t="str">
        <f t="shared" si="481"/>
        <v>Riesgo</v>
      </c>
      <c r="AQ948">
        <v>178</v>
      </c>
      <c r="AR948" t="str">
        <f t="shared" si="482"/>
        <v>Alto</v>
      </c>
      <c r="AS948">
        <v>35</v>
      </c>
      <c r="AT948" t="str">
        <f t="shared" si="483"/>
        <v>Bajo</v>
      </c>
      <c r="AU948">
        <v>375</v>
      </c>
      <c r="AV948" t="str">
        <f t="shared" si="484"/>
        <v>Alto</v>
      </c>
      <c r="AW948">
        <v>137</v>
      </c>
      <c r="AX948" t="str">
        <f t="shared" si="485"/>
        <v>Normal</v>
      </c>
      <c r="AY948">
        <v>5.4</v>
      </c>
      <c r="AZ948" t="str">
        <f t="shared" si="486"/>
        <v>Alto</v>
      </c>
      <c r="BA948">
        <v>9.9</v>
      </c>
      <c r="BB948" t="str">
        <f t="shared" si="464"/>
        <v>Baja</v>
      </c>
      <c r="BC948">
        <v>8.3000000000000007</v>
      </c>
      <c r="BD948" t="str">
        <f t="shared" si="487"/>
        <v>Bajo</v>
      </c>
      <c r="BE948">
        <v>7</v>
      </c>
      <c r="BF948" t="str">
        <f t="shared" si="488"/>
        <v>Alto</v>
      </c>
      <c r="BG948">
        <v>1</v>
      </c>
      <c r="BH948" t="str">
        <f t="shared" si="489"/>
        <v>Toma ECA</v>
      </c>
      <c r="BI948">
        <v>1</v>
      </c>
      <c r="BJ948" t="str">
        <f t="shared" si="490"/>
        <v>Toma ARB</v>
      </c>
      <c r="BK948">
        <v>0</v>
      </c>
      <c r="BL948" t="str">
        <f t="shared" si="491"/>
        <v>No toma diureticos</v>
      </c>
      <c r="BM948">
        <v>0</v>
      </c>
      <c r="BN948" t="str">
        <f t="shared" si="492"/>
        <v>No toma estatinas</v>
      </c>
      <c r="BO948">
        <v>1</v>
      </c>
      <c r="BP948" t="str">
        <f t="shared" si="493"/>
        <v>Enfermedad renal</v>
      </c>
      <c r="BQ948">
        <v>0</v>
      </c>
      <c r="BR948" t="str">
        <f t="shared" si="494"/>
        <v>Sano</v>
      </c>
    </row>
    <row r="949" spans="1:70" x14ac:dyDescent="0.25">
      <c r="A949" t="s">
        <v>949</v>
      </c>
      <c r="B949">
        <v>77</v>
      </c>
      <c r="C949" t="str">
        <f t="shared" si="465"/>
        <v>Adulto Mayor</v>
      </c>
      <c r="D949" t="s">
        <v>6</v>
      </c>
      <c r="E949">
        <v>36.6</v>
      </c>
      <c r="F949" t="str">
        <f t="shared" si="466"/>
        <v>Obesidad II</v>
      </c>
      <c r="G949">
        <v>1</v>
      </c>
      <c r="H949" t="str">
        <f t="shared" si="467"/>
        <v>Tiene herencia</v>
      </c>
      <c r="I949">
        <v>177</v>
      </c>
      <c r="J949">
        <v>105</v>
      </c>
      <c r="K949">
        <v>100</v>
      </c>
      <c r="L949" t="str">
        <f t="shared" si="468"/>
        <v>Normal</v>
      </c>
      <c r="M949">
        <v>29</v>
      </c>
      <c r="N949" t="str">
        <f t="shared" si="469"/>
        <v>Reducida</v>
      </c>
      <c r="O949">
        <v>3</v>
      </c>
      <c r="P949" t="str">
        <f t="shared" si="470"/>
        <v>Limitacion marcada</v>
      </c>
      <c r="Q949">
        <v>1</v>
      </c>
      <c r="R949" t="str">
        <f t="shared" si="471"/>
        <v>Tiene cetoacidosis</v>
      </c>
      <c r="S949">
        <v>0</v>
      </c>
      <c r="T949" t="str">
        <f t="shared" si="472"/>
        <v>No tiene Insuficiencia</v>
      </c>
      <c r="U949">
        <v>1</v>
      </c>
      <c r="V949" t="str">
        <f t="shared" si="473"/>
        <v>Hipertenso</v>
      </c>
      <c r="W949">
        <v>2.8</v>
      </c>
      <c r="X949" t="str">
        <f t="shared" si="462"/>
        <v>Alto</v>
      </c>
      <c r="Y949">
        <v>119</v>
      </c>
      <c r="Z949" t="str">
        <f t="shared" si="463"/>
        <v>Riesgo</v>
      </c>
      <c r="AA949">
        <v>11</v>
      </c>
      <c r="AB949" t="str">
        <f t="shared" si="474"/>
        <v>Fallo renal</v>
      </c>
      <c r="AC949">
        <v>516</v>
      </c>
      <c r="AD949" t="str">
        <f t="shared" si="475"/>
        <v>Proteinuria</v>
      </c>
      <c r="AE949">
        <v>412</v>
      </c>
      <c r="AF949" t="str">
        <f t="shared" si="476"/>
        <v>Macroalbuminuria</v>
      </c>
      <c r="AG949">
        <v>836</v>
      </c>
      <c r="AH949" t="str">
        <f t="shared" si="477"/>
        <v>Poliuria</v>
      </c>
      <c r="AI949">
        <v>1</v>
      </c>
      <c r="AJ949" t="str">
        <f t="shared" si="478"/>
        <v>Diabetico</v>
      </c>
      <c r="AK949">
        <v>159</v>
      </c>
      <c r="AL949" t="str">
        <f t="shared" si="479"/>
        <v>Diabetes</v>
      </c>
      <c r="AM949">
        <v>7.5</v>
      </c>
      <c r="AN949" t="str">
        <f t="shared" si="480"/>
        <v>Diabetes</v>
      </c>
      <c r="AO949">
        <v>268</v>
      </c>
      <c r="AP949" t="str">
        <f t="shared" si="481"/>
        <v>Riesgo</v>
      </c>
      <c r="AQ949">
        <v>198</v>
      </c>
      <c r="AR949" t="str">
        <f t="shared" si="482"/>
        <v>Muy alto</v>
      </c>
      <c r="AS949">
        <v>40</v>
      </c>
      <c r="AT949" t="str">
        <f t="shared" si="483"/>
        <v>Bajo</v>
      </c>
      <c r="AU949">
        <v>361</v>
      </c>
      <c r="AV949" t="str">
        <f t="shared" si="484"/>
        <v>Alto</v>
      </c>
      <c r="AW949">
        <v>139</v>
      </c>
      <c r="AX949" t="str">
        <f t="shared" si="485"/>
        <v>Normal</v>
      </c>
      <c r="AY949">
        <v>6.2</v>
      </c>
      <c r="AZ949" t="str">
        <f t="shared" si="486"/>
        <v>Alto</v>
      </c>
      <c r="BA949">
        <v>10.6</v>
      </c>
      <c r="BB949" t="str">
        <f t="shared" si="464"/>
        <v>Baja</v>
      </c>
      <c r="BC949">
        <v>8.1999999999999993</v>
      </c>
      <c r="BD949" t="str">
        <f t="shared" si="487"/>
        <v>Bajo</v>
      </c>
      <c r="BE949">
        <v>7.1</v>
      </c>
      <c r="BF949" t="str">
        <f t="shared" si="488"/>
        <v>Alto</v>
      </c>
      <c r="BG949">
        <v>0</v>
      </c>
      <c r="BH949" t="str">
        <f t="shared" si="489"/>
        <v>No Toma ECA</v>
      </c>
      <c r="BI949">
        <v>0</v>
      </c>
      <c r="BJ949" t="str">
        <f t="shared" si="490"/>
        <v>No toma ARB</v>
      </c>
      <c r="BK949">
        <v>1</v>
      </c>
      <c r="BL949" t="str">
        <f t="shared" si="491"/>
        <v>Toma diureticos</v>
      </c>
      <c r="BM949">
        <v>0</v>
      </c>
      <c r="BN949" t="str">
        <f t="shared" si="492"/>
        <v>No toma estatinas</v>
      </c>
      <c r="BO949">
        <v>1</v>
      </c>
      <c r="BP949" t="str">
        <f t="shared" si="493"/>
        <v>Enfermedad renal</v>
      </c>
      <c r="BQ949">
        <v>1</v>
      </c>
      <c r="BR949" t="str">
        <f t="shared" si="494"/>
        <v>Enfermedad cardiovascular</v>
      </c>
    </row>
    <row r="950" spans="1:70" x14ac:dyDescent="0.25">
      <c r="A950" t="s">
        <v>950</v>
      </c>
      <c r="B950">
        <v>45</v>
      </c>
      <c r="C950" t="str">
        <f t="shared" si="465"/>
        <v>Adulto</v>
      </c>
      <c r="D950" t="s">
        <v>6</v>
      </c>
      <c r="E950">
        <v>25.9</v>
      </c>
      <c r="F950" t="str">
        <f t="shared" si="466"/>
        <v>Sobrepeso</v>
      </c>
      <c r="G950">
        <v>0</v>
      </c>
      <c r="H950" t="str">
        <f t="shared" si="467"/>
        <v>No tiene herencia</v>
      </c>
      <c r="I950">
        <v>125</v>
      </c>
      <c r="J950">
        <v>81</v>
      </c>
      <c r="K950">
        <v>90</v>
      </c>
      <c r="L950" t="str">
        <f t="shared" si="468"/>
        <v>Normal</v>
      </c>
      <c r="M950">
        <v>67</v>
      </c>
      <c r="N950" t="str">
        <f t="shared" si="469"/>
        <v>Normal</v>
      </c>
      <c r="O950">
        <v>1</v>
      </c>
      <c r="P950" t="str">
        <f t="shared" si="470"/>
        <v>Sin limitaciones</v>
      </c>
      <c r="Q950">
        <v>0</v>
      </c>
      <c r="R950" t="str">
        <f t="shared" si="471"/>
        <v>No tiene cetoacidosis</v>
      </c>
      <c r="S950">
        <v>0</v>
      </c>
      <c r="T950" t="str">
        <f t="shared" si="472"/>
        <v>No tiene Insuficiencia</v>
      </c>
      <c r="U950">
        <v>1</v>
      </c>
      <c r="V950" t="str">
        <f t="shared" si="473"/>
        <v>Hipertenso</v>
      </c>
      <c r="W950">
        <v>0.7</v>
      </c>
      <c r="X950" t="str">
        <f t="shared" si="462"/>
        <v>Normal</v>
      </c>
      <c r="Y950">
        <v>20</v>
      </c>
      <c r="Z950" t="str">
        <f t="shared" si="463"/>
        <v>Normal</v>
      </c>
      <c r="AA950">
        <v>102</v>
      </c>
      <c r="AB950" t="str">
        <f t="shared" si="474"/>
        <v>Normal</v>
      </c>
      <c r="AC950">
        <v>29</v>
      </c>
      <c r="AD950" t="str">
        <f t="shared" si="475"/>
        <v>Normal</v>
      </c>
      <c r="AE950">
        <v>20</v>
      </c>
      <c r="AF950" t="str">
        <f t="shared" si="476"/>
        <v>Normal</v>
      </c>
      <c r="AG950">
        <v>1443</v>
      </c>
      <c r="AH950" t="str">
        <f t="shared" si="477"/>
        <v>Poliuria</v>
      </c>
      <c r="AI950">
        <v>1</v>
      </c>
      <c r="AJ950" t="str">
        <f t="shared" si="478"/>
        <v>Diabetico</v>
      </c>
      <c r="AK950">
        <v>123</v>
      </c>
      <c r="AL950" t="str">
        <f t="shared" si="479"/>
        <v>Prediabetes</v>
      </c>
      <c r="AM950">
        <v>6.4</v>
      </c>
      <c r="AN950" t="str">
        <f t="shared" si="480"/>
        <v>Prediabetes</v>
      </c>
      <c r="AO950">
        <v>212</v>
      </c>
      <c r="AP950" t="str">
        <f t="shared" si="481"/>
        <v>Alto</v>
      </c>
      <c r="AQ950">
        <v>129</v>
      </c>
      <c r="AR950" t="str">
        <f t="shared" si="482"/>
        <v>Casi normal</v>
      </c>
      <c r="AS950">
        <v>61</v>
      </c>
      <c r="AT950" t="str">
        <f t="shared" si="483"/>
        <v>Normal</v>
      </c>
      <c r="AU950">
        <v>151</v>
      </c>
      <c r="AV950" t="str">
        <f t="shared" si="484"/>
        <v>Alto</v>
      </c>
      <c r="AW950">
        <v>140</v>
      </c>
      <c r="AX950" t="str">
        <f t="shared" si="485"/>
        <v>Normal</v>
      </c>
      <c r="AY950">
        <v>4</v>
      </c>
      <c r="AZ950" t="str">
        <f t="shared" si="486"/>
        <v>Normal</v>
      </c>
      <c r="BA950">
        <v>15.8</v>
      </c>
      <c r="BB950" t="str">
        <f t="shared" si="464"/>
        <v>Alta</v>
      </c>
      <c r="BC950">
        <v>10.3</v>
      </c>
      <c r="BD950" t="str">
        <f t="shared" si="487"/>
        <v>Normal</v>
      </c>
      <c r="BE950">
        <v>3.4</v>
      </c>
      <c r="BF950" t="str">
        <f t="shared" si="488"/>
        <v>Normal</v>
      </c>
      <c r="BG950">
        <v>0</v>
      </c>
      <c r="BH950" t="str">
        <f t="shared" si="489"/>
        <v>No Toma ECA</v>
      </c>
      <c r="BI950">
        <v>1</v>
      </c>
      <c r="BJ950" t="str">
        <f t="shared" si="490"/>
        <v>Toma ARB</v>
      </c>
      <c r="BK950">
        <v>0</v>
      </c>
      <c r="BL950" t="str">
        <f t="shared" si="491"/>
        <v>No toma diureticos</v>
      </c>
      <c r="BM950">
        <v>1</v>
      </c>
      <c r="BN950" t="str">
        <f t="shared" si="492"/>
        <v>Toma estatinas</v>
      </c>
      <c r="BO950">
        <v>0</v>
      </c>
      <c r="BP950" t="str">
        <f t="shared" si="493"/>
        <v>Sano</v>
      </c>
      <c r="BQ950">
        <v>1</v>
      </c>
      <c r="BR950" t="str">
        <f t="shared" si="494"/>
        <v>Enfermedad cardiovascular</v>
      </c>
    </row>
    <row r="951" spans="1:70" x14ac:dyDescent="0.25">
      <c r="A951" t="s">
        <v>951</v>
      </c>
      <c r="B951">
        <v>58</v>
      </c>
      <c r="C951" t="str">
        <f t="shared" si="465"/>
        <v>Adulto</v>
      </c>
      <c r="D951" t="s">
        <v>6</v>
      </c>
      <c r="E951">
        <v>26</v>
      </c>
      <c r="F951" t="str">
        <f t="shared" si="466"/>
        <v>Sobrepeso</v>
      </c>
      <c r="G951">
        <v>1</v>
      </c>
      <c r="H951" t="str">
        <f t="shared" si="467"/>
        <v>Tiene herencia</v>
      </c>
      <c r="I951">
        <v>165</v>
      </c>
      <c r="J951">
        <v>101</v>
      </c>
      <c r="K951">
        <v>98</v>
      </c>
      <c r="L951" t="str">
        <f t="shared" si="468"/>
        <v>Normal</v>
      </c>
      <c r="M951">
        <v>33</v>
      </c>
      <c r="N951" t="str">
        <f t="shared" si="469"/>
        <v>Reducida</v>
      </c>
      <c r="O951">
        <v>4</v>
      </c>
      <c r="P951" t="str">
        <f t="shared" si="470"/>
        <v>Incapacidad</v>
      </c>
      <c r="Q951">
        <v>1</v>
      </c>
      <c r="R951" t="str">
        <f t="shared" si="471"/>
        <v>Tiene cetoacidosis</v>
      </c>
      <c r="S951">
        <v>1</v>
      </c>
      <c r="T951" t="str">
        <f t="shared" si="472"/>
        <v>Tiene Insuficiencia</v>
      </c>
      <c r="U951">
        <v>1</v>
      </c>
      <c r="V951" t="str">
        <f t="shared" si="473"/>
        <v>Hipertenso</v>
      </c>
      <c r="W951">
        <v>2.2999999999999998</v>
      </c>
      <c r="X951" t="str">
        <f t="shared" si="462"/>
        <v>Alto</v>
      </c>
      <c r="Y951">
        <v>77</v>
      </c>
      <c r="Z951" t="str">
        <f t="shared" si="463"/>
        <v>Elevado</v>
      </c>
      <c r="AA951">
        <v>51</v>
      </c>
      <c r="AB951" t="str">
        <f t="shared" si="474"/>
        <v>Funcion disminuida moderada</v>
      </c>
      <c r="AC951">
        <v>1764</v>
      </c>
      <c r="AD951" t="str">
        <f t="shared" si="475"/>
        <v>Proteinuria</v>
      </c>
      <c r="AE951">
        <v>1411</v>
      </c>
      <c r="AF951" t="str">
        <f t="shared" si="476"/>
        <v>Macroalbuminuria</v>
      </c>
      <c r="AG951">
        <v>329</v>
      </c>
      <c r="AH951" t="str">
        <f t="shared" si="477"/>
        <v>Oliguria</v>
      </c>
      <c r="AI951">
        <v>1</v>
      </c>
      <c r="AJ951" t="str">
        <f t="shared" si="478"/>
        <v>Diabetico</v>
      </c>
      <c r="AK951">
        <v>155</v>
      </c>
      <c r="AL951" t="str">
        <f t="shared" si="479"/>
        <v>Diabetes</v>
      </c>
      <c r="AM951">
        <v>10.4</v>
      </c>
      <c r="AN951" t="str">
        <f t="shared" si="480"/>
        <v>Diabetes</v>
      </c>
      <c r="AO951">
        <v>306</v>
      </c>
      <c r="AP951" t="str">
        <f t="shared" si="481"/>
        <v>Riesgo</v>
      </c>
      <c r="AQ951">
        <v>215</v>
      </c>
      <c r="AR951" t="str">
        <f t="shared" si="482"/>
        <v>Muy alto</v>
      </c>
      <c r="AS951">
        <v>35</v>
      </c>
      <c r="AT951" t="str">
        <f t="shared" si="483"/>
        <v>Bajo</v>
      </c>
      <c r="AU951">
        <v>360</v>
      </c>
      <c r="AV951" t="str">
        <f t="shared" si="484"/>
        <v>Alto</v>
      </c>
      <c r="AW951">
        <v>131</v>
      </c>
      <c r="AX951" t="str">
        <f t="shared" si="485"/>
        <v>Bajo</v>
      </c>
      <c r="AY951">
        <v>5.8</v>
      </c>
      <c r="AZ951" t="str">
        <f t="shared" si="486"/>
        <v>Alto</v>
      </c>
      <c r="BA951">
        <v>8.3000000000000007</v>
      </c>
      <c r="BB951" t="str">
        <f t="shared" si="464"/>
        <v>Baja</v>
      </c>
      <c r="BC951">
        <v>8.4</v>
      </c>
      <c r="BD951" t="str">
        <f t="shared" si="487"/>
        <v>Bajo</v>
      </c>
      <c r="BE951">
        <v>7.3</v>
      </c>
      <c r="BF951" t="str">
        <f t="shared" si="488"/>
        <v>Alto</v>
      </c>
      <c r="BG951">
        <v>0</v>
      </c>
      <c r="BH951" t="str">
        <f t="shared" si="489"/>
        <v>No Toma ECA</v>
      </c>
      <c r="BI951">
        <v>0</v>
      </c>
      <c r="BJ951" t="str">
        <f t="shared" si="490"/>
        <v>No toma ARB</v>
      </c>
      <c r="BK951">
        <v>1</v>
      </c>
      <c r="BL951" t="str">
        <f t="shared" si="491"/>
        <v>Toma diureticos</v>
      </c>
      <c r="BM951">
        <v>0</v>
      </c>
      <c r="BN951" t="str">
        <f t="shared" si="492"/>
        <v>No toma estatinas</v>
      </c>
      <c r="BO951">
        <v>1</v>
      </c>
      <c r="BP951" t="str">
        <f t="shared" si="493"/>
        <v>Enfermedad renal</v>
      </c>
      <c r="BQ951">
        <v>0</v>
      </c>
      <c r="BR951" t="str">
        <f t="shared" si="494"/>
        <v>Sano</v>
      </c>
    </row>
    <row r="952" spans="1:70" x14ac:dyDescent="0.25">
      <c r="A952" t="s">
        <v>952</v>
      </c>
      <c r="B952">
        <v>32</v>
      </c>
      <c r="C952" t="str">
        <f t="shared" si="465"/>
        <v>Adulto</v>
      </c>
      <c r="D952" t="s">
        <v>1</v>
      </c>
      <c r="E952">
        <v>21</v>
      </c>
      <c r="F952" t="str">
        <f t="shared" si="466"/>
        <v>Peso Normal</v>
      </c>
      <c r="G952">
        <v>0</v>
      </c>
      <c r="H952" t="str">
        <f t="shared" si="467"/>
        <v>No tiene herencia</v>
      </c>
      <c r="I952">
        <v>100</v>
      </c>
      <c r="J952">
        <v>72</v>
      </c>
      <c r="K952">
        <v>81</v>
      </c>
      <c r="L952" t="str">
        <f t="shared" si="468"/>
        <v>Normal</v>
      </c>
      <c r="M952">
        <v>64</v>
      </c>
      <c r="N952" t="str">
        <f t="shared" si="469"/>
        <v>Normal</v>
      </c>
      <c r="O952">
        <v>2</v>
      </c>
      <c r="P952" t="str">
        <f t="shared" si="470"/>
        <v>Ligera limitaciones</v>
      </c>
      <c r="Q952">
        <v>0</v>
      </c>
      <c r="R952" t="str">
        <f t="shared" si="471"/>
        <v>No tiene cetoacidosis</v>
      </c>
      <c r="S952">
        <v>0</v>
      </c>
      <c r="T952" t="str">
        <f t="shared" si="472"/>
        <v>No tiene Insuficiencia</v>
      </c>
      <c r="U952">
        <v>0</v>
      </c>
      <c r="V952" t="str">
        <f t="shared" si="473"/>
        <v>Normotenso</v>
      </c>
      <c r="W952">
        <v>1.1000000000000001</v>
      </c>
      <c r="X952" t="str">
        <f t="shared" si="462"/>
        <v>Normal</v>
      </c>
      <c r="Y952">
        <v>34</v>
      </c>
      <c r="Z952" t="str">
        <f t="shared" si="463"/>
        <v>Normal</v>
      </c>
      <c r="AA952">
        <v>91</v>
      </c>
      <c r="AB952" t="str">
        <f t="shared" si="474"/>
        <v>Normal</v>
      </c>
      <c r="AC952">
        <v>22</v>
      </c>
      <c r="AD952" t="str">
        <f t="shared" si="475"/>
        <v>Normal</v>
      </c>
      <c r="AE952">
        <v>17</v>
      </c>
      <c r="AF952" t="str">
        <f t="shared" si="476"/>
        <v>Normal</v>
      </c>
      <c r="AG952">
        <v>2036</v>
      </c>
      <c r="AH952" t="str">
        <f t="shared" si="477"/>
        <v>Poliuria</v>
      </c>
      <c r="AI952">
        <v>0</v>
      </c>
      <c r="AJ952" t="str">
        <f t="shared" si="478"/>
        <v>No Diabetico</v>
      </c>
      <c r="AK952">
        <v>112</v>
      </c>
      <c r="AL952" t="str">
        <f t="shared" si="479"/>
        <v>Prediabetes</v>
      </c>
      <c r="AM952">
        <v>6.4</v>
      </c>
      <c r="AN952" t="str">
        <f t="shared" si="480"/>
        <v>Prediabetes</v>
      </c>
      <c r="AO952">
        <v>196</v>
      </c>
      <c r="AP952" t="str">
        <f t="shared" si="481"/>
        <v>Normal</v>
      </c>
      <c r="AQ952">
        <v>108</v>
      </c>
      <c r="AR952" t="str">
        <f t="shared" si="482"/>
        <v>Casi normal</v>
      </c>
      <c r="AS952">
        <v>45</v>
      </c>
      <c r="AT952" t="str">
        <f t="shared" si="483"/>
        <v>Bajo</v>
      </c>
      <c r="AU952">
        <v>123</v>
      </c>
      <c r="AV952" t="str">
        <f t="shared" si="484"/>
        <v>Normal</v>
      </c>
      <c r="AW952">
        <v>144</v>
      </c>
      <c r="AX952" t="str">
        <f t="shared" si="485"/>
        <v>Normal</v>
      </c>
      <c r="AY952">
        <v>4</v>
      </c>
      <c r="AZ952" t="str">
        <f t="shared" si="486"/>
        <v>Normal</v>
      </c>
      <c r="BA952">
        <v>12.3</v>
      </c>
      <c r="BB952" t="str">
        <f t="shared" si="464"/>
        <v>Baja</v>
      </c>
      <c r="BC952">
        <v>9.5</v>
      </c>
      <c r="BD952" t="str">
        <f t="shared" si="487"/>
        <v>Normal</v>
      </c>
      <c r="BE952">
        <v>3.7</v>
      </c>
      <c r="BF952" t="str">
        <f t="shared" si="488"/>
        <v>Normal</v>
      </c>
      <c r="BG952">
        <v>0</v>
      </c>
      <c r="BH952" t="str">
        <f t="shared" si="489"/>
        <v>No Toma ECA</v>
      </c>
      <c r="BI952">
        <v>0</v>
      </c>
      <c r="BJ952" t="str">
        <f t="shared" si="490"/>
        <v>No toma ARB</v>
      </c>
      <c r="BK952">
        <v>0</v>
      </c>
      <c r="BL952" t="str">
        <f t="shared" si="491"/>
        <v>No toma diureticos</v>
      </c>
      <c r="BM952">
        <v>1</v>
      </c>
      <c r="BN952" t="str">
        <f t="shared" si="492"/>
        <v>Toma estatinas</v>
      </c>
      <c r="BO952">
        <v>0</v>
      </c>
      <c r="BP952" t="str">
        <f t="shared" si="493"/>
        <v>Sano</v>
      </c>
      <c r="BQ952">
        <v>0</v>
      </c>
      <c r="BR952" t="str">
        <f t="shared" si="494"/>
        <v>Sano</v>
      </c>
    </row>
    <row r="953" spans="1:70" x14ac:dyDescent="0.25">
      <c r="A953" t="s">
        <v>953</v>
      </c>
      <c r="B953">
        <v>85</v>
      </c>
      <c r="C953" t="str">
        <f t="shared" si="465"/>
        <v>Adulto Mayor</v>
      </c>
      <c r="D953" t="s">
        <v>6</v>
      </c>
      <c r="E953">
        <v>33.1</v>
      </c>
      <c r="F953" t="str">
        <f t="shared" si="466"/>
        <v>Obesidad I</v>
      </c>
      <c r="G953">
        <v>0</v>
      </c>
      <c r="H953" t="str">
        <f t="shared" si="467"/>
        <v>No tiene herencia</v>
      </c>
      <c r="I953">
        <v>161</v>
      </c>
      <c r="J953">
        <v>109</v>
      </c>
      <c r="K953">
        <v>75</v>
      </c>
      <c r="L953" t="str">
        <f t="shared" si="468"/>
        <v>Normal</v>
      </c>
      <c r="M953">
        <v>49</v>
      </c>
      <c r="N953" t="str">
        <f t="shared" si="469"/>
        <v>Intermedia</v>
      </c>
      <c r="O953">
        <v>4</v>
      </c>
      <c r="P953" t="str">
        <f t="shared" si="470"/>
        <v>Incapacidad</v>
      </c>
      <c r="Q953">
        <v>1</v>
      </c>
      <c r="R953" t="str">
        <f t="shared" si="471"/>
        <v>Tiene cetoacidosis</v>
      </c>
      <c r="S953">
        <v>0</v>
      </c>
      <c r="T953" t="str">
        <f t="shared" si="472"/>
        <v>No tiene Insuficiencia</v>
      </c>
      <c r="U953">
        <v>1</v>
      </c>
      <c r="V953" t="str">
        <f t="shared" si="473"/>
        <v>Hipertenso</v>
      </c>
      <c r="W953">
        <v>3.7</v>
      </c>
      <c r="X953" t="str">
        <f t="shared" si="462"/>
        <v>Alto</v>
      </c>
      <c r="Y953">
        <v>101</v>
      </c>
      <c r="Z953" t="str">
        <f t="shared" si="463"/>
        <v>Riesgo</v>
      </c>
      <c r="AA953">
        <v>41</v>
      </c>
      <c r="AB953" t="str">
        <f t="shared" si="474"/>
        <v>Funcion disminuida moderada</v>
      </c>
      <c r="AC953">
        <v>1922</v>
      </c>
      <c r="AD953" t="str">
        <f t="shared" si="475"/>
        <v>Proteinuria</v>
      </c>
      <c r="AE953">
        <v>1345</v>
      </c>
      <c r="AF953" t="str">
        <f t="shared" si="476"/>
        <v>Macroalbuminuria</v>
      </c>
      <c r="AG953">
        <v>510</v>
      </c>
      <c r="AH953" t="str">
        <f t="shared" si="477"/>
        <v>Poliuria</v>
      </c>
      <c r="AI953">
        <v>0</v>
      </c>
      <c r="AJ953" t="str">
        <f t="shared" si="478"/>
        <v>No Diabetico</v>
      </c>
      <c r="AK953">
        <v>199</v>
      </c>
      <c r="AL953" t="str">
        <f t="shared" si="479"/>
        <v>Diabetes</v>
      </c>
      <c r="AM953">
        <v>8.8000000000000007</v>
      </c>
      <c r="AN953" t="str">
        <f t="shared" si="480"/>
        <v>Diabetes</v>
      </c>
      <c r="AO953">
        <v>303</v>
      </c>
      <c r="AP953" t="str">
        <f t="shared" si="481"/>
        <v>Riesgo</v>
      </c>
      <c r="AQ953">
        <v>130</v>
      </c>
      <c r="AR953" t="str">
        <f t="shared" si="482"/>
        <v>Limite alto</v>
      </c>
      <c r="AS953">
        <v>43</v>
      </c>
      <c r="AT953" t="str">
        <f t="shared" si="483"/>
        <v>Bajo</v>
      </c>
      <c r="AU953">
        <v>273</v>
      </c>
      <c r="AV953" t="str">
        <f t="shared" si="484"/>
        <v>Alto</v>
      </c>
      <c r="AW953">
        <v>125</v>
      </c>
      <c r="AX953" t="str">
        <f t="shared" si="485"/>
        <v>Bajo</v>
      </c>
      <c r="AY953">
        <v>5.4</v>
      </c>
      <c r="AZ953" t="str">
        <f t="shared" si="486"/>
        <v>Alto</v>
      </c>
      <c r="BA953">
        <v>10.5</v>
      </c>
      <c r="BB953" t="str">
        <f t="shared" si="464"/>
        <v>Baja</v>
      </c>
      <c r="BC953">
        <v>8.1999999999999993</v>
      </c>
      <c r="BD953" t="str">
        <f t="shared" si="487"/>
        <v>Bajo</v>
      </c>
      <c r="BE953">
        <v>7.3</v>
      </c>
      <c r="BF953" t="str">
        <f t="shared" si="488"/>
        <v>Alto</v>
      </c>
      <c r="BG953">
        <v>0</v>
      </c>
      <c r="BH953" t="str">
        <f t="shared" si="489"/>
        <v>No Toma ECA</v>
      </c>
      <c r="BI953">
        <v>0</v>
      </c>
      <c r="BJ953" t="str">
        <f t="shared" si="490"/>
        <v>No toma ARB</v>
      </c>
      <c r="BK953">
        <v>0</v>
      </c>
      <c r="BL953" t="str">
        <f t="shared" si="491"/>
        <v>No toma diureticos</v>
      </c>
      <c r="BM953">
        <v>0</v>
      </c>
      <c r="BN953" t="str">
        <f t="shared" si="492"/>
        <v>No toma estatinas</v>
      </c>
      <c r="BO953">
        <v>1</v>
      </c>
      <c r="BP953" t="str">
        <f t="shared" si="493"/>
        <v>Enfermedad renal</v>
      </c>
      <c r="BQ953">
        <v>1</v>
      </c>
      <c r="BR953" t="str">
        <f t="shared" si="494"/>
        <v>Enfermedad cardiovascular</v>
      </c>
    </row>
    <row r="954" spans="1:70" x14ac:dyDescent="0.25">
      <c r="A954" t="s">
        <v>954</v>
      </c>
      <c r="B954">
        <v>83</v>
      </c>
      <c r="C954" t="str">
        <f t="shared" si="465"/>
        <v>Adulto Mayor</v>
      </c>
      <c r="D954" t="s">
        <v>6</v>
      </c>
      <c r="E954">
        <v>34.5</v>
      </c>
      <c r="F954" t="str">
        <f t="shared" si="466"/>
        <v>Obesidad I</v>
      </c>
      <c r="G954">
        <v>0</v>
      </c>
      <c r="H954" t="str">
        <f t="shared" si="467"/>
        <v>No tiene herencia</v>
      </c>
      <c r="I954">
        <v>183</v>
      </c>
      <c r="J954">
        <v>110</v>
      </c>
      <c r="K954">
        <v>81</v>
      </c>
      <c r="L954" t="str">
        <f t="shared" si="468"/>
        <v>Normal</v>
      </c>
      <c r="M954">
        <v>25</v>
      </c>
      <c r="N954" t="str">
        <f t="shared" si="469"/>
        <v>Reducida</v>
      </c>
      <c r="O954">
        <v>4</v>
      </c>
      <c r="P954" t="str">
        <f t="shared" si="470"/>
        <v>Incapacidad</v>
      </c>
      <c r="Q954">
        <v>0</v>
      </c>
      <c r="R954" t="str">
        <f t="shared" si="471"/>
        <v>No tiene cetoacidosis</v>
      </c>
      <c r="S954">
        <v>0</v>
      </c>
      <c r="T954" t="str">
        <f t="shared" si="472"/>
        <v>No tiene Insuficiencia</v>
      </c>
      <c r="U954">
        <v>1</v>
      </c>
      <c r="V954" t="str">
        <f t="shared" si="473"/>
        <v>Hipertenso</v>
      </c>
      <c r="W954">
        <v>4.8</v>
      </c>
      <c r="X954" t="str">
        <f t="shared" si="462"/>
        <v>Alto</v>
      </c>
      <c r="Y954">
        <v>80</v>
      </c>
      <c r="Z954" t="str">
        <f t="shared" si="463"/>
        <v>Elevado</v>
      </c>
      <c r="AA954">
        <v>46</v>
      </c>
      <c r="AB954" t="str">
        <f t="shared" si="474"/>
        <v>Funcion disminuida moderada</v>
      </c>
      <c r="AC954">
        <v>2038</v>
      </c>
      <c r="AD954" t="str">
        <f t="shared" si="475"/>
        <v>Proteinuria</v>
      </c>
      <c r="AE954">
        <v>1426</v>
      </c>
      <c r="AF954" t="str">
        <f t="shared" si="476"/>
        <v>Macroalbuminuria</v>
      </c>
      <c r="AG954">
        <v>340</v>
      </c>
      <c r="AH954" t="str">
        <f t="shared" si="477"/>
        <v>Oliguria</v>
      </c>
      <c r="AI954">
        <v>1</v>
      </c>
      <c r="AJ954" t="str">
        <f t="shared" si="478"/>
        <v>Diabetico</v>
      </c>
      <c r="AK954">
        <v>134</v>
      </c>
      <c r="AL954" t="str">
        <f t="shared" si="479"/>
        <v>Diabetes</v>
      </c>
      <c r="AM954">
        <v>8.6999999999999993</v>
      </c>
      <c r="AN954" t="str">
        <f t="shared" si="480"/>
        <v>Diabetes</v>
      </c>
      <c r="AO954">
        <v>306</v>
      </c>
      <c r="AP954" t="str">
        <f t="shared" si="481"/>
        <v>Riesgo</v>
      </c>
      <c r="AQ954">
        <v>162</v>
      </c>
      <c r="AR954" t="str">
        <f t="shared" si="482"/>
        <v>Alto</v>
      </c>
      <c r="AS954">
        <v>32</v>
      </c>
      <c r="AT954" t="str">
        <f t="shared" si="483"/>
        <v>Bajo</v>
      </c>
      <c r="AU954">
        <v>298</v>
      </c>
      <c r="AV954" t="str">
        <f t="shared" si="484"/>
        <v>Alto</v>
      </c>
      <c r="AW954">
        <v>140</v>
      </c>
      <c r="AX954" t="str">
        <f t="shared" si="485"/>
        <v>Normal</v>
      </c>
      <c r="AY954">
        <v>5.3</v>
      </c>
      <c r="AZ954" t="str">
        <f t="shared" si="486"/>
        <v>Alto</v>
      </c>
      <c r="BA954">
        <v>9.6</v>
      </c>
      <c r="BB954" t="str">
        <f t="shared" si="464"/>
        <v>Baja</v>
      </c>
      <c r="BC954">
        <v>8.9</v>
      </c>
      <c r="BD954" t="str">
        <f t="shared" si="487"/>
        <v>Normal</v>
      </c>
      <c r="BE954">
        <v>5</v>
      </c>
      <c r="BF954" t="str">
        <f t="shared" si="488"/>
        <v>Alto</v>
      </c>
      <c r="BG954">
        <v>0</v>
      </c>
      <c r="BH954" t="str">
        <f t="shared" si="489"/>
        <v>No Toma ECA</v>
      </c>
      <c r="BI954">
        <v>0</v>
      </c>
      <c r="BJ954" t="str">
        <f t="shared" si="490"/>
        <v>No toma ARB</v>
      </c>
      <c r="BK954">
        <v>1</v>
      </c>
      <c r="BL954" t="str">
        <f t="shared" si="491"/>
        <v>Toma diureticos</v>
      </c>
      <c r="BM954">
        <v>1</v>
      </c>
      <c r="BN954" t="str">
        <f t="shared" si="492"/>
        <v>Toma estatinas</v>
      </c>
      <c r="BO954">
        <v>1</v>
      </c>
      <c r="BP954" t="str">
        <f t="shared" si="493"/>
        <v>Enfermedad renal</v>
      </c>
      <c r="BQ954">
        <v>0</v>
      </c>
      <c r="BR954" t="str">
        <f t="shared" si="494"/>
        <v>Sano</v>
      </c>
    </row>
    <row r="955" spans="1:70" x14ac:dyDescent="0.25">
      <c r="A955" t="s">
        <v>955</v>
      </c>
      <c r="B955">
        <v>57</v>
      </c>
      <c r="C955" t="str">
        <f t="shared" si="465"/>
        <v>Adulto</v>
      </c>
      <c r="D955" t="s">
        <v>1</v>
      </c>
      <c r="E955">
        <v>38.9</v>
      </c>
      <c r="F955" t="str">
        <f t="shared" si="466"/>
        <v>Obesidad II</v>
      </c>
      <c r="G955">
        <v>0</v>
      </c>
      <c r="H955" t="str">
        <f t="shared" si="467"/>
        <v>No tiene herencia</v>
      </c>
      <c r="I955">
        <v>188</v>
      </c>
      <c r="J955">
        <v>98</v>
      </c>
      <c r="K955">
        <v>95</v>
      </c>
      <c r="L955" t="str">
        <f t="shared" si="468"/>
        <v>Normal</v>
      </c>
      <c r="M955">
        <v>49</v>
      </c>
      <c r="N955" t="str">
        <f t="shared" si="469"/>
        <v>Intermedia</v>
      </c>
      <c r="O955">
        <v>2</v>
      </c>
      <c r="P955" t="str">
        <f t="shared" si="470"/>
        <v>Ligera limitaciones</v>
      </c>
      <c r="Q955">
        <v>0</v>
      </c>
      <c r="R955" t="str">
        <f t="shared" si="471"/>
        <v>No tiene cetoacidosis</v>
      </c>
      <c r="S955">
        <v>0</v>
      </c>
      <c r="T955" t="str">
        <f t="shared" si="472"/>
        <v>No tiene Insuficiencia</v>
      </c>
      <c r="U955">
        <v>1</v>
      </c>
      <c r="V955" t="str">
        <f t="shared" si="473"/>
        <v>Hipertenso</v>
      </c>
      <c r="W955">
        <v>3.9</v>
      </c>
      <c r="X955" t="str">
        <f t="shared" si="462"/>
        <v>Alto</v>
      </c>
      <c r="Y955">
        <v>75</v>
      </c>
      <c r="Z955" t="str">
        <f t="shared" si="463"/>
        <v>Elevado</v>
      </c>
      <c r="AA955">
        <v>45</v>
      </c>
      <c r="AB955" t="str">
        <f t="shared" si="474"/>
        <v>Funcion disminuida moderada</v>
      </c>
      <c r="AC955">
        <v>1666</v>
      </c>
      <c r="AD955" t="str">
        <f t="shared" si="475"/>
        <v>Proteinuria</v>
      </c>
      <c r="AE955">
        <v>1499</v>
      </c>
      <c r="AF955" t="str">
        <f t="shared" si="476"/>
        <v>Macroalbuminuria</v>
      </c>
      <c r="AG955">
        <v>538</v>
      </c>
      <c r="AH955" t="str">
        <f t="shared" si="477"/>
        <v>Poliuria</v>
      </c>
      <c r="AI955">
        <v>1</v>
      </c>
      <c r="AJ955" t="str">
        <f t="shared" si="478"/>
        <v>Diabetico</v>
      </c>
      <c r="AK955">
        <v>163</v>
      </c>
      <c r="AL955" t="str">
        <f t="shared" si="479"/>
        <v>Diabetes</v>
      </c>
      <c r="AM955">
        <v>9.4</v>
      </c>
      <c r="AN955" t="str">
        <f t="shared" si="480"/>
        <v>Diabetes</v>
      </c>
      <c r="AO955">
        <v>212</v>
      </c>
      <c r="AP955" t="str">
        <f t="shared" si="481"/>
        <v>Alto</v>
      </c>
      <c r="AQ955">
        <v>172</v>
      </c>
      <c r="AR955" t="str">
        <f t="shared" si="482"/>
        <v>Alto</v>
      </c>
      <c r="AS955">
        <v>39</v>
      </c>
      <c r="AT955" t="str">
        <f t="shared" si="483"/>
        <v>Bajo</v>
      </c>
      <c r="AU955">
        <v>400</v>
      </c>
      <c r="AV955" t="str">
        <f t="shared" si="484"/>
        <v>Alto</v>
      </c>
      <c r="AW955">
        <v>140</v>
      </c>
      <c r="AX955" t="str">
        <f t="shared" si="485"/>
        <v>Normal</v>
      </c>
      <c r="AY955">
        <v>6.6</v>
      </c>
      <c r="AZ955" t="str">
        <f t="shared" si="486"/>
        <v>Alto</v>
      </c>
      <c r="BA955">
        <v>8.6999999999999993</v>
      </c>
      <c r="BB955" t="str">
        <f t="shared" si="464"/>
        <v>Baja</v>
      </c>
      <c r="BC955">
        <v>8.9</v>
      </c>
      <c r="BD955" t="str">
        <f t="shared" si="487"/>
        <v>Normal</v>
      </c>
      <c r="BE955">
        <v>5.3</v>
      </c>
      <c r="BF955" t="str">
        <f t="shared" si="488"/>
        <v>Alto</v>
      </c>
      <c r="BG955">
        <v>1</v>
      </c>
      <c r="BH955" t="str">
        <f t="shared" si="489"/>
        <v>Toma ECA</v>
      </c>
      <c r="BI955">
        <v>0</v>
      </c>
      <c r="BJ955" t="str">
        <f t="shared" si="490"/>
        <v>No toma ARB</v>
      </c>
      <c r="BK955">
        <v>0</v>
      </c>
      <c r="BL955" t="str">
        <f t="shared" si="491"/>
        <v>No toma diureticos</v>
      </c>
      <c r="BM955">
        <v>1</v>
      </c>
      <c r="BN955" t="str">
        <f t="shared" si="492"/>
        <v>Toma estatinas</v>
      </c>
      <c r="BO955">
        <v>1</v>
      </c>
      <c r="BP955" t="str">
        <f t="shared" si="493"/>
        <v>Enfermedad renal</v>
      </c>
      <c r="BQ955">
        <v>1</v>
      </c>
      <c r="BR955" t="str">
        <f t="shared" si="494"/>
        <v>Enfermedad cardiovascular</v>
      </c>
    </row>
    <row r="956" spans="1:70" x14ac:dyDescent="0.25">
      <c r="A956" t="s">
        <v>956</v>
      </c>
      <c r="B956">
        <v>69</v>
      </c>
      <c r="C956" t="str">
        <f t="shared" si="465"/>
        <v>Adulto Mayor</v>
      </c>
      <c r="D956" t="s">
        <v>6</v>
      </c>
      <c r="E956">
        <v>31.4</v>
      </c>
      <c r="F956" t="str">
        <f t="shared" si="466"/>
        <v>Obesidad I</v>
      </c>
      <c r="G956">
        <v>1</v>
      </c>
      <c r="H956" t="str">
        <f t="shared" si="467"/>
        <v>Tiene herencia</v>
      </c>
      <c r="I956">
        <v>185</v>
      </c>
      <c r="J956">
        <v>93</v>
      </c>
      <c r="K956">
        <v>82</v>
      </c>
      <c r="L956" t="str">
        <f t="shared" si="468"/>
        <v>Normal</v>
      </c>
      <c r="M956">
        <v>36</v>
      </c>
      <c r="N956" t="str">
        <f t="shared" si="469"/>
        <v>Reducida</v>
      </c>
      <c r="O956">
        <v>4</v>
      </c>
      <c r="P956" t="str">
        <f t="shared" si="470"/>
        <v>Incapacidad</v>
      </c>
      <c r="Q956">
        <v>1</v>
      </c>
      <c r="R956" t="str">
        <f t="shared" si="471"/>
        <v>Tiene cetoacidosis</v>
      </c>
      <c r="S956">
        <v>1</v>
      </c>
      <c r="T956" t="str">
        <f t="shared" si="472"/>
        <v>Tiene Insuficiencia</v>
      </c>
      <c r="U956">
        <v>1</v>
      </c>
      <c r="V956" t="str">
        <f t="shared" si="473"/>
        <v>Hipertenso</v>
      </c>
      <c r="W956">
        <v>3.5</v>
      </c>
      <c r="X956" t="str">
        <f t="shared" si="462"/>
        <v>Alto</v>
      </c>
      <c r="Y956">
        <v>57</v>
      </c>
      <c r="Z956" t="str">
        <f t="shared" si="463"/>
        <v>Elevado</v>
      </c>
      <c r="AA956">
        <v>14</v>
      </c>
      <c r="AB956" t="str">
        <f t="shared" si="474"/>
        <v>Fallo renal</v>
      </c>
      <c r="AC956">
        <v>1495</v>
      </c>
      <c r="AD956" t="str">
        <f t="shared" si="475"/>
        <v>Proteinuria</v>
      </c>
      <c r="AE956">
        <v>1046</v>
      </c>
      <c r="AF956" t="str">
        <f t="shared" si="476"/>
        <v>Macroalbuminuria</v>
      </c>
      <c r="AG956">
        <v>533</v>
      </c>
      <c r="AH956" t="str">
        <f t="shared" si="477"/>
        <v>Poliuria</v>
      </c>
      <c r="AI956">
        <v>1</v>
      </c>
      <c r="AJ956" t="str">
        <f t="shared" si="478"/>
        <v>Diabetico</v>
      </c>
      <c r="AK956">
        <v>160</v>
      </c>
      <c r="AL956" t="str">
        <f t="shared" si="479"/>
        <v>Diabetes</v>
      </c>
      <c r="AM956">
        <v>7</v>
      </c>
      <c r="AN956" t="str">
        <f t="shared" si="480"/>
        <v>Diabetes</v>
      </c>
      <c r="AO956">
        <v>259</v>
      </c>
      <c r="AP956" t="str">
        <f t="shared" si="481"/>
        <v>Riesgo</v>
      </c>
      <c r="AQ956">
        <v>161</v>
      </c>
      <c r="AR956" t="str">
        <f t="shared" si="482"/>
        <v>Alto</v>
      </c>
      <c r="AS956">
        <v>37</v>
      </c>
      <c r="AT956" t="str">
        <f t="shared" si="483"/>
        <v>Bajo</v>
      </c>
      <c r="AU956">
        <v>386</v>
      </c>
      <c r="AV956" t="str">
        <f t="shared" si="484"/>
        <v>Alto</v>
      </c>
      <c r="AW956">
        <v>128</v>
      </c>
      <c r="AX956" t="str">
        <f t="shared" si="485"/>
        <v>Bajo</v>
      </c>
      <c r="AY956">
        <v>5.4</v>
      </c>
      <c r="AZ956" t="str">
        <f t="shared" si="486"/>
        <v>Alto</v>
      </c>
      <c r="BA956">
        <v>9.1999999999999993</v>
      </c>
      <c r="BB956" t="str">
        <f t="shared" si="464"/>
        <v>Baja</v>
      </c>
      <c r="BC956">
        <v>9</v>
      </c>
      <c r="BD956" t="str">
        <f t="shared" si="487"/>
        <v>Normal</v>
      </c>
      <c r="BE956">
        <v>6.6</v>
      </c>
      <c r="BF956" t="str">
        <f t="shared" si="488"/>
        <v>Alto</v>
      </c>
      <c r="BG956">
        <v>0</v>
      </c>
      <c r="BH956" t="str">
        <f t="shared" si="489"/>
        <v>No Toma ECA</v>
      </c>
      <c r="BI956">
        <v>0</v>
      </c>
      <c r="BJ956" t="str">
        <f t="shared" si="490"/>
        <v>No toma ARB</v>
      </c>
      <c r="BK956">
        <v>1</v>
      </c>
      <c r="BL956" t="str">
        <f t="shared" si="491"/>
        <v>Toma diureticos</v>
      </c>
      <c r="BM956">
        <v>1</v>
      </c>
      <c r="BN956" t="str">
        <f t="shared" si="492"/>
        <v>Toma estatinas</v>
      </c>
      <c r="BO956">
        <v>1</v>
      </c>
      <c r="BP956" t="str">
        <f t="shared" si="493"/>
        <v>Enfermedad renal</v>
      </c>
      <c r="BQ956">
        <v>0</v>
      </c>
      <c r="BR956" t="str">
        <f t="shared" si="494"/>
        <v>Sano</v>
      </c>
    </row>
    <row r="957" spans="1:70" x14ac:dyDescent="0.25">
      <c r="A957" t="s">
        <v>957</v>
      </c>
      <c r="B957">
        <v>30</v>
      </c>
      <c r="C957" t="str">
        <f t="shared" si="465"/>
        <v>Adulto</v>
      </c>
      <c r="D957" t="s">
        <v>1</v>
      </c>
      <c r="E957">
        <v>20.5</v>
      </c>
      <c r="F957" t="str">
        <f t="shared" si="466"/>
        <v>Peso Normal</v>
      </c>
      <c r="G957">
        <v>0</v>
      </c>
      <c r="H957" t="str">
        <f t="shared" si="467"/>
        <v>No tiene herencia</v>
      </c>
      <c r="I957">
        <v>105</v>
      </c>
      <c r="J957">
        <v>70</v>
      </c>
      <c r="K957">
        <v>88</v>
      </c>
      <c r="L957" t="str">
        <f t="shared" si="468"/>
        <v>Normal</v>
      </c>
      <c r="M957">
        <v>67</v>
      </c>
      <c r="N957" t="str">
        <f t="shared" si="469"/>
        <v>Normal</v>
      </c>
      <c r="O957">
        <v>1</v>
      </c>
      <c r="P957" t="str">
        <f t="shared" si="470"/>
        <v>Sin limitaciones</v>
      </c>
      <c r="Q957">
        <v>0</v>
      </c>
      <c r="R957" t="str">
        <f t="shared" si="471"/>
        <v>No tiene cetoacidosis</v>
      </c>
      <c r="S957">
        <v>0</v>
      </c>
      <c r="T957" t="str">
        <f t="shared" si="472"/>
        <v>No tiene Insuficiencia</v>
      </c>
      <c r="U957">
        <v>0</v>
      </c>
      <c r="V957" t="str">
        <f t="shared" si="473"/>
        <v>Normotenso</v>
      </c>
      <c r="W957">
        <v>1.2</v>
      </c>
      <c r="X957" t="str">
        <f t="shared" si="462"/>
        <v>Normal</v>
      </c>
      <c r="Y957">
        <v>39</v>
      </c>
      <c r="Z957" t="str">
        <f t="shared" si="463"/>
        <v>Normal</v>
      </c>
      <c r="AA957">
        <v>116</v>
      </c>
      <c r="AB957" t="str">
        <f t="shared" si="474"/>
        <v>Normal</v>
      </c>
      <c r="AC957">
        <v>7</v>
      </c>
      <c r="AD957" t="str">
        <f t="shared" si="475"/>
        <v>Normal</v>
      </c>
      <c r="AE957">
        <v>4</v>
      </c>
      <c r="AF957" t="str">
        <f t="shared" si="476"/>
        <v>Normal</v>
      </c>
      <c r="AG957">
        <v>1222</v>
      </c>
      <c r="AH957" t="str">
        <f t="shared" si="477"/>
        <v>Poliuria</v>
      </c>
      <c r="AI957">
        <v>0</v>
      </c>
      <c r="AJ957" t="str">
        <f t="shared" si="478"/>
        <v>No Diabetico</v>
      </c>
      <c r="AK957">
        <v>94</v>
      </c>
      <c r="AL957" t="str">
        <f t="shared" si="479"/>
        <v>Normal</v>
      </c>
      <c r="AM957">
        <v>5.8</v>
      </c>
      <c r="AN957" t="str">
        <f t="shared" si="480"/>
        <v>Prediabetes</v>
      </c>
      <c r="AO957">
        <v>154</v>
      </c>
      <c r="AP957" t="str">
        <f t="shared" si="481"/>
        <v>Normal</v>
      </c>
      <c r="AQ957">
        <v>101</v>
      </c>
      <c r="AR957" t="str">
        <f t="shared" si="482"/>
        <v>Casi normal</v>
      </c>
      <c r="AS957">
        <v>53</v>
      </c>
      <c r="AT957" t="str">
        <f t="shared" si="483"/>
        <v>Bajo</v>
      </c>
      <c r="AU957">
        <v>90</v>
      </c>
      <c r="AV957" t="str">
        <f t="shared" si="484"/>
        <v>Normal</v>
      </c>
      <c r="AW957">
        <v>141</v>
      </c>
      <c r="AX957" t="str">
        <f t="shared" si="485"/>
        <v>Normal</v>
      </c>
      <c r="AY957">
        <v>4.0999999999999996</v>
      </c>
      <c r="AZ957" t="str">
        <f t="shared" si="486"/>
        <v>Normal</v>
      </c>
      <c r="BA957">
        <v>12.6</v>
      </c>
      <c r="BB957" t="str">
        <f t="shared" si="464"/>
        <v>Baja</v>
      </c>
      <c r="BC957">
        <v>8.9</v>
      </c>
      <c r="BD957" t="str">
        <f t="shared" si="487"/>
        <v>Normal</v>
      </c>
      <c r="BE957">
        <v>3.1</v>
      </c>
      <c r="BF957" t="str">
        <f t="shared" si="488"/>
        <v>Normal</v>
      </c>
      <c r="BG957">
        <v>1</v>
      </c>
      <c r="BH957" t="str">
        <f t="shared" si="489"/>
        <v>Toma ECA</v>
      </c>
      <c r="BI957">
        <v>1</v>
      </c>
      <c r="BJ957" t="str">
        <f t="shared" si="490"/>
        <v>Toma ARB</v>
      </c>
      <c r="BK957">
        <v>0</v>
      </c>
      <c r="BL957" t="str">
        <f t="shared" si="491"/>
        <v>No toma diureticos</v>
      </c>
      <c r="BM957">
        <v>1</v>
      </c>
      <c r="BN957" t="str">
        <f t="shared" si="492"/>
        <v>Toma estatinas</v>
      </c>
      <c r="BO957">
        <v>0</v>
      </c>
      <c r="BP957" t="str">
        <f t="shared" si="493"/>
        <v>Sano</v>
      </c>
      <c r="BQ957">
        <v>1</v>
      </c>
      <c r="BR957" t="str">
        <f t="shared" si="494"/>
        <v>Enfermedad cardiovascular</v>
      </c>
    </row>
    <row r="958" spans="1:70" x14ac:dyDescent="0.25">
      <c r="A958" t="s">
        <v>958</v>
      </c>
      <c r="B958">
        <v>50</v>
      </c>
      <c r="C958" t="str">
        <f t="shared" si="465"/>
        <v>Adulto</v>
      </c>
      <c r="D958" t="s">
        <v>1</v>
      </c>
      <c r="E958">
        <v>28.7</v>
      </c>
      <c r="F958" t="str">
        <f t="shared" si="466"/>
        <v>Sobrepeso</v>
      </c>
      <c r="G958">
        <v>0</v>
      </c>
      <c r="H958" t="str">
        <f t="shared" si="467"/>
        <v>No tiene herencia</v>
      </c>
      <c r="I958">
        <v>120</v>
      </c>
      <c r="J958">
        <v>73</v>
      </c>
      <c r="K958">
        <v>63</v>
      </c>
      <c r="L958" t="str">
        <f t="shared" si="468"/>
        <v>Normal</v>
      </c>
      <c r="M958">
        <v>64</v>
      </c>
      <c r="N958" t="str">
        <f t="shared" si="469"/>
        <v>Normal</v>
      </c>
      <c r="O958">
        <v>1</v>
      </c>
      <c r="P958" t="str">
        <f t="shared" si="470"/>
        <v>Sin limitaciones</v>
      </c>
      <c r="Q958">
        <v>0</v>
      </c>
      <c r="R958" t="str">
        <f t="shared" si="471"/>
        <v>No tiene cetoacidosis</v>
      </c>
      <c r="S958">
        <v>0</v>
      </c>
      <c r="T958" t="str">
        <f t="shared" si="472"/>
        <v>No tiene Insuficiencia</v>
      </c>
      <c r="U958">
        <v>0</v>
      </c>
      <c r="V958" t="str">
        <f t="shared" si="473"/>
        <v>Normotenso</v>
      </c>
      <c r="W958">
        <v>1.1000000000000001</v>
      </c>
      <c r="X958" t="str">
        <f t="shared" si="462"/>
        <v>Normal</v>
      </c>
      <c r="Y958">
        <v>38</v>
      </c>
      <c r="Z958" t="str">
        <f t="shared" si="463"/>
        <v>Normal</v>
      </c>
      <c r="AA958">
        <v>111</v>
      </c>
      <c r="AB958" t="str">
        <f t="shared" si="474"/>
        <v>Normal</v>
      </c>
      <c r="AC958">
        <v>24</v>
      </c>
      <c r="AD958" t="str">
        <f t="shared" si="475"/>
        <v>Normal</v>
      </c>
      <c r="AE958">
        <v>21</v>
      </c>
      <c r="AF958" t="str">
        <f t="shared" si="476"/>
        <v>Normal</v>
      </c>
      <c r="AG958">
        <v>1365</v>
      </c>
      <c r="AH958" t="str">
        <f t="shared" si="477"/>
        <v>Poliuria</v>
      </c>
      <c r="AI958">
        <v>0</v>
      </c>
      <c r="AJ958" t="str">
        <f t="shared" si="478"/>
        <v>No Diabetico</v>
      </c>
      <c r="AK958">
        <v>102</v>
      </c>
      <c r="AL958" t="str">
        <f t="shared" si="479"/>
        <v>Prediabetes</v>
      </c>
      <c r="AM958">
        <v>6.1</v>
      </c>
      <c r="AN958" t="str">
        <f t="shared" si="480"/>
        <v>Prediabetes</v>
      </c>
      <c r="AO958">
        <v>210</v>
      </c>
      <c r="AP958" t="str">
        <f t="shared" si="481"/>
        <v>Alto</v>
      </c>
      <c r="AQ958">
        <v>88</v>
      </c>
      <c r="AR958" t="str">
        <f t="shared" si="482"/>
        <v>Normal</v>
      </c>
      <c r="AS958">
        <v>68</v>
      </c>
      <c r="AT958" t="str">
        <f t="shared" si="483"/>
        <v>Normal</v>
      </c>
      <c r="AU958">
        <v>132</v>
      </c>
      <c r="AV958" t="str">
        <f t="shared" si="484"/>
        <v>Normal</v>
      </c>
      <c r="AW958">
        <v>138</v>
      </c>
      <c r="AX958" t="str">
        <f t="shared" si="485"/>
        <v>Normal</v>
      </c>
      <c r="AY958">
        <v>4.9000000000000004</v>
      </c>
      <c r="AZ958" t="str">
        <f t="shared" si="486"/>
        <v>Normal</v>
      </c>
      <c r="BA958">
        <v>14.7</v>
      </c>
      <c r="BB958" t="str">
        <f t="shared" si="464"/>
        <v>Normal</v>
      </c>
      <c r="BC958">
        <v>9.3000000000000007</v>
      </c>
      <c r="BD958" t="str">
        <f t="shared" si="487"/>
        <v>Normal</v>
      </c>
      <c r="BE958">
        <v>3.5</v>
      </c>
      <c r="BF958" t="str">
        <f t="shared" si="488"/>
        <v>Normal</v>
      </c>
      <c r="BG958">
        <v>0</v>
      </c>
      <c r="BH958" t="str">
        <f t="shared" si="489"/>
        <v>No Toma ECA</v>
      </c>
      <c r="BI958">
        <v>0</v>
      </c>
      <c r="BJ958" t="str">
        <f t="shared" si="490"/>
        <v>No toma ARB</v>
      </c>
      <c r="BK958">
        <v>0</v>
      </c>
      <c r="BL958" t="str">
        <f t="shared" si="491"/>
        <v>No toma diureticos</v>
      </c>
      <c r="BM958">
        <v>1</v>
      </c>
      <c r="BN958" t="str">
        <f t="shared" si="492"/>
        <v>Toma estatinas</v>
      </c>
      <c r="BO958">
        <v>0</v>
      </c>
      <c r="BP958" t="str">
        <f t="shared" si="493"/>
        <v>Sano</v>
      </c>
      <c r="BQ958">
        <v>0</v>
      </c>
      <c r="BR958" t="str">
        <f t="shared" si="494"/>
        <v>Sano</v>
      </c>
    </row>
    <row r="959" spans="1:70" x14ac:dyDescent="0.25">
      <c r="A959" t="s">
        <v>959</v>
      </c>
      <c r="B959">
        <v>77</v>
      </c>
      <c r="C959" t="str">
        <f t="shared" si="465"/>
        <v>Adulto Mayor</v>
      </c>
      <c r="D959" t="s">
        <v>6</v>
      </c>
      <c r="E959">
        <v>29.9</v>
      </c>
      <c r="F959" t="str">
        <f t="shared" si="466"/>
        <v>Sobrepeso</v>
      </c>
      <c r="G959">
        <v>1</v>
      </c>
      <c r="H959" t="str">
        <f t="shared" si="467"/>
        <v>Tiene herencia</v>
      </c>
      <c r="I959">
        <v>156</v>
      </c>
      <c r="J959">
        <v>99</v>
      </c>
      <c r="K959">
        <v>81</v>
      </c>
      <c r="L959" t="str">
        <f t="shared" si="468"/>
        <v>Normal</v>
      </c>
      <c r="M959">
        <v>28</v>
      </c>
      <c r="N959" t="str">
        <f t="shared" si="469"/>
        <v>Reducida</v>
      </c>
      <c r="O959">
        <v>3</v>
      </c>
      <c r="P959" t="str">
        <f t="shared" si="470"/>
        <v>Limitacion marcada</v>
      </c>
      <c r="Q959">
        <v>0</v>
      </c>
      <c r="R959" t="str">
        <f t="shared" si="471"/>
        <v>No tiene cetoacidosis</v>
      </c>
      <c r="S959">
        <v>0</v>
      </c>
      <c r="T959" t="str">
        <f t="shared" si="472"/>
        <v>No tiene Insuficiencia</v>
      </c>
      <c r="U959">
        <v>1</v>
      </c>
      <c r="V959" t="str">
        <f t="shared" si="473"/>
        <v>Hipertenso</v>
      </c>
      <c r="W959">
        <v>4.7</v>
      </c>
      <c r="X959" t="str">
        <f t="shared" si="462"/>
        <v>Alto</v>
      </c>
      <c r="Y959">
        <v>119</v>
      </c>
      <c r="Z959" t="str">
        <f t="shared" si="463"/>
        <v>Riesgo</v>
      </c>
      <c r="AA959">
        <v>17</v>
      </c>
      <c r="AB959" t="str">
        <f t="shared" si="474"/>
        <v>Dismucion grave</v>
      </c>
      <c r="AC959">
        <v>307</v>
      </c>
      <c r="AD959" t="str">
        <f t="shared" si="475"/>
        <v>Proteinuria</v>
      </c>
      <c r="AE959">
        <v>245</v>
      </c>
      <c r="AF959" t="str">
        <f t="shared" si="476"/>
        <v>Microalbuminuria</v>
      </c>
      <c r="AG959">
        <v>560</v>
      </c>
      <c r="AH959" t="str">
        <f t="shared" si="477"/>
        <v>Poliuria</v>
      </c>
      <c r="AI959">
        <v>1</v>
      </c>
      <c r="AJ959" t="str">
        <f t="shared" si="478"/>
        <v>Diabetico</v>
      </c>
      <c r="AK959">
        <v>207</v>
      </c>
      <c r="AL959" t="str">
        <f t="shared" si="479"/>
        <v>Diabetes</v>
      </c>
      <c r="AM959">
        <v>8.8000000000000007</v>
      </c>
      <c r="AN959" t="str">
        <f t="shared" si="480"/>
        <v>Diabetes</v>
      </c>
      <c r="AO959">
        <v>311</v>
      </c>
      <c r="AP959" t="str">
        <f t="shared" si="481"/>
        <v>Riesgo</v>
      </c>
      <c r="AQ959">
        <v>141</v>
      </c>
      <c r="AR959" t="str">
        <f t="shared" si="482"/>
        <v>Limite alto</v>
      </c>
      <c r="AS959">
        <v>39</v>
      </c>
      <c r="AT959" t="str">
        <f t="shared" si="483"/>
        <v>Bajo</v>
      </c>
      <c r="AU959">
        <v>413</v>
      </c>
      <c r="AV959" t="str">
        <f t="shared" si="484"/>
        <v>Alto</v>
      </c>
      <c r="AW959">
        <v>131</v>
      </c>
      <c r="AX959" t="str">
        <f t="shared" si="485"/>
        <v>Bajo</v>
      </c>
      <c r="AY959">
        <v>7</v>
      </c>
      <c r="AZ959" t="str">
        <f t="shared" si="486"/>
        <v>Alto</v>
      </c>
      <c r="BA959">
        <v>7.9</v>
      </c>
      <c r="BB959" t="str">
        <f t="shared" si="464"/>
        <v>Baja</v>
      </c>
      <c r="BC959">
        <v>7.9</v>
      </c>
      <c r="BD959" t="str">
        <f t="shared" si="487"/>
        <v>Bajo</v>
      </c>
      <c r="BE959">
        <v>6.6</v>
      </c>
      <c r="BF959" t="str">
        <f t="shared" si="488"/>
        <v>Alto</v>
      </c>
      <c r="BG959">
        <v>1</v>
      </c>
      <c r="BH959" t="str">
        <f t="shared" si="489"/>
        <v>Toma ECA</v>
      </c>
      <c r="BI959">
        <v>1</v>
      </c>
      <c r="BJ959" t="str">
        <f t="shared" si="490"/>
        <v>Toma ARB</v>
      </c>
      <c r="BK959">
        <v>1</v>
      </c>
      <c r="BL959" t="str">
        <f t="shared" si="491"/>
        <v>Toma diureticos</v>
      </c>
      <c r="BM959">
        <v>1</v>
      </c>
      <c r="BN959" t="str">
        <f t="shared" si="492"/>
        <v>Toma estatinas</v>
      </c>
      <c r="BO959">
        <v>1</v>
      </c>
      <c r="BP959" t="str">
        <f t="shared" si="493"/>
        <v>Enfermedad renal</v>
      </c>
      <c r="BQ959">
        <v>0</v>
      </c>
      <c r="BR959" t="str">
        <f t="shared" si="494"/>
        <v>Sano</v>
      </c>
    </row>
    <row r="960" spans="1:70" x14ac:dyDescent="0.25">
      <c r="A960" t="s">
        <v>960</v>
      </c>
      <c r="B960">
        <v>43</v>
      </c>
      <c r="C960" t="str">
        <f t="shared" si="465"/>
        <v>Adulto</v>
      </c>
      <c r="D960" t="s">
        <v>1</v>
      </c>
      <c r="E960">
        <v>18.7</v>
      </c>
      <c r="F960" t="str">
        <f t="shared" si="466"/>
        <v>Peso Normal</v>
      </c>
      <c r="G960">
        <v>1</v>
      </c>
      <c r="H960" t="str">
        <f t="shared" si="467"/>
        <v>Tiene herencia</v>
      </c>
      <c r="I960">
        <v>121</v>
      </c>
      <c r="J960">
        <v>83</v>
      </c>
      <c r="K960">
        <v>70</v>
      </c>
      <c r="L960" t="str">
        <f t="shared" si="468"/>
        <v>Normal</v>
      </c>
      <c r="M960">
        <v>65</v>
      </c>
      <c r="N960" t="str">
        <f t="shared" si="469"/>
        <v>Normal</v>
      </c>
      <c r="O960">
        <v>1</v>
      </c>
      <c r="P960" t="str">
        <f t="shared" si="470"/>
        <v>Sin limitaciones</v>
      </c>
      <c r="Q960">
        <v>0</v>
      </c>
      <c r="R960" t="str">
        <f t="shared" si="471"/>
        <v>No tiene cetoacidosis</v>
      </c>
      <c r="S960">
        <v>0</v>
      </c>
      <c r="T960" t="str">
        <f t="shared" si="472"/>
        <v>No tiene Insuficiencia</v>
      </c>
      <c r="U960">
        <v>1</v>
      </c>
      <c r="V960" t="str">
        <f t="shared" si="473"/>
        <v>Hipertenso</v>
      </c>
      <c r="W960">
        <v>0.8</v>
      </c>
      <c r="X960" t="str">
        <f t="shared" si="462"/>
        <v>Normal</v>
      </c>
      <c r="Y960">
        <v>24</v>
      </c>
      <c r="Z960" t="str">
        <f t="shared" si="463"/>
        <v>Normal</v>
      </c>
      <c r="AA960">
        <v>106</v>
      </c>
      <c r="AB960" t="str">
        <f t="shared" si="474"/>
        <v>Normal</v>
      </c>
      <c r="AC960">
        <v>23</v>
      </c>
      <c r="AD960" t="str">
        <f t="shared" si="475"/>
        <v>Normal</v>
      </c>
      <c r="AE960">
        <v>20</v>
      </c>
      <c r="AF960" t="str">
        <f t="shared" si="476"/>
        <v>Normal</v>
      </c>
      <c r="AG960">
        <v>1604</v>
      </c>
      <c r="AH960" t="str">
        <f t="shared" si="477"/>
        <v>Poliuria</v>
      </c>
      <c r="AI960">
        <v>1</v>
      </c>
      <c r="AJ960" t="str">
        <f t="shared" si="478"/>
        <v>Diabetico</v>
      </c>
      <c r="AK960">
        <v>92</v>
      </c>
      <c r="AL960" t="str">
        <f t="shared" si="479"/>
        <v>Normal</v>
      </c>
      <c r="AM960">
        <v>6.1</v>
      </c>
      <c r="AN960" t="str">
        <f t="shared" si="480"/>
        <v>Prediabetes</v>
      </c>
      <c r="AO960">
        <v>165</v>
      </c>
      <c r="AP960" t="str">
        <f t="shared" si="481"/>
        <v>Normal</v>
      </c>
      <c r="AQ960">
        <v>114</v>
      </c>
      <c r="AR960" t="str">
        <f t="shared" si="482"/>
        <v>Casi normal</v>
      </c>
      <c r="AS960">
        <v>43</v>
      </c>
      <c r="AT960" t="str">
        <f t="shared" si="483"/>
        <v>Bajo</v>
      </c>
      <c r="AU960">
        <v>138</v>
      </c>
      <c r="AV960" t="str">
        <f t="shared" si="484"/>
        <v>Normal</v>
      </c>
      <c r="AW960">
        <v>141</v>
      </c>
      <c r="AX960" t="str">
        <f t="shared" si="485"/>
        <v>Normal</v>
      </c>
      <c r="AY960">
        <v>4.0999999999999996</v>
      </c>
      <c r="AZ960" t="str">
        <f t="shared" si="486"/>
        <v>Normal</v>
      </c>
      <c r="BA960">
        <v>14.9</v>
      </c>
      <c r="BB960" t="str">
        <f t="shared" si="464"/>
        <v>Normal</v>
      </c>
      <c r="BC960">
        <v>8.9</v>
      </c>
      <c r="BD960" t="str">
        <f t="shared" si="487"/>
        <v>Normal</v>
      </c>
      <c r="BE960">
        <v>4.0999999999999996</v>
      </c>
      <c r="BF960" t="str">
        <f t="shared" si="488"/>
        <v>Normal</v>
      </c>
      <c r="BG960">
        <v>1</v>
      </c>
      <c r="BH960" t="str">
        <f t="shared" si="489"/>
        <v>Toma ECA</v>
      </c>
      <c r="BI960">
        <v>0</v>
      </c>
      <c r="BJ960" t="str">
        <f t="shared" si="490"/>
        <v>No toma ARB</v>
      </c>
      <c r="BK960">
        <v>0</v>
      </c>
      <c r="BL960" t="str">
        <f t="shared" si="491"/>
        <v>No toma diureticos</v>
      </c>
      <c r="BM960">
        <v>0</v>
      </c>
      <c r="BN960" t="str">
        <f t="shared" si="492"/>
        <v>No toma estatinas</v>
      </c>
      <c r="BO960">
        <v>0</v>
      </c>
      <c r="BP960" t="str">
        <f t="shared" si="493"/>
        <v>Sano</v>
      </c>
      <c r="BQ960">
        <v>1</v>
      </c>
      <c r="BR960" t="str">
        <f t="shared" si="494"/>
        <v>Enfermedad cardiovascular</v>
      </c>
    </row>
    <row r="961" spans="1:70" x14ac:dyDescent="0.25">
      <c r="A961" t="s">
        <v>961</v>
      </c>
      <c r="B961">
        <v>60</v>
      </c>
      <c r="C961" t="str">
        <f t="shared" si="465"/>
        <v>Adulto Mayor</v>
      </c>
      <c r="D961" t="s">
        <v>6</v>
      </c>
      <c r="E961">
        <v>40</v>
      </c>
      <c r="F961" t="str">
        <f t="shared" si="466"/>
        <v>Obesidad III</v>
      </c>
      <c r="G961">
        <v>1</v>
      </c>
      <c r="H961" t="str">
        <f t="shared" si="467"/>
        <v>Tiene herencia</v>
      </c>
      <c r="I961">
        <v>141</v>
      </c>
      <c r="J961">
        <v>93</v>
      </c>
      <c r="K961">
        <v>104</v>
      </c>
      <c r="L961" t="str">
        <f t="shared" si="468"/>
        <v>Taquicardia</v>
      </c>
      <c r="M961">
        <v>40</v>
      </c>
      <c r="N961" t="str">
        <f t="shared" si="469"/>
        <v>Reducida</v>
      </c>
      <c r="O961">
        <v>2</v>
      </c>
      <c r="P961" t="str">
        <f t="shared" si="470"/>
        <v>Ligera limitaciones</v>
      </c>
      <c r="Q961">
        <v>1</v>
      </c>
      <c r="R961" t="str">
        <f t="shared" si="471"/>
        <v>Tiene cetoacidosis</v>
      </c>
      <c r="S961">
        <v>0</v>
      </c>
      <c r="T961" t="str">
        <f t="shared" si="472"/>
        <v>No tiene Insuficiencia</v>
      </c>
      <c r="U961">
        <v>1</v>
      </c>
      <c r="V961" t="str">
        <f t="shared" si="473"/>
        <v>Hipertenso</v>
      </c>
      <c r="W961">
        <v>2.1</v>
      </c>
      <c r="X961" t="str">
        <f t="shared" si="462"/>
        <v>Alto</v>
      </c>
      <c r="Y961">
        <v>102</v>
      </c>
      <c r="Z961" t="str">
        <f t="shared" si="463"/>
        <v>Riesgo</v>
      </c>
      <c r="AA961">
        <v>44</v>
      </c>
      <c r="AB961" t="str">
        <f t="shared" si="474"/>
        <v>Funcion disminuida moderada</v>
      </c>
      <c r="AC961">
        <v>2234</v>
      </c>
      <c r="AD961" t="str">
        <f t="shared" si="475"/>
        <v>Proteinuria</v>
      </c>
      <c r="AE961">
        <v>1787</v>
      </c>
      <c r="AF961" t="str">
        <f t="shared" si="476"/>
        <v>Macroalbuminuria</v>
      </c>
      <c r="AG961">
        <v>571</v>
      </c>
      <c r="AH961" t="str">
        <f t="shared" si="477"/>
        <v>Poliuria</v>
      </c>
      <c r="AI961">
        <v>0</v>
      </c>
      <c r="AJ961" t="str">
        <f t="shared" si="478"/>
        <v>No Diabetico</v>
      </c>
      <c r="AK961">
        <v>165</v>
      </c>
      <c r="AL961" t="str">
        <f t="shared" si="479"/>
        <v>Diabetes</v>
      </c>
      <c r="AM961">
        <v>10</v>
      </c>
      <c r="AN961" t="str">
        <f t="shared" si="480"/>
        <v>Diabetes</v>
      </c>
      <c r="AO961">
        <v>240</v>
      </c>
      <c r="AP961" t="str">
        <f t="shared" si="481"/>
        <v>Riesgo</v>
      </c>
      <c r="AQ961">
        <v>148</v>
      </c>
      <c r="AR961" t="str">
        <f t="shared" si="482"/>
        <v>Limite alto</v>
      </c>
      <c r="AS961">
        <v>36</v>
      </c>
      <c r="AT961" t="str">
        <f t="shared" si="483"/>
        <v>Bajo</v>
      </c>
      <c r="AU961">
        <v>288</v>
      </c>
      <c r="AV961" t="str">
        <f t="shared" si="484"/>
        <v>Alto</v>
      </c>
      <c r="AW961">
        <v>131</v>
      </c>
      <c r="AX961" t="str">
        <f t="shared" si="485"/>
        <v>Bajo</v>
      </c>
      <c r="AY961">
        <v>5.6</v>
      </c>
      <c r="AZ961" t="str">
        <f t="shared" si="486"/>
        <v>Alto</v>
      </c>
      <c r="BA961">
        <v>9.6999999999999993</v>
      </c>
      <c r="BB961" t="str">
        <f t="shared" si="464"/>
        <v>Baja</v>
      </c>
      <c r="BC961">
        <v>8.6999999999999993</v>
      </c>
      <c r="BD961" t="str">
        <f t="shared" si="487"/>
        <v>Normal</v>
      </c>
      <c r="BE961">
        <v>5.6</v>
      </c>
      <c r="BF961" t="str">
        <f t="shared" si="488"/>
        <v>Alto</v>
      </c>
      <c r="BG961">
        <v>1</v>
      </c>
      <c r="BH961" t="str">
        <f t="shared" si="489"/>
        <v>Toma ECA</v>
      </c>
      <c r="BI961">
        <v>0</v>
      </c>
      <c r="BJ961" t="str">
        <f t="shared" si="490"/>
        <v>No toma ARB</v>
      </c>
      <c r="BK961">
        <v>0</v>
      </c>
      <c r="BL961" t="str">
        <f t="shared" si="491"/>
        <v>No toma diureticos</v>
      </c>
      <c r="BM961">
        <v>1</v>
      </c>
      <c r="BN961" t="str">
        <f t="shared" si="492"/>
        <v>Toma estatinas</v>
      </c>
      <c r="BO961">
        <v>1</v>
      </c>
      <c r="BP961" t="str">
        <f t="shared" si="493"/>
        <v>Enfermedad renal</v>
      </c>
      <c r="BQ961">
        <v>0</v>
      </c>
      <c r="BR961" t="str">
        <f t="shared" si="494"/>
        <v>Sano</v>
      </c>
    </row>
    <row r="962" spans="1:70" x14ac:dyDescent="0.25">
      <c r="A962" t="s">
        <v>962</v>
      </c>
      <c r="B962">
        <v>64</v>
      </c>
      <c r="C962" t="str">
        <f t="shared" si="465"/>
        <v>Adulto Mayor</v>
      </c>
      <c r="D962" t="s">
        <v>1</v>
      </c>
      <c r="E962">
        <v>27.9</v>
      </c>
      <c r="F962" t="str">
        <f t="shared" si="466"/>
        <v>Sobrepeso</v>
      </c>
      <c r="G962">
        <v>0</v>
      </c>
      <c r="H962" t="str">
        <f t="shared" si="467"/>
        <v>No tiene herencia</v>
      </c>
      <c r="I962">
        <v>135</v>
      </c>
      <c r="J962">
        <v>67</v>
      </c>
      <c r="K962">
        <v>63</v>
      </c>
      <c r="L962" t="str">
        <f t="shared" si="468"/>
        <v>Normal</v>
      </c>
      <c r="M962">
        <v>52</v>
      </c>
      <c r="N962" t="str">
        <f t="shared" si="469"/>
        <v>Normal</v>
      </c>
      <c r="O962">
        <v>1</v>
      </c>
      <c r="P962" t="str">
        <f t="shared" si="470"/>
        <v>Sin limitaciones</v>
      </c>
      <c r="Q962">
        <v>0</v>
      </c>
      <c r="R962" t="str">
        <f t="shared" si="471"/>
        <v>No tiene cetoacidosis</v>
      </c>
      <c r="S962">
        <v>0</v>
      </c>
      <c r="T962" t="str">
        <f t="shared" si="472"/>
        <v>No tiene Insuficiencia</v>
      </c>
      <c r="U962">
        <v>0</v>
      </c>
      <c r="V962" t="str">
        <f t="shared" si="473"/>
        <v>Normotenso</v>
      </c>
      <c r="W962">
        <v>0.9</v>
      </c>
      <c r="X962" t="str">
        <f t="shared" ref="X962:X1025" si="495">IF(AND(D962="M",W962&gt;=0.7,W962&lt;=1.2),"Normal",IF(AND(D962="M",W962&gt;=1.3),"Alto",IF(AND(D962="F",W962&gt;=0.5,W962&lt;=1),"Normal",IF(AND(D962="F",W962&gt;1),"Alto",IF(AND(D962="F",W962&lt;0.5), "Bajo",IF(AND(D962="M",W962&lt;0.7),"Bajo","error"))))))</f>
        <v>Normal</v>
      </c>
      <c r="Y962">
        <v>29</v>
      </c>
      <c r="Z962" t="str">
        <f t="shared" ref="Z962:Z1025" si="496">IF(AND(D962="F",Y962&gt;=17,Y962&lt;=43),"Normal",IF(AND(D962="F",Y962&gt;43,Y962&lt;100),"Elevado",IF(AND(D962="M",Y962&gt;=18,Y962&lt;=55),"Normal",IF(AND(D962="M",Y962&gt;55,Y962&lt;100),"Elevado",IF(AND(D962="F",Y962&gt;=100),"Riesgo",IF(AND(D962="M",Y962&gt;=100),"Riesgo","Bajo"))))))</f>
        <v>Normal</v>
      </c>
      <c r="AA962">
        <v>85</v>
      </c>
      <c r="AB962" t="str">
        <f t="shared" si="474"/>
        <v>Funcion disminuida</v>
      </c>
      <c r="AC962">
        <v>15</v>
      </c>
      <c r="AD962" t="str">
        <f t="shared" si="475"/>
        <v>Normal</v>
      </c>
      <c r="AE962">
        <v>12</v>
      </c>
      <c r="AF962" t="str">
        <f t="shared" si="476"/>
        <v>Normal</v>
      </c>
      <c r="AG962">
        <v>1874</v>
      </c>
      <c r="AH962" t="str">
        <f t="shared" si="477"/>
        <v>Poliuria</v>
      </c>
      <c r="AI962">
        <v>0</v>
      </c>
      <c r="AJ962" t="str">
        <f t="shared" si="478"/>
        <v>No Diabetico</v>
      </c>
      <c r="AK962">
        <v>108</v>
      </c>
      <c r="AL962" t="str">
        <f t="shared" si="479"/>
        <v>Prediabetes</v>
      </c>
      <c r="AM962">
        <v>5.2</v>
      </c>
      <c r="AN962" t="str">
        <f t="shared" si="480"/>
        <v>Normal</v>
      </c>
      <c r="AO962">
        <v>168</v>
      </c>
      <c r="AP962" t="str">
        <f t="shared" si="481"/>
        <v>Normal</v>
      </c>
      <c r="AQ962">
        <v>114</v>
      </c>
      <c r="AR962" t="str">
        <f t="shared" si="482"/>
        <v>Casi normal</v>
      </c>
      <c r="AS962">
        <v>55</v>
      </c>
      <c r="AT962" t="str">
        <f t="shared" si="483"/>
        <v>Bajo</v>
      </c>
      <c r="AU962">
        <v>170</v>
      </c>
      <c r="AV962" t="str">
        <f t="shared" si="484"/>
        <v>Alto</v>
      </c>
      <c r="AW962">
        <v>137</v>
      </c>
      <c r="AX962" t="str">
        <f t="shared" si="485"/>
        <v>Normal</v>
      </c>
      <c r="AY962">
        <v>4.7</v>
      </c>
      <c r="AZ962" t="str">
        <f t="shared" si="486"/>
        <v>Normal</v>
      </c>
      <c r="BA962">
        <v>13.3</v>
      </c>
      <c r="BB962" t="str">
        <f t="shared" ref="BB962:BB1025" si="497">IF(AND(D962="M",BA962&gt;=13.5,BA962&lt;=17.5),"Normal",IF(AND(D962="M",BA962&gt;17.5),"Alta",IF(AND(D962="F",BA962&gt;=12,BA962&lt;=15.5),"Normal",IF(AND(D962="F",BA962&gt;15.5),"Alta","Baja"))))</f>
        <v>Baja</v>
      </c>
      <c r="BC962">
        <v>9.1</v>
      </c>
      <c r="BD962" t="str">
        <f t="shared" si="487"/>
        <v>Normal</v>
      </c>
      <c r="BE962">
        <v>3.1</v>
      </c>
      <c r="BF962" t="str">
        <f t="shared" si="488"/>
        <v>Normal</v>
      </c>
      <c r="BG962">
        <v>0</v>
      </c>
      <c r="BH962" t="str">
        <f t="shared" si="489"/>
        <v>No Toma ECA</v>
      </c>
      <c r="BI962">
        <v>1</v>
      </c>
      <c r="BJ962" t="str">
        <f t="shared" si="490"/>
        <v>Toma ARB</v>
      </c>
      <c r="BK962">
        <v>0</v>
      </c>
      <c r="BL962" t="str">
        <f t="shared" si="491"/>
        <v>No toma diureticos</v>
      </c>
      <c r="BM962">
        <v>1</v>
      </c>
      <c r="BN962" t="str">
        <f t="shared" si="492"/>
        <v>Toma estatinas</v>
      </c>
      <c r="BO962">
        <v>0</v>
      </c>
      <c r="BP962" t="str">
        <f t="shared" si="493"/>
        <v>Sano</v>
      </c>
      <c r="BQ962">
        <v>0</v>
      </c>
      <c r="BR962" t="str">
        <f t="shared" si="494"/>
        <v>Sano</v>
      </c>
    </row>
    <row r="963" spans="1:70" x14ac:dyDescent="0.25">
      <c r="A963" t="s">
        <v>963</v>
      </c>
      <c r="B963">
        <v>47</v>
      </c>
      <c r="C963" t="str">
        <f t="shared" ref="C963:C1026" si="498">IF(AND(B963&gt;=14,B963&lt;=26),"Joven",IF(AND(B963&gt;=27,B963&lt;=59),"Adulto",IF(B963&gt;=60,"Adulto Mayor","Niño")))</f>
        <v>Adulto</v>
      </c>
      <c r="D963" t="s">
        <v>1</v>
      </c>
      <c r="E963">
        <v>18.8</v>
      </c>
      <c r="F963" t="str">
        <f t="shared" ref="F963:F1026" si="499">IF(E963&lt;18.5,"Bajo peso",IF(AND(E963&gt;=18.5,E963&lt;=24.9),"Peso Normal",IF(AND(E963&gt;=25,E963&lt;=29.9),"Sobrepeso",IF(AND(E963&gt;=30,E963&lt;=34.9),"Obesidad I",IF(AND(E963&gt;=35,E963&lt;=39.9),"Obesidad II","Obesidad III")))))</f>
        <v>Peso Normal</v>
      </c>
      <c r="G963">
        <v>1</v>
      </c>
      <c r="H963" t="str">
        <f t="shared" ref="H963:H1026" si="500">IF(G963=1,"Tiene herencia","No tiene herencia")</f>
        <v>Tiene herencia</v>
      </c>
      <c r="I963">
        <v>131</v>
      </c>
      <c r="J963">
        <v>74</v>
      </c>
      <c r="K963">
        <v>76</v>
      </c>
      <c r="L963" t="str">
        <f t="shared" ref="L963:L1026" si="501">IF(AND(K963&gt;=60,K963&lt;=100),"Normal",IF(K963&gt;100,"Taquicardia","Bradicardia"))</f>
        <v>Normal</v>
      </c>
      <c r="M963">
        <v>67</v>
      </c>
      <c r="N963" t="str">
        <f t="shared" ref="N963:N1026" si="502">IF(M963&gt;=50,"Normal",IF(AND(M963&gt;=41,M963&lt;=49),"Intermedia","Reducida"))</f>
        <v>Normal</v>
      </c>
      <c r="O963">
        <v>2</v>
      </c>
      <c r="P963" t="str">
        <f t="shared" ref="P963:P1026" si="503">IF(O963=1,"Sin limitaciones",IF(O963=2,"Ligera limitaciones",IF(O963=3,"Limitacion marcada","Incapacidad")))</f>
        <v>Ligera limitaciones</v>
      </c>
      <c r="Q963">
        <v>0</v>
      </c>
      <c r="R963" t="str">
        <f t="shared" ref="R963:R1026" si="504">IF(Q963=1,"Tiene cetoacidosis","No tiene cetoacidosis")</f>
        <v>No tiene cetoacidosis</v>
      </c>
      <c r="S963">
        <v>0</v>
      </c>
      <c r="T963" t="str">
        <f t="shared" ref="T963:T1026" si="505">IF(S963=1,"Tiene Insuficiencia","No tiene Insuficiencia")</f>
        <v>No tiene Insuficiencia</v>
      </c>
      <c r="U963">
        <v>0</v>
      </c>
      <c r="V963" t="str">
        <f t="shared" ref="V963:V1026" si="506">IF(U963=1,"Hipertenso","Normotenso")</f>
        <v>Normotenso</v>
      </c>
      <c r="W963">
        <v>1</v>
      </c>
      <c r="X963" t="str">
        <f t="shared" si="495"/>
        <v>Normal</v>
      </c>
      <c r="Y963">
        <v>29</v>
      </c>
      <c r="Z963" t="str">
        <f t="shared" si="496"/>
        <v>Normal</v>
      </c>
      <c r="AA963">
        <v>117</v>
      </c>
      <c r="AB963" t="str">
        <f t="shared" ref="AB963:AB1026" si="507">IF(AA963&gt;90,"Normal",IF(AND(AA963&gt;=60,AA963&lt;=90),"Funcion disminuida",IF(AND(AA963&gt;=30,AA963&lt;=59),"Funcion disminuida moderada",IF(AND(AA963&gt;=15,AA963&lt;=29),"Dismucion grave",IF(AA963&lt;15,"Fallo renal","error")))))</f>
        <v>Normal</v>
      </c>
      <c r="AC963">
        <v>27</v>
      </c>
      <c r="AD963" t="str">
        <f t="shared" ref="AD963:AD1026" si="508">IF(AC963&lt;30,"Normal",IF(AND(AC963&lt;=30,AC963&lt;=300),"Microalbuminuria","Proteinuria"))</f>
        <v>Normal</v>
      </c>
      <c r="AE963">
        <v>18</v>
      </c>
      <c r="AF963" t="str">
        <f t="shared" ref="AF963:AF1026" si="509">IF(AE963&lt;30,"Normal",IF(AND(AE963&gt;=30,AE963&lt;=300),"Microalbuminuria","Macroalbuminuria"))</f>
        <v>Normal</v>
      </c>
      <c r="AG963">
        <v>1552</v>
      </c>
      <c r="AH963" t="str">
        <f t="shared" ref="AH963:AH1026" si="510">IF(AND(AG963&gt;=0,AG963&lt;=49),"Anuria",IF(AND(AG963&gt;=50,AG963&lt;=499),"Oliguria",IF(AND(AG963&gt;=500,AG963&lt;=3500),"Poliuria")))</f>
        <v>Poliuria</v>
      </c>
      <c r="AI963">
        <v>1</v>
      </c>
      <c r="AJ963" t="str">
        <f t="shared" ref="AJ963:AJ1026" si="511">IF(AI963=1,"Diabetico","No Diabetico")</f>
        <v>Diabetico</v>
      </c>
      <c r="AK963">
        <v>82</v>
      </c>
      <c r="AL963" t="str">
        <f t="shared" ref="AL963:AL1026" si="512">IF(AK963&lt;100,"Normal",IF(AND(AK963&gt;=100,AK963&lt;=125),"Prediabetes","Diabetes"))</f>
        <v>Normal</v>
      </c>
      <c r="AM963">
        <v>6</v>
      </c>
      <c r="AN963" t="str">
        <f t="shared" ref="AN963:AN1026" si="513">IF(AM963&lt;5.7,"Normal",IF(AND(AM963&gt;=5.7,AM963&lt;=6.4),"Prediabetes","Diabetes"))</f>
        <v>Prediabetes</v>
      </c>
      <c r="AO963">
        <v>160</v>
      </c>
      <c r="AP963" t="str">
        <f t="shared" ref="AP963:AP1026" si="514">IF(AO963&lt;200,"Normal",IF(AND(AO963&gt;=200,AO963&lt;=239),"Alto","Riesgo"))</f>
        <v>Normal</v>
      </c>
      <c r="AQ963">
        <v>118</v>
      </c>
      <c r="AR963" t="str">
        <f t="shared" ref="AR963:AR1026" si="515">IF(AQ963&lt;100,"Normal",IF(AND(AQ963&gt;=100,AQ963&lt;=129),"Casi normal",IF(AND(AQ963&gt;=130,AQ963&lt;=159),"Limite alto",IF(AND(AQ963&gt;=160,AQ963&lt;=189),"Alto",IF(AQ963&gt;=190,"Muy alto")))))</f>
        <v>Casi normal</v>
      </c>
      <c r="AS963">
        <v>40</v>
      </c>
      <c r="AT963" t="str">
        <f t="shared" ref="AT963:AT1026" si="516">IF(AS963&gt;=60,"Normal","Bajo")</f>
        <v>Bajo</v>
      </c>
      <c r="AU963">
        <v>155</v>
      </c>
      <c r="AV963" t="str">
        <f t="shared" ref="AV963:AV1026" si="517">IF(AU963&lt;=150,"Normal","Alto")</f>
        <v>Alto</v>
      </c>
      <c r="AW963">
        <v>138</v>
      </c>
      <c r="AX963" t="str">
        <f t="shared" ref="AX963:AX1026" si="518">IF(AND(AW963&gt;=135,AW963&lt;=145),"Normal",IF(AW963&gt;145,"Alto","Bajo"))</f>
        <v>Normal</v>
      </c>
      <c r="AY963">
        <v>4.8</v>
      </c>
      <c r="AZ963" t="str">
        <f t="shared" ref="AZ963:AZ1026" si="519">IF(AND(AY963&gt;=3.5,AY963&lt;=5),"Normal",IF(AY963&gt;5,"Alto","Bajo"))</f>
        <v>Normal</v>
      </c>
      <c r="BA963">
        <v>13.5</v>
      </c>
      <c r="BB963" t="str">
        <f t="shared" si="497"/>
        <v>Normal</v>
      </c>
      <c r="BC963">
        <v>9.4</v>
      </c>
      <c r="BD963" t="str">
        <f t="shared" ref="BD963:BD1026" si="520">IF(AND(BC963&gt;=8.5,BC963&lt;=10.5),"Normal",IF(BC963&gt;10.5,"Alto","Bajo"))</f>
        <v>Normal</v>
      </c>
      <c r="BE963">
        <v>3.9</v>
      </c>
      <c r="BF963" t="str">
        <f t="shared" ref="BF963:BF1026" si="521">IF(AND(BE963&gt;=2.5,BE963&lt;=4.5),"Normal",IF(BE963&gt;4.5,"Alto","Bajo"))</f>
        <v>Normal</v>
      </c>
      <c r="BG963">
        <v>1</v>
      </c>
      <c r="BH963" t="str">
        <f t="shared" ref="BH963:BH1026" si="522">IF(BG963=1,"Toma ECA","No Toma ECA")</f>
        <v>Toma ECA</v>
      </c>
      <c r="BI963">
        <v>0</v>
      </c>
      <c r="BJ963" t="str">
        <f t="shared" ref="BJ963:BJ1026" si="523">IF(BI963=1,"Toma ARB","No toma ARB")</f>
        <v>No toma ARB</v>
      </c>
      <c r="BK963">
        <v>0</v>
      </c>
      <c r="BL963" t="str">
        <f t="shared" ref="BL963:BL1026" si="524">IF(BK963=1,"Toma diureticos","No toma diureticos")</f>
        <v>No toma diureticos</v>
      </c>
      <c r="BM963">
        <v>0</v>
      </c>
      <c r="BN963" t="str">
        <f t="shared" ref="BN963:BN1026" si="525">IF(BM963=1,"Toma estatinas","No toma estatinas")</f>
        <v>No toma estatinas</v>
      </c>
      <c r="BO963">
        <v>0</v>
      </c>
      <c r="BP963" t="str">
        <f t="shared" ref="BP963:BP1026" si="526">IF(BO963=1,"Enfermedad renal","Sano")</f>
        <v>Sano</v>
      </c>
      <c r="BQ963">
        <v>1</v>
      </c>
      <c r="BR963" t="str">
        <f t="shared" ref="BR963:BR1026" si="527">IF(BQ963=1,"Enfermedad cardiovascular","Sano")</f>
        <v>Enfermedad cardiovascular</v>
      </c>
    </row>
    <row r="964" spans="1:70" x14ac:dyDescent="0.25">
      <c r="A964" t="s">
        <v>964</v>
      </c>
      <c r="B964">
        <v>57</v>
      </c>
      <c r="C964" t="str">
        <f t="shared" si="498"/>
        <v>Adulto</v>
      </c>
      <c r="D964" t="s">
        <v>6</v>
      </c>
      <c r="E964">
        <v>27.9</v>
      </c>
      <c r="F964" t="str">
        <f t="shared" si="499"/>
        <v>Sobrepeso</v>
      </c>
      <c r="G964">
        <v>0</v>
      </c>
      <c r="H964" t="str">
        <f t="shared" si="500"/>
        <v>No tiene herencia</v>
      </c>
      <c r="I964">
        <v>162</v>
      </c>
      <c r="J964">
        <v>99</v>
      </c>
      <c r="K964">
        <v>100</v>
      </c>
      <c r="L964" t="str">
        <f t="shared" si="501"/>
        <v>Normal</v>
      </c>
      <c r="M964">
        <v>47</v>
      </c>
      <c r="N964" t="str">
        <f t="shared" si="502"/>
        <v>Intermedia</v>
      </c>
      <c r="O964">
        <v>2</v>
      </c>
      <c r="P964" t="str">
        <f t="shared" si="503"/>
        <v>Ligera limitaciones</v>
      </c>
      <c r="Q964">
        <v>0</v>
      </c>
      <c r="R964" t="str">
        <f t="shared" si="504"/>
        <v>No tiene cetoacidosis</v>
      </c>
      <c r="S964">
        <v>0</v>
      </c>
      <c r="T964" t="str">
        <f t="shared" si="505"/>
        <v>No tiene Insuficiencia</v>
      </c>
      <c r="U964">
        <v>1</v>
      </c>
      <c r="V964" t="str">
        <f t="shared" si="506"/>
        <v>Hipertenso</v>
      </c>
      <c r="W964">
        <v>3.9</v>
      </c>
      <c r="X964" t="str">
        <f t="shared" si="495"/>
        <v>Alto</v>
      </c>
      <c r="Y964">
        <v>104</v>
      </c>
      <c r="Z964" t="str">
        <f t="shared" si="496"/>
        <v>Riesgo</v>
      </c>
      <c r="AA964">
        <v>44</v>
      </c>
      <c r="AB964" t="str">
        <f t="shared" si="507"/>
        <v>Funcion disminuida moderada</v>
      </c>
      <c r="AC964">
        <v>488</v>
      </c>
      <c r="AD964" t="str">
        <f t="shared" si="508"/>
        <v>Proteinuria</v>
      </c>
      <c r="AE964">
        <v>390</v>
      </c>
      <c r="AF964" t="str">
        <f t="shared" si="509"/>
        <v>Macroalbuminuria</v>
      </c>
      <c r="AG964">
        <v>759</v>
      </c>
      <c r="AH964" t="str">
        <f t="shared" si="510"/>
        <v>Poliuria</v>
      </c>
      <c r="AI964">
        <v>1</v>
      </c>
      <c r="AJ964" t="str">
        <f t="shared" si="511"/>
        <v>Diabetico</v>
      </c>
      <c r="AK964">
        <v>208</v>
      </c>
      <c r="AL964" t="str">
        <f t="shared" si="512"/>
        <v>Diabetes</v>
      </c>
      <c r="AM964">
        <v>9.8000000000000007</v>
      </c>
      <c r="AN964" t="str">
        <f t="shared" si="513"/>
        <v>Diabetes</v>
      </c>
      <c r="AO964">
        <v>247</v>
      </c>
      <c r="AP964" t="str">
        <f t="shared" si="514"/>
        <v>Riesgo</v>
      </c>
      <c r="AQ964">
        <v>139</v>
      </c>
      <c r="AR964" t="str">
        <f t="shared" si="515"/>
        <v>Limite alto</v>
      </c>
      <c r="AS964">
        <v>41</v>
      </c>
      <c r="AT964" t="str">
        <f t="shared" si="516"/>
        <v>Bajo</v>
      </c>
      <c r="AU964">
        <v>349</v>
      </c>
      <c r="AV964" t="str">
        <f t="shared" si="517"/>
        <v>Alto</v>
      </c>
      <c r="AW964">
        <v>127</v>
      </c>
      <c r="AX964" t="str">
        <f t="shared" si="518"/>
        <v>Bajo</v>
      </c>
      <c r="AY964">
        <v>5.4</v>
      </c>
      <c r="AZ964" t="str">
        <f t="shared" si="519"/>
        <v>Alto</v>
      </c>
      <c r="BA964">
        <v>11</v>
      </c>
      <c r="BB964" t="str">
        <f t="shared" si="497"/>
        <v>Baja</v>
      </c>
      <c r="BC964">
        <v>8.9</v>
      </c>
      <c r="BD964" t="str">
        <f t="shared" si="520"/>
        <v>Normal</v>
      </c>
      <c r="BE964">
        <v>5.4</v>
      </c>
      <c r="BF964" t="str">
        <f t="shared" si="521"/>
        <v>Alto</v>
      </c>
      <c r="BG964">
        <v>1</v>
      </c>
      <c r="BH964" t="str">
        <f t="shared" si="522"/>
        <v>Toma ECA</v>
      </c>
      <c r="BI964">
        <v>1</v>
      </c>
      <c r="BJ964" t="str">
        <f t="shared" si="523"/>
        <v>Toma ARB</v>
      </c>
      <c r="BK964">
        <v>1</v>
      </c>
      <c r="BL964" t="str">
        <f t="shared" si="524"/>
        <v>Toma diureticos</v>
      </c>
      <c r="BM964">
        <v>1</v>
      </c>
      <c r="BN964" t="str">
        <f t="shared" si="525"/>
        <v>Toma estatinas</v>
      </c>
      <c r="BO964">
        <v>1</v>
      </c>
      <c r="BP964" t="str">
        <f t="shared" si="526"/>
        <v>Enfermedad renal</v>
      </c>
      <c r="BQ964">
        <v>0</v>
      </c>
      <c r="BR964" t="str">
        <f t="shared" si="527"/>
        <v>Sano</v>
      </c>
    </row>
    <row r="965" spans="1:70" x14ac:dyDescent="0.25">
      <c r="A965" t="s">
        <v>965</v>
      </c>
      <c r="B965">
        <v>52</v>
      </c>
      <c r="C965" t="str">
        <f t="shared" si="498"/>
        <v>Adulto</v>
      </c>
      <c r="D965" t="s">
        <v>1</v>
      </c>
      <c r="E965">
        <v>26.1</v>
      </c>
      <c r="F965" t="str">
        <f t="shared" si="499"/>
        <v>Sobrepeso</v>
      </c>
      <c r="G965">
        <v>1</v>
      </c>
      <c r="H965" t="str">
        <f t="shared" si="500"/>
        <v>Tiene herencia</v>
      </c>
      <c r="I965">
        <v>135</v>
      </c>
      <c r="J965">
        <v>85</v>
      </c>
      <c r="K965">
        <v>67</v>
      </c>
      <c r="L965" t="str">
        <f t="shared" si="501"/>
        <v>Normal</v>
      </c>
      <c r="M965">
        <v>64</v>
      </c>
      <c r="N965" t="str">
        <f t="shared" si="502"/>
        <v>Normal</v>
      </c>
      <c r="O965">
        <v>2</v>
      </c>
      <c r="P965" t="str">
        <f t="shared" si="503"/>
        <v>Ligera limitaciones</v>
      </c>
      <c r="Q965">
        <v>0</v>
      </c>
      <c r="R965" t="str">
        <f t="shared" si="504"/>
        <v>No tiene cetoacidosis</v>
      </c>
      <c r="S965">
        <v>0</v>
      </c>
      <c r="T965" t="str">
        <f t="shared" si="505"/>
        <v>No tiene Insuficiencia</v>
      </c>
      <c r="U965">
        <v>0</v>
      </c>
      <c r="V965" t="str">
        <f t="shared" si="506"/>
        <v>Normotenso</v>
      </c>
      <c r="W965">
        <v>0.7</v>
      </c>
      <c r="X965" t="str">
        <f t="shared" si="495"/>
        <v>Normal</v>
      </c>
      <c r="Y965">
        <v>31</v>
      </c>
      <c r="Z965" t="str">
        <f t="shared" si="496"/>
        <v>Normal</v>
      </c>
      <c r="AA965">
        <v>99</v>
      </c>
      <c r="AB965" t="str">
        <f t="shared" si="507"/>
        <v>Normal</v>
      </c>
      <c r="AC965">
        <v>18</v>
      </c>
      <c r="AD965" t="str">
        <f t="shared" si="508"/>
        <v>Normal</v>
      </c>
      <c r="AE965">
        <v>14</v>
      </c>
      <c r="AF965" t="str">
        <f t="shared" si="509"/>
        <v>Normal</v>
      </c>
      <c r="AG965">
        <v>1044</v>
      </c>
      <c r="AH965" t="str">
        <f t="shared" si="510"/>
        <v>Poliuria</v>
      </c>
      <c r="AI965">
        <v>1</v>
      </c>
      <c r="AJ965" t="str">
        <f t="shared" si="511"/>
        <v>Diabetico</v>
      </c>
      <c r="AK965">
        <v>123</v>
      </c>
      <c r="AL965" t="str">
        <f t="shared" si="512"/>
        <v>Prediabetes</v>
      </c>
      <c r="AM965">
        <v>5.3</v>
      </c>
      <c r="AN965" t="str">
        <f t="shared" si="513"/>
        <v>Normal</v>
      </c>
      <c r="AO965">
        <v>203</v>
      </c>
      <c r="AP965" t="str">
        <f t="shared" si="514"/>
        <v>Alto</v>
      </c>
      <c r="AQ965">
        <v>100</v>
      </c>
      <c r="AR965" t="str">
        <f t="shared" si="515"/>
        <v>Casi normal</v>
      </c>
      <c r="AS965">
        <v>48</v>
      </c>
      <c r="AT965" t="str">
        <f t="shared" si="516"/>
        <v>Bajo</v>
      </c>
      <c r="AU965">
        <v>144</v>
      </c>
      <c r="AV965" t="str">
        <f t="shared" si="517"/>
        <v>Normal</v>
      </c>
      <c r="AW965">
        <v>140</v>
      </c>
      <c r="AX965" t="str">
        <f t="shared" si="518"/>
        <v>Normal</v>
      </c>
      <c r="AY965">
        <v>3.8</v>
      </c>
      <c r="AZ965" t="str">
        <f t="shared" si="519"/>
        <v>Normal</v>
      </c>
      <c r="BA965">
        <v>14.8</v>
      </c>
      <c r="BB965" t="str">
        <f t="shared" si="497"/>
        <v>Normal</v>
      </c>
      <c r="BC965">
        <v>10</v>
      </c>
      <c r="BD965" t="str">
        <f t="shared" si="520"/>
        <v>Normal</v>
      </c>
      <c r="BE965">
        <v>2.5</v>
      </c>
      <c r="BF965" t="str">
        <f t="shared" si="521"/>
        <v>Normal</v>
      </c>
      <c r="BG965">
        <v>0</v>
      </c>
      <c r="BH965" t="str">
        <f t="shared" si="522"/>
        <v>No Toma ECA</v>
      </c>
      <c r="BI965">
        <v>1</v>
      </c>
      <c r="BJ965" t="str">
        <f t="shared" si="523"/>
        <v>Toma ARB</v>
      </c>
      <c r="BK965">
        <v>1</v>
      </c>
      <c r="BL965" t="str">
        <f t="shared" si="524"/>
        <v>Toma diureticos</v>
      </c>
      <c r="BM965">
        <v>0</v>
      </c>
      <c r="BN965" t="str">
        <f t="shared" si="525"/>
        <v>No toma estatinas</v>
      </c>
      <c r="BO965">
        <v>0</v>
      </c>
      <c r="BP965" t="str">
        <f t="shared" si="526"/>
        <v>Sano</v>
      </c>
      <c r="BQ965">
        <v>0</v>
      </c>
      <c r="BR965" t="str">
        <f t="shared" si="527"/>
        <v>Sano</v>
      </c>
    </row>
    <row r="966" spans="1:70" x14ac:dyDescent="0.25">
      <c r="A966" t="s">
        <v>966</v>
      </c>
      <c r="B966">
        <v>80</v>
      </c>
      <c r="C966" t="str">
        <f t="shared" si="498"/>
        <v>Adulto Mayor</v>
      </c>
      <c r="D966" t="s">
        <v>1</v>
      </c>
      <c r="E966">
        <v>28.8</v>
      </c>
      <c r="F966" t="str">
        <f t="shared" si="499"/>
        <v>Sobrepeso</v>
      </c>
      <c r="G966">
        <v>0</v>
      </c>
      <c r="H966" t="str">
        <f t="shared" si="500"/>
        <v>No tiene herencia</v>
      </c>
      <c r="I966">
        <v>157</v>
      </c>
      <c r="J966">
        <v>110</v>
      </c>
      <c r="K966">
        <v>101</v>
      </c>
      <c r="L966" t="str">
        <f t="shared" si="501"/>
        <v>Taquicardia</v>
      </c>
      <c r="M966">
        <v>50</v>
      </c>
      <c r="N966" t="str">
        <f t="shared" si="502"/>
        <v>Normal</v>
      </c>
      <c r="O966">
        <v>3</v>
      </c>
      <c r="P966" t="str">
        <f t="shared" si="503"/>
        <v>Limitacion marcada</v>
      </c>
      <c r="Q966">
        <v>0</v>
      </c>
      <c r="R966" t="str">
        <f t="shared" si="504"/>
        <v>No tiene cetoacidosis</v>
      </c>
      <c r="S966">
        <v>0</v>
      </c>
      <c r="T966" t="str">
        <f t="shared" si="505"/>
        <v>No tiene Insuficiencia</v>
      </c>
      <c r="U966">
        <v>1</v>
      </c>
      <c r="V966" t="str">
        <f t="shared" si="506"/>
        <v>Hipertenso</v>
      </c>
      <c r="W966">
        <v>1.8</v>
      </c>
      <c r="X966" t="str">
        <f t="shared" si="495"/>
        <v>Alto</v>
      </c>
      <c r="Y966">
        <v>115</v>
      </c>
      <c r="Z966" t="str">
        <f t="shared" si="496"/>
        <v>Riesgo</v>
      </c>
      <c r="AA966">
        <v>31</v>
      </c>
      <c r="AB966" t="str">
        <f t="shared" si="507"/>
        <v>Funcion disminuida moderada</v>
      </c>
      <c r="AC966">
        <v>1645</v>
      </c>
      <c r="AD966" t="str">
        <f t="shared" si="508"/>
        <v>Proteinuria</v>
      </c>
      <c r="AE966">
        <v>1316</v>
      </c>
      <c r="AF966" t="str">
        <f t="shared" si="509"/>
        <v>Macroalbuminuria</v>
      </c>
      <c r="AG966">
        <v>848</v>
      </c>
      <c r="AH966" t="str">
        <f t="shared" si="510"/>
        <v>Poliuria</v>
      </c>
      <c r="AI966">
        <v>1</v>
      </c>
      <c r="AJ966" t="str">
        <f t="shared" si="511"/>
        <v>Diabetico</v>
      </c>
      <c r="AK966">
        <v>126</v>
      </c>
      <c r="AL966" t="str">
        <f t="shared" si="512"/>
        <v>Diabetes</v>
      </c>
      <c r="AM966">
        <v>8</v>
      </c>
      <c r="AN966" t="str">
        <f t="shared" si="513"/>
        <v>Diabetes</v>
      </c>
      <c r="AO966">
        <v>221</v>
      </c>
      <c r="AP966" t="str">
        <f t="shared" si="514"/>
        <v>Alto</v>
      </c>
      <c r="AQ966">
        <v>173</v>
      </c>
      <c r="AR966" t="str">
        <f t="shared" si="515"/>
        <v>Alto</v>
      </c>
      <c r="AS966">
        <v>41</v>
      </c>
      <c r="AT966" t="str">
        <f t="shared" si="516"/>
        <v>Bajo</v>
      </c>
      <c r="AU966">
        <v>404</v>
      </c>
      <c r="AV966" t="str">
        <f t="shared" si="517"/>
        <v>Alto</v>
      </c>
      <c r="AW966">
        <v>131</v>
      </c>
      <c r="AX966" t="str">
        <f t="shared" si="518"/>
        <v>Bajo</v>
      </c>
      <c r="AY966">
        <v>5.7</v>
      </c>
      <c r="AZ966" t="str">
        <f t="shared" si="519"/>
        <v>Alto</v>
      </c>
      <c r="BA966">
        <v>7.2</v>
      </c>
      <c r="BB966" t="str">
        <f t="shared" si="497"/>
        <v>Baja</v>
      </c>
      <c r="BC966">
        <v>7.6</v>
      </c>
      <c r="BD966" t="str">
        <f t="shared" si="520"/>
        <v>Bajo</v>
      </c>
      <c r="BE966">
        <v>6.8</v>
      </c>
      <c r="BF966" t="str">
        <f t="shared" si="521"/>
        <v>Alto</v>
      </c>
      <c r="BG966">
        <v>1</v>
      </c>
      <c r="BH966" t="str">
        <f t="shared" si="522"/>
        <v>Toma ECA</v>
      </c>
      <c r="BI966">
        <v>0</v>
      </c>
      <c r="BJ966" t="str">
        <f t="shared" si="523"/>
        <v>No toma ARB</v>
      </c>
      <c r="BK966">
        <v>0</v>
      </c>
      <c r="BL966" t="str">
        <f t="shared" si="524"/>
        <v>No toma diureticos</v>
      </c>
      <c r="BM966">
        <v>1</v>
      </c>
      <c r="BN966" t="str">
        <f t="shared" si="525"/>
        <v>Toma estatinas</v>
      </c>
      <c r="BO966">
        <v>1</v>
      </c>
      <c r="BP966" t="str">
        <f t="shared" si="526"/>
        <v>Enfermedad renal</v>
      </c>
      <c r="BQ966">
        <v>1</v>
      </c>
      <c r="BR966" t="str">
        <f t="shared" si="527"/>
        <v>Enfermedad cardiovascular</v>
      </c>
    </row>
    <row r="967" spans="1:70" x14ac:dyDescent="0.25">
      <c r="A967" t="s">
        <v>967</v>
      </c>
      <c r="B967">
        <v>44</v>
      </c>
      <c r="C967" t="str">
        <f t="shared" si="498"/>
        <v>Adulto</v>
      </c>
      <c r="D967" t="s">
        <v>1</v>
      </c>
      <c r="E967">
        <v>28.6</v>
      </c>
      <c r="F967" t="str">
        <f t="shared" si="499"/>
        <v>Sobrepeso</v>
      </c>
      <c r="G967">
        <v>0</v>
      </c>
      <c r="H967" t="str">
        <f t="shared" si="500"/>
        <v>No tiene herencia</v>
      </c>
      <c r="I967">
        <v>117</v>
      </c>
      <c r="J967">
        <v>70</v>
      </c>
      <c r="K967">
        <v>76</v>
      </c>
      <c r="L967" t="str">
        <f t="shared" si="501"/>
        <v>Normal</v>
      </c>
      <c r="M967">
        <v>53</v>
      </c>
      <c r="N967" t="str">
        <f t="shared" si="502"/>
        <v>Normal</v>
      </c>
      <c r="O967">
        <v>1</v>
      </c>
      <c r="P967" t="str">
        <f t="shared" si="503"/>
        <v>Sin limitaciones</v>
      </c>
      <c r="Q967">
        <v>0</v>
      </c>
      <c r="R967" t="str">
        <f t="shared" si="504"/>
        <v>No tiene cetoacidosis</v>
      </c>
      <c r="S967">
        <v>0</v>
      </c>
      <c r="T967" t="str">
        <f t="shared" si="505"/>
        <v>No tiene Insuficiencia</v>
      </c>
      <c r="U967">
        <v>0</v>
      </c>
      <c r="V967" t="str">
        <f t="shared" si="506"/>
        <v>Normotenso</v>
      </c>
      <c r="W967">
        <v>1</v>
      </c>
      <c r="X967" t="str">
        <f t="shared" si="495"/>
        <v>Normal</v>
      </c>
      <c r="Y967">
        <v>27</v>
      </c>
      <c r="Z967" t="str">
        <f t="shared" si="496"/>
        <v>Normal</v>
      </c>
      <c r="AA967">
        <v>81</v>
      </c>
      <c r="AB967" t="str">
        <f t="shared" si="507"/>
        <v>Funcion disminuida</v>
      </c>
      <c r="AC967">
        <v>5</v>
      </c>
      <c r="AD967" t="str">
        <f t="shared" si="508"/>
        <v>Normal</v>
      </c>
      <c r="AE967">
        <v>4</v>
      </c>
      <c r="AF967" t="str">
        <f t="shared" si="509"/>
        <v>Normal</v>
      </c>
      <c r="AG967">
        <v>2112</v>
      </c>
      <c r="AH967" t="str">
        <f t="shared" si="510"/>
        <v>Poliuria</v>
      </c>
      <c r="AI967">
        <v>0</v>
      </c>
      <c r="AJ967" t="str">
        <f t="shared" si="511"/>
        <v>No Diabetico</v>
      </c>
      <c r="AK967">
        <v>107</v>
      </c>
      <c r="AL967" t="str">
        <f t="shared" si="512"/>
        <v>Prediabetes</v>
      </c>
      <c r="AM967">
        <v>6.3</v>
      </c>
      <c r="AN967" t="str">
        <f t="shared" si="513"/>
        <v>Prediabetes</v>
      </c>
      <c r="AO967">
        <v>160</v>
      </c>
      <c r="AP967" t="str">
        <f t="shared" si="514"/>
        <v>Normal</v>
      </c>
      <c r="AQ967">
        <v>101</v>
      </c>
      <c r="AR967" t="str">
        <f t="shared" si="515"/>
        <v>Casi normal</v>
      </c>
      <c r="AS967">
        <v>61</v>
      </c>
      <c r="AT967" t="str">
        <f t="shared" si="516"/>
        <v>Normal</v>
      </c>
      <c r="AU967">
        <v>168</v>
      </c>
      <c r="AV967" t="str">
        <f t="shared" si="517"/>
        <v>Alto</v>
      </c>
      <c r="AW967">
        <v>139</v>
      </c>
      <c r="AX967" t="str">
        <f t="shared" si="518"/>
        <v>Normal</v>
      </c>
      <c r="AY967">
        <v>3.8</v>
      </c>
      <c r="AZ967" t="str">
        <f t="shared" si="519"/>
        <v>Normal</v>
      </c>
      <c r="BA967">
        <v>12.2</v>
      </c>
      <c r="BB967" t="str">
        <f t="shared" si="497"/>
        <v>Baja</v>
      </c>
      <c r="BC967">
        <v>9.9</v>
      </c>
      <c r="BD967" t="str">
        <f t="shared" si="520"/>
        <v>Normal</v>
      </c>
      <c r="BE967">
        <v>2.9</v>
      </c>
      <c r="BF967" t="str">
        <f t="shared" si="521"/>
        <v>Normal</v>
      </c>
      <c r="BG967">
        <v>1</v>
      </c>
      <c r="BH967" t="str">
        <f t="shared" si="522"/>
        <v>Toma ECA</v>
      </c>
      <c r="BI967">
        <v>1</v>
      </c>
      <c r="BJ967" t="str">
        <f t="shared" si="523"/>
        <v>Toma ARB</v>
      </c>
      <c r="BK967">
        <v>0</v>
      </c>
      <c r="BL967" t="str">
        <f t="shared" si="524"/>
        <v>No toma diureticos</v>
      </c>
      <c r="BM967">
        <v>0</v>
      </c>
      <c r="BN967" t="str">
        <f t="shared" si="525"/>
        <v>No toma estatinas</v>
      </c>
      <c r="BO967">
        <v>0</v>
      </c>
      <c r="BP967" t="str">
        <f t="shared" si="526"/>
        <v>Sano</v>
      </c>
      <c r="BQ967">
        <v>1</v>
      </c>
      <c r="BR967" t="str">
        <f t="shared" si="527"/>
        <v>Enfermedad cardiovascular</v>
      </c>
    </row>
    <row r="968" spans="1:70" x14ac:dyDescent="0.25">
      <c r="A968" t="s">
        <v>968</v>
      </c>
      <c r="B968">
        <v>42</v>
      </c>
      <c r="C968" t="str">
        <f t="shared" si="498"/>
        <v>Adulto</v>
      </c>
      <c r="D968" t="s">
        <v>6</v>
      </c>
      <c r="E968">
        <v>21.3</v>
      </c>
      <c r="F968" t="str">
        <f t="shared" si="499"/>
        <v>Peso Normal</v>
      </c>
      <c r="G968">
        <v>1</v>
      </c>
      <c r="H968" t="str">
        <f t="shared" si="500"/>
        <v>Tiene herencia</v>
      </c>
      <c r="I968">
        <v>105</v>
      </c>
      <c r="J968">
        <v>68</v>
      </c>
      <c r="K968">
        <v>77</v>
      </c>
      <c r="L968" t="str">
        <f t="shared" si="501"/>
        <v>Normal</v>
      </c>
      <c r="M968">
        <v>52</v>
      </c>
      <c r="N968" t="str">
        <f t="shared" si="502"/>
        <v>Normal</v>
      </c>
      <c r="O968">
        <v>2</v>
      </c>
      <c r="P968" t="str">
        <f t="shared" si="503"/>
        <v>Ligera limitaciones</v>
      </c>
      <c r="Q968">
        <v>0</v>
      </c>
      <c r="R968" t="str">
        <f t="shared" si="504"/>
        <v>No tiene cetoacidosis</v>
      </c>
      <c r="S968">
        <v>0</v>
      </c>
      <c r="T968" t="str">
        <f t="shared" si="505"/>
        <v>No tiene Insuficiencia</v>
      </c>
      <c r="U968">
        <v>1</v>
      </c>
      <c r="V968" t="str">
        <f t="shared" si="506"/>
        <v>Hipertenso</v>
      </c>
      <c r="W968">
        <v>1.1000000000000001</v>
      </c>
      <c r="X968" t="str">
        <f t="shared" si="495"/>
        <v>Alto</v>
      </c>
      <c r="Y968">
        <v>34</v>
      </c>
      <c r="Z968" t="str">
        <f t="shared" si="496"/>
        <v>Normal</v>
      </c>
      <c r="AA968">
        <v>70</v>
      </c>
      <c r="AB968" t="str">
        <f t="shared" si="507"/>
        <v>Funcion disminuida</v>
      </c>
      <c r="AC968">
        <v>12</v>
      </c>
      <c r="AD968" t="str">
        <f t="shared" si="508"/>
        <v>Normal</v>
      </c>
      <c r="AE968">
        <v>8</v>
      </c>
      <c r="AF968" t="str">
        <f t="shared" si="509"/>
        <v>Normal</v>
      </c>
      <c r="AG968">
        <v>2080</v>
      </c>
      <c r="AH968" t="str">
        <f t="shared" si="510"/>
        <v>Poliuria</v>
      </c>
      <c r="AI968">
        <v>0</v>
      </c>
      <c r="AJ968" t="str">
        <f t="shared" si="511"/>
        <v>No Diabetico</v>
      </c>
      <c r="AK968">
        <v>112</v>
      </c>
      <c r="AL968" t="str">
        <f t="shared" si="512"/>
        <v>Prediabetes</v>
      </c>
      <c r="AM968">
        <v>5.4</v>
      </c>
      <c r="AN968" t="str">
        <f t="shared" si="513"/>
        <v>Normal</v>
      </c>
      <c r="AO968">
        <v>201</v>
      </c>
      <c r="AP968" t="str">
        <f t="shared" si="514"/>
        <v>Alto</v>
      </c>
      <c r="AQ968">
        <v>80</v>
      </c>
      <c r="AR968" t="str">
        <f t="shared" si="515"/>
        <v>Normal</v>
      </c>
      <c r="AS968">
        <v>50</v>
      </c>
      <c r="AT968" t="str">
        <f t="shared" si="516"/>
        <v>Bajo</v>
      </c>
      <c r="AU968">
        <v>85</v>
      </c>
      <c r="AV968" t="str">
        <f t="shared" si="517"/>
        <v>Normal</v>
      </c>
      <c r="AW968">
        <v>139</v>
      </c>
      <c r="AX968" t="str">
        <f t="shared" si="518"/>
        <v>Normal</v>
      </c>
      <c r="AY968">
        <v>4.0999999999999996</v>
      </c>
      <c r="AZ968" t="str">
        <f t="shared" si="519"/>
        <v>Normal</v>
      </c>
      <c r="BA968">
        <v>12.8</v>
      </c>
      <c r="BB968" t="str">
        <f t="shared" si="497"/>
        <v>Normal</v>
      </c>
      <c r="BC968">
        <v>10.4</v>
      </c>
      <c r="BD968" t="str">
        <f t="shared" si="520"/>
        <v>Normal</v>
      </c>
      <c r="BE968">
        <v>2.8</v>
      </c>
      <c r="BF968" t="str">
        <f t="shared" si="521"/>
        <v>Normal</v>
      </c>
      <c r="BG968">
        <v>0</v>
      </c>
      <c r="BH968" t="str">
        <f t="shared" si="522"/>
        <v>No Toma ECA</v>
      </c>
      <c r="BI968">
        <v>0</v>
      </c>
      <c r="BJ968" t="str">
        <f t="shared" si="523"/>
        <v>No toma ARB</v>
      </c>
      <c r="BK968">
        <v>0</v>
      </c>
      <c r="BL968" t="str">
        <f t="shared" si="524"/>
        <v>No toma diureticos</v>
      </c>
      <c r="BM968">
        <v>1</v>
      </c>
      <c r="BN968" t="str">
        <f t="shared" si="525"/>
        <v>Toma estatinas</v>
      </c>
      <c r="BO968">
        <v>0</v>
      </c>
      <c r="BP968" t="str">
        <f t="shared" si="526"/>
        <v>Sano</v>
      </c>
      <c r="BQ968">
        <v>1</v>
      </c>
      <c r="BR968" t="str">
        <f t="shared" si="527"/>
        <v>Enfermedad cardiovascular</v>
      </c>
    </row>
    <row r="969" spans="1:70" x14ac:dyDescent="0.25">
      <c r="A969" t="s">
        <v>969</v>
      </c>
      <c r="B969">
        <v>36</v>
      </c>
      <c r="C969" t="str">
        <f t="shared" si="498"/>
        <v>Adulto</v>
      </c>
      <c r="D969" t="s">
        <v>6</v>
      </c>
      <c r="E969">
        <v>19.399999999999999</v>
      </c>
      <c r="F969" t="str">
        <f t="shared" si="499"/>
        <v>Peso Normal</v>
      </c>
      <c r="G969">
        <v>0</v>
      </c>
      <c r="H969" t="str">
        <f t="shared" si="500"/>
        <v>No tiene herencia</v>
      </c>
      <c r="I969">
        <v>109</v>
      </c>
      <c r="J969">
        <v>76</v>
      </c>
      <c r="K969">
        <v>61</v>
      </c>
      <c r="L969" t="str">
        <f t="shared" si="501"/>
        <v>Normal</v>
      </c>
      <c r="M969">
        <v>62</v>
      </c>
      <c r="N969" t="str">
        <f t="shared" si="502"/>
        <v>Normal</v>
      </c>
      <c r="O969">
        <v>1</v>
      </c>
      <c r="P969" t="str">
        <f t="shared" si="503"/>
        <v>Sin limitaciones</v>
      </c>
      <c r="Q969">
        <v>0</v>
      </c>
      <c r="R969" t="str">
        <f t="shared" si="504"/>
        <v>No tiene cetoacidosis</v>
      </c>
      <c r="S969">
        <v>0</v>
      </c>
      <c r="T969" t="str">
        <f t="shared" si="505"/>
        <v>No tiene Insuficiencia</v>
      </c>
      <c r="U969">
        <v>1</v>
      </c>
      <c r="V969" t="str">
        <f t="shared" si="506"/>
        <v>Hipertenso</v>
      </c>
      <c r="W969">
        <v>1.1000000000000001</v>
      </c>
      <c r="X969" t="str">
        <f t="shared" si="495"/>
        <v>Alto</v>
      </c>
      <c r="Y969">
        <v>21</v>
      </c>
      <c r="Z969" t="str">
        <f t="shared" si="496"/>
        <v>Normal</v>
      </c>
      <c r="AA969">
        <v>94</v>
      </c>
      <c r="AB969" t="str">
        <f t="shared" si="507"/>
        <v>Normal</v>
      </c>
      <c r="AC969">
        <v>27</v>
      </c>
      <c r="AD969" t="str">
        <f t="shared" si="508"/>
        <v>Normal</v>
      </c>
      <c r="AE969">
        <v>21</v>
      </c>
      <c r="AF969" t="str">
        <f t="shared" si="509"/>
        <v>Normal</v>
      </c>
      <c r="AG969">
        <v>2351</v>
      </c>
      <c r="AH969" t="str">
        <f t="shared" si="510"/>
        <v>Poliuria</v>
      </c>
      <c r="AI969">
        <v>1</v>
      </c>
      <c r="AJ969" t="str">
        <f t="shared" si="511"/>
        <v>Diabetico</v>
      </c>
      <c r="AK969">
        <v>80</v>
      </c>
      <c r="AL969" t="str">
        <f t="shared" si="512"/>
        <v>Normal</v>
      </c>
      <c r="AM969">
        <v>5.9</v>
      </c>
      <c r="AN969" t="str">
        <f t="shared" si="513"/>
        <v>Prediabetes</v>
      </c>
      <c r="AO969">
        <v>197</v>
      </c>
      <c r="AP969" t="str">
        <f t="shared" si="514"/>
        <v>Normal</v>
      </c>
      <c r="AQ969">
        <v>109</v>
      </c>
      <c r="AR969" t="str">
        <f t="shared" si="515"/>
        <v>Casi normal</v>
      </c>
      <c r="AS969">
        <v>43</v>
      </c>
      <c r="AT969" t="str">
        <f t="shared" si="516"/>
        <v>Bajo</v>
      </c>
      <c r="AU969">
        <v>113</v>
      </c>
      <c r="AV969" t="str">
        <f t="shared" si="517"/>
        <v>Normal</v>
      </c>
      <c r="AW969">
        <v>141</v>
      </c>
      <c r="AX969" t="str">
        <f t="shared" si="518"/>
        <v>Normal</v>
      </c>
      <c r="AY969">
        <v>4.5</v>
      </c>
      <c r="AZ969" t="str">
        <f t="shared" si="519"/>
        <v>Normal</v>
      </c>
      <c r="BA969">
        <v>13.3</v>
      </c>
      <c r="BB969" t="str">
        <f t="shared" si="497"/>
        <v>Normal</v>
      </c>
      <c r="BC969">
        <v>8.9</v>
      </c>
      <c r="BD969" t="str">
        <f t="shared" si="520"/>
        <v>Normal</v>
      </c>
      <c r="BE969">
        <v>4.0999999999999996</v>
      </c>
      <c r="BF969" t="str">
        <f t="shared" si="521"/>
        <v>Normal</v>
      </c>
      <c r="BG969">
        <v>1</v>
      </c>
      <c r="BH969" t="str">
        <f t="shared" si="522"/>
        <v>Toma ECA</v>
      </c>
      <c r="BI969">
        <v>0</v>
      </c>
      <c r="BJ969" t="str">
        <f t="shared" si="523"/>
        <v>No toma ARB</v>
      </c>
      <c r="BK969">
        <v>1</v>
      </c>
      <c r="BL969" t="str">
        <f t="shared" si="524"/>
        <v>Toma diureticos</v>
      </c>
      <c r="BM969">
        <v>1</v>
      </c>
      <c r="BN969" t="str">
        <f t="shared" si="525"/>
        <v>Toma estatinas</v>
      </c>
      <c r="BO969">
        <v>0</v>
      </c>
      <c r="BP969" t="str">
        <f t="shared" si="526"/>
        <v>Sano</v>
      </c>
      <c r="BQ969">
        <v>1</v>
      </c>
      <c r="BR969" t="str">
        <f t="shared" si="527"/>
        <v>Enfermedad cardiovascular</v>
      </c>
    </row>
    <row r="970" spans="1:70" x14ac:dyDescent="0.25">
      <c r="A970" t="s">
        <v>970</v>
      </c>
      <c r="B970">
        <v>79</v>
      </c>
      <c r="C970" t="str">
        <f t="shared" si="498"/>
        <v>Adulto Mayor</v>
      </c>
      <c r="D970" t="s">
        <v>6</v>
      </c>
      <c r="E970">
        <v>29.8</v>
      </c>
      <c r="F970" t="str">
        <f t="shared" si="499"/>
        <v>Sobrepeso</v>
      </c>
      <c r="G970">
        <v>1</v>
      </c>
      <c r="H970" t="str">
        <f t="shared" si="500"/>
        <v>Tiene herencia</v>
      </c>
      <c r="I970">
        <v>163</v>
      </c>
      <c r="J970">
        <v>108</v>
      </c>
      <c r="K970">
        <v>102</v>
      </c>
      <c r="L970" t="str">
        <f t="shared" si="501"/>
        <v>Taquicardia</v>
      </c>
      <c r="M970">
        <v>49</v>
      </c>
      <c r="N970" t="str">
        <f t="shared" si="502"/>
        <v>Intermedia</v>
      </c>
      <c r="O970">
        <v>2</v>
      </c>
      <c r="P970" t="str">
        <f t="shared" si="503"/>
        <v>Ligera limitaciones</v>
      </c>
      <c r="Q970">
        <v>1</v>
      </c>
      <c r="R970" t="str">
        <f t="shared" si="504"/>
        <v>Tiene cetoacidosis</v>
      </c>
      <c r="S970">
        <v>1</v>
      </c>
      <c r="T970" t="str">
        <f t="shared" si="505"/>
        <v>Tiene Insuficiencia</v>
      </c>
      <c r="U970">
        <v>1</v>
      </c>
      <c r="V970" t="str">
        <f t="shared" si="506"/>
        <v>Hipertenso</v>
      </c>
      <c r="W970">
        <v>2.9</v>
      </c>
      <c r="X970" t="str">
        <f t="shared" si="495"/>
        <v>Alto</v>
      </c>
      <c r="Y970">
        <v>84</v>
      </c>
      <c r="Z970" t="str">
        <f t="shared" si="496"/>
        <v>Elevado</v>
      </c>
      <c r="AA970">
        <v>30</v>
      </c>
      <c r="AB970" t="str">
        <f t="shared" si="507"/>
        <v>Funcion disminuida moderada</v>
      </c>
      <c r="AC970">
        <v>2526</v>
      </c>
      <c r="AD970" t="str">
        <f t="shared" si="508"/>
        <v>Proteinuria</v>
      </c>
      <c r="AE970">
        <v>2020</v>
      </c>
      <c r="AF970" t="str">
        <f t="shared" si="509"/>
        <v>Macroalbuminuria</v>
      </c>
      <c r="AG970">
        <v>800</v>
      </c>
      <c r="AH970" t="str">
        <f t="shared" si="510"/>
        <v>Poliuria</v>
      </c>
      <c r="AI970">
        <v>1</v>
      </c>
      <c r="AJ970" t="str">
        <f t="shared" si="511"/>
        <v>Diabetico</v>
      </c>
      <c r="AK970">
        <v>145</v>
      </c>
      <c r="AL970" t="str">
        <f t="shared" si="512"/>
        <v>Diabetes</v>
      </c>
      <c r="AM970">
        <v>7.9</v>
      </c>
      <c r="AN970" t="str">
        <f t="shared" si="513"/>
        <v>Diabetes</v>
      </c>
      <c r="AO970">
        <v>307</v>
      </c>
      <c r="AP970" t="str">
        <f t="shared" si="514"/>
        <v>Riesgo</v>
      </c>
      <c r="AQ970">
        <v>138</v>
      </c>
      <c r="AR970" t="str">
        <f t="shared" si="515"/>
        <v>Limite alto</v>
      </c>
      <c r="AS970">
        <v>27</v>
      </c>
      <c r="AT970" t="str">
        <f t="shared" si="516"/>
        <v>Bajo</v>
      </c>
      <c r="AU970">
        <v>183</v>
      </c>
      <c r="AV970" t="str">
        <f t="shared" si="517"/>
        <v>Alto</v>
      </c>
      <c r="AW970">
        <v>130</v>
      </c>
      <c r="AX970" t="str">
        <f t="shared" si="518"/>
        <v>Bajo</v>
      </c>
      <c r="AY970">
        <v>6.9</v>
      </c>
      <c r="AZ970" t="str">
        <f t="shared" si="519"/>
        <v>Alto</v>
      </c>
      <c r="BA970">
        <v>8.6999999999999993</v>
      </c>
      <c r="BB970" t="str">
        <f t="shared" si="497"/>
        <v>Baja</v>
      </c>
      <c r="BC970">
        <v>8</v>
      </c>
      <c r="BD970" t="str">
        <f t="shared" si="520"/>
        <v>Bajo</v>
      </c>
      <c r="BE970">
        <v>7.5</v>
      </c>
      <c r="BF970" t="str">
        <f t="shared" si="521"/>
        <v>Alto</v>
      </c>
      <c r="BG970">
        <v>0</v>
      </c>
      <c r="BH970" t="str">
        <f t="shared" si="522"/>
        <v>No Toma ECA</v>
      </c>
      <c r="BI970">
        <v>1</v>
      </c>
      <c r="BJ970" t="str">
        <f t="shared" si="523"/>
        <v>Toma ARB</v>
      </c>
      <c r="BK970">
        <v>0</v>
      </c>
      <c r="BL970" t="str">
        <f t="shared" si="524"/>
        <v>No toma diureticos</v>
      </c>
      <c r="BM970">
        <v>1</v>
      </c>
      <c r="BN970" t="str">
        <f t="shared" si="525"/>
        <v>Toma estatinas</v>
      </c>
      <c r="BO970">
        <v>1</v>
      </c>
      <c r="BP970" t="str">
        <f t="shared" si="526"/>
        <v>Enfermedad renal</v>
      </c>
      <c r="BQ970">
        <v>1</v>
      </c>
      <c r="BR970" t="str">
        <f t="shared" si="527"/>
        <v>Enfermedad cardiovascular</v>
      </c>
    </row>
    <row r="971" spans="1:70" x14ac:dyDescent="0.25">
      <c r="A971" t="s">
        <v>971</v>
      </c>
      <c r="B971">
        <v>44</v>
      </c>
      <c r="C971" t="str">
        <f t="shared" si="498"/>
        <v>Adulto</v>
      </c>
      <c r="D971" t="s">
        <v>6</v>
      </c>
      <c r="E971">
        <v>25.3</v>
      </c>
      <c r="F971" t="str">
        <f t="shared" si="499"/>
        <v>Sobrepeso</v>
      </c>
      <c r="G971">
        <v>0</v>
      </c>
      <c r="H971" t="str">
        <f t="shared" si="500"/>
        <v>No tiene herencia</v>
      </c>
      <c r="I971">
        <v>128</v>
      </c>
      <c r="J971">
        <v>67</v>
      </c>
      <c r="K971">
        <v>80</v>
      </c>
      <c r="L971" t="str">
        <f t="shared" si="501"/>
        <v>Normal</v>
      </c>
      <c r="M971">
        <v>69</v>
      </c>
      <c r="N971" t="str">
        <f t="shared" si="502"/>
        <v>Normal</v>
      </c>
      <c r="O971">
        <v>1</v>
      </c>
      <c r="P971" t="str">
        <f t="shared" si="503"/>
        <v>Sin limitaciones</v>
      </c>
      <c r="Q971">
        <v>0</v>
      </c>
      <c r="R971" t="str">
        <f t="shared" si="504"/>
        <v>No tiene cetoacidosis</v>
      </c>
      <c r="S971">
        <v>0</v>
      </c>
      <c r="T971" t="str">
        <f t="shared" si="505"/>
        <v>No tiene Insuficiencia</v>
      </c>
      <c r="U971">
        <v>1</v>
      </c>
      <c r="V971" t="str">
        <f t="shared" si="506"/>
        <v>Hipertenso</v>
      </c>
      <c r="W971">
        <v>1.2</v>
      </c>
      <c r="X971" t="str">
        <f t="shared" si="495"/>
        <v>Alto</v>
      </c>
      <c r="Y971">
        <v>35</v>
      </c>
      <c r="Z971" t="str">
        <f t="shared" si="496"/>
        <v>Normal</v>
      </c>
      <c r="AA971">
        <v>102</v>
      </c>
      <c r="AB971" t="str">
        <f t="shared" si="507"/>
        <v>Normal</v>
      </c>
      <c r="AC971">
        <v>5</v>
      </c>
      <c r="AD971" t="str">
        <f t="shared" si="508"/>
        <v>Normal</v>
      </c>
      <c r="AE971">
        <v>4</v>
      </c>
      <c r="AF971" t="str">
        <f t="shared" si="509"/>
        <v>Normal</v>
      </c>
      <c r="AG971">
        <v>2042</v>
      </c>
      <c r="AH971" t="str">
        <f t="shared" si="510"/>
        <v>Poliuria</v>
      </c>
      <c r="AI971">
        <v>1</v>
      </c>
      <c r="AJ971" t="str">
        <f t="shared" si="511"/>
        <v>Diabetico</v>
      </c>
      <c r="AK971">
        <v>87</v>
      </c>
      <c r="AL971" t="str">
        <f t="shared" si="512"/>
        <v>Normal</v>
      </c>
      <c r="AM971">
        <v>6</v>
      </c>
      <c r="AN971" t="str">
        <f t="shared" si="513"/>
        <v>Prediabetes</v>
      </c>
      <c r="AO971">
        <v>169</v>
      </c>
      <c r="AP971" t="str">
        <f t="shared" si="514"/>
        <v>Normal</v>
      </c>
      <c r="AQ971">
        <v>117</v>
      </c>
      <c r="AR971" t="str">
        <f t="shared" si="515"/>
        <v>Casi normal</v>
      </c>
      <c r="AS971">
        <v>46</v>
      </c>
      <c r="AT971" t="str">
        <f t="shared" si="516"/>
        <v>Bajo</v>
      </c>
      <c r="AU971">
        <v>156</v>
      </c>
      <c r="AV971" t="str">
        <f t="shared" si="517"/>
        <v>Alto</v>
      </c>
      <c r="AW971">
        <v>141</v>
      </c>
      <c r="AX971" t="str">
        <f t="shared" si="518"/>
        <v>Normal</v>
      </c>
      <c r="AY971">
        <v>3.6</v>
      </c>
      <c r="AZ971" t="str">
        <f t="shared" si="519"/>
        <v>Normal</v>
      </c>
      <c r="BA971">
        <v>14.9</v>
      </c>
      <c r="BB971" t="str">
        <f t="shared" si="497"/>
        <v>Normal</v>
      </c>
      <c r="BC971">
        <v>8.8000000000000007</v>
      </c>
      <c r="BD971" t="str">
        <f t="shared" si="520"/>
        <v>Normal</v>
      </c>
      <c r="BE971">
        <v>3.2</v>
      </c>
      <c r="BF971" t="str">
        <f t="shared" si="521"/>
        <v>Normal</v>
      </c>
      <c r="BG971">
        <v>0</v>
      </c>
      <c r="BH971" t="str">
        <f t="shared" si="522"/>
        <v>No Toma ECA</v>
      </c>
      <c r="BI971">
        <v>0</v>
      </c>
      <c r="BJ971" t="str">
        <f t="shared" si="523"/>
        <v>No toma ARB</v>
      </c>
      <c r="BK971">
        <v>0</v>
      </c>
      <c r="BL971" t="str">
        <f t="shared" si="524"/>
        <v>No toma diureticos</v>
      </c>
      <c r="BM971">
        <v>1</v>
      </c>
      <c r="BN971" t="str">
        <f t="shared" si="525"/>
        <v>Toma estatinas</v>
      </c>
      <c r="BO971">
        <v>0</v>
      </c>
      <c r="BP971" t="str">
        <f t="shared" si="526"/>
        <v>Sano</v>
      </c>
      <c r="BQ971">
        <v>0</v>
      </c>
      <c r="BR971" t="str">
        <f t="shared" si="527"/>
        <v>Sano</v>
      </c>
    </row>
    <row r="972" spans="1:70" x14ac:dyDescent="0.25">
      <c r="A972" t="s">
        <v>972</v>
      </c>
      <c r="B972">
        <v>58</v>
      </c>
      <c r="C972" t="str">
        <f t="shared" si="498"/>
        <v>Adulto</v>
      </c>
      <c r="D972" t="s">
        <v>6</v>
      </c>
      <c r="E972">
        <v>34.5</v>
      </c>
      <c r="F972" t="str">
        <f t="shared" si="499"/>
        <v>Obesidad I</v>
      </c>
      <c r="G972">
        <v>0</v>
      </c>
      <c r="H972" t="str">
        <f t="shared" si="500"/>
        <v>No tiene herencia</v>
      </c>
      <c r="I972">
        <v>146</v>
      </c>
      <c r="J972">
        <v>91</v>
      </c>
      <c r="K972">
        <v>99</v>
      </c>
      <c r="L972" t="str">
        <f t="shared" si="501"/>
        <v>Normal</v>
      </c>
      <c r="M972">
        <v>32</v>
      </c>
      <c r="N972" t="str">
        <f t="shared" si="502"/>
        <v>Reducida</v>
      </c>
      <c r="O972">
        <v>3</v>
      </c>
      <c r="P972" t="str">
        <f t="shared" si="503"/>
        <v>Limitacion marcada</v>
      </c>
      <c r="Q972">
        <v>1</v>
      </c>
      <c r="R972" t="str">
        <f t="shared" si="504"/>
        <v>Tiene cetoacidosis</v>
      </c>
      <c r="S972">
        <v>1</v>
      </c>
      <c r="T972" t="str">
        <f t="shared" si="505"/>
        <v>Tiene Insuficiencia</v>
      </c>
      <c r="U972">
        <v>1</v>
      </c>
      <c r="V972" t="str">
        <f t="shared" si="506"/>
        <v>Hipertenso</v>
      </c>
      <c r="W972">
        <v>4.5</v>
      </c>
      <c r="X972" t="str">
        <f t="shared" si="495"/>
        <v>Alto</v>
      </c>
      <c r="Y972">
        <v>119</v>
      </c>
      <c r="Z972" t="str">
        <f t="shared" si="496"/>
        <v>Riesgo</v>
      </c>
      <c r="AA972">
        <v>32</v>
      </c>
      <c r="AB972" t="str">
        <f t="shared" si="507"/>
        <v>Funcion disminuida moderada</v>
      </c>
      <c r="AC972">
        <v>892</v>
      </c>
      <c r="AD972" t="str">
        <f t="shared" si="508"/>
        <v>Proteinuria</v>
      </c>
      <c r="AE972">
        <v>802</v>
      </c>
      <c r="AF972" t="str">
        <f t="shared" si="509"/>
        <v>Macroalbuminuria</v>
      </c>
      <c r="AG972">
        <v>504</v>
      </c>
      <c r="AH972" t="str">
        <f t="shared" si="510"/>
        <v>Poliuria</v>
      </c>
      <c r="AI972">
        <v>1</v>
      </c>
      <c r="AJ972" t="str">
        <f t="shared" si="511"/>
        <v>Diabetico</v>
      </c>
      <c r="AK972">
        <v>157</v>
      </c>
      <c r="AL972" t="str">
        <f t="shared" si="512"/>
        <v>Diabetes</v>
      </c>
      <c r="AM972">
        <v>10</v>
      </c>
      <c r="AN972" t="str">
        <f t="shared" si="513"/>
        <v>Diabetes</v>
      </c>
      <c r="AO972">
        <v>241</v>
      </c>
      <c r="AP972" t="str">
        <f t="shared" si="514"/>
        <v>Riesgo</v>
      </c>
      <c r="AQ972">
        <v>200</v>
      </c>
      <c r="AR972" t="str">
        <f t="shared" si="515"/>
        <v>Muy alto</v>
      </c>
      <c r="AS972">
        <v>45</v>
      </c>
      <c r="AT972" t="str">
        <f t="shared" si="516"/>
        <v>Bajo</v>
      </c>
      <c r="AU972">
        <v>374</v>
      </c>
      <c r="AV972" t="str">
        <f t="shared" si="517"/>
        <v>Alto</v>
      </c>
      <c r="AW972">
        <v>138</v>
      </c>
      <c r="AX972" t="str">
        <f t="shared" si="518"/>
        <v>Normal</v>
      </c>
      <c r="AY972">
        <v>5.9</v>
      </c>
      <c r="AZ972" t="str">
        <f t="shared" si="519"/>
        <v>Alto</v>
      </c>
      <c r="BA972">
        <v>8.1</v>
      </c>
      <c r="BB972" t="str">
        <f t="shared" si="497"/>
        <v>Baja</v>
      </c>
      <c r="BC972">
        <v>8.1999999999999993</v>
      </c>
      <c r="BD972" t="str">
        <f t="shared" si="520"/>
        <v>Bajo</v>
      </c>
      <c r="BE972">
        <v>6.8</v>
      </c>
      <c r="BF972" t="str">
        <f t="shared" si="521"/>
        <v>Alto</v>
      </c>
      <c r="BG972">
        <v>1</v>
      </c>
      <c r="BH972" t="str">
        <f t="shared" si="522"/>
        <v>Toma ECA</v>
      </c>
      <c r="BI972">
        <v>1</v>
      </c>
      <c r="BJ972" t="str">
        <f t="shared" si="523"/>
        <v>Toma ARB</v>
      </c>
      <c r="BK972">
        <v>1</v>
      </c>
      <c r="BL972" t="str">
        <f t="shared" si="524"/>
        <v>Toma diureticos</v>
      </c>
      <c r="BM972">
        <v>1</v>
      </c>
      <c r="BN972" t="str">
        <f t="shared" si="525"/>
        <v>Toma estatinas</v>
      </c>
      <c r="BO972">
        <v>1</v>
      </c>
      <c r="BP972" t="str">
        <f t="shared" si="526"/>
        <v>Enfermedad renal</v>
      </c>
      <c r="BQ972">
        <v>1</v>
      </c>
      <c r="BR972" t="str">
        <f t="shared" si="527"/>
        <v>Enfermedad cardiovascular</v>
      </c>
    </row>
    <row r="973" spans="1:70" x14ac:dyDescent="0.25">
      <c r="A973" t="s">
        <v>973</v>
      </c>
      <c r="B973">
        <v>60</v>
      </c>
      <c r="C973" t="str">
        <f t="shared" si="498"/>
        <v>Adulto Mayor</v>
      </c>
      <c r="D973" t="s">
        <v>6</v>
      </c>
      <c r="E973">
        <v>38.700000000000003</v>
      </c>
      <c r="F973" t="str">
        <f t="shared" si="499"/>
        <v>Obesidad II</v>
      </c>
      <c r="G973">
        <v>0</v>
      </c>
      <c r="H973" t="str">
        <f t="shared" si="500"/>
        <v>No tiene herencia</v>
      </c>
      <c r="I973">
        <v>169</v>
      </c>
      <c r="J973">
        <v>92</v>
      </c>
      <c r="K973">
        <v>90</v>
      </c>
      <c r="L973" t="str">
        <f t="shared" si="501"/>
        <v>Normal</v>
      </c>
      <c r="M973">
        <v>31</v>
      </c>
      <c r="N973" t="str">
        <f t="shared" si="502"/>
        <v>Reducida</v>
      </c>
      <c r="O973">
        <v>4</v>
      </c>
      <c r="P973" t="str">
        <f t="shared" si="503"/>
        <v>Incapacidad</v>
      </c>
      <c r="Q973">
        <v>0</v>
      </c>
      <c r="R973" t="str">
        <f t="shared" si="504"/>
        <v>No tiene cetoacidosis</v>
      </c>
      <c r="S973">
        <v>1</v>
      </c>
      <c r="T973" t="str">
        <f t="shared" si="505"/>
        <v>Tiene Insuficiencia</v>
      </c>
      <c r="U973">
        <v>1</v>
      </c>
      <c r="V973" t="str">
        <f t="shared" si="506"/>
        <v>Hipertenso</v>
      </c>
      <c r="W973">
        <v>3.5</v>
      </c>
      <c r="X973" t="str">
        <f t="shared" si="495"/>
        <v>Alto</v>
      </c>
      <c r="Y973">
        <v>103</v>
      </c>
      <c r="Z973" t="str">
        <f t="shared" si="496"/>
        <v>Riesgo</v>
      </c>
      <c r="AA973">
        <v>51</v>
      </c>
      <c r="AB973" t="str">
        <f t="shared" si="507"/>
        <v>Funcion disminuida moderada</v>
      </c>
      <c r="AC973">
        <v>2398</v>
      </c>
      <c r="AD973" t="str">
        <f t="shared" si="508"/>
        <v>Proteinuria</v>
      </c>
      <c r="AE973">
        <v>1678</v>
      </c>
      <c r="AF973" t="str">
        <f t="shared" si="509"/>
        <v>Macroalbuminuria</v>
      </c>
      <c r="AG973">
        <v>565</v>
      </c>
      <c r="AH973" t="str">
        <f t="shared" si="510"/>
        <v>Poliuria</v>
      </c>
      <c r="AI973">
        <v>1</v>
      </c>
      <c r="AJ973" t="str">
        <f t="shared" si="511"/>
        <v>Diabetico</v>
      </c>
      <c r="AK973">
        <v>171</v>
      </c>
      <c r="AL973" t="str">
        <f t="shared" si="512"/>
        <v>Diabetes</v>
      </c>
      <c r="AM973">
        <v>7.9</v>
      </c>
      <c r="AN973" t="str">
        <f t="shared" si="513"/>
        <v>Diabetes</v>
      </c>
      <c r="AO973">
        <v>310</v>
      </c>
      <c r="AP973" t="str">
        <f t="shared" si="514"/>
        <v>Riesgo</v>
      </c>
      <c r="AQ973">
        <v>202</v>
      </c>
      <c r="AR973" t="str">
        <f t="shared" si="515"/>
        <v>Muy alto</v>
      </c>
      <c r="AS973">
        <v>43</v>
      </c>
      <c r="AT973" t="str">
        <f t="shared" si="516"/>
        <v>Bajo</v>
      </c>
      <c r="AU973">
        <v>251</v>
      </c>
      <c r="AV973" t="str">
        <f t="shared" si="517"/>
        <v>Alto</v>
      </c>
      <c r="AW973">
        <v>130</v>
      </c>
      <c r="AX973" t="str">
        <f t="shared" si="518"/>
        <v>Bajo</v>
      </c>
      <c r="AY973">
        <v>6.1</v>
      </c>
      <c r="AZ973" t="str">
        <f t="shared" si="519"/>
        <v>Alto</v>
      </c>
      <c r="BA973">
        <v>10.8</v>
      </c>
      <c r="BB973" t="str">
        <f t="shared" si="497"/>
        <v>Baja</v>
      </c>
      <c r="BC973">
        <v>8.4</v>
      </c>
      <c r="BD973" t="str">
        <f t="shared" si="520"/>
        <v>Bajo</v>
      </c>
      <c r="BE973">
        <v>5.4</v>
      </c>
      <c r="BF973" t="str">
        <f t="shared" si="521"/>
        <v>Alto</v>
      </c>
      <c r="BG973">
        <v>1</v>
      </c>
      <c r="BH973" t="str">
        <f t="shared" si="522"/>
        <v>Toma ECA</v>
      </c>
      <c r="BI973">
        <v>0</v>
      </c>
      <c r="BJ973" t="str">
        <f t="shared" si="523"/>
        <v>No toma ARB</v>
      </c>
      <c r="BK973">
        <v>1</v>
      </c>
      <c r="BL973" t="str">
        <f t="shared" si="524"/>
        <v>Toma diureticos</v>
      </c>
      <c r="BM973">
        <v>0</v>
      </c>
      <c r="BN973" t="str">
        <f t="shared" si="525"/>
        <v>No toma estatinas</v>
      </c>
      <c r="BO973">
        <v>1</v>
      </c>
      <c r="BP973" t="str">
        <f t="shared" si="526"/>
        <v>Enfermedad renal</v>
      </c>
      <c r="BQ973">
        <v>1</v>
      </c>
      <c r="BR973" t="str">
        <f t="shared" si="527"/>
        <v>Enfermedad cardiovascular</v>
      </c>
    </row>
    <row r="974" spans="1:70" x14ac:dyDescent="0.25">
      <c r="A974" t="s">
        <v>974</v>
      </c>
      <c r="B974">
        <v>57</v>
      </c>
      <c r="C974" t="str">
        <f t="shared" si="498"/>
        <v>Adulto</v>
      </c>
      <c r="D974" t="s">
        <v>6</v>
      </c>
      <c r="E974">
        <v>34.5</v>
      </c>
      <c r="F974" t="str">
        <f t="shared" si="499"/>
        <v>Obesidad I</v>
      </c>
      <c r="G974">
        <v>0</v>
      </c>
      <c r="H974" t="str">
        <f t="shared" si="500"/>
        <v>No tiene herencia</v>
      </c>
      <c r="I974">
        <v>184</v>
      </c>
      <c r="J974">
        <v>95</v>
      </c>
      <c r="K974">
        <v>105</v>
      </c>
      <c r="L974" t="str">
        <f t="shared" si="501"/>
        <v>Taquicardia</v>
      </c>
      <c r="M974">
        <v>29</v>
      </c>
      <c r="N974" t="str">
        <f t="shared" si="502"/>
        <v>Reducida</v>
      </c>
      <c r="O974">
        <v>3</v>
      </c>
      <c r="P974" t="str">
        <f t="shared" si="503"/>
        <v>Limitacion marcada</v>
      </c>
      <c r="Q974">
        <v>1</v>
      </c>
      <c r="R974" t="str">
        <f t="shared" si="504"/>
        <v>Tiene cetoacidosis</v>
      </c>
      <c r="S974">
        <v>1</v>
      </c>
      <c r="T974" t="str">
        <f t="shared" si="505"/>
        <v>Tiene Insuficiencia</v>
      </c>
      <c r="U974">
        <v>1</v>
      </c>
      <c r="V974" t="str">
        <f t="shared" si="506"/>
        <v>Hipertenso</v>
      </c>
      <c r="W974">
        <v>2.5</v>
      </c>
      <c r="X974" t="str">
        <f t="shared" si="495"/>
        <v>Alto</v>
      </c>
      <c r="Y974">
        <v>67</v>
      </c>
      <c r="Z974" t="str">
        <f t="shared" si="496"/>
        <v>Elevado</v>
      </c>
      <c r="AA974">
        <v>56</v>
      </c>
      <c r="AB974" t="str">
        <f t="shared" si="507"/>
        <v>Funcion disminuida moderada</v>
      </c>
      <c r="AC974">
        <v>2798</v>
      </c>
      <c r="AD974" t="str">
        <f t="shared" si="508"/>
        <v>Proteinuria</v>
      </c>
      <c r="AE974">
        <v>2238</v>
      </c>
      <c r="AF974" t="str">
        <f t="shared" si="509"/>
        <v>Macroalbuminuria</v>
      </c>
      <c r="AG974">
        <v>322</v>
      </c>
      <c r="AH974" t="str">
        <f t="shared" si="510"/>
        <v>Oliguria</v>
      </c>
      <c r="AI974">
        <v>1</v>
      </c>
      <c r="AJ974" t="str">
        <f t="shared" si="511"/>
        <v>Diabetico</v>
      </c>
      <c r="AK974">
        <v>171</v>
      </c>
      <c r="AL974" t="str">
        <f t="shared" si="512"/>
        <v>Diabetes</v>
      </c>
      <c r="AM974">
        <v>9.3000000000000007</v>
      </c>
      <c r="AN974" t="str">
        <f t="shared" si="513"/>
        <v>Diabetes</v>
      </c>
      <c r="AO974">
        <v>256</v>
      </c>
      <c r="AP974" t="str">
        <f t="shared" si="514"/>
        <v>Riesgo</v>
      </c>
      <c r="AQ974">
        <v>193</v>
      </c>
      <c r="AR974" t="str">
        <f t="shared" si="515"/>
        <v>Muy alto</v>
      </c>
      <c r="AS974">
        <v>38</v>
      </c>
      <c r="AT974" t="str">
        <f t="shared" si="516"/>
        <v>Bajo</v>
      </c>
      <c r="AU974">
        <v>208</v>
      </c>
      <c r="AV974" t="str">
        <f t="shared" si="517"/>
        <v>Alto</v>
      </c>
      <c r="AW974">
        <v>133</v>
      </c>
      <c r="AX974" t="str">
        <f t="shared" si="518"/>
        <v>Bajo</v>
      </c>
      <c r="AY974">
        <v>6.8</v>
      </c>
      <c r="AZ974" t="str">
        <f t="shared" si="519"/>
        <v>Alto</v>
      </c>
      <c r="BA974">
        <v>8.8000000000000007</v>
      </c>
      <c r="BB974" t="str">
        <f t="shared" si="497"/>
        <v>Baja</v>
      </c>
      <c r="BC974">
        <v>7.8</v>
      </c>
      <c r="BD974" t="str">
        <f t="shared" si="520"/>
        <v>Bajo</v>
      </c>
      <c r="BE974">
        <v>5</v>
      </c>
      <c r="BF974" t="str">
        <f t="shared" si="521"/>
        <v>Alto</v>
      </c>
      <c r="BG974">
        <v>0</v>
      </c>
      <c r="BH974" t="str">
        <f t="shared" si="522"/>
        <v>No Toma ECA</v>
      </c>
      <c r="BI974">
        <v>0</v>
      </c>
      <c r="BJ974" t="str">
        <f t="shared" si="523"/>
        <v>No toma ARB</v>
      </c>
      <c r="BK974">
        <v>1</v>
      </c>
      <c r="BL974" t="str">
        <f t="shared" si="524"/>
        <v>Toma diureticos</v>
      </c>
      <c r="BM974">
        <v>1</v>
      </c>
      <c r="BN974" t="str">
        <f t="shared" si="525"/>
        <v>Toma estatinas</v>
      </c>
      <c r="BO974">
        <v>1</v>
      </c>
      <c r="BP974" t="str">
        <f t="shared" si="526"/>
        <v>Enfermedad renal</v>
      </c>
      <c r="BQ974">
        <v>0</v>
      </c>
      <c r="BR974" t="str">
        <f t="shared" si="527"/>
        <v>Sano</v>
      </c>
    </row>
    <row r="975" spans="1:70" x14ac:dyDescent="0.25">
      <c r="A975" t="s">
        <v>975</v>
      </c>
      <c r="B975">
        <v>81</v>
      </c>
      <c r="C975" t="str">
        <f t="shared" si="498"/>
        <v>Adulto Mayor</v>
      </c>
      <c r="D975" t="s">
        <v>6</v>
      </c>
      <c r="E975">
        <v>29.9</v>
      </c>
      <c r="F975" t="str">
        <f t="shared" si="499"/>
        <v>Sobrepeso</v>
      </c>
      <c r="G975">
        <v>0</v>
      </c>
      <c r="H975" t="str">
        <f t="shared" si="500"/>
        <v>No tiene herencia</v>
      </c>
      <c r="I975">
        <v>180</v>
      </c>
      <c r="J975">
        <v>92</v>
      </c>
      <c r="K975">
        <v>80</v>
      </c>
      <c r="L975" t="str">
        <f t="shared" si="501"/>
        <v>Normal</v>
      </c>
      <c r="M975">
        <v>45</v>
      </c>
      <c r="N975" t="str">
        <f t="shared" si="502"/>
        <v>Intermedia</v>
      </c>
      <c r="O975">
        <v>2</v>
      </c>
      <c r="P975" t="str">
        <f t="shared" si="503"/>
        <v>Ligera limitaciones</v>
      </c>
      <c r="Q975">
        <v>1</v>
      </c>
      <c r="R975" t="str">
        <f t="shared" si="504"/>
        <v>Tiene cetoacidosis</v>
      </c>
      <c r="S975">
        <v>1</v>
      </c>
      <c r="T975" t="str">
        <f t="shared" si="505"/>
        <v>Tiene Insuficiencia</v>
      </c>
      <c r="U975">
        <v>1</v>
      </c>
      <c r="V975" t="str">
        <f t="shared" si="506"/>
        <v>Hipertenso</v>
      </c>
      <c r="W975">
        <v>2.1</v>
      </c>
      <c r="X975" t="str">
        <f t="shared" si="495"/>
        <v>Alto</v>
      </c>
      <c r="Y975">
        <v>71</v>
      </c>
      <c r="Z975" t="str">
        <f t="shared" si="496"/>
        <v>Elevado</v>
      </c>
      <c r="AA975">
        <v>59</v>
      </c>
      <c r="AB975" t="str">
        <f t="shared" si="507"/>
        <v>Funcion disminuida moderada</v>
      </c>
      <c r="AC975">
        <v>2029</v>
      </c>
      <c r="AD975" t="str">
        <f t="shared" si="508"/>
        <v>Proteinuria</v>
      </c>
      <c r="AE975">
        <v>1623</v>
      </c>
      <c r="AF975" t="str">
        <f t="shared" si="509"/>
        <v>Macroalbuminuria</v>
      </c>
      <c r="AG975">
        <v>783</v>
      </c>
      <c r="AH975" t="str">
        <f t="shared" si="510"/>
        <v>Poliuria</v>
      </c>
      <c r="AI975">
        <v>0</v>
      </c>
      <c r="AJ975" t="str">
        <f t="shared" si="511"/>
        <v>No Diabetico</v>
      </c>
      <c r="AK975">
        <v>156</v>
      </c>
      <c r="AL975" t="str">
        <f t="shared" si="512"/>
        <v>Diabetes</v>
      </c>
      <c r="AM975">
        <v>7.8</v>
      </c>
      <c r="AN975" t="str">
        <f t="shared" si="513"/>
        <v>Diabetes</v>
      </c>
      <c r="AO975">
        <v>245</v>
      </c>
      <c r="AP975" t="str">
        <f t="shared" si="514"/>
        <v>Riesgo</v>
      </c>
      <c r="AQ975">
        <v>206</v>
      </c>
      <c r="AR975" t="str">
        <f t="shared" si="515"/>
        <v>Muy alto</v>
      </c>
      <c r="AS975">
        <v>37</v>
      </c>
      <c r="AT975" t="str">
        <f t="shared" si="516"/>
        <v>Bajo</v>
      </c>
      <c r="AU975">
        <v>302</v>
      </c>
      <c r="AV975" t="str">
        <f t="shared" si="517"/>
        <v>Alto</v>
      </c>
      <c r="AW975">
        <v>138</v>
      </c>
      <c r="AX975" t="str">
        <f t="shared" si="518"/>
        <v>Normal</v>
      </c>
      <c r="AY975">
        <v>5.0999999999999996</v>
      </c>
      <c r="AZ975" t="str">
        <f t="shared" si="519"/>
        <v>Alto</v>
      </c>
      <c r="BA975">
        <v>7.4</v>
      </c>
      <c r="BB975" t="str">
        <f t="shared" si="497"/>
        <v>Baja</v>
      </c>
      <c r="BC975">
        <v>8.6999999999999993</v>
      </c>
      <c r="BD975" t="str">
        <f t="shared" si="520"/>
        <v>Normal</v>
      </c>
      <c r="BE975">
        <v>5.0999999999999996</v>
      </c>
      <c r="BF975" t="str">
        <f t="shared" si="521"/>
        <v>Alto</v>
      </c>
      <c r="BG975">
        <v>0</v>
      </c>
      <c r="BH975" t="str">
        <f t="shared" si="522"/>
        <v>No Toma ECA</v>
      </c>
      <c r="BI975">
        <v>1</v>
      </c>
      <c r="BJ975" t="str">
        <f t="shared" si="523"/>
        <v>Toma ARB</v>
      </c>
      <c r="BK975">
        <v>1</v>
      </c>
      <c r="BL975" t="str">
        <f t="shared" si="524"/>
        <v>Toma diureticos</v>
      </c>
      <c r="BM975">
        <v>1</v>
      </c>
      <c r="BN975" t="str">
        <f t="shared" si="525"/>
        <v>Toma estatinas</v>
      </c>
      <c r="BO975">
        <v>1</v>
      </c>
      <c r="BP975" t="str">
        <f t="shared" si="526"/>
        <v>Enfermedad renal</v>
      </c>
      <c r="BQ975">
        <v>0</v>
      </c>
      <c r="BR975" t="str">
        <f t="shared" si="527"/>
        <v>Sano</v>
      </c>
    </row>
    <row r="976" spans="1:70" x14ac:dyDescent="0.25">
      <c r="A976" t="s">
        <v>976</v>
      </c>
      <c r="B976">
        <v>43</v>
      </c>
      <c r="C976" t="str">
        <f t="shared" si="498"/>
        <v>Adulto</v>
      </c>
      <c r="D976" t="s">
        <v>6</v>
      </c>
      <c r="E976">
        <v>25.6</v>
      </c>
      <c r="F976" t="str">
        <f t="shared" si="499"/>
        <v>Sobrepeso</v>
      </c>
      <c r="G976">
        <v>1</v>
      </c>
      <c r="H976" t="str">
        <f t="shared" si="500"/>
        <v>Tiene herencia</v>
      </c>
      <c r="I976">
        <v>131</v>
      </c>
      <c r="J976">
        <v>68</v>
      </c>
      <c r="K976">
        <v>90</v>
      </c>
      <c r="L976" t="str">
        <f t="shared" si="501"/>
        <v>Normal</v>
      </c>
      <c r="M976">
        <v>67</v>
      </c>
      <c r="N976" t="str">
        <f t="shared" si="502"/>
        <v>Normal</v>
      </c>
      <c r="O976">
        <v>1</v>
      </c>
      <c r="P976" t="str">
        <f t="shared" si="503"/>
        <v>Sin limitaciones</v>
      </c>
      <c r="Q976">
        <v>0</v>
      </c>
      <c r="R976" t="str">
        <f t="shared" si="504"/>
        <v>No tiene cetoacidosis</v>
      </c>
      <c r="S976">
        <v>0</v>
      </c>
      <c r="T976" t="str">
        <f t="shared" si="505"/>
        <v>No tiene Insuficiencia</v>
      </c>
      <c r="U976">
        <v>0</v>
      </c>
      <c r="V976" t="str">
        <f t="shared" si="506"/>
        <v>Normotenso</v>
      </c>
      <c r="W976">
        <v>1.2</v>
      </c>
      <c r="X976" t="str">
        <f t="shared" si="495"/>
        <v>Alto</v>
      </c>
      <c r="Y976">
        <v>17</v>
      </c>
      <c r="Z976" t="str">
        <f t="shared" si="496"/>
        <v>Normal</v>
      </c>
      <c r="AA976">
        <v>84</v>
      </c>
      <c r="AB976" t="str">
        <f t="shared" si="507"/>
        <v>Funcion disminuida</v>
      </c>
      <c r="AC976">
        <v>27</v>
      </c>
      <c r="AD976" t="str">
        <f t="shared" si="508"/>
        <v>Normal</v>
      </c>
      <c r="AE976">
        <v>18</v>
      </c>
      <c r="AF976" t="str">
        <f t="shared" si="509"/>
        <v>Normal</v>
      </c>
      <c r="AG976">
        <v>2175</v>
      </c>
      <c r="AH976" t="str">
        <f t="shared" si="510"/>
        <v>Poliuria</v>
      </c>
      <c r="AI976">
        <v>1</v>
      </c>
      <c r="AJ976" t="str">
        <f t="shared" si="511"/>
        <v>Diabetico</v>
      </c>
      <c r="AK976">
        <v>110</v>
      </c>
      <c r="AL976" t="str">
        <f t="shared" si="512"/>
        <v>Prediabetes</v>
      </c>
      <c r="AM976">
        <v>6.4</v>
      </c>
      <c r="AN976" t="str">
        <f t="shared" si="513"/>
        <v>Prediabetes</v>
      </c>
      <c r="AO976">
        <v>166</v>
      </c>
      <c r="AP976" t="str">
        <f t="shared" si="514"/>
        <v>Normal</v>
      </c>
      <c r="AQ976">
        <v>122</v>
      </c>
      <c r="AR976" t="str">
        <f t="shared" si="515"/>
        <v>Casi normal</v>
      </c>
      <c r="AS976">
        <v>70</v>
      </c>
      <c r="AT976" t="str">
        <f t="shared" si="516"/>
        <v>Normal</v>
      </c>
      <c r="AU976">
        <v>147</v>
      </c>
      <c r="AV976" t="str">
        <f t="shared" si="517"/>
        <v>Normal</v>
      </c>
      <c r="AW976">
        <v>138</v>
      </c>
      <c r="AX976" t="str">
        <f t="shared" si="518"/>
        <v>Normal</v>
      </c>
      <c r="AY976">
        <v>4.7</v>
      </c>
      <c r="AZ976" t="str">
        <f t="shared" si="519"/>
        <v>Normal</v>
      </c>
      <c r="BA976">
        <v>15.4</v>
      </c>
      <c r="BB976" t="str">
        <f t="shared" si="497"/>
        <v>Normal</v>
      </c>
      <c r="BC976">
        <v>8.6999999999999993</v>
      </c>
      <c r="BD976" t="str">
        <f t="shared" si="520"/>
        <v>Normal</v>
      </c>
      <c r="BE976">
        <v>3.1</v>
      </c>
      <c r="BF976" t="str">
        <f t="shared" si="521"/>
        <v>Normal</v>
      </c>
      <c r="BG976">
        <v>1</v>
      </c>
      <c r="BH976" t="str">
        <f t="shared" si="522"/>
        <v>Toma ECA</v>
      </c>
      <c r="BI976">
        <v>0</v>
      </c>
      <c r="BJ976" t="str">
        <f t="shared" si="523"/>
        <v>No toma ARB</v>
      </c>
      <c r="BK976">
        <v>0</v>
      </c>
      <c r="BL976" t="str">
        <f t="shared" si="524"/>
        <v>No toma diureticos</v>
      </c>
      <c r="BM976">
        <v>0</v>
      </c>
      <c r="BN976" t="str">
        <f t="shared" si="525"/>
        <v>No toma estatinas</v>
      </c>
      <c r="BO976">
        <v>0</v>
      </c>
      <c r="BP976" t="str">
        <f t="shared" si="526"/>
        <v>Sano</v>
      </c>
      <c r="BQ976">
        <v>0</v>
      </c>
      <c r="BR976" t="str">
        <f t="shared" si="527"/>
        <v>Sano</v>
      </c>
    </row>
    <row r="977" spans="1:70" x14ac:dyDescent="0.25">
      <c r="A977" t="s">
        <v>977</v>
      </c>
      <c r="B977">
        <v>56</v>
      </c>
      <c r="C977" t="str">
        <f t="shared" si="498"/>
        <v>Adulto</v>
      </c>
      <c r="D977" t="s">
        <v>6</v>
      </c>
      <c r="E977">
        <v>26</v>
      </c>
      <c r="F977" t="str">
        <f t="shared" si="499"/>
        <v>Sobrepeso</v>
      </c>
      <c r="G977">
        <v>1</v>
      </c>
      <c r="H977" t="str">
        <f t="shared" si="500"/>
        <v>Tiene herencia</v>
      </c>
      <c r="I977">
        <v>127</v>
      </c>
      <c r="J977">
        <v>83</v>
      </c>
      <c r="K977">
        <v>80</v>
      </c>
      <c r="L977" t="str">
        <f t="shared" si="501"/>
        <v>Normal</v>
      </c>
      <c r="M977">
        <v>60</v>
      </c>
      <c r="N977" t="str">
        <f t="shared" si="502"/>
        <v>Normal</v>
      </c>
      <c r="O977">
        <v>2</v>
      </c>
      <c r="P977" t="str">
        <f t="shared" si="503"/>
        <v>Ligera limitaciones</v>
      </c>
      <c r="Q977">
        <v>0</v>
      </c>
      <c r="R977" t="str">
        <f t="shared" si="504"/>
        <v>No tiene cetoacidosis</v>
      </c>
      <c r="S977">
        <v>0</v>
      </c>
      <c r="T977" t="str">
        <f t="shared" si="505"/>
        <v>No tiene Insuficiencia</v>
      </c>
      <c r="U977">
        <v>1</v>
      </c>
      <c r="V977" t="str">
        <f t="shared" si="506"/>
        <v>Hipertenso</v>
      </c>
      <c r="W977">
        <v>1</v>
      </c>
      <c r="X977" t="str">
        <f t="shared" si="495"/>
        <v>Normal</v>
      </c>
      <c r="Y977">
        <v>18</v>
      </c>
      <c r="Z977" t="str">
        <f t="shared" si="496"/>
        <v>Normal</v>
      </c>
      <c r="AA977">
        <v>102</v>
      </c>
      <c r="AB977" t="str">
        <f t="shared" si="507"/>
        <v>Normal</v>
      </c>
      <c r="AC977">
        <v>14</v>
      </c>
      <c r="AD977" t="str">
        <f t="shared" si="508"/>
        <v>Normal</v>
      </c>
      <c r="AE977">
        <v>9</v>
      </c>
      <c r="AF977" t="str">
        <f t="shared" si="509"/>
        <v>Normal</v>
      </c>
      <c r="AG977">
        <v>1655</v>
      </c>
      <c r="AH977" t="str">
        <f t="shared" si="510"/>
        <v>Poliuria</v>
      </c>
      <c r="AI977">
        <v>1</v>
      </c>
      <c r="AJ977" t="str">
        <f t="shared" si="511"/>
        <v>Diabetico</v>
      </c>
      <c r="AK977">
        <v>122</v>
      </c>
      <c r="AL977" t="str">
        <f t="shared" si="512"/>
        <v>Prediabetes</v>
      </c>
      <c r="AM977">
        <v>4.9000000000000004</v>
      </c>
      <c r="AN977" t="str">
        <f t="shared" si="513"/>
        <v>Normal</v>
      </c>
      <c r="AO977">
        <v>173</v>
      </c>
      <c r="AP977" t="str">
        <f t="shared" si="514"/>
        <v>Normal</v>
      </c>
      <c r="AQ977">
        <v>114</v>
      </c>
      <c r="AR977" t="str">
        <f t="shared" si="515"/>
        <v>Casi normal</v>
      </c>
      <c r="AS977">
        <v>67</v>
      </c>
      <c r="AT977" t="str">
        <f t="shared" si="516"/>
        <v>Normal</v>
      </c>
      <c r="AU977">
        <v>164</v>
      </c>
      <c r="AV977" t="str">
        <f t="shared" si="517"/>
        <v>Alto</v>
      </c>
      <c r="AW977">
        <v>144</v>
      </c>
      <c r="AX977" t="str">
        <f t="shared" si="518"/>
        <v>Normal</v>
      </c>
      <c r="AY977">
        <v>4.8</v>
      </c>
      <c r="AZ977" t="str">
        <f t="shared" si="519"/>
        <v>Normal</v>
      </c>
      <c r="BA977">
        <v>14.3</v>
      </c>
      <c r="BB977" t="str">
        <f t="shared" si="497"/>
        <v>Normal</v>
      </c>
      <c r="BC977">
        <v>9.6999999999999993</v>
      </c>
      <c r="BD977" t="str">
        <f t="shared" si="520"/>
        <v>Normal</v>
      </c>
      <c r="BE977">
        <v>2.8</v>
      </c>
      <c r="BF977" t="str">
        <f t="shared" si="521"/>
        <v>Normal</v>
      </c>
      <c r="BG977">
        <v>1</v>
      </c>
      <c r="BH977" t="str">
        <f t="shared" si="522"/>
        <v>Toma ECA</v>
      </c>
      <c r="BI977">
        <v>1</v>
      </c>
      <c r="BJ977" t="str">
        <f t="shared" si="523"/>
        <v>Toma ARB</v>
      </c>
      <c r="BK977">
        <v>0</v>
      </c>
      <c r="BL977" t="str">
        <f t="shared" si="524"/>
        <v>No toma diureticos</v>
      </c>
      <c r="BM977">
        <v>1</v>
      </c>
      <c r="BN977" t="str">
        <f t="shared" si="525"/>
        <v>Toma estatinas</v>
      </c>
      <c r="BO977">
        <v>0</v>
      </c>
      <c r="BP977" t="str">
        <f t="shared" si="526"/>
        <v>Sano</v>
      </c>
      <c r="BQ977">
        <v>1</v>
      </c>
      <c r="BR977" t="str">
        <f t="shared" si="527"/>
        <v>Enfermedad cardiovascular</v>
      </c>
    </row>
    <row r="978" spans="1:70" x14ac:dyDescent="0.25">
      <c r="A978" t="s">
        <v>978</v>
      </c>
      <c r="B978">
        <v>42</v>
      </c>
      <c r="C978" t="str">
        <f t="shared" si="498"/>
        <v>Adulto</v>
      </c>
      <c r="D978" t="s">
        <v>1</v>
      </c>
      <c r="E978">
        <v>27.7</v>
      </c>
      <c r="F978" t="str">
        <f t="shared" si="499"/>
        <v>Sobrepeso</v>
      </c>
      <c r="G978">
        <v>0</v>
      </c>
      <c r="H978" t="str">
        <f t="shared" si="500"/>
        <v>No tiene herencia</v>
      </c>
      <c r="I978">
        <v>126</v>
      </c>
      <c r="J978">
        <v>84</v>
      </c>
      <c r="K978">
        <v>86</v>
      </c>
      <c r="L978" t="str">
        <f t="shared" si="501"/>
        <v>Normal</v>
      </c>
      <c r="M978">
        <v>55</v>
      </c>
      <c r="N978" t="str">
        <f t="shared" si="502"/>
        <v>Normal</v>
      </c>
      <c r="O978">
        <v>1</v>
      </c>
      <c r="P978" t="str">
        <f t="shared" si="503"/>
        <v>Sin limitaciones</v>
      </c>
      <c r="Q978">
        <v>0</v>
      </c>
      <c r="R978" t="str">
        <f t="shared" si="504"/>
        <v>No tiene cetoacidosis</v>
      </c>
      <c r="S978">
        <v>0</v>
      </c>
      <c r="T978" t="str">
        <f t="shared" si="505"/>
        <v>No tiene Insuficiencia</v>
      </c>
      <c r="U978">
        <v>1</v>
      </c>
      <c r="V978" t="str">
        <f t="shared" si="506"/>
        <v>Hipertenso</v>
      </c>
      <c r="W978">
        <v>0.8</v>
      </c>
      <c r="X978" t="str">
        <f t="shared" si="495"/>
        <v>Normal</v>
      </c>
      <c r="Y978">
        <v>18</v>
      </c>
      <c r="Z978" t="str">
        <f t="shared" si="496"/>
        <v>Normal</v>
      </c>
      <c r="AA978">
        <v>74</v>
      </c>
      <c r="AB978" t="str">
        <f t="shared" si="507"/>
        <v>Funcion disminuida</v>
      </c>
      <c r="AC978">
        <v>30</v>
      </c>
      <c r="AD978" t="str">
        <f t="shared" si="508"/>
        <v>Microalbuminuria</v>
      </c>
      <c r="AE978">
        <v>21</v>
      </c>
      <c r="AF978" t="str">
        <f t="shared" si="509"/>
        <v>Normal</v>
      </c>
      <c r="AG978">
        <v>1190</v>
      </c>
      <c r="AH978" t="str">
        <f t="shared" si="510"/>
        <v>Poliuria</v>
      </c>
      <c r="AI978">
        <v>1</v>
      </c>
      <c r="AJ978" t="str">
        <f t="shared" si="511"/>
        <v>Diabetico</v>
      </c>
      <c r="AK978">
        <v>83</v>
      </c>
      <c r="AL978" t="str">
        <f t="shared" si="512"/>
        <v>Normal</v>
      </c>
      <c r="AM978">
        <v>6.1</v>
      </c>
      <c r="AN978" t="str">
        <f t="shared" si="513"/>
        <v>Prediabetes</v>
      </c>
      <c r="AO978">
        <v>212</v>
      </c>
      <c r="AP978" t="str">
        <f t="shared" si="514"/>
        <v>Alto</v>
      </c>
      <c r="AQ978">
        <v>84</v>
      </c>
      <c r="AR978" t="str">
        <f t="shared" si="515"/>
        <v>Normal</v>
      </c>
      <c r="AS978">
        <v>52</v>
      </c>
      <c r="AT978" t="str">
        <f t="shared" si="516"/>
        <v>Bajo</v>
      </c>
      <c r="AU978">
        <v>85</v>
      </c>
      <c r="AV978" t="str">
        <f t="shared" si="517"/>
        <v>Normal</v>
      </c>
      <c r="AW978">
        <v>144</v>
      </c>
      <c r="AX978" t="str">
        <f t="shared" si="518"/>
        <v>Normal</v>
      </c>
      <c r="AY978">
        <v>4</v>
      </c>
      <c r="AZ978" t="str">
        <f t="shared" si="519"/>
        <v>Normal</v>
      </c>
      <c r="BA978">
        <v>15.8</v>
      </c>
      <c r="BB978" t="str">
        <f t="shared" si="497"/>
        <v>Normal</v>
      </c>
      <c r="BC978">
        <v>9.8000000000000007</v>
      </c>
      <c r="BD978" t="str">
        <f t="shared" si="520"/>
        <v>Normal</v>
      </c>
      <c r="BE978">
        <v>3.4</v>
      </c>
      <c r="BF978" t="str">
        <f t="shared" si="521"/>
        <v>Normal</v>
      </c>
      <c r="BG978">
        <v>0</v>
      </c>
      <c r="BH978" t="str">
        <f t="shared" si="522"/>
        <v>No Toma ECA</v>
      </c>
      <c r="BI978">
        <v>1</v>
      </c>
      <c r="BJ978" t="str">
        <f t="shared" si="523"/>
        <v>Toma ARB</v>
      </c>
      <c r="BK978">
        <v>1</v>
      </c>
      <c r="BL978" t="str">
        <f t="shared" si="524"/>
        <v>Toma diureticos</v>
      </c>
      <c r="BM978">
        <v>1</v>
      </c>
      <c r="BN978" t="str">
        <f t="shared" si="525"/>
        <v>Toma estatinas</v>
      </c>
      <c r="BO978">
        <v>0</v>
      </c>
      <c r="BP978" t="str">
        <f t="shared" si="526"/>
        <v>Sano</v>
      </c>
      <c r="BQ978">
        <v>1</v>
      </c>
      <c r="BR978" t="str">
        <f t="shared" si="527"/>
        <v>Enfermedad cardiovascular</v>
      </c>
    </row>
    <row r="979" spans="1:70" x14ac:dyDescent="0.25">
      <c r="A979" t="s">
        <v>979</v>
      </c>
      <c r="B979">
        <v>81</v>
      </c>
      <c r="C979" t="str">
        <f t="shared" si="498"/>
        <v>Adulto Mayor</v>
      </c>
      <c r="D979" t="s">
        <v>6</v>
      </c>
      <c r="E979">
        <v>31.2</v>
      </c>
      <c r="F979" t="str">
        <f t="shared" si="499"/>
        <v>Obesidad I</v>
      </c>
      <c r="G979">
        <v>1</v>
      </c>
      <c r="H979" t="str">
        <f t="shared" si="500"/>
        <v>Tiene herencia</v>
      </c>
      <c r="I979">
        <v>183</v>
      </c>
      <c r="J979">
        <v>107</v>
      </c>
      <c r="K979">
        <v>100</v>
      </c>
      <c r="L979" t="str">
        <f t="shared" si="501"/>
        <v>Normal</v>
      </c>
      <c r="M979">
        <v>32</v>
      </c>
      <c r="N979" t="str">
        <f t="shared" si="502"/>
        <v>Reducida</v>
      </c>
      <c r="O979">
        <v>2</v>
      </c>
      <c r="P979" t="str">
        <f t="shared" si="503"/>
        <v>Ligera limitaciones</v>
      </c>
      <c r="Q979">
        <v>0</v>
      </c>
      <c r="R979" t="str">
        <f t="shared" si="504"/>
        <v>No tiene cetoacidosis</v>
      </c>
      <c r="S979">
        <v>0</v>
      </c>
      <c r="T979" t="str">
        <f t="shared" si="505"/>
        <v>No tiene Insuficiencia</v>
      </c>
      <c r="U979">
        <v>1</v>
      </c>
      <c r="V979" t="str">
        <f t="shared" si="506"/>
        <v>Hipertenso</v>
      </c>
      <c r="W979">
        <v>3.6</v>
      </c>
      <c r="X979" t="str">
        <f t="shared" si="495"/>
        <v>Alto</v>
      </c>
      <c r="Y979">
        <v>70</v>
      </c>
      <c r="Z979" t="str">
        <f t="shared" si="496"/>
        <v>Elevado</v>
      </c>
      <c r="AA979">
        <v>13</v>
      </c>
      <c r="AB979" t="str">
        <f t="shared" si="507"/>
        <v>Fallo renal</v>
      </c>
      <c r="AC979">
        <v>2453</v>
      </c>
      <c r="AD979" t="str">
        <f t="shared" si="508"/>
        <v>Proteinuria</v>
      </c>
      <c r="AE979">
        <v>2207</v>
      </c>
      <c r="AF979" t="str">
        <f t="shared" si="509"/>
        <v>Macroalbuminuria</v>
      </c>
      <c r="AG979">
        <v>539</v>
      </c>
      <c r="AH979" t="str">
        <f t="shared" si="510"/>
        <v>Poliuria</v>
      </c>
      <c r="AI979">
        <v>0</v>
      </c>
      <c r="AJ979" t="str">
        <f t="shared" si="511"/>
        <v>No Diabetico</v>
      </c>
      <c r="AK979">
        <v>161</v>
      </c>
      <c r="AL979" t="str">
        <f t="shared" si="512"/>
        <v>Diabetes</v>
      </c>
      <c r="AM979">
        <v>9.5</v>
      </c>
      <c r="AN979" t="str">
        <f t="shared" si="513"/>
        <v>Diabetes</v>
      </c>
      <c r="AO979">
        <v>243</v>
      </c>
      <c r="AP979" t="str">
        <f t="shared" si="514"/>
        <v>Riesgo</v>
      </c>
      <c r="AQ979">
        <v>164</v>
      </c>
      <c r="AR979" t="str">
        <f t="shared" si="515"/>
        <v>Alto</v>
      </c>
      <c r="AS979">
        <v>36</v>
      </c>
      <c r="AT979" t="str">
        <f t="shared" si="516"/>
        <v>Bajo</v>
      </c>
      <c r="AU979">
        <v>180</v>
      </c>
      <c r="AV979" t="str">
        <f t="shared" si="517"/>
        <v>Alto</v>
      </c>
      <c r="AW979">
        <v>126</v>
      </c>
      <c r="AX979" t="str">
        <f t="shared" si="518"/>
        <v>Bajo</v>
      </c>
      <c r="AY979">
        <v>5.0999999999999996</v>
      </c>
      <c r="AZ979" t="str">
        <f t="shared" si="519"/>
        <v>Alto</v>
      </c>
      <c r="BA979">
        <v>10.7</v>
      </c>
      <c r="BB979" t="str">
        <f t="shared" si="497"/>
        <v>Baja</v>
      </c>
      <c r="BC979">
        <v>8.9</v>
      </c>
      <c r="BD979" t="str">
        <f t="shared" si="520"/>
        <v>Normal</v>
      </c>
      <c r="BE979">
        <v>5.6</v>
      </c>
      <c r="BF979" t="str">
        <f t="shared" si="521"/>
        <v>Alto</v>
      </c>
      <c r="BG979">
        <v>1</v>
      </c>
      <c r="BH979" t="str">
        <f t="shared" si="522"/>
        <v>Toma ECA</v>
      </c>
      <c r="BI979">
        <v>0</v>
      </c>
      <c r="BJ979" t="str">
        <f t="shared" si="523"/>
        <v>No toma ARB</v>
      </c>
      <c r="BK979">
        <v>1</v>
      </c>
      <c r="BL979" t="str">
        <f t="shared" si="524"/>
        <v>Toma diureticos</v>
      </c>
      <c r="BM979">
        <v>1</v>
      </c>
      <c r="BN979" t="str">
        <f t="shared" si="525"/>
        <v>Toma estatinas</v>
      </c>
      <c r="BO979">
        <v>1</v>
      </c>
      <c r="BP979" t="str">
        <f t="shared" si="526"/>
        <v>Enfermedad renal</v>
      </c>
      <c r="BQ979">
        <v>0</v>
      </c>
      <c r="BR979" t="str">
        <f t="shared" si="527"/>
        <v>Sano</v>
      </c>
    </row>
    <row r="980" spans="1:70" x14ac:dyDescent="0.25">
      <c r="A980" t="s">
        <v>980</v>
      </c>
      <c r="B980">
        <v>82</v>
      </c>
      <c r="C980" t="str">
        <f t="shared" si="498"/>
        <v>Adulto Mayor</v>
      </c>
      <c r="D980" t="s">
        <v>1</v>
      </c>
      <c r="E980">
        <v>27.4</v>
      </c>
      <c r="F980" t="str">
        <f t="shared" si="499"/>
        <v>Sobrepeso</v>
      </c>
      <c r="G980">
        <v>0</v>
      </c>
      <c r="H980" t="str">
        <f t="shared" si="500"/>
        <v>No tiene herencia</v>
      </c>
      <c r="I980">
        <v>169</v>
      </c>
      <c r="J980">
        <v>91</v>
      </c>
      <c r="K980">
        <v>94</v>
      </c>
      <c r="L980" t="str">
        <f t="shared" si="501"/>
        <v>Normal</v>
      </c>
      <c r="M980">
        <v>31</v>
      </c>
      <c r="N980" t="str">
        <f t="shared" si="502"/>
        <v>Reducida</v>
      </c>
      <c r="O980">
        <v>2</v>
      </c>
      <c r="P980" t="str">
        <f t="shared" si="503"/>
        <v>Ligera limitaciones</v>
      </c>
      <c r="Q980">
        <v>1</v>
      </c>
      <c r="R980" t="str">
        <f t="shared" si="504"/>
        <v>Tiene cetoacidosis</v>
      </c>
      <c r="S980">
        <v>0</v>
      </c>
      <c r="T980" t="str">
        <f t="shared" si="505"/>
        <v>No tiene Insuficiencia</v>
      </c>
      <c r="U980">
        <v>1</v>
      </c>
      <c r="V980" t="str">
        <f t="shared" si="506"/>
        <v>Hipertenso</v>
      </c>
      <c r="W980">
        <v>3.1</v>
      </c>
      <c r="X980" t="str">
        <f t="shared" si="495"/>
        <v>Alto</v>
      </c>
      <c r="Y980">
        <v>76</v>
      </c>
      <c r="Z980" t="str">
        <f t="shared" si="496"/>
        <v>Elevado</v>
      </c>
      <c r="AA980">
        <v>33</v>
      </c>
      <c r="AB980" t="str">
        <f t="shared" si="507"/>
        <v>Funcion disminuida moderada</v>
      </c>
      <c r="AC980">
        <v>1206</v>
      </c>
      <c r="AD980" t="str">
        <f t="shared" si="508"/>
        <v>Proteinuria</v>
      </c>
      <c r="AE980">
        <v>844</v>
      </c>
      <c r="AF980" t="str">
        <f t="shared" si="509"/>
        <v>Macroalbuminuria</v>
      </c>
      <c r="AG980">
        <v>438</v>
      </c>
      <c r="AH980" t="str">
        <f t="shared" si="510"/>
        <v>Oliguria</v>
      </c>
      <c r="AI980">
        <v>0</v>
      </c>
      <c r="AJ980" t="str">
        <f t="shared" si="511"/>
        <v>No Diabetico</v>
      </c>
      <c r="AK980">
        <v>146</v>
      </c>
      <c r="AL980" t="str">
        <f t="shared" si="512"/>
        <v>Diabetes</v>
      </c>
      <c r="AM980">
        <v>8.3000000000000007</v>
      </c>
      <c r="AN980" t="str">
        <f t="shared" si="513"/>
        <v>Diabetes</v>
      </c>
      <c r="AO980">
        <v>224</v>
      </c>
      <c r="AP980" t="str">
        <f t="shared" si="514"/>
        <v>Alto</v>
      </c>
      <c r="AQ980">
        <v>193</v>
      </c>
      <c r="AR980" t="str">
        <f t="shared" si="515"/>
        <v>Muy alto</v>
      </c>
      <c r="AS980">
        <v>32</v>
      </c>
      <c r="AT980" t="str">
        <f t="shared" si="516"/>
        <v>Bajo</v>
      </c>
      <c r="AU980">
        <v>270</v>
      </c>
      <c r="AV980" t="str">
        <f t="shared" si="517"/>
        <v>Alto</v>
      </c>
      <c r="AW980">
        <v>138</v>
      </c>
      <c r="AX980" t="str">
        <f t="shared" si="518"/>
        <v>Normal</v>
      </c>
      <c r="AY980">
        <v>5.8</v>
      </c>
      <c r="AZ980" t="str">
        <f t="shared" si="519"/>
        <v>Alto</v>
      </c>
      <c r="BA980">
        <v>8.6999999999999993</v>
      </c>
      <c r="BB980" t="str">
        <f t="shared" si="497"/>
        <v>Baja</v>
      </c>
      <c r="BC980">
        <v>8</v>
      </c>
      <c r="BD980" t="str">
        <f t="shared" si="520"/>
        <v>Bajo</v>
      </c>
      <c r="BE980">
        <v>6.2</v>
      </c>
      <c r="BF980" t="str">
        <f t="shared" si="521"/>
        <v>Alto</v>
      </c>
      <c r="BG980">
        <v>0</v>
      </c>
      <c r="BH980" t="str">
        <f t="shared" si="522"/>
        <v>No Toma ECA</v>
      </c>
      <c r="BI980">
        <v>0</v>
      </c>
      <c r="BJ980" t="str">
        <f t="shared" si="523"/>
        <v>No toma ARB</v>
      </c>
      <c r="BK980">
        <v>1</v>
      </c>
      <c r="BL980" t="str">
        <f t="shared" si="524"/>
        <v>Toma diureticos</v>
      </c>
      <c r="BM980">
        <v>0</v>
      </c>
      <c r="BN980" t="str">
        <f t="shared" si="525"/>
        <v>No toma estatinas</v>
      </c>
      <c r="BO980">
        <v>1</v>
      </c>
      <c r="BP980" t="str">
        <f t="shared" si="526"/>
        <v>Enfermedad renal</v>
      </c>
      <c r="BQ980">
        <v>0</v>
      </c>
      <c r="BR980" t="str">
        <f t="shared" si="527"/>
        <v>Sano</v>
      </c>
    </row>
    <row r="981" spans="1:70" x14ac:dyDescent="0.25">
      <c r="A981" t="s">
        <v>981</v>
      </c>
      <c r="B981">
        <v>63</v>
      </c>
      <c r="C981" t="str">
        <f t="shared" si="498"/>
        <v>Adulto Mayor</v>
      </c>
      <c r="D981" t="s">
        <v>6</v>
      </c>
      <c r="E981">
        <v>32.6</v>
      </c>
      <c r="F981" t="str">
        <f t="shared" si="499"/>
        <v>Obesidad I</v>
      </c>
      <c r="G981">
        <v>1</v>
      </c>
      <c r="H981" t="str">
        <f t="shared" si="500"/>
        <v>Tiene herencia</v>
      </c>
      <c r="I981">
        <v>144</v>
      </c>
      <c r="J981">
        <v>102</v>
      </c>
      <c r="K981">
        <v>102</v>
      </c>
      <c r="L981" t="str">
        <f t="shared" si="501"/>
        <v>Taquicardia</v>
      </c>
      <c r="M981">
        <v>40</v>
      </c>
      <c r="N981" t="str">
        <f t="shared" si="502"/>
        <v>Reducida</v>
      </c>
      <c r="O981">
        <v>4</v>
      </c>
      <c r="P981" t="str">
        <f t="shared" si="503"/>
        <v>Incapacidad</v>
      </c>
      <c r="Q981">
        <v>0</v>
      </c>
      <c r="R981" t="str">
        <f t="shared" si="504"/>
        <v>No tiene cetoacidosis</v>
      </c>
      <c r="S981">
        <v>0</v>
      </c>
      <c r="T981" t="str">
        <f t="shared" si="505"/>
        <v>No tiene Insuficiencia</v>
      </c>
      <c r="U981">
        <v>1</v>
      </c>
      <c r="V981" t="str">
        <f t="shared" si="506"/>
        <v>Hipertenso</v>
      </c>
      <c r="W981">
        <v>2.7</v>
      </c>
      <c r="X981" t="str">
        <f t="shared" si="495"/>
        <v>Alto</v>
      </c>
      <c r="Y981">
        <v>74</v>
      </c>
      <c r="Z981" t="str">
        <f t="shared" si="496"/>
        <v>Elevado</v>
      </c>
      <c r="AA981">
        <v>32</v>
      </c>
      <c r="AB981" t="str">
        <f t="shared" si="507"/>
        <v>Funcion disminuida moderada</v>
      </c>
      <c r="AC981">
        <v>1361</v>
      </c>
      <c r="AD981" t="str">
        <f t="shared" si="508"/>
        <v>Proteinuria</v>
      </c>
      <c r="AE981">
        <v>952</v>
      </c>
      <c r="AF981" t="str">
        <f t="shared" si="509"/>
        <v>Macroalbuminuria</v>
      </c>
      <c r="AG981">
        <v>456</v>
      </c>
      <c r="AH981" t="str">
        <f t="shared" si="510"/>
        <v>Oliguria</v>
      </c>
      <c r="AI981">
        <v>1</v>
      </c>
      <c r="AJ981" t="str">
        <f t="shared" si="511"/>
        <v>Diabetico</v>
      </c>
      <c r="AK981">
        <v>210</v>
      </c>
      <c r="AL981" t="str">
        <f t="shared" si="512"/>
        <v>Diabetes</v>
      </c>
      <c r="AM981">
        <v>8.1</v>
      </c>
      <c r="AN981" t="str">
        <f t="shared" si="513"/>
        <v>Diabetes</v>
      </c>
      <c r="AO981">
        <v>248</v>
      </c>
      <c r="AP981" t="str">
        <f t="shared" si="514"/>
        <v>Riesgo</v>
      </c>
      <c r="AQ981">
        <v>162</v>
      </c>
      <c r="AR981" t="str">
        <f t="shared" si="515"/>
        <v>Alto</v>
      </c>
      <c r="AS981">
        <v>28</v>
      </c>
      <c r="AT981" t="str">
        <f t="shared" si="516"/>
        <v>Bajo</v>
      </c>
      <c r="AU981">
        <v>377</v>
      </c>
      <c r="AV981" t="str">
        <f t="shared" si="517"/>
        <v>Alto</v>
      </c>
      <c r="AW981">
        <v>140</v>
      </c>
      <c r="AX981" t="str">
        <f t="shared" si="518"/>
        <v>Normal</v>
      </c>
      <c r="AY981">
        <v>5.6</v>
      </c>
      <c r="AZ981" t="str">
        <f t="shared" si="519"/>
        <v>Alto</v>
      </c>
      <c r="BA981">
        <v>8.5</v>
      </c>
      <c r="BB981" t="str">
        <f t="shared" si="497"/>
        <v>Baja</v>
      </c>
      <c r="BC981">
        <v>8.4</v>
      </c>
      <c r="BD981" t="str">
        <f t="shared" si="520"/>
        <v>Bajo</v>
      </c>
      <c r="BE981">
        <v>7.1</v>
      </c>
      <c r="BF981" t="str">
        <f t="shared" si="521"/>
        <v>Alto</v>
      </c>
      <c r="BG981">
        <v>1</v>
      </c>
      <c r="BH981" t="str">
        <f t="shared" si="522"/>
        <v>Toma ECA</v>
      </c>
      <c r="BI981">
        <v>1</v>
      </c>
      <c r="BJ981" t="str">
        <f t="shared" si="523"/>
        <v>Toma ARB</v>
      </c>
      <c r="BK981">
        <v>1</v>
      </c>
      <c r="BL981" t="str">
        <f t="shared" si="524"/>
        <v>Toma diureticos</v>
      </c>
      <c r="BM981">
        <v>1</v>
      </c>
      <c r="BN981" t="str">
        <f t="shared" si="525"/>
        <v>Toma estatinas</v>
      </c>
      <c r="BO981">
        <v>1</v>
      </c>
      <c r="BP981" t="str">
        <f t="shared" si="526"/>
        <v>Enfermedad renal</v>
      </c>
      <c r="BQ981">
        <v>1</v>
      </c>
      <c r="BR981" t="str">
        <f t="shared" si="527"/>
        <v>Enfermedad cardiovascular</v>
      </c>
    </row>
    <row r="982" spans="1:70" x14ac:dyDescent="0.25">
      <c r="A982" t="s">
        <v>982</v>
      </c>
      <c r="B982">
        <v>59</v>
      </c>
      <c r="C982" t="str">
        <f t="shared" si="498"/>
        <v>Adulto</v>
      </c>
      <c r="D982" t="s">
        <v>6</v>
      </c>
      <c r="E982">
        <v>29.2</v>
      </c>
      <c r="F982" t="str">
        <f t="shared" si="499"/>
        <v>Sobrepeso</v>
      </c>
      <c r="G982">
        <v>0</v>
      </c>
      <c r="H982" t="str">
        <f t="shared" si="500"/>
        <v>No tiene herencia</v>
      </c>
      <c r="I982">
        <v>108</v>
      </c>
      <c r="J982">
        <v>75</v>
      </c>
      <c r="K982">
        <v>63</v>
      </c>
      <c r="L982" t="str">
        <f t="shared" si="501"/>
        <v>Normal</v>
      </c>
      <c r="M982">
        <v>59</v>
      </c>
      <c r="N982" t="str">
        <f t="shared" si="502"/>
        <v>Normal</v>
      </c>
      <c r="O982">
        <v>1</v>
      </c>
      <c r="P982" t="str">
        <f t="shared" si="503"/>
        <v>Sin limitaciones</v>
      </c>
      <c r="Q982">
        <v>0</v>
      </c>
      <c r="R982" t="str">
        <f t="shared" si="504"/>
        <v>No tiene cetoacidosis</v>
      </c>
      <c r="S982">
        <v>0</v>
      </c>
      <c r="T982" t="str">
        <f t="shared" si="505"/>
        <v>No tiene Insuficiencia</v>
      </c>
      <c r="U982">
        <v>1</v>
      </c>
      <c r="V982" t="str">
        <f t="shared" si="506"/>
        <v>Hipertenso</v>
      </c>
      <c r="W982">
        <v>0.6</v>
      </c>
      <c r="X982" t="str">
        <f t="shared" si="495"/>
        <v>Normal</v>
      </c>
      <c r="Y982">
        <v>37</v>
      </c>
      <c r="Z982" t="str">
        <f t="shared" si="496"/>
        <v>Normal</v>
      </c>
      <c r="AA982">
        <v>85</v>
      </c>
      <c r="AB982" t="str">
        <f t="shared" si="507"/>
        <v>Funcion disminuida</v>
      </c>
      <c r="AC982">
        <v>22</v>
      </c>
      <c r="AD982" t="str">
        <f t="shared" si="508"/>
        <v>Normal</v>
      </c>
      <c r="AE982">
        <v>17</v>
      </c>
      <c r="AF982" t="str">
        <f t="shared" si="509"/>
        <v>Normal</v>
      </c>
      <c r="AG982">
        <v>2366</v>
      </c>
      <c r="AH982" t="str">
        <f t="shared" si="510"/>
        <v>Poliuria</v>
      </c>
      <c r="AI982">
        <v>0</v>
      </c>
      <c r="AJ982" t="str">
        <f t="shared" si="511"/>
        <v>No Diabetico</v>
      </c>
      <c r="AK982">
        <v>81</v>
      </c>
      <c r="AL982" t="str">
        <f t="shared" si="512"/>
        <v>Normal</v>
      </c>
      <c r="AM982">
        <v>5.3</v>
      </c>
      <c r="AN982" t="str">
        <f t="shared" si="513"/>
        <v>Normal</v>
      </c>
      <c r="AO982">
        <v>154</v>
      </c>
      <c r="AP982" t="str">
        <f t="shared" si="514"/>
        <v>Normal</v>
      </c>
      <c r="AQ982">
        <v>108</v>
      </c>
      <c r="AR982" t="str">
        <f t="shared" si="515"/>
        <v>Casi normal</v>
      </c>
      <c r="AS982">
        <v>69</v>
      </c>
      <c r="AT982" t="str">
        <f t="shared" si="516"/>
        <v>Normal</v>
      </c>
      <c r="AU982">
        <v>83</v>
      </c>
      <c r="AV982" t="str">
        <f t="shared" si="517"/>
        <v>Normal</v>
      </c>
      <c r="AW982">
        <v>137</v>
      </c>
      <c r="AX982" t="str">
        <f t="shared" si="518"/>
        <v>Normal</v>
      </c>
      <c r="AY982">
        <v>4.4000000000000004</v>
      </c>
      <c r="AZ982" t="str">
        <f t="shared" si="519"/>
        <v>Normal</v>
      </c>
      <c r="BA982">
        <v>14.7</v>
      </c>
      <c r="BB982" t="str">
        <f t="shared" si="497"/>
        <v>Normal</v>
      </c>
      <c r="BC982">
        <v>9</v>
      </c>
      <c r="BD982" t="str">
        <f t="shared" si="520"/>
        <v>Normal</v>
      </c>
      <c r="BE982">
        <v>3.4</v>
      </c>
      <c r="BF982" t="str">
        <f t="shared" si="521"/>
        <v>Normal</v>
      </c>
      <c r="BG982">
        <v>1</v>
      </c>
      <c r="BH982" t="str">
        <f t="shared" si="522"/>
        <v>Toma ECA</v>
      </c>
      <c r="BI982">
        <v>0</v>
      </c>
      <c r="BJ982" t="str">
        <f t="shared" si="523"/>
        <v>No toma ARB</v>
      </c>
      <c r="BK982">
        <v>0</v>
      </c>
      <c r="BL982" t="str">
        <f t="shared" si="524"/>
        <v>No toma diureticos</v>
      </c>
      <c r="BM982">
        <v>0</v>
      </c>
      <c r="BN982" t="str">
        <f t="shared" si="525"/>
        <v>No toma estatinas</v>
      </c>
      <c r="BO982">
        <v>0</v>
      </c>
      <c r="BP982" t="str">
        <f t="shared" si="526"/>
        <v>Sano</v>
      </c>
      <c r="BQ982">
        <v>1</v>
      </c>
      <c r="BR982" t="str">
        <f t="shared" si="527"/>
        <v>Enfermedad cardiovascular</v>
      </c>
    </row>
    <row r="983" spans="1:70" x14ac:dyDescent="0.25">
      <c r="A983" t="s">
        <v>983</v>
      </c>
      <c r="B983">
        <v>70</v>
      </c>
      <c r="C983" t="str">
        <f t="shared" si="498"/>
        <v>Adulto Mayor</v>
      </c>
      <c r="D983" t="s">
        <v>6</v>
      </c>
      <c r="E983">
        <v>26.6</v>
      </c>
      <c r="F983" t="str">
        <f t="shared" si="499"/>
        <v>Sobrepeso</v>
      </c>
      <c r="G983">
        <v>1</v>
      </c>
      <c r="H983" t="str">
        <f t="shared" si="500"/>
        <v>Tiene herencia</v>
      </c>
      <c r="I983">
        <v>143</v>
      </c>
      <c r="J983">
        <v>93</v>
      </c>
      <c r="K983">
        <v>79</v>
      </c>
      <c r="L983" t="str">
        <f t="shared" si="501"/>
        <v>Normal</v>
      </c>
      <c r="M983">
        <v>39</v>
      </c>
      <c r="N983" t="str">
        <f t="shared" si="502"/>
        <v>Reducida</v>
      </c>
      <c r="O983">
        <v>3</v>
      </c>
      <c r="P983" t="str">
        <f t="shared" si="503"/>
        <v>Limitacion marcada</v>
      </c>
      <c r="Q983">
        <v>0</v>
      </c>
      <c r="R983" t="str">
        <f t="shared" si="504"/>
        <v>No tiene cetoacidosis</v>
      </c>
      <c r="S983">
        <v>0</v>
      </c>
      <c r="T983" t="str">
        <f t="shared" si="505"/>
        <v>No tiene Insuficiencia</v>
      </c>
      <c r="U983">
        <v>1</v>
      </c>
      <c r="V983" t="str">
        <f t="shared" si="506"/>
        <v>Hipertenso</v>
      </c>
      <c r="W983">
        <v>3.6</v>
      </c>
      <c r="X983" t="str">
        <f t="shared" si="495"/>
        <v>Alto</v>
      </c>
      <c r="Y983">
        <v>90</v>
      </c>
      <c r="Z983" t="str">
        <f t="shared" si="496"/>
        <v>Elevado</v>
      </c>
      <c r="AA983">
        <v>57</v>
      </c>
      <c r="AB983" t="str">
        <f t="shared" si="507"/>
        <v>Funcion disminuida moderada</v>
      </c>
      <c r="AC983">
        <v>2849</v>
      </c>
      <c r="AD983" t="str">
        <f t="shared" si="508"/>
        <v>Proteinuria</v>
      </c>
      <c r="AE983">
        <v>1994</v>
      </c>
      <c r="AF983" t="str">
        <f t="shared" si="509"/>
        <v>Macroalbuminuria</v>
      </c>
      <c r="AG983">
        <v>830</v>
      </c>
      <c r="AH983" t="str">
        <f t="shared" si="510"/>
        <v>Poliuria</v>
      </c>
      <c r="AI983">
        <v>0</v>
      </c>
      <c r="AJ983" t="str">
        <f t="shared" si="511"/>
        <v>No Diabetico</v>
      </c>
      <c r="AK983">
        <v>161</v>
      </c>
      <c r="AL983" t="str">
        <f t="shared" si="512"/>
        <v>Diabetes</v>
      </c>
      <c r="AM983">
        <v>10.9</v>
      </c>
      <c r="AN983" t="str">
        <f t="shared" si="513"/>
        <v>Diabetes</v>
      </c>
      <c r="AO983">
        <v>247</v>
      </c>
      <c r="AP983" t="str">
        <f t="shared" si="514"/>
        <v>Riesgo</v>
      </c>
      <c r="AQ983">
        <v>154</v>
      </c>
      <c r="AR983" t="str">
        <f t="shared" si="515"/>
        <v>Limite alto</v>
      </c>
      <c r="AS983">
        <v>27</v>
      </c>
      <c r="AT983" t="str">
        <f t="shared" si="516"/>
        <v>Bajo</v>
      </c>
      <c r="AU983">
        <v>253</v>
      </c>
      <c r="AV983" t="str">
        <f t="shared" si="517"/>
        <v>Alto</v>
      </c>
      <c r="AW983">
        <v>132</v>
      </c>
      <c r="AX983" t="str">
        <f t="shared" si="518"/>
        <v>Bajo</v>
      </c>
      <c r="AY983">
        <v>6.1</v>
      </c>
      <c r="AZ983" t="str">
        <f t="shared" si="519"/>
        <v>Alto</v>
      </c>
      <c r="BA983">
        <v>10.4</v>
      </c>
      <c r="BB983" t="str">
        <f t="shared" si="497"/>
        <v>Baja</v>
      </c>
      <c r="BC983">
        <v>8.6</v>
      </c>
      <c r="BD983" t="str">
        <f t="shared" si="520"/>
        <v>Normal</v>
      </c>
      <c r="BE983">
        <v>7</v>
      </c>
      <c r="BF983" t="str">
        <f t="shared" si="521"/>
        <v>Alto</v>
      </c>
      <c r="BG983">
        <v>1</v>
      </c>
      <c r="BH983" t="str">
        <f t="shared" si="522"/>
        <v>Toma ECA</v>
      </c>
      <c r="BI983">
        <v>0</v>
      </c>
      <c r="BJ983" t="str">
        <f t="shared" si="523"/>
        <v>No toma ARB</v>
      </c>
      <c r="BK983">
        <v>0</v>
      </c>
      <c r="BL983" t="str">
        <f t="shared" si="524"/>
        <v>No toma diureticos</v>
      </c>
      <c r="BM983">
        <v>1</v>
      </c>
      <c r="BN983" t="str">
        <f t="shared" si="525"/>
        <v>Toma estatinas</v>
      </c>
      <c r="BO983">
        <v>1</v>
      </c>
      <c r="BP983" t="str">
        <f t="shared" si="526"/>
        <v>Enfermedad renal</v>
      </c>
      <c r="BQ983">
        <v>0</v>
      </c>
      <c r="BR983" t="str">
        <f t="shared" si="527"/>
        <v>Sano</v>
      </c>
    </row>
    <row r="984" spans="1:70" x14ac:dyDescent="0.25">
      <c r="A984" t="s">
        <v>984</v>
      </c>
      <c r="B984">
        <v>67</v>
      </c>
      <c r="C984" t="str">
        <f t="shared" si="498"/>
        <v>Adulto Mayor</v>
      </c>
      <c r="D984" t="s">
        <v>1</v>
      </c>
      <c r="E984">
        <v>18.3</v>
      </c>
      <c r="F984" t="str">
        <f t="shared" si="499"/>
        <v>Bajo peso</v>
      </c>
      <c r="G984">
        <v>0</v>
      </c>
      <c r="H984" t="str">
        <f t="shared" si="500"/>
        <v>No tiene herencia</v>
      </c>
      <c r="I984">
        <v>103</v>
      </c>
      <c r="J984">
        <v>69</v>
      </c>
      <c r="K984">
        <v>60</v>
      </c>
      <c r="L984" t="str">
        <f t="shared" si="501"/>
        <v>Normal</v>
      </c>
      <c r="M984">
        <v>67</v>
      </c>
      <c r="N984" t="str">
        <f t="shared" si="502"/>
        <v>Normal</v>
      </c>
      <c r="O984">
        <v>1</v>
      </c>
      <c r="P984" t="str">
        <f t="shared" si="503"/>
        <v>Sin limitaciones</v>
      </c>
      <c r="Q984">
        <v>0</v>
      </c>
      <c r="R984" t="str">
        <f t="shared" si="504"/>
        <v>No tiene cetoacidosis</v>
      </c>
      <c r="S984">
        <v>0</v>
      </c>
      <c r="T984" t="str">
        <f t="shared" si="505"/>
        <v>No tiene Insuficiencia</v>
      </c>
      <c r="U984">
        <v>0</v>
      </c>
      <c r="V984" t="str">
        <f t="shared" si="506"/>
        <v>Normotenso</v>
      </c>
      <c r="W984">
        <v>1.1000000000000001</v>
      </c>
      <c r="X984" t="str">
        <f t="shared" si="495"/>
        <v>Normal</v>
      </c>
      <c r="Y984">
        <v>35</v>
      </c>
      <c r="Z984" t="str">
        <f t="shared" si="496"/>
        <v>Normal</v>
      </c>
      <c r="AA984">
        <v>83</v>
      </c>
      <c r="AB984" t="str">
        <f t="shared" si="507"/>
        <v>Funcion disminuida</v>
      </c>
      <c r="AC984">
        <v>14</v>
      </c>
      <c r="AD984" t="str">
        <f t="shared" si="508"/>
        <v>Normal</v>
      </c>
      <c r="AE984">
        <v>9</v>
      </c>
      <c r="AF984" t="str">
        <f t="shared" si="509"/>
        <v>Normal</v>
      </c>
      <c r="AG984">
        <v>1720</v>
      </c>
      <c r="AH984" t="str">
        <f t="shared" si="510"/>
        <v>Poliuria</v>
      </c>
      <c r="AI984">
        <v>1</v>
      </c>
      <c r="AJ984" t="str">
        <f t="shared" si="511"/>
        <v>Diabetico</v>
      </c>
      <c r="AK984">
        <v>106</v>
      </c>
      <c r="AL984" t="str">
        <f t="shared" si="512"/>
        <v>Prediabetes</v>
      </c>
      <c r="AM984">
        <v>5</v>
      </c>
      <c r="AN984" t="str">
        <f t="shared" si="513"/>
        <v>Normal</v>
      </c>
      <c r="AO984">
        <v>158</v>
      </c>
      <c r="AP984" t="str">
        <f t="shared" si="514"/>
        <v>Normal</v>
      </c>
      <c r="AQ984">
        <v>82</v>
      </c>
      <c r="AR984" t="str">
        <f t="shared" si="515"/>
        <v>Normal</v>
      </c>
      <c r="AS984">
        <v>46</v>
      </c>
      <c r="AT984" t="str">
        <f t="shared" si="516"/>
        <v>Bajo</v>
      </c>
      <c r="AU984">
        <v>137</v>
      </c>
      <c r="AV984" t="str">
        <f t="shared" si="517"/>
        <v>Normal</v>
      </c>
      <c r="AW984">
        <v>143</v>
      </c>
      <c r="AX984" t="str">
        <f t="shared" si="518"/>
        <v>Normal</v>
      </c>
      <c r="AY984">
        <v>3.5</v>
      </c>
      <c r="AZ984" t="str">
        <f t="shared" si="519"/>
        <v>Normal</v>
      </c>
      <c r="BA984">
        <v>13.3</v>
      </c>
      <c r="BB984" t="str">
        <f t="shared" si="497"/>
        <v>Baja</v>
      </c>
      <c r="BC984">
        <v>9.9</v>
      </c>
      <c r="BD984" t="str">
        <f t="shared" si="520"/>
        <v>Normal</v>
      </c>
      <c r="BE984">
        <v>2.8</v>
      </c>
      <c r="BF984" t="str">
        <f t="shared" si="521"/>
        <v>Normal</v>
      </c>
      <c r="BG984">
        <v>1</v>
      </c>
      <c r="BH984" t="str">
        <f t="shared" si="522"/>
        <v>Toma ECA</v>
      </c>
      <c r="BI984">
        <v>0</v>
      </c>
      <c r="BJ984" t="str">
        <f t="shared" si="523"/>
        <v>No toma ARB</v>
      </c>
      <c r="BK984">
        <v>0</v>
      </c>
      <c r="BL984" t="str">
        <f t="shared" si="524"/>
        <v>No toma diureticos</v>
      </c>
      <c r="BM984">
        <v>0</v>
      </c>
      <c r="BN984" t="str">
        <f t="shared" si="525"/>
        <v>No toma estatinas</v>
      </c>
      <c r="BO984">
        <v>0</v>
      </c>
      <c r="BP984" t="str">
        <f t="shared" si="526"/>
        <v>Sano</v>
      </c>
      <c r="BQ984">
        <v>1</v>
      </c>
      <c r="BR984" t="str">
        <f t="shared" si="527"/>
        <v>Enfermedad cardiovascular</v>
      </c>
    </row>
    <row r="985" spans="1:70" x14ac:dyDescent="0.25">
      <c r="A985" t="s">
        <v>985</v>
      </c>
      <c r="B985">
        <v>67</v>
      </c>
      <c r="C985" t="str">
        <f t="shared" si="498"/>
        <v>Adulto Mayor</v>
      </c>
      <c r="D985" t="s">
        <v>1</v>
      </c>
      <c r="E985">
        <v>19.2</v>
      </c>
      <c r="F985" t="str">
        <f t="shared" si="499"/>
        <v>Peso Normal</v>
      </c>
      <c r="G985">
        <v>1</v>
      </c>
      <c r="H985" t="str">
        <f t="shared" si="500"/>
        <v>Tiene herencia</v>
      </c>
      <c r="I985">
        <v>128</v>
      </c>
      <c r="J985">
        <v>72</v>
      </c>
      <c r="K985">
        <v>68</v>
      </c>
      <c r="L985" t="str">
        <f t="shared" si="501"/>
        <v>Normal</v>
      </c>
      <c r="M985">
        <v>50</v>
      </c>
      <c r="N985" t="str">
        <f t="shared" si="502"/>
        <v>Normal</v>
      </c>
      <c r="O985">
        <v>2</v>
      </c>
      <c r="P985" t="str">
        <f t="shared" si="503"/>
        <v>Ligera limitaciones</v>
      </c>
      <c r="Q985">
        <v>0</v>
      </c>
      <c r="R985" t="str">
        <f t="shared" si="504"/>
        <v>No tiene cetoacidosis</v>
      </c>
      <c r="S985">
        <v>0</v>
      </c>
      <c r="T985" t="str">
        <f t="shared" si="505"/>
        <v>No tiene Insuficiencia</v>
      </c>
      <c r="U985">
        <v>1</v>
      </c>
      <c r="V985" t="str">
        <f t="shared" si="506"/>
        <v>Hipertenso</v>
      </c>
      <c r="W985">
        <v>0.7</v>
      </c>
      <c r="X985" t="str">
        <f t="shared" si="495"/>
        <v>Normal</v>
      </c>
      <c r="Y985">
        <v>22</v>
      </c>
      <c r="Z985" t="str">
        <f t="shared" si="496"/>
        <v>Normal</v>
      </c>
      <c r="AA985">
        <v>106</v>
      </c>
      <c r="AB985" t="str">
        <f t="shared" si="507"/>
        <v>Normal</v>
      </c>
      <c r="AC985">
        <v>16</v>
      </c>
      <c r="AD985" t="str">
        <f t="shared" si="508"/>
        <v>Normal</v>
      </c>
      <c r="AE985">
        <v>11</v>
      </c>
      <c r="AF985" t="str">
        <f t="shared" si="509"/>
        <v>Normal</v>
      </c>
      <c r="AG985">
        <v>1009</v>
      </c>
      <c r="AH985" t="str">
        <f t="shared" si="510"/>
        <v>Poliuria</v>
      </c>
      <c r="AI985">
        <v>1</v>
      </c>
      <c r="AJ985" t="str">
        <f t="shared" si="511"/>
        <v>Diabetico</v>
      </c>
      <c r="AK985">
        <v>103</v>
      </c>
      <c r="AL985" t="str">
        <f t="shared" si="512"/>
        <v>Prediabetes</v>
      </c>
      <c r="AM985">
        <v>6.1</v>
      </c>
      <c r="AN985" t="str">
        <f t="shared" si="513"/>
        <v>Prediabetes</v>
      </c>
      <c r="AO985">
        <v>175</v>
      </c>
      <c r="AP985" t="str">
        <f t="shared" si="514"/>
        <v>Normal</v>
      </c>
      <c r="AQ985">
        <v>86</v>
      </c>
      <c r="AR985" t="str">
        <f t="shared" si="515"/>
        <v>Normal</v>
      </c>
      <c r="AS985">
        <v>54</v>
      </c>
      <c r="AT985" t="str">
        <f t="shared" si="516"/>
        <v>Bajo</v>
      </c>
      <c r="AU985">
        <v>94</v>
      </c>
      <c r="AV985" t="str">
        <f t="shared" si="517"/>
        <v>Normal</v>
      </c>
      <c r="AW985">
        <v>137</v>
      </c>
      <c r="AX985" t="str">
        <f t="shared" si="518"/>
        <v>Normal</v>
      </c>
      <c r="AY985">
        <v>4.0999999999999996</v>
      </c>
      <c r="AZ985" t="str">
        <f t="shared" si="519"/>
        <v>Normal</v>
      </c>
      <c r="BA985">
        <v>13</v>
      </c>
      <c r="BB985" t="str">
        <f t="shared" si="497"/>
        <v>Baja</v>
      </c>
      <c r="BC985">
        <v>10</v>
      </c>
      <c r="BD985" t="str">
        <f t="shared" si="520"/>
        <v>Normal</v>
      </c>
      <c r="BE985">
        <v>3.1</v>
      </c>
      <c r="BF985" t="str">
        <f t="shared" si="521"/>
        <v>Normal</v>
      </c>
      <c r="BG985">
        <v>0</v>
      </c>
      <c r="BH985" t="str">
        <f t="shared" si="522"/>
        <v>No Toma ECA</v>
      </c>
      <c r="BI985">
        <v>0</v>
      </c>
      <c r="BJ985" t="str">
        <f t="shared" si="523"/>
        <v>No toma ARB</v>
      </c>
      <c r="BK985">
        <v>0</v>
      </c>
      <c r="BL985" t="str">
        <f t="shared" si="524"/>
        <v>No toma diureticos</v>
      </c>
      <c r="BM985">
        <v>0</v>
      </c>
      <c r="BN985" t="str">
        <f t="shared" si="525"/>
        <v>No toma estatinas</v>
      </c>
      <c r="BO985">
        <v>0</v>
      </c>
      <c r="BP985" t="str">
        <f t="shared" si="526"/>
        <v>Sano</v>
      </c>
      <c r="BQ985">
        <v>1</v>
      </c>
      <c r="BR985" t="str">
        <f t="shared" si="527"/>
        <v>Enfermedad cardiovascular</v>
      </c>
    </row>
    <row r="986" spans="1:70" x14ac:dyDescent="0.25">
      <c r="A986" t="s">
        <v>986</v>
      </c>
      <c r="B986">
        <v>40</v>
      </c>
      <c r="C986" t="str">
        <f t="shared" si="498"/>
        <v>Adulto</v>
      </c>
      <c r="D986" t="s">
        <v>1</v>
      </c>
      <c r="E986">
        <v>25.9</v>
      </c>
      <c r="F986" t="str">
        <f t="shared" si="499"/>
        <v>Sobrepeso</v>
      </c>
      <c r="G986">
        <v>0</v>
      </c>
      <c r="H986" t="str">
        <f t="shared" si="500"/>
        <v>No tiene herencia</v>
      </c>
      <c r="I986">
        <v>118</v>
      </c>
      <c r="J986">
        <v>79</v>
      </c>
      <c r="K986">
        <v>69</v>
      </c>
      <c r="L986" t="str">
        <f t="shared" si="501"/>
        <v>Normal</v>
      </c>
      <c r="M986">
        <v>57</v>
      </c>
      <c r="N986" t="str">
        <f t="shared" si="502"/>
        <v>Normal</v>
      </c>
      <c r="O986">
        <v>1</v>
      </c>
      <c r="P986" t="str">
        <f t="shared" si="503"/>
        <v>Sin limitaciones</v>
      </c>
      <c r="Q986">
        <v>0</v>
      </c>
      <c r="R986" t="str">
        <f t="shared" si="504"/>
        <v>No tiene cetoacidosis</v>
      </c>
      <c r="S986">
        <v>0</v>
      </c>
      <c r="T986" t="str">
        <f t="shared" si="505"/>
        <v>No tiene Insuficiencia</v>
      </c>
      <c r="U986">
        <v>1</v>
      </c>
      <c r="V986" t="str">
        <f t="shared" si="506"/>
        <v>Hipertenso</v>
      </c>
      <c r="W986">
        <v>0.8</v>
      </c>
      <c r="X986" t="str">
        <f t="shared" si="495"/>
        <v>Normal</v>
      </c>
      <c r="Y986">
        <v>16</v>
      </c>
      <c r="Z986" t="str">
        <f t="shared" si="496"/>
        <v>Bajo</v>
      </c>
      <c r="AA986">
        <v>82</v>
      </c>
      <c r="AB986" t="str">
        <f t="shared" si="507"/>
        <v>Funcion disminuida</v>
      </c>
      <c r="AC986">
        <v>12</v>
      </c>
      <c r="AD986" t="str">
        <f t="shared" si="508"/>
        <v>Normal</v>
      </c>
      <c r="AE986">
        <v>10</v>
      </c>
      <c r="AF986" t="str">
        <f t="shared" si="509"/>
        <v>Normal</v>
      </c>
      <c r="AG986">
        <v>1091</v>
      </c>
      <c r="AH986" t="str">
        <f t="shared" si="510"/>
        <v>Poliuria</v>
      </c>
      <c r="AI986">
        <v>1</v>
      </c>
      <c r="AJ986" t="str">
        <f t="shared" si="511"/>
        <v>Diabetico</v>
      </c>
      <c r="AK986">
        <v>96</v>
      </c>
      <c r="AL986" t="str">
        <f t="shared" si="512"/>
        <v>Normal</v>
      </c>
      <c r="AM986">
        <v>5.0999999999999996</v>
      </c>
      <c r="AN986" t="str">
        <f t="shared" si="513"/>
        <v>Normal</v>
      </c>
      <c r="AO986">
        <v>193</v>
      </c>
      <c r="AP986" t="str">
        <f t="shared" si="514"/>
        <v>Normal</v>
      </c>
      <c r="AQ986">
        <v>115</v>
      </c>
      <c r="AR986" t="str">
        <f t="shared" si="515"/>
        <v>Casi normal</v>
      </c>
      <c r="AS986">
        <v>56</v>
      </c>
      <c r="AT986" t="str">
        <f t="shared" si="516"/>
        <v>Bajo</v>
      </c>
      <c r="AU986">
        <v>86</v>
      </c>
      <c r="AV986" t="str">
        <f t="shared" si="517"/>
        <v>Normal</v>
      </c>
      <c r="AW986">
        <v>142</v>
      </c>
      <c r="AX986" t="str">
        <f t="shared" si="518"/>
        <v>Normal</v>
      </c>
      <c r="AY986">
        <v>4.3</v>
      </c>
      <c r="AZ986" t="str">
        <f t="shared" si="519"/>
        <v>Normal</v>
      </c>
      <c r="BA986">
        <v>13.1</v>
      </c>
      <c r="BB986" t="str">
        <f t="shared" si="497"/>
        <v>Baja</v>
      </c>
      <c r="BC986">
        <v>8.6999999999999993</v>
      </c>
      <c r="BD986" t="str">
        <f t="shared" si="520"/>
        <v>Normal</v>
      </c>
      <c r="BE986">
        <v>3.4</v>
      </c>
      <c r="BF986" t="str">
        <f t="shared" si="521"/>
        <v>Normal</v>
      </c>
      <c r="BG986">
        <v>0</v>
      </c>
      <c r="BH986" t="str">
        <f t="shared" si="522"/>
        <v>No Toma ECA</v>
      </c>
      <c r="BI986">
        <v>0</v>
      </c>
      <c r="BJ986" t="str">
        <f t="shared" si="523"/>
        <v>No toma ARB</v>
      </c>
      <c r="BK986">
        <v>0</v>
      </c>
      <c r="BL986" t="str">
        <f t="shared" si="524"/>
        <v>No toma diureticos</v>
      </c>
      <c r="BM986">
        <v>0</v>
      </c>
      <c r="BN986" t="str">
        <f t="shared" si="525"/>
        <v>No toma estatinas</v>
      </c>
      <c r="BO986">
        <v>0</v>
      </c>
      <c r="BP986" t="str">
        <f t="shared" si="526"/>
        <v>Sano</v>
      </c>
      <c r="BQ986">
        <v>1</v>
      </c>
      <c r="BR986" t="str">
        <f t="shared" si="527"/>
        <v>Enfermedad cardiovascular</v>
      </c>
    </row>
    <row r="987" spans="1:70" x14ac:dyDescent="0.25">
      <c r="A987" t="s">
        <v>987</v>
      </c>
      <c r="B987">
        <v>60</v>
      </c>
      <c r="C987" t="str">
        <f t="shared" si="498"/>
        <v>Adulto Mayor</v>
      </c>
      <c r="D987" t="s">
        <v>6</v>
      </c>
      <c r="E987">
        <v>34.700000000000003</v>
      </c>
      <c r="F987" t="str">
        <f t="shared" si="499"/>
        <v>Obesidad I</v>
      </c>
      <c r="G987">
        <v>1</v>
      </c>
      <c r="H987" t="str">
        <f t="shared" si="500"/>
        <v>Tiene herencia</v>
      </c>
      <c r="I987">
        <v>169</v>
      </c>
      <c r="J987">
        <v>110</v>
      </c>
      <c r="K987">
        <v>100</v>
      </c>
      <c r="L987" t="str">
        <f t="shared" si="501"/>
        <v>Normal</v>
      </c>
      <c r="M987">
        <v>45</v>
      </c>
      <c r="N987" t="str">
        <f t="shared" si="502"/>
        <v>Intermedia</v>
      </c>
      <c r="O987">
        <v>3</v>
      </c>
      <c r="P987" t="str">
        <f t="shared" si="503"/>
        <v>Limitacion marcada</v>
      </c>
      <c r="Q987">
        <v>1</v>
      </c>
      <c r="R987" t="str">
        <f t="shared" si="504"/>
        <v>Tiene cetoacidosis</v>
      </c>
      <c r="S987">
        <v>1</v>
      </c>
      <c r="T987" t="str">
        <f t="shared" si="505"/>
        <v>Tiene Insuficiencia</v>
      </c>
      <c r="U987">
        <v>1</v>
      </c>
      <c r="V987" t="str">
        <f t="shared" si="506"/>
        <v>Hipertenso</v>
      </c>
      <c r="W987">
        <v>2.1</v>
      </c>
      <c r="X987" t="str">
        <f t="shared" si="495"/>
        <v>Alto</v>
      </c>
      <c r="Y987">
        <v>84</v>
      </c>
      <c r="Z987" t="str">
        <f t="shared" si="496"/>
        <v>Elevado</v>
      </c>
      <c r="AA987">
        <v>44</v>
      </c>
      <c r="AB987" t="str">
        <f t="shared" si="507"/>
        <v>Funcion disminuida moderada</v>
      </c>
      <c r="AC987">
        <v>1127</v>
      </c>
      <c r="AD987" t="str">
        <f t="shared" si="508"/>
        <v>Proteinuria</v>
      </c>
      <c r="AE987">
        <v>901</v>
      </c>
      <c r="AF987" t="str">
        <f t="shared" si="509"/>
        <v>Macroalbuminuria</v>
      </c>
      <c r="AG987">
        <v>436</v>
      </c>
      <c r="AH987" t="str">
        <f t="shared" si="510"/>
        <v>Oliguria</v>
      </c>
      <c r="AI987">
        <v>1</v>
      </c>
      <c r="AJ987" t="str">
        <f t="shared" si="511"/>
        <v>Diabetico</v>
      </c>
      <c r="AK987">
        <v>152</v>
      </c>
      <c r="AL987" t="str">
        <f t="shared" si="512"/>
        <v>Diabetes</v>
      </c>
      <c r="AM987">
        <v>6.9</v>
      </c>
      <c r="AN987" t="str">
        <f t="shared" si="513"/>
        <v>Diabetes</v>
      </c>
      <c r="AO987">
        <v>203</v>
      </c>
      <c r="AP987" t="str">
        <f t="shared" si="514"/>
        <v>Alto</v>
      </c>
      <c r="AQ987">
        <v>177</v>
      </c>
      <c r="AR987" t="str">
        <f t="shared" si="515"/>
        <v>Alto</v>
      </c>
      <c r="AS987">
        <v>40</v>
      </c>
      <c r="AT987" t="str">
        <f t="shared" si="516"/>
        <v>Bajo</v>
      </c>
      <c r="AU987">
        <v>205</v>
      </c>
      <c r="AV987" t="str">
        <f t="shared" si="517"/>
        <v>Alto</v>
      </c>
      <c r="AW987">
        <v>130</v>
      </c>
      <c r="AX987" t="str">
        <f t="shared" si="518"/>
        <v>Bajo</v>
      </c>
      <c r="AY987">
        <v>6.4</v>
      </c>
      <c r="AZ987" t="str">
        <f t="shared" si="519"/>
        <v>Alto</v>
      </c>
      <c r="BA987">
        <v>9.5</v>
      </c>
      <c r="BB987" t="str">
        <f t="shared" si="497"/>
        <v>Baja</v>
      </c>
      <c r="BC987">
        <v>8</v>
      </c>
      <c r="BD987" t="str">
        <f t="shared" si="520"/>
        <v>Bajo</v>
      </c>
      <c r="BE987">
        <v>6.1</v>
      </c>
      <c r="BF987" t="str">
        <f t="shared" si="521"/>
        <v>Alto</v>
      </c>
      <c r="BG987">
        <v>1</v>
      </c>
      <c r="BH987" t="str">
        <f t="shared" si="522"/>
        <v>Toma ECA</v>
      </c>
      <c r="BI987">
        <v>0</v>
      </c>
      <c r="BJ987" t="str">
        <f t="shared" si="523"/>
        <v>No toma ARB</v>
      </c>
      <c r="BK987">
        <v>1</v>
      </c>
      <c r="BL987" t="str">
        <f t="shared" si="524"/>
        <v>Toma diureticos</v>
      </c>
      <c r="BM987">
        <v>1</v>
      </c>
      <c r="BN987" t="str">
        <f t="shared" si="525"/>
        <v>Toma estatinas</v>
      </c>
      <c r="BO987">
        <v>1</v>
      </c>
      <c r="BP987" t="str">
        <f t="shared" si="526"/>
        <v>Enfermedad renal</v>
      </c>
      <c r="BQ987">
        <v>1</v>
      </c>
      <c r="BR987" t="str">
        <f t="shared" si="527"/>
        <v>Enfermedad cardiovascular</v>
      </c>
    </row>
    <row r="988" spans="1:70" x14ac:dyDescent="0.25">
      <c r="A988" t="s">
        <v>988</v>
      </c>
      <c r="B988">
        <v>64</v>
      </c>
      <c r="C988" t="str">
        <f t="shared" si="498"/>
        <v>Adulto Mayor</v>
      </c>
      <c r="D988" t="s">
        <v>1</v>
      </c>
      <c r="E988">
        <v>29.1</v>
      </c>
      <c r="F988" t="str">
        <f t="shared" si="499"/>
        <v>Sobrepeso</v>
      </c>
      <c r="G988">
        <v>1</v>
      </c>
      <c r="H988" t="str">
        <f t="shared" si="500"/>
        <v>Tiene herencia</v>
      </c>
      <c r="I988">
        <v>164</v>
      </c>
      <c r="J988">
        <v>93</v>
      </c>
      <c r="K988">
        <v>84</v>
      </c>
      <c r="L988" t="str">
        <f t="shared" si="501"/>
        <v>Normal</v>
      </c>
      <c r="M988">
        <v>43</v>
      </c>
      <c r="N988" t="str">
        <f t="shared" si="502"/>
        <v>Intermedia</v>
      </c>
      <c r="O988">
        <v>3</v>
      </c>
      <c r="P988" t="str">
        <f t="shared" si="503"/>
        <v>Limitacion marcada</v>
      </c>
      <c r="Q988">
        <v>0</v>
      </c>
      <c r="R988" t="str">
        <f t="shared" si="504"/>
        <v>No tiene cetoacidosis</v>
      </c>
      <c r="S988">
        <v>1</v>
      </c>
      <c r="T988" t="str">
        <f t="shared" si="505"/>
        <v>Tiene Insuficiencia</v>
      </c>
      <c r="U988">
        <v>1</v>
      </c>
      <c r="V988" t="str">
        <f t="shared" si="506"/>
        <v>Hipertenso</v>
      </c>
      <c r="W988">
        <v>4.7</v>
      </c>
      <c r="X988" t="str">
        <f t="shared" si="495"/>
        <v>Alto</v>
      </c>
      <c r="Y988">
        <v>54</v>
      </c>
      <c r="Z988" t="str">
        <f t="shared" si="496"/>
        <v>Normal</v>
      </c>
      <c r="AA988">
        <v>15</v>
      </c>
      <c r="AB988" t="str">
        <f t="shared" si="507"/>
        <v>Dismucion grave</v>
      </c>
      <c r="AC988">
        <v>2552</v>
      </c>
      <c r="AD988" t="str">
        <f t="shared" si="508"/>
        <v>Proteinuria</v>
      </c>
      <c r="AE988">
        <v>2041</v>
      </c>
      <c r="AF988" t="str">
        <f t="shared" si="509"/>
        <v>Macroalbuminuria</v>
      </c>
      <c r="AG988">
        <v>640</v>
      </c>
      <c r="AH988" t="str">
        <f t="shared" si="510"/>
        <v>Poliuria</v>
      </c>
      <c r="AI988">
        <v>1</v>
      </c>
      <c r="AJ988" t="str">
        <f t="shared" si="511"/>
        <v>Diabetico</v>
      </c>
      <c r="AK988">
        <v>134</v>
      </c>
      <c r="AL988" t="str">
        <f t="shared" si="512"/>
        <v>Diabetes</v>
      </c>
      <c r="AM988">
        <v>10.6</v>
      </c>
      <c r="AN988" t="str">
        <f t="shared" si="513"/>
        <v>Diabetes</v>
      </c>
      <c r="AO988">
        <v>214</v>
      </c>
      <c r="AP988" t="str">
        <f t="shared" si="514"/>
        <v>Alto</v>
      </c>
      <c r="AQ988">
        <v>210</v>
      </c>
      <c r="AR988" t="str">
        <f t="shared" si="515"/>
        <v>Muy alto</v>
      </c>
      <c r="AS988">
        <v>44</v>
      </c>
      <c r="AT988" t="str">
        <f t="shared" si="516"/>
        <v>Bajo</v>
      </c>
      <c r="AU988">
        <v>357</v>
      </c>
      <c r="AV988" t="str">
        <f t="shared" si="517"/>
        <v>Alto</v>
      </c>
      <c r="AW988">
        <v>130</v>
      </c>
      <c r="AX988" t="str">
        <f t="shared" si="518"/>
        <v>Bajo</v>
      </c>
      <c r="AY988">
        <v>5</v>
      </c>
      <c r="AZ988" t="str">
        <f t="shared" si="519"/>
        <v>Normal</v>
      </c>
      <c r="BA988">
        <v>10.6</v>
      </c>
      <c r="BB988" t="str">
        <f t="shared" si="497"/>
        <v>Baja</v>
      </c>
      <c r="BC988">
        <v>8.5</v>
      </c>
      <c r="BD988" t="str">
        <f t="shared" si="520"/>
        <v>Normal</v>
      </c>
      <c r="BE988">
        <v>6</v>
      </c>
      <c r="BF988" t="str">
        <f t="shared" si="521"/>
        <v>Alto</v>
      </c>
      <c r="BG988">
        <v>1</v>
      </c>
      <c r="BH988" t="str">
        <f t="shared" si="522"/>
        <v>Toma ECA</v>
      </c>
      <c r="BI988">
        <v>1</v>
      </c>
      <c r="BJ988" t="str">
        <f t="shared" si="523"/>
        <v>Toma ARB</v>
      </c>
      <c r="BK988">
        <v>0</v>
      </c>
      <c r="BL988" t="str">
        <f t="shared" si="524"/>
        <v>No toma diureticos</v>
      </c>
      <c r="BM988">
        <v>1</v>
      </c>
      <c r="BN988" t="str">
        <f t="shared" si="525"/>
        <v>Toma estatinas</v>
      </c>
      <c r="BO988">
        <v>1</v>
      </c>
      <c r="BP988" t="str">
        <f t="shared" si="526"/>
        <v>Enfermedad renal</v>
      </c>
      <c r="BQ988">
        <v>0</v>
      </c>
      <c r="BR988" t="str">
        <f t="shared" si="527"/>
        <v>Sano</v>
      </c>
    </row>
    <row r="989" spans="1:70" x14ac:dyDescent="0.25">
      <c r="A989" t="s">
        <v>989</v>
      </c>
      <c r="B989">
        <v>57</v>
      </c>
      <c r="C989" t="str">
        <f t="shared" si="498"/>
        <v>Adulto</v>
      </c>
      <c r="D989" t="s">
        <v>6</v>
      </c>
      <c r="E989">
        <v>27.2</v>
      </c>
      <c r="F989" t="str">
        <f t="shared" si="499"/>
        <v>Sobrepeso</v>
      </c>
      <c r="G989">
        <v>1</v>
      </c>
      <c r="H989" t="str">
        <f t="shared" si="500"/>
        <v>Tiene herencia</v>
      </c>
      <c r="I989">
        <v>171</v>
      </c>
      <c r="J989">
        <v>106</v>
      </c>
      <c r="K989">
        <v>83</v>
      </c>
      <c r="L989" t="str">
        <f t="shared" si="501"/>
        <v>Normal</v>
      </c>
      <c r="M989">
        <v>27</v>
      </c>
      <c r="N989" t="str">
        <f t="shared" si="502"/>
        <v>Reducida</v>
      </c>
      <c r="O989">
        <v>2</v>
      </c>
      <c r="P989" t="str">
        <f t="shared" si="503"/>
        <v>Ligera limitaciones</v>
      </c>
      <c r="Q989">
        <v>0</v>
      </c>
      <c r="R989" t="str">
        <f t="shared" si="504"/>
        <v>No tiene cetoacidosis</v>
      </c>
      <c r="S989">
        <v>1</v>
      </c>
      <c r="T989" t="str">
        <f t="shared" si="505"/>
        <v>Tiene Insuficiencia</v>
      </c>
      <c r="U989">
        <v>1</v>
      </c>
      <c r="V989" t="str">
        <f t="shared" si="506"/>
        <v>Hipertenso</v>
      </c>
      <c r="W989">
        <v>4</v>
      </c>
      <c r="X989" t="str">
        <f t="shared" si="495"/>
        <v>Alto</v>
      </c>
      <c r="Y989">
        <v>111</v>
      </c>
      <c r="Z989" t="str">
        <f t="shared" si="496"/>
        <v>Riesgo</v>
      </c>
      <c r="AA989">
        <v>50</v>
      </c>
      <c r="AB989" t="str">
        <f t="shared" si="507"/>
        <v>Funcion disminuida moderada</v>
      </c>
      <c r="AC989">
        <v>2009</v>
      </c>
      <c r="AD989" t="str">
        <f t="shared" si="508"/>
        <v>Proteinuria</v>
      </c>
      <c r="AE989">
        <v>1607</v>
      </c>
      <c r="AF989" t="str">
        <f t="shared" si="509"/>
        <v>Macroalbuminuria</v>
      </c>
      <c r="AG989">
        <v>386</v>
      </c>
      <c r="AH989" t="str">
        <f t="shared" si="510"/>
        <v>Oliguria</v>
      </c>
      <c r="AI989">
        <v>1</v>
      </c>
      <c r="AJ989" t="str">
        <f t="shared" si="511"/>
        <v>Diabetico</v>
      </c>
      <c r="AK989">
        <v>130</v>
      </c>
      <c r="AL989" t="str">
        <f t="shared" si="512"/>
        <v>Diabetes</v>
      </c>
      <c r="AM989">
        <v>10.8</v>
      </c>
      <c r="AN989" t="str">
        <f t="shared" si="513"/>
        <v>Diabetes</v>
      </c>
      <c r="AO989">
        <v>271</v>
      </c>
      <c r="AP989" t="str">
        <f t="shared" si="514"/>
        <v>Riesgo</v>
      </c>
      <c r="AQ989">
        <v>211</v>
      </c>
      <c r="AR989" t="str">
        <f t="shared" si="515"/>
        <v>Muy alto</v>
      </c>
      <c r="AS989">
        <v>37</v>
      </c>
      <c r="AT989" t="str">
        <f t="shared" si="516"/>
        <v>Bajo</v>
      </c>
      <c r="AU989">
        <v>343</v>
      </c>
      <c r="AV989" t="str">
        <f t="shared" si="517"/>
        <v>Alto</v>
      </c>
      <c r="AW989">
        <v>134</v>
      </c>
      <c r="AX989" t="str">
        <f t="shared" si="518"/>
        <v>Bajo</v>
      </c>
      <c r="AY989">
        <v>6.7</v>
      </c>
      <c r="AZ989" t="str">
        <f t="shared" si="519"/>
        <v>Alto</v>
      </c>
      <c r="BA989">
        <v>9.3000000000000007</v>
      </c>
      <c r="BB989" t="str">
        <f t="shared" si="497"/>
        <v>Baja</v>
      </c>
      <c r="BC989">
        <v>8</v>
      </c>
      <c r="BD989" t="str">
        <f t="shared" si="520"/>
        <v>Bajo</v>
      </c>
      <c r="BE989">
        <v>6.5</v>
      </c>
      <c r="BF989" t="str">
        <f t="shared" si="521"/>
        <v>Alto</v>
      </c>
      <c r="BG989">
        <v>1</v>
      </c>
      <c r="BH989" t="str">
        <f t="shared" si="522"/>
        <v>Toma ECA</v>
      </c>
      <c r="BI989">
        <v>1</v>
      </c>
      <c r="BJ989" t="str">
        <f t="shared" si="523"/>
        <v>Toma ARB</v>
      </c>
      <c r="BK989">
        <v>1</v>
      </c>
      <c r="BL989" t="str">
        <f t="shared" si="524"/>
        <v>Toma diureticos</v>
      </c>
      <c r="BM989">
        <v>1</v>
      </c>
      <c r="BN989" t="str">
        <f t="shared" si="525"/>
        <v>Toma estatinas</v>
      </c>
      <c r="BO989">
        <v>1</v>
      </c>
      <c r="BP989" t="str">
        <f t="shared" si="526"/>
        <v>Enfermedad renal</v>
      </c>
      <c r="BQ989">
        <v>1</v>
      </c>
      <c r="BR989" t="str">
        <f t="shared" si="527"/>
        <v>Enfermedad cardiovascular</v>
      </c>
    </row>
    <row r="990" spans="1:70" x14ac:dyDescent="0.25">
      <c r="A990" t="s">
        <v>990</v>
      </c>
      <c r="B990">
        <v>63</v>
      </c>
      <c r="C990" t="str">
        <f t="shared" si="498"/>
        <v>Adulto Mayor</v>
      </c>
      <c r="D990" t="s">
        <v>6</v>
      </c>
      <c r="E990">
        <v>27</v>
      </c>
      <c r="F990" t="str">
        <f t="shared" si="499"/>
        <v>Sobrepeso</v>
      </c>
      <c r="G990">
        <v>1</v>
      </c>
      <c r="H990" t="str">
        <f t="shared" si="500"/>
        <v>Tiene herencia</v>
      </c>
      <c r="I990">
        <v>124</v>
      </c>
      <c r="J990">
        <v>85</v>
      </c>
      <c r="K990">
        <v>89</v>
      </c>
      <c r="L990" t="str">
        <f t="shared" si="501"/>
        <v>Normal</v>
      </c>
      <c r="M990">
        <v>64</v>
      </c>
      <c r="N990" t="str">
        <f t="shared" si="502"/>
        <v>Normal</v>
      </c>
      <c r="O990">
        <v>2</v>
      </c>
      <c r="P990" t="str">
        <f t="shared" si="503"/>
        <v>Ligera limitaciones</v>
      </c>
      <c r="Q990">
        <v>0</v>
      </c>
      <c r="R990" t="str">
        <f t="shared" si="504"/>
        <v>No tiene cetoacidosis</v>
      </c>
      <c r="S990">
        <v>0</v>
      </c>
      <c r="T990" t="str">
        <f t="shared" si="505"/>
        <v>No tiene Insuficiencia</v>
      </c>
      <c r="U990">
        <v>1</v>
      </c>
      <c r="V990" t="str">
        <f t="shared" si="506"/>
        <v>Hipertenso</v>
      </c>
      <c r="W990">
        <v>0.8</v>
      </c>
      <c r="X990" t="str">
        <f t="shared" si="495"/>
        <v>Normal</v>
      </c>
      <c r="Y990">
        <v>38</v>
      </c>
      <c r="Z990" t="str">
        <f t="shared" si="496"/>
        <v>Normal</v>
      </c>
      <c r="AA990">
        <v>97</v>
      </c>
      <c r="AB990" t="str">
        <f t="shared" si="507"/>
        <v>Normal</v>
      </c>
      <c r="AC990">
        <v>5</v>
      </c>
      <c r="AD990" t="str">
        <f t="shared" si="508"/>
        <v>Normal</v>
      </c>
      <c r="AE990">
        <v>4</v>
      </c>
      <c r="AF990" t="str">
        <f t="shared" si="509"/>
        <v>Normal</v>
      </c>
      <c r="AG990">
        <v>2341</v>
      </c>
      <c r="AH990" t="str">
        <f t="shared" si="510"/>
        <v>Poliuria</v>
      </c>
      <c r="AI990">
        <v>1</v>
      </c>
      <c r="AJ990" t="str">
        <f t="shared" si="511"/>
        <v>Diabetico</v>
      </c>
      <c r="AK990">
        <v>102</v>
      </c>
      <c r="AL990" t="str">
        <f t="shared" si="512"/>
        <v>Prediabetes</v>
      </c>
      <c r="AM990">
        <v>5.4</v>
      </c>
      <c r="AN990" t="str">
        <f t="shared" si="513"/>
        <v>Normal</v>
      </c>
      <c r="AO990">
        <v>177</v>
      </c>
      <c r="AP990" t="str">
        <f t="shared" si="514"/>
        <v>Normal</v>
      </c>
      <c r="AQ990">
        <v>103</v>
      </c>
      <c r="AR990" t="str">
        <f t="shared" si="515"/>
        <v>Casi normal</v>
      </c>
      <c r="AS990">
        <v>46</v>
      </c>
      <c r="AT990" t="str">
        <f t="shared" si="516"/>
        <v>Bajo</v>
      </c>
      <c r="AU990">
        <v>158</v>
      </c>
      <c r="AV990" t="str">
        <f t="shared" si="517"/>
        <v>Alto</v>
      </c>
      <c r="AW990">
        <v>135</v>
      </c>
      <c r="AX990" t="str">
        <f t="shared" si="518"/>
        <v>Normal</v>
      </c>
      <c r="AY990">
        <v>3.8</v>
      </c>
      <c r="AZ990" t="str">
        <f t="shared" si="519"/>
        <v>Normal</v>
      </c>
      <c r="BA990">
        <v>15.1</v>
      </c>
      <c r="BB990" t="str">
        <f t="shared" si="497"/>
        <v>Normal</v>
      </c>
      <c r="BC990">
        <v>9.1999999999999993</v>
      </c>
      <c r="BD990" t="str">
        <f t="shared" si="520"/>
        <v>Normal</v>
      </c>
      <c r="BE990">
        <v>4.0999999999999996</v>
      </c>
      <c r="BF990" t="str">
        <f t="shared" si="521"/>
        <v>Normal</v>
      </c>
      <c r="BG990">
        <v>1</v>
      </c>
      <c r="BH990" t="str">
        <f t="shared" si="522"/>
        <v>Toma ECA</v>
      </c>
      <c r="BI990">
        <v>0</v>
      </c>
      <c r="BJ990" t="str">
        <f t="shared" si="523"/>
        <v>No toma ARB</v>
      </c>
      <c r="BK990">
        <v>0</v>
      </c>
      <c r="BL990" t="str">
        <f t="shared" si="524"/>
        <v>No toma diureticos</v>
      </c>
      <c r="BM990">
        <v>1</v>
      </c>
      <c r="BN990" t="str">
        <f t="shared" si="525"/>
        <v>Toma estatinas</v>
      </c>
      <c r="BO990">
        <v>0</v>
      </c>
      <c r="BP990" t="str">
        <f t="shared" si="526"/>
        <v>Sano</v>
      </c>
      <c r="BQ990">
        <v>1</v>
      </c>
      <c r="BR990" t="str">
        <f t="shared" si="527"/>
        <v>Enfermedad cardiovascular</v>
      </c>
    </row>
    <row r="991" spans="1:70" x14ac:dyDescent="0.25">
      <c r="A991" t="s">
        <v>991</v>
      </c>
      <c r="B991">
        <v>34</v>
      </c>
      <c r="C991" t="str">
        <f t="shared" si="498"/>
        <v>Adulto</v>
      </c>
      <c r="D991" t="s">
        <v>1</v>
      </c>
      <c r="E991">
        <v>29.8</v>
      </c>
      <c r="F991" t="str">
        <f t="shared" si="499"/>
        <v>Sobrepeso</v>
      </c>
      <c r="G991">
        <v>1</v>
      </c>
      <c r="H991" t="str">
        <f t="shared" si="500"/>
        <v>Tiene herencia</v>
      </c>
      <c r="I991">
        <v>113</v>
      </c>
      <c r="J991">
        <v>84</v>
      </c>
      <c r="K991">
        <v>67</v>
      </c>
      <c r="L991" t="str">
        <f t="shared" si="501"/>
        <v>Normal</v>
      </c>
      <c r="M991">
        <v>53</v>
      </c>
      <c r="N991" t="str">
        <f t="shared" si="502"/>
        <v>Normal</v>
      </c>
      <c r="O991">
        <v>1</v>
      </c>
      <c r="P991" t="str">
        <f t="shared" si="503"/>
        <v>Sin limitaciones</v>
      </c>
      <c r="Q991">
        <v>0</v>
      </c>
      <c r="R991" t="str">
        <f t="shared" si="504"/>
        <v>No tiene cetoacidosis</v>
      </c>
      <c r="S991">
        <v>0</v>
      </c>
      <c r="T991" t="str">
        <f t="shared" si="505"/>
        <v>No tiene Insuficiencia</v>
      </c>
      <c r="U991">
        <v>1</v>
      </c>
      <c r="V991" t="str">
        <f t="shared" si="506"/>
        <v>Hipertenso</v>
      </c>
      <c r="W991">
        <v>0.7</v>
      </c>
      <c r="X991" t="str">
        <f t="shared" si="495"/>
        <v>Normal</v>
      </c>
      <c r="Y991">
        <v>29</v>
      </c>
      <c r="Z991" t="str">
        <f t="shared" si="496"/>
        <v>Normal</v>
      </c>
      <c r="AA991">
        <v>70</v>
      </c>
      <c r="AB991" t="str">
        <f t="shared" si="507"/>
        <v>Funcion disminuida</v>
      </c>
      <c r="AC991">
        <v>28</v>
      </c>
      <c r="AD991" t="str">
        <f t="shared" si="508"/>
        <v>Normal</v>
      </c>
      <c r="AE991">
        <v>19</v>
      </c>
      <c r="AF991" t="str">
        <f t="shared" si="509"/>
        <v>Normal</v>
      </c>
      <c r="AG991">
        <v>1074</v>
      </c>
      <c r="AH991" t="str">
        <f t="shared" si="510"/>
        <v>Poliuria</v>
      </c>
      <c r="AI991">
        <v>0</v>
      </c>
      <c r="AJ991" t="str">
        <f t="shared" si="511"/>
        <v>No Diabetico</v>
      </c>
      <c r="AK991">
        <v>85</v>
      </c>
      <c r="AL991" t="str">
        <f t="shared" si="512"/>
        <v>Normal</v>
      </c>
      <c r="AM991">
        <v>5.5</v>
      </c>
      <c r="AN991" t="str">
        <f t="shared" si="513"/>
        <v>Normal</v>
      </c>
      <c r="AO991">
        <v>177</v>
      </c>
      <c r="AP991" t="str">
        <f t="shared" si="514"/>
        <v>Normal</v>
      </c>
      <c r="AQ991">
        <v>94</v>
      </c>
      <c r="AR991" t="str">
        <f t="shared" si="515"/>
        <v>Normal</v>
      </c>
      <c r="AS991">
        <v>51</v>
      </c>
      <c r="AT991" t="str">
        <f t="shared" si="516"/>
        <v>Bajo</v>
      </c>
      <c r="AU991">
        <v>122</v>
      </c>
      <c r="AV991" t="str">
        <f t="shared" si="517"/>
        <v>Normal</v>
      </c>
      <c r="AW991">
        <v>136</v>
      </c>
      <c r="AX991" t="str">
        <f t="shared" si="518"/>
        <v>Normal</v>
      </c>
      <c r="AY991">
        <v>4.8</v>
      </c>
      <c r="AZ991" t="str">
        <f t="shared" si="519"/>
        <v>Normal</v>
      </c>
      <c r="BA991">
        <v>15</v>
      </c>
      <c r="BB991" t="str">
        <f t="shared" si="497"/>
        <v>Normal</v>
      </c>
      <c r="BC991">
        <v>8.5</v>
      </c>
      <c r="BD991" t="str">
        <f t="shared" si="520"/>
        <v>Normal</v>
      </c>
      <c r="BE991">
        <v>3.3</v>
      </c>
      <c r="BF991" t="str">
        <f t="shared" si="521"/>
        <v>Normal</v>
      </c>
      <c r="BG991">
        <v>0</v>
      </c>
      <c r="BH991" t="str">
        <f t="shared" si="522"/>
        <v>No Toma ECA</v>
      </c>
      <c r="BI991">
        <v>0</v>
      </c>
      <c r="BJ991" t="str">
        <f t="shared" si="523"/>
        <v>No toma ARB</v>
      </c>
      <c r="BK991">
        <v>0</v>
      </c>
      <c r="BL991" t="str">
        <f t="shared" si="524"/>
        <v>No toma diureticos</v>
      </c>
      <c r="BM991">
        <v>1</v>
      </c>
      <c r="BN991" t="str">
        <f t="shared" si="525"/>
        <v>Toma estatinas</v>
      </c>
      <c r="BO991">
        <v>0</v>
      </c>
      <c r="BP991" t="str">
        <f t="shared" si="526"/>
        <v>Sano</v>
      </c>
      <c r="BQ991">
        <v>1</v>
      </c>
      <c r="BR991" t="str">
        <f t="shared" si="527"/>
        <v>Enfermedad cardiovascular</v>
      </c>
    </row>
    <row r="992" spans="1:70" x14ac:dyDescent="0.25">
      <c r="A992" t="s">
        <v>992</v>
      </c>
      <c r="B992">
        <v>60</v>
      </c>
      <c r="C992" t="str">
        <f t="shared" si="498"/>
        <v>Adulto Mayor</v>
      </c>
      <c r="D992" t="s">
        <v>6</v>
      </c>
      <c r="E992">
        <v>29.1</v>
      </c>
      <c r="F992" t="str">
        <f t="shared" si="499"/>
        <v>Sobrepeso</v>
      </c>
      <c r="G992">
        <v>0</v>
      </c>
      <c r="H992" t="str">
        <f t="shared" si="500"/>
        <v>No tiene herencia</v>
      </c>
      <c r="I992">
        <v>157</v>
      </c>
      <c r="J992">
        <v>110</v>
      </c>
      <c r="K992">
        <v>86</v>
      </c>
      <c r="L992" t="str">
        <f t="shared" si="501"/>
        <v>Normal</v>
      </c>
      <c r="M992">
        <v>50</v>
      </c>
      <c r="N992" t="str">
        <f t="shared" si="502"/>
        <v>Normal</v>
      </c>
      <c r="O992">
        <v>2</v>
      </c>
      <c r="P992" t="str">
        <f t="shared" si="503"/>
        <v>Ligera limitaciones</v>
      </c>
      <c r="Q992">
        <v>0</v>
      </c>
      <c r="R992" t="str">
        <f t="shared" si="504"/>
        <v>No tiene cetoacidosis</v>
      </c>
      <c r="S992">
        <v>0</v>
      </c>
      <c r="T992" t="str">
        <f t="shared" si="505"/>
        <v>No tiene Insuficiencia</v>
      </c>
      <c r="U992">
        <v>1</v>
      </c>
      <c r="V992" t="str">
        <f t="shared" si="506"/>
        <v>Hipertenso</v>
      </c>
      <c r="W992">
        <v>1.7</v>
      </c>
      <c r="X992" t="str">
        <f t="shared" si="495"/>
        <v>Alto</v>
      </c>
      <c r="Y992">
        <v>73</v>
      </c>
      <c r="Z992" t="str">
        <f t="shared" si="496"/>
        <v>Elevado</v>
      </c>
      <c r="AA992">
        <v>24</v>
      </c>
      <c r="AB992" t="str">
        <f t="shared" si="507"/>
        <v>Dismucion grave</v>
      </c>
      <c r="AC992">
        <v>1882</v>
      </c>
      <c r="AD992" t="str">
        <f t="shared" si="508"/>
        <v>Proteinuria</v>
      </c>
      <c r="AE992">
        <v>1505</v>
      </c>
      <c r="AF992" t="str">
        <f t="shared" si="509"/>
        <v>Macroalbuminuria</v>
      </c>
      <c r="AG992">
        <v>357</v>
      </c>
      <c r="AH992" t="str">
        <f t="shared" si="510"/>
        <v>Oliguria</v>
      </c>
      <c r="AI992">
        <v>0</v>
      </c>
      <c r="AJ992" t="str">
        <f t="shared" si="511"/>
        <v>No Diabetico</v>
      </c>
      <c r="AK992">
        <v>124</v>
      </c>
      <c r="AL992" t="str">
        <f t="shared" si="512"/>
        <v>Prediabetes</v>
      </c>
      <c r="AM992">
        <v>8.1</v>
      </c>
      <c r="AN992" t="str">
        <f t="shared" si="513"/>
        <v>Diabetes</v>
      </c>
      <c r="AO992">
        <v>316</v>
      </c>
      <c r="AP992" t="str">
        <f t="shared" si="514"/>
        <v>Riesgo</v>
      </c>
      <c r="AQ992">
        <v>192</v>
      </c>
      <c r="AR992" t="str">
        <f t="shared" si="515"/>
        <v>Muy alto</v>
      </c>
      <c r="AS992">
        <v>44</v>
      </c>
      <c r="AT992" t="str">
        <f t="shared" si="516"/>
        <v>Bajo</v>
      </c>
      <c r="AU992">
        <v>445</v>
      </c>
      <c r="AV992" t="str">
        <f t="shared" si="517"/>
        <v>Alto</v>
      </c>
      <c r="AW992">
        <v>130</v>
      </c>
      <c r="AX992" t="str">
        <f t="shared" si="518"/>
        <v>Bajo</v>
      </c>
      <c r="AY992">
        <v>6.4</v>
      </c>
      <c r="AZ992" t="str">
        <f t="shared" si="519"/>
        <v>Alto</v>
      </c>
      <c r="BA992">
        <v>10.3</v>
      </c>
      <c r="BB992" t="str">
        <f t="shared" si="497"/>
        <v>Baja</v>
      </c>
      <c r="BC992">
        <v>8.8000000000000007</v>
      </c>
      <c r="BD992" t="str">
        <f t="shared" si="520"/>
        <v>Normal</v>
      </c>
      <c r="BE992">
        <v>5.8</v>
      </c>
      <c r="BF992" t="str">
        <f t="shared" si="521"/>
        <v>Alto</v>
      </c>
      <c r="BG992">
        <v>0</v>
      </c>
      <c r="BH992" t="str">
        <f t="shared" si="522"/>
        <v>No Toma ECA</v>
      </c>
      <c r="BI992">
        <v>1</v>
      </c>
      <c r="BJ992" t="str">
        <f t="shared" si="523"/>
        <v>Toma ARB</v>
      </c>
      <c r="BK992">
        <v>1</v>
      </c>
      <c r="BL992" t="str">
        <f t="shared" si="524"/>
        <v>Toma diureticos</v>
      </c>
      <c r="BM992">
        <v>0</v>
      </c>
      <c r="BN992" t="str">
        <f t="shared" si="525"/>
        <v>No toma estatinas</v>
      </c>
      <c r="BO992">
        <v>1</v>
      </c>
      <c r="BP992" t="str">
        <f t="shared" si="526"/>
        <v>Enfermedad renal</v>
      </c>
      <c r="BQ992">
        <v>0</v>
      </c>
      <c r="BR992" t="str">
        <f t="shared" si="527"/>
        <v>Sano</v>
      </c>
    </row>
    <row r="993" spans="1:70" x14ac:dyDescent="0.25">
      <c r="A993" t="s">
        <v>993</v>
      </c>
      <c r="B993">
        <v>65</v>
      </c>
      <c r="C993" t="str">
        <f t="shared" si="498"/>
        <v>Adulto Mayor</v>
      </c>
      <c r="D993" t="s">
        <v>1</v>
      </c>
      <c r="E993">
        <v>26.9</v>
      </c>
      <c r="F993" t="str">
        <f t="shared" si="499"/>
        <v>Sobrepeso</v>
      </c>
      <c r="G993">
        <v>1</v>
      </c>
      <c r="H993" t="str">
        <f t="shared" si="500"/>
        <v>Tiene herencia</v>
      </c>
      <c r="I993">
        <v>152</v>
      </c>
      <c r="J993">
        <v>97</v>
      </c>
      <c r="K993">
        <v>91</v>
      </c>
      <c r="L993" t="str">
        <f t="shared" si="501"/>
        <v>Normal</v>
      </c>
      <c r="M993">
        <v>29</v>
      </c>
      <c r="N993" t="str">
        <f t="shared" si="502"/>
        <v>Reducida</v>
      </c>
      <c r="O993">
        <v>3</v>
      </c>
      <c r="P993" t="str">
        <f t="shared" si="503"/>
        <v>Limitacion marcada</v>
      </c>
      <c r="Q993">
        <v>0</v>
      </c>
      <c r="R993" t="str">
        <f t="shared" si="504"/>
        <v>No tiene cetoacidosis</v>
      </c>
      <c r="S993">
        <v>0</v>
      </c>
      <c r="T993" t="str">
        <f t="shared" si="505"/>
        <v>No tiene Insuficiencia</v>
      </c>
      <c r="U993">
        <v>1</v>
      </c>
      <c r="V993" t="str">
        <f t="shared" si="506"/>
        <v>Hipertenso</v>
      </c>
      <c r="W993">
        <v>1.7</v>
      </c>
      <c r="X993" t="str">
        <f t="shared" si="495"/>
        <v>Alto</v>
      </c>
      <c r="Y993">
        <v>75</v>
      </c>
      <c r="Z993" t="str">
        <f t="shared" si="496"/>
        <v>Elevado</v>
      </c>
      <c r="AA993">
        <v>31</v>
      </c>
      <c r="AB993" t="str">
        <f t="shared" si="507"/>
        <v>Funcion disminuida moderada</v>
      </c>
      <c r="AC993">
        <v>921</v>
      </c>
      <c r="AD993" t="str">
        <f t="shared" si="508"/>
        <v>Proteinuria</v>
      </c>
      <c r="AE993">
        <v>736</v>
      </c>
      <c r="AF993" t="str">
        <f t="shared" si="509"/>
        <v>Macroalbuminuria</v>
      </c>
      <c r="AG993">
        <v>516</v>
      </c>
      <c r="AH993" t="str">
        <f t="shared" si="510"/>
        <v>Poliuria</v>
      </c>
      <c r="AI993">
        <v>0</v>
      </c>
      <c r="AJ993" t="str">
        <f t="shared" si="511"/>
        <v>No Diabetico</v>
      </c>
      <c r="AK993">
        <v>160</v>
      </c>
      <c r="AL993" t="str">
        <f t="shared" si="512"/>
        <v>Diabetes</v>
      </c>
      <c r="AM993">
        <v>9</v>
      </c>
      <c r="AN993" t="str">
        <f t="shared" si="513"/>
        <v>Diabetes</v>
      </c>
      <c r="AO993">
        <v>208</v>
      </c>
      <c r="AP993" t="str">
        <f t="shared" si="514"/>
        <v>Alto</v>
      </c>
      <c r="AQ993">
        <v>188</v>
      </c>
      <c r="AR993" t="str">
        <f t="shared" si="515"/>
        <v>Alto</v>
      </c>
      <c r="AS993">
        <v>42</v>
      </c>
      <c r="AT993" t="str">
        <f t="shared" si="516"/>
        <v>Bajo</v>
      </c>
      <c r="AU993">
        <v>288</v>
      </c>
      <c r="AV993" t="str">
        <f t="shared" si="517"/>
        <v>Alto</v>
      </c>
      <c r="AW993">
        <v>135</v>
      </c>
      <c r="AX993" t="str">
        <f t="shared" si="518"/>
        <v>Normal</v>
      </c>
      <c r="AY993">
        <v>6</v>
      </c>
      <c r="AZ993" t="str">
        <f t="shared" si="519"/>
        <v>Alto</v>
      </c>
      <c r="BA993">
        <v>10.6</v>
      </c>
      <c r="BB993" t="str">
        <f t="shared" si="497"/>
        <v>Baja</v>
      </c>
      <c r="BC993">
        <v>7.9</v>
      </c>
      <c r="BD993" t="str">
        <f t="shared" si="520"/>
        <v>Bajo</v>
      </c>
      <c r="BE993">
        <v>6.4</v>
      </c>
      <c r="BF993" t="str">
        <f t="shared" si="521"/>
        <v>Alto</v>
      </c>
      <c r="BG993">
        <v>1</v>
      </c>
      <c r="BH993" t="str">
        <f t="shared" si="522"/>
        <v>Toma ECA</v>
      </c>
      <c r="BI993">
        <v>0</v>
      </c>
      <c r="BJ993" t="str">
        <f t="shared" si="523"/>
        <v>No toma ARB</v>
      </c>
      <c r="BK993">
        <v>1</v>
      </c>
      <c r="BL993" t="str">
        <f t="shared" si="524"/>
        <v>Toma diureticos</v>
      </c>
      <c r="BM993">
        <v>1</v>
      </c>
      <c r="BN993" t="str">
        <f t="shared" si="525"/>
        <v>Toma estatinas</v>
      </c>
      <c r="BO993">
        <v>1</v>
      </c>
      <c r="BP993" t="str">
        <f t="shared" si="526"/>
        <v>Enfermedad renal</v>
      </c>
      <c r="BQ993">
        <v>0</v>
      </c>
      <c r="BR993" t="str">
        <f t="shared" si="527"/>
        <v>Sano</v>
      </c>
    </row>
    <row r="994" spans="1:70" x14ac:dyDescent="0.25">
      <c r="A994" t="s">
        <v>994</v>
      </c>
      <c r="B994">
        <v>68</v>
      </c>
      <c r="C994" t="str">
        <f t="shared" si="498"/>
        <v>Adulto Mayor</v>
      </c>
      <c r="D994" t="s">
        <v>6</v>
      </c>
      <c r="E994">
        <v>33.5</v>
      </c>
      <c r="F994" t="str">
        <f t="shared" si="499"/>
        <v>Obesidad I</v>
      </c>
      <c r="G994">
        <v>0</v>
      </c>
      <c r="H994" t="str">
        <f t="shared" si="500"/>
        <v>No tiene herencia</v>
      </c>
      <c r="I994">
        <v>168</v>
      </c>
      <c r="J994">
        <v>100</v>
      </c>
      <c r="K994">
        <v>80</v>
      </c>
      <c r="L994" t="str">
        <f t="shared" si="501"/>
        <v>Normal</v>
      </c>
      <c r="M994">
        <v>43</v>
      </c>
      <c r="N994" t="str">
        <f t="shared" si="502"/>
        <v>Intermedia</v>
      </c>
      <c r="O994">
        <v>2</v>
      </c>
      <c r="P994" t="str">
        <f t="shared" si="503"/>
        <v>Ligera limitaciones</v>
      </c>
      <c r="Q994">
        <v>0</v>
      </c>
      <c r="R994" t="str">
        <f t="shared" si="504"/>
        <v>No tiene cetoacidosis</v>
      </c>
      <c r="S994">
        <v>0</v>
      </c>
      <c r="T994" t="str">
        <f t="shared" si="505"/>
        <v>No tiene Insuficiencia</v>
      </c>
      <c r="U994">
        <v>1</v>
      </c>
      <c r="V994" t="str">
        <f t="shared" si="506"/>
        <v>Hipertenso</v>
      </c>
      <c r="W994">
        <v>2.6</v>
      </c>
      <c r="X994" t="str">
        <f t="shared" si="495"/>
        <v>Alto</v>
      </c>
      <c r="Y994">
        <v>79</v>
      </c>
      <c r="Z994" t="str">
        <f t="shared" si="496"/>
        <v>Elevado</v>
      </c>
      <c r="AA994">
        <v>28</v>
      </c>
      <c r="AB994" t="str">
        <f t="shared" si="507"/>
        <v>Dismucion grave</v>
      </c>
      <c r="AC994">
        <v>1596</v>
      </c>
      <c r="AD994" t="str">
        <f t="shared" si="508"/>
        <v>Proteinuria</v>
      </c>
      <c r="AE994">
        <v>1117</v>
      </c>
      <c r="AF994" t="str">
        <f t="shared" si="509"/>
        <v>Macroalbuminuria</v>
      </c>
      <c r="AG994">
        <v>801</v>
      </c>
      <c r="AH994" t="str">
        <f t="shared" si="510"/>
        <v>Poliuria</v>
      </c>
      <c r="AI994">
        <v>1</v>
      </c>
      <c r="AJ994" t="str">
        <f t="shared" si="511"/>
        <v>Diabetico</v>
      </c>
      <c r="AK994">
        <v>196</v>
      </c>
      <c r="AL994" t="str">
        <f t="shared" si="512"/>
        <v>Diabetes</v>
      </c>
      <c r="AM994">
        <v>10.199999999999999</v>
      </c>
      <c r="AN994" t="str">
        <f t="shared" si="513"/>
        <v>Diabetes</v>
      </c>
      <c r="AO994">
        <v>247</v>
      </c>
      <c r="AP994" t="str">
        <f t="shared" si="514"/>
        <v>Riesgo</v>
      </c>
      <c r="AQ994">
        <v>186</v>
      </c>
      <c r="AR994" t="str">
        <f t="shared" si="515"/>
        <v>Alto</v>
      </c>
      <c r="AS994">
        <v>35</v>
      </c>
      <c r="AT994" t="str">
        <f t="shared" si="516"/>
        <v>Bajo</v>
      </c>
      <c r="AU994">
        <v>280</v>
      </c>
      <c r="AV994" t="str">
        <f t="shared" si="517"/>
        <v>Alto</v>
      </c>
      <c r="AW994">
        <v>129</v>
      </c>
      <c r="AX994" t="str">
        <f t="shared" si="518"/>
        <v>Bajo</v>
      </c>
      <c r="AY994">
        <v>5.6</v>
      </c>
      <c r="AZ994" t="str">
        <f t="shared" si="519"/>
        <v>Alto</v>
      </c>
      <c r="BA994">
        <v>9.4</v>
      </c>
      <c r="BB994" t="str">
        <f t="shared" si="497"/>
        <v>Baja</v>
      </c>
      <c r="BC994">
        <v>8</v>
      </c>
      <c r="BD994" t="str">
        <f t="shared" si="520"/>
        <v>Bajo</v>
      </c>
      <c r="BE994">
        <v>7</v>
      </c>
      <c r="BF994" t="str">
        <f t="shared" si="521"/>
        <v>Alto</v>
      </c>
      <c r="BG994">
        <v>1</v>
      </c>
      <c r="BH994" t="str">
        <f t="shared" si="522"/>
        <v>Toma ECA</v>
      </c>
      <c r="BI994">
        <v>0</v>
      </c>
      <c r="BJ994" t="str">
        <f t="shared" si="523"/>
        <v>No toma ARB</v>
      </c>
      <c r="BK994">
        <v>0</v>
      </c>
      <c r="BL994" t="str">
        <f t="shared" si="524"/>
        <v>No toma diureticos</v>
      </c>
      <c r="BM994">
        <v>0</v>
      </c>
      <c r="BN994" t="str">
        <f t="shared" si="525"/>
        <v>No toma estatinas</v>
      </c>
      <c r="BO994">
        <v>1</v>
      </c>
      <c r="BP994" t="str">
        <f t="shared" si="526"/>
        <v>Enfermedad renal</v>
      </c>
      <c r="BQ994">
        <v>1</v>
      </c>
      <c r="BR994" t="str">
        <f t="shared" si="527"/>
        <v>Enfermedad cardiovascular</v>
      </c>
    </row>
    <row r="995" spans="1:70" x14ac:dyDescent="0.25">
      <c r="A995" t="s">
        <v>995</v>
      </c>
      <c r="B995">
        <v>55</v>
      </c>
      <c r="C995" t="str">
        <f t="shared" si="498"/>
        <v>Adulto</v>
      </c>
      <c r="D995" t="s">
        <v>1</v>
      </c>
      <c r="E995">
        <v>19.7</v>
      </c>
      <c r="F995" t="str">
        <f t="shared" si="499"/>
        <v>Peso Normal</v>
      </c>
      <c r="G995">
        <v>0</v>
      </c>
      <c r="H995" t="str">
        <f t="shared" si="500"/>
        <v>No tiene herencia</v>
      </c>
      <c r="I995">
        <v>121</v>
      </c>
      <c r="J995">
        <v>78</v>
      </c>
      <c r="K995">
        <v>85</v>
      </c>
      <c r="L995" t="str">
        <f t="shared" si="501"/>
        <v>Normal</v>
      </c>
      <c r="M995">
        <v>51</v>
      </c>
      <c r="N995" t="str">
        <f t="shared" si="502"/>
        <v>Normal</v>
      </c>
      <c r="O995">
        <v>2</v>
      </c>
      <c r="P995" t="str">
        <f t="shared" si="503"/>
        <v>Ligera limitaciones</v>
      </c>
      <c r="Q995">
        <v>0</v>
      </c>
      <c r="R995" t="str">
        <f t="shared" si="504"/>
        <v>No tiene cetoacidosis</v>
      </c>
      <c r="S995">
        <v>0</v>
      </c>
      <c r="T995" t="str">
        <f t="shared" si="505"/>
        <v>No tiene Insuficiencia</v>
      </c>
      <c r="U995">
        <v>0</v>
      </c>
      <c r="V995" t="str">
        <f t="shared" si="506"/>
        <v>Normotenso</v>
      </c>
      <c r="W995">
        <v>1.2</v>
      </c>
      <c r="X995" t="str">
        <f t="shared" si="495"/>
        <v>Normal</v>
      </c>
      <c r="Y995">
        <v>25</v>
      </c>
      <c r="Z995" t="str">
        <f t="shared" si="496"/>
        <v>Normal</v>
      </c>
      <c r="AA995">
        <v>66</v>
      </c>
      <c r="AB995" t="str">
        <f t="shared" si="507"/>
        <v>Funcion disminuida</v>
      </c>
      <c r="AC995">
        <v>26</v>
      </c>
      <c r="AD995" t="str">
        <f t="shared" si="508"/>
        <v>Normal</v>
      </c>
      <c r="AE995">
        <v>20</v>
      </c>
      <c r="AF995" t="str">
        <f t="shared" si="509"/>
        <v>Normal</v>
      </c>
      <c r="AG995">
        <v>2473</v>
      </c>
      <c r="AH995" t="str">
        <f t="shared" si="510"/>
        <v>Poliuria</v>
      </c>
      <c r="AI995">
        <v>0</v>
      </c>
      <c r="AJ995" t="str">
        <f t="shared" si="511"/>
        <v>No Diabetico</v>
      </c>
      <c r="AK995">
        <v>93</v>
      </c>
      <c r="AL995" t="str">
        <f t="shared" si="512"/>
        <v>Normal</v>
      </c>
      <c r="AM995">
        <v>6.3</v>
      </c>
      <c r="AN995" t="str">
        <f t="shared" si="513"/>
        <v>Prediabetes</v>
      </c>
      <c r="AO995">
        <v>186</v>
      </c>
      <c r="AP995" t="str">
        <f t="shared" si="514"/>
        <v>Normal</v>
      </c>
      <c r="AQ995">
        <v>123</v>
      </c>
      <c r="AR995" t="str">
        <f t="shared" si="515"/>
        <v>Casi normal</v>
      </c>
      <c r="AS995">
        <v>45</v>
      </c>
      <c r="AT995" t="str">
        <f t="shared" si="516"/>
        <v>Bajo</v>
      </c>
      <c r="AU995">
        <v>105</v>
      </c>
      <c r="AV995" t="str">
        <f t="shared" si="517"/>
        <v>Normal</v>
      </c>
      <c r="AW995">
        <v>140</v>
      </c>
      <c r="AX995" t="str">
        <f t="shared" si="518"/>
        <v>Normal</v>
      </c>
      <c r="AY995">
        <v>4.8</v>
      </c>
      <c r="AZ995" t="str">
        <f t="shared" si="519"/>
        <v>Normal</v>
      </c>
      <c r="BA995">
        <v>12.1</v>
      </c>
      <c r="BB995" t="str">
        <f t="shared" si="497"/>
        <v>Baja</v>
      </c>
      <c r="BC995">
        <v>9.4</v>
      </c>
      <c r="BD995" t="str">
        <f t="shared" si="520"/>
        <v>Normal</v>
      </c>
      <c r="BE995">
        <v>3.5</v>
      </c>
      <c r="BF995" t="str">
        <f t="shared" si="521"/>
        <v>Normal</v>
      </c>
      <c r="BG995">
        <v>0</v>
      </c>
      <c r="BH995" t="str">
        <f t="shared" si="522"/>
        <v>No Toma ECA</v>
      </c>
      <c r="BI995">
        <v>0</v>
      </c>
      <c r="BJ995" t="str">
        <f t="shared" si="523"/>
        <v>No toma ARB</v>
      </c>
      <c r="BK995">
        <v>0</v>
      </c>
      <c r="BL995" t="str">
        <f t="shared" si="524"/>
        <v>No toma diureticos</v>
      </c>
      <c r="BM995">
        <v>1</v>
      </c>
      <c r="BN995" t="str">
        <f t="shared" si="525"/>
        <v>Toma estatinas</v>
      </c>
      <c r="BO995">
        <v>0</v>
      </c>
      <c r="BP995" t="str">
        <f t="shared" si="526"/>
        <v>Sano</v>
      </c>
      <c r="BQ995">
        <v>0</v>
      </c>
      <c r="BR995" t="str">
        <f t="shared" si="527"/>
        <v>Sano</v>
      </c>
    </row>
    <row r="996" spans="1:70" x14ac:dyDescent="0.25">
      <c r="A996" t="s">
        <v>996</v>
      </c>
      <c r="B996">
        <v>43</v>
      </c>
      <c r="C996" t="str">
        <f t="shared" si="498"/>
        <v>Adulto</v>
      </c>
      <c r="D996" t="s">
        <v>6</v>
      </c>
      <c r="E996">
        <v>26.2</v>
      </c>
      <c r="F996" t="str">
        <f t="shared" si="499"/>
        <v>Sobrepeso</v>
      </c>
      <c r="G996">
        <v>1</v>
      </c>
      <c r="H996" t="str">
        <f t="shared" si="500"/>
        <v>Tiene herencia</v>
      </c>
      <c r="I996">
        <v>130</v>
      </c>
      <c r="J996">
        <v>82</v>
      </c>
      <c r="K996">
        <v>75</v>
      </c>
      <c r="L996" t="str">
        <f t="shared" si="501"/>
        <v>Normal</v>
      </c>
      <c r="M996">
        <v>57</v>
      </c>
      <c r="N996" t="str">
        <f t="shared" si="502"/>
        <v>Normal</v>
      </c>
      <c r="O996">
        <v>2</v>
      </c>
      <c r="P996" t="str">
        <f t="shared" si="503"/>
        <v>Ligera limitaciones</v>
      </c>
      <c r="Q996">
        <v>0</v>
      </c>
      <c r="R996" t="str">
        <f t="shared" si="504"/>
        <v>No tiene cetoacidosis</v>
      </c>
      <c r="S996">
        <v>0</v>
      </c>
      <c r="T996" t="str">
        <f t="shared" si="505"/>
        <v>No tiene Insuficiencia</v>
      </c>
      <c r="U996">
        <v>0</v>
      </c>
      <c r="V996" t="str">
        <f t="shared" si="506"/>
        <v>Normotenso</v>
      </c>
      <c r="W996">
        <v>1.2</v>
      </c>
      <c r="X996" t="str">
        <f t="shared" si="495"/>
        <v>Alto</v>
      </c>
      <c r="Y996">
        <v>29</v>
      </c>
      <c r="Z996" t="str">
        <f t="shared" si="496"/>
        <v>Normal</v>
      </c>
      <c r="AA996">
        <v>97</v>
      </c>
      <c r="AB996" t="str">
        <f t="shared" si="507"/>
        <v>Normal</v>
      </c>
      <c r="AC996">
        <v>13</v>
      </c>
      <c r="AD996" t="str">
        <f t="shared" si="508"/>
        <v>Normal</v>
      </c>
      <c r="AE996">
        <v>11</v>
      </c>
      <c r="AF996" t="str">
        <f t="shared" si="509"/>
        <v>Normal</v>
      </c>
      <c r="AG996">
        <v>1590</v>
      </c>
      <c r="AH996" t="str">
        <f t="shared" si="510"/>
        <v>Poliuria</v>
      </c>
      <c r="AI996">
        <v>0</v>
      </c>
      <c r="AJ996" t="str">
        <f t="shared" si="511"/>
        <v>No Diabetico</v>
      </c>
      <c r="AK996">
        <v>87</v>
      </c>
      <c r="AL996" t="str">
        <f t="shared" si="512"/>
        <v>Normal</v>
      </c>
      <c r="AM996">
        <v>6</v>
      </c>
      <c r="AN996" t="str">
        <f t="shared" si="513"/>
        <v>Prediabetes</v>
      </c>
      <c r="AO996">
        <v>165</v>
      </c>
      <c r="AP996" t="str">
        <f t="shared" si="514"/>
        <v>Normal</v>
      </c>
      <c r="AQ996">
        <v>126</v>
      </c>
      <c r="AR996" t="str">
        <f t="shared" si="515"/>
        <v>Casi normal</v>
      </c>
      <c r="AS996">
        <v>42</v>
      </c>
      <c r="AT996" t="str">
        <f t="shared" si="516"/>
        <v>Bajo</v>
      </c>
      <c r="AU996">
        <v>144</v>
      </c>
      <c r="AV996" t="str">
        <f t="shared" si="517"/>
        <v>Normal</v>
      </c>
      <c r="AW996">
        <v>140</v>
      </c>
      <c r="AX996" t="str">
        <f t="shared" si="518"/>
        <v>Normal</v>
      </c>
      <c r="AY996">
        <v>3.9</v>
      </c>
      <c r="AZ996" t="str">
        <f t="shared" si="519"/>
        <v>Normal</v>
      </c>
      <c r="BA996">
        <v>12.4</v>
      </c>
      <c r="BB996" t="str">
        <f t="shared" si="497"/>
        <v>Normal</v>
      </c>
      <c r="BC996">
        <v>9.9</v>
      </c>
      <c r="BD996" t="str">
        <f t="shared" si="520"/>
        <v>Normal</v>
      </c>
      <c r="BE996">
        <v>2.8</v>
      </c>
      <c r="BF996" t="str">
        <f t="shared" si="521"/>
        <v>Normal</v>
      </c>
      <c r="BG996">
        <v>1</v>
      </c>
      <c r="BH996" t="str">
        <f t="shared" si="522"/>
        <v>Toma ECA</v>
      </c>
      <c r="BI996">
        <v>0</v>
      </c>
      <c r="BJ996" t="str">
        <f t="shared" si="523"/>
        <v>No toma ARB</v>
      </c>
      <c r="BK996">
        <v>0</v>
      </c>
      <c r="BL996" t="str">
        <f t="shared" si="524"/>
        <v>No toma diureticos</v>
      </c>
      <c r="BM996">
        <v>0</v>
      </c>
      <c r="BN996" t="str">
        <f t="shared" si="525"/>
        <v>No toma estatinas</v>
      </c>
      <c r="BO996">
        <v>0</v>
      </c>
      <c r="BP996" t="str">
        <f t="shared" si="526"/>
        <v>Sano</v>
      </c>
      <c r="BQ996">
        <v>1</v>
      </c>
      <c r="BR996" t="str">
        <f t="shared" si="527"/>
        <v>Enfermedad cardiovascular</v>
      </c>
    </row>
    <row r="997" spans="1:70" x14ac:dyDescent="0.25">
      <c r="A997" t="s">
        <v>997</v>
      </c>
      <c r="B997">
        <v>67</v>
      </c>
      <c r="C997" t="str">
        <f t="shared" si="498"/>
        <v>Adulto Mayor</v>
      </c>
      <c r="D997" t="s">
        <v>6</v>
      </c>
      <c r="E997">
        <v>23.6</v>
      </c>
      <c r="F997" t="str">
        <f t="shared" si="499"/>
        <v>Peso Normal</v>
      </c>
      <c r="G997">
        <v>0</v>
      </c>
      <c r="H997" t="str">
        <f t="shared" si="500"/>
        <v>No tiene herencia</v>
      </c>
      <c r="I997">
        <v>121</v>
      </c>
      <c r="J997">
        <v>72</v>
      </c>
      <c r="K997">
        <v>60</v>
      </c>
      <c r="L997" t="str">
        <f t="shared" si="501"/>
        <v>Normal</v>
      </c>
      <c r="M997">
        <v>69</v>
      </c>
      <c r="N997" t="str">
        <f t="shared" si="502"/>
        <v>Normal</v>
      </c>
      <c r="O997">
        <v>2</v>
      </c>
      <c r="P997" t="str">
        <f t="shared" si="503"/>
        <v>Ligera limitaciones</v>
      </c>
      <c r="Q997">
        <v>0</v>
      </c>
      <c r="R997" t="str">
        <f t="shared" si="504"/>
        <v>No tiene cetoacidosis</v>
      </c>
      <c r="S997">
        <v>0</v>
      </c>
      <c r="T997" t="str">
        <f t="shared" si="505"/>
        <v>No tiene Insuficiencia</v>
      </c>
      <c r="U997">
        <v>0</v>
      </c>
      <c r="V997" t="str">
        <f t="shared" si="506"/>
        <v>Normotenso</v>
      </c>
      <c r="W997">
        <v>1</v>
      </c>
      <c r="X997" t="str">
        <f t="shared" si="495"/>
        <v>Normal</v>
      </c>
      <c r="Y997">
        <v>32</v>
      </c>
      <c r="Z997" t="str">
        <f t="shared" si="496"/>
        <v>Normal</v>
      </c>
      <c r="AA997">
        <v>115</v>
      </c>
      <c r="AB997" t="str">
        <f t="shared" si="507"/>
        <v>Normal</v>
      </c>
      <c r="AC997">
        <v>7</v>
      </c>
      <c r="AD997" t="str">
        <f t="shared" si="508"/>
        <v>Normal</v>
      </c>
      <c r="AE997">
        <v>5</v>
      </c>
      <c r="AF997" t="str">
        <f t="shared" si="509"/>
        <v>Normal</v>
      </c>
      <c r="AG997">
        <v>1432</v>
      </c>
      <c r="AH997" t="str">
        <f t="shared" si="510"/>
        <v>Poliuria</v>
      </c>
      <c r="AI997">
        <v>1</v>
      </c>
      <c r="AJ997" t="str">
        <f t="shared" si="511"/>
        <v>Diabetico</v>
      </c>
      <c r="AK997">
        <v>110</v>
      </c>
      <c r="AL997" t="str">
        <f t="shared" si="512"/>
        <v>Prediabetes</v>
      </c>
      <c r="AM997">
        <v>5.0999999999999996</v>
      </c>
      <c r="AN997" t="str">
        <f t="shared" si="513"/>
        <v>Normal</v>
      </c>
      <c r="AO997">
        <v>165</v>
      </c>
      <c r="AP997" t="str">
        <f t="shared" si="514"/>
        <v>Normal</v>
      </c>
      <c r="AQ997">
        <v>96</v>
      </c>
      <c r="AR997" t="str">
        <f t="shared" si="515"/>
        <v>Normal</v>
      </c>
      <c r="AS997">
        <v>40</v>
      </c>
      <c r="AT997" t="str">
        <f t="shared" si="516"/>
        <v>Bajo</v>
      </c>
      <c r="AU997">
        <v>151</v>
      </c>
      <c r="AV997" t="str">
        <f t="shared" si="517"/>
        <v>Alto</v>
      </c>
      <c r="AW997">
        <v>135</v>
      </c>
      <c r="AX997" t="str">
        <f t="shared" si="518"/>
        <v>Normal</v>
      </c>
      <c r="AY997">
        <v>4.8</v>
      </c>
      <c r="AZ997" t="str">
        <f t="shared" si="519"/>
        <v>Normal</v>
      </c>
      <c r="BA997">
        <v>12.1</v>
      </c>
      <c r="BB997" t="str">
        <f t="shared" si="497"/>
        <v>Normal</v>
      </c>
      <c r="BC997">
        <v>9.4</v>
      </c>
      <c r="BD997" t="str">
        <f t="shared" si="520"/>
        <v>Normal</v>
      </c>
      <c r="BE997">
        <v>2.6</v>
      </c>
      <c r="BF997" t="str">
        <f t="shared" si="521"/>
        <v>Normal</v>
      </c>
      <c r="BG997">
        <v>0</v>
      </c>
      <c r="BH997" t="str">
        <f t="shared" si="522"/>
        <v>No Toma ECA</v>
      </c>
      <c r="BI997">
        <v>1</v>
      </c>
      <c r="BJ997" t="str">
        <f t="shared" si="523"/>
        <v>Toma ARB</v>
      </c>
      <c r="BK997">
        <v>0</v>
      </c>
      <c r="BL997" t="str">
        <f t="shared" si="524"/>
        <v>No toma diureticos</v>
      </c>
      <c r="BM997">
        <v>0</v>
      </c>
      <c r="BN997" t="str">
        <f t="shared" si="525"/>
        <v>No toma estatinas</v>
      </c>
      <c r="BO997">
        <v>0</v>
      </c>
      <c r="BP997" t="str">
        <f t="shared" si="526"/>
        <v>Sano</v>
      </c>
      <c r="BQ997">
        <v>1</v>
      </c>
      <c r="BR997" t="str">
        <f t="shared" si="527"/>
        <v>Enfermedad cardiovascular</v>
      </c>
    </row>
    <row r="998" spans="1:70" x14ac:dyDescent="0.25">
      <c r="A998" t="s">
        <v>998</v>
      </c>
      <c r="B998">
        <v>64</v>
      </c>
      <c r="C998" t="str">
        <f t="shared" si="498"/>
        <v>Adulto Mayor</v>
      </c>
      <c r="D998" t="s">
        <v>6</v>
      </c>
      <c r="E998">
        <v>25.6</v>
      </c>
      <c r="F998" t="str">
        <f t="shared" si="499"/>
        <v>Sobrepeso</v>
      </c>
      <c r="G998">
        <v>1</v>
      </c>
      <c r="H998" t="str">
        <f t="shared" si="500"/>
        <v>Tiene herencia</v>
      </c>
      <c r="I998">
        <v>143</v>
      </c>
      <c r="J998">
        <v>100</v>
      </c>
      <c r="K998">
        <v>94</v>
      </c>
      <c r="L998" t="str">
        <f t="shared" si="501"/>
        <v>Normal</v>
      </c>
      <c r="M998">
        <v>31</v>
      </c>
      <c r="N998" t="str">
        <f t="shared" si="502"/>
        <v>Reducida</v>
      </c>
      <c r="O998">
        <v>4</v>
      </c>
      <c r="P998" t="str">
        <f t="shared" si="503"/>
        <v>Incapacidad</v>
      </c>
      <c r="Q998">
        <v>0</v>
      </c>
      <c r="R998" t="str">
        <f t="shared" si="504"/>
        <v>No tiene cetoacidosis</v>
      </c>
      <c r="S998">
        <v>0</v>
      </c>
      <c r="T998" t="str">
        <f t="shared" si="505"/>
        <v>No tiene Insuficiencia</v>
      </c>
      <c r="U998">
        <v>1</v>
      </c>
      <c r="V998" t="str">
        <f t="shared" si="506"/>
        <v>Hipertenso</v>
      </c>
      <c r="W998">
        <v>2.9</v>
      </c>
      <c r="X998" t="str">
        <f t="shared" si="495"/>
        <v>Alto</v>
      </c>
      <c r="Y998">
        <v>56</v>
      </c>
      <c r="Z998" t="str">
        <f t="shared" si="496"/>
        <v>Elevado</v>
      </c>
      <c r="AA998">
        <v>27</v>
      </c>
      <c r="AB998" t="str">
        <f t="shared" si="507"/>
        <v>Dismucion grave</v>
      </c>
      <c r="AC998">
        <v>2801</v>
      </c>
      <c r="AD998" t="str">
        <f t="shared" si="508"/>
        <v>Proteinuria</v>
      </c>
      <c r="AE998">
        <v>2240</v>
      </c>
      <c r="AF998" t="str">
        <f t="shared" si="509"/>
        <v>Macroalbuminuria</v>
      </c>
      <c r="AG998">
        <v>683</v>
      </c>
      <c r="AH998" t="str">
        <f t="shared" si="510"/>
        <v>Poliuria</v>
      </c>
      <c r="AI998">
        <v>1</v>
      </c>
      <c r="AJ998" t="str">
        <f t="shared" si="511"/>
        <v>Diabetico</v>
      </c>
      <c r="AK998">
        <v>173</v>
      </c>
      <c r="AL998" t="str">
        <f t="shared" si="512"/>
        <v>Diabetes</v>
      </c>
      <c r="AM998">
        <v>7</v>
      </c>
      <c r="AN998" t="str">
        <f t="shared" si="513"/>
        <v>Diabetes</v>
      </c>
      <c r="AO998">
        <v>227</v>
      </c>
      <c r="AP998" t="str">
        <f t="shared" si="514"/>
        <v>Alto</v>
      </c>
      <c r="AQ998">
        <v>208</v>
      </c>
      <c r="AR998" t="str">
        <f t="shared" si="515"/>
        <v>Muy alto</v>
      </c>
      <c r="AS998">
        <v>43</v>
      </c>
      <c r="AT998" t="str">
        <f t="shared" si="516"/>
        <v>Bajo</v>
      </c>
      <c r="AU998">
        <v>248</v>
      </c>
      <c r="AV998" t="str">
        <f t="shared" si="517"/>
        <v>Alto</v>
      </c>
      <c r="AW998">
        <v>140</v>
      </c>
      <c r="AX998" t="str">
        <f t="shared" si="518"/>
        <v>Normal</v>
      </c>
      <c r="AY998">
        <v>6.3</v>
      </c>
      <c r="AZ998" t="str">
        <f t="shared" si="519"/>
        <v>Alto</v>
      </c>
      <c r="BA998">
        <v>8.1999999999999993</v>
      </c>
      <c r="BB998" t="str">
        <f t="shared" si="497"/>
        <v>Baja</v>
      </c>
      <c r="BC998">
        <v>7.9</v>
      </c>
      <c r="BD998" t="str">
        <f t="shared" si="520"/>
        <v>Bajo</v>
      </c>
      <c r="BE998">
        <v>4.9000000000000004</v>
      </c>
      <c r="BF998" t="str">
        <f t="shared" si="521"/>
        <v>Alto</v>
      </c>
      <c r="BG998">
        <v>0</v>
      </c>
      <c r="BH998" t="str">
        <f t="shared" si="522"/>
        <v>No Toma ECA</v>
      </c>
      <c r="BI998">
        <v>1</v>
      </c>
      <c r="BJ998" t="str">
        <f t="shared" si="523"/>
        <v>Toma ARB</v>
      </c>
      <c r="BK998">
        <v>0</v>
      </c>
      <c r="BL998" t="str">
        <f t="shared" si="524"/>
        <v>No toma diureticos</v>
      </c>
      <c r="BM998">
        <v>1</v>
      </c>
      <c r="BN998" t="str">
        <f t="shared" si="525"/>
        <v>Toma estatinas</v>
      </c>
      <c r="BO998">
        <v>1</v>
      </c>
      <c r="BP998" t="str">
        <f t="shared" si="526"/>
        <v>Enfermedad renal</v>
      </c>
      <c r="BQ998">
        <v>0</v>
      </c>
      <c r="BR998" t="str">
        <f t="shared" si="527"/>
        <v>Sano</v>
      </c>
    </row>
    <row r="999" spans="1:70" x14ac:dyDescent="0.25">
      <c r="A999" t="s">
        <v>999</v>
      </c>
      <c r="B999">
        <v>54</v>
      </c>
      <c r="C999" t="str">
        <f t="shared" si="498"/>
        <v>Adulto</v>
      </c>
      <c r="D999" t="s">
        <v>6</v>
      </c>
      <c r="E999">
        <v>34.6</v>
      </c>
      <c r="F999" t="str">
        <f t="shared" si="499"/>
        <v>Obesidad I</v>
      </c>
      <c r="G999">
        <v>0</v>
      </c>
      <c r="H999" t="str">
        <f t="shared" si="500"/>
        <v>No tiene herencia</v>
      </c>
      <c r="I999">
        <v>168</v>
      </c>
      <c r="J999">
        <v>99</v>
      </c>
      <c r="K999">
        <v>93</v>
      </c>
      <c r="L999" t="str">
        <f t="shared" si="501"/>
        <v>Normal</v>
      </c>
      <c r="M999">
        <v>40</v>
      </c>
      <c r="N999" t="str">
        <f t="shared" si="502"/>
        <v>Reducida</v>
      </c>
      <c r="O999">
        <v>3</v>
      </c>
      <c r="P999" t="str">
        <f t="shared" si="503"/>
        <v>Limitacion marcada</v>
      </c>
      <c r="Q999">
        <v>0</v>
      </c>
      <c r="R999" t="str">
        <f t="shared" si="504"/>
        <v>No tiene cetoacidosis</v>
      </c>
      <c r="S999">
        <v>1</v>
      </c>
      <c r="T999" t="str">
        <f t="shared" si="505"/>
        <v>Tiene Insuficiencia</v>
      </c>
      <c r="U999">
        <v>1</v>
      </c>
      <c r="V999" t="str">
        <f t="shared" si="506"/>
        <v>Hipertenso</v>
      </c>
      <c r="W999">
        <v>1.9</v>
      </c>
      <c r="X999" t="str">
        <f t="shared" si="495"/>
        <v>Alto</v>
      </c>
      <c r="Y999">
        <v>49</v>
      </c>
      <c r="Z999" t="str">
        <f t="shared" si="496"/>
        <v>Elevado</v>
      </c>
      <c r="AA999">
        <v>42</v>
      </c>
      <c r="AB999" t="str">
        <f t="shared" si="507"/>
        <v>Funcion disminuida moderada</v>
      </c>
      <c r="AC999">
        <v>702</v>
      </c>
      <c r="AD999" t="str">
        <f t="shared" si="508"/>
        <v>Proteinuria</v>
      </c>
      <c r="AE999">
        <v>491</v>
      </c>
      <c r="AF999" t="str">
        <f t="shared" si="509"/>
        <v>Macroalbuminuria</v>
      </c>
      <c r="AG999">
        <v>331</v>
      </c>
      <c r="AH999" t="str">
        <f t="shared" si="510"/>
        <v>Oliguria</v>
      </c>
      <c r="AI999">
        <v>0</v>
      </c>
      <c r="AJ999" t="str">
        <f t="shared" si="511"/>
        <v>No Diabetico</v>
      </c>
      <c r="AK999">
        <v>120</v>
      </c>
      <c r="AL999" t="str">
        <f t="shared" si="512"/>
        <v>Prediabetes</v>
      </c>
      <c r="AM999">
        <v>7.8</v>
      </c>
      <c r="AN999" t="str">
        <f t="shared" si="513"/>
        <v>Diabetes</v>
      </c>
      <c r="AO999">
        <v>291</v>
      </c>
      <c r="AP999" t="str">
        <f t="shared" si="514"/>
        <v>Riesgo</v>
      </c>
      <c r="AQ999">
        <v>177</v>
      </c>
      <c r="AR999" t="str">
        <f t="shared" si="515"/>
        <v>Alto</v>
      </c>
      <c r="AS999">
        <v>31</v>
      </c>
      <c r="AT999" t="str">
        <f t="shared" si="516"/>
        <v>Bajo</v>
      </c>
      <c r="AU999">
        <v>190</v>
      </c>
      <c r="AV999" t="str">
        <f t="shared" si="517"/>
        <v>Alto</v>
      </c>
      <c r="AW999">
        <v>138</v>
      </c>
      <c r="AX999" t="str">
        <f t="shared" si="518"/>
        <v>Normal</v>
      </c>
      <c r="AY999">
        <v>6.1</v>
      </c>
      <c r="AZ999" t="str">
        <f t="shared" si="519"/>
        <v>Alto</v>
      </c>
      <c r="BA999">
        <v>10.9</v>
      </c>
      <c r="BB999" t="str">
        <f t="shared" si="497"/>
        <v>Baja</v>
      </c>
      <c r="BC999">
        <v>7.9</v>
      </c>
      <c r="BD999" t="str">
        <f t="shared" si="520"/>
        <v>Bajo</v>
      </c>
      <c r="BE999">
        <v>5.2</v>
      </c>
      <c r="BF999" t="str">
        <f t="shared" si="521"/>
        <v>Alto</v>
      </c>
      <c r="BG999">
        <v>1</v>
      </c>
      <c r="BH999" t="str">
        <f t="shared" si="522"/>
        <v>Toma ECA</v>
      </c>
      <c r="BI999">
        <v>0</v>
      </c>
      <c r="BJ999" t="str">
        <f t="shared" si="523"/>
        <v>No toma ARB</v>
      </c>
      <c r="BK999">
        <v>1</v>
      </c>
      <c r="BL999" t="str">
        <f t="shared" si="524"/>
        <v>Toma diureticos</v>
      </c>
      <c r="BM999">
        <v>1</v>
      </c>
      <c r="BN999" t="str">
        <f t="shared" si="525"/>
        <v>Toma estatinas</v>
      </c>
      <c r="BO999">
        <v>1</v>
      </c>
      <c r="BP999" t="str">
        <f t="shared" si="526"/>
        <v>Enfermedad renal</v>
      </c>
      <c r="BQ999">
        <v>1</v>
      </c>
      <c r="BR999" t="str">
        <f t="shared" si="527"/>
        <v>Enfermedad cardiovascular</v>
      </c>
    </row>
    <row r="1000" spans="1:70" x14ac:dyDescent="0.25">
      <c r="A1000" t="s">
        <v>1000</v>
      </c>
      <c r="B1000">
        <v>83</v>
      </c>
      <c r="C1000" t="str">
        <f t="shared" si="498"/>
        <v>Adulto Mayor</v>
      </c>
      <c r="D1000" t="s">
        <v>6</v>
      </c>
      <c r="E1000">
        <v>35.1</v>
      </c>
      <c r="F1000" t="str">
        <f t="shared" si="499"/>
        <v>Obesidad II</v>
      </c>
      <c r="G1000">
        <v>0</v>
      </c>
      <c r="H1000" t="str">
        <f t="shared" si="500"/>
        <v>No tiene herencia</v>
      </c>
      <c r="I1000">
        <v>163</v>
      </c>
      <c r="J1000">
        <v>107</v>
      </c>
      <c r="K1000">
        <v>103</v>
      </c>
      <c r="L1000" t="str">
        <f t="shared" si="501"/>
        <v>Taquicardia</v>
      </c>
      <c r="M1000">
        <v>39</v>
      </c>
      <c r="N1000" t="str">
        <f t="shared" si="502"/>
        <v>Reducida</v>
      </c>
      <c r="O1000">
        <v>2</v>
      </c>
      <c r="P1000" t="str">
        <f t="shared" si="503"/>
        <v>Ligera limitaciones</v>
      </c>
      <c r="Q1000">
        <v>1</v>
      </c>
      <c r="R1000" t="str">
        <f t="shared" si="504"/>
        <v>Tiene cetoacidosis</v>
      </c>
      <c r="S1000">
        <v>0</v>
      </c>
      <c r="T1000" t="str">
        <f t="shared" si="505"/>
        <v>No tiene Insuficiencia</v>
      </c>
      <c r="U1000">
        <v>1</v>
      </c>
      <c r="V1000" t="str">
        <f t="shared" si="506"/>
        <v>Hipertenso</v>
      </c>
      <c r="W1000">
        <v>3.5</v>
      </c>
      <c r="X1000" t="str">
        <f t="shared" si="495"/>
        <v>Alto</v>
      </c>
      <c r="Y1000">
        <v>109</v>
      </c>
      <c r="Z1000" t="str">
        <f t="shared" si="496"/>
        <v>Riesgo</v>
      </c>
      <c r="AA1000">
        <v>23</v>
      </c>
      <c r="AB1000" t="str">
        <f t="shared" si="507"/>
        <v>Dismucion grave</v>
      </c>
      <c r="AC1000">
        <v>404</v>
      </c>
      <c r="AD1000" t="str">
        <f t="shared" si="508"/>
        <v>Proteinuria</v>
      </c>
      <c r="AE1000">
        <v>282</v>
      </c>
      <c r="AF1000" t="str">
        <f t="shared" si="509"/>
        <v>Microalbuminuria</v>
      </c>
      <c r="AG1000">
        <v>560</v>
      </c>
      <c r="AH1000" t="str">
        <f t="shared" si="510"/>
        <v>Poliuria</v>
      </c>
      <c r="AI1000">
        <v>1</v>
      </c>
      <c r="AJ1000" t="str">
        <f t="shared" si="511"/>
        <v>Diabetico</v>
      </c>
      <c r="AK1000">
        <v>219</v>
      </c>
      <c r="AL1000" t="str">
        <f t="shared" si="512"/>
        <v>Diabetes</v>
      </c>
      <c r="AM1000">
        <v>10.199999999999999</v>
      </c>
      <c r="AN1000" t="str">
        <f t="shared" si="513"/>
        <v>Diabetes</v>
      </c>
      <c r="AO1000">
        <v>262</v>
      </c>
      <c r="AP1000" t="str">
        <f t="shared" si="514"/>
        <v>Riesgo</v>
      </c>
      <c r="AQ1000">
        <v>196</v>
      </c>
      <c r="AR1000" t="str">
        <f t="shared" si="515"/>
        <v>Muy alto</v>
      </c>
      <c r="AS1000">
        <v>44</v>
      </c>
      <c r="AT1000" t="str">
        <f t="shared" si="516"/>
        <v>Bajo</v>
      </c>
      <c r="AU1000">
        <v>419</v>
      </c>
      <c r="AV1000" t="str">
        <f t="shared" si="517"/>
        <v>Alto</v>
      </c>
      <c r="AW1000">
        <v>135</v>
      </c>
      <c r="AX1000" t="str">
        <f t="shared" si="518"/>
        <v>Normal</v>
      </c>
      <c r="AY1000">
        <v>5.4</v>
      </c>
      <c r="AZ1000" t="str">
        <f t="shared" si="519"/>
        <v>Alto</v>
      </c>
      <c r="BA1000">
        <v>9.9</v>
      </c>
      <c r="BB1000" t="str">
        <f t="shared" si="497"/>
        <v>Baja</v>
      </c>
      <c r="BC1000">
        <v>8.1999999999999993</v>
      </c>
      <c r="BD1000" t="str">
        <f t="shared" si="520"/>
        <v>Bajo</v>
      </c>
      <c r="BE1000">
        <v>6.6</v>
      </c>
      <c r="BF1000" t="str">
        <f t="shared" si="521"/>
        <v>Alto</v>
      </c>
      <c r="BG1000">
        <v>1</v>
      </c>
      <c r="BH1000" t="str">
        <f t="shared" si="522"/>
        <v>Toma ECA</v>
      </c>
      <c r="BI1000">
        <v>0</v>
      </c>
      <c r="BJ1000" t="str">
        <f t="shared" si="523"/>
        <v>No toma ARB</v>
      </c>
      <c r="BK1000">
        <v>0</v>
      </c>
      <c r="BL1000" t="str">
        <f t="shared" si="524"/>
        <v>No toma diureticos</v>
      </c>
      <c r="BM1000">
        <v>0</v>
      </c>
      <c r="BN1000" t="str">
        <f t="shared" si="525"/>
        <v>No toma estatinas</v>
      </c>
      <c r="BO1000">
        <v>1</v>
      </c>
      <c r="BP1000" t="str">
        <f t="shared" si="526"/>
        <v>Enfermedad renal</v>
      </c>
      <c r="BQ1000">
        <v>1</v>
      </c>
      <c r="BR1000" t="str">
        <f t="shared" si="527"/>
        <v>Enfermedad cardiovascular</v>
      </c>
    </row>
    <row r="1001" spans="1:70" x14ac:dyDescent="0.25">
      <c r="A1001" t="s">
        <v>1001</v>
      </c>
      <c r="B1001">
        <v>55</v>
      </c>
      <c r="C1001" t="str">
        <f t="shared" si="498"/>
        <v>Adulto</v>
      </c>
      <c r="D1001" t="s">
        <v>6</v>
      </c>
      <c r="E1001">
        <v>38</v>
      </c>
      <c r="F1001" t="str">
        <f t="shared" si="499"/>
        <v>Obesidad II</v>
      </c>
      <c r="G1001">
        <v>1</v>
      </c>
      <c r="H1001" t="str">
        <f t="shared" si="500"/>
        <v>Tiene herencia</v>
      </c>
      <c r="I1001">
        <v>182</v>
      </c>
      <c r="J1001">
        <v>99</v>
      </c>
      <c r="K1001">
        <v>99</v>
      </c>
      <c r="L1001" t="str">
        <f t="shared" si="501"/>
        <v>Normal</v>
      </c>
      <c r="M1001">
        <v>38</v>
      </c>
      <c r="N1001" t="str">
        <f t="shared" si="502"/>
        <v>Reducida</v>
      </c>
      <c r="O1001">
        <v>4</v>
      </c>
      <c r="P1001" t="str">
        <f t="shared" si="503"/>
        <v>Incapacidad</v>
      </c>
      <c r="Q1001">
        <v>0</v>
      </c>
      <c r="R1001" t="str">
        <f t="shared" si="504"/>
        <v>No tiene cetoacidosis</v>
      </c>
      <c r="S1001">
        <v>0</v>
      </c>
      <c r="T1001" t="str">
        <f t="shared" si="505"/>
        <v>No tiene Insuficiencia</v>
      </c>
      <c r="U1001">
        <v>1</v>
      </c>
      <c r="V1001" t="str">
        <f t="shared" si="506"/>
        <v>Hipertenso</v>
      </c>
      <c r="W1001">
        <v>4.2</v>
      </c>
      <c r="X1001" t="str">
        <f t="shared" si="495"/>
        <v>Alto</v>
      </c>
      <c r="Y1001">
        <v>55</v>
      </c>
      <c r="Z1001" t="str">
        <f t="shared" si="496"/>
        <v>Elevado</v>
      </c>
      <c r="AA1001">
        <v>55</v>
      </c>
      <c r="AB1001" t="str">
        <f t="shared" si="507"/>
        <v>Funcion disminuida moderada</v>
      </c>
      <c r="AC1001">
        <v>796</v>
      </c>
      <c r="AD1001" t="str">
        <f t="shared" si="508"/>
        <v>Proteinuria</v>
      </c>
      <c r="AE1001">
        <v>636</v>
      </c>
      <c r="AF1001" t="str">
        <f t="shared" si="509"/>
        <v>Macroalbuminuria</v>
      </c>
      <c r="AG1001">
        <v>315</v>
      </c>
      <c r="AH1001" t="str">
        <f t="shared" si="510"/>
        <v>Oliguria</v>
      </c>
      <c r="AI1001">
        <v>1</v>
      </c>
      <c r="AJ1001" t="str">
        <f t="shared" si="511"/>
        <v>Diabetico</v>
      </c>
      <c r="AK1001">
        <v>179</v>
      </c>
      <c r="AL1001" t="str">
        <f t="shared" si="512"/>
        <v>Diabetes</v>
      </c>
      <c r="AM1001">
        <v>7</v>
      </c>
      <c r="AN1001" t="str">
        <f t="shared" si="513"/>
        <v>Diabetes</v>
      </c>
      <c r="AO1001">
        <v>273</v>
      </c>
      <c r="AP1001" t="str">
        <f t="shared" si="514"/>
        <v>Riesgo</v>
      </c>
      <c r="AQ1001">
        <v>180</v>
      </c>
      <c r="AR1001" t="str">
        <f t="shared" si="515"/>
        <v>Alto</v>
      </c>
      <c r="AS1001">
        <v>39</v>
      </c>
      <c r="AT1001" t="str">
        <f t="shared" si="516"/>
        <v>Bajo</v>
      </c>
      <c r="AU1001">
        <v>222</v>
      </c>
      <c r="AV1001" t="str">
        <f t="shared" si="517"/>
        <v>Alto</v>
      </c>
      <c r="AW1001">
        <v>135</v>
      </c>
      <c r="AX1001" t="str">
        <f t="shared" si="518"/>
        <v>Normal</v>
      </c>
      <c r="AY1001">
        <v>6.8</v>
      </c>
      <c r="AZ1001" t="str">
        <f t="shared" si="519"/>
        <v>Alto</v>
      </c>
      <c r="BA1001">
        <v>10.4</v>
      </c>
      <c r="BB1001" t="str">
        <f t="shared" si="497"/>
        <v>Baja</v>
      </c>
      <c r="BC1001">
        <v>8.4</v>
      </c>
      <c r="BD1001" t="str">
        <f t="shared" si="520"/>
        <v>Bajo</v>
      </c>
      <c r="BE1001">
        <v>5.3</v>
      </c>
      <c r="BF1001" t="str">
        <f t="shared" si="521"/>
        <v>Alto</v>
      </c>
      <c r="BG1001">
        <v>1</v>
      </c>
      <c r="BH1001" t="str">
        <f t="shared" si="522"/>
        <v>Toma ECA</v>
      </c>
      <c r="BI1001">
        <v>0</v>
      </c>
      <c r="BJ1001" t="str">
        <f t="shared" si="523"/>
        <v>No toma ARB</v>
      </c>
      <c r="BK1001">
        <v>0</v>
      </c>
      <c r="BL1001" t="str">
        <f t="shared" si="524"/>
        <v>No toma diureticos</v>
      </c>
      <c r="BM1001">
        <v>1</v>
      </c>
      <c r="BN1001" t="str">
        <f t="shared" si="525"/>
        <v>Toma estatinas</v>
      </c>
      <c r="BO1001">
        <v>1</v>
      </c>
      <c r="BP1001" t="str">
        <f t="shared" si="526"/>
        <v>Enfermedad renal</v>
      </c>
      <c r="BQ1001">
        <v>1</v>
      </c>
      <c r="BR1001" t="str">
        <f t="shared" si="527"/>
        <v>Enfermedad cardiovascular</v>
      </c>
    </row>
    <row r="1002" spans="1:70" x14ac:dyDescent="0.25">
      <c r="A1002" t="s">
        <v>1002</v>
      </c>
      <c r="B1002">
        <v>46</v>
      </c>
      <c r="C1002" t="str">
        <f t="shared" si="498"/>
        <v>Adulto</v>
      </c>
      <c r="D1002" t="s">
        <v>1</v>
      </c>
      <c r="E1002">
        <v>21.6</v>
      </c>
      <c r="F1002" t="str">
        <f t="shared" si="499"/>
        <v>Peso Normal</v>
      </c>
      <c r="G1002">
        <v>0</v>
      </c>
      <c r="H1002" t="str">
        <f t="shared" si="500"/>
        <v>No tiene herencia</v>
      </c>
      <c r="I1002">
        <v>103</v>
      </c>
      <c r="J1002">
        <v>78</v>
      </c>
      <c r="K1002">
        <v>67</v>
      </c>
      <c r="L1002" t="str">
        <f t="shared" si="501"/>
        <v>Normal</v>
      </c>
      <c r="M1002">
        <v>54</v>
      </c>
      <c r="N1002" t="str">
        <f t="shared" si="502"/>
        <v>Normal</v>
      </c>
      <c r="O1002">
        <v>1</v>
      </c>
      <c r="P1002" t="str">
        <f t="shared" si="503"/>
        <v>Sin limitaciones</v>
      </c>
      <c r="Q1002">
        <v>0</v>
      </c>
      <c r="R1002" t="str">
        <f t="shared" si="504"/>
        <v>No tiene cetoacidosis</v>
      </c>
      <c r="S1002">
        <v>0</v>
      </c>
      <c r="T1002" t="str">
        <f t="shared" si="505"/>
        <v>No tiene Insuficiencia</v>
      </c>
      <c r="U1002">
        <v>1</v>
      </c>
      <c r="V1002" t="str">
        <f t="shared" si="506"/>
        <v>Hipertenso</v>
      </c>
      <c r="W1002">
        <v>0.9</v>
      </c>
      <c r="X1002" t="str">
        <f t="shared" si="495"/>
        <v>Normal</v>
      </c>
      <c r="Y1002">
        <v>19</v>
      </c>
      <c r="Z1002" t="str">
        <f t="shared" si="496"/>
        <v>Normal</v>
      </c>
      <c r="AA1002">
        <v>62</v>
      </c>
      <c r="AB1002" t="str">
        <f t="shared" si="507"/>
        <v>Funcion disminuida</v>
      </c>
      <c r="AC1002">
        <v>10</v>
      </c>
      <c r="AD1002" t="str">
        <f t="shared" si="508"/>
        <v>Normal</v>
      </c>
      <c r="AE1002">
        <v>9</v>
      </c>
      <c r="AF1002" t="str">
        <f t="shared" si="509"/>
        <v>Normal</v>
      </c>
      <c r="AG1002">
        <v>1093</v>
      </c>
      <c r="AH1002" t="str">
        <f t="shared" si="510"/>
        <v>Poliuria</v>
      </c>
      <c r="AI1002">
        <v>0</v>
      </c>
      <c r="AJ1002" t="str">
        <f t="shared" si="511"/>
        <v>No Diabetico</v>
      </c>
      <c r="AK1002">
        <v>99</v>
      </c>
      <c r="AL1002" t="str">
        <f t="shared" si="512"/>
        <v>Normal</v>
      </c>
      <c r="AM1002">
        <v>5.9</v>
      </c>
      <c r="AN1002" t="str">
        <f t="shared" si="513"/>
        <v>Prediabetes</v>
      </c>
      <c r="AO1002">
        <v>199</v>
      </c>
      <c r="AP1002" t="str">
        <f t="shared" si="514"/>
        <v>Normal</v>
      </c>
      <c r="AQ1002">
        <v>127</v>
      </c>
      <c r="AR1002" t="str">
        <f t="shared" si="515"/>
        <v>Casi normal</v>
      </c>
      <c r="AS1002">
        <v>47</v>
      </c>
      <c r="AT1002" t="str">
        <f t="shared" si="516"/>
        <v>Bajo</v>
      </c>
      <c r="AU1002">
        <v>109</v>
      </c>
      <c r="AV1002" t="str">
        <f t="shared" si="517"/>
        <v>Normal</v>
      </c>
      <c r="AW1002">
        <v>135</v>
      </c>
      <c r="AX1002" t="str">
        <f t="shared" si="518"/>
        <v>Normal</v>
      </c>
      <c r="AY1002">
        <v>3.9</v>
      </c>
      <c r="AZ1002" t="str">
        <f t="shared" si="519"/>
        <v>Normal</v>
      </c>
      <c r="BA1002">
        <v>12.9</v>
      </c>
      <c r="BB1002" t="str">
        <f t="shared" si="497"/>
        <v>Baja</v>
      </c>
      <c r="BC1002">
        <v>8.6</v>
      </c>
      <c r="BD1002" t="str">
        <f t="shared" si="520"/>
        <v>Normal</v>
      </c>
      <c r="BE1002">
        <v>2.9</v>
      </c>
      <c r="BF1002" t="str">
        <f t="shared" si="521"/>
        <v>Normal</v>
      </c>
      <c r="BG1002">
        <v>0</v>
      </c>
      <c r="BH1002" t="str">
        <f t="shared" si="522"/>
        <v>No Toma ECA</v>
      </c>
      <c r="BI1002">
        <v>0</v>
      </c>
      <c r="BJ1002" t="str">
        <f t="shared" si="523"/>
        <v>No toma ARB</v>
      </c>
      <c r="BK1002">
        <v>0</v>
      </c>
      <c r="BL1002" t="str">
        <f t="shared" si="524"/>
        <v>No toma diureticos</v>
      </c>
      <c r="BM1002">
        <v>0</v>
      </c>
      <c r="BN1002" t="str">
        <f t="shared" si="525"/>
        <v>No toma estatinas</v>
      </c>
      <c r="BO1002">
        <v>0</v>
      </c>
      <c r="BP1002" t="str">
        <f t="shared" si="526"/>
        <v>Sano</v>
      </c>
      <c r="BQ1002">
        <v>0</v>
      </c>
      <c r="BR1002" t="str">
        <f t="shared" si="527"/>
        <v>Sano</v>
      </c>
    </row>
    <row r="1003" spans="1:70" x14ac:dyDescent="0.25">
      <c r="A1003" t="s">
        <v>1003</v>
      </c>
      <c r="B1003">
        <v>61</v>
      </c>
      <c r="C1003" t="str">
        <f t="shared" si="498"/>
        <v>Adulto Mayor</v>
      </c>
      <c r="D1003" t="s">
        <v>6</v>
      </c>
      <c r="E1003">
        <v>28.3</v>
      </c>
      <c r="F1003" t="str">
        <f t="shared" si="499"/>
        <v>Sobrepeso</v>
      </c>
      <c r="G1003">
        <v>0</v>
      </c>
      <c r="H1003" t="str">
        <f t="shared" si="500"/>
        <v>No tiene herencia</v>
      </c>
      <c r="I1003">
        <v>115</v>
      </c>
      <c r="J1003">
        <v>74</v>
      </c>
      <c r="K1003">
        <v>90</v>
      </c>
      <c r="L1003" t="str">
        <f t="shared" si="501"/>
        <v>Normal</v>
      </c>
      <c r="M1003">
        <v>63</v>
      </c>
      <c r="N1003" t="str">
        <f t="shared" si="502"/>
        <v>Normal</v>
      </c>
      <c r="O1003">
        <v>1</v>
      </c>
      <c r="P1003" t="str">
        <f t="shared" si="503"/>
        <v>Sin limitaciones</v>
      </c>
      <c r="Q1003">
        <v>0</v>
      </c>
      <c r="R1003" t="str">
        <f t="shared" si="504"/>
        <v>No tiene cetoacidosis</v>
      </c>
      <c r="S1003">
        <v>0</v>
      </c>
      <c r="T1003" t="str">
        <f t="shared" si="505"/>
        <v>No tiene Insuficiencia</v>
      </c>
      <c r="U1003">
        <v>1</v>
      </c>
      <c r="V1003" t="str">
        <f t="shared" si="506"/>
        <v>Hipertenso</v>
      </c>
      <c r="W1003">
        <v>1</v>
      </c>
      <c r="X1003" t="str">
        <f t="shared" si="495"/>
        <v>Normal</v>
      </c>
      <c r="Y1003">
        <v>28</v>
      </c>
      <c r="Z1003" t="str">
        <f t="shared" si="496"/>
        <v>Normal</v>
      </c>
      <c r="AA1003">
        <v>85</v>
      </c>
      <c r="AB1003" t="str">
        <f t="shared" si="507"/>
        <v>Funcion disminuida</v>
      </c>
      <c r="AC1003">
        <v>28</v>
      </c>
      <c r="AD1003" t="str">
        <f t="shared" si="508"/>
        <v>Normal</v>
      </c>
      <c r="AE1003">
        <v>19</v>
      </c>
      <c r="AF1003" t="str">
        <f t="shared" si="509"/>
        <v>Normal</v>
      </c>
      <c r="AG1003">
        <v>1290</v>
      </c>
      <c r="AH1003" t="str">
        <f t="shared" si="510"/>
        <v>Poliuria</v>
      </c>
      <c r="AI1003">
        <v>1</v>
      </c>
      <c r="AJ1003" t="str">
        <f t="shared" si="511"/>
        <v>Diabetico</v>
      </c>
      <c r="AK1003">
        <v>98</v>
      </c>
      <c r="AL1003" t="str">
        <f t="shared" si="512"/>
        <v>Normal</v>
      </c>
      <c r="AM1003">
        <v>5.8</v>
      </c>
      <c r="AN1003" t="str">
        <f t="shared" si="513"/>
        <v>Prediabetes</v>
      </c>
      <c r="AO1003">
        <v>190</v>
      </c>
      <c r="AP1003" t="str">
        <f t="shared" si="514"/>
        <v>Normal</v>
      </c>
      <c r="AQ1003">
        <v>115</v>
      </c>
      <c r="AR1003" t="str">
        <f t="shared" si="515"/>
        <v>Casi normal</v>
      </c>
      <c r="AS1003">
        <v>44</v>
      </c>
      <c r="AT1003" t="str">
        <f t="shared" si="516"/>
        <v>Bajo</v>
      </c>
      <c r="AU1003">
        <v>113</v>
      </c>
      <c r="AV1003" t="str">
        <f t="shared" si="517"/>
        <v>Normal</v>
      </c>
      <c r="AW1003">
        <v>143</v>
      </c>
      <c r="AX1003" t="str">
        <f t="shared" si="518"/>
        <v>Normal</v>
      </c>
      <c r="AY1003">
        <v>3.7</v>
      </c>
      <c r="AZ1003" t="str">
        <f t="shared" si="519"/>
        <v>Normal</v>
      </c>
      <c r="BA1003">
        <v>13.2</v>
      </c>
      <c r="BB1003" t="str">
        <f t="shared" si="497"/>
        <v>Normal</v>
      </c>
      <c r="BC1003">
        <v>10.4</v>
      </c>
      <c r="BD1003" t="str">
        <f t="shared" si="520"/>
        <v>Normal</v>
      </c>
      <c r="BE1003">
        <v>2.6</v>
      </c>
      <c r="BF1003" t="str">
        <f t="shared" si="521"/>
        <v>Normal</v>
      </c>
      <c r="BG1003">
        <v>1</v>
      </c>
      <c r="BH1003" t="str">
        <f t="shared" si="522"/>
        <v>Toma ECA</v>
      </c>
      <c r="BI1003">
        <v>0</v>
      </c>
      <c r="BJ1003" t="str">
        <f t="shared" si="523"/>
        <v>No toma ARB</v>
      </c>
      <c r="BK1003">
        <v>0</v>
      </c>
      <c r="BL1003" t="str">
        <f t="shared" si="524"/>
        <v>No toma diureticos</v>
      </c>
      <c r="BM1003">
        <v>1</v>
      </c>
      <c r="BN1003" t="str">
        <f t="shared" si="525"/>
        <v>Toma estatinas</v>
      </c>
      <c r="BO1003">
        <v>0</v>
      </c>
      <c r="BP1003" t="str">
        <f t="shared" si="526"/>
        <v>Sano</v>
      </c>
      <c r="BQ1003">
        <v>1</v>
      </c>
      <c r="BR1003" t="str">
        <f t="shared" si="527"/>
        <v>Enfermedad cardiovascular</v>
      </c>
    </row>
    <row r="1004" spans="1:70" x14ac:dyDescent="0.25">
      <c r="A1004" t="s">
        <v>1004</v>
      </c>
      <c r="B1004">
        <v>53</v>
      </c>
      <c r="C1004" t="str">
        <f t="shared" si="498"/>
        <v>Adulto</v>
      </c>
      <c r="D1004" t="s">
        <v>6</v>
      </c>
      <c r="E1004">
        <v>26.6</v>
      </c>
      <c r="F1004" t="str">
        <f t="shared" si="499"/>
        <v>Sobrepeso</v>
      </c>
      <c r="G1004">
        <v>0</v>
      </c>
      <c r="H1004" t="str">
        <f t="shared" si="500"/>
        <v>No tiene herencia</v>
      </c>
      <c r="I1004">
        <v>110</v>
      </c>
      <c r="J1004">
        <v>85</v>
      </c>
      <c r="K1004">
        <v>68</v>
      </c>
      <c r="L1004" t="str">
        <f t="shared" si="501"/>
        <v>Normal</v>
      </c>
      <c r="M1004">
        <v>61</v>
      </c>
      <c r="N1004" t="str">
        <f t="shared" si="502"/>
        <v>Normal</v>
      </c>
      <c r="O1004">
        <v>2</v>
      </c>
      <c r="P1004" t="str">
        <f t="shared" si="503"/>
        <v>Ligera limitaciones</v>
      </c>
      <c r="Q1004">
        <v>0</v>
      </c>
      <c r="R1004" t="str">
        <f t="shared" si="504"/>
        <v>No tiene cetoacidosis</v>
      </c>
      <c r="S1004">
        <v>0</v>
      </c>
      <c r="T1004" t="str">
        <f t="shared" si="505"/>
        <v>No tiene Insuficiencia</v>
      </c>
      <c r="U1004">
        <v>1</v>
      </c>
      <c r="V1004" t="str">
        <f t="shared" si="506"/>
        <v>Hipertenso</v>
      </c>
      <c r="W1004">
        <v>0.9</v>
      </c>
      <c r="X1004" t="str">
        <f t="shared" si="495"/>
        <v>Normal</v>
      </c>
      <c r="Y1004">
        <v>15</v>
      </c>
      <c r="Z1004" t="str">
        <f t="shared" si="496"/>
        <v>Bajo</v>
      </c>
      <c r="AA1004">
        <v>74</v>
      </c>
      <c r="AB1004" t="str">
        <f t="shared" si="507"/>
        <v>Funcion disminuida</v>
      </c>
      <c r="AC1004">
        <v>19</v>
      </c>
      <c r="AD1004" t="str">
        <f t="shared" si="508"/>
        <v>Normal</v>
      </c>
      <c r="AE1004">
        <v>13</v>
      </c>
      <c r="AF1004" t="str">
        <f t="shared" si="509"/>
        <v>Normal</v>
      </c>
      <c r="AG1004">
        <v>1388</v>
      </c>
      <c r="AH1004" t="str">
        <f t="shared" si="510"/>
        <v>Poliuria</v>
      </c>
      <c r="AI1004">
        <v>1</v>
      </c>
      <c r="AJ1004" t="str">
        <f t="shared" si="511"/>
        <v>Diabetico</v>
      </c>
      <c r="AK1004">
        <v>112</v>
      </c>
      <c r="AL1004" t="str">
        <f t="shared" si="512"/>
        <v>Prediabetes</v>
      </c>
      <c r="AM1004">
        <v>5</v>
      </c>
      <c r="AN1004" t="str">
        <f t="shared" si="513"/>
        <v>Normal</v>
      </c>
      <c r="AO1004">
        <v>206</v>
      </c>
      <c r="AP1004" t="str">
        <f t="shared" si="514"/>
        <v>Alto</v>
      </c>
      <c r="AQ1004">
        <v>122</v>
      </c>
      <c r="AR1004" t="str">
        <f t="shared" si="515"/>
        <v>Casi normal</v>
      </c>
      <c r="AS1004">
        <v>67</v>
      </c>
      <c r="AT1004" t="str">
        <f t="shared" si="516"/>
        <v>Normal</v>
      </c>
      <c r="AU1004">
        <v>160</v>
      </c>
      <c r="AV1004" t="str">
        <f t="shared" si="517"/>
        <v>Alto</v>
      </c>
      <c r="AW1004">
        <v>144</v>
      </c>
      <c r="AX1004" t="str">
        <f t="shared" si="518"/>
        <v>Normal</v>
      </c>
      <c r="AY1004">
        <v>4.4000000000000004</v>
      </c>
      <c r="AZ1004" t="str">
        <f t="shared" si="519"/>
        <v>Normal</v>
      </c>
      <c r="BA1004">
        <v>12.3</v>
      </c>
      <c r="BB1004" t="str">
        <f t="shared" si="497"/>
        <v>Normal</v>
      </c>
      <c r="BC1004">
        <v>9.6999999999999993</v>
      </c>
      <c r="BD1004" t="str">
        <f t="shared" si="520"/>
        <v>Normal</v>
      </c>
      <c r="BE1004">
        <v>3.1</v>
      </c>
      <c r="BF1004" t="str">
        <f t="shared" si="521"/>
        <v>Normal</v>
      </c>
      <c r="BG1004">
        <v>1</v>
      </c>
      <c r="BH1004" t="str">
        <f t="shared" si="522"/>
        <v>Toma ECA</v>
      </c>
      <c r="BI1004">
        <v>1</v>
      </c>
      <c r="BJ1004" t="str">
        <f t="shared" si="523"/>
        <v>Toma ARB</v>
      </c>
      <c r="BK1004">
        <v>1</v>
      </c>
      <c r="BL1004" t="str">
        <f t="shared" si="524"/>
        <v>Toma diureticos</v>
      </c>
      <c r="BM1004">
        <v>0</v>
      </c>
      <c r="BN1004" t="str">
        <f t="shared" si="525"/>
        <v>No toma estatinas</v>
      </c>
      <c r="BO1004">
        <v>0</v>
      </c>
      <c r="BP1004" t="str">
        <f t="shared" si="526"/>
        <v>Sano</v>
      </c>
      <c r="BQ1004">
        <v>0</v>
      </c>
      <c r="BR1004" t="str">
        <f t="shared" si="527"/>
        <v>Sano</v>
      </c>
    </row>
    <row r="1005" spans="1:70" x14ac:dyDescent="0.25">
      <c r="A1005" t="s">
        <v>1005</v>
      </c>
      <c r="B1005">
        <v>76</v>
      </c>
      <c r="C1005" t="str">
        <f t="shared" si="498"/>
        <v>Adulto Mayor</v>
      </c>
      <c r="D1005" t="s">
        <v>1</v>
      </c>
      <c r="E1005">
        <v>33.5</v>
      </c>
      <c r="F1005" t="str">
        <f t="shared" si="499"/>
        <v>Obesidad I</v>
      </c>
      <c r="G1005">
        <v>1</v>
      </c>
      <c r="H1005" t="str">
        <f t="shared" si="500"/>
        <v>Tiene herencia</v>
      </c>
      <c r="I1005">
        <v>149</v>
      </c>
      <c r="J1005">
        <v>95</v>
      </c>
      <c r="K1005">
        <v>82</v>
      </c>
      <c r="L1005" t="str">
        <f t="shared" si="501"/>
        <v>Normal</v>
      </c>
      <c r="M1005">
        <v>42</v>
      </c>
      <c r="N1005" t="str">
        <f t="shared" si="502"/>
        <v>Intermedia</v>
      </c>
      <c r="O1005">
        <v>2</v>
      </c>
      <c r="P1005" t="str">
        <f t="shared" si="503"/>
        <v>Ligera limitaciones</v>
      </c>
      <c r="Q1005">
        <v>1</v>
      </c>
      <c r="R1005" t="str">
        <f t="shared" si="504"/>
        <v>Tiene cetoacidosis</v>
      </c>
      <c r="S1005">
        <v>1</v>
      </c>
      <c r="T1005" t="str">
        <f t="shared" si="505"/>
        <v>Tiene Insuficiencia</v>
      </c>
      <c r="U1005">
        <v>1</v>
      </c>
      <c r="V1005" t="str">
        <f t="shared" si="506"/>
        <v>Hipertenso</v>
      </c>
      <c r="W1005">
        <v>3.2</v>
      </c>
      <c r="X1005" t="str">
        <f t="shared" si="495"/>
        <v>Alto</v>
      </c>
      <c r="Y1005">
        <v>118</v>
      </c>
      <c r="Z1005" t="str">
        <f t="shared" si="496"/>
        <v>Riesgo</v>
      </c>
      <c r="AA1005">
        <v>18</v>
      </c>
      <c r="AB1005" t="str">
        <f t="shared" si="507"/>
        <v>Dismucion grave</v>
      </c>
      <c r="AC1005">
        <v>731</v>
      </c>
      <c r="AD1005" t="str">
        <f t="shared" si="508"/>
        <v>Proteinuria</v>
      </c>
      <c r="AE1005">
        <v>584</v>
      </c>
      <c r="AF1005" t="str">
        <f t="shared" si="509"/>
        <v>Macroalbuminuria</v>
      </c>
      <c r="AG1005">
        <v>404</v>
      </c>
      <c r="AH1005" t="str">
        <f t="shared" si="510"/>
        <v>Oliguria</v>
      </c>
      <c r="AI1005">
        <v>1</v>
      </c>
      <c r="AJ1005" t="str">
        <f t="shared" si="511"/>
        <v>Diabetico</v>
      </c>
      <c r="AK1005">
        <v>149</v>
      </c>
      <c r="AL1005" t="str">
        <f t="shared" si="512"/>
        <v>Diabetes</v>
      </c>
      <c r="AM1005">
        <v>7.8</v>
      </c>
      <c r="AN1005" t="str">
        <f t="shared" si="513"/>
        <v>Diabetes</v>
      </c>
      <c r="AO1005">
        <v>302</v>
      </c>
      <c r="AP1005" t="str">
        <f t="shared" si="514"/>
        <v>Riesgo</v>
      </c>
      <c r="AQ1005">
        <v>147</v>
      </c>
      <c r="AR1005" t="str">
        <f t="shared" si="515"/>
        <v>Limite alto</v>
      </c>
      <c r="AS1005">
        <v>35</v>
      </c>
      <c r="AT1005" t="str">
        <f t="shared" si="516"/>
        <v>Bajo</v>
      </c>
      <c r="AU1005">
        <v>212</v>
      </c>
      <c r="AV1005" t="str">
        <f t="shared" si="517"/>
        <v>Alto</v>
      </c>
      <c r="AW1005">
        <v>137</v>
      </c>
      <c r="AX1005" t="str">
        <f t="shared" si="518"/>
        <v>Normal</v>
      </c>
      <c r="AY1005">
        <v>5.0999999999999996</v>
      </c>
      <c r="AZ1005" t="str">
        <f t="shared" si="519"/>
        <v>Alto</v>
      </c>
      <c r="BA1005">
        <v>9.8000000000000007</v>
      </c>
      <c r="BB1005" t="str">
        <f t="shared" si="497"/>
        <v>Baja</v>
      </c>
      <c r="BC1005">
        <v>8.1999999999999993</v>
      </c>
      <c r="BD1005" t="str">
        <f t="shared" si="520"/>
        <v>Bajo</v>
      </c>
      <c r="BE1005">
        <v>6.4</v>
      </c>
      <c r="BF1005" t="str">
        <f t="shared" si="521"/>
        <v>Alto</v>
      </c>
      <c r="BG1005">
        <v>1</v>
      </c>
      <c r="BH1005" t="str">
        <f t="shared" si="522"/>
        <v>Toma ECA</v>
      </c>
      <c r="BI1005">
        <v>1</v>
      </c>
      <c r="BJ1005" t="str">
        <f t="shared" si="523"/>
        <v>Toma ARB</v>
      </c>
      <c r="BK1005">
        <v>1</v>
      </c>
      <c r="BL1005" t="str">
        <f t="shared" si="524"/>
        <v>Toma diureticos</v>
      </c>
      <c r="BM1005">
        <v>0</v>
      </c>
      <c r="BN1005" t="str">
        <f t="shared" si="525"/>
        <v>No toma estatinas</v>
      </c>
      <c r="BO1005">
        <v>1</v>
      </c>
      <c r="BP1005" t="str">
        <f t="shared" si="526"/>
        <v>Enfermedad renal</v>
      </c>
      <c r="BQ1005">
        <v>1</v>
      </c>
      <c r="BR1005" t="str">
        <f t="shared" si="527"/>
        <v>Enfermedad cardiovascular</v>
      </c>
    </row>
    <row r="1006" spans="1:70" x14ac:dyDescent="0.25">
      <c r="A1006" t="s">
        <v>1006</v>
      </c>
      <c r="B1006">
        <v>55</v>
      </c>
      <c r="C1006" t="str">
        <f t="shared" si="498"/>
        <v>Adulto</v>
      </c>
      <c r="D1006" t="s">
        <v>1</v>
      </c>
      <c r="E1006">
        <v>28.4</v>
      </c>
      <c r="F1006" t="str">
        <f t="shared" si="499"/>
        <v>Sobrepeso</v>
      </c>
      <c r="G1006">
        <v>0</v>
      </c>
      <c r="H1006" t="str">
        <f t="shared" si="500"/>
        <v>No tiene herencia</v>
      </c>
      <c r="I1006">
        <v>112</v>
      </c>
      <c r="J1006">
        <v>71</v>
      </c>
      <c r="K1006">
        <v>76</v>
      </c>
      <c r="L1006" t="str">
        <f t="shared" si="501"/>
        <v>Normal</v>
      </c>
      <c r="M1006">
        <v>53</v>
      </c>
      <c r="N1006" t="str">
        <f t="shared" si="502"/>
        <v>Normal</v>
      </c>
      <c r="O1006">
        <v>1</v>
      </c>
      <c r="P1006" t="str">
        <f t="shared" si="503"/>
        <v>Sin limitaciones</v>
      </c>
      <c r="Q1006">
        <v>0</v>
      </c>
      <c r="R1006" t="str">
        <f t="shared" si="504"/>
        <v>No tiene cetoacidosis</v>
      </c>
      <c r="S1006">
        <v>0</v>
      </c>
      <c r="T1006" t="str">
        <f t="shared" si="505"/>
        <v>No tiene Insuficiencia</v>
      </c>
      <c r="U1006">
        <v>1</v>
      </c>
      <c r="V1006" t="str">
        <f t="shared" si="506"/>
        <v>Hipertenso</v>
      </c>
      <c r="W1006">
        <v>1</v>
      </c>
      <c r="X1006" t="str">
        <f t="shared" si="495"/>
        <v>Normal</v>
      </c>
      <c r="Y1006">
        <v>35</v>
      </c>
      <c r="Z1006" t="str">
        <f t="shared" si="496"/>
        <v>Normal</v>
      </c>
      <c r="AA1006">
        <v>84</v>
      </c>
      <c r="AB1006" t="str">
        <f t="shared" si="507"/>
        <v>Funcion disminuida</v>
      </c>
      <c r="AC1006">
        <v>29</v>
      </c>
      <c r="AD1006" t="str">
        <f t="shared" si="508"/>
        <v>Normal</v>
      </c>
      <c r="AE1006">
        <v>26</v>
      </c>
      <c r="AF1006" t="str">
        <f t="shared" si="509"/>
        <v>Normal</v>
      </c>
      <c r="AG1006">
        <v>2432</v>
      </c>
      <c r="AH1006" t="str">
        <f t="shared" si="510"/>
        <v>Poliuria</v>
      </c>
      <c r="AI1006">
        <v>0</v>
      </c>
      <c r="AJ1006" t="str">
        <f t="shared" si="511"/>
        <v>No Diabetico</v>
      </c>
      <c r="AK1006">
        <v>119</v>
      </c>
      <c r="AL1006" t="str">
        <f t="shared" si="512"/>
        <v>Prediabetes</v>
      </c>
      <c r="AM1006">
        <v>5.9</v>
      </c>
      <c r="AN1006" t="str">
        <f t="shared" si="513"/>
        <v>Prediabetes</v>
      </c>
      <c r="AO1006">
        <v>187</v>
      </c>
      <c r="AP1006" t="str">
        <f t="shared" si="514"/>
        <v>Normal</v>
      </c>
      <c r="AQ1006">
        <v>101</v>
      </c>
      <c r="AR1006" t="str">
        <f t="shared" si="515"/>
        <v>Casi normal</v>
      </c>
      <c r="AS1006">
        <v>46</v>
      </c>
      <c r="AT1006" t="str">
        <f t="shared" si="516"/>
        <v>Bajo</v>
      </c>
      <c r="AU1006">
        <v>113</v>
      </c>
      <c r="AV1006" t="str">
        <f t="shared" si="517"/>
        <v>Normal</v>
      </c>
      <c r="AW1006">
        <v>143</v>
      </c>
      <c r="AX1006" t="str">
        <f t="shared" si="518"/>
        <v>Normal</v>
      </c>
      <c r="AY1006">
        <v>4.5</v>
      </c>
      <c r="AZ1006" t="str">
        <f t="shared" si="519"/>
        <v>Normal</v>
      </c>
      <c r="BA1006">
        <v>15.2</v>
      </c>
      <c r="BB1006" t="str">
        <f t="shared" si="497"/>
        <v>Normal</v>
      </c>
      <c r="BC1006">
        <v>9.6</v>
      </c>
      <c r="BD1006" t="str">
        <f t="shared" si="520"/>
        <v>Normal</v>
      </c>
      <c r="BE1006">
        <v>2.8</v>
      </c>
      <c r="BF1006" t="str">
        <f t="shared" si="521"/>
        <v>Normal</v>
      </c>
      <c r="BG1006">
        <v>0</v>
      </c>
      <c r="BH1006" t="str">
        <f t="shared" si="522"/>
        <v>No Toma ECA</v>
      </c>
      <c r="BI1006">
        <v>0</v>
      </c>
      <c r="BJ1006" t="str">
        <f t="shared" si="523"/>
        <v>No toma ARB</v>
      </c>
      <c r="BK1006">
        <v>0</v>
      </c>
      <c r="BL1006" t="str">
        <f t="shared" si="524"/>
        <v>No toma diureticos</v>
      </c>
      <c r="BM1006">
        <v>0</v>
      </c>
      <c r="BN1006" t="str">
        <f t="shared" si="525"/>
        <v>No toma estatinas</v>
      </c>
      <c r="BO1006">
        <v>0</v>
      </c>
      <c r="BP1006" t="str">
        <f t="shared" si="526"/>
        <v>Sano</v>
      </c>
      <c r="BQ1006">
        <v>1</v>
      </c>
      <c r="BR1006" t="str">
        <f t="shared" si="527"/>
        <v>Enfermedad cardiovascular</v>
      </c>
    </row>
    <row r="1007" spans="1:70" x14ac:dyDescent="0.25">
      <c r="A1007" t="s">
        <v>1007</v>
      </c>
      <c r="B1007">
        <v>36</v>
      </c>
      <c r="C1007" t="str">
        <f t="shared" si="498"/>
        <v>Adulto</v>
      </c>
      <c r="D1007" t="s">
        <v>6</v>
      </c>
      <c r="E1007">
        <v>20.2</v>
      </c>
      <c r="F1007" t="str">
        <f t="shared" si="499"/>
        <v>Peso Normal</v>
      </c>
      <c r="G1007">
        <v>1</v>
      </c>
      <c r="H1007" t="str">
        <f t="shared" si="500"/>
        <v>Tiene herencia</v>
      </c>
      <c r="I1007">
        <v>127</v>
      </c>
      <c r="J1007">
        <v>68</v>
      </c>
      <c r="K1007">
        <v>75</v>
      </c>
      <c r="L1007" t="str">
        <f t="shared" si="501"/>
        <v>Normal</v>
      </c>
      <c r="M1007">
        <v>62</v>
      </c>
      <c r="N1007" t="str">
        <f t="shared" si="502"/>
        <v>Normal</v>
      </c>
      <c r="O1007">
        <v>1</v>
      </c>
      <c r="P1007" t="str">
        <f t="shared" si="503"/>
        <v>Sin limitaciones</v>
      </c>
      <c r="Q1007">
        <v>0</v>
      </c>
      <c r="R1007" t="str">
        <f t="shared" si="504"/>
        <v>No tiene cetoacidosis</v>
      </c>
      <c r="S1007">
        <v>0</v>
      </c>
      <c r="T1007" t="str">
        <f t="shared" si="505"/>
        <v>No tiene Insuficiencia</v>
      </c>
      <c r="U1007">
        <v>0</v>
      </c>
      <c r="V1007" t="str">
        <f t="shared" si="506"/>
        <v>Normotenso</v>
      </c>
      <c r="W1007">
        <v>0.6</v>
      </c>
      <c r="X1007" t="str">
        <f t="shared" si="495"/>
        <v>Normal</v>
      </c>
      <c r="Y1007">
        <v>18</v>
      </c>
      <c r="Z1007" t="str">
        <f t="shared" si="496"/>
        <v>Normal</v>
      </c>
      <c r="AA1007">
        <v>118</v>
      </c>
      <c r="AB1007" t="str">
        <f t="shared" si="507"/>
        <v>Normal</v>
      </c>
      <c r="AC1007">
        <v>19</v>
      </c>
      <c r="AD1007" t="str">
        <f t="shared" si="508"/>
        <v>Normal</v>
      </c>
      <c r="AE1007">
        <v>17</v>
      </c>
      <c r="AF1007" t="str">
        <f t="shared" si="509"/>
        <v>Normal</v>
      </c>
      <c r="AG1007">
        <v>1121</v>
      </c>
      <c r="AH1007" t="str">
        <f t="shared" si="510"/>
        <v>Poliuria</v>
      </c>
      <c r="AI1007">
        <v>0</v>
      </c>
      <c r="AJ1007" t="str">
        <f t="shared" si="511"/>
        <v>No Diabetico</v>
      </c>
      <c r="AK1007">
        <v>110</v>
      </c>
      <c r="AL1007" t="str">
        <f t="shared" si="512"/>
        <v>Prediabetes</v>
      </c>
      <c r="AM1007">
        <v>5.5</v>
      </c>
      <c r="AN1007" t="str">
        <f t="shared" si="513"/>
        <v>Normal</v>
      </c>
      <c r="AO1007">
        <v>197</v>
      </c>
      <c r="AP1007" t="str">
        <f t="shared" si="514"/>
        <v>Normal</v>
      </c>
      <c r="AQ1007">
        <v>115</v>
      </c>
      <c r="AR1007" t="str">
        <f t="shared" si="515"/>
        <v>Casi normal</v>
      </c>
      <c r="AS1007">
        <v>56</v>
      </c>
      <c r="AT1007" t="str">
        <f t="shared" si="516"/>
        <v>Bajo</v>
      </c>
      <c r="AU1007">
        <v>110</v>
      </c>
      <c r="AV1007" t="str">
        <f t="shared" si="517"/>
        <v>Normal</v>
      </c>
      <c r="AW1007">
        <v>145</v>
      </c>
      <c r="AX1007" t="str">
        <f t="shared" si="518"/>
        <v>Normal</v>
      </c>
      <c r="AY1007">
        <v>4.4000000000000004</v>
      </c>
      <c r="AZ1007" t="str">
        <f t="shared" si="519"/>
        <v>Normal</v>
      </c>
      <c r="BA1007">
        <v>15.1</v>
      </c>
      <c r="BB1007" t="str">
        <f t="shared" si="497"/>
        <v>Normal</v>
      </c>
      <c r="BC1007">
        <v>9.5</v>
      </c>
      <c r="BD1007" t="str">
        <f t="shared" si="520"/>
        <v>Normal</v>
      </c>
      <c r="BE1007">
        <v>2.6</v>
      </c>
      <c r="BF1007" t="str">
        <f t="shared" si="521"/>
        <v>Normal</v>
      </c>
      <c r="BG1007">
        <v>0</v>
      </c>
      <c r="BH1007" t="str">
        <f t="shared" si="522"/>
        <v>No Toma ECA</v>
      </c>
      <c r="BI1007">
        <v>1</v>
      </c>
      <c r="BJ1007" t="str">
        <f t="shared" si="523"/>
        <v>Toma ARB</v>
      </c>
      <c r="BK1007">
        <v>0</v>
      </c>
      <c r="BL1007" t="str">
        <f t="shared" si="524"/>
        <v>No toma diureticos</v>
      </c>
      <c r="BM1007">
        <v>0</v>
      </c>
      <c r="BN1007" t="str">
        <f t="shared" si="525"/>
        <v>No toma estatinas</v>
      </c>
      <c r="BO1007">
        <v>0</v>
      </c>
      <c r="BP1007" t="str">
        <f t="shared" si="526"/>
        <v>Sano</v>
      </c>
      <c r="BQ1007">
        <v>0</v>
      </c>
      <c r="BR1007" t="str">
        <f t="shared" si="527"/>
        <v>Sano</v>
      </c>
    </row>
    <row r="1008" spans="1:70" x14ac:dyDescent="0.25">
      <c r="A1008" t="s">
        <v>1008</v>
      </c>
      <c r="B1008">
        <v>50</v>
      </c>
      <c r="C1008" t="str">
        <f t="shared" si="498"/>
        <v>Adulto</v>
      </c>
      <c r="D1008" t="s">
        <v>6</v>
      </c>
      <c r="E1008">
        <v>37.9</v>
      </c>
      <c r="F1008" t="str">
        <f t="shared" si="499"/>
        <v>Obesidad II</v>
      </c>
      <c r="G1008">
        <v>1</v>
      </c>
      <c r="H1008" t="str">
        <f t="shared" si="500"/>
        <v>Tiene herencia</v>
      </c>
      <c r="I1008">
        <v>165</v>
      </c>
      <c r="J1008">
        <v>103</v>
      </c>
      <c r="K1008">
        <v>88</v>
      </c>
      <c r="L1008" t="str">
        <f t="shared" si="501"/>
        <v>Normal</v>
      </c>
      <c r="M1008">
        <v>44</v>
      </c>
      <c r="N1008" t="str">
        <f t="shared" si="502"/>
        <v>Intermedia</v>
      </c>
      <c r="O1008">
        <v>4</v>
      </c>
      <c r="P1008" t="str">
        <f t="shared" si="503"/>
        <v>Incapacidad</v>
      </c>
      <c r="Q1008">
        <v>0</v>
      </c>
      <c r="R1008" t="str">
        <f t="shared" si="504"/>
        <v>No tiene cetoacidosis</v>
      </c>
      <c r="S1008">
        <v>1</v>
      </c>
      <c r="T1008" t="str">
        <f t="shared" si="505"/>
        <v>Tiene Insuficiencia</v>
      </c>
      <c r="U1008">
        <v>1</v>
      </c>
      <c r="V1008" t="str">
        <f t="shared" si="506"/>
        <v>Hipertenso</v>
      </c>
      <c r="W1008">
        <v>2.5</v>
      </c>
      <c r="X1008" t="str">
        <f t="shared" si="495"/>
        <v>Alto</v>
      </c>
      <c r="Y1008">
        <v>96</v>
      </c>
      <c r="Z1008" t="str">
        <f t="shared" si="496"/>
        <v>Elevado</v>
      </c>
      <c r="AA1008">
        <v>37</v>
      </c>
      <c r="AB1008" t="str">
        <f t="shared" si="507"/>
        <v>Funcion disminuida moderada</v>
      </c>
      <c r="AC1008">
        <v>2144</v>
      </c>
      <c r="AD1008" t="str">
        <f t="shared" si="508"/>
        <v>Proteinuria</v>
      </c>
      <c r="AE1008">
        <v>1715</v>
      </c>
      <c r="AF1008" t="str">
        <f t="shared" si="509"/>
        <v>Macroalbuminuria</v>
      </c>
      <c r="AG1008">
        <v>416</v>
      </c>
      <c r="AH1008" t="str">
        <f t="shared" si="510"/>
        <v>Oliguria</v>
      </c>
      <c r="AI1008">
        <v>1</v>
      </c>
      <c r="AJ1008" t="str">
        <f t="shared" si="511"/>
        <v>Diabetico</v>
      </c>
      <c r="AK1008">
        <v>133</v>
      </c>
      <c r="AL1008" t="str">
        <f t="shared" si="512"/>
        <v>Diabetes</v>
      </c>
      <c r="AM1008">
        <v>8.8000000000000007</v>
      </c>
      <c r="AN1008" t="str">
        <f t="shared" si="513"/>
        <v>Diabetes</v>
      </c>
      <c r="AO1008">
        <v>216</v>
      </c>
      <c r="AP1008" t="str">
        <f t="shared" si="514"/>
        <v>Alto</v>
      </c>
      <c r="AQ1008">
        <v>167</v>
      </c>
      <c r="AR1008" t="str">
        <f t="shared" si="515"/>
        <v>Alto</v>
      </c>
      <c r="AS1008">
        <v>29</v>
      </c>
      <c r="AT1008" t="str">
        <f t="shared" si="516"/>
        <v>Bajo</v>
      </c>
      <c r="AU1008">
        <v>192</v>
      </c>
      <c r="AV1008" t="str">
        <f t="shared" si="517"/>
        <v>Alto</v>
      </c>
      <c r="AW1008">
        <v>140</v>
      </c>
      <c r="AX1008" t="str">
        <f t="shared" si="518"/>
        <v>Normal</v>
      </c>
      <c r="AY1008">
        <v>5.8</v>
      </c>
      <c r="AZ1008" t="str">
        <f t="shared" si="519"/>
        <v>Alto</v>
      </c>
      <c r="BA1008">
        <v>10.4</v>
      </c>
      <c r="BB1008" t="str">
        <f t="shared" si="497"/>
        <v>Baja</v>
      </c>
      <c r="BC1008">
        <v>8.9</v>
      </c>
      <c r="BD1008" t="str">
        <f t="shared" si="520"/>
        <v>Normal</v>
      </c>
      <c r="BE1008">
        <v>6.1</v>
      </c>
      <c r="BF1008" t="str">
        <f t="shared" si="521"/>
        <v>Alto</v>
      </c>
      <c r="BG1008">
        <v>1</v>
      </c>
      <c r="BH1008" t="str">
        <f t="shared" si="522"/>
        <v>Toma ECA</v>
      </c>
      <c r="BI1008">
        <v>1</v>
      </c>
      <c r="BJ1008" t="str">
        <f t="shared" si="523"/>
        <v>Toma ARB</v>
      </c>
      <c r="BK1008">
        <v>1</v>
      </c>
      <c r="BL1008" t="str">
        <f t="shared" si="524"/>
        <v>Toma diureticos</v>
      </c>
      <c r="BM1008">
        <v>1</v>
      </c>
      <c r="BN1008" t="str">
        <f t="shared" si="525"/>
        <v>Toma estatinas</v>
      </c>
      <c r="BO1008">
        <v>1</v>
      </c>
      <c r="BP1008" t="str">
        <f t="shared" si="526"/>
        <v>Enfermedad renal</v>
      </c>
      <c r="BQ1008">
        <v>0</v>
      </c>
      <c r="BR1008" t="str">
        <f t="shared" si="527"/>
        <v>Sano</v>
      </c>
    </row>
    <row r="1009" spans="1:70" x14ac:dyDescent="0.25">
      <c r="A1009" t="s">
        <v>1009</v>
      </c>
      <c r="B1009">
        <v>64</v>
      </c>
      <c r="C1009" t="str">
        <f t="shared" si="498"/>
        <v>Adulto Mayor</v>
      </c>
      <c r="D1009" t="s">
        <v>1</v>
      </c>
      <c r="E1009">
        <v>29.2</v>
      </c>
      <c r="F1009" t="str">
        <f t="shared" si="499"/>
        <v>Sobrepeso</v>
      </c>
      <c r="G1009">
        <v>0</v>
      </c>
      <c r="H1009" t="str">
        <f t="shared" si="500"/>
        <v>No tiene herencia</v>
      </c>
      <c r="I1009">
        <v>150</v>
      </c>
      <c r="J1009">
        <v>91</v>
      </c>
      <c r="K1009">
        <v>93</v>
      </c>
      <c r="L1009" t="str">
        <f t="shared" si="501"/>
        <v>Normal</v>
      </c>
      <c r="M1009">
        <v>50</v>
      </c>
      <c r="N1009" t="str">
        <f t="shared" si="502"/>
        <v>Normal</v>
      </c>
      <c r="O1009">
        <v>3</v>
      </c>
      <c r="P1009" t="str">
        <f t="shared" si="503"/>
        <v>Limitacion marcada</v>
      </c>
      <c r="Q1009">
        <v>1</v>
      </c>
      <c r="R1009" t="str">
        <f t="shared" si="504"/>
        <v>Tiene cetoacidosis</v>
      </c>
      <c r="S1009">
        <v>0</v>
      </c>
      <c r="T1009" t="str">
        <f t="shared" si="505"/>
        <v>No tiene Insuficiencia</v>
      </c>
      <c r="U1009">
        <v>1</v>
      </c>
      <c r="V1009" t="str">
        <f t="shared" si="506"/>
        <v>Hipertenso</v>
      </c>
      <c r="W1009">
        <v>3.7</v>
      </c>
      <c r="X1009" t="str">
        <f t="shared" si="495"/>
        <v>Alto</v>
      </c>
      <c r="Y1009">
        <v>88</v>
      </c>
      <c r="Z1009" t="str">
        <f t="shared" si="496"/>
        <v>Elevado</v>
      </c>
      <c r="AA1009">
        <v>29</v>
      </c>
      <c r="AB1009" t="str">
        <f t="shared" si="507"/>
        <v>Dismucion grave</v>
      </c>
      <c r="AC1009">
        <v>2342</v>
      </c>
      <c r="AD1009" t="str">
        <f t="shared" si="508"/>
        <v>Proteinuria</v>
      </c>
      <c r="AE1009">
        <v>1873</v>
      </c>
      <c r="AF1009" t="str">
        <f t="shared" si="509"/>
        <v>Macroalbuminuria</v>
      </c>
      <c r="AG1009">
        <v>836</v>
      </c>
      <c r="AH1009" t="str">
        <f t="shared" si="510"/>
        <v>Poliuria</v>
      </c>
      <c r="AI1009">
        <v>1</v>
      </c>
      <c r="AJ1009" t="str">
        <f t="shared" si="511"/>
        <v>Diabetico</v>
      </c>
      <c r="AK1009">
        <v>121</v>
      </c>
      <c r="AL1009" t="str">
        <f t="shared" si="512"/>
        <v>Prediabetes</v>
      </c>
      <c r="AM1009">
        <v>7.9</v>
      </c>
      <c r="AN1009" t="str">
        <f t="shared" si="513"/>
        <v>Diabetes</v>
      </c>
      <c r="AO1009">
        <v>231</v>
      </c>
      <c r="AP1009" t="str">
        <f t="shared" si="514"/>
        <v>Alto</v>
      </c>
      <c r="AQ1009">
        <v>218</v>
      </c>
      <c r="AR1009" t="str">
        <f t="shared" si="515"/>
        <v>Muy alto</v>
      </c>
      <c r="AS1009">
        <v>34</v>
      </c>
      <c r="AT1009" t="str">
        <f t="shared" si="516"/>
        <v>Bajo</v>
      </c>
      <c r="AU1009">
        <v>357</v>
      </c>
      <c r="AV1009" t="str">
        <f t="shared" si="517"/>
        <v>Alto</v>
      </c>
      <c r="AW1009">
        <v>125</v>
      </c>
      <c r="AX1009" t="str">
        <f t="shared" si="518"/>
        <v>Bajo</v>
      </c>
      <c r="AY1009">
        <v>6.4</v>
      </c>
      <c r="AZ1009" t="str">
        <f t="shared" si="519"/>
        <v>Alto</v>
      </c>
      <c r="BA1009">
        <v>9.1999999999999993</v>
      </c>
      <c r="BB1009" t="str">
        <f t="shared" si="497"/>
        <v>Baja</v>
      </c>
      <c r="BC1009">
        <v>7.7</v>
      </c>
      <c r="BD1009" t="str">
        <f t="shared" si="520"/>
        <v>Bajo</v>
      </c>
      <c r="BE1009">
        <v>7.2</v>
      </c>
      <c r="BF1009" t="str">
        <f t="shared" si="521"/>
        <v>Alto</v>
      </c>
      <c r="BG1009">
        <v>1</v>
      </c>
      <c r="BH1009" t="str">
        <f t="shared" si="522"/>
        <v>Toma ECA</v>
      </c>
      <c r="BI1009">
        <v>1</v>
      </c>
      <c r="BJ1009" t="str">
        <f t="shared" si="523"/>
        <v>Toma ARB</v>
      </c>
      <c r="BK1009">
        <v>0</v>
      </c>
      <c r="BL1009" t="str">
        <f t="shared" si="524"/>
        <v>No toma diureticos</v>
      </c>
      <c r="BM1009">
        <v>1</v>
      </c>
      <c r="BN1009" t="str">
        <f t="shared" si="525"/>
        <v>Toma estatinas</v>
      </c>
      <c r="BO1009">
        <v>1</v>
      </c>
      <c r="BP1009" t="str">
        <f t="shared" si="526"/>
        <v>Enfermedad renal</v>
      </c>
      <c r="BQ1009">
        <v>1</v>
      </c>
      <c r="BR1009" t="str">
        <f t="shared" si="527"/>
        <v>Enfermedad cardiovascular</v>
      </c>
    </row>
    <row r="1010" spans="1:70" x14ac:dyDescent="0.25">
      <c r="A1010" t="s">
        <v>1010</v>
      </c>
      <c r="B1010">
        <v>59</v>
      </c>
      <c r="C1010" t="str">
        <f t="shared" si="498"/>
        <v>Adulto</v>
      </c>
      <c r="D1010" t="s">
        <v>1</v>
      </c>
      <c r="E1010">
        <v>36.799999999999997</v>
      </c>
      <c r="F1010" t="str">
        <f t="shared" si="499"/>
        <v>Obesidad II</v>
      </c>
      <c r="G1010">
        <v>1</v>
      </c>
      <c r="H1010" t="str">
        <f t="shared" si="500"/>
        <v>Tiene herencia</v>
      </c>
      <c r="I1010">
        <v>150</v>
      </c>
      <c r="J1010">
        <v>90</v>
      </c>
      <c r="K1010">
        <v>100</v>
      </c>
      <c r="L1010" t="str">
        <f t="shared" si="501"/>
        <v>Normal</v>
      </c>
      <c r="M1010">
        <v>34</v>
      </c>
      <c r="N1010" t="str">
        <f t="shared" si="502"/>
        <v>Reducida</v>
      </c>
      <c r="O1010">
        <v>3</v>
      </c>
      <c r="P1010" t="str">
        <f t="shared" si="503"/>
        <v>Limitacion marcada</v>
      </c>
      <c r="Q1010">
        <v>0</v>
      </c>
      <c r="R1010" t="str">
        <f t="shared" si="504"/>
        <v>No tiene cetoacidosis</v>
      </c>
      <c r="S1010">
        <v>0</v>
      </c>
      <c r="T1010" t="str">
        <f t="shared" si="505"/>
        <v>No tiene Insuficiencia</v>
      </c>
      <c r="U1010">
        <v>1</v>
      </c>
      <c r="V1010" t="str">
        <f t="shared" si="506"/>
        <v>Hipertenso</v>
      </c>
      <c r="W1010">
        <v>1.7</v>
      </c>
      <c r="X1010" t="str">
        <f t="shared" si="495"/>
        <v>Alto</v>
      </c>
      <c r="Y1010">
        <v>106</v>
      </c>
      <c r="Z1010" t="str">
        <f t="shared" si="496"/>
        <v>Riesgo</v>
      </c>
      <c r="AA1010">
        <v>19</v>
      </c>
      <c r="AB1010" t="str">
        <f t="shared" si="507"/>
        <v>Dismucion grave</v>
      </c>
      <c r="AC1010">
        <v>2615</v>
      </c>
      <c r="AD1010" t="str">
        <f t="shared" si="508"/>
        <v>Proteinuria</v>
      </c>
      <c r="AE1010">
        <v>1830</v>
      </c>
      <c r="AF1010" t="str">
        <f t="shared" si="509"/>
        <v>Macroalbuminuria</v>
      </c>
      <c r="AG1010">
        <v>839</v>
      </c>
      <c r="AH1010" t="str">
        <f t="shared" si="510"/>
        <v>Poliuria</v>
      </c>
      <c r="AI1010">
        <v>0</v>
      </c>
      <c r="AJ1010" t="str">
        <f t="shared" si="511"/>
        <v>No Diabetico</v>
      </c>
      <c r="AK1010">
        <v>214</v>
      </c>
      <c r="AL1010" t="str">
        <f t="shared" si="512"/>
        <v>Diabetes</v>
      </c>
      <c r="AM1010">
        <v>7.9</v>
      </c>
      <c r="AN1010" t="str">
        <f t="shared" si="513"/>
        <v>Diabetes</v>
      </c>
      <c r="AO1010">
        <v>206</v>
      </c>
      <c r="AP1010" t="str">
        <f t="shared" si="514"/>
        <v>Alto</v>
      </c>
      <c r="AQ1010">
        <v>143</v>
      </c>
      <c r="AR1010" t="str">
        <f t="shared" si="515"/>
        <v>Limite alto</v>
      </c>
      <c r="AS1010">
        <v>31</v>
      </c>
      <c r="AT1010" t="str">
        <f t="shared" si="516"/>
        <v>Bajo</v>
      </c>
      <c r="AU1010">
        <v>305</v>
      </c>
      <c r="AV1010" t="str">
        <f t="shared" si="517"/>
        <v>Alto</v>
      </c>
      <c r="AW1010">
        <v>131</v>
      </c>
      <c r="AX1010" t="str">
        <f t="shared" si="518"/>
        <v>Bajo</v>
      </c>
      <c r="AY1010">
        <v>6.9</v>
      </c>
      <c r="AZ1010" t="str">
        <f t="shared" si="519"/>
        <v>Alto</v>
      </c>
      <c r="BA1010">
        <v>9.4</v>
      </c>
      <c r="BB1010" t="str">
        <f t="shared" si="497"/>
        <v>Baja</v>
      </c>
      <c r="BC1010">
        <v>8.3000000000000007</v>
      </c>
      <c r="BD1010" t="str">
        <f t="shared" si="520"/>
        <v>Bajo</v>
      </c>
      <c r="BE1010">
        <v>4.5999999999999996</v>
      </c>
      <c r="BF1010" t="str">
        <f t="shared" si="521"/>
        <v>Alto</v>
      </c>
      <c r="BG1010">
        <v>0</v>
      </c>
      <c r="BH1010" t="str">
        <f t="shared" si="522"/>
        <v>No Toma ECA</v>
      </c>
      <c r="BI1010">
        <v>1</v>
      </c>
      <c r="BJ1010" t="str">
        <f t="shared" si="523"/>
        <v>Toma ARB</v>
      </c>
      <c r="BK1010">
        <v>0</v>
      </c>
      <c r="BL1010" t="str">
        <f t="shared" si="524"/>
        <v>No toma diureticos</v>
      </c>
      <c r="BM1010">
        <v>1</v>
      </c>
      <c r="BN1010" t="str">
        <f t="shared" si="525"/>
        <v>Toma estatinas</v>
      </c>
      <c r="BO1010">
        <v>1</v>
      </c>
      <c r="BP1010" t="str">
        <f t="shared" si="526"/>
        <v>Enfermedad renal</v>
      </c>
      <c r="BQ1010">
        <v>1</v>
      </c>
      <c r="BR1010" t="str">
        <f t="shared" si="527"/>
        <v>Enfermedad cardiovascular</v>
      </c>
    </row>
    <row r="1011" spans="1:70" x14ac:dyDescent="0.25">
      <c r="A1011" t="s">
        <v>1011</v>
      </c>
      <c r="B1011">
        <v>38</v>
      </c>
      <c r="C1011" t="str">
        <f t="shared" si="498"/>
        <v>Adulto</v>
      </c>
      <c r="D1011" t="s">
        <v>6</v>
      </c>
      <c r="E1011">
        <v>23.7</v>
      </c>
      <c r="F1011" t="str">
        <f t="shared" si="499"/>
        <v>Peso Normal</v>
      </c>
      <c r="G1011">
        <v>1</v>
      </c>
      <c r="H1011" t="str">
        <f t="shared" si="500"/>
        <v>Tiene herencia</v>
      </c>
      <c r="I1011">
        <v>120</v>
      </c>
      <c r="J1011">
        <v>79</v>
      </c>
      <c r="K1011">
        <v>78</v>
      </c>
      <c r="L1011" t="str">
        <f t="shared" si="501"/>
        <v>Normal</v>
      </c>
      <c r="M1011">
        <v>51</v>
      </c>
      <c r="N1011" t="str">
        <f t="shared" si="502"/>
        <v>Normal</v>
      </c>
      <c r="O1011">
        <v>2</v>
      </c>
      <c r="P1011" t="str">
        <f t="shared" si="503"/>
        <v>Ligera limitaciones</v>
      </c>
      <c r="Q1011">
        <v>0</v>
      </c>
      <c r="R1011" t="str">
        <f t="shared" si="504"/>
        <v>No tiene cetoacidosis</v>
      </c>
      <c r="S1011">
        <v>0</v>
      </c>
      <c r="T1011" t="str">
        <f t="shared" si="505"/>
        <v>No tiene Insuficiencia</v>
      </c>
      <c r="U1011">
        <v>1</v>
      </c>
      <c r="V1011" t="str">
        <f t="shared" si="506"/>
        <v>Hipertenso</v>
      </c>
      <c r="W1011">
        <v>0.9</v>
      </c>
      <c r="X1011" t="str">
        <f t="shared" si="495"/>
        <v>Normal</v>
      </c>
      <c r="Y1011">
        <v>37</v>
      </c>
      <c r="Z1011" t="str">
        <f t="shared" si="496"/>
        <v>Normal</v>
      </c>
      <c r="AA1011">
        <v>99</v>
      </c>
      <c r="AB1011" t="str">
        <f t="shared" si="507"/>
        <v>Normal</v>
      </c>
      <c r="AC1011">
        <v>17</v>
      </c>
      <c r="AD1011" t="str">
        <f t="shared" si="508"/>
        <v>Normal</v>
      </c>
      <c r="AE1011">
        <v>11</v>
      </c>
      <c r="AF1011" t="str">
        <f t="shared" si="509"/>
        <v>Normal</v>
      </c>
      <c r="AG1011">
        <v>1223</v>
      </c>
      <c r="AH1011" t="str">
        <f t="shared" si="510"/>
        <v>Poliuria</v>
      </c>
      <c r="AI1011">
        <v>0</v>
      </c>
      <c r="AJ1011" t="str">
        <f t="shared" si="511"/>
        <v>No Diabetico</v>
      </c>
      <c r="AK1011">
        <v>107</v>
      </c>
      <c r="AL1011" t="str">
        <f t="shared" si="512"/>
        <v>Prediabetes</v>
      </c>
      <c r="AM1011">
        <v>5.5</v>
      </c>
      <c r="AN1011" t="str">
        <f t="shared" si="513"/>
        <v>Normal</v>
      </c>
      <c r="AO1011">
        <v>200</v>
      </c>
      <c r="AP1011" t="str">
        <f t="shared" si="514"/>
        <v>Alto</v>
      </c>
      <c r="AQ1011">
        <v>101</v>
      </c>
      <c r="AR1011" t="str">
        <f t="shared" si="515"/>
        <v>Casi normal</v>
      </c>
      <c r="AS1011">
        <v>64</v>
      </c>
      <c r="AT1011" t="str">
        <f t="shared" si="516"/>
        <v>Normal</v>
      </c>
      <c r="AU1011">
        <v>157</v>
      </c>
      <c r="AV1011" t="str">
        <f t="shared" si="517"/>
        <v>Alto</v>
      </c>
      <c r="AW1011">
        <v>144</v>
      </c>
      <c r="AX1011" t="str">
        <f t="shared" si="518"/>
        <v>Normal</v>
      </c>
      <c r="AY1011">
        <v>3.9</v>
      </c>
      <c r="AZ1011" t="str">
        <f t="shared" si="519"/>
        <v>Normal</v>
      </c>
      <c r="BA1011">
        <v>13.4</v>
      </c>
      <c r="BB1011" t="str">
        <f t="shared" si="497"/>
        <v>Normal</v>
      </c>
      <c r="BC1011">
        <v>10.199999999999999</v>
      </c>
      <c r="BD1011" t="str">
        <f t="shared" si="520"/>
        <v>Normal</v>
      </c>
      <c r="BE1011">
        <v>4.2</v>
      </c>
      <c r="BF1011" t="str">
        <f t="shared" si="521"/>
        <v>Normal</v>
      </c>
      <c r="BG1011">
        <v>0</v>
      </c>
      <c r="BH1011" t="str">
        <f t="shared" si="522"/>
        <v>No Toma ECA</v>
      </c>
      <c r="BI1011">
        <v>1</v>
      </c>
      <c r="BJ1011" t="str">
        <f t="shared" si="523"/>
        <v>Toma ARB</v>
      </c>
      <c r="BK1011">
        <v>1</v>
      </c>
      <c r="BL1011" t="str">
        <f t="shared" si="524"/>
        <v>Toma diureticos</v>
      </c>
      <c r="BM1011">
        <v>1</v>
      </c>
      <c r="BN1011" t="str">
        <f t="shared" si="525"/>
        <v>Toma estatinas</v>
      </c>
      <c r="BO1011">
        <v>0</v>
      </c>
      <c r="BP1011" t="str">
        <f t="shared" si="526"/>
        <v>Sano</v>
      </c>
      <c r="BQ1011">
        <v>0</v>
      </c>
      <c r="BR1011" t="str">
        <f t="shared" si="527"/>
        <v>Sano</v>
      </c>
    </row>
    <row r="1012" spans="1:70" x14ac:dyDescent="0.25">
      <c r="A1012" t="s">
        <v>1012</v>
      </c>
      <c r="B1012">
        <v>62</v>
      </c>
      <c r="C1012" t="str">
        <f t="shared" si="498"/>
        <v>Adulto Mayor</v>
      </c>
      <c r="D1012" t="s">
        <v>6</v>
      </c>
      <c r="E1012">
        <v>30.5</v>
      </c>
      <c r="F1012" t="str">
        <f t="shared" si="499"/>
        <v>Obesidad I</v>
      </c>
      <c r="G1012">
        <v>0</v>
      </c>
      <c r="H1012" t="str">
        <f t="shared" si="500"/>
        <v>No tiene herencia</v>
      </c>
      <c r="I1012">
        <v>175</v>
      </c>
      <c r="J1012">
        <v>92</v>
      </c>
      <c r="K1012">
        <v>89</v>
      </c>
      <c r="L1012" t="str">
        <f t="shared" si="501"/>
        <v>Normal</v>
      </c>
      <c r="M1012">
        <v>39</v>
      </c>
      <c r="N1012" t="str">
        <f t="shared" si="502"/>
        <v>Reducida</v>
      </c>
      <c r="O1012">
        <v>3</v>
      </c>
      <c r="P1012" t="str">
        <f t="shared" si="503"/>
        <v>Limitacion marcada</v>
      </c>
      <c r="Q1012">
        <v>1</v>
      </c>
      <c r="R1012" t="str">
        <f t="shared" si="504"/>
        <v>Tiene cetoacidosis</v>
      </c>
      <c r="S1012">
        <v>0</v>
      </c>
      <c r="T1012" t="str">
        <f t="shared" si="505"/>
        <v>No tiene Insuficiencia</v>
      </c>
      <c r="U1012">
        <v>1</v>
      </c>
      <c r="V1012" t="str">
        <f t="shared" si="506"/>
        <v>Hipertenso</v>
      </c>
      <c r="W1012">
        <v>2.2999999999999998</v>
      </c>
      <c r="X1012" t="str">
        <f t="shared" si="495"/>
        <v>Alto</v>
      </c>
      <c r="Y1012">
        <v>116</v>
      </c>
      <c r="Z1012" t="str">
        <f t="shared" si="496"/>
        <v>Riesgo</v>
      </c>
      <c r="AA1012">
        <v>34</v>
      </c>
      <c r="AB1012" t="str">
        <f t="shared" si="507"/>
        <v>Funcion disminuida moderada</v>
      </c>
      <c r="AC1012">
        <v>2114</v>
      </c>
      <c r="AD1012" t="str">
        <f t="shared" si="508"/>
        <v>Proteinuria</v>
      </c>
      <c r="AE1012">
        <v>1691</v>
      </c>
      <c r="AF1012" t="str">
        <f t="shared" si="509"/>
        <v>Macroalbuminuria</v>
      </c>
      <c r="AG1012">
        <v>501</v>
      </c>
      <c r="AH1012" t="str">
        <f t="shared" si="510"/>
        <v>Poliuria</v>
      </c>
      <c r="AI1012">
        <v>0</v>
      </c>
      <c r="AJ1012" t="str">
        <f t="shared" si="511"/>
        <v>No Diabetico</v>
      </c>
      <c r="AK1012">
        <v>154</v>
      </c>
      <c r="AL1012" t="str">
        <f t="shared" si="512"/>
        <v>Diabetes</v>
      </c>
      <c r="AM1012">
        <v>9.4</v>
      </c>
      <c r="AN1012" t="str">
        <f t="shared" si="513"/>
        <v>Diabetes</v>
      </c>
      <c r="AO1012">
        <v>266</v>
      </c>
      <c r="AP1012" t="str">
        <f t="shared" si="514"/>
        <v>Riesgo</v>
      </c>
      <c r="AQ1012">
        <v>176</v>
      </c>
      <c r="AR1012" t="str">
        <f t="shared" si="515"/>
        <v>Alto</v>
      </c>
      <c r="AS1012">
        <v>41</v>
      </c>
      <c r="AT1012" t="str">
        <f t="shared" si="516"/>
        <v>Bajo</v>
      </c>
      <c r="AU1012">
        <v>357</v>
      </c>
      <c r="AV1012" t="str">
        <f t="shared" si="517"/>
        <v>Alto</v>
      </c>
      <c r="AW1012">
        <v>132</v>
      </c>
      <c r="AX1012" t="str">
        <f t="shared" si="518"/>
        <v>Bajo</v>
      </c>
      <c r="AY1012">
        <v>5.5</v>
      </c>
      <c r="AZ1012" t="str">
        <f t="shared" si="519"/>
        <v>Alto</v>
      </c>
      <c r="BA1012">
        <v>11</v>
      </c>
      <c r="BB1012" t="str">
        <f t="shared" si="497"/>
        <v>Baja</v>
      </c>
      <c r="BC1012">
        <v>8.9</v>
      </c>
      <c r="BD1012" t="str">
        <f t="shared" si="520"/>
        <v>Normal</v>
      </c>
      <c r="BE1012">
        <v>6.7</v>
      </c>
      <c r="BF1012" t="str">
        <f t="shared" si="521"/>
        <v>Alto</v>
      </c>
      <c r="BG1012">
        <v>1</v>
      </c>
      <c r="BH1012" t="str">
        <f t="shared" si="522"/>
        <v>Toma ECA</v>
      </c>
      <c r="BI1012">
        <v>1</v>
      </c>
      <c r="BJ1012" t="str">
        <f t="shared" si="523"/>
        <v>Toma ARB</v>
      </c>
      <c r="BK1012">
        <v>1</v>
      </c>
      <c r="BL1012" t="str">
        <f t="shared" si="524"/>
        <v>Toma diureticos</v>
      </c>
      <c r="BM1012">
        <v>0</v>
      </c>
      <c r="BN1012" t="str">
        <f t="shared" si="525"/>
        <v>No toma estatinas</v>
      </c>
      <c r="BO1012">
        <v>1</v>
      </c>
      <c r="BP1012" t="str">
        <f t="shared" si="526"/>
        <v>Enfermedad renal</v>
      </c>
      <c r="BQ1012">
        <v>0</v>
      </c>
      <c r="BR1012" t="str">
        <f t="shared" si="527"/>
        <v>Sano</v>
      </c>
    </row>
    <row r="1013" spans="1:70" x14ac:dyDescent="0.25">
      <c r="A1013" t="s">
        <v>1013</v>
      </c>
      <c r="B1013">
        <v>54</v>
      </c>
      <c r="C1013" t="str">
        <f t="shared" si="498"/>
        <v>Adulto</v>
      </c>
      <c r="D1013" t="s">
        <v>6</v>
      </c>
      <c r="E1013">
        <v>18.3</v>
      </c>
      <c r="F1013" t="str">
        <f t="shared" si="499"/>
        <v>Bajo peso</v>
      </c>
      <c r="G1013">
        <v>1</v>
      </c>
      <c r="H1013" t="str">
        <f t="shared" si="500"/>
        <v>Tiene herencia</v>
      </c>
      <c r="I1013">
        <v>127</v>
      </c>
      <c r="J1013">
        <v>76</v>
      </c>
      <c r="K1013">
        <v>78</v>
      </c>
      <c r="L1013" t="str">
        <f t="shared" si="501"/>
        <v>Normal</v>
      </c>
      <c r="M1013">
        <v>66</v>
      </c>
      <c r="N1013" t="str">
        <f t="shared" si="502"/>
        <v>Normal</v>
      </c>
      <c r="O1013">
        <v>1</v>
      </c>
      <c r="P1013" t="str">
        <f t="shared" si="503"/>
        <v>Sin limitaciones</v>
      </c>
      <c r="Q1013">
        <v>0</v>
      </c>
      <c r="R1013" t="str">
        <f t="shared" si="504"/>
        <v>No tiene cetoacidosis</v>
      </c>
      <c r="S1013">
        <v>0</v>
      </c>
      <c r="T1013" t="str">
        <f t="shared" si="505"/>
        <v>No tiene Insuficiencia</v>
      </c>
      <c r="U1013">
        <v>0</v>
      </c>
      <c r="V1013" t="str">
        <f t="shared" si="506"/>
        <v>Normotenso</v>
      </c>
      <c r="W1013">
        <v>1.2</v>
      </c>
      <c r="X1013" t="str">
        <f t="shared" si="495"/>
        <v>Alto</v>
      </c>
      <c r="Y1013">
        <v>21</v>
      </c>
      <c r="Z1013" t="str">
        <f t="shared" si="496"/>
        <v>Normal</v>
      </c>
      <c r="AA1013">
        <v>72</v>
      </c>
      <c r="AB1013" t="str">
        <f t="shared" si="507"/>
        <v>Funcion disminuida</v>
      </c>
      <c r="AC1013">
        <v>23</v>
      </c>
      <c r="AD1013" t="str">
        <f t="shared" si="508"/>
        <v>Normal</v>
      </c>
      <c r="AE1013">
        <v>18</v>
      </c>
      <c r="AF1013" t="str">
        <f t="shared" si="509"/>
        <v>Normal</v>
      </c>
      <c r="AG1013">
        <v>1495</v>
      </c>
      <c r="AH1013" t="str">
        <f t="shared" si="510"/>
        <v>Poliuria</v>
      </c>
      <c r="AI1013">
        <v>0</v>
      </c>
      <c r="AJ1013" t="str">
        <f t="shared" si="511"/>
        <v>No Diabetico</v>
      </c>
      <c r="AK1013">
        <v>105</v>
      </c>
      <c r="AL1013" t="str">
        <f t="shared" si="512"/>
        <v>Prediabetes</v>
      </c>
      <c r="AM1013">
        <v>5.8</v>
      </c>
      <c r="AN1013" t="str">
        <f t="shared" si="513"/>
        <v>Prediabetes</v>
      </c>
      <c r="AO1013">
        <v>197</v>
      </c>
      <c r="AP1013" t="str">
        <f t="shared" si="514"/>
        <v>Normal</v>
      </c>
      <c r="AQ1013">
        <v>116</v>
      </c>
      <c r="AR1013" t="str">
        <f t="shared" si="515"/>
        <v>Casi normal</v>
      </c>
      <c r="AS1013">
        <v>64</v>
      </c>
      <c r="AT1013" t="str">
        <f t="shared" si="516"/>
        <v>Normal</v>
      </c>
      <c r="AU1013">
        <v>168</v>
      </c>
      <c r="AV1013" t="str">
        <f t="shared" si="517"/>
        <v>Alto</v>
      </c>
      <c r="AW1013">
        <v>141</v>
      </c>
      <c r="AX1013" t="str">
        <f t="shared" si="518"/>
        <v>Normal</v>
      </c>
      <c r="AY1013">
        <v>3.7</v>
      </c>
      <c r="AZ1013" t="str">
        <f t="shared" si="519"/>
        <v>Normal</v>
      </c>
      <c r="BA1013">
        <v>12.9</v>
      </c>
      <c r="BB1013" t="str">
        <f t="shared" si="497"/>
        <v>Normal</v>
      </c>
      <c r="BC1013">
        <v>8.8000000000000007</v>
      </c>
      <c r="BD1013" t="str">
        <f t="shared" si="520"/>
        <v>Normal</v>
      </c>
      <c r="BE1013">
        <v>3.2</v>
      </c>
      <c r="BF1013" t="str">
        <f t="shared" si="521"/>
        <v>Normal</v>
      </c>
      <c r="BG1013">
        <v>1</v>
      </c>
      <c r="BH1013" t="str">
        <f t="shared" si="522"/>
        <v>Toma ECA</v>
      </c>
      <c r="BI1013">
        <v>1</v>
      </c>
      <c r="BJ1013" t="str">
        <f t="shared" si="523"/>
        <v>Toma ARB</v>
      </c>
      <c r="BK1013">
        <v>0</v>
      </c>
      <c r="BL1013" t="str">
        <f t="shared" si="524"/>
        <v>No toma diureticos</v>
      </c>
      <c r="BM1013">
        <v>0</v>
      </c>
      <c r="BN1013" t="str">
        <f t="shared" si="525"/>
        <v>No toma estatinas</v>
      </c>
      <c r="BO1013">
        <v>0</v>
      </c>
      <c r="BP1013" t="str">
        <f t="shared" si="526"/>
        <v>Sano</v>
      </c>
      <c r="BQ1013">
        <v>1</v>
      </c>
      <c r="BR1013" t="str">
        <f t="shared" si="527"/>
        <v>Enfermedad cardiovascular</v>
      </c>
    </row>
    <row r="1014" spans="1:70" x14ac:dyDescent="0.25">
      <c r="A1014" t="s">
        <v>1014</v>
      </c>
      <c r="B1014">
        <v>58</v>
      </c>
      <c r="C1014" t="str">
        <f t="shared" si="498"/>
        <v>Adulto</v>
      </c>
      <c r="D1014" t="s">
        <v>1</v>
      </c>
      <c r="E1014">
        <v>28.5</v>
      </c>
      <c r="F1014" t="str">
        <f t="shared" si="499"/>
        <v>Sobrepeso</v>
      </c>
      <c r="G1014">
        <v>0</v>
      </c>
      <c r="H1014" t="str">
        <f t="shared" si="500"/>
        <v>No tiene herencia</v>
      </c>
      <c r="I1014">
        <v>127</v>
      </c>
      <c r="J1014">
        <v>70</v>
      </c>
      <c r="K1014">
        <v>90</v>
      </c>
      <c r="L1014" t="str">
        <f t="shared" si="501"/>
        <v>Normal</v>
      </c>
      <c r="M1014">
        <v>61</v>
      </c>
      <c r="N1014" t="str">
        <f t="shared" si="502"/>
        <v>Normal</v>
      </c>
      <c r="O1014">
        <v>1</v>
      </c>
      <c r="P1014" t="str">
        <f t="shared" si="503"/>
        <v>Sin limitaciones</v>
      </c>
      <c r="Q1014">
        <v>0</v>
      </c>
      <c r="R1014" t="str">
        <f t="shared" si="504"/>
        <v>No tiene cetoacidosis</v>
      </c>
      <c r="S1014">
        <v>0</v>
      </c>
      <c r="T1014" t="str">
        <f t="shared" si="505"/>
        <v>No tiene Insuficiencia</v>
      </c>
      <c r="U1014">
        <v>1</v>
      </c>
      <c r="V1014" t="str">
        <f t="shared" si="506"/>
        <v>Hipertenso</v>
      </c>
      <c r="W1014">
        <v>0.8</v>
      </c>
      <c r="X1014" t="str">
        <f t="shared" si="495"/>
        <v>Normal</v>
      </c>
      <c r="Y1014">
        <v>34</v>
      </c>
      <c r="Z1014" t="str">
        <f t="shared" si="496"/>
        <v>Normal</v>
      </c>
      <c r="AA1014">
        <v>90</v>
      </c>
      <c r="AB1014" t="str">
        <f t="shared" si="507"/>
        <v>Funcion disminuida</v>
      </c>
      <c r="AC1014">
        <v>27</v>
      </c>
      <c r="AD1014" t="str">
        <f t="shared" si="508"/>
        <v>Normal</v>
      </c>
      <c r="AE1014">
        <v>18</v>
      </c>
      <c r="AF1014" t="str">
        <f t="shared" si="509"/>
        <v>Normal</v>
      </c>
      <c r="AG1014">
        <v>1731</v>
      </c>
      <c r="AH1014" t="str">
        <f t="shared" si="510"/>
        <v>Poliuria</v>
      </c>
      <c r="AI1014">
        <v>1</v>
      </c>
      <c r="AJ1014" t="str">
        <f t="shared" si="511"/>
        <v>Diabetico</v>
      </c>
      <c r="AK1014">
        <v>111</v>
      </c>
      <c r="AL1014" t="str">
        <f t="shared" si="512"/>
        <v>Prediabetes</v>
      </c>
      <c r="AM1014">
        <v>5</v>
      </c>
      <c r="AN1014" t="str">
        <f t="shared" si="513"/>
        <v>Normal</v>
      </c>
      <c r="AO1014">
        <v>210</v>
      </c>
      <c r="AP1014" t="str">
        <f t="shared" si="514"/>
        <v>Alto</v>
      </c>
      <c r="AQ1014">
        <v>120</v>
      </c>
      <c r="AR1014" t="str">
        <f t="shared" si="515"/>
        <v>Casi normal</v>
      </c>
      <c r="AS1014">
        <v>57</v>
      </c>
      <c r="AT1014" t="str">
        <f t="shared" si="516"/>
        <v>Bajo</v>
      </c>
      <c r="AU1014">
        <v>139</v>
      </c>
      <c r="AV1014" t="str">
        <f t="shared" si="517"/>
        <v>Normal</v>
      </c>
      <c r="AW1014">
        <v>139</v>
      </c>
      <c r="AX1014" t="str">
        <f t="shared" si="518"/>
        <v>Normal</v>
      </c>
      <c r="AY1014">
        <v>4.8</v>
      </c>
      <c r="AZ1014" t="str">
        <f t="shared" si="519"/>
        <v>Normal</v>
      </c>
      <c r="BA1014">
        <v>13.5</v>
      </c>
      <c r="BB1014" t="str">
        <f t="shared" si="497"/>
        <v>Normal</v>
      </c>
      <c r="BC1014">
        <v>9.9</v>
      </c>
      <c r="BD1014" t="str">
        <f t="shared" si="520"/>
        <v>Normal</v>
      </c>
      <c r="BE1014">
        <v>3.8</v>
      </c>
      <c r="BF1014" t="str">
        <f t="shared" si="521"/>
        <v>Normal</v>
      </c>
      <c r="BG1014">
        <v>1</v>
      </c>
      <c r="BH1014" t="str">
        <f t="shared" si="522"/>
        <v>Toma ECA</v>
      </c>
      <c r="BI1014">
        <v>1</v>
      </c>
      <c r="BJ1014" t="str">
        <f t="shared" si="523"/>
        <v>Toma ARB</v>
      </c>
      <c r="BK1014">
        <v>1</v>
      </c>
      <c r="BL1014" t="str">
        <f t="shared" si="524"/>
        <v>Toma diureticos</v>
      </c>
      <c r="BM1014">
        <v>0</v>
      </c>
      <c r="BN1014" t="str">
        <f t="shared" si="525"/>
        <v>No toma estatinas</v>
      </c>
      <c r="BO1014">
        <v>0</v>
      </c>
      <c r="BP1014" t="str">
        <f t="shared" si="526"/>
        <v>Sano</v>
      </c>
      <c r="BQ1014">
        <v>0</v>
      </c>
      <c r="BR1014" t="str">
        <f t="shared" si="527"/>
        <v>Sano</v>
      </c>
    </row>
    <row r="1015" spans="1:70" x14ac:dyDescent="0.25">
      <c r="A1015" t="s">
        <v>1015</v>
      </c>
      <c r="B1015">
        <v>51</v>
      </c>
      <c r="C1015" t="str">
        <f t="shared" si="498"/>
        <v>Adulto</v>
      </c>
      <c r="D1015" t="s">
        <v>1</v>
      </c>
      <c r="E1015">
        <v>25.3</v>
      </c>
      <c r="F1015" t="str">
        <f t="shared" si="499"/>
        <v>Sobrepeso</v>
      </c>
      <c r="G1015">
        <v>1</v>
      </c>
      <c r="H1015" t="str">
        <f t="shared" si="500"/>
        <v>Tiene herencia</v>
      </c>
      <c r="I1015">
        <v>181</v>
      </c>
      <c r="J1015">
        <v>94</v>
      </c>
      <c r="K1015">
        <v>98</v>
      </c>
      <c r="L1015" t="str">
        <f t="shared" si="501"/>
        <v>Normal</v>
      </c>
      <c r="M1015">
        <v>35</v>
      </c>
      <c r="N1015" t="str">
        <f t="shared" si="502"/>
        <v>Reducida</v>
      </c>
      <c r="O1015">
        <v>4</v>
      </c>
      <c r="P1015" t="str">
        <f t="shared" si="503"/>
        <v>Incapacidad</v>
      </c>
      <c r="Q1015">
        <v>1</v>
      </c>
      <c r="R1015" t="str">
        <f t="shared" si="504"/>
        <v>Tiene cetoacidosis</v>
      </c>
      <c r="S1015">
        <v>1</v>
      </c>
      <c r="T1015" t="str">
        <f t="shared" si="505"/>
        <v>Tiene Insuficiencia</v>
      </c>
      <c r="U1015">
        <v>1</v>
      </c>
      <c r="V1015" t="str">
        <f t="shared" si="506"/>
        <v>Hipertenso</v>
      </c>
      <c r="W1015">
        <v>3.9</v>
      </c>
      <c r="X1015" t="str">
        <f t="shared" si="495"/>
        <v>Alto</v>
      </c>
      <c r="Y1015">
        <v>96</v>
      </c>
      <c r="Z1015" t="str">
        <f t="shared" si="496"/>
        <v>Elevado</v>
      </c>
      <c r="AA1015">
        <v>24</v>
      </c>
      <c r="AB1015" t="str">
        <f t="shared" si="507"/>
        <v>Dismucion grave</v>
      </c>
      <c r="AC1015">
        <v>1752</v>
      </c>
      <c r="AD1015" t="str">
        <f t="shared" si="508"/>
        <v>Proteinuria</v>
      </c>
      <c r="AE1015">
        <v>1576</v>
      </c>
      <c r="AF1015" t="str">
        <f t="shared" si="509"/>
        <v>Macroalbuminuria</v>
      </c>
      <c r="AG1015">
        <v>869</v>
      </c>
      <c r="AH1015" t="str">
        <f t="shared" si="510"/>
        <v>Poliuria</v>
      </c>
      <c r="AI1015">
        <v>0</v>
      </c>
      <c r="AJ1015" t="str">
        <f t="shared" si="511"/>
        <v>No Diabetico</v>
      </c>
      <c r="AK1015">
        <v>216</v>
      </c>
      <c r="AL1015" t="str">
        <f t="shared" si="512"/>
        <v>Diabetes</v>
      </c>
      <c r="AM1015">
        <v>9.6999999999999993</v>
      </c>
      <c r="AN1015" t="str">
        <f t="shared" si="513"/>
        <v>Diabetes</v>
      </c>
      <c r="AO1015">
        <v>316</v>
      </c>
      <c r="AP1015" t="str">
        <f t="shared" si="514"/>
        <v>Riesgo</v>
      </c>
      <c r="AQ1015">
        <v>210</v>
      </c>
      <c r="AR1015" t="str">
        <f t="shared" si="515"/>
        <v>Muy alto</v>
      </c>
      <c r="AS1015">
        <v>33</v>
      </c>
      <c r="AT1015" t="str">
        <f t="shared" si="516"/>
        <v>Bajo</v>
      </c>
      <c r="AU1015">
        <v>244</v>
      </c>
      <c r="AV1015" t="str">
        <f t="shared" si="517"/>
        <v>Alto</v>
      </c>
      <c r="AW1015">
        <v>132</v>
      </c>
      <c r="AX1015" t="str">
        <f t="shared" si="518"/>
        <v>Bajo</v>
      </c>
      <c r="AY1015">
        <v>6.9</v>
      </c>
      <c r="AZ1015" t="str">
        <f t="shared" si="519"/>
        <v>Alto</v>
      </c>
      <c r="BA1015">
        <v>10.9</v>
      </c>
      <c r="BB1015" t="str">
        <f t="shared" si="497"/>
        <v>Baja</v>
      </c>
      <c r="BC1015">
        <v>7.8</v>
      </c>
      <c r="BD1015" t="str">
        <f t="shared" si="520"/>
        <v>Bajo</v>
      </c>
      <c r="BE1015">
        <v>5</v>
      </c>
      <c r="BF1015" t="str">
        <f t="shared" si="521"/>
        <v>Alto</v>
      </c>
      <c r="BG1015">
        <v>1</v>
      </c>
      <c r="BH1015" t="str">
        <f t="shared" si="522"/>
        <v>Toma ECA</v>
      </c>
      <c r="BI1015">
        <v>0</v>
      </c>
      <c r="BJ1015" t="str">
        <f t="shared" si="523"/>
        <v>No toma ARB</v>
      </c>
      <c r="BK1015">
        <v>0</v>
      </c>
      <c r="BL1015" t="str">
        <f t="shared" si="524"/>
        <v>No toma diureticos</v>
      </c>
      <c r="BM1015">
        <v>1</v>
      </c>
      <c r="BN1015" t="str">
        <f t="shared" si="525"/>
        <v>Toma estatinas</v>
      </c>
      <c r="BO1015">
        <v>1</v>
      </c>
      <c r="BP1015" t="str">
        <f t="shared" si="526"/>
        <v>Enfermedad renal</v>
      </c>
      <c r="BQ1015">
        <v>0</v>
      </c>
      <c r="BR1015" t="str">
        <f t="shared" si="527"/>
        <v>Sano</v>
      </c>
    </row>
    <row r="1016" spans="1:70" x14ac:dyDescent="0.25">
      <c r="A1016" t="s">
        <v>1016</v>
      </c>
      <c r="B1016">
        <v>48</v>
      </c>
      <c r="C1016" t="str">
        <f t="shared" si="498"/>
        <v>Adulto</v>
      </c>
      <c r="D1016" t="s">
        <v>1</v>
      </c>
      <c r="E1016">
        <v>18.600000000000001</v>
      </c>
      <c r="F1016" t="str">
        <f t="shared" si="499"/>
        <v>Peso Normal</v>
      </c>
      <c r="G1016">
        <v>0</v>
      </c>
      <c r="H1016" t="str">
        <f t="shared" si="500"/>
        <v>No tiene herencia</v>
      </c>
      <c r="I1016">
        <v>125</v>
      </c>
      <c r="J1016">
        <v>78</v>
      </c>
      <c r="K1016">
        <v>86</v>
      </c>
      <c r="L1016" t="str">
        <f t="shared" si="501"/>
        <v>Normal</v>
      </c>
      <c r="M1016">
        <v>57</v>
      </c>
      <c r="N1016" t="str">
        <f t="shared" si="502"/>
        <v>Normal</v>
      </c>
      <c r="O1016">
        <v>1</v>
      </c>
      <c r="P1016" t="str">
        <f t="shared" si="503"/>
        <v>Sin limitaciones</v>
      </c>
      <c r="Q1016">
        <v>0</v>
      </c>
      <c r="R1016" t="str">
        <f t="shared" si="504"/>
        <v>No tiene cetoacidosis</v>
      </c>
      <c r="S1016">
        <v>0</v>
      </c>
      <c r="T1016" t="str">
        <f t="shared" si="505"/>
        <v>No tiene Insuficiencia</v>
      </c>
      <c r="U1016">
        <v>0</v>
      </c>
      <c r="V1016" t="str">
        <f t="shared" si="506"/>
        <v>Normotenso</v>
      </c>
      <c r="W1016">
        <v>0.9</v>
      </c>
      <c r="X1016" t="str">
        <f t="shared" si="495"/>
        <v>Normal</v>
      </c>
      <c r="Y1016">
        <v>24</v>
      </c>
      <c r="Z1016" t="str">
        <f t="shared" si="496"/>
        <v>Normal</v>
      </c>
      <c r="AA1016">
        <v>63</v>
      </c>
      <c r="AB1016" t="str">
        <f t="shared" si="507"/>
        <v>Funcion disminuida</v>
      </c>
      <c r="AC1016">
        <v>22</v>
      </c>
      <c r="AD1016" t="str">
        <f t="shared" si="508"/>
        <v>Normal</v>
      </c>
      <c r="AE1016">
        <v>17</v>
      </c>
      <c r="AF1016" t="str">
        <f t="shared" si="509"/>
        <v>Normal</v>
      </c>
      <c r="AG1016">
        <v>2086</v>
      </c>
      <c r="AH1016" t="str">
        <f t="shared" si="510"/>
        <v>Poliuria</v>
      </c>
      <c r="AI1016">
        <v>1</v>
      </c>
      <c r="AJ1016" t="str">
        <f t="shared" si="511"/>
        <v>Diabetico</v>
      </c>
      <c r="AK1016">
        <v>124</v>
      </c>
      <c r="AL1016" t="str">
        <f t="shared" si="512"/>
        <v>Prediabetes</v>
      </c>
      <c r="AM1016">
        <v>5.6</v>
      </c>
      <c r="AN1016" t="str">
        <f t="shared" si="513"/>
        <v>Normal</v>
      </c>
      <c r="AO1016">
        <v>171</v>
      </c>
      <c r="AP1016" t="str">
        <f t="shared" si="514"/>
        <v>Normal</v>
      </c>
      <c r="AQ1016">
        <v>106</v>
      </c>
      <c r="AR1016" t="str">
        <f t="shared" si="515"/>
        <v>Casi normal</v>
      </c>
      <c r="AS1016">
        <v>48</v>
      </c>
      <c r="AT1016" t="str">
        <f t="shared" si="516"/>
        <v>Bajo</v>
      </c>
      <c r="AU1016">
        <v>120</v>
      </c>
      <c r="AV1016" t="str">
        <f t="shared" si="517"/>
        <v>Normal</v>
      </c>
      <c r="AW1016">
        <v>135</v>
      </c>
      <c r="AX1016" t="str">
        <f t="shared" si="518"/>
        <v>Normal</v>
      </c>
      <c r="AY1016">
        <v>3.7</v>
      </c>
      <c r="AZ1016" t="str">
        <f t="shared" si="519"/>
        <v>Normal</v>
      </c>
      <c r="BA1016">
        <v>14</v>
      </c>
      <c r="BB1016" t="str">
        <f t="shared" si="497"/>
        <v>Normal</v>
      </c>
      <c r="BC1016">
        <v>9</v>
      </c>
      <c r="BD1016" t="str">
        <f t="shared" si="520"/>
        <v>Normal</v>
      </c>
      <c r="BE1016">
        <v>3.5</v>
      </c>
      <c r="BF1016" t="str">
        <f t="shared" si="521"/>
        <v>Normal</v>
      </c>
      <c r="BG1016">
        <v>0</v>
      </c>
      <c r="BH1016" t="str">
        <f t="shared" si="522"/>
        <v>No Toma ECA</v>
      </c>
      <c r="BI1016">
        <v>0</v>
      </c>
      <c r="BJ1016" t="str">
        <f t="shared" si="523"/>
        <v>No toma ARB</v>
      </c>
      <c r="BK1016">
        <v>0</v>
      </c>
      <c r="BL1016" t="str">
        <f t="shared" si="524"/>
        <v>No toma diureticos</v>
      </c>
      <c r="BM1016">
        <v>1</v>
      </c>
      <c r="BN1016" t="str">
        <f t="shared" si="525"/>
        <v>Toma estatinas</v>
      </c>
      <c r="BO1016">
        <v>0</v>
      </c>
      <c r="BP1016" t="str">
        <f t="shared" si="526"/>
        <v>Sano</v>
      </c>
      <c r="BQ1016">
        <v>1</v>
      </c>
      <c r="BR1016" t="str">
        <f t="shared" si="527"/>
        <v>Enfermedad cardiovascular</v>
      </c>
    </row>
    <row r="1017" spans="1:70" x14ac:dyDescent="0.25">
      <c r="A1017" t="s">
        <v>1017</v>
      </c>
      <c r="B1017">
        <v>65</v>
      </c>
      <c r="C1017" t="str">
        <f t="shared" si="498"/>
        <v>Adulto Mayor</v>
      </c>
      <c r="D1017" t="s">
        <v>6</v>
      </c>
      <c r="E1017">
        <v>30.2</v>
      </c>
      <c r="F1017" t="str">
        <f t="shared" si="499"/>
        <v>Obesidad I</v>
      </c>
      <c r="G1017">
        <v>0</v>
      </c>
      <c r="H1017" t="str">
        <f t="shared" si="500"/>
        <v>No tiene herencia</v>
      </c>
      <c r="I1017">
        <v>166</v>
      </c>
      <c r="J1017">
        <v>98</v>
      </c>
      <c r="K1017">
        <v>103</v>
      </c>
      <c r="L1017" t="str">
        <f t="shared" si="501"/>
        <v>Taquicardia</v>
      </c>
      <c r="M1017">
        <v>41</v>
      </c>
      <c r="N1017" t="str">
        <f t="shared" si="502"/>
        <v>Intermedia</v>
      </c>
      <c r="O1017">
        <v>3</v>
      </c>
      <c r="P1017" t="str">
        <f t="shared" si="503"/>
        <v>Limitacion marcada</v>
      </c>
      <c r="Q1017">
        <v>0</v>
      </c>
      <c r="R1017" t="str">
        <f t="shared" si="504"/>
        <v>No tiene cetoacidosis</v>
      </c>
      <c r="S1017">
        <v>0</v>
      </c>
      <c r="T1017" t="str">
        <f t="shared" si="505"/>
        <v>No tiene Insuficiencia</v>
      </c>
      <c r="U1017">
        <v>1</v>
      </c>
      <c r="V1017" t="str">
        <f t="shared" si="506"/>
        <v>Hipertenso</v>
      </c>
      <c r="W1017">
        <v>2.2999999999999998</v>
      </c>
      <c r="X1017" t="str">
        <f t="shared" si="495"/>
        <v>Alto</v>
      </c>
      <c r="Y1017">
        <v>45</v>
      </c>
      <c r="Z1017" t="str">
        <f t="shared" si="496"/>
        <v>Elevado</v>
      </c>
      <c r="AA1017">
        <v>10</v>
      </c>
      <c r="AB1017" t="str">
        <f t="shared" si="507"/>
        <v>Fallo renal</v>
      </c>
      <c r="AC1017">
        <v>1588</v>
      </c>
      <c r="AD1017" t="str">
        <f t="shared" si="508"/>
        <v>Proteinuria</v>
      </c>
      <c r="AE1017">
        <v>1429</v>
      </c>
      <c r="AF1017" t="str">
        <f t="shared" si="509"/>
        <v>Macroalbuminuria</v>
      </c>
      <c r="AG1017">
        <v>642</v>
      </c>
      <c r="AH1017" t="str">
        <f t="shared" si="510"/>
        <v>Poliuria</v>
      </c>
      <c r="AI1017">
        <v>0</v>
      </c>
      <c r="AJ1017" t="str">
        <f t="shared" si="511"/>
        <v>No Diabetico</v>
      </c>
      <c r="AK1017">
        <v>220</v>
      </c>
      <c r="AL1017" t="str">
        <f t="shared" si="512"/>
        <v>Diabetes</v>
      </c>
      <c r="AM1017">
        <v>9.8000000000000007</v>
      </c>
      <c r="AN1017" t="str">
        <f t="shared" si="513"/>
        <v>Diabetes</v>
      </c>
      <c r="AO1017">
        <v>309</v>
      </c>
      <c r="AP1017" t="str">
        <f t="shared" si="514"/>
        <v>Riesgo</v>
      </c>
      <c r="AQ1017">
        <v>177</v>
      </c>
      <c r="AR1017" t="str">
        <f t="shared" si="515"/>
        <v>Alto</v>
      </c>
      <c r="AS1017">
        <v>30</v>
      </c>
      <c r="AT1017" t="str">
        <f t="shared" si="516"/>
        <v>Bajo</v>
      </c>
      <c r="AU1017">
        <v>225</v>
      </c>
      <c r="AV1017" t="str">
        <f t="shared" si="517"/>
        <v>Alto</v>
      </c>
      <c r="AW1017">
        <v>126</v>
      </c>
      <c r="AX1017" t="str">
        <f t="shared" si="518"/>
        <v>Bajo</v>
      </c>
      <c r="AY1017">
        <v>6.3</v>
      </c>
      <c r="AZ1017" t="str">
        <f t="shared" si="519"/>
        <v>Alto</v>
      </c>
      <c r="BA1017">
        <v>10</v>
      </c>
      <c r="BB1017" t="str">
        <f t="shared" si="497"/>
        <v>Baja</v>
      </c>
      <c r="BC1017">
        <v>8</v>
      </c>
      <c r="BD1017" t="str">
        <f t="shared" si="520"/>
        <v>Bajo</v>
      </c>
      <c r="BE1017">
        <v>6</v>
      </c>
      <c r="BF1017" t="str">
        <f t="shared" si="521"/>
        <v>Alto</v>
      </c>
      <c r="BG1017">
        <v>1</v>
      </c>
      <c r="BH1017" t="str">
        <f t="shared" si="522"/>
        <v>Toma ECA</v>
      </c>
      <c r="BI1017">
        <v>1</v>
      </c>
      <c r="BJ1017" t="str">
        <f t="shared" si="523"/>
        <v>Toma ARB</v>
      </c>
      <c r="BK1017">
        <v>0</v>
      </c>
      <c r="BL1017" t="str">
        <f t="shared" si="524"/>
        <v>No toma diureticos</v>
      </c>
      <c r="BM1017">
        <v>0</v>
      </c>
      <c r="BN1017" t="str">
        <f t="shared" si="525"/>
        <v>No toma estatinas</v>
      </c>
      <c r="BO1017">
        <v>1</v>
      </c>
      <c r="BP1017" t="str">
        <f t="shared" si="526"/>
        <v>Enfermedad renal</v>
      </c>
      <c r="BQ1017">
        <v>1</v>
      </c>
      <c r="BR1017" t="str">
        <f t="shared" si="527"/>
        <v>Enfermedad cardiovascular</v>
      </c>
    </row>
    <row r="1018" spans="1:70" x14ac:dyDescent="0.25">
      <c r="A1018" t="s">
        <v>1018</v>
      </c>
      <c r="B1018">
        <v>49</v>
      </c>
      <c r="C1018" t="str">
        <f t="shared" si="498"/>
        <v>Adulto</v>
      </c>
      <c r="D1018" t="s">
        <v>6</v>
      </c>
      <c r="E1018">
        <v>21.5</v>
      </c>
      <c r="F1018" t="str">
        <f t="shared" si="499"/>
        <v>Peso Normal</v>
      </c>
      <c r="G1018">
        <v>0</v>
      </c>
      <c r="H1018" t="str">
        <f t="shared" si="500"/>
        <v>No tiene herencia</v>
      </c>
      <c r="I1018">
        <v>114</v>
      </c>
      <c r="J1018">
        <v>77</v>
      </c>
      <c r="K1018">
        <v>77</v>
      </c>
      <c r="L1018" t="str">
        <f t="shared" si="501"/>
        <v>Normal</v>
      </c>
      <c r="M1018">
        <v>55</v>
      </c>
      <c r="N1018" t="str">
        <f t="shared" si="502"/>
        <v>Normal</v>
      </c>
      <c r="O1018">
        <v>2</v>
      </c>
      <c r="P1018" t="str">
        <f t="shared" si="503"/>
        <v>Ligera limitaciones</v>
      </c>
      <c r="Q1018">
        <v>0</v>
      </c>
      <c r="R1018" t="str">
        <f t="shared" si="504"/>
        <v>No tiene cetoacidosis</v>
      </c>
      <c r="S1018">
        <v>0</v>
      </c>
      <c r="T1018" t="str">
        <f t="shared" si="505"/>
        <v>No tiene Insuficiencia</v>
      </c>
      <c r="U1018">
        <v>1</v>
      </c>
      <c r="V1018" t="str">
        <f t="shared" si="506"/>
        <v>Hipertenso</v>
      </c>
      <c r="W1018">
        <v>0.8</v>
      </c>
      <c r="X1018" t="str">
        <f t="shared" si="495"/>
        <v>Normal</v>
      </c>
      <c r="Y1018">
        <v>21</v>
      </c>
      <c r="Z1018" t="str">
        <f t="shared" si="496"/>
        <v>Normal</v>
      </c>
      <c r="AA1018">
        <v>82</v>
      </c>
      <c r="AB1018" t="str">
        <f t="shared" si="507"/>
        <v>Funcion disminuida</v>
      </c>
      <c r="AC1018">
        <v>28</v>
      </c>
      <c r="AD1018" t="str">
        <f t="shared" si="508"/>
        <v>Normal</v>
      </c>
      <c r="AE1018">
        <v>22</v>
      </c>
      <c r="AF1018" t="str">
        <f t="shared" si="509"/>
        <v>Normal</v>
      </c>
      <c r="AG1018">
        <v>1540</v>
      </c>
      <c r="AH1018" t="str">
        <f t="shared" si="510"/>
        <v>Poliuria</v>
      </c>
      <c r="AI1018">
        <v>1</v>
      </c>
      <c r="AJ1018" t="str">
        <f t="shared" si="511"/>
        <v>Diabetico</v>
      </c>
      <c r="AK1018">
        <v>124</v>
      </c>
      <c r="AL1018" t="str">
        <f t="shared" si="512"/>
        <v>Prediabetes</v>
      </c>
      <c r="AM1018">
        <v>6.1</v>
      </c>
      <c r="AN1018" t="str">
        <f t="shared" si="513"/>
        <v>Prediabetes</v>
      </c>
      <c r="AO1018">
        <v>219</v>
      </c>
      <c r="AP1018" t="str">
        <f t="shared" si="514"/>
        <v>Alto</v>
      </c>
      <c r="AQ1018">
        <v>102</v>
      </c>
      <c r="AR1018" t="str">
        <f t="shared" si="515"/>
        <v>Casi normal</v>
      </c>
      <c r="AS1018">
        <v>49</v>
      </c>
      <c r="AT1018" t="str">
        <f t="shared" si="516"/>
        <v>Bajo</v>
      </c>
      <c r="AU1018">
        <v>86</v>
      </c>
      <c r="AV1018" t="str">
        <f t="shared" si="517"/>
        <v>Normal</v>
      </c>
      <c r="AW1018">
        <v>142</v>
      </c>
      <c r="AX1018" t="str">
        <f t="shared" si="518"/>
        <v>Normal</v>
      </c>
      <c r="AY1018">
        <v>4.0999999999999996</v>
      </c>
      <c r="AZ1018" t="str">
        <f t="shared" si="519"/>
        <v>Normal</v>
      </c>
      <c r="BA1018">
        <v>14.8</v>
      </c>
      <c r="BB1018" t="str">
        <f t="shared" si="497"/>
        <v>Normal</v>
      </c>
      <c r="BC1018">
        <v>10.4</v>
      </c>
      <c r="BD1018" t="str">
        <f t="shared" si="520"/>
        <v>Normal</v>
      </c>
      <c r="BE1018">
        <v>2.8</v>
      </c>
      <c r="BF1018" t="str">
        <f t="shared" si="521"/>
        <v>Normal</v>
      </c>
      <c r="BG1018">
        <v>1</v>
      </c>
      <c r="BH1018" t="str">
        <f t="shared" si="522"/>
        <v>Toma ECA</v>
      </c>
      <c r="BI1018">
        <v>0</v>
      </c>
      <c r="BJ1018" t="str">
        <f t="shared" si="523"/>
        <v>No toma ARB</v>
      </c>
      <c r="BK1018">
        <v>0</v>
      </c>
      <c r="BL1018" t="str">
        <f t="shared" si="524"/>
        <v>No toma diureticos</v>
      </c>
      <c r="BM1018">
        <v>1</v>
      </c>
      <c r="BN1018" t="str">
        <f t="shared" si="525"/>
        <v>Toma estatinas</v>
      </c>
      <c r="BO1018">
        <v>0</v>
      </c>
      <c r="BP1018" t="str">
        <f t="shared" si="526"/>
        <v>Sano</v>
      </c>
      <c r="BQ1018">
        <v>0</v>
      </c>
      <c r="BR1018" t="str">
        <f t="shared" si="527"/>
        <v>Sano</v>
      </c>
    </row>
    <row r="1019" spans="1:70" x14ac:dyDescent="0.25">
      <c r="A1019" t="s">
        <v>1019</v>
      </c>
      <c r="B1019">
        <v>62</v>
      </c>
      <c r="C1019" t="str">
        <f t="shared" si="498"/>
        <v>Adulto Mayor</v>
      </c>
      <c r="D1019" t="s">
        <v>6</v>
      </c>
      <c r="E1019">
        <v>33.1</v>
      </c>
      <c r="F1019" t="str">
        <f t="shared" si="499"/>
        <v>Obesidad I</v>
      </c>
      <c r="G1019">
        <v>1</v>
      </c>
      <c r="H1019" t="str">
        <f t="shared" si="500"/>
        <v>Tiene herencia</v>
      </c>
      <c r="I1019">
        <v>145</v>
      </c>
      <c r="J1019">
        <v>107</v>
      </c>
      <c r="K1019">
        <v>102</v>
      </c>
      <c r="L1019" t="str">
        <f t="shared" si="501"/>
        <v>Taquicardia</v>
      </c>
      <c r="M1019">
        <v>29</v>
      </c>
      <c r="N1019" t="str">
        <f t="shared" si="502"/>
        <v>Reducida</v>
      </c>
      <c r="O1019">
        <v>3</v>
      </c>
      <c r="P1019" t="str">
        <f t="shared" si="503"/>
        <v>Limitacion marcada</v>
      </c>
      <c r="Q1019">
        <v>0</v>
      </c>
      <c r="R1019" t="str">
        <f t="shared" si="504"/>
        <v>No tiene cetoacidosis</v>
      </c>
      <c r="S1019">
        <v>0</v>
      </c>
      <c r="T1019" t="str">
        <f t="shared" si="505"/>
        <v>No tiene Insuficiencia</v>
      </c>
      <c r="U1019">
        <v>1</v>
      </c>
      <c r="V1019" t="str">
        <f t="shared" si="506"/>
        <v>Hipertenso</v>
      </c>
      <c r="W1019">
        <v>3.9</v>
      </c>
      <c r="X1019" t="str">
        <f t="shared" si="495"/>
        <v>Alto</v>
      </c>
      <c r="Y1019">
        <v>99</v>
      </c>
      <c r="Z1019" t="str">
        <f t="shared" si="496"/>
        <v>Elevado</v>
      </c>
      <c r="AA1019">
        <v>18</v>
      </c>
      <c r="AB1019" t="str">
        <f t="shared" si="507"/>
        <v>Dismucion grave</v>
      </c>
      <c r="AC1019">
        <v>2190</v>
      </c>
      <c r="AD1019" t="str">
        <f t="shared" si="508"/>
        <v>Proteinuria</v>
      </c>
      <c r="AE1019">
        <v>1752</v>
      </c>
      <c r="AF1019" t="str">
        <f t="shared" si="509"/>
        <v>Macroalbuminuria</v>
      </c>
      <c r="AG1019">
        <v>311</v>
      </c>
      <c r="AH1019" t="str">
        <f t="shared" si="510"/>
        <v>Oliguria</v>
      </c>
      <c r="AI1019">
        <v>1</v>
      </c>
      <c r="AJ1019" t="str">
        <f t="shared" si="511"/>
        <v>Diabetico</v>
      </c>
      <c r="AK1019">
        <v>163</v>
      </c>
      <c r="AL1019" t="str">
        <f t="shared" si="512"/>
        <v>Diabetes</v>
      </c>
      <c r="AM1019">
        <v>9.3000000000000007</v>
      </c>
      <c r="AN1019" t="str">
        <f t="shared" si="513"/>
        <v>Diabetes</v>
      </c>
      <c r="AO1019">
        <v>208</v>
      </c>
      <c r="AP1019" t="str">
        <f t="shared" si="514"/>
        <v>Alto</v>
      </c>
      <c r="AQ1019">
        <v>141</v>
      </c>
      <c r="AR1019" t="str">
        <f t="shared" si="515"/>
        <v>Limite alto</v>
      </c>
      <c r="AS1019">
        <v>28</v>
      </c>
      <c r="AT1019" t="str">
        <f t="shared" si="516"/>
        <v>Bajo</v>
      </c>
      <c r="AU1019">
        <v>316</v>
      </c>
      <c r="AV1019" t="str">
        <f t="shared" si="517"/>
        <v>Alto</v>
      </c>
      <c r="AW1019">
        <v>131</v>
      </c>
      <c r="AX1019" t="str">
        <f t="shared" si="518"/>
        <v>Bajo</v>
      </c>
      <c r="AY1019">
        <v>6.2</v>
      </c>
      <c r="AZ1019" t="str">
        <f t="shared" si="519"/>
        <v>Alto</v>
      </c>
      <c r="BA1019">
        <v>9.8000000000000007</v>
      </c>
      <c r="BB1019" t="str">
        <f t="shared" si="497"/>
        <v>Baja</v>
      </c>
      <c r="BC1019">
        <v>7.5</v>
      </c>
      <c r="BD1019" t="str">
        <f t="shared" si="520"/>
        <v>Bajo</v>
      </c>
      <c r="BE1019">
        <v>6.2</v>
      </c>
      <c r="BF1019" t="str">
        <f t="shared" si="521"/>
        <v>Alto</v>
      </c>
      <c r="BG1019">
        <v>0</v>
      </c>
      <c r="BH1019" t="str">
        <f t="shared" si="522"/>
        <v>No Toma ECA</v>
      </c>
      <c r="BI1019">
        <v>0</v>
      </c>
      <c r="BJ1019" t="str">
        <f t="shared" si="523"/>
        <v>No toma ARB</v>
      </c>
      <c r="BK1019">
        <v>1</v>
      </c>
      <c r="BL1019" t="str">
        <f t="shared" si="524"/>
        <v>Toma diureticos</v>
      </c>
      <c r="BM1019">
        <v>1</v>
      </c>
      <c r="BN1019" t="str">
        <f t="shared" si="525"/>
        <v>Toma estatinas</v>
      </c>
      <c r="BO1019">
        <v>1</v>
      </c>
      <c r="BP1019" t="str">
        <f t="shared" si="526"/>
        <v>Enfermedad renal</v>
      </c>
      <c r="BQ1019">
        <v>0</v>
      </c>
      <c r="BR1019" t="str">
        <f t="shared" si="527"/>
        <v>Sano</v>
      </c>
    </row>
    <row r="1020" spans="1:70" x14ac:dyDescent="0.25">
      <c r="A1020" t="s">
        <v>1020</v>
      </c>
      <c r="B1020">
        <v>63</v>
      </c>
      <c r="C1020" t="str">
        <f t="shared" si="498"/>
        <v>Adulto Mayor</v>
      </c>
      <c r="D1020" t="s">
        <v>6</v>
      </c>
      <c r="E1020">
        <v>20.5</v>
      </c>
      <c r="F1020" t="str">
        <f t="shared" si="499"/>
        <v>Peso Normal</v>
      </c>
      <c r="G1020">
        <v>0</v>
      </c>
      <c r="H1020" t="str">
        <f t="shared" si="500"/>
        <v>No tiene herencia</v>
      </c>
      <c r="I1020">
        <v>117</v>
      </c>
      <c r="J1020">
        <v>85</v>
      </c>
      <c r="K1020">
        <v>75</v>
      </c>
      <c r="L1020" t="str">
        <f t="shared" si="501"/>
        <v>Normal</v>
      </c>
      <c r="M1020">
        <v>57</v>
      </c>
      <c r="N1020" t="str">
        <f t="shared" si="502"/>
        <v>Normal</v>
      </c>
      <c r="O1020">
        <v>2</v>
      </c>
      <c r="P1020" t="str">
        <f t="shared" si="503"/>
        <v>Ligera limitaciones</v>
      </c>
      <c r="Q1020">
        <v>0</v>
      </c>
      <c r="R1020" t="str">
        <f t="shared" si="504"/>
        <v>No tiene cetoacidosis</v>
      </c>
      <c r="S1020">
        <v>0</v>
      </c>
      <c r="T1020" t="str">
        <f t="shared" si="505"/>
        <v>No tiene Insuficiencia</v>
      </c>
      <c r="U1020">
        <v>0</v>
      </c>
      <c r="V1020" t="str">
        <f t="shared" si="506"/>
        <v>Normotenso</v>
      </c>
      <c r="W1020">
        <v>0.8</v>
      </c>
      <c r="X1020" t="str">
        <f t="shared" si="495"/>
        <v>Normal</v>
      </c>
      <c r="Y1020">
        <v>16</v>
      </c>
      <c r="Z1020" t="str">
        <f t="shared" si="496"/>
        <v>Bajo</v>
      </c>
      <c r="AA1020">
        <v>110</v>
      </c>
      <c r="AB1020" t="str">
        <f t="shared" si="507"/>
        <v>Normal</v>
      </c>
      <c r="AC1020">
        <v>17</v>
      </c>
      <c r="AD1020" t="str">
        <f t="shared" si="508"/>
        <v>Normal</v>
      </c>
      <c r="AE1020">
        <v>11</v>
      </c>
      <c r="AF1020" t="str">
        <f t="shared" si="509"/>
        <v>Normal</v>
      </c>
      <c r="AG1020">
        <v>2173</v>
      </c>
      <c r="AH1020" t="str">
        <f t="shared" si="510"/>
        <v>Poliuria</v>
      </c>
      <c r="AI1020">
        <v>0</v>
      </c>
      <c r="AJ1020" t="str">
        <f t="shared" si="511"/>
        <v>No Diabetico</v>
      </c>
      <c r="AK1020">
        <v>111</v>
      </c>
      <c r="AL1020" t="str">
        <f t="shared" si="512"/>
        <v>Prediabetes</v>
      </c>
      <c r="AM1020">
        <v>5.6</v>
      </c>
      <c r="AN1020" t="str">
        <f t="shared" si="513"/>
        <v>Normal</v>
      </c>
      <c r="AO1020">
        <v>150</v>
      </c>
      <c r="AP1020" t="str">
        <f t="shared" si="514"/>
        <v>Normal</v>
      </c>
      <c r="AQ1020">
        <v>101</v>
      </c>
      <c r="AR1020" t="str">
        <f t="shared" si="515"/>
        <v>Casi normal</v>
      </c>
      <c r="AS1020">
        <v>60</v>
      </c>
      <c r="AT1020" t="str">
        <f t="shared" si="516"/>
        <v>Normal</v>
      </c>
      <c r="AU1020">
        <v>103</v>
      </c>
      <c r="AV1020" t="str">
        <f t="shared" si="517"/>
        <v>Normal</v>
      </c>
      <c r="AW1020">
        <v>143</v>
      </c>
      <c r="AX1020" t="str">
        <f t="shared" si="518"/>
        <v>Normal</v>
      </c>
      <c r="AY1020">
        <v>4.5999999999999996</v>
      </c>
      <c r="AZ1020" t="str">
        <f t="shared" si="519"/>
        <v>Normal</v>
      </c>
      <c r="BA1020">
        <v>15.1</v>
      </c>
      <c r="BB1020" t="str">
        <f t="shared" si="497"/>
        <v>Normal</v>
      </c>
      <c r="BC1020">
        <v>9.1</v>
      </c>
      <c r="BD1020" t="str">
        <f t="shared" si="520"/>
        <v>Normal</v>
      </c>
      <c r="BE1020">
        <v>3.3</v>
      </c>
      <c r="BF1020" t="str">
        <f t="shared" si="521"/>
        <v>Normal</v>
      </c>
      <c r="BG1020">
        <v>1</v>
      </c>
      <c r="BH1020" t="str">
        <f t="shared" si="522"/>
        <v>Toma ECA</v>
      </c>
      <c r="BI1020">
        <v>1</v>
      </c>
      <c r="BJ1020" t="str">
        <f t="shared" si="523"/>
        <v>Toma ARB</v>
      </c>
      <c r="BK1020">
        <v>0</v>
      </c>
      <c r="BL1020" t="str">
        <f t="shared" si="524"/>
        <v>No toma diureticos</v>
      </c>
      <c r="BM1020">
        <v>0</v>
      </c>
      <c r="BN1020" t="str">
        <f t="shared" si="525"/>
        <v>No toma estatinas</v>
      </c>
      <c r="BO1020">
        <v>0</v>
      </c>
      <c r="BP1020" t="str">
        <f t="shared" si="526"/>
        <v>Sano</v>
      </c>
      <c r="BQ1020">
        <v>0</v>
      </c>
      <c r="BR1020" t="str">
        <f t="shared" si="527"/>
        <v>Sano</v>
      </c>
    </row>
    <row r="1021" spans="1:70" x14ac:dyDescent="0.25">
      <c r="A1021" t="s">
        <v>1021</v>
      </c>
      <c r="B1021">
        <v>65</v>
      </c>
      <c r="C1021" t="str">
        <f t="shared" si="498"/>
        <v>Adulto Mayor</v>
      </c>
      <c r="D1021" t="s">
        <v>1</v>
      </c>
      <c r="E1021">
        <v>29.4</v>
      </c>
      <c r="F1021" t="str">
        <f t="shared" si="499"/>
        <v>Sobrepeso</v>
      </c>
      <c r="G1021">
        <v>0</v>
      </c>
      <c r="H1021" t="str">
        <f t="shared" si="500"/>
        <v>No tiene herencia</v>
      </c>
      <c r="I1021">
        <v>107</v>
      </c>
      <c r="J1021">
        <v>84</v>
      </c>
      <c r="K1021">
        <v>69</v>
      </c>
      <c r="L1021" t="str">
        <f t="shared" si="501"/>
        <v>Normal</v>
      </c>
      <c r="M1021">
        <v>59</v>
      </c>
      <c r="N1021" t="str">
        <f t="shared" si="502"/>
        <v>Normal</v>
      </c>
      <c r="O1021">
        <v>2</v>
      </c>
      <c r="P1021" t="str">
        <f t="shared" si="503"/>
        <v>Ligera limitaciones</v>
      </c>
      <c r="Q1021">
        <v>0</v>
      </c>
      <c r="R1021" t="str">
        <f t="shared" si="504"/>
        <v>No tiene cetoacidosis</v>
      </c>
      <c r="S1021">
        <v>0</v>
      </c>
      <c r="T1021" t="str">
        <f t="shared" si="505"/>
        <v>No tiene Insuficiencia</v>
      </c>
      <c r="U1021">
        <v>1</v>
      </c>
      <c r="V1021" t="str">
        <f t="shared" si="506"/>
        <v>Hipertenso</v>
      </c>
      <c r="W1021">
        <v>0.9</v>
      </c>
      <c r="X1021" t="str">
        <f t="shared" si="495"/>
        <v>Normal</v>
      </c>
      <c r="Y1021">
        <v>29</v>
      </c>
      <c r="Z1021" t="str">
        <f t="shared" si="496"/>
        <v>Normal</v>
      </c>
      <c r="AA1021">
        <v>115</v>
      </c>
      <c r="AB1021" t="str">
        <f t="shared" si="507"/>
        <v>Normal</v>
      </c>
      <c r="AC1021">
        <v>21</v>
      </c>
      <c r="AD1021" t="str">
        <f t="shared" si="508"/>
        <v>Normal</v>
      </c>
      <c r="AE1021">
        <v>16</v>
      </c>
      <c r="AF1021" t="str">
        <f t="shared" si="509"/>
        <v>Normal</v>
      </c>
      <c r="AG1021">
        <v>2292</v>
      </c>
      <c r="AH1021" t="str">
        <f t="shared" si="510"/>
        <v>Poliuria</v>
      </c>
      <c r="AI1021">
        <v>1</v>
      </c>
      <c r="AJ1021" t="str">
        <f t="shared" si="511"/>
        <v>Diabetico</v>
      </c>
      <c r="AK1021">
        <v>108</v>
      </c>
      <c r="AL1021" t="str">
        <f t="shared" si="512"/>
        <v>Prediabetes</v>
      </c>
      <c r="AM1021">
        <v>5.0999999999999996</v>
      </c>
      <c r="AN1021" t="str">
        <f t="shared" si="513"/>
        <v>Normal</v>
      </c>
      <c r="AO1021">
        <v>216</v>
      </c>
      <c r="AP1021" t="str">
        <f t="shared" si="514"/>
        <v>Alto</v>
      </c>
      <c r="AQ1021">
        <v>116</v>
      </c>
      <c r="AR1021" t="str">
        <f t="shared" si="515"/>
        <v>Casi normal</v>
      </c>
      <c r="AS1021">
        <v>63</v>
      </c>
      <c r="AT1021" t="str">
        <f t="shared" si="516"/>
        <v>Normal</v>
      </c>
      <c r="AU1021">
        <v>139</v>
      </c>
      <c r="AV1021" t="str">
        <f t="shared" si="517"/>
        <v>Normal</v>
      </c>
      <c r="AW1021">
        <v>143</v>
      </c>
      <c r="AX1021" t="str">
        <f t="shared" si="518"/>
        <v>Normal</v>
      </c>
      <c r="AY1021">
        <v>4.9000000000000004</v>
      </c>
      <c r="AZ1021" t="str">
        <f t="shared" si="519"/>
        <v>Normal</v>
      </c>
      <c r="BA1021">
        <v>14.8</v>
      </c>
      <c r="BB1021" t="str">
        <f t="shared" si="497"/>
        <v>Normal</v>
      </c>
      <c r="BC1021">
        <v>9</v>
      </c>
      <c r="BD1021" t="str">
        <f t="shared" si="520"/>
        <v>Normal</v>
      </c>
      <c r="BE1021">
        <v>3.2</v>
      </c>
      <c r="BF1021" t="str">
        <f t="shared" si="521"/>
        <v>Normal</v>
      </c>
      <c r="BG1021">
        <v>0</v>
      </c>
      <c r="BH1021" t="str">
        <f t="shared" si="522"/>
        <v>No Toma ECA</v>
      </c>
      <c r="BI1021">
        <v>0</v>
      </c>
      <c r="BJ1021" t="str">
        <f t="shared" si="523"/>
        <v>No toma ARB</v>
      </c>
      <c r="BK1021">
        <v>1</v>
      </c>
      <c r="BL1021" t="str">
        <f t="shared" si="524"/>
        <v>Toma diureticos</v>
      </c>
      <c r="BM1021">
        <v>0</v>
      </c>
      <c r="BN1021" t="str">
        <f t="shared" si="525"/>
        <v>No toma estatinas</v>
      </c>
      <c r="BO1021">
        <v>0</v>
      </c>
      <c r="BP1021" t="str">
        <f t="shared" si="526"/>
        <v>Sano</v>
      </c>
      <c r="BQ1021">
        <v>1</v>
      </c>
      <c r="BR1021" t="str">
        <f t="shared" si="527"/>
        <v>Enfermedad cardiovascular</v>
      </c>
    </row>
    <row r="1022" spans="1:70" x14ac:dyDescent="0.25">
      <c r="A1022" t="s">
        <v>1022</v>
      </c>
      <c r="B1022">
        <v>58</v>
      </c>
      <c r="C1022" t="str">
        <f t="shared" si="498"/>
        <v>Adulto</v>
      </c>
      <c r="D1022" t="s">
        <v>1</v>
      </c>
      <c r="E1022">
        <v>19.2</v>
      </c>
      <c r="F1022" t="str">
        <f t="shared" si="499"/>
        <v>Peso Normal</v>
      </c>
      <c r="G1022">
        <v>0</v>
      </c>
      <c r="H1022" t="str">
        <f t="shared" si="500"/>
        <v>No tiene herencia</v>
      </c>
      <c r="I1022">
        <v>108</v>
      </c>
      <c r="J1022">
        <v>67</v>
      </c>
      <c r="K1022">
        <v>82</v>
      </c>
      <c r="L1022" t="str">
        <f t="shared" si="501"/>
        <v>Normal</v>
      </c>
      <c r="M1022">
        <v>58</v>
      </c>
      <c r="N1022" t="str">
        <f t="shared" si="502"/>
        <v>Normal</v>
      </c>
      <c r="O1022">
        <v>2</v>
      </c>
      <c r="P1022" t="str">
        <f t="shared" si="503"/>
        <v>Ligera limitaciones</v>
      </c>
      <c r="Q1022">
        <v>0</v>
      </c>
      <c r="R1022" t="str">
        <f t="shared" si="504"/>
        <v>No tiene cetoacidosis</v>
      </c>
      <c r="S1022">
        <v>0</v>
      </c>
      <c r="T1022" t="str">
        <f t="shared" si="505"/>
        <v>No tiene Insuficiencia</v>
      </c>
      <c r="U1022">
        <v>1</v>
      </c>
      <c r="V1022" t="str">
        <f t="shared" si="506"/>
        <v>Hipertenso</v>
      </c>
      <c r="W1022">
        <v>0.6</v>
      </c>
      <c r="X1022" t="str">
        <f t="shared" si="495"/>
        <v>Bajo</v>
      </c>
      <c r="Y1022">
        <v>38</v>
      </c>
      <c r="Z1022" t="str">
        <f t="shared" si="496"/>
        <v>Normal</v>
      </c>
      <c r="AA1022">
        <v>107</v>
      </c>
      <c r="AB1022" t="str">
        <f t="shared" si="507"/>
        <v>Normal</v>
      </c>
      <c r="AC1022">
        <v>8</v>
      </c>
      <c r="AD1022" t="str">
        <f t="shared" si="508"/>
        <v>Normal</v>
      </c>
      <c r="AE1022">
        <v>6</v>
      </c>
      <c r="AF1022" t="str">
        <f t="shared" si="509"/>
        <v>Normal</v>
      </c>
      <c r="AG1022">
        <v>2280</v>
      </c>
      <c r="AH1022" t="str">
        <f t="shared" si="510"/>
        <v>Poliuria</v>
      </c>
      <c r="AI1022">
        <v>1</v>
      </c>
      <c r="AJ1022" t="str">
        <f t="shared" si="511"/>
        <v>Diabetico</v>
      </c>
      <c r="AK1022">
        <v>119</v>
      </c>
      <c r="AL1022" t="str">
        <f t="shared" si="512"/>
        <v>Prediabetes</v>
      </c>
      <c r="AM1022">
        <v>5.5</v>
      </c>
      <c r="AN1022" t="str">
        <f t="shared" si="513"/>
        <v>Normal</v>
      </c>
      <c r="AO1022">
        <v>178</v>
      </c>
      <c r="AP1022" t="str">
        <f t="shared" si="514"/>
        <v>Normal</v>
      </c>
      <c r="AQ1022">
        <v>119</v>
      </c>
      <c r="AR1022" t="str">
        <f t="shared" si="515"/>
        <v>Casi normal</v>
      </c>
      <c r="AS1022">
        <v>58</v>
      </c>
      <c r="AT1022" t="str">
        <f t="shared" si="516"/>
        <v>Bajo</v>
      </c>
      <c r="AU1022">
        <v>167</v>
      </c>
      <c r="AV1022" t="str">
        <f t="shared" si="517"/>
        <v>Alto</v>
      </c>
      <c r="AW1022">
        <v>142</v>
      </c>
      <c r="AX1022" t="str">
        <f t="shared" si="518"/>
        <v>Normal</v>
      </c>
      <c r="AY1022">
        <v>4.5</v>
      </c>
      <c r="AZ1022" t="str">
        <f t="shared" si="519"/>
        <v>Normal</v>
      </c>
      <c r="BA1022">
        <v>15.8</v>
      </c>
      <c r="BB1022" t="str">
        <f t="shared" si="497"/>
        <v>Normal</v>
      </c>
      <c r="BC1022">
        <v>10.3</v>
      </c>
      <c r="BD1022" t="str">
        <f t="shared" si="520"/>
        <v>Normal</v>
      </c>
      <c r="BE1022">
        <v>3.4</v>
      </c>
      <c r="BF1022" t="str">
        <f t="shared" si="521"/>
        <v>Normal</v>
      </c>
      <c r="BG1022">
        <v>0</v>
      </c>
      <c r="BH1022" t="str">
        <f t="shared" si="522"/>
        <v>No Toma ECA</v>
      </c>
      <c r="BI1022">
        <v>0</v>
      </c>
      <c r="BJ1022" t="str">
        <f t="shared" si="523"/>
        <v>No toma ARB</v>
      </c>
      <c r="BK1022">
        <v>0</v>
      </c>
      <c r="BL1022" t="str">
        <f t="shared" si="524"/>
        <v>No toma diureticos</v>
      </c>
      <c r="BM1022">
        <v>0</v>
      </c>
      <c r="BN1022" t="str">
        <f t="shared" si="525"/>
        <v>No toma estatinas</v>
      </c>
      <c r="BO1022">
        <v>0</v>
      </c>
      <c r="BP1022" t="str">
        <f t="shared" si="526"/>
        <v>Sano</v>
      </c>
      <c r="BQ1022">
        <v>0</v>
      </c>
      <c r="BR1022" t="str">
        <f t="shared" si="527"/>
        <v>Sano</v>
      </c>
    </row>
    <row r="1023" spans="1:70" x14ac:dyDescent="0.25">
      <c r="A1023" t="s">
        <v>1023</v>
      </c>
      <c r="B1023">
        <v>56</v>
      </c>
      <c r="C1023" t="str">
        <f t="shared" si="498"/>
        <v>Adulto</v>
      </c>
      <c r="D1023" t="s">
        <v>1</v>
      </c>
      <c r="E1023">
        <v>34.5</v>
      </c>
      <c r="F1023" t="str">
        <f t="shared" si="499"/>
        <v>Obesidad I</v>
      </c>
      <c r="G1023">
        <v>1</v>
      </c>
      <c r="H1023" t="str">
        <f t="shared" si="500"/>
        <v>Tiene herencia</v>
      </c>
      <c r="I1023">
        <v>186</v>
      </c>
      <c r="J1023">
        <v>108</v>
      </c>
      <c r="K1023">
        <v>82</v>
      </c>
      <c r="L1023" t="str">
        <f t="shared" si="501"/>
        <v>Normal</v>
      </c>
      <c r="M1023">
        <v>40</v>
      </c>
      <c r="N1023" t="str">
        <f t="shared" si="502"/>
        <v>Reducida</v>
      </c>
      <c r="O1023">
        <v>2</v>
      </c>
      <c r="P1023" t="str">
        <f t="shared" si="503"/>
        <v>Ligera limitaciones</v>
      </c>
      <c r="Q1023">
        <v>0</v>
      </c>
      <c r="R1023" t="str">
        <f t="shared" si="504"/>
        <v>No tiene cetoacidosis</v>
      </c>
      <c r="S1023">
        <v>0</v>
      </c>
      <c r="T1023" t="str">
        <f t="shared" si="505"/>
        <v>No tiene Insuficiencia</v>
      </c>
      <c r="U1023">
        <v>1</v>
      </c>
      <c r="V1023" t="str">
        <f t="shared" si="506"/>
        <v>Hipertenso</v>
      </c>
      <c r="W1023">
        <v>3.9</v>
      </c>
      <c r="X1023" t="str">
        <f t="shared" si="495"/>
        <v>Alto</v>
      </c>
      <c r="Y1023">
        <v>111</v>
      </c>
      <c r="Z1023" t="str">
        <f t="shared" si="496"/>
        <v>Riesgo</v>
      </c>
      <c r="AA1023">
        <v>46</v>
      </c>
      <c r="AB1023" t="str">
        <f t="shared" si="507"/>
        <v>Funcion disminuida moderada</v>
      </c>
      <c r="AC1023">
        <v>2572</v>
      </c>
      <c r="AD1023" t="str">
        <f t="shared" si="508"/>
        <v>Proteinuria</v>
      </c>
      <c r="AE1023">
        <v>2314</v>
      </c>
      <c r="AF1023" t="str">
        <f t="shared" si="509"/>
        <v>Macroalbuminuria</v>
      </c>
      <c r="AG1023">
        <v>586</v>
      </c>
      <c r="AH1023" t="str">
        <f t="shared" si="510"/>
        <v>Poliuria</v>
      </c>
      <c r="AI1023">
        <v>1</v>
      </c>
      <c r="AJ1023" t="str">
        <f t="shared" si="511"/>
        <v>Diabetico</v>
      </c>
      <c r="AK1023">
        <v>133</v>
      </c>
      <c r="AL1023" t="str">
        <f t="shared" si="512"/>
        <v>Diabetes</v>
      </c>
      <c r="AM1023">
        <v>10.3</v>
      </c>
      <c r="AN1023" t="str">
        <f t="shared" si="513"/>
        <v>Diabetes</v>
      </c>
      <c r="AO1023">
        <v>318</v>
      </c>
      <c r="AP1023" t="str">
        <f t="shared" si="514"/>
        <v>Riesgo</v>
      </c>
      <c r="AQ1023">
        <v>192</v>
      </c>
      <c r="AR1023" t="str">
        <f t="shared" si="515"/>
        <v>Muy alto</v>
      </c>
      <c r="AS1023">
        <v>37</v>
      </c>
      <c r="AT1023" t="str">
        <f t="shared" si="516"/>
        <v>Bajo</v>
      </c>
      <c r="AU1023">
        <v>345</v>
      </c>
      <c r="AV1023" t="str">
        <f t="shared" si="517"/>
        <v>Alto</v>
      </c>
      <c r="AW1023">
        <v>135</v>
      </c>
      <c r="AX1023" t="str">
        <f t="shared" si="518"/>
        <v>Normal</v>
      </c>
      <c r="AY1023">
        <v>6.5</v>
      </c>
      <c r="AZ1023" t="str">
        <f t="shared" si="519"/>
        <v>Alto</v>
      </c>
      <c r="BA1023">
        <v>8</v>
      </c>
      <c r="BB1023" t="str">
        <f t="shared" si="497"/>
        <v>Baja</v>
      </c>
      <c r="BC1023">
        <v>8.6</v>
      </c>
      <c r="BD1023" t="str">
        <f t="shared" si="520"/>
        <v>Normal</v>
      </c>
      <c r="BE1023">
        <v>5.8</v>
      </c>
      <c r="BF1023" t="str">
        <f t="shared" si="521"/>
        <v>Alto</v>
      </c>
      <c r="BG1023">
        <v>1</v>
      </c>
      <c r="BH1023" t="str">
        <f t="shared" si="522"/>
        <v>Toma ECA</v>
      </c>
      <c r="BI1023">
        <v>0</v>
      </c>
      <c r="BJ1023" t="str">
        <f t="shared" si="523"/>
        <v>No toma ARB</v>
      </c>
      <c r="BK1023">
        <v>0</v>
      </c>
      <c r="BL1023" t="str">
        <f t="shared" si="524"/>
        <v>No toma diureticos</v>
      </c>
      <c r="BM1023">
        <v>1</v>
      </c>
      <c r="BN1023" t="str">
        <f t="shared" si="525"/>
        <v>Toma estatinas</v>
      </c>
      <c r="BO1023">
        <v>1</v>
      </c>
      <c r="BP1023" t="str">
        <f t="shared" si="526"/>
        <v>Enfermedad renal</v>
      </c>
      <c r="BQ1023">
        <v>0</v>
      </c>
      <c r="BR1023" t="str">
        <f t="shared" si="527"/>
        <v>Sano</v>
      </c>
    </row>
    <row r="1024" spans="1:70" x14ac:dyDescent="0.25">
      <c r="A1024" t="s">
        <v>1024</v>
      </c>
      <c r="B1024">
        <v>56</v>
      </c>
      <c r="C1024" t="str">
        <f t="shared" si="498"/>
        <v>Adulto</v>
      </c>
      <c r="D1024" t="s">
        <v>6</v>
      </c>
      <c r="E1024">
        <v>39.799999999999997</v>
      </c>
      <c r="F1024" t="str">
        <f t="shared" si="499"/>
        <v>Obesidad II</v>
      </c>
      <c r="G1024">
        <v>1</v>
      </c>
      <c r="H1024" t="str">
        <f t="shared" si="500"/>
        <v>Tiene herencia</v>
      </c>
      <c r="I1024">
        <v>177</v>
      </c>
      <c r="J1024">
        <v>92</v>
      </c>
      <c r="K1024">
        <v>75</v>
      </c>
      <c r="L1024" t="str">
        <f t="shared" si="501"/>
        <v>Normal</v>
      </c>
      <c r="M1024">
        <v>48</v>
      </c>
      <c r="N1024" t="str">
        <f t="shared" si="502"/>
        <v>Intermedia</v>
      </c>
      <c r="O1024">
        <v>4</v>
      </c>
      <c r="P1024" t="str">
        <f t="shared" si="503"/>
        <v>Incapacidad</v>
      </c>
      <c r="Q1024">
        <v>1</v>
      </c>
      <c r="R1024" t="str">
        <f t="shared" si="504"/>
        <v>Tiene cetoacidosis</v>
      </c>
      <c r="S1024">
        <v>1</v>
      </c>
      <c r="T1024" t="str">
        <f t="shared" si="505"/>
        <v>Tiene Insuficiencia</v>
      </c>
      <c r="U1024">
        <v>1</v>
      </c>
      <c r="V1024" t="str">
        <f t="shared" si="506"/>
        <v>Hipertenso</v>
      </c>
      <c r="W1024">
        <v>4.4000000000000004</v>
      </c>
      <c r="X1024" t="str">
        <f t="shared" si="495"/>
        <v>Alto</v>
      </c>
      <c r="Y1024">
        <v>62</v>
      </c>
      <c r="Z1024" t="str">
        <f t="shared" si="496"/>
        <v>Elevado</v>
      </c>
      <c r="AA1024">
        <v>13</v>
      </c>
      <c r="AB1024" t="str">
        <f t="shared" si="507"/>
        <v>Fallo renal</v>
      </c>
      <c r="AC1024">
        <v>1683</v>
      </c>
      <c r="AD1024" t="str">
        <f t="shared" si="508"/>
        <v>Proteinuria</v>
      </c>
      <c r="AE1024">
        <v>1346</v>
      </c>
      <c r="AF1024" t="str">
        <f t="shared" si="509"/>
        <v>Macroalbuminuria</v>
      </c>
      <c r="AG1024">
        <v>578</v>
      </c>
      <c r="AH1024" t="str">
        <f t="shared" si="510"/>
        <v>Poliuria</v>
      </c>
      <c r="AI1024">
        <v>1</v>
      </c>
      <c r="AJ1024" t="str">
        <f t="shared" si="511"/>
        <v>Diabetico</v>
      </c>
      <c r="AK1024">
        <v>133</v>
      </c>
      <c r="AL1024" t="str">
        <f t="shared" si="512"/>
        <v>Diabetes</v>
      </c>
      <c r="AM1024">
        <v>10.4</v>
      </c>
      <c r="AN1024" t="str">
        <f t="shared" si="513"/>
        <v>Diabetes</v>
      </c>
      <c r="AO1024">
        <v>221</v>
      </c>
      <c r="AP1024" t="str">
        <f t="shared" si="514"/>
        <v>Alto</v>
      </c>
      <c r="AQ1024">
        <v>157</v>
      </c>
      <c r="AR1024" t="str">
        <f t="shared" si="515"/>
        <v>Limite alto</v>
      </c>
      <c r="AS1024">
        <v>37</v>
      </c>
      <c r="AT1024" t="str">
        <f t="shared" si="516"/>
        <v>Bajo</v>
      </c>
      <c r="AU1024">
        <v>311</v>
      </c>
      <c r="AV1024" t="str">
        <f t="shared" si="517"/>
        <v>Alto</v>
      </c>
      <c r="AW1024">
        <v>126</v>
      </c>
      <c r="AX1024" t="str">
        <f t="shared" si="518"/>
        <v>Bajo</v>
      </c>
      <c r="AY1024">
        <v>5.8</v>
      </c>
      <c r="AZ1024" t="str">
        <f t="shared" si="519"/>
        <v>Alto</v>
      </c>
      <c r="BA1024">
        <v>9.6</v>
      </c>
      <c r="BB1024" t="str">
        <f t="shared" si="497"/>
        <v>Baja</v>
      </c>
      <c r="BC1024">
        <v>8.1999999999999993</v>
      </c>
      <c r="BD1024" t="str">
        <f t="shared" si="520"/>
        <v>Bajo</v>
      </c>
      <c r="BE1024">
        <v>6.6</v>
      </c>
      <c r="BF1024" t="str">
        <f t="shared" si="521"/>
        <v>Alto</v>
      </c>
      <c r="BG1024">
        <v>1</v>
      </c>
      <c r="BH1024" t="str">
        <f t="shared" si="522"/>
        <v>Toma ECA</v>
      </c>
      <c r="BI1024">
        <v>1</v>
      </c>
      <c r="BJ1024" t="str">
        <f t="shared" si="523"/>
        <v>Toma ARB</v>
      </c>
      <c r="BK1024">
        <v>1</v>
      </c>
      <c r="BL1024" t="str">
        <f t="shared" si="524"/>
        <v>Toma diureticos</v>
      </c>
      <c r="BM1024">
        <v>0</v>
      </c>
      <c r="BN1024" t="str">
        <f t="shared" si="525"/>
        <v>No toma estatinas</v>
      </c>
      <c r="BO1024">
        <v>1</v>
      </c>
      <c r="BP1024" t="str">
        <f t="shared" si="526"/>
        <v>Enfermedad renal</v>
      </c>
      <c r="BQ1024">
        <v>1</v>
      </c>
      <c r="BR1024" t="str">
        <f t="shared" si="527"/>
        <v>Enfermedad cardiovascular</v>
      </c>
    </row>
    <row r="1025" spans="1:70" x14ac:dyDescent="0.25">
      <c r="A1025" t="s">
        <v>1025</v>
      </c>
      <c r="B1025">
        <v>78</v>
      </c>
      <c r="C1025" t="str">
        <f t="shared" si="498"/>
        <v>Adulto Mayor</v>
      </c>
      <c r="D1025" t="s">
        <v>6</v>
      </c>
      <c r="E1025">
        <v>30.7</v>
      </c>
      <c r="F1025" t="str">
        <f t="shared" si="499"/>
        <v>Obesidad I</v>
      </c>
      <c r="G1025">
        <v>1</v>
      </c>
      <c r="H1025" t="str">
        <f t="shared" si="500"/>
        <v>Tiene herencia</v>
      </c>
      <c r="I1025">
        <v>168</v>
      </c>
      <c r="J1025">
        <v>103</v>
      </c>
      <c r="K1025">
        <v>84</v>
      </c>
      <c r="L1025" t="str">
        <f t="shared" si="501"/>
        <v>Normal</v>
      </c>
      <c r="M1025">
        <v>44</v>
      </c>
      <c r="N1025" t="str">
        <f t="shared" si="502"/>
        <v>Intermedia</v>
      </c>
      <c r="O1025">
        <v>4</v>
      </c>
      <c r="P1025" t="str">
        <f t="shared" si="503"/>
        <v>Incapacidad</v>
      </c>
      <c r="Q1025">
        <v>1</v>
      </c>
      <c r="R1025" t="str">
        <f t="shared" si="504"/>
        <v>Tiene cetoacidosis</v>
      </c>
      <c r="S1025">
        <v>1</v>
      </c>
      <c r="T1025" t="str">
        <f t="shared" si="505"/>
        <v>Tiene Insuficiencia</v>
      </c>
      <c r="U1025">
        <v>1</v>
      </c>
      <c r="V1025" t="str">
        <f t="shared" si="506"/>
        <v>Hipertenso</v>
      </c>
      <c r="W1025">
        <v>4.9000000000000004</v>
      </c>
      <c r="X1025" t="str">
        <f t="shared" si="495"/>
        <v>Alto</v>
      </c>
      <c r="Y1025">
        <v>50</v>
      </c>
      <c r="Z1025" t="str">
        <f t="shared" si="496"/>
        <v>Elevado</v>
      </c>
      <c r="AA1025">
        <v>31</v>
      </c>
      <c r="AB1025" t="str">
        <f t="shared" si="507"/>
        <v>Funcion disminuida moderada</v>
      </c>
      <c r="AC1025">
        <v>1223</v>
      </c>
      <c r="AD1025" t="str">
        <f t="shared" si="508"/>
        <v>Proteinuria</v>
      </c>
      <c r="AE1025">
        <v>978</v>
      </c>
      <c r="AF1025" t="str">
        <f t="shared" si="509"/>
        <v>Macroalbuminuria</v>
      </c>
      <c r="AG1025">
        <v>341</v>
      </c>
      <c r="AH1025" t="str">
        <f t="shared" si="510"/>
        <v>Oliguria</v>
      </c>
      <c r="AI1025">
        <v>0</v>
      </c>
      <c r="AJ1025" t="str">
        <f t="shared" si="511"/>
        <v>No Diabetico</v>
      </c>
      <c r="AK1025">
        <v>141</v>
      </c>
      <c r="AL1025" t="str">
        <f t="shared" si="512"/>
        <v>Diabetes</v>
      </c>
      <c r="AM1025">
        <v>6.9</v>
      </c>
      <c r="AN1025" t="str">
        <f t="shared" si="513"/>
        <v>Diabetes</v>
      </c>
      <c r="AO1025">
        <v>306</v>
      </c>
      <c r="AP1025" t="str">
        <f t="shared" si="514"/>
        <v>Riesgo</v>
      </c>
      <c r="AQ1025">
        <v>158</v>
      </c>
      <c r="AR1025" t="str">
        <f t="shared" si="515"/>
        <v>Limite alto</v>
      </c>
      <c r="AS1025">
        <v>31</v>
      </c>
      <c r="AT1025" t="str">
        <f t="shared" si="516"/>
        <v>Bajo</v>
      </c>
      <c r="AU1025">
        <v>293</v>
      </c>
      <c r="AV1025" t="str">
        <f t="shared" si="517"/>
        <v>Alto</v>
      </c>
      <c r="AW1025">
        <v>126</v>
      </c>
      <c r="AX1025" t="str">
        <f t="shared" si="518"/>
        <v>Bajo</v>
      </c>
      <c r="AY1025">
        <v>5.8</v>
      </c>
      <c r="AZ1025" t="str">
        <f t="shared" si="519"/>
        <v>Alto</v>
      </c>
      <c r="BA1025">
        <v>10.3</v>
      </c>
      <c r="BB1025" t="str">
        <f t="shared" si="497"/>
        <v>Baja</v>
      </c>
      <c r="BC1025">
        <v>8.1</v>
      </c>
      <c r="BD1025" t="str">
        <f t="shared" si="520"/>
        <v>Bajo</v>
      </c>
      <c r="BE1025">
        <v>6.3</v>
      </c>
      <c r="BF1025" t="str">
        <f t="shared" si="521"/>
        <v>Alto</v>
      </c>
      <c r="BG1025">
        <v>1</v>
      </c>
      <c r="BH1025" t="str">
        <f t="shared" si="522"/>
        <v>Toma ECA</v>
      </c>
      <c r="BI1025">
        <v>0</v>
      </c>
      <c r="BJ1025" t="str">
        <f t="shared" si="523"/>
        <v>No toma ARB</v>
      </c>
      <c r="BK1025">
        <v>1</v>
      </c>
      <c r="BL1025" t="str">
        <f t="shared" si="524"/>
        <v>Toma diureticos</v>
      </c>
      <c r="BM1025">
        <v>1</v>
      </c>
      <c r="BN1025" t="str">
        <f t="shared" si="525"/>
        <v>Toma estatinas</v>
      </c>
      <c r="BO1025">
        <v>1</v>
      </c>
      <c r="BP1025" t="str">
        <f t="shared" si="526"/>
        <v>Enfermedad renal</v>
      </c>
      <c r="BQ1025">
        <v>1</v>
      </c>
      <c r="BR1025" t="str">
        <f t="shared" si="527"/>
        <v>Enfermedad cardiovascular</v>
      </c>
    </row>
    <row r="1026" spans="1:70" x14ac:dyDescent="0.25">
      <c r="A1026" t="s">
        <v>1026</v>
      </c>
      <c r="B1026">
        <v>53</v>
      </c>
      <c r="C1026" t="str">
        <f t="shared" si="498"/>
        <v>Adulto</v>
      </c>
      <c r="D1026" t="s">
        <v>6</v>
      </c>
      <c r="E1026">
        <v>38.5</v>
      </c>
      <c r="F1026" t="str">
        <f t="shared" si="499"/>
        <v>Obesidad II</v>
      </c>
      <c r="G1026">
        <v>0</v>
      </c>
      <c r="H1026" t="str">
        <f t="shared" si="500"/>
        <v>No tiene herencia</v>
      </c>
      <c r="I1026">
        <v>167</v>
      </c>
      <c r="J1026">
        <v>95</v>
      </c>
      <c r="K1026">
        <v>96</v>
      </c>
      <c r="L1026" t="str">
        <f t="shared" si="501"/>
        <v>Normal</v>
      </c>
      <c r="M1026">
        <v>30</v>
      </c>
      <c r="N1026" t="str">
        <f t="shared" si="502"/>
        <v>Reducida</v>
      </c>
      <c r="O1026">
        <v>2</v>
      </c>
      <c r="P1026" t="str">
        <f t="shared" si="503"/>
        <v>Ligera limitaciones</v>
      </c>
      <c r="Q1026">
        <v>0</v>
      </c>
      <c r="R1026" t="str">
        <f t="shared" si="504"/>
        <v>No tiene cetoacidosis</v>
      </c>
      <c r="S1026">
        <v>1</v>
      </c>
      <c r="T1026" t="str">
        <f t="shared" si="505"/>
        <v>Tiene Insuficiencia</v>
      </c>
      <c r="U1026">
        <v>1</v>
      </c>
      <c r="V1026" t="str">
        <f t="shared" si="506"/>
        <v>Hipertenso</v>
      </c>
      <c r="W1026">
        <v>1.8</v>
      </c>
      <c r="X1026" t="str">
        <f t="shared" ref="X1026:X1089" si="528">IF(AND(D1026="M",W1026&gt;=0.7,W1026&lt;=1.2),"Normal",IF(AND(D1026="M",W1026&gt;=1.3),"Alto",IF(AND(D1026="F",W1026&gt;=0.5,W1026&lt;=1),"Normal",IF(AND(D1026="F",W1026&gt;1),"Alto",IF(AND(D1026="F",W1026&lt;0.5), "Bajo",IF(AND(D1026="M",W1026&lt;0.7),"Bajo","error"))))))</f>
        <v>Alto</v>
      </c>
      <c r="Y1026">
        <v>86</v>
      </c>
      <c r="Z1026" t="str">
        <f t="shared" ref="Z1026:Z1089" si="529">IF(AND(D1026="F",Y1026&gt;=17,Y1026&lt;=43),"Normal",IF(AND(D1026="F",Y1026&gt;43,Y1026&lt;100),"Elevado",IF(AND(D1026="M",Y1026&gt;=18,Y1026&lt;=55),"Normal",IF(AND(D1026="M",Y1026&gt;55,Y1026&lt;100),"Elevado",IF(AND(D1026="F",Y1026&gt;=100),"Riesgo",IF(AND(D1026="M",Y1026&gt;=100),"Riesgo","Bajo"))))))</f>
        <v>Elevado</v>
      </c>
      <c r="AA1026">
        <v>44</v>
      </c>
      <c r="AB1026" t="str">
        <f t="shared" si="507"/>
        <v>Funcion disminuida moderada</v>
      </c>
      <c r="AC1026">
        <v>2307</v>
      </c>
      <c r="AD1026" t="str">
        <f t="shared" si="508"/>
        <v>Proteinuria</v>
      </c>
      <c r="AE1026">
        <v>1614</v>
      </c>
      <c r="AF1026" t="str">
        <f t="shared" si="509"/>
        <v>Macroalbuminuria</v>
      </c>
      <c r="AG1026">
        <v>757</v>
      </c>
      <c r="AH1026" t="str">
        <f t="shared" si="510"/>
        <v>Poliuria</v>
      </c>
      <c r="AI1026">
        <v>1</v>
      </c>
      <c r="AJ1026" t="str">
        <f t="shared" si="511"/>
        <v>Diabetico</v>
      </c>
      <c r="AK1026">
        <v>220</v>
      </c>
      <c r="AL1026" t="str">
        <f t="shared" si="512"/>
        <v>Diabetes</v>
      </c>
      <c r="AM1026">
        <v>9.8000000000000007</v>
      </c>
      <c r="AN1026" t="str">
        <f t="shared" si="513"/>
        <v>Diabetes</v>
      </c>
      <c r="AO1026">
        <v>269</v>
      </c>
      <c r="AP1026" t="str">
        <f t="shared" si="514"/>
        <v>Riesgo</v>
      </c>
      <c r="AQ1026">
        <v>198</v>
      </c>
      <c r="AR1026" t="str">
        <f t="shared" si="515"/>
        <v>Muy alto</v>
      </c>
      <c r="AS1026">
        <v>31</v>
      </c>
      <c r="AT1026" t="str">
        <f t="shared" si="516"/>
        <v>Bajo</v>
      </c>
      <c r="AU1026">
        <v>339</v>
      </c>
      <c r="AV1026" t="str">
        <f t="shared" si="517"/>
        <v>Alto</v>
      </c>
      <c r="AW1026">
        <v>128</v>
      </c>
      <c r="AX1026" t="str">
        <f t="shared" si="518"/>
        <v>Bajo</v>
      </c>
      <c r="AY1026">
        <v>6.2</v>
      </c>
      <c r="AZ1026" t="str">
        <f t="shared" si="519"/>
        <v>Alto</v>
      </c>
      <c r="BA1026">
        <v>8.9</v>
      </c>
      <c r="BB1026" t="str">
        <f t="shared" ref="BB1026:BB1089" si="530">IF(AND(D1026="M",BA1026&gt;=13.5,BA1026&lt;=17.5),"Normal",IF(AND(D1026="M",BA1026&gt;17.5),"Alta",IF(AND(D1026="F",BA1026&gt;=12,BA1026&lt;=15.5),"Normal",IF(AND(D1026="F",BA1026&gt;15.5),"Alta","Baja"))))</f>
        <v>Baja</v>
      </c>
      <c r="BC1026">
        <v>8</v>
      </c>
      <c r="BD1026" t="str">
        <f t="shared" si="520"/>
        <v>Bajo</v>
      </c>
      <c r="BE1026">
        <v>5.6</v>
      </c>
      <c r="BF1026" t="str">
        <f t="shared" si="521"/>
        <v>Alto</v>
      </c>
      <c r="BG1026">
        <v>1</v>
      </c>
      <c r="BH1026" t="str">
        <f t="shared" si="522"/>
        <v>Toma ECA</v>
      </c>
      <c r="BI1026">
        <v>0</v>
      </c>
      <c r="BJ1026" t="str">
        <f t="shared" si="523"/>
        <v>No toma ARB</v>
      </c>
      <c r="BK1026">
        <v>1</v>
      </c>
      <c r="BL1026" t="str">
        <f t="shared" si="524"/>
        <v>Toma diureticos</v>
      </c>
      <c r="BM1026">
        <v>1</v>
      </c>
      <c r="BN1026" t="str">
        <f t="shared" si="525"/>
        <v>Toma estatinas</v>
      </c>
      <c r="BO1026">
        <v>1</v>
      </c>
      <c r="BP1026" t="str">
        <f t="shared" si="526"/>
        <v>Enfermedad renal</v>
      </c>
      <c r="BQ1026">
        <v>1</v>
      </c>
      <c r="BR1026" t="str">
        <f t="shared" si="527"/>
        <v>Enfermedad cardiovascular</v>
      </c>
    </row>
    <row r="1027" spans="1:70" x14ac:dyDescent="0.25">
      <c r="A1027" t="s">
        <v>1027</v>
      </c>
      <c r="B1027">
        <v>65</v>
      </c>
      <c r="C1027" t="str">
        <f t="shared" ref="C1027:C1090" si="531">IF(AND(B1027&gt;=14,B1027&lt;=26),"Joven",IF(AND(B1027&gt;=27,B1027&lt;=59),"Adulto",IF(B1027&gt;=60,"Adulto Mayor","Niño")))</f>
        <v>Adulto Mayor</v>
      </c>
      <c r="D1027" t="s">
        <v>6</v>
      </c>
      <c r="E1027">
        <v>35.6</v>
      </c>
      <c r="F1027" t="str">
        <f t="shared" ref="F1027:F1090" si="532">IF(E1027&lt;18.5,"Bajo peso",IF(AND(E1027&gt;=18.5,E1027&lt;=24.9),"Peso Normal",IF(AND(E1027&gt;=25,E1027&lt;=29.9),"Sobrepeso",IF(AND(E1027&gt;=30,E1027&lt;=34.9),"Obesidad I",IF(AND(E1027&gt;=35,E1027&lt;=39.9),"Obesidad II","Obesidad III")))))</f>
        <v>Obesidad II</v>
      </c>
      <c r="G1027">
        <v>0</v>
      </c>
      <c r="H1027" t="str">
        <f t="shared" ref="H1027:H1090" si="533">IF(G1027=1,"Tiene herencia","No tiene herencia")</f>
        <v>No tiene herencia</v>
      </c>
      <c r="I1027">
        <v>175</v>
      </c>
      <c r="J1027">
        <v>101</v>
      </c>
      <c r="K1027">
        <v>86</v>
      </c>
      <c r="L1027" t="str">
        <f t="shared" ref="L1027:L1090" si="534">IF(AND(K1027&gt;=60,K1027&lt;=100),"Normal",IF(K1027&gt;100,"Taquicardia","Bradicardia"))</f>
        <v>Normal</v>
      </c>
      <c r="M1027">
        <v>34</v>
      </c>
      <c r="N1027" t="str">
        <f t="shared" ref="N1027:N1090" si="535">IF(M1027&gt;=50,"Normal",IF(AND(M1027&gt;=41,M1027&lt;=49),"Intermedia","Reducida"))</f>
        <v>Reducida</v>
      </c>
      <c r="O1027">
        <v>4</v>
      </c>
      <c r="P1027" t="str">
        <f t="shared" ref="P1027:P1090" si="536">IF(O1027=1,"Sin limitaciones",IF(O1027=2,"Ligera limitaciones",IF(O1027=3,"Limitacion marcada","Incapacidad")))</f>
        <v>Incapacidad</v>
      </c>
      <c r="Q1027">
        <v>0</v>
      </c>
      <c r="R1027" t="str">
        <f t="shared" ref="R1027:R1090" si="537">IF(Q1027=1,"Tiene cetoacidosis","No tiene cetoacidosis")</f>
        <v>No tiene cetoacidosis</v>
      </c>
      <c r="S1027">
        <v>0</v>
      </c>
      <c r="T1027" t="str">
        <f t="shared" ref="T1027:T1090" si="538">IF(S1027=1,"Tiene Insuficiencia","No tiene Insuficiencia")</f>
        <v>No tiene Insuficiencia</v>
      </c>
      <c r="U1027">
        <v>1</v>
      </c>
      <c r="V1027" t="str">
        <f t="shared" ref="V1027:V1090" si="539">IF(U1027=1,"Hipertenso","Normotenso")</f>
        <v>Hipertenso</v>
      </c>
      <c r="W1027">
        <v>2.5</v>
      </c>
      <c r="X1027" t="str">
        <f t="shared" si="528"/>
        <v>Alto</v>
      </c>
      <c r="Y1027">
        <v>110</v>
      </c>
      <c r="Z1027" t="str">
        <f t="shared" si="529"/>
        <v>Riesgo</v>
      </c>
      <c r="AA1027">
        <v>31</v>
      </c>
      <c r="AB1027" t="str">
        <f t="shared" ref="AB1027:AB1090" si="540">IF(AA1027&gt;90,"Normal",IF(AND(AA1027&gt;=60,AA1027&lt;=90),"Funcion disminuida",IF(AND(AA1027&gt;=30,AA1027&lt;=59),"Funcion disminuida moderada",IF(AND(AA1027&gt;=15,AA1027&lt;=29),"Dismucion grave",IF(AA1027&lt;15,"Fallo renal","error")))))</f>
        <v>Funcion disminuida moderada</v>
      </c>
      <c r="AC1027">
        <v>1588</v>
      </c>
      <c r="AD1027" t="str">
        <f t="shared" ref="AD1027:AD1090" si="541">IF(AC1027&lt;30,"Normal",IF(AND(AC1027&lt;=30,AC1027&lt;=300),"Microalbuminuria","Proteinuria"))</f>
        <v>Proteinuria</v>
      </c>
      <c r="AE1027">
        <v>1429</v>
      </c>
      <c r="AF1027" t="str">
        <f t="shared" ref="AF1027:AF1090" si="542">IF(AE1027&lt;30,"Normal",IF(AND(AE1027&gt;=30,AE1027&lt;=300),"Microalbuminuria","Macroalbuminuria"))</f>
        <v>Macroalbuminuria</v>
      </c>
      <c r="AG1027">
        <v>822</v>
      </c>
      <c r="AH1027" t="str">
        <f t="shared" ref="AH1027:AH1090" si="543">IF(AND(AG1027&gt;=0,AG1027&lt;=49),"Anuria",IF(AND(AG1027&gt;=50,AG1027&lt;=499),"Oliguria",IF(AND(AG1027&gt;=500,AG1027&lt;=3500),"Poliuria")))</f>
        <v>Poliuria</v>
      </c>
      <c r="AI1027">
        <v>1</v>
      </c>
      <c r="AJ1027" t="str">
        <f t="shared" ref="AJ1027:AJ1090" si="544">IF(AI1027=1,"Diabetico","No Diabetico")</f>
        <v>Diabetico</v>
      </c>
      <c r="AK1027">
        <v>137</v>
      </c>
      <c r="AL1027" t="str">
        <f t="shared" ref="AL1027:AL1090" si="545">IF(AK1027&lt;100,"Normal",IF(AND(AK1027&gt;=100,AK1027&lt;=125),"Prediabetes","Diabetes"))</f>
        <v>Diabetes</v>
      </c>
      <c r="AM1027">
        <v>8.6</v>
      </c>
      <c r="AN1027" t="str">
        <f t="shared" ref="AN1027:AN1090" si="546">IF(AM1027&lt;5.7,"Normal",IF(AND(AM1027&gt;=5.7,AM1027&lt;=6.4),"Prediabetes","Diabetes"))</f>
        <v>Diabetes</v>
      </c>
      <c r="AO1027">
        <v>224</v>
      </c>
      <c r="AP1027" t="str">
        <f t="shared" ref="AP1027:AP1090" si="547">IF(AO1027&lt;200,"Normal",IF(AND(AO1027&gt;=200,AO1027&lt;=239),"Alto","Riesgo"))</f>
        <v>Alto</v>
      </c>
      <c r="AQ1027">
        <v>203</v>
      </c>
      <c r="AR1027" t="str">
        <f t="shared" ref="AR1027:AR1090" si="548">IF(AQ1027&lt;100,"Normal",IF(AND(AQ1027&gt;=100,AQ1027&lt;=129),"Casi normal",IF(AND(AQ1027&gt;=130,AQ1027&lt;=159),"Limite alto",IF(AND(AQ1027&gt;=160,AQ1027&lt;=189),"Alto",IF(AQ1027&gt;=190,"Muy alto")))))</f>
        <v>Muy alto</v>
      </c>
      <c r="AS1027">
        <v>43</v>
      </c>
      <c r="AT1027" t="str">
        <f t="shared" ref="AT1027:AT1090" si="549">IF(AS1027&gt;=60,"Normal","Bajo")</f>
        <v>Bajo</v>
      </c>
      <c r="AU1027">
        <v>420</v>
      </c>
      <c r="AV1027" t="str">
        <f t="shared" ref="AV1027:AV1090" si="550">IF(AU1027&lt;=150,"Normal","Alto")</f>
        <v>Alto</v>
      </c>
      <c r="AW1027">
        <v>125</v>
      </c>
      <c r="AX1027" t="str">
        <f t="shared" ref="AX1027:AX1090" si="551">IF(AND(AW1027&gt;=135,AW1027&lt;=145),"Normal",IF(AW1027&gt;145,"Alto","Bajo"))</f>
        <v>Bajo</v>
      </c>
      <c r="AY1027">
        <v>6.1</v>
      </c>
      <c r="AZ1027" t="str">
        <f t="shared" ref="AZ1027:AZ1090" si="552">IF(AND(AY1027&gt;=3.5,AY1027&lt;=5),"Normal",IF(AY1027&gt;5,"Alto","Bajo"))</f>
        <v>Alto</v>
      </c>
      <c r="BA1027">
        <v>8.1999999999999993</v>
      </c>
      <c r="BB1027" t="str">
        <f t="shared" si="530"/>
        <v>Baja</v>
      </c>
      <c r="BC1027">
        <v>8.4</v>
      </c>
      <c r="BD1027" t="str">
        <f t="shared" ref="BD1027:BD1090" si="553">IF(AND(BC1027&gt;=8.5,BC1027&lt;=10.5),"Normal",IF(BC1027&gt;10.5,"Alto","Bajo"))</f>
        <v>Bajo</v>
      </c>
      <c r="BE1027">
        <v>5.6</v>
      </c>
      <c r="BF1027" t="str">
        <f t="shared" ref="BF1027:BF1090" si="554">IF(AND(BE1027&gt;=2.5,BE1027&lt;=4.5),"Normal",IF(BE1027&gt;4.5,"Alto","Bajo"))</f>
        <v>Alto</v>
      </c>
      <c r="BG1027">
        <v>1</v>
      </c>
      <c r="BH1027" t="str">
        <f t="shared" ref="BH1027:BH1090" si="555">IF(BG1027=1,"Toma ECA","No Toma ECA")</f>
        <v>Toma ECA</v>
      </c>
      <c r="BI1027">
        <v>1</v>
      </c>
      <c r="BJ1027" t="str">
        <f t="shared" ref="BJ1027:BJ1090" si="556">IF(BI1027=1,"Toma ARB","No toma ARB")</f>
        <v>Toma ARB</v>
      </c>
      <c r="BK1027">
        <v>1</v>
      </c>
      <c r="BL1027" t="str">
        <f t="shared" ref="BL1027:BL1090" si="557">IF(BK1027=1,"Toma diureticos","No toma diureticos")</f>
        <v>Toma diureticos</v>
      </c>
      <c r="BM1027">
        <v>0</v>
      </c>
      <c r="BN1027" t="str">
        <f t="shared" ref="BN1027:BN1090" si="558">IF(BM1027=1,"Toma estatinas","No toma estatinas")</f>
        <v>No toma estatinas</v>
      </c>
      <c r="BO1027">
        <v>1</v>
      </c>
      <c r="BP1027" t="str">
        <f t="shared" ref="BP1027:BP1090" si="559">IF(BO1027=1,"Enfermedad renal","Sano")</f>
        <v>Enfermedad renal</v>
      </c>
      <c r="BQ1027">
        <v>0</v>
      </c>
      <c r="BR1027" t="str">
        <f t="shared" ref="BR1027:BR1090" si="560">IF(BQ1027=1,"Enfermedad cardiovascular","Sano")</f>
        <v>Sano</v>
      </c>
    </row>
    <row r="1028" spans="1:70" x14ac:dyDescent="0.25">
      <c r="A1028" t="s">
        <v>1028</v>
      </c>
      <c r="B1028">
        <v>69</v>
      </c>
      <c r="C1028" t="str">
        <f t="shared" si="531"/>
        <v>Adulto Mayor</v>
      </c>
      <c r="D1028" t="s">
        <v>6</v>
      </c>
      <c r="E1028">
        <v>26.3</v>
      </c>
      <c r="F1028" t="str">
        <f t="shared" si="532"/>
        <v>Sobrepeso</v>
      </c>
      <c r="G1028">
        <v>0</v>
      </c>
      <c r="H1028" t="str">
        <f t="shared" si="533"/>
        <v>No tiene herencia</v>
      </c>
      <c r="I1028">
        <v>143</v>
      </c>
      <c r="J1028">
        <v>102</v>
      </c>
      <c r="K1028">
        <v>89</v>
      </c>
      <c r="L1028" t="str">
        <f t="shared" si="534"/>
        <v>Normal</v>
      </c>
      <c r="M1028">
        <v>44</v>
      </c>
      <c r="N1028" t="str">
        <f t="shared" si="535"/>
        <v>Intermedia</v>
      </c>
      <c r="O1028">
        <v>3</v>
      </c>
      <c r="P1028" t="str">
        <f t="shared" si="536"/>
        <v>Limitacion marcada</v>
      </c>
      <c r="Q1028">
        <v>1</v>
      </c>
      <c r="R1028" t="str">
        <f t="shared" si="537"/>
        <v>Tiene cetoacidosis</v>
      </c>
      <c r="S1028">
        <v>1</v>
      </c>
      <c r="T1028" t="str">
        <f t="shared" si="538"/>
        <v>Tiene Insuficiencia</v>
      </c>
      <c r="U1028">
        <v>1</v>
      </c>
      <c r="V1028" t="str">
        <f t="shared" si="539"/>
        <v>Hipertenso</v>
      </c>
      <c r="W1028">
        <v>2.2999999999999998</v>
      </c>
      <c r="X1028" t="str">
        <f t="shared" si="528"/>
        <v>Alto</v>
      </c>
      <c r="Y1028">
        <v>71</v>
      </c>
      <c r="Z1028" t="str">
        <f t="shared" si="529"/>
        <v>Elevado</v>
      </c>
      <c r="AA1028">
        <v>39</v>
      </c>
      <c r="AB1028" t="str">
        <f t="shared" si="540"/>
        <v>Funcion disminuida moderada</v>
      </c>
      <c r="AC1028">
        <v>1763</v>
      </c>
      <c r="AD1028" t="str">
        <f t="shared" si="541"/>
        <v>Proteinuria</v>
      </c>
      <c r="AE1028">
        <v>1410</v>
      </c>
      <c r="AF1028" t="str">
        <f t="shared" si="542"/>
        <v>Macroalbuminuria</v>
      </c>
      <c r="AG1028">
        <v>532</v>
      </c>
      <c r="AH1028" t="str">
        <f t="shared" si="543"/>
        <v>Poliuria</v>
      </c>
      <c r="AI1028">
        <v>0</v>
      </c>
      <c r="AJ1028" t="str">
        <f t="shared" si="544"/>
        <v>No Diabetico</v>
      </c>
      <c r="AK1028">
        <v>174</v>
      </c>
      <c r="AL1028" t="str">
        <f t="shared" si="545"/>
        <v>Diabetes</v>
      </c>
      <c r="AM1028">
        <v>9.6999999999999993</v>
      </c>
      <c r="AN1028" t="str">
        <f t="shared" si="546"/>
        <v>Diabetes</v>
      </c>
      <c r="AO1028">
        <v>223</v>
      </c>
      <c r="AP1028" t="str">
        <f t="shared" si="547"/>
        <v>Alto</v>
      </c>
      <c r="AQ1028">
        <v>154</v>
      </c>
      <c r="AR1028" t="str">
        <f t="shared" si="548"/>
        <v>Limite alto</v>
      </c>
      <c r="AS1028">
        <v>32</v>
      </c>
      <c r="AT1028" t="str">
        <f t="shared" si="549"/>
        <v>Bajo</v>
      </c>
      <c r="AU1028">
        <v>383</v>
      </c>
      <c r="AV1028" t="str">
        <f t="shared" si="550"/>
        <v>Alto</v>
      </c>
      <c r="AW1028">
        <v>135</v>
      </c>
      <c r="AX1028" t="str">
        <f t="shared" si="551"/>
        <v>Normal</v>
      </c>
      <c r="AY1028">
        <v>5.9</v>
      </c>
      <c r="AZ1028" t="str">
        <f t="shared" si="552"/>
        <v>Alto</v>
      </c>
      <c r="BA1028">
        <v>7.3</v>
      </c>
      <c r="BB1028" t="str">
        <f t="shared" si="530"/>
        <v>Baja</v>
      </c>
      <c r="BC1028">
        <v>8.3000000000000007</v>
      </c>
      <c r="BD1028" t="str">
        <f t="shared" si="553"/>
        <v>Bajo</v>
      </c>
      <c r="BE1028">
        <v>6.4</v>
      </c>
      <c r="BF1028" t="str">
        <f t="shared" si="554"/>
        <v>Alto</v>
      </c>
      <c r="BG1028">
        <v>0</v>
      </c>
      <c r="BH1028" t="str">
        <f t="shared" si="555"/>
        <v>No Toma ECA</v>
      </c>
      <c r="BI1028">
        <v>0</v>
      </c>
      <c r="BJ1028" t="str">
        <f t="shared" si="556"/>
        <v>No toma ARB</v>
      </c>
      <c r="BK1028">
        <v>0</v>
      </c>
      <c r="BL1028" t="str">
        <f t="shared" si="557"/>
        <v>No toma diureticos</v>
      </c>
      <c r="BM1028">
        <v>1</v>
      </c>
      <c r="BN1028" t="str">
        <f t="shared" si="558"/>
        <v>Toma estatinas</v>
      </c>
      <c r="BO1028">
        <v>1</v>
      </c>
      <c r="BP1028" t="str">
        <f t="shared" si="559"/>
        <v>Enfermedad renal</v>
      </c>
      <c r="BQ1028">
        <v>1</v>
      </c>
      <c r="BR1028" t="str">
        <f t="shared" si="560"/>
        <v>Enfermedad cardiovascular</v>
      </c>
    </row>
    <row r="1029" spans="1:70" x14ac:dyDescent="0.25">
      <c r="A1029" t="s">
        <v>1029</v>
      </c>
      <c r="B1029">
        <v>45</v>
      </c>
      <c r="C1029" t="str">
        <f t="shared" si="531"/>
        <v>Adulto</v>
      </c>
      <c r="D1029" t="s">
        <v>1</v>
      </c>
      <c r="E1029">
        <v>21.4</v>
      </c>
      <c r="F1029" t="str">
        <f t="shared" si="532"/>
        <v>Peso Normal</v>
      </c>
      <c r="G1029">
        <v>0</v>
      </c>
      <c r="H1029" t="str">
        <f t="shared" si="533"/>
        <v>No tiene herencia</v>
      </c>
      <c r="I1029">
        <v>131</v>
      </c>
      <c r="J1029">
        <v>68</v>
      </c>
      <c r="K1029">
        <v>68</v>
      </c>
      <c r="L1029" t="str">
        <f t="shared" si="534"/>
        <v>Normal</v>
      </c>
      <c r="M1029">
        <v>65</v>
      </c>
      <c r="N1029" t="str">
        <f t="shared" si="535"/>
        <v>Normal</v>
      </c>
      <c r="O1029">
        <v>1</v>
      </c>
      <c r="P1029" t="str">
        <f t="shared" si="536"/>
        <v>Sin limitaciones</v>
      </c>
      <c r="Q1029">
        <v>0</v>
      </c>
      <c r="R1029" t="str">
        <f t="shared" si="537"/>
        <v>No tiene cetoacidosis</v>
      </c>
      <c r="S1029">
        <v>0</v>
      </c>
      <c r="T1029" t="str">
        <f t="shared" si="538"/>
        <v>No tiene Insuficiencia</v>
      </c>
      <c r="U1029">
        <v>1</v>
      </c>
      <c r="V1029" t="str">
        <f t="shared" si="539"/>
        <v>Hipertenso</v>
      </c>
      <c r="W1029">
        <v>1.2</v>
      </c>
      <c r="X1029" t="str">
        <f t="shared" si="528"/>
        <v>Normal</v>
      </c>
      <c r="Y1029">
        <v>38</v>
      </c>
      <c r="Z1029" t="str">
        <f t="shared" si="529"/>
        <v>Normal</v>
      </c>
      <c r="AA1029">
        <v>107</v>
      </c>
      <c r="AB1029" t="str">
        <f t="shared" si="540"/>
        <v>Normal</v>
      </c>
      <c r="AC1029">
        <v>22</v>
      </c>
      <c r="AD1029" t="str">
        <f t="shared" si="541"/>
        <v>Normal</v>
      </c>
      <c r="AE1029">
        <v>15</v>
      </c>
      <c r="AF1029" t="str">
        <f t="shared" si="542"/>
        <v>Normal</v>
      </c>
      <c r="AG1029">
        <v>2275</v>
      </c>
      <c r="AH1029" t="str">
        <f t="shared" si="543"/>
        <v>Poliuria</v>
      </c>
      <c r="AI1029">
        <v>1</v>
      </c>
      <c r="AJ1029" t="str">
        <f t="shared" si="544"/>
        <v>Diabetico</v>
      </c>
      <c r="AK1029">
        <v>119</v>
      </c>
      <c r="AL1029" t="str">
        <f t="shared" si="545"/>
        <v>Prediabetes</v>
      </c>
      <c r="AM1029">
        <v>6.3</v>
      </c>
      <c r="AN1029" t="str">
        <f t="shared" si="546"/>
        <v>Prediabetes</v>
      </c>
      <c r="AO1029">
        <v>187</v>
      </c>
      <c r="AP1029" t="str">
        <f t="shared" si="547"/>
        <v>Normal</v>
      </c>
      <c r="AQ1029">
        <v>107</v>
      </c>
      <c r="AR1029" t="str">
        <f t="shared" si="548"/>
        <v>Casi normal</v>
      </c>
      <c r="AS1029">
        <v>60</v>
      </c>
      <c r="AT1029" t="str">
        <f t="shared" si="549"/>
        <v>Normal</v>
      </c>
      <c r="AU1029">
        <v>142</v>
      </c>
      <c r="AV1029" t="str">
        <f t="shared" si="550"/>
        <v>Normal</v>
      </c>
      <c r="AW1029">
        <v>140</v>
      </c>
      <c r="AX1029" t="str">
        <f t="shared" si="551"/>
        <v>Normal</v>
      </c>
      <c r="AY1029">
        <v>3.8</v>
      </c>
      <c r="AZ1029" t="str">
        <f t="shared" si="552"/>
        <v>Normal</v>
      </c>
      <c r="BA1029">
        <v>13.6</v>
      </c>
      <c r="BB1029" t="str">
        <f t="shared" si="530"/>
        <v>Normal</v>
      </c>
      <c r="BC1029">
        <v>10.199999999999999</v>
      </c>
      <c r="BD1029" t="str">
        <f t="shared" si="553"/>
        <v>Normal</v>
      </c>
      <c r="BE1029">
        <v>2.6</v>
      </c>
      <c r="BF1029" t="str">
        <f t="shared" si="554"/>
        <v>Normal</v>
      </c>
      <c r="BG1029">
        <v>1</v>
      </c>
      <c r="BH1029" t="str">
        <f t="shared" si="555"/>
        <v>Toma ECA</v>
      </c>
      <c r="BI1029">
        <v>0</v>
      </c>
      <c r="BJ1029" t="str">
        <f t="shared" si="556"/>
        <v>No toma ARB</v>
      </c>
      <c r="BK1029">
        <v>0</v>
      </c>
      <c r="BL1029" t="str">
        <f t="shared" si="557"/>
        <v>No toma diureticos</v>
      </c>
      <c r="BM1029">
        <v>1</v>
      </c>
      <c r="BN1029" t="str">
        <f t="shared" si="558"/>
        <v>Toma estatinas</v>
      </c>
      <c r="BO1029">
        <v>0</v>
      </c>
      <c r="BP1029" t="str">
        <f t="shared" si="559"/>
        <v>Sano</v>
      </c>
      <c r="BQ1029">
        <v>1</v>
      </c>
      <c r="BR1029" t="str">
        <f t="shared" si="560"/>
        <v>Enfermedad cardiovascular</v>
      </c>
    </row>
    <row r="1030" spans="1:70" x14ac:dyDescent="0.25">
      <c r="A1030" t="s">
        <v>1030</v>
      </c>
      <c r="B1030">
        <v>58</v>
      </c>
      <c r="C1030" t="str">
        <f t="shared" si="531"/>
        <v>Adulto</v>
      </c>
      <c r="D1030" t="s">
        <v>6</v>
      </c>
      <c r="E1030">
        <v>20.6</v>
      </c>
      <c r="F1030" t="str">
        <f t="shared" si="532"/>
        <v>Peso Normal</v>
      </c>
      <c r="G1030">
        <v>0</v>
      </c>
      <c r="H1030" t="str">
        <f t="shared" si="533"/>
        <v>No tiene herencia</v>
      </c>
      <c r="I1030">
        <v>110</v>
      </c>
      <c r="J1030">
        <v>69</v>
      </c>
      <c r="K1030">
        <v>90</v>
      </c>
      <c r="L1030" t="str">
        <f t="shared" si="534"/>
        <v>Normal</v>
      </c>
      <c r="M1030">
        <v>69</v>
      </c>
      <c r="N1030" t="str">
        <f t="shared" si="535"/>
        <v>Normal</v>
      </c>
      <c r="O1030">
        <v>2</v>
      </c>
      <c r="P1030" t="str">
        <f t="shared" si="536"/>
        <v>Ligera limitaciones</v>
      </c>
      <c r="Q1030">
        <v>0</v>
      </c>
      <c r="R1030" t="str">
        <f t="shared" si="537"/>
        <v>No tiene cetoacidosis</v>
      </c>
      <c r="S1030">
        <v>0</v>
      </c>
      <c r="T1030" t="str">
        <f t="shared" si="538"/>
        <v>No tiene Insuficiencia</v>
      </c>
      <c r="U1030">
        <v>1</v>
      </c>
      <c r="V1030" t="str">
        <f t="shared" si="539"/>
        <v>Hipertenso</v>
      </c>
      <c r="W1030">
        <v>1</v>
      </c>
      <c r="X1030" t="str">
        <f t="shared" si="528"/>
        <v>Normal</v>
      </c>
      <c r="Y1030">
        <v>17</v>
      </c>
      <c r="Z1030" t="str">
        <f t="shared" si="529"/>
        <v>Normal</v>
      </c>
      <c r="AA1030">
        <v>72</v>
      </c>
      <c r="AB1030" t="str">
        <f t="shared" si="540"/>
        <v>Funcion disminuida</v>
      </c>
      <c r="AC1030">
        <v>21</v>
      </c>
      <c r="AD1030" t="str">
        <f t="shared" si="541"/>
        <v>Normal</v>
      </c>
      <c r="AE1030">
        <v>16</v>
      </c>
      <c r="AF1030" t="str">
        <f t="shared" si="542"/>
        <v>Normal</v>
      </c>
      <c r="AG1030">
        <v>1900</v>
      </c>
      <c r="AH1030" t="str">
        <f t="shared" si="543"/>
        <v>Poliuria</v>
      </c>
      <c r="AI1030">
        <v>0</v>
      </c>
      <c r="AJ1030" t="str">
        <f t="shared" si="544"/>
        <v>No Diabetico</v>
      </c>
      <c r="AK1030">
        <v>112</v>
      </c>
      <c r="AL1030" t="str">
        <f t="shared" si="545"/>
        <v>Prediabetes</v>
      </c>
      <c r="AM1030">
        <v>5.8</v>
      </c>
      <c r="AN1030" t="str">
        <f t="shared" si="546"/>
        <v>Prediabetes</v>
      </c>
      <c r="AO1030">
        <v>208</v>
      </c>
      <c r="AP1030" t="str">
        <f t="shared" si="547"/>
        <v>Alto</v>
      </c>
      <c r="AQ1030">
        <v>97</v>
      </c>
      <c r="AR1030" t="str">
        <f t="shared" si="548"/>
        <v>Normal</v>
      </c>
      <c r="AS1030">
        <v>53</v>
      </c>
      <c r="AT1030" t="str">
        <f t="shared" si="549"/>
        <v>Bajo</v>
      </c>
      <c r="AU1030">
        <v>103</v>
      </c>
      <c r="AV1030" t="str">
        <f t="shared" si="550"/>
        <v>Normal</v>
      </c>
      <c r="AW1030">
        <v>145</v>
      </c>
      <c r="AX1030" t="str">
        <f t="shared" si="551"/>
        <v>Normal</v>
      </c>
      <c r="AY1030">
        <v>3.7</v>
      </c>
      <c r="AZ1030" t="str">
        <f t="shared" si="552"/>
        <v>Normal</v>
      </c>
      <c r="BA1030">
        <v>12.8</v>
      </c>
      <c r="BB1030" t="str">
        <f t="shared" si="530"/>
        <v>Normal</v>
      </c>
      <c r="BC1030">
        <v>9</v>
      </c>
      <c r="BD1030" t="str">
        <f t="shared" si="553"/>
        <v>Normal</v>
      </c>
      <c r="BE1030">
        <v>4.3</v>
      </c>
      <c r="BF1030" t="str">
        <f t="shared" si="554"/>
        <v>Normal</v>
      </c>
      <c r="BG1030">
        <v>0</v>
      </c>
      <c r="BH1030" t="str">
        <f t="shared" si="555"/>
        <v>No Toma ECA</v>
      </c>
      <c r="BI1030">
        <v>1</v>
      </c>
      <c r="BJ1030" t="str">
        <f t="shared" si="556"/>
        <v>Toma ARB</v>
      </c>
      <c r="BK1030">
        <v>0</v>
      </c>
      <c r="BL1030" t="str">
        <f t="shared" si="557"/>
        <v>No toma diureticos</v>
      </c>
      <c r="BM1030">
        <v>0</v>
      </c>
      <c r="BN1030" t="str">
        <f t="shared" si="558"/>
        <v>No toma estatinas</v>
      </c>
      <c r="BO1030">
        <v>0</v>
      </c>
      <c r="BP1030" t="str">
        <f t="shared" si="559"/>
        <v>Sano</v>
      </c>
      <c r="BQ1030">
        <v>0</v>
      </c>
      <c r="BR1030" t="str">
        <f t="shared" si="560"/>
        <v>Sano</v>
      </c>
    </row>
    <row r="1031" spans="1:70" x14ac:dyDescent="0.25">
      <c r="A1031" t="s">
        <v>1031</v>
      </c>
      <c r="B1031">
        <v>56</v>
      </c>
      <c r="C1031" t="str">
        <f t="shared" si="531"/>
        <v>Adulto</v>
      </c>
      <c r="D1031" t="s">
        <v>6</v>
      </c>
      <c r="E1031">
        <v>29.6</v>
      </c>
      <c r="F1031" t="str">
        <f t="shared" si="532"/>
        <v>Sobrepeso</v>
      </c>
      <c r="G1031">
        <v>1</v>
      </c>
      <c r="H1031" t="str">
        <f t="shared" si="533"/>
        <v>Tiene herencia</v>
      </c>
      <c r="I1031">
        <v>187</v>
      </c>
      <c r="J1031">
        <v>98</v>
      </c>
      <c r="K1031">
        <v>82</v>
      </c>
      <c r="L1031" t="str">
        <f t="shared" si="534"/>
        <v>Normal</v>
      </c>
      <c r="M1031">
        <v>49</v>
      </c>
      <c r="N1031" t="str">
        <f t="shared" si="535"/>
        <v>Intermedia</v>
      </c>
      <c r="O1031">
        <v>4</v>
      </c>
      <c r="P1031" t="str">
        <f t="shared" si="536"/>
        <v>Incapacidad</v>
      </c>
      <c r="Q1031">
        <v>1</v>
      </c>
      <c r="R1031" t="str">
        <f t="shared" si="537"/>
        <v>Tiene cetoacidosis</v>
      </c>
      <c r="S1031">
        <v>0</v>
      </c>
      <c r="T1031" t="str">
        <f t="shared" si="538"/>
        <v>No tiene Insuficiencia</v>
      </c>
      <c r="U1031">
        <v>1</v>
      </c>
      <c r="V1031" t="str">
        <f t="shared" si="539"/>
        <v>Hipertenso</v>
      </c>
      <c r="W1031">
        <v>2.7</v>
      </c>
      <c r="X1031" t="str">
        <f t="shared" si="528"/>
        <v>Alto</v>
      </c>
      <c r="Y1031">
        <v>63</v>
      </c>
      <c r="Z1031" t="str">
        <f t="shared" si="529"/>
        <v>Elevado</v>
      </c>
      <c r="AA1031">
        <v>45</v>
      </c>
      <c r="AB1031" t="str">
        <f t="shared" si="540"/>
        <v>Funcion disminuida moderada</v>
      </c>
      <c r="AC1031">
        <v>2612</v>
      </c>
      <c r="AD1031" t="str">
        <f t="shared" si="541"/>
        <v>Proteinuria</v>
      </c>
      <c r="AE1031">
        <v>2350</v>
      </c>
      <c r="AF1031" t="str">
        <f t="shared" si="542"/>
        <v>Macroalbuminuria</v>
      </c>
      <c r="AG1031">
        <v>702</v>
      </c>
      <c r="AH1031" t="str">
        <f t="shared" si="543"/>
        <v>Poliuria</v>
      </c>
      <c r="AI1031">
        <v>1</v>
      </c>
      <c r="AJ1031" t="str">
        <f t="shared" si="544"/>
        <v>Diabetico</v>
      </c>
      <c r="AK1031">
        <v>178</v>
      </c>
      <c r="AL1031" t="str">
        <f t="shared" si="545"/>
        <v>Diabetes</v>
      </c>
      <c r="AM1031">
        <v>11</v>
      </c>
      <c r="AN1031" t="str">
        <f t="shared" si="546"/>
        <v>Diabetes</v>
      </c>
      <c r="AO1031">
        <v>314</v>
      </c>
      <c r="AP1031" t="str">
        <f t="shared" si="547"/>
        <v>Riesgo</v>
      </c>
      <c r="AQ1031">
        <v>199</v>
      </c>
      <c r="AR1031" t="str">
        <f t="shared" si="548"/>
        <v>Muy alto</v>
      </c>
      <c r="AS1031">
        <v>39</v>
      </c>
      <c r="AT1031" t="str">
        <f t="shared" si="549"/>
        <v>Bajo</v>
      </c>
      <c r="AU1031">
        <v>249</v>
      </c>
      <c r="AV1031" t="str">
        <f t="shared" si="550"/>
        <v>Alto</v>
      </c>
      <c r="AW1031">
        <v>125</v>
      </c>
      <c r="AX1031" t="str">
        <f t="shared" si="551"/>
        <v>Bajo</v>
      </c>
      <c r="AY1031">
        <v>6.3</v>
      </c>
      <c r="AZ1031" t="str">
        <f t="shared" si="552"/>
        <v>Alto</v>
      </c>
      <c r="BA1031">
        <v>9</v>
      </c>
      <c r="BB1031" t="str">
        <f t="shared" si="530"/>
        <v>Baja</v>
      </c>
      <c r="BC1031">
        <v>8.9</v>
      </c>
      <c r="BD1031" t="str">
        <f t="shared" si="553"/>
        <v>Normal</v>
      </c>
      <c r="BE1031">
        <v>7.4</v>
      </c>
      <c r="BF1031" t="str">
        <f t="shared" si="554"/>
        <v>Alto</v>
      </c>
      <c r="BG1031">
        <v>0</v>
      </c>
      <c r="BH1031" t="str">
        <f t="shared" si="555"/>
        <v>No Toma ECA</v>
      </c>
      <c r="BI1031">
        <v>0</v>
      </c>
      <c r="BJ1031" t="str">
        <f t="shared" si="556"/>
        <v>No toma ARB</v>
      </c>
      <c r="BK1031">
        <v>0</v>
      </c>
      <c r="BL1031" t="str">
        <f t="shared" si="557"/>
        <v>No toma diureticos</v>
      </c>
      <c r="BM1031">
        <v>1</v>
      </c>
      <c r="BN1031" t="str">
        <f t="shared" si="558"/>
        <v>Toma estatinas</v>
      </c>
      <c r="BO1031">
        <v>1</v>
      </c>
      <c r="BP1031" t="str">
        <f t="shared" si="559"/>
        <v>Enfermedad renal</v>
      </c>
      <c r="BQ1031">
        <v>1</v>
      </c>
      <c r="BR1031" t="str">
        <f t="shared" si="560"/>
        <v>Enfermedad cardiovascular</v>
      </c>
    </row>
    <row r="1032" spans="1:70" x14ac:dyDescent="0.25">
      <c r="A1032" t="s">
        <v>1032</v>
      </c>
      <c r="B1032">
        <v>72</v>
      </c>
      <c r="C1032" t="str">
        <f t="shared" si="531"/>
        <v>Adulto Mayor</v>
      </c>
      <c r="D1032" t="s">
        <v>1</v>
      </c>
      <c r="E1032">
        <v>29.4</v>
      </c>
      <c r="F1032" t="str">
        <f t="shared" si="532"/>
        <v>Sobrepeso</v>
      </c>
      <c r="G1032">
        <v>1</v>
      </c>
      <c r="H1032" t="str">
        <f t="shared" si="533"/>
        <v>Tiene herencia</v>
      </c>
      <c r="I1032">
        <v>144</v>
      </c>
      <c r="J1032">
        <v>106</v>
      </c>
      <c r="K1032">
        <v>76</v>
      </c>
      <c r="L1032" t="str">
        <f t="shared" si="534"/>
        <v>Normal</v>
      </c>
      <c r="M1032">
        <v>46</v>
      </c>
      <c r="N1032" t="str">
        <f t="shared" si="535"/>
        <v>Intermedia</v>
      </c>
      <c r="O1032">
        <v>3</v>
      </c>
      <c r="P1032" t="str">
        <f t="shared" si="536"/>
        <v>Limitacion marcada</v>
      </c>
      <c r="Q1032">
        <v>1</v>
      </c>
      <c r="R1032" t="str">
        <f t="shared" si="537"/>
        <v>Tiene cetoacidosis</v>
      </c>
      <c r="S1032">
        <v>0</v>
      </c>
      <c r="T1032" t="str">
        <f t="shared" si="538"/>
        <v>No tiene Insuficiencia</v>
      </c>
      <c r="U1032">
        <v>1</v>
      </c>
      <c r="V1032" t="str">
        <f t="shared" si="539"/>
        <v>Hipertenso</v>
      </c>
      <c r="W1032">
        <v>4.4000000000000004</v>
      </c>
      <c r="X1032" t="str">
        <f t="shared" si="528"/>
        <v>Alto</v>
      </c>
      <c r="Y1032">
        <v>78</v>
      </c>
      <c r="Z1032" t="str">
        <f t="shared" si="529"/>
        <v>Elevado</v>
      </c>
      <c r="AA1032">
        <v>53</v>
      </c>
      <c r="AB1032" t="str">
        <f t="shared" si="540"/>
        <v>Funcion disminuida moderada</v>
      </c>
      <c r="AC1032">
        <v>2865</v>
      </c>
      <c r="AD1032" t="str">
        <f t="shared" si="541"/>
        <v>Proteinuria</v>
      </c>
      <c r="AE1032">
        <v>2578</v>
      </c>
      <c r="AF1032" t="str">
        <f t="shared" si="542"/>
        <v>Macroalbuminuria</v>
      </c>
      <c r="AG1032">
        <v>739</v>
      </c>
      <c r="AH1032" t="str">
        <f t="shared" si="543"/>
        <v>Poliuria</v>
      </c>
      <c r="AI1032">
        <v>1</v>
      </c>
      <c r="AJ1032" t="str">
        <f t="shared" si="544"/>
        <v>Diabetico</v>
      </c>
      <c r="AK1032">
        <v>120</v>
      </c>
      <c r="AL1032" t="str">
        <f t="shared" si="545"/>
        <v>Prediabetes</v>
      </c>
      <c r="AM1032">
        <v>8.1</v>
      </c>
      <c r="AN1032" t="str">
        <f t="shared" si="546"/>
        <v>Diabetes</v>
      </c>
      <c r="AO1032">
        <v>247</v>
      </c>
      <c r="AP1032" t="str">
        <f t="shared" si="547"/>
        <v>Riesgo</v>
      </c>
      <c r="AQ1032">
        <v>136</v>
      </c>
      <c r="AR1032" t="str">
        <f t="shared" si="548"/>
        <v>Limite alto</v>
      </c>
      <c r="AS1032">
        <v>38</v>
      </c>
      <c r="AT1032" t="str">
        <f t="shared" si="549"/>
        <v>Bajo</v>
      </c>
      <c r="AU1032">
        <v>368</v>
      </c>
      <c r="AV1032" t="str">
        <f t="shared" si="550"/>
        <v>Alto</v>
      </c>
      <c r="AW1032">
        <v>133</v>
      </c>
      <c r="AX1032" t="str">
        <f t="shared" si="551"/>
        <v>Bajo</v>
      </c>
      <c r="AY1032">
        <v>6.4</v>
      </c>
      <c r="AZ1032" t="str">
        <f t="shared" si="552"/>
        <v>Alto</v>
      </c>
      <c r="BA1032">
        <v>9.1</v>
      </c>
      <c r="BB1032" t="str">
        <f t="shared" si="530"/>
        <v>Baja</v>
      </c>
      <c r="BC1032">
        <v>8.8000000000000007</v>
      </c>
      <c r="BD1032" t="str">
        <f t="shared" si="553"/>
        <v>Normal</v>
      </c>
      <c r="BE1032">
        <v>5.8</v>
      </c>
      <c r="BF1032" t="str">
        <f t="shared" si="554"/>
        <v>Alto</v>
      </c>
      <c r="BG1032">
        <v>0</v>
      </c>
      <c r="BH1032" t="str">
        <f t="shared" si="555"/>
        <v>No Toma ECA</v>
      </c>
      <c r="BI1032">
        <v>1</v>
      </c>
      <c r="BJ1032" t="str">
        <f t="shared" si="556"/>
        <v>Toma ARB</v>
      </c>
      <c r="BK1032">
        <v>1</v>
      </c>
      <c r="BL1032" t="str">
        <f t="shared" si="557"/>
        <v>Toma diureticos</v>
      </c>
      <c r="BM1032">
        <v>1</v>
      </c>
      <c r="BN1032" t="str">
        <f t="shared" si="558"/>
        <v>Toma estatinas</v>
      </c>
      <c r="BO1032">
        <v>1</v>
      </c>
      <c r="BP1032" t="str">
        <f t="shared" si="559"/>
        <v>Enfermedad renal</v>
      </c>
      <c r="BQ1032">
        <v>0</v>
      </c>
      <c r="BR1032" t="str">
        <f t="shared" si="560"/>
        <v>Sano</v>
      </c>
    </row>
    <row r="1033" spans="1:70" x14ac:dyDescent="0.25">
      <c r="A1033" t="s">
        <v>1033</v>
      </c>
      <c r="B1033">
        <v>50</v>
      </c>
      <c r="C1033" t="str">
        <f t="shared" si="531"/>
        <v>Adulto</v>
      </c>
      <c r="D1033" t="s">
        <v>1</v>
      </c>
      <c r="E1033">
        <v>25.3</v>
      </c>
      <c r="F1033" t="str">
        <f t="shared" si="532"/>
        <v>Sobrepeso</v>
      </c>
      <c r="G1033">
        <v>1</v>
      </c>
      <c r="H1033" t="str">
        <f t="shared" si="533"/>
        <v>Tiene herencia</v>
      </c>
      <c r="I1033">
        <v>166</v>
      </c>
      <c r="J1033">
        <v>104</v>
      </c>
      <c r="K1033">
        <v>99</v>
      </c>
      <c r="L1033" t="str">
        <f t="shared" si="534"/>
        <v>Normal</v>
      </c>
      <c r="M1033">
        <v>40</v>
      </c>
      <c r="N1033" t="str">
        <f t="shared" si="535"/>
        <v>Reducida</v>
      </c>
      <c r="O1033">
        <v>4</v>
      </c>
      <c r="P1033" t="str">
        <f t="shared" si="536"/>
        <v>Incapacidad</v>
      </c>
      <c r="Q1033">
        <v>1</v>
      </c>
      <c r="R1033" t="str">
        <f t="shared" si="537"/>
        <v>Tiene cetoacidosis</v>
      </c>
      <c r="S1033">
        <v>0</v>
      </c>
      <c r="T1033" t="str">
        <f t="shared" si="538"/>
        <v>No tiene Insuficiencia</v>
      </c>
      <c r="U1033">
        <v>1</v>
      </c>
      <c r="V1033" t="str">
        <f t="shared" si="539"/>
        <v>Hipertenso</v>
      </c>
      <c r="W1033">
        <v>4.7</v>
      </c>
      <c r="X1033" t="str">
        <f t="shared" si="528"/>
        <v>Alto</v>
      </c>
      <c r="Y1033">
        <v>119</v>
      </c>
      <c r="Z1033" t="str">
        <f t="shared" si="529"/>
        <v>Riesgo</v>
      </c>
      <c r="AA1033">
        <v>50</v>
      </c>
      <c r="AB1033" t="str">
        <f t="shared" si="540"/>
        <v>Funcion disminuida moderada</v>
      </c>
      <c r="AC1033">
        <v>2892</v>
      </c>
      <c r="AD1033" t="str">
        <f t="shared" si="541"/>
        <v>Proteinuria</v>
      </c>
      <c r="AE1033">
        <v>2602</v>
      </c>
      <c r="AF1033" t="str">
        <f t="shared" si="542"/>
        <v>Macroalbuminuria</v>
      </c>
      <c r="AG1033">
        <v>788</v>
      </c>
      <c r="AH1033" t="str">
        <f t="shared" si="543"/>
        <v>Poliuria</v>
      </c>
      <c r="AI1033">
        <v>1</v>
      </c>
      <c r="AJ1033" t="str">
        <f t="shared" si="544"/>
        <v>Diabetico</v>
      </c>
      <c r="AK1033">
        <v>140</v>
      </c>
      <c r="AL1033" t="str">
        <f t="shared" si="545"/>
        <v>Diabetes</v>
      </c>
      <c r="AM1033">
        <v>8.8000000000000007</v>
      </c>
      <c r="AN1033" t="str">
        <f t="shared" si="546"/>
        <v>Diabetes</v>
      </c>
      <c r="AO1033">
        <v>278</v>
      </c>
      <c r="AP1033" t="str">
        <f t="shared" si="547"/>
        <v>Riesgo</v>
      </c>
      <c r="AQ1033">
        <v>214</v>
      </c>
      <c r="AR1033" t="str">
        <f t="shared" si="548"/>
        <v>Muy alto</v>
      </c>
      <c r="AS1033">
        <v>45</v>
      </c>
      <c r="AT1033" t="str">
        <f t="shared" si="549"/>
        <v>Bajo</v>
      </c>
      <c r="AU1033">
        <v>431</v>
      </c>
      <c r="AV1033" t="str">
        <f t="shared" si="550"/>
        <v>Alto</v>
      </c>
      <c r="AW1033">
        <v>136</v>
      </c>
      <c r="AX1033" t="str">
        <f t="shared" si="551"/>
        <v>Normal</v>
      </c>
      <c r="AY1033">
        <v>5.4</v>
      </c>
      <c r="AZ1033" t="str">
        <f t="shared" si="552"/>
        <v>Alto</v>
      </c>
      <c r="BA1033">
        <v>10.1</v>
      </c>
      <c r="BB1033" t="str">
        <f t="shared" si="530"/>
        <v>Baja</v>
      </c>
      <c r="BC1033">
        <v>7.8</v>
      </c>
      <c r="BD1033" t="str">
        <f t="shared" si="553"/>
        <v>Bajo</v>
      </c>
      <c r="BE1033">
        <v>4.8</v>
      </c>
      <c r="BF1033" t="str">
        <f t="shared" si="554"/>
        <v>Alto</v>
      </c>
      <c r="BG1033">
        <v>1</v>
      </c>
      <c r="BH1033" t="str">
        <f t="shared" si="555"/>
        <v>Toma ECA</v>
      </c>
      <c r="BI1033">
        <v>0</v>
      </c>
      <c r="BJ1033" t="str">
        <f t="shared" si="556"/>
        <v>No toma ARB</v>
      </c>
      <c r="BK1033">
        <v>1</v>
      </c>
      <c r="BL1033" t="str">
        <f t="shared" si="557"/>
        <v>Toma diureticos</v>
      </c>
      <c r="BM1033">
        <v>0</v>
      </c>
      <c r="BN1033" t="str">
        <f t="shared" si="558"/>
        <v>No toma estatinas</v>
      </c>
      <c r="BO1033">
        <v>1</v>
      </c>
      <c r="BP1033" t="str">
        <f t="shared" si="559"/>
        <v>Enfermedad renal</v>
      </c>
      <c r="BQ1033">
        <v>0</v>
      </c>
      <c r="BR1033" t="str">
        <f t="shared" si="560"/>
        <v>Sano</v>
      </c>
    </row>
    <row r="1034" spans="1:70" x14ac:dyDescent="0.25">
      <c r="A1034" t="s">
        <v>1034</v>
      </c>
      <c r="B1034">
        <v>82</v>
      </c>
      <c r="C1034" t="str">
        <f t="shared" si="531"/>
        <v>Adulto Mayor</v>
      </c>
      <c r="D1034" t="s">
        <v>6</v>
      </c>
      <c r="E1034">
        <v>36.9</v>
      </c>
      <c r="F1034" t="str">
        <f t="shared" si="532"/>
        <v>Obesidad II</v>
      </c>
      <c r="G1034">
        <v>0</v>
      </c>
      <c r="H1034" t="str">
        <f t="shared" si="533"/>
        <v>No tiene herencia</v>
      </c>
      <c r="I1034">
        <v>182</v>
      </c>
      <c r="J1034">
        <v>95</v>
      </c>
      <c r="K1034">
        <v>97</v>
      </c>
      <c r="L1034" t="str">
        <f t="shared" si="534"/>
        <v>Normal</v>
      </c>
      <c r="M1034">
        <v>36</v>
      </c>
      <c r="N1034" t="str">
        <f t="shared" si="535"/>
        <v>Reducida</v>
      </c>
      <c r="O1034">
        <v>2</v>
      </c>
      <c r="P1034" t="str">
        <f t="shared" si="536"/>
        <v>Ligera limitaciones</v>
      </c>
      <c r="Q1034">
        <v>0</v>
      </c>
      <c r="R1034" t="str">
        <f t="shared" si="537"/>
        <v>No tiene cetoacidosis</v>
      </c>
      <c r="S1034">
        <v>1</v>
      </c>
      <c r="T1034" t="str">
        <f t="shared" si="538"/>
        <v>Tiene Insuficiencia</v>
      </c>
      <c r="U1034">
        <v>1</v>
      </c>
      <c r="V1034" t="str">
        <f t="shared" si="539"/>
        <v>Hipertenso</v>
      </c>
      <c r="W1034">
        <v>4.8</v>
      </c>
      <c r="X1034" t="str">
        <f t="shared" si="528"/>
        <v>Alto</v>
      </c>
      <c r="Y1034">
        <v>71</v>
      </c>
      <c r="Z1034" t="str">
        <f t="shared" si="529"/>
        <v>Elevado</v>
      </c>
      <c r="AA1034">
        <v>16</v>
      </c>
      <c r="AB1034" t="str">
        <f t="shared" si="540"/>
        <v>Dismucion grave</v>
      </c>
      <c r="AC1034">
        <v>985</v>
      </c>
      <c r="AD1034" t="str">
        <f t="shared" si="541"/>
        <v>Proteinuria</v>
      </c>
      <c r="AE1034">
        <v>788</v>
      </c>
      <c r="AF1034" t="str">
        <f t="shared" si="542"/>
        <v>Macroalbuminuria</v>
      </c>
      <c r="AG1034">
        <v>716</v>
      </c>
      <c r="AH1034" t="str">
        <f t="shared" si="543"/>
        <v>Poliuria</v>
      </c>
      <c r="AI1034">
        <v>1</v>
      </c>
      <c r="AJ1034" t="str">
        <f t="shared" si="544"/>
        <v>Diabetico</v>
      </c>
      <c r="AK1034">
        <v>180</v>
      </c>
      <c r="AL1034" t="str">
        <f t="shared" si="545"/>
        <v>Diabetes</v>
      </c>
      <c r="AM1034">
        <v>10.5</v>
      </c>
      <c r="AN1034" t="str">
        <f t="shared" si="546"/>
        <v>Diabetes</v>
      </c>
      <c r="AO1034">
        <v>259</v>
      </c>
      <c r="AP1034" t="str">
        <f t="shared" si="547"/>
        <v>Riesgo</v>
      </c>
      <c r="AQ1034">
        <v>214</v>
      </c>
      <c r="AR1034" t="str">
        <f t="shared" si="548"/>
        <v>Muy alto</v>
      </c>
      <c r="AS1034">
        <v>31</v>
      </c>
      <c r="AT1034" t="str">
        <f t="shared" si="549"/>
        <v>Bajo</v>
      </c>
      <c r="AU1034">
        <v>368</v>
      </c>
      <c r="AV1034" t="str">
        <f t="shared" si="550"/>
        <v>Alto</v>
      </c>
      <c r="AW1034">
        <v>127</v>
      </c>
      <c r="AX1034" t="str">
        <f t="shared" si="551"/>
        <v>Bajo</v>
      </c>
      <c r="AY1034">
        <v>6.3</v>
      </c>
      <c r="AZ1034" t="str">
        <f t="shared" si="552"/>
        <v>Alto</v>
      </c>
      <c r="BA1034">
        <v>7.1</v>
      </c>
      <c r="BB1034" t="str">
        <f t="shared" si="530"/>
        <v>Baja</v>
      </c>
      <c r="BC1034">
        <v>8.1999999999999993</v>
      </c>
      <c r="BD1034" t="str">
        <f t="shared" si="553"/>
        <v>Bajo</v>
      </c>
      <c r="BE1034">
        <v>6.2</v>
      </c>
      <c r="BF1034" t="str">
        <f t="shared" si="554"/>
        <v>Alto</v>
      </c>
      <c r="BG1034">
        <v>1</v>
      </c>
      <c r="BH1034" t="str">
        <f t="shared" si="555"/>
        <v>Toma ECA</v>
      </c>
      <c r="BI1034">
        <v>1</v>
      </c>
      <c r="BJ1034" t="str">
        <f t="shared" si="556"/>
        <v>Toma ARB</v>
      </c>
      <c r="BK1034">
        <v>1</v>
      </c>
      <c r="BL1034" t="str">
        <f t="shared" si="557"/>
        <v>Toma diureticos</v>
      </c>
      <c r="BM1034">
        <v>0</v>
      </c>
      <c r="BN1034" t="str">
        <f t="shared" si="558"/>
        <v>No toma estatinas</v>
      </c>
      <c r="BO1034">
        <v>1</v>
      </c>
      <c r="BP1034" t="str">
        <f t="shared" si="559"/>
        <v>Enfermedad renal</v>
      </c>
      <c r="BQ1034">
        <v>1</v>
      </c>
      <c r="BR1034" t="str">
        <f t="shared" si="560"/>
        <v>Enfermedad cardiovascular</v>
      </c>
    </row>
    <row r="1035" spans="1:70" x14ac:dyDescent="0.25">
      <c r="A1035" t="s">
        <v>1035</v>
      </c>
      <c r="B1035">
        <v>84</v>
      </c>
      <c r="C1035" t="str">
        <f t="shared" si="531"/>
        <v>Adulto Mayor</v>
      </c>
      <c r="D1035" t="s">
        <v>6</v>
      </c>
      <c r="E1035">
        <v>32.6</v>
      </c>
      <c r="F1035" t="str">
        <f t="shared" si="532"/>
        <v>Obesidad I</v>
      </c>
      <c r="G1035">
        <v>1</v>
      </c>
      <c r="H1035" t="str">
        <f t="shared" si="533"/>
        <v>Tiene herencia</v>
      </c>
      <c r="I1035">
        <v>143</v>
      </c>
      <c r="J1035">
        <v>99</v>
      </c>
      <c r="K1035">
        <v>80</v>
      </c>
      <c r="L1035" t="str">
        <f t="shared" si="534"/>
        <v>Normal</v>
      </c>
      <c r="M1035">
        <v>25</v>
      </c>
      <c r="N1035" t="str">
        <f t="shared" si="535"/>
        <v>Reducida</v>
      </c>
      <c r="O1035">
        <v>3</v>
      </c>
      <c r="P1035" t="str">
        <f t="shared" si="536"/>
        <v>Limitacion marcada</v>
      </c>
      <c r="Q1035">
        <v>1</v>
      </c>
      <c r="R1035" t="str">
        <f t="shared" si="537"/>
        <v>Tiene cetoacidosis</v>
      </c>
      <c r="S1035">
        <v>1</v>
      </c>
      <c r="T1035" t="str">
        <f t="shared" si="538"/>
        <v>Tiene Insuficiencia</v>
      </c>
      <c r="U1035">
        <v>1</v>
      </c>
      <c r="V1035" t="str">
        <f t="shared" si="539"/>
        <v>Hipertenso</v>
      </c>
      <c r="W1035">
        <v>2.7</v>
      </c>
      <c r="X1035" t="str">
        <f t="shared" si="528"/>
        <v>Alto</v>
      </c>
      <c r="Y1035">
        <v>52</v>
      </c>
      <c r="Z1035" t="str">
        <f t="shared" si="529"/>
        <v>Elevado</v>
      </c>
      <c r="AA1035">
        <v>15</v>
      </c>
      <c r="AB1035" t="str">
        <f t="shared" si="540"/>
        <v>Dismucion grave</v>
      </c>
      <c r="AC1035">
        <v>840</v>
      </c>
      <c r="AD1035" t="str">
        <f t="shared" si="541"/>
        <v>Proteinuria</v>
      </c>
      <c r="AE1035">
        <v>672</v>
      </c>
      <c r="AF1035" t="str">
        <f t="shared" si="542"/>
        <v>Macroalbuminuria</v>
      </c>
      <c r="AG1035">
        <v>793</v>
      </c>
      <c r="AH1035" t="str">
        <f t="shared" si="543"/>
        <v>Poliuria</v>
      </c>
      <c r="AI1035">
        <v>1</v>
      </c>
      <c r="AJ1035" t="str">
        <f t="shared" si="544"/>
        <v>Diabetico</v>
      </c>
      <c r="AK1035">
        <v>132</v>
      </c>
      <c r="AL1035" t="str">
        <f t="shared" si="545"/>
        <v>Diabetes</v>
      </c>
      <c r="AM1035">
        <v>9.8000000000000007</v>
      </c>
      <c r="AN1035" t="str">
        <f t="shared" si="546"/>
        <v>Diabetes</v>
      </c>
      <c r="AO1035">
        <v>284</v>
      </c>
      <c r="AP1035" t="str">
        <f t="shared" si="547"/>
        <v>Riesgo</v>
      </c>
      <c r="AQ1035">
        <v>194</v>
      </c>
      <c r="AR1035" t="str">
        <f t="shared" si="548"/>
        <v>Muy alto</v>
      </c>
      <c r="AS1035">
        <v>33</v>
      </c>
      <c r="AT1035" t="str">
        <f t="shared" si="549"/>
        <v>Bajo</v>
      </c>
      <c r="AU1035">
        <v>349</v>
      </c>
      <c r="AV1035" t="str">
        <f t="shared" si="550"/>
        <v>Alto</v>
      </c>
      <c r="AW1035">
        <v>128</v>
      </c>
      <c r="AX1035" t="str">
        <f t="shared" si="551"/>
        <v>Bajo</v>
      </c>
      <c r="AY1035">
        <v>6.6</v>
      </c>
      <c r="AZ1035" t="str">
        <f t="shared" si="552"/>
        <v>Alto</v>
      </c>
      <c r="BA1035">
        <v>10.3</v>
      </c>
      <c r="BB1035" t="str">
        <f t="shared" si="530"/>
        <v>Baja</v>
      </c>
      <c r="BC1035">
        <v>7.9</v>
      </c>
      <c r="BD1035" t="str">
        <f t="shared" si="553"/>
        <v>Bajo</v>
      </c>
      <c r="BE1035">
        <v>7</v>
      </c>
      <c r="BF1035" t="str">
        <f t="shared" si="554"/>
        <v>Alto</v>
      </c>
      <c r="BG1035">
        <v>1</v>
      </c>
      <c r="BH1035" t="str">
        <f t="shared" si="555"/>
        <v>Toma ECA</v>
      </c>
      <c r="BI1035">
        <v>1</v>
      </c>
      <c r="BJ1035" t="str">
        <f t="shared" si="556"/>
        <v>Toma ARB</v>
      </c>
      <c r="BK1035">
        <v>0</v>
      </c>
      <c r="BL1035" t="str">
        <f t="shared" si="557"/>
        <v>No toma diureticos</v>
      </c>
      <c r="BM1035">
        <v>0</v>
      </c>
      <c r="BN1035" t="str">
        <f t="shared" si="558"/>
        <v>No toma estatinas</v>
      </c>
      <c r="BO1035">
        <v>1</v>
      </c>
      <c r="BP1035" t="str">
        <f t="shared" si="559"/>
        <v>Enfermedad renal</v>
      </c>
      <c r="BQ1035">
        <v>0</v>
      </c>
      <c r="BR1035" t="str">
        <f t="shared" si="560"/>
        <v>Sano</v>
      </c>
    </row>
    <row r="1036" spans="1:70" x14ac:dyDescent="0.25">
      <c r="A1036" t="s">
        <v>1036</v>
      </c>
      <c r="B1036">
        <v>58</v>
      </c>
      <c r="C1036" t="str">
        <f t="shared" si="531"/>
        <v>Adulto</v>
      </c>
      <c r="D1036" t="s">
        <v>1</v>
      </c>
      <c r="E1036">
        <v>23</v>
      </c>
      <c r="F1036" t="str">
        <f t="shared" si="532"/>
        <v>Peso Normal</v>
      </c>
      <c r="G1036">
        <v>0</v>
      </c>
      <c r="H1036" t="str">
        <f t="shared" si="533"/>
        <v>No tiene herencia</v>
      </c>
      <c r="I1036">
        <v>131</v>
      </c>
      <c r="J1036">
        <v>80</v>
      </c>
      <c r="K1036">
        <v>88</v>
      </c>
      <c r="L1036" t="str">
        <f t="shared" si="534"/>
        <v>Normal</v>
      </c>
      <c r="M1036">
        <v>63</v>
      </c>
      <c r="N1036" t="str">
        <f t="shared" si="535"/>
        <v>Normal</v>
      </c>
      <c r="O1036">
        <v>2</v>
      </c>
      <c r="P1036" t="str">
        <f t="shared" si="536"/>
        <v>Ligera limitaciones</v>
      </c>
      <c r="Q1036">
        <v>0</v>
      </c>
      <c r="R1036" t="str">
        <f t="shared" si="537"/>
        <v>No tiene cetoacidosis</v>
      </c>
      <c r="S1036">
        <v>0</v>
      </c>
      <c r="T1036" t="str">
        <f t="shared" si="538"/>
        <v>No tiene Insuficiencia</v>
      </c>
      <c r="U1036">
        <v>0</v>
      </c>
      <c r="V1036" t="str">
        <f t="shared" si="539"/>
        <v>Normotenso</v>
      </c>
      <c r="W1036">
        <v>0.6</v>
      </c>
      <c r="X1036" t="str">
        <f t="shared" si="528"/>
        <v>Bajo</v>
      </c>
      <c r="Y1036">
        <v>40</v>
      </c>
      <c r="Z1036" t="str">
        <f t="shared" si="529"/>
        <v>Normal</v>
      </c>
      <c r="AA1036">
        <v>99</v>
      </c>
      <c r="AB1036" t="str">
        <f t="shared" si="540"/>
        <v>Normal</v>
      </c>
      <c r="AC1036">
        <v>7</v>
      </c>
      <c r="AD1036" t="str">
        <f t="shared" si="541"/>
        <v>Normal</v>
      </c>
      <c r="AE1036">
        <v>6</v>
      </c>
      <c r="AF1036" t="str">
        <f t="shared" si="542"/>
        <v>Normal</v>
      </c>
      <c r="AG1036">
        <v>1714</v>
      </c>
      <c r="AH1036" t="str">
        <f t="shared" si="543"/>
        <v>Poliuria</v>
      </c>
      <c r="AI1036">
        <v>1</v>
      </c>
      <c r="AJ1036" t="str">
        <f t="shared" si="544"/>
        <v>Diabetico</v>
      </c>
      <c r="AK1036">
        <v>89</v>
      </c>
      <c r="AL1036" t="str">
        <f t="shared" si="545"/>
        <v>Normal</v>
      </c>
      <c r="AM1036">
        <v>6.2</v>
      </c>
      <c r="AN1036" t="str">
        <f t="shared" si="546"/>
        <v>Prediabetes</v>
      </c>
      <c r="AO1036">
        <v>210</v>
      </c>
      <c r="AP1036" t="str">
        <f t="shared" si="547"/>
        <v>Alto</v>
      </c>
      <c r="AQ1036">
        <v>102</v>
      </c>
      <c r="AR1036" t="str">
        <f t="shared" si="548"/>
        <v>Casi normal</v>
      </c>
      <c r="AS1036">
        <v>45</v>
      </c>
      <c r="AT1036" t="str">
        <f t="shared" si="549"/>
        <v>Bajo</v>
      </c>
      <c r="AU1036">
        <v>154</v>
      </c>
      <c r="AV1036" t="str">
        <f t="shared" si="550"/>
        <v>Alto</v>
      </c>
      <c r="AW1036">
        <v>145</v>
      </c>
      <c r="AX1036" t="str">
        <f t="shared" si="551"/>
        <v>Normal</v>
      </c>
      <c r="AY1036">
        <v>4.5</v>
      </c>
      <c r="AZ1036" t="str">
        <f t="shared" si="552"/>
        <v>Normal</v>
      </c>
      <c r="BA1036">
        <v>14.1</v>
      </c>
      <c r="BB1036" t="str">
        <f t="shared" si="530"/>
        <v>Normal</v>
      </c>
      <c r="BC1036">
        <v>9.6999999999999993</v>
      </c>
      <c r="BD1036" t="str">
        <f t="shared" si="553"/>
        <v>Normal</v>
      </c>
      <c r="BE1036">
        <v>4</v>
      </c>
      <c r="BF1036" t="str">
        <f t="shared" si="554"/>
        <v>Normal</v>
      </c>
      <c r="BG1036">
        <v>0</v>
      </c>
      <c r="BH1036" t="str">
        <f t="shared" si="555"/>
        <v>No Toma ECA</v>
      </c>
      <c r="BI1036">
        <v>1</v>
      </c>
      <c r="BJ1036" t="str">
        <f t="shared" si="556"/>
        <v>Toma ARB</v>
      </c>
      <c r="BK1036">
        <v>0</v>
      </c>
      <c r="BL1036" t="str">
        <f t="shared" si="557"/>
        <v>No toma diureticos</v>
      </c>
      <c r="BM1036">
        <v>0</v>
      </c>
      <c r="BN1036" t="str">
        <f t="shared" si="558"/>
        <v>No toma estatinas</v>
      </c>
      <c r="BO1036">
        <v>0</v>
      </c>
      <c r="BP1036" t="str">
        <f t="shared" si="559"/>
        <v>Sano</v>
      </c>
      <c r="BQ1036">
        <v>0</v>
      </c>
      <c r="BR1036" t="str">
        <f t="shared" si="560"/>
        <v>Sano</v>
      </c>
    </row>
    <row r="1037" spans="1:70" x14ac:dyDescent="0.25">
      <c r="A1037" t="s">
        <v>1037</v>
      </c>
      <c r="B1037">
        <v>32</v>
      </c>
      <c r="C1037" t="str">
        <f t="shared" si="531"/>
        <v>Adulto</v>
      </c>
      <c r="D1037" t="s">
        <v>1</v>
      </c>
      <c r="E1037">
        <v>22.7</v>
      </c>
      <c r="F1037" t="str">
        <f t="shared" si="532"/>
        <v>Peso Normal</v>
      </c>
      <c r="G1037">
        <v>0</v>
      </c>
      <c r="H1037" t="str">
        <f t="shared" si="533"/>
        <v>No tiene herencia</v>
      </c>
      <c r="I1037">
        <v>111</v>
      </c>
      <c r="J1037">
        <v>78</v>
      </c>
      <c r="K1037">
        <v>70</v>
      </c>
      <c r="L1037" t="str">
        <f t="shared" si="534"/>
        <v>Normal</v>
      </c>
      <c r="M1037">
        <v>70</v>
      </c>
      <c r="N1037" t="str">
        <f t="shared" si="535"/>
        <v>Normal</v>
      </c>
      <c r="O1037">
        <v>1</v>
      </c>
      <c r="P1037" t="str">
        <f t="shared" si="536"/>
        <v>Sin limitaciones</v>
      </c>
      <c r="Q1037">
        <v>0</v>
      </c>
      <c r="R1037" t="str">
        <f t="shared" si="537"/>
        <v>No tiene cetoacidosis</v>
      </c>
      <c r="S1037">
        <v>0</v>
      </c>
      <c r="T1037" t="str">
        <f t="shared" si="538"/>
        <v>No tiene Insuficiencia</v>
      </c>
      <c r="U1037">
        <v>1</v>
      </c>
      <c r="V1037" t="str">
        <f t="shared" si="539"/>
        <v>Hipertenso</v>
      </c>
      <c r="W1037">
        <v>0.9</v>
      </c>
      <c r="X1037" t="str">
        <f t="shared" si="528"/>
        <v>Normal</v>
      </c>
      <c r="Y1037">
        <v>24</v>
      </c>
      <c r="Z1037" t="str">
        <f t="shared" si="529"/>
        <v>Normal</v>
      </c>
      <c r="AA1037">
        <v>62</v>
      </c>
      <c r="AB1037" t="str">
        <f t="shared" si="540"/>
        <v>Funcion disminuida</v>
      </c>
      <c r="AC1037">
        <v>17</v>
      </c>
      <c r="AD1037" t="str">
        <f t="shared" si="541"/>
        <v>Normal</v>
      </c>
      <c r="AE1037">
        <v>11</v>
      </c>
      <c r="AF1037" t="str">
        <f t="shared" si="542"/>
        <v>Normal</v>
      </c>
      <c r="AG1037">
        <v>1059</v>
      </c>
      <c r="AH1037" t="str">
        <f t="shared" si="543"/>
        <v>Poliuria</v>
      </c>
      <c r="AI1037">
        <v>1</v>
      </c>
      <c r="AJ1037" t="str">
        <f t="shared" si="544"/>
        <v>Diabetico</v>
      </c>
      <c r="AK1037">
        <v>124</v>
      </c>
      <c r="AL1037" t="str">
        <f t="shared" si="545"/>
        <v>Prediabetes</v>
      </c>
      <c r="AM1037">
        <v>6</v>
      </c>
      <c r="AN1037" t="str">
        <f t="shared" si="546"/>
        <v>Prediabetes</v>
      </c>
      <c r="AO1037">
        <v>195</v>
      </c>
      <c r="AP1037" t="str">
        <f t="shared" si="547"/>
        <v>Normal</v>
      </c>
      <c r="AQ1037">
        <v>93</v>
      </c>
      <c r="AR1037" t="str">
        <f t="shared" si="548"/>
        <v>Normal</v>
      </c>
      <c r="AS1037">
        <v>46</v>
      </c>
      <c r="AT1037" t="str">
        <f t="shared" si="549"/>
        <v>Bajo</v>
      </c>
      <c r="AU1037">
        <v>123</v>
      </c>
      <c r="AV1037" t="str">
        <f t="shared" si="550"/>
        <v>Normal</v>
      </c>
      <c r="AW1037">
        <v>143</v>
      </c>
      <c r="AX1037" t="str">
        <f t="shared" si="551"/>
        <v>Normal</v>
      </c>
      <c r="AY1037">
        <v>4.8</v>
      </c>
      <c r="AZ1037" t="str">
        <f t="shared" si="552"/>
        <v>Normal</v>
      </c>
      <c r="BA1037">
        <v>12</v>
      </c>
      <c r="BB1037" t="str">
        <f t="shared" si="530"/>
        <v>Baja</v>
      </c>
      <c r="BC1037">
        <v>9</v>
      </c>
      <c r="BD1037" t="str">
        <f t="shared" si="553"/>
        <v>Normal</v>
      </c>
      <c r="BE1037">
        <v>2.6</v>
      </c>
      <c r="BF1037" t="str">
        <f t="shared" si="554"/>
        <v>Normal</v>
      </c>
      <c r="BG1037">
        <v>1</v>
      </c>
      <c r="BH1037" t="str">
        <f t="shared" si="555"/>
        <v>Toma ECA</v>
      </c>
      <c r="BI1037">
        <v>0</v>
      </c>
      <c r="BJ1037" t="str">
        <f t="shared" si="556"/>
        <v>No toma ARB</v>
      </c>
      <c r="BK1037">
        <v>0</v>
      </c>
      <c r="BL1037" t="str">
        <f t="shared" si="557"/>
        <v>No toma diureticos</v>
      </c>
      <c r="BM1037">
        <v>0</v>
      </c>
      <c r="BN1037" t="str">
        <f t="shared" si="558"/>
        <v>No toma estatinas</v>
      </c>
      <c r="BO1037">
        <v>0</v>
      </c>
      <c r="BP1037" t="str">
        <f t="shared" si="559"/>
        <v>Sano</v>
      </c>
      <c r="BQ1037">
        <v>0</v>
      </c>
      <c r="BR1037" t="str">
        <f t="shared" si="560"/>
        <v>Sano</v>
      </c>
    </row>
    <row r="1038" spans="1:70" x14ac:dyDescent="0.25">
      <c r="A1038" t="s">
        <v>1038</v>
      </c>
      <c r="B1038">
        <v>46</v>
      </c>
      <c r="C1038" t="str">
        <f t="shared" si="531"/>
        <v>Adulto</v>
      </c>
      <c r="D1038" t="s">
        <v>1</v>
      </c>
      <c r="E1038">
        <v>19.5</v>
      </c>
      <c r="F1038" t="str">
        <f t="shared" si="532"/>
        <v>Peso Normal</v>
      </c>
      <c r="G1038">
        <v>0</v>
      </c>
      <c r="H1038" t="str">
        <f t="shared" si="533"/>
        <v>No tiene herencia</v>
      </c>
      <c r="I1038">
        <v>123</v>
      </c>
      <c r="J1038">
        <v>75</v>
      </c>
      <c r="K1038">
        <v>60</v>
      </c>
      <c r="L1038" t="str">
        <f t="shared" si="534"/>
        <v>Normal</v>
      </c>
      <c r="M1038">
        <v>70</v>
      </c>
      <c r="N1038" t="str">
        <f t="shared" si="535"/>
        <v>Normal</v>
      </c>
      <c r="O1038">
        <v>1</v>
      </c>
      <c r="P1038" t="str">
        <f t="shared" si="536"/>
        <v>Sin limitaciones</v>
      </c>
      <c r="Q1038">
        <v>0</v>
      </c>
      <c r="R1038" t="str">
        <f t="shared" si="537"/>
        <v>No tiene cetoacidosis</v>
      </c>
      <c r="S1038">
        <v>0</v>
      </c>
      <c r="T1038" t="str">
        <f t="shared" si="538"/>
        <v>No tiene Insuficiencia</v>
      </c>
      <c r="U1038">
        <v>1</v>
      </c>
      <c r="V1038" t="str">
        <f t="shared" si="539"/>
        <v>Hipertenso</v>
      </c>
      <c r="W1038">
        <v>0.8</v>
      </c>
      <c r="X1038" t="str">
        <f t="shared" si="528"/>
        <v>Normal</v>
      </c>
      <c r="Y1038">
        <v>38</v>
      </c>
      <c r="Z1038" t="str">
        <f t="shared" si="529"/>
        <v>Normal</v>
      </c>
      <c r="AA1038">
        <v>111</v>
      </c>
      <c r="AB1038" t="str">
        <f t="shared" si="540"/>
        <v>Normal</v>
      </c>
      <c r="AC1038">
        <v>7</v>
      </c>
      <c r="AD1038" t="str">
        <f t="shared" si="541"/>
        <v>Normal</v>
      </c>
      <c r="AE1038">
        <v>5</v>
      </c>
      <c r="AF1038" t="str">
        <f t="shared" si="542"/>
        <v>Normal</v>
      </c>
      <c r="AG1038">
        <v>1145</v>
      </c>
      <c r="AH1038" t="str">
        <f t="shared" si="543"/>
        <v>Poliuria</v>
      </c>
      <c r="AI1038">
        <v>0</v>
      </c>
      <c r="AJ1038" t="str">
        <f t="shared" si="544"/>
        <v>No Diabetico</v>
      </c>
      <c r="AK1038">
        <v>105</v>
      </c>
      <c r="AL1038" t="str">
        <f t="shared" si="545"/>
        <v>Prediabetes</v>
      </c>
      <c r="AM1038">
        <v>6.1</v>
      </c>
      <c r="AN1038" t="str">
        <f t="shared" si="546"/>
        <v>Prediabetes</v>
      </c>
      <c r="AO1038">
        <v>214</v>
      </c>
      <c r="AP1038" t="str">
        <f t="shared" si="547"/>
        <v>Alto</v>
      </c>
      <c r="AQ1038">
        <v>130</v>
      </c>
      <c r="AR1038" t="str">
        <f t="shared" si="548"/>
        <v>Limite alto</v>
      </c>
      <c r="AS1038">
        <v>57</v>
      </c>
      <c r="AT1038" t="str">
        <f t="shared" si="549"/>
        <v>Bajo</v>
      </c>
      <c r="AU1038">
        <v>139</v>
      </c>
      <c r="AV1038" t="str">
        <f t="shared" si="550"/>
        <v>Normal</v>
      </c>
      <c r="AW1038">
        <v>145</v>
      </c>
      <c r="AX1038" t="str">
        <f t="shared" si="551"/>
        <v>Normal</v>
      </c>
      <c r="AY1038">
        <v>4.3</v>
      </c>
      <c r="AZ1038" t="str">
        <f t="shared" si="552"/>
        <v>Normal</v>
      </c>
      <c r="BA1038">
        <v>12.4</v>
      </c>
      <c r="BB1038" t="str">
        <f t="shared" si="530"/>
        <v>Baja</v>
      </c>
      <c r="BC1038">
        <v>10.1</v>
      </c>
      <c r="BD1038" t="str">
        <f t="shared" si="553"/>
        <v>Normal</v>
      </c>
      <c r="BE1038">
        <v>4.4000000000000004</v>
      </c>
      <c r="BF1038" t="str">
        <f t="shared" si="554"/>
        <v>Normal</v>
      </c>
      <c r="BG1038">
        <v>1</v>
      </c>
      <c r="BH1038" t="str">
        <f t="shared" si="555"/>
        <v>Toma ECA</v>
      </c>
      <c r="BI1038">
        <v>1</v>
      </c>
      <c r="BJ1038" t="str">
        <f t="shared" si="556"/>
        <v>Toma ARB</v>
      </c>
      <c r="BK1038">
        <v>0</v>
      </c>
      <c r="BL1038" t="str">
        <f t="shared" si="557"/>
        <v>No toma diureticos</v>
      </c>
      <c r="BM1038">
        <v>1</v>
      </c>
      <c r="BN1038" t="str">
        <f t="shared" si="558"/>
        <v>Toma estatinas</v>
      </c>
      <c r="BO1038">
        <v>0</v>
      </c>
      <c r="BP1038" t="str">
        <f t="shared" si="559"/>
        <v>Sano</v>
      </c>
      <c r="BQ1038">
        <v>0</v>
      </c>
      <c r="BR1038" t="str">
        <f t="shared" si="560"/>
        <v>Sano</v>
      </c>
    </row>
    <row r="1039" spans="1:70" x14ac:dyDescent="0.25">
      <c r="A1039" t="s">
        <v>1039</v>
      </c>
      <c r="B1039">
        <v>71</v>
      </c>
      <c r="C1039" t="str">
        <f t="shared" si="531"/>
        <v>Adulto Mayor</v>
      </c>
      <c r="D1039" t="s">
        <v>6</v>
      </c>
      <c r="E1039">
        <v>30</v>
      </c>
      <c r="F1039" t="str">
        <f t="shared" si="532"/>
        <v>Obesidad I</v>
      </c>
      <c r="G1039">
        <v>1</v>
      </c>
      <c r="H1039" t="str">
        <f t="shared" si="533"/>
        <v>Tiene herencia</v>
      </c>
      <c r="I1039">
        <v>182</v>
      </c>
      <c r="J1039">
        <v>104</v>
      </c>
      <c r="K1039">
        <v>100</v>
      </c>
      <c r="L1039" t="str">
        <f t="shared" si="534"/>
        <v>Normal</v>
      </c>
      <c r="M1039">
        <v>50</v>
      </c>
      <c r="N1039" t="str">
        <f t="shared" si="535"/>
        <v>Normal</v>
      </c>
      <c r="O1039">
        <v>3</v>
      </c>
      <c r="P1039" t="str">
        <f t="shared" si="536"/>
        <v>Limitacion marcada</v>
      </c>
      <c r="Q1039">
        <v>0</v>
      </c>
      <c r="R1039" t="str">
        <f t="shared" si="537"/>
        <v>No tiene cetoacidosis</v>
      </c>
      <c r="S1039">
        <v>0</v>
      </c>
      <c r="T1039" t="str">
        <f t="shared" si="538"/>
        <v>No tiene Insuficiencia</v>
      </c>
      <c r="U1039">
        <v>1</v>
      </c>
      <c r="V1039" t="str">
        <f t="shared" si="539"/>
        <v>Hipertenso</v>
      </c>
      <c r="W1039">
        <v>4.5999999999999996</v>
      </c>
      <c r="X1039" t="str">
        <f t="shared" si="528"/>
        <v>Alto</v>
      </c>
      <c r="Y1039">
        <v>86</v>
      </c>
      <c r="Z1039" t="str">
        <f t="shared" si="529"/>
        <v>Elevado</v>
      </c>
      <c r="AA1039">
        <v>50</v>
      </c>
      <c r="AB1039" t="str">
        <f t="shared" si="540"/>
        <v>Funcion disminuida moderada</v>
      </c>
      <c r="AC1039">
        <v>1810</v>
      </c>
      <c r="AD1039" t="str">
        <f t="shared" si="541"/>
        <v>Proteinuria</v>
      </c>
      <c r="AE1039">
        <v>1267</v>
      </c>
      <c r="AF1039" t="str">
        <f t="shared" si="542"/>
        <v>Macroalbuminuria</v>
      </c>
      <c r="AG1039">
        <v>698</v>
      </c>
      <c r="AH1039" t="str">
        <f t="shared" si="543"/>
        <v>Poliuria</v>
      </c>
      <c r="AI1039">
        <v>1</v>
      </c>
      <c r="AJ1039" t="str">
        <f t="shared" si="544"/>
        <v>Diabetico</v>
      </c>
      <c r="AK1039">
        <v>157</v>
      </c>
      <c r="AL1039" t="str">
        <f t="shared" si="545"/>
        <v>Diabetes</v>
      </c>
      <c r="AM1039">
        <v>10.4</v>
      </c>
      <c r="AN1039" t="str">
        <f t="shared" si="546"/>
        <v>Diabetes</v>
      </c>
      <c r="AO1039">
        <v>298</v>
      </c>
      <c r="AP1039" t="str">
        <f t="shared" si="547"/>
        <v>Riesgo</v>
      </c>
      <c r="AQ1039">
        <v>209</v>
      </c>
      <c r="AR1039" t="str">
        <f t="shared" si="548"/>
        <v>Muy alto</v>
      </c>
      <c r="AS1039">
        <v>42</v>
      </c>
      <c r="AT1039" t="str">
        <f t="shared" si="549"/>
        <v>Bajo</v>
      </c>
      <c r="AU1039">
        <v>325</v>
      </c>
      <c r="AV1039" t="str">
        <f t="shared" si="550"/>
        <v>Alto</v>
      </c>
      <c r="AW1039">
        <v>134</v>
      </c>
      <c r="AX1039" t="str">
        <f t="shared" si="551"/>
        <v>Bajo</v>
      </c>
      <c r="AY1039">
        <v>5.4</v>
      </c>
      <c r="AZ1039" t="str">
        <f t="shared" si="552"/>
        <v>Alto</v>
      </c>
      <c r="BA1039">
        <v>10.6</v>
      </c>
      <c r="BB1039" t="str">
        <f t="shared" si="530"/>
        <v>Baja</v>
      </c>
      <c r="BC1039">
        <v>7.8</v>
      </c>
      <c r="BD1039" t="str">
        <f t="shared" si="553"/>
        <v>Bajo</v>
      </c>
      <c r="BE1039">
        <v>6.4</v>
      </c>
      <c r="BF1039" t="str">
        <f t="shared" si="554"/>
        <v>Alto</v>
      </c>
      <c r="BG1039">
        <v>0</v>
      </c>
      <c r="BH1039" t="str">
        <f t="shared" si="555"/>
        <v>No Toma ECA</v>
      </c>
      <c r="BI1039">
        <v>0</v>
      </c>
      <c r="BJ1039" t="str">
        <f t="shared" si="556"/>
        <v>No toma ARB</v>
      </c>
      <c r="BK1039">
        <v>1</v>
      </c>
      <c r="BL1039" t="str">
        <f t="shared" si="557"/>
        <v>Toma diureticos</v>
      </c>
      <c r="BM1039">
        <v>1</v>
      </c>
      <c r="BN1039" t="str">
        <f t="shared" si="558"/>
        <v>Toma estatinas</v>
      </c>
      <c r="BO1039">
        <v>1</v>
      </c>
      <c r="BP1039" t="str">
        <f t="shared" si="559"/>
        <v>Enfermedad renal</v>
      </c>
      <c r="BQ1039">
        <v>1</v>
      </c>
      <c r="BR1039" t="str">
        <f t="shared" si="560"/>
        <v>Enfermedad cardiovascular</v>
      </c>
    </row>
    <row r="1040" spans="1:70" x14ac:dyDescent="0.25">
      <c r="A1040" t="s">
        <v>1040</v>
      </c>
      <c r="B1040">
        <v>50</v>
      </c>
      <c r="C1040" t="str">
        <f t="shared" si="531"/>
        <v>Adulto</v>
      </c>
      <c r="D1040" t="s">
        <v>6</v>
      </c>
      <c r="E1040">
        <v>24.9</v>
      </c>
      <c r="F1040" t="str">
        <f t="shared" si="532"/>
        <v>Peso Normal</v>
      </c>
      <c r="G1040">
        <v>1</v>
      </c>
      <c r="H1040" t="str">
        <f t="shared" si="533"/>
        <v>Tiene herencia</v>
      </c>
      <c r="I1040">
        <v>129</v>
      </c>
      <c r="J1040">
        <v>65</v>
      </c>
      <c r="K1040">
        <v>66</v>
      </c>
      <c r="L1040" t="str">
        <f t="shared" si="534"/>
        <v>Normal</v>
      </c>
      <c r="M1040">
        <v>70</v>
      </c>
      <c r="N1040" t="str">
        <f t="shared" si="535"/>
        <v>Normal</v>
      </c>
      <c r="O1040">
        <v>2</v>
      </c>
      <c r="P1040" t="str">
        <f t="shared" si="536"/>
        <v>Ligera limitaciones</v>
      </c>
      <c r="Q1040">
        <v>0</v>
      </c>
      <c r="R1040" t="str">
        <f t="shared" si="537"/>
        <v>No tiene cetoacidosis</v>
      </c>
      <c r="S1040">
        <v>0</v>
      </c>
      <c r="T1040" t="str">
        <f t="shared" si="538"/>
        <v>No tiene Insuficiencia</v>
      </c>
      <c r="U1040">
        <v>0</v>
      </c>
      <c r="V1040" t="str">
        <f t="shared" si="539"/>
        <v>Normotenso</v>
      </c>
      <c r="W1040">
        <v>1.1000000000000001</v>
      </c>
      <c r="X1040" t="str">
        <f t="shared" si="528"/>
        <v>Alto</v>
      </c>
      <c r="Y1040">
        <v>36</v>
      </c>
      <c r="Z1040" t="str">
        <f t="shared" si="529"/>
        <v>Normal</v>
      </c>
      <c r="AA1040">
        <v>114</v>
      </c>
      <c r="AB1040" t="str">
        <f t="shared" si="540"/>
        <v>Normal</v>
      </c>
      <c r="AC1040">
        <v>14</v>
      </c>
      <c r="AD1040" t="str">
        <f t="shared" si="541"/>
        <v>Normal</v>
      </c>
      <c r="AE1040">
        <v>9</v>
      </c>
      <c r="AF1040" t="str">
        <f t="shared" si="542"/>
        <v>Normal</v>
      </c>
      <c r="AG1040">
        <v>2100</v>
      </c>
      <c r="AH1040" t="str">
        <f t="shared" si="543"/>
        <v>Poliuria</v>
      </c>
      <c r="AI1040">
        <v>1</v>
      </c>
      <c r="AJ1040" t="str">
        <f t="shared" si="544"/>
        <v>Diabetico</v>
      </c>
      <c r="AK1040">
        <v>96</v>
      </c>
      <c r="AL1040" t="str">
        <f t="shared" si="545"/>
        <v>Normal</v>
      </c>
      <c r="AM1040">
        <v>5.6</v>
      </c>
      <c r="AN1040" t="str">
        <f t="shared" si="546"/>
        <v>Normal</v>
      </c>
      <c r="AO1040">
        <v>184</v>
      </c>
      <c r="AP1040" t="str">
        <f t="shared" si="547"/>
        <v>Normal</v>
      </c>
      <c r="AQ1040">
        <v>84</v>
      </c>
      <c r="AR1040" t="str">
        <f t="shared" si="548"/>
        <v>Normal</v>
      </c>
      <c r="AS1040">
        <v>49</v>
      </c>
      <c r="AT1040" t="str">
        <f t="shared" si="549"/>
        <v>Bajo</v>
      </c>
      <c r="AU1040">
        <v>148</v>
      </c>
      <c r="AV1040" t="str">
        <f t="shared" si="550"/>
        <v>Normal</v>
      </c>
      <c r="AW1040">
        <v>142</v>
      </c>
      <c r="AX1040" t="str">
        <f t="shared" si="551"/>
        <v>Normal</v>
      </c>
      <c r="AY1040">
        <v>4.8</v>
      </c>
      <c r="AZ1040" t="str">
        <f t="shared" si="552"/>
        <v>Normal</v>
      </c>
      <c r="BA1040">
        <v>14</v>
      </c>
      <c r="BB1040" t="str">
        <f t="shared" si="530"/>
        <v>Normal</v>
      </c>
      <c r="BC1040">
        <v>9.6999999999999993</v>
      </c>
      <c r="BD1040" t="str">
        <f t="shared" si="553"/>
        <v>Normal</v>
      </c>
      <c r="BE1040">
        <v>3</v>
      </c>
      <c r="BF1040" t="str">
        <f t="shared" si="554"/>
        <v>Normal</v>
      </c>
      <c r="BG1040">
        <v>0</v>
      </c>
      <c r="BH1040" t="str">
        <f t="shared" si="555"/>
        <v>No Toma ECA</v>
      </c>
      <c r="BI1040">
        <v>1</v>
      </c>
      <c r="BJ1040" t="str">
        <f t="shared" si="556"/>
        <v>Toma ARB</v>
      </c>
      <c r="BK1040">
        <v>0</v>
      </c>
      <c r="BL1040" t="str">
        <f t="shared" si="557"/>
        <v>No toma diureticos</v>
      </c>
      <c r="BM1040">
        <v>1</v>
      </c>
      <c r="BN1040" t="str">
        <f t="shared" si="558"/>
        <v>Toma estatinas</v>
      </c>
      <c r="BO1040">
        <v>0</v>
      </c>
      <c r="BP1040" t="str">
        <f t="shared" si="559"/>
        <v>Sano</v>
      </c>
      <c r="BQ1040">
        <v>1</v>
      </c>
      <c r="BR1040" t="str">
        <f t="shared" si="560"/>
        <v>Enfermedad cardiovascular</v>
      </c>
    </row>
    <row r="1041" spans="1:70" x14ac:dyDescent="0.25">
      <c r="A1041" t="s">
        <v>1041</v>
      </c>
      <c r="B1041">
        <v>38</v>
      </c>
      <c r="C1041" t="str">
        <f t="shared" si="531"/>
        <v>Adulto</v>
      </c>
      <c r="D1041" t="s">
        <v>6</v>
      </c>
      <c r="E1041">
        <v>24.3</v>
      </c>
      <c r="F1041" t="str">
        <f t="shared" si="532"/>
        <v>Peso Normal</v>
      </c>
      <c r="G1041">
        <v>0</v>
      </c>
      <c r="H1041" t="str">
        <f t="shared" si="533"/>
        <v>No tiene herencia</v>
      </c>
      <c r="I1041">
        <v>129</v>
      </c>
      <c r="J1041">
        <v>84</v>
      </c>
      <c r="K1041">
        <v>87</v>
      </c>
      <c r="L1041" t="str">
        <f t="shared" si="534"/>
        <v>Normal</v>
      </c>
      <c r="M1041">
        <v>56</v>
      </c>
      <c r="N1041" t="str">
        <f t="shared" si="535"/>
        <v>Normal</v>
      </c>
      <c r="O1041">
        <v>1</v>
      </c>
      <c r="P1041" t="str">
        <f t="shared" si="536"/>
        <v>Sin limitaciones</v>
      </c>
      <c r="Q1041">
        <v>0</v>
      </c>
      <c r="R1041" t="str">
        <f t="shared" si="537"/>
        <v>No tiene cetoacidosis</v>
      </c>
      <c r="S1041">
        <v>0</v>
      </c>
      <c r="T1041" t="str">
        <f t="shared" si="538"/>
        <v>No tiene Insuficiencia</v>
      </c>
      <c r="U1041">
        <v>1</v>
      </c>
      <c r="V1041" t="str">
        <f t="shared" si="539"/>
        <v>Hipertenso</v>
      </c>
      <c r="W1041">
        <v>1</v>
      </c>
      <c r="X1041" t="str">
        <f t="shared" si="528"/>
        <v>Normal</v>
      </c>
      <c r="Y1041">
        <v>17</v>
      </c>
      <c r="Z1041" t="str">
        <f t="shared" si="529"/>
        <v>Normal</v>
      </c>
      <c r="AA1041">
        <v>92</v>
      </c>
      <c r="AB1041" t="str">
        <f t="shared" si="540"/>
        <v>Normal</v>
      </c>
      <c r="AC1041">
        <v>11</v>
      </c>
      <c r="AD1041" t="str">
        <f t="shared" si="541"/>
        <v>Normal</v>
      </c>
      <c r="AE1041">
        <v>7</v>
      </c>
      <c r="AF1041" t="str">
        <f t="shared" si="542"/>
        <v>Normal</v>
      </c>
      <c r="AG1041">
        <v>1072</v>
      </c>
      <c r="AH1041" t="str">
        <f t="shared" si="543"/>
        <v>Poliuria</v>
      </c>
      <c r="AI1041">
        <v>1</v>
      </c>
      <c r="AJ1041" t="str">
        <f t="shared" si="544"/>
        <v>Diabetico</v>
      </c>
      <c r="AK1041">
        <v>121</v>
      </c>
      <c r="AL1041" t="str">
        <f t="shared" si="545"/>
        <v>Prediabetes</v>
      </c>
      <c r="AM1041">
        <v>5.9</v>
      </c>
      <c r="AN1041" t="str">
        <f t="shared" si="546"/>
        <v>Prediabetes</v>
      </c>
      <c r="AO1041">
        <v>178</v>
      </c>
      <c r="AP1041" t="str">
        <f t="shared" si="547"/>
        <v>Normal</v>
      </c>
      <c r="AQ1041">
        <v>114</v>
      </c>
      <c r="AR1041" t="str">
        <f t="shared" si="548"/>
        <v>Casi normal</v>
      </c>
      <c r="AS1041">
        <v>52</v>
      </c>
      <c r="AT1041" t="str">
        <f t="shared" si="549"/>
        <v>Bajo</v>
      </c>
      <c r="AU1041">
        <v>153</v>
      </c>
      <c r="AV1041" t="str">
        <f t="shared" si="550"/>
        <v>Alto</v>
      </c>
      <c r="AW1041">
        <v>144</v>
      </c>
      <c r="AX1041" t="str">
        <f t="shared" si="551"/>
        <v>Normal</v>
      </c>
      <c r="AY1041">
        <v>4.3</v>
      </c>
      <c r="AZ1041" t="str">
        <f t="shared" si="552"/>
        <v>Normal</v>
      </c>
      <c r="BA1041">
        <v>13.1</v>
      </c>
      <c r="BB1041" t="str">
        <f t="shared" si="530"/>
        <v>Normal</v>
      </c>
      <c r="BC1041">
        <v>9.5</v>
      </c>
      <c r="BD1041" t="str">
        <f t="shared" si="553"/>
        <v>Normal</v>
      </c>
      <c r="BE1041">
        <v>3.9</v>
      </c>
      <c r="BF1041" t="str">
        <f t="shared" si="554"/>
        <v>Normal</v>
      </c>
      <c r="BG1041">
        <v>1</v>
      </c>
      <c r="BH1041" t="str">
        <f t="shared" si="555"/>
        <v>Toma ECA</v>
      </c>
      <c r="BI1041">
        <v>0</v>
      </c>
      <c r="BJ1041" t="str">
        <f t="shared" si="556"/>
        <v>No toma ARB</v>
      </c>
      <c r="BK1041">
        <v>0</v>
      </c>
      <c r="BL1041" t="str">
        <f t="shared" si="557"/>
        <v>No toma diureticos</v>
      </c>
      <c r="BM1041">
        <v>1</v>
      </c>
      <c r="BN1041" t="str">
        <f t="shared" si="558"/>
        <v>Toma estatinas</v>
      </c>
      <c r="BO1041">
        <v>0</v>
      </c>
      <c r="BP1041" t="str">
        <f t="shared" si="559"/>
        <v>Sano</v>
      </c>
      <c r="BQ1041">
        <v>1</v>
      </c>
      <c r="BR1041" t="str">
        <f t="shared" si="560"/>
        <v>Enfermedad cardiovascular</v>
      </c>
    </row>
    <row r="1042" spans="1:70" x14ac:dyDescent="0.25">
      <c r="A1042" t="s">
        <v>1042</v>
      </c>
      <c r="B1042">
        <v>56</v>
      </c>
      <c r="C1042" t="str">
        <f t="shared" si="531"/>
        <v>Adulto</v>
      </c>
      <c r="D1042" t="s">
        <v>6</v>
      </c>
      <c r="E1042">
        <v>29.3</v>
      </c>
      <c r="F1042" t="str">
        <f t="shared" si="532"/>
        <v>Sobrepeso</v>
      </c>
      <c r="G1042">
        <v>0</v>
      </c>
      <c r="H1042" t="str">
        <f t="shared" si="533"/>
        <v>No tiene herencia</v>
      </c>
      <c r="I1042">
        <v>118</v>
      </c>
      <c r="J1042">
        <v>68</v>
      </c>
      <c r="K1042">
        <v>70</v>
      </c>
      <c r="L1042" t="str">
        <f t="shared" si="534"/>
        <v>Normal</v>
      </c>
      <c r="M1042">
        <v>66</v>
      </c>
      <c r="N1042" t="str">
        <f t="shared" si="535"/>
        <v>Normal</v>
      </c>
      <c r="O1042">
        <v>2</v>
      </c>
      <c r="P1042" t="str">
        <f t="shared" si="536"/>
        <v>Ligera limitaciones</v>
      </c>
      <c r="Q1042">
        <v>0</v>
      </c>
      <c r="R1042" t="str">
        <f t="shared" si="537"/>
        <v>No tiene cetoacidosis</v>
      </c>
      <c r="S1042">
        <v>0</v>
      </c>
      <c r="T1042" t="str">
        <f t="shared" si="538"/>
        <v>No tiene Insuficiencia</v>
      </c>
      <c r="U1042">
        <v>1</v>
      </c>
      <c r="V1042" t="str">
        <f t="shared" si="539"/>
        <v>Hipertenso</v>
      </c>
      <c r="W1042">
        <v>0.6</v>
      </c>
      <c r="X1042" t="str">
        <f t="shared" si="528"/>
        <v>Normal</v>
      </c>
      <c r="Y1042">
        <v>26</v>
      </c>
      <c r="Z1042" t="str">
        <f t="shared" si="529"/>
        <v>Normal</v>
      </c>
      <c r="AA1042">
        <v>69</v>
      </c>
      <c r="AB1042" t="str">
        <f t="shared" si="540"/>
        <v>Funcion disminuida</v>
      </c>
      <c r="AC1042">
        <v>14</v>
      </c>
      <c r="AD1042" t="str">
        <f t="shared" si="541"/>
        <v>Normal</v>
      </c>
      <c r="AE1042">
        <v>12</v>
      </c>
      <c r="AF1042" t="str">
        <f t="shared" si="542"/>
        <v>Normal</v>
      </c>
      <c r="AG1042">
        <v>1421</v>
      </c>
      <c r="AH1042" t="str">
        <f t="shared" si="543"/>
        <v>Poliuria</v>
      </c>
      <c r="AI1042">
        <v>0</v>
      </c>
      <c r="AJ1042" t="str">
        <f t="shared" si="544"/>
        <v>No Diabetico</v>
      </c>
      <c r="AK1042">
        <v>105</v>
      </c>
      <c r="AL1042" t="str">
        <f t="shared" si="545"/>
        <v>Prediabetes</v>
      </c>
      <c r="AM1042">
        <v>5.4</v>
      </c>
      <c r="AN1042" t="str">
        <f t="shared" si="546"/>
        <v>Normal</v>
      </c>
      <c r="AO1042">
        <v>153</v>
      </c>
      <c r="AP1042" t="str">
        <f t="shared" si="547"/>
        <v>Normal</v>
      </c>
      <c r="AQ1042">
        <v>129</v>
      </c>
      <c r="AR1042" t="str">
        <f t="shared" si="548"/>
        <v>Casi normal</v>
      </c>
      <c r="AS1042">
        <v>66</v>
      </c>
      <c r="AT1042" t="str">
        <f t="shared" si="549"/>
        <v>Normal</v>
      </c>
      <c r="AU1042">
        <v>140</v>
      </c>
      <c r="AV1042" t="str">
        <f t="shared" si="550"/>
        <v>Normal</v>
      </c>
      <c r="AW1042">
        <v>139</v>
      </c>
      <c r="AX1042" t="str">
        <f t="shared" si="551"/>
        <v>Normal</v>
      </c>
      <c r="AY1042">
        <v>4.9000000000000004</v>
      </c>
      <c r="AZ1042" t="str">
        <f t="shared" si="552"/>
        <v>Normal</v>
      </c>
      <c r="BA1042">
        <v>12.3</v>
      </c>
      <c r="BB1042" t="str">
        <f t="shared" si="530"/>
        <v>Normal</v>
      </c>
      <c r="BC1042">
        <v>9.5</v>
      </c>
      <c r="BD1042" t="str">
        <f t="shared" si="553"/>
        <v>Normal</v>
      </c>
      <c r="BE1042">
        <v>4</v>
      </c>
      <c r="BF1042" t="str">
        <f t="shared" si="554"/>
        <v>Normal</v>
      </c>
      <c r="BG1042">
        <v>1</v>
      </c>
      <c r="BH1042" t="str">
        <f t="shared" si="555"/>
        <v>Toma ECA</v>
      </c>
      <c r="BI1042">
        <v>1</v>
      </c>
      <c r="BJ1042" t="str">
        <f t="shared" si="556"/>
        <v>Toma ARB</v>
      </c>
      <c r="BK1042">
        <v>0</v>
      </c>
      <c r="BL1042" t="str">
        <f t="shared" si="557"/>
        <v>No toma diureticos</v>
      </c>
      <c r="BM1042">
        <v>0</v>
      </c>
      <c r="BN1042" t="str">
        <f t="shared" si="558"/>
        <v>No toma estatinas</v>
      </c>
      <c r="BO1042">
        <v>0</v>
      </c>
      <c r="BP1042" t="str">
        <f t="shared" si="559"/>
        <v>Sano</v>
      </c>
      <c r="BQ1042">
        <v>1</v>
      </c>
      <c r="BR1042" t="str">
        <f t="shared" si="560"/>
        <v>Enfermedad cardiovascular</v>
      </c>
    </row>
    <row r="1043" spans="1:70" x14ac:dyDescent="0.25">
      <c r="A1043" t="s">
        <v>1043</v>
      </c>
      <c r="B1043">
        <v>68</v>
      </c>
      <c r="C1043" t="str">
        <f t="shared" si="531"/>
        <v>Adulto Mayor</v>
      </c>
      <c r="D1043" t="s">
        <v>6</v>
      </c>
      <c r="E1043">
        <v>21</v>
      </c>
      <c r="F1043" t="str">
        <f t="shared" si="532"/>
        <v>Peso Normal</v>
      </c>
      <c r="G1043">
        <v>0</v>
      </c>
      <c r="H1043" t="str">
        <f t="shared" si="533"/>
        <v>No tiene herencia</v>
      </c>
      <c r="I1043">
        <v>132</v>
      </c>
      <c r="J1043">
        <v>74</v>
      </c>
      <c r="K1043">
        <v>85</v>
      </c>
      <c r="L1043" t="str">
        <f t="shared" si="534"/>
        <v>Normal</v>
      </c>
      <c r="M1043">
        <v>58</v>
      </c>
      <c r="N1043" t="str">
        <f t="shared" si="535"/>
        <v>Normal</v>
      </c>
      <c r="O1043">
        <v>2</v>
      </c>
      <c r="P1043" t="str">
        <f t="shared" si="536"/>
        <v>Ligera limitaciones</v>
      </c>
      <c r="Q1043">
        <v>0</v>
      </c>
      <c r="R1043" t="str">
        <f t="shared" si="537"/>
        <v>No tiene cetoacidosis</v>
      </c>
      <c r="S1043">
        <v>0</v>
      </c>
      <c r="T1043" t="str">
        <f t="shared" si="538"/>
        <v>No tiene Insuficiencia</v>
      </c>
      <c r="U1043">
        <v>0</v>
      </c>
      <c r="V1043" t="str">
        <f t="shared" si="539"/>
        <v>Normotenso</v>
      </c>
      <c r="W1043">
        <v>0.9</v>
      </c>
      <c r="X1043" t="str">
        <f t="shared" si="528"/>
        <v>Normal</v>
      </c>
      <c r="Y1043">
        <v>26</v>
      </c>
      <c r="Z1043" t="str">
        <f t="shared" si="529"/>
        <v>Normal</v>
      </c>
      <c r="AA1043">
        <v>103</v>
      </c>
      <c r="AB1043" t="str">
        <f t="shared" si="540"/>
        <v>Normal</v>
      </c>
      <c r="AC1043">
        <v>30</v>
      </c>
      <c r="AD1043" t="str">
        <f t="shared" si="541"/>
        <v>Microalbuminuria</v>
      </c>
      <c r="AE1043">
        <v>24</v>
      </c>
      <c r="AF1043" t="str">
        <f t="shared" si="542"/>
        <v>Normal</v>
      </c>
      <c r="AG1043">
        <v>1574</v>
      </c>
      <c r="AH1043" t="str">
        <f t="shared" si="543"/>
        <v>Poliuria</v>
      </c>
      <c r="AI1043">
        <v>0</v>
      </c>
      <c r="AJ1043" t="str">
        <f t="shared" si="544"/>
        <v>No Diabetico</v>
      </c>
      <c r="AK1043">
        <v>106</v>
      </c>
      <c r="AL1043" t="str">
        <f t="shared" si="545"/>
        <v>Prediabetes</v>
      </c>
      <c r="AM1043">
        <v>5.4</v>
      </c>
      <c r="AN1043" t="str">
        <f t="shared" si="546"/>
        <v>Normal</v>
      </c>
      <c r="AO1043">
        <v>188</v>
      </c>
      <c r="AP1043" t="str">
        <f t="shared" si="547"/>
        <v>Normal</v>
      </c>
      <c r="AQ1043">
        <v>80</v>
      </c>
      <c r="AR1043" t="str">
        <f t="shared" si="548"/>
        <v>Normal</v>
      </c>
      <c r="AS1043">
        <v>42</v>
      </c>
      <c r="AT1043" t="str">
        <f t="shared" si="549"/>
        <v>Bajo</v>
      </c>
      <c r="AU1043">
        <v>132</v>
      </c>
      <c r="AV1043" t="str">
        <f t="shared" si="550"/>
        <v>Normal</v>
      </c>
      <c r="AW1043">
        <v>145</v>
      </c>
      <c r="AX1043" t="str">
        <f t="shared" si="551"/>
        <v>Normal</v>
      </c>
      <c r="AY1043">
        <v>5</v>
      </c>
      <c r="AZ1043" t="str">
        <f t="shared" si="552"/>
        <v>Normal</v>
      </c>
      <c r="BA1043">
        <v>15.5</v>
      </c>
      <c r="BB1043" t="str">
        <f t="shared" si="530"/>
        <v>Normal</v>
      </c>
      <c r="BC1043">
        <v>9.6</v>
      </c>
      <c r="BD1043" t="str">
        <f t="shared" si="553"/>
        <v>Normal</v>
      </c>
      <c r="BE1043">
        <v>3.6</v>
      </c>
      <c r="BF1043" t="str">
        <f t="shared" si="554"/>
        <v>Normal</v>
      </c>
      <c r="BG1043">
        <v>0</v>
      </c>
      <c r="BH1043" t="str">
        <f t="shared" si="555"/>
        <v>No Toma ECA</v>
      </c>
      <c r="BI1043">
        <v>1</v>
      </c>
      <c r="BJ1043" t="str">
        <f t="shared" si="556"/>
        <v>Toma ARB</v>
      </c>
      <c r="BK1043">
        <v>1</v>
      </c>
      <c r="BL1043" t="str">
        <f t="shared" si="557"/>
        <v>Toma diureticos</v>
      </c>
      <c r="BM1043">
        <v>0</v>
      </c>
      <c r="BN1043" t="str">
        <f t="shared" si="558"/>
        <v>No toma estatinas</v>
      </c>
      <c r="BO1043">
        <v>0</v>
      </c>
      <c r="BP1043" t="str">
        <f t="shared" si="559"/>
        <v>Sano</v>
      </c>
      <c r="BQ1043">
        <v>0</v>
      </c>
      <c r="BR1043" t="str">
        <f t="shared" si="560"/>
        <v>Sano</v>
      </c>
    </row>
    <row r="1044" spans="1:70" x14ac:dyDescent="0.25">
      <c r="A1044" t="s">
        <v>1044</v>
      </c>
      <c r="B1044">
        <v>39</v>
      </c>
      <c r="C1044" t="str">
        <f t="shared" si="531"/>
        <v>Adulto</v>
      </c>
      <c r="D1044" t="s">
        <v>6</v>
      </c>
      <c r="E1044">
        <v>20.100000000000001</v>
      </c>
      <c r="F1044" t="str">
        <f t="shared" si="532"/>
        <v>Peso Normal</v>
      </c>
      <c r="G1044">
        <v>0</v>
      </c>
      <c r="H1044" t="str">
        <f t="shared" si="533"/>
        <v>No tiene herencia</v>
      </c>
      <c r="I1044">
        <v>103</v>
      </c>
      <c r="J1044">
        <v>66</v>
      </c>
      <c r="K1044">
        <v>64</v>
      </c>
      <c r="L1044" t="str">
        <f t="shared" si="534"/>
        <v>Normal</v>
      </c>
      <c r="M1044">
        <v>63</v>
      </c>
      <c r="N1044" t="str">
        <f t="shared" si="535"/>
        <v>Normal</v>
      </c>
      <c r="O1044">
        <v>1</v>
      </c>
      <c r="P1044" t="str">
        <f t="shared" si="536"/>
        <v>Sin limitaciones</v>
      </c>
      <c r="Q1044">
        <v>0</v>
      </c>
      <c r="R1044" t="str">
        <f t="shared" si="537"/>
        <v>No tiene cetoacidosis</v>
      </c>
      <c r="S1044">
        <v>0</v>
      </c>
      <c r="T1044" t="str">
        <f t="shared" si="538"/>
        <v>No tiene Insuficiencia</v>
      </c>
      <c r="U1044">
        <v>0</v>
      </c>
      <c r="V1044" t="str">
        <f t="shared" si="539"/>
        <v>Normotenso</v>
      </c>
      <c r="W1044">
        <v>1.1000000000000001</v>
      </c>
      <c r="X1044" t="str">
        <f t="shared" si="528"/>
        <v>Alto</v>
      </c>
      <c r="Y1044">
        <v>29</v>
      </c>
      <c r="Z1044" t="str">
        <f t="shared" si="529"/>
        <v>Normal</v>
      </c>
      <c r="AA1044">
        <v>105</v>
      </c>
      <c r="AB1044" t="str">
        <f t="shared" si="540"/>
        <v>Normal</v>
      </c>
      <c r="AC1044">
        <v>12</v>
      </c>
      <c r="AD1044" t="str">
        <f t="shared" si="541"/>
        <v>Normal</v>
      </c>
      <c r="AE1044">
        <v>8</v>
      </c>
      <c r="AF1044" t="str">
        <f t="shared" si="542"/>
        <v>Normal</v>
      </c>
      <c r="AG1044">
        <v>1275</v>
      </c>
      <c r="AH1044" t="str">
        <f t="shared" si="543"/>
        <v>Poliuria</v>
      </c>
      <c r="AI1044">
        <v>0</v>
      </c>
      <c r="AJ1044" t="str">
        <f t="shared" si="544"/>
        <v>No Diabetico</v>
      </c>
      <c r="AK1044">
        <v>117</v>
      </c>
      <c r="AL1044" t="str">
        <f t="shared" si="545"/>
        <v>Prediabetes</v>
      </c>
      <c r="AM1044">
        <v>5.4</v>
      </c>
      <c r="AN1044" t="str">
        <f t="shared" si="546"/>
        <v>Normal</v>
      </c>
      <c r="AO1044">
        <v>188</v>
      </c>
      <c r="AP1044" t="str">
        <f t="shared" si="547"/>
        <v>Normal</v>
      </c>
      <c r="AQ1044">
        <v>115</v>
      </c>
      <c r="AR1044" t="str">
        <f t="shared" si="548"/>
        <v>Casi normal</v>
      </c>
      <c r="AS1044">
        <v>65</v>
      </c>
      <c r="AT1044" t="str">
        <f t="shared" si="549"/>
        <v>Normal</v>
      </c>
      <c r="AU1044">
        <v>94</v>
      </c>
      <c r="AV1044" t="str">
        <f t="shared" si="550"/>
        <v>Normal</v>
      </c>
      <c r="AW1044">
        <v>135</v>
      </c>
      <c r="AX1044" t="str">
        <f t="shared" si="551"/>
        <v>Normal</v>
      </c>
      <c r="AY1044">
        <v>5</v>
      </c>
      <c r="AZ1044" t="str">
        <f t="shared" si="552"/>
        <v>Normal</v>
      </c>
      <c r="BA1044">
        <v>13.1</v>
      </c>
      <c r="BB1044" t="str">
        <f t="shared" si="530"/>
        <v>Normal</v>
      </c>
      <c r="BC1044">
        <v>9.6</v>
      </c>
      <c r="BD1044" t="str">
        <f t="shared" si="553"/>
        <v>Normal</v>
      </c>
      <c r="BE1044">
        <v>4</v>
      </c>
      <c r="BF1044" t="str">
        <f t="shared" si="554"/>
        <v>Normal</v>
      </c>
      <c r="BG1044">
        <v>1</v>
      </c>
      <c r="BH1044" t="str">
        <f t="shared" si="555"/>
        <v>Toma ECA</v>
      </c>
      <c r="BI1044">
        <v>1</v>
      </c>
      <c r="BJ1044" t="str">
        <f t="shared" si="556"/>
        <v>Toma ARB</v>
      </c>
      <c r="BK1044">
        <v>0</v>
      </c>
      <c r="BL1044" t="str">
        <f t="shared" si="557"/>
        <v>No toma diureticos</v>
      </c>
      <c r="BM1044">
        <v>0</v>
      </c>
      <c r="BN1044" t="str">
        <f t="shared" si="558"/>
        <v>No toma estatinas</v>
      </c>
      <c r="BO1044">
        <v>0</v>
      </c>
      <c r="BP1044" t="str">
        <f t="shared" si="559"/>
        <v>Sano</v>
      </c>
      <c r="BQ1044">
        <v>0</v>
      </c>
      <c r="BR1044" t="str">
        <f t="shared" si="560"/>
        <v>Sano</v>
      </c>
    </row>
    <row r="1045" spans="1:70" x14ac:dyDescent="0.25">
      <c r="A1045" t="s">
        <v>1045</v>
      </c>
      <c r="B1045">
        <v>30</v>
      </c>
      <c r="C1045" t="str">
        <f t="shared" si="531"/>
        <v>Adulto</v>
      </c>
      <c r="D1045" t="s">
        <v>1</v>
      </c>
      <c r="E1045">
        <v>18.5</v>
      </c>
      <c r="F1045" t="str">
        <f t="shared" si="532"/>
        <v>Peso Normal</v>
      </c>
      <c r="G1045">
        <v>1</v>
      </c>
      <c r="H1045" t="str">
        <f t="shared" si="533"/>
        <v>Tiene herencia</v>
      </c>
      <c r="I1045">
        <v>104</v>
      </c>
      <c r="J1045">
        <v>78</v>
      </c>
      <c r="K1045">
        <v>73</v>
      </c>
      <c r="L1045" t="str">
        <f t="shared" si="534"/>
        <v>Normal</v>
      </c>
      <c r="M1045">
        <v>63</v>
      </c>
      <c r="N1045" t="str">
        <f t="shared" si="535"/>
        <v>Normal</v>
      </c>
      <c r="O1045">
        <v>1</v>
      </c>
      <c r="P1045" t="str">
        <f t="shared" si="536"/>
        <v>Sin limitaciones</v>
      </c>
      <c r="Q1045">
        <v>0</v>
      </c>
      <c r="R1045" t="str">
        <f t="shared" si="537"/>
        <v>No tiene cetoacidosis</v>
      </c>
      <c r="S1045">
        <v>0</v>
      </c>
      <c r="T1045" t="str">
        <f t="shared" si="538"/>
        <v>No tiene Insuficiencia</v>
      </c>
      <c r="U1045">
        <v>0</v>
      </c>
      <c r="V1045" t="str">
        <f t="shared" si="539"/>
        <v>Normotenso</v>
      </c>
      <c r="W1045">
        <v>0.6</v>
      </c>
      <c r="X1045" t="str">
        <f t="shared" si="528"/>
        <v>Bajo</v>
      </c>
      <c r="Y1045">
        <v>19</v>
      </c>
      <c r="Z1045" t="str">
        <f t="shared" si="529"/>
        <v>Normal</v>
      </c>
      <c r="AA1045">
        <v>95</v>
      </c>
      <c r="AB1045" t="str">
        <f t="shared" si="540"/>
        <v>Normal</v>
      </c>
      <c r="AC1045">
        <v>19</v>
      </c>
      <c r="AD1045" t="str">
        <f t="shared" si="541"/>
        <v>Normal</v>
      </c>
      <c r="AE1045">
        <v>15</v>
      </c>
      <c r="AF1045" t="str">
        <f t="shared" si="542"/>
        <v>Normal</v>
      </c>
      <c r="AG1045">
        <v>1710</v>
      </c>
      <c r="AH1045" t="str">
        <f t="shared" si="543"/>
        <v>Poliuria</v>
      </c>
      <c r="AI1045">
        <v>1</v>
      </c>
      <c r="AJ1045" t="str">
        <f t="shared" si="544"/>
        <v>Diabetico</v>
      </c>
      <c r="AK1045">
        <v>109</v>
      </c>
      <c r="AL1045" t="str">
        <f t="shared" si="545"/>
        <v>Prediabetes</v>
      </c>
      <c r="AM1045">
        <v>5.6</v>
      </c>
      <c r="AN1045" t="str">
        <f t="shared" si="546"/>
        <v>Normal</v>
      </c>
      <c r="AO1045">
        <v>184</v>
      </c>
      <c r="AP1045" t="str">
        <f t="shared" si="547"/>
        <v>Normal</v>
      </c>
      <c r="AQ1045">
        <v>84</v>
      </c>
      <c r="AR1045" t="str">
        <f t="shared" si="548"/>
        <v>Normal</v>
      </c>
      <c r="AS1045">
        <v>51</v>
      </c>
      <c r="AT1045" t="str">
        <f t="shared" si="549"/>
        <v>Bajo</v>
      </c>
      <c r="AU1045">
        <v>163</v>
      </c>
      <c r="AV1045" t="str">
        <f t="shared" si="550"/>
        <v>Alto</v>
      </c>
      <c r="AW1045">
        <v>139</v>
      </c>
      <c r="AX1045" t="str">
        <f t="shared" si="551"/>
        <v>Normal</v>
      </c>
      <c r="AY1045">
        <v>4.8</v>
      </c>
      <c r="AZ1045" t="str">
        <f t="shared" si="552"/>
        <v>Normal</v>
      </c>
      <c r="BA1045">
        <v>15.9</v>
      </c>
      <c r="BB1045" t="str">
        <f t="shared" si="530"/>
        <v>Normal</v>
      </c>
      <c r="BC1045">
        <v>8.6999999999999993</v>
      </c>
      <c r="BD1045" t="str">
        <f t="shared" si="553"/>
        <v>Normal</v>
      </c>
      <c r="BE1045">
        <v>2.5</v>
      </c>
      <c r="BF1045" t="str">
        <f t="shared" si="554"/>
        <v>Normal</v>
      </c>
      <c r="BG1045">
        <v>0</v>
      </c>
      <c r="BH1045" t="str">
        <f t="shared" si="555"/>
        <v>No Toma ECA</v>
      </c>
      <c r="BI1045">
        <v>0</v>
      </c>
      <c r="BJ1045" t="str">
        <f t="shared" si="556"/>
        <v>No toma ARB</v>
      </c>
      <c r="BK1045">
        <v>0</v>
      </c>
      <c r="BL1045" t="str">
        <f t="shared" si="557"/>
        <v>No toma diureticos</v>
      </c>
      <c r="BM1045">
        <v>1</v>
      </c>
      <c r="BN1045" t="str">
        <f t="shared" si="558"/>
        <v>Toma estatinas</v>
      </c>
      <c r="BO1045">
        <v>0</v>
      </c>
      <c r="BP1045" t="str">
        <f t="shared" si="559"/>
        <v>Sano</v>
      </c>
      <c r="BQ1045">
        <v>1</v>
      </c>
      <c r="BR1045" t="str">
        <f t="shared" si="560"/>
        <v>Enfermedad cardiovascular</v>
      </c>
    </row>
    <row r="1046" spans="1:70" x14ac:dyDescent="0.25">
      <c r="A1046" t="s">
        <v>1046</v>
      </c>
      <c r="B1046">
        <v>30</v>
      </c>
      <c r="C1046" t="str">
        <f t="shared" si="531"/>
        <v>Adulto</v>
      </c>
      <c r="D1046" t="s">
        <v>1</v>
      </c>
      <c r="E1046">
        <v>20.8</v>
      </c>
      <c r="F1046" t="str">
        <f t="shared" si="532"/>
        <v>Peso Normal</v>
      </c>
      <c r="G1046">
        <v>0</v>
      </c>
      <c r="H1046" t="str">
        <f t="shared" si="533"/>
        <v>No tiene herencia</v>
      </c>
      <c r="I1046">
        <v>117</v>
      </c>
      <c r="J1046">
        <v>73</v>
      </c>
      <c r="K1046">
        <v>62</v>
      </c>
      <c r="L1046" t="str">
        <f t="shared" si="534"/>
        <v>Normal</v>
      </c>
      <c r="M1046">
        <v>67</v>
      </c>
      <c r="N1046" t="str">
        <f t="shared" si="535"/>
        <v>Normal</v>
      </c>
      <c r="O1046">
        <v>2</v>
      </c>
      <c r="P1046" t="str">
        <f t="shared" si="536"/>
        <v>Ligera limitaciones</v>
      </c>
      <c r="Q1046">
        <v>0</v>
      </c>
      <c r="R1046" t="str">
        <f t="shared" si="537"/>
        <v>No tiene cetoacidosis</v>
      </c>
      <c r="S1046">
        <v>0</v>
      </c>
      <c r="T1046" t="str">
        <f t="shared" si="538"/>
        <v>No tiene Insuficiencia</v>
      </c>
      <c r="U1046">
        <v>1</v>
      </c>
      <c r="V1046" t="str">
        <f t="shared" si="539"/>
        <v>Hipertenso</v>
      </c>
      <c r="W1046">
        <v>0.9</v>
      </c>
      <c r="X1046" t="str">
        <f t="shared" si="528"/>
        <v>Normal</v>
      </c>
      <c r="Y1046">
        <v>35</v>
      </c>
      <c r="Z1046" t="str">
        <f t="shared" si="529"/>
        <v>Normal</v>
      </c>
      <c r="AA1046">
        <v>85</v>
      </c>
      <c r="AB1046" t="str">
        <f t="shared" si="540"/>
        <v>Funcion disminuida</v>
      </c>
      <c r="AC1046">
        <v>24</v>
      </c>
      <c r="AD1046" t="str">
        <f t="shared" si="541"/>
        <v>Normal</v>
      </c>
      <c r="AE1046">
        <v>19</v>
      </c>
      <c r="AF1046" t="str">
        <f t="shared" si="542"/>
        <v>Normal</v>
      </c>
      <c r="AG1046">
        <v>1495</v>
      </c>
      <c r="AH1046" t="str">
        <f t="shared" si="543"/>
        <v>Poliuria</v>
      </c>
      <c r="AI1046">
        <v>0</v>
      </c>
      <c r="AJ1046" t="str">
        <f t="shared" si="544"/>
        <v>No Diabetico</v>
      </c>
      <c r="AK1046">
        <v>120</v>
      </c>
      <c r="AL1046" t="str">
        <f t="shared" si="545"/>
        <v>Prediabetes</v>
      </c>
      <c r="AM1046">
        <v>6</v>
      </c>
      <c r="AN1046" t="str">
        <f t="shared" si="546"/>
        <v>Prediabetes</v>
      </c>
      <c r="AO1046">
        <v>162</v>
      </c>
      <c r="AP1046" t="str">
        <f t="shared" si="547"/>
        <v>Normal</v>
      </c>
      <c r="AQ1046">
        <v>97</v>
      </c>
      <c r="AR1046" t="str">
        <f t="shared" si="548"/>
        <v>Normal</v>
      </c>
      <c r="AS1046">
        <v>58</v>
      </c>
      <c r="AT1046" t="str">
        <f t="shared" si="549"/>
        <v>Bajo</v>
      </c>
      <c r="AU1046">
        <v>98</v>
      </c>
      <c r="AV1046" t="str">
        <f t="shared" si="550"/>
        <v>Normal</v>
      </c>
      <c r="AW1046">
        <v>137</v>
      </c>
      <c r="AX1046" t="str">
        <f t="shared" si="551"/>
        <v>Normal</v>
      </c>
      <c r="AY1046">
        <v>3.8</v>
      </c>
      <c r="AZ1046" t="str">
        <f t="shared" si="552"/>
        <v>Normal</v>
      </c>
      <c r="BA1046">
        <v>13.6</v>
      </c>
      <c r="BB1046" t="str">
        <f t="shared" si="530"/>
        <v>Normal</v>
      </c>
      <c r="BC1046">
        <v>9.4</v>
      </c>
      <c r="BD1046" t="str">
        <f t="shared" si="553"/>
        <v>Normal</v>
      </c>
      <c r="BE1046">
        <v>4.5</v>
      </c>
      <c r="BF1046" t="str">
        <f t="shared" si="554"/>
        <v>Normal</v>
      </c>
      <c r="BG1046">
        <v>1</v>
      </c>
      <c r="BH1046" t="str">
        <f t="shared" si="555"/>
        <v>Toma ECA</v>
      </c>
      <c r="BI1046">
        <v>0</v>
      </c>
      <c r="BJ1046" t="str">
        <f t="shared" si="556"/>
        <v>No toma ARB</v>
      </c>
      <c r="BK1046">
        <v>0</v>
      </c>
      <c r="BL1046" t="str">
        <f t="shared" si="557"/>
        <v>No toma diureticos</v>
      </c>
      <c r="BM1046">
        <v>0</v>
      </c>
      <c r="BN1046" t="str">
        <f t="shared" si="558"/>
        <v>No toma estatinas</v>
      </c>
      <c r="BO1046">
        <v>0</v>
      </c>
      <c r="BP1046" t="str">
        <f t="shared" si="559"/>
        <v>Sano</v>
      </c>
      <c r="BQ1046">
        <v>1</v>
      </c>
      <c r="BR1046" t="str">
        <f t="shared" si="560"/>
        <v>Enfermedad cardiovascular</v>
      </c>
    </row>
    <row r="1047" spans="1:70" x14ac:dyDescent="0.25">
      <c r="A1047" t="s">
        <v>1047</v>
      </c>
      <c r="B1047">
        <v>68</v>
      </c>
      <c r="C1047" t="str">
        <f t="shared" si="531"/>
        <v>Adulto Mayor</v>
      </c>
      <c r="D1047" t="s">
        <v>1</v>
      </c>
      <c r="E1047">
        <v>32</v>
      </c>
      <c r="F1047" t="str">
        <f t="shared" si="532"/>
        <v>Obesidad I</v>
      </c>
      <c r="G1047">
        <v>0</v>
      </c>
      <c r="H1047" t="str">
        <f t="shared" si="533"/>
        <v>No tiene herencia</v>
      </c>
      <c r="I1047">
        <v>187</v>
      </c>
      <c r="J1047">
        <v>109</v>
      </c>
      <c r="K1047">
        <v>79</v>
      </c>
      <c r="L1047" t="str">
        <f t="shared" si="534"/>
        <v>Normal</v>
      </c>
      <c r="M1047">
        <v>43</v>
      </c>
      <c r="N1047" t="str">
        <f t="shared" si="535"/>
        <v>Intermedia</v>
      </c>
      <c r="O1047">
        <v>3</v>
      </c>
      <c r="P1047" t="str">
        <f t="shared" si="536"/>
        <v>Limitacion marcada</v>
      </c>
      <c r="Q1047">
        <v>0</v>
      </c>
      <c r="R1047" t="str">
        <f t="shared" si="537"/>
        <v>No tiene cetoacidosis</v>
      </c>
      <c r="S1047">
        <v>0</v>
      </c>
      <c r="T1047" t="str">
        <f t="shared" si="538"/>
        <v>No tiene Insuficiencia</v>
      </c>
      <c r="U1047">
        <v>1</v>
      </c>
      <c r="V1047" t="str">
        <f t="shared" si="539"/>
        <v>Hipertenso</v>
      </c>
      <c r="W1047">
        <v>2.7</v>
      </c>
      <c r="X1047" t="str">
        <f t="shared" si="528"/>
        <v>Alto</v>
      </c>
      <c r="Y1047">
        <v>59</v>
      </c>
      <c r="Z1047" t="str">
        <f t="shared" si="529"/>
        <v>Elevado</v>
      </c>
      <c r="AA1047">
        <v>13</v>
      </c>
      <c r="AB1047" t="str">
        <f t="shared" si="540"/>
        <v>Fallo renal</v>
      </c>
      <c r="AC1047">
        <v>1734</v>
      </c>
      <c r="AD1047" t="str">
        <f t="shared" si="541"/>
        <v>Proteinuria</v>
      </c>
      <c r="AE1047">
        <v>1213</v>
      </c>
      <c r="AF1047" t="str">
        <f t="shared" si="542"/>
        <v>Macroalbuminuria</v>
      </c>
      <c r="AG1047">
        <v>886</v>
      </c>
      <c r="AH1047" t="str">
        <f t="shared" si="543"/>
        <v>Poliuria</v>
      </c>
      <c r="AI1047">
        <v>0</v>
      </c>
      <c r="AJ1047" t="str">
        <f t="shared" si="544"/>
        <v>No Diabetico</v>
      </c>
      <c r="AK1047">
        <v>171</v>
      </c>
      <c r="AL1047" t="str">
        <f t="shared" si="545"/>
        <v>Diabetes</v>
      </c>
      <c r="AM1047">
        <v>9.3000000000000007</v>
      </c>
      <c r="AN1047" t="str">
        <f t="shared" si="546"/>
        <v>Diabetes</v>
      </c>
      <c r="AO1047">
        <v>289</v>
      </c>
      <c r="AP1047" t="str">
        <f t="shared" si="547"/>
        <v>Riesgo</v>
      </c>
      <c r="AQ1047">
        <v>136</v>
      </c>
      <c r="AR1047" t="str">
        <f t="shared" si="548"/>
        <v>Limite alto</v>
      </c>
      <c r="AS1047">
        <v>37</v>
      </c>
      <c r="AT1047" t="str">
        <f t="shared" si="549"/>
        <v>Bajo</v>
      </c>
      <c r="AU1047">
        <v>192</v>
      </c>
      <c r="AV1047" t="str">
        <f t="shared" si="550"/>
        <v>Alto</v>
      </c>
      <c r="AW1047">
        <v>128</v>
      </c>
      <c r="AX1047" t="str">
        <f t="shared" si="551"/>
        <v>Bajo</v>
      </c>
      <c r="AY1047">
        <v>5.7</v>
      </c>
      <c r="AZ1047" t="str">
        <f t="shared" si="552"/>
        <v>Alto</v>
      </c>
      <c r="BA1047">
        <v>8.6</v>
      </c>
      <c r="BB1047" t="str">
        <f t="shared" si="530"/>
        <v>Baja</v>
      </c>
      <c r="BC1047">
        <v>8.9</v>
      </c>
      <c r="BD1047" t="str">
        <f t="shared" si="553"/>
        <v>Normal</v>
      </c>
      <c r="BE1047">
        <v>4.5</v>
      </c>
      <c r="BF1047" t="str">
        <f t="shared" si="554"/>
        <v>Normal</v>
      </c>
      <c r="BG1047">
        <v>1</v>
      </c>
      <c r="BH1047" t="str">
        <f t="shared" si="555"/>
        <v>Toma ECA</v>
      </c>
      <c r="BI1047">
        <v>0</v>
      </c>
      <c r="BJ1047" t="str">
        <f t="shared" si="556"/>
        <v>No toma ARB</v>
      </c>
      <c r="BK1047">
        <v>0</v>
      </c>
      <c r="BL1047" t="str">
        <f t="shared" si="557"/>
        <v>No toma diureticos</v>
      </c>
      <c r="BM1047">
        <v>1</v>
      </c>
      <c r="BN1047" t="str">
        <f t="shared" si="558"/>
        <v>Toma estatinas</v>
      </c>
      <c r="BO1047">
        <v>1</v>
      </c>
      <c r="BP1047" t="str">
        <f t="shared" si="559"/>
        <v>Enfermedad renal</v>
      </c>
      <c r="BQ1047">
        <v>0</v>
      </c>
      <c r="BR1047" t="str">
        <f t="shared" si="560"/>
        <v>Sano</v>
      </c>
    </row>
    <row r="1048" spans="1:70" x14ac:dyDescent="0.25">
      <c r="A1048" t="s">
        <v>1048</v>
      </c>
      <c r="B1048">
        <v>65</v>
      </c>
      <c r="C1048" t="str">
        <f t="shared" si="531"/>
        <v>Adulto Mayor</v>
      </c>
      <c r="D1048" t="s">
        <v>1</v>
      </c>
      <c r="E1048">
        <v>29.2</v>
      </c>
      <c r="F1048" t="str">
        <f t="shared" si="532"/>
        <v>Sobrepeso</v>
      </c>
      <c r="G1048">
        <v>1</v>
      </c>
      <c r="H1048" t="str">
        <f t="shared" si="533"/>
        <v>Tiene herencia</v>
      </c>
      <c r="I1048">
        <v>152</v>
      </c>
      <c r="J1048">
        <v>90</v>
      </c>
      <c r="K1048">
        <v>96</v>
      </c>
      <c r="L1048" t="str">
        <f t="shared" si="534"/>
        <v>Normal</v>
      </c>
      <c r="M1048">
        <v>29</v>
      </c>
      <c r="N1048" t="str">
        <f t="shared" si="535"/>
        <v>Reducida</v>
      </c>
      <c r="O1048">
        <v>4</v>
      </c>
      <c r="P1048" t="str">
        <f t="shared" si="536"/>
        <v>Incapacidad</v>
      </c>
      <c r="Q1048">
        <v>1</v>
      </c>
      <c r="R1048" t="str">
        <f t="shared" si="537"/>
        <v>Tiene cetoacidosis</v>
      </c>
      <c r="S1048">
        <v>0</v>
      </c>
      <c r="T1048" t="str">
        <f t="shared" si="538"/>
        <v>No tiene Insuficiencia</v>
      </c>
      <c r="U1048">
        <v>1</v>
      </c>
      <c r="V1048" t="str">
        <f t="shared" si="539"/>
        <v>Hipertenso</v>
      </c>
      <c r="W1048">
        <v>4.3</v>
      </c>
      <c r="X1048" t="str">
        <f t="shared" si="528"/>
        <v>Alto</v>
      </c>
      <c r="Y1048">
        <v>67</v>
      </c>
      <c r="Z1048" t="str">
        <f t="shared" si="529"/>
        <v>Elevado</v>
      </c>
      <c r="AA1048">
        <v>24</v>
      </c>
      <c r="AB1048" t="str">
        <f t="shared" si="540"/>
        <v>Dismucion grave</v>
      </c>
      <c r="AC1048">
        <v>1039</v>
      </c>
      <c r="AD1048" t="str">
        <f t="shared" si="541"/>
        <v>Proteinuria</v>
      </c>
      <c r="AE1048">
        <v>831</v>
      </c>
      <c r="AF1048" t="str">
        <f t="shared" si="542"/>
        <v>Macroalbuminuria</v>
      </c>
      <c r="AG1048">
        <v>766</v>
      </c>
      <c r="AH1048" t="str">
        <f t="shared" si="543"/>
        <v>Poliuria</v>
      </c>
      <c r="AI1048">
        <v>0</v>
      </c>
      <c r="AJ1048" t="str">
        <f t="shared" si="544"/>
        <v>No Diabetico</v>
      </c>
      <c r="AK1048">
        <v>137</v>
      </c>
      <c r="AL1048" t="str">
        <f t="shared" si="545"/>
        <v>Diabetes</v>
      </c>
      <c r="AM1048">
        <v>10.8</v>
      </c>
      <c r="AN1048" t="str">
        <f t="shared" si="546"/>
        <v>Diabetes</v>
      </c>
      <c r="AO1048">
        <v>274</v>
      </c>
      <c r="AP1048" t="str">
        <f t="shared" si="547"/>
        <v>Riesgo</v>
      </c>
      <c r="AQ1048">
        <v>181</v>
      </c>
      <c r="AR1048" t="str">
        <f t="shared" si="548"/>
        <v>Alto</v>
      </c>
      <c r="AS1048">
        <v>37</v>
      </c>
      <c r="AT1048" t="str">
        <f t="shared" si="549"/>
        <v>Bajo</v>
      </c>
      <c r="AU1048">
        <v>235</v>
      </c>
      <c r="AV1048" t="str">
        <f t="shared" si="550"/>
        <v>Alto</v>
      </c>
      <c r="AW1048">
        <v>137</v>
      </c>
      <c r="AX1048" t="str">
        <f t="shared" si="551"/>
        <v>Normal</v>
      </c>
      <c r="AY1048">
        <v>6.5</v>
      </c>
      <c r="AZ1048" t="str">
        <f t="shared" si="552"/>
        <v>Alto</v>
      </c>
      <c r="BA1048">
        <v>10.4</v>
      </c>
      <c r="BB1048" t="str">
        <f t="shared" si="530"/>
        <v>Baja</v>
      </c>
      <c r="BC1048">
        <v>8.4</v>
      </c>
      <c r="BD1048" t="str">
        <f t="shared" si="553"/>
        <v>Bajo</v>
      </c>
      <c r="BE1048">
        <v>5.9</v>
      </c>
      <c r="BF1048" t="str">
        <f t="shared" si="554"/>
        <v>Alto</v>
      </c>
      <c r="BG1048">
        <v>0</v>
      </c>
      <c r="BH1048" t="str">
        <f t="shared" si="555"/>
        <v>No Toma ECA</v>
      </c>
      <c r="BI1048">
        <v>1</v>
      </c>
      <c r="BJ1048" t="str">
        <f t="shared" si="556"/>
        <v>Toma ARB</v>
      </c>
      <c r="BK1048">
        <v>0</v>
      </c>
      <c r="BL1048" t="str">
        <f t="shared" si="557"/>
        <v>No toma diureticos</v>
      </c>
      <c r="BM1048">
        <v>0</v>
      </c>
      <c r="BN1048" t="str">
        <f t="shared" si="558"/>
        <v>No toma estatinas</v>
      </c>
      <c r="BO1048">
        <v>1</v>
      </c>
      <c r="BP1048" t="str">
        <f t="shared" si="559"/>
        <v>Enfermedad renal</v>
      </c>
      <c r="BQ1048">
        <v>1</v>
      </c>
      <c r="BR1048" t="str">
        <f t="shared" si="560"/>
        <v>Enfermedad cardiovascular</v>
      </c>
    </row>
    <row r="1049" spans="1:70" x14ac:dyDescent="0.25">
      <c r="A1049" t="s">
        <v>1049</v>
      </c>
      <c r="B1049">
        <v>65</v>
      </c>
      <c r="C1049" t="str">
        <f t="shared" si="531"/>
        <v>Adulto Mayor</v>
      </c>
      <c r="D1049" t="s">
        <v>1</v>
      </c>
      <c r="E1049">
        <v>24.9</v>
      </c>
      <c r="F1049" t="str">
        <f t="shared" si="532"/>
        <v>Peso Normal</v>
      </c>
      <c r="G1049">
        <v>0</v>
      </c>
      <c r="H1049" t="str">
        <f t="shared" si="533"/>
        <v>No tiene herencia</v>
      </c>
      <c r="I1049">
        <v>112</v>
      </c>
      <c r="J1049">
        <v>79</v>
      </c>
      <c r="K1049">
        <v>81</v>
      </c>
      <c r="L1049" t="str">
        <f t="shared" si="534"/>
        <v>Normal</v>
      </c>
      <c r="M1049">
        <v>68</v>
      </c>
      <c r="N1049" t="str">
        <f t="shared" si="535"/>
        <v>Normal</v>
      </c>
      <c r="O1049">
        <v>2</v>
      </c>
      <c r="P1049" t="str">
        <f t="shared" si="536"/>
        <v>Ligera limitaciones</v>
      </c>
      <c r="Q1049">
        <v>0</v>
      </c>
      <c r="R1049" t="str">
        <f t="shared" si="537"/>
        <v>No tiene cetoacidosis</v>
      </c>
      <c r="S1049">
        <v>0</v>
      </c>
      <c r="T1049" t="str">
        <f t="shared" si="538"/>
        <v>No tiene Insuficiencia</v>
      </c>
      <c r="U1049">
        <v>0</v>
      </c>
      <c r="V1049" t="str">
        <f t="shared" si="539"/>
        <v>Normotenso</v>
      </c>
      <c r="W1049">
        <v>0.6</v>
      </c>
      <c r="X1049" t="str">
        <f t="shared" si="528"/>
        <v>Bajo</v>
      </c>
      <c r="Y1049">
        <v>15</v>
      </c>
      <c r="Z1049" t="str">
        <f t="shared" si="529"/>
        <v>Bajo</v>
      </c>
      <c r="AA1049">
        <v>90</v>
      </c>
      <c r="AB1049" t="str">
        <f t="shared" si="540"/>
        <v>Funcion disminuida</v>
      </c>
      <c r="AC1049">
        <v>29</v>
      </c>
      <c r="AD1049" t="str">
        <f t="shared" si="541"/>
        <v>Normal</v>
      </c>
      <c r="AE1049">
        <v>20</v>
      </c>
      <c r="AF1049" t="str">
        <f t="shared" si="542"/>
        <v>Normal</v>
      </c>
      <c r="AG1049">
        <v>1825</v>
      </c>
      <c r="AH1049" t="str">
        <f t="shared" si="543"/>
        <v>Poliuria</v>
      </c>
      <c r="AI1049">
        <v>0</v>
      </c>
      <c r="AJ1049" t="str">
        <f t="shared" si="544"/>
        <v>No Diabetico</v>
      </c>
      <c r="AK1049">
        <v>82</v>
      </c>
      <c r="AL1049" t="str">
        <f t="shared" si="545"/>
        <v>Normal</v>
      </c>
      <c r="AM1049">
        <v>4.8</v>
      </c>
      <c r="AN1049" t="str">
        <f t="shared" si="546"/>
        <v>Normal</v>
      </c>
      <c r="AO1049">
        <v>151</v>
      </c>
      <c r="AP1049" t="str">
        <f t="shared" si="547"/>
        <v>Normal</v>
      </c>
      <c r="AQ1049">
        <v>102</v>
      </c>
      <c r="AR1049" t="str">
        <f t="shared" si="548"/>
        <v>Casi normal</v>
      </c>
      <c r="AS1049">
        <v>41</v>
      </c>
      <c r="AT1049" t="str">
        <f t="shared" si="549"/>
        <v>Bajo</v>
      </c>
      <c r="AU1049">
        <v>109</v>
      </c>
      <c r="AV1049" t="str">
        <f t="shared" si="550"/>
        <v>Normal</v>
      </c>
      <c r="AW1049">
        <v>144</v>
      </c>
      <c r="AX1049" t="str">
        <f t="shared" si="551"/>
        <v>Normal</v>
      </c>
      <c r="AY1049">
        <v>3.7</v>
      </c>
      <c r="AZ1049" t="str">
        <f t="shared" si="552"/>
        <v>Normal</v>
      </c>
      <c r="BA1049">
        <v>14.2</v>
      </c>
      <c r="BB1049" t="str">
        <f t="shared" si="530"/>
        <v>Normal</v>
      </c>
      <c r="BC1049">
        <v>9.9</v>
      </c>
      <c r="BD1049" t="str">
        <f t="shared" si="553"/>
        <v>Normal</v>
      </c>
      <c r="BE1049">
        <v>3</v>
      </c>
      <c r="BF1049" t="str">
        <f t="shared" si="554"/>
        <v>Normal</v>
      </c>
      <c r="BG1049">
        <v>1</v>
      </c>
      <c r="BH1049" t="str">
        <f t="shared" si="555"/>
        <v>Toma ECA</v>
      </c>
      <c r="BI1049">
        <v>1</v>
      </c>
      <c r="BJ1049" t="str">
        <f t="shared" si="556"/>
        <v>Toma ARB</v>
      </c>
      <c r="BK1049">
        <v>0</v>
      </c>
      <c r="BL1049" t="str">
        <f t="shared" si="557"/>
        <v>No toma diureticos</v>
      </c>
      <c r="BM1049">
        <v>1</v>
      </c>
      <c r="BN1049" t="str">
        <f t="shared" si="558"/>
        <v>Toma estatinas</v>
      </c>
      <c r="BO1049">
        <v>0</v>
      </c>
      <c r="BP1049" t="str">
        <f t="shared" si="559"/>
        <v>Sano</v>
      </c>
      <c r="BQ1049">
        <v>1</v>
      </c>
      <c r="BR1049" t="str">
        <f t="shared" si="560"/>
        <v>Enfermedad cardiovascular</v>
      </c>
    </row>
    <row r="1050" spans="1:70" x14ac:dyDescent="0.25">
      <c r="A1050" t="s">
        <v>1050</v>
      </c>
      <c r="B1050">
        <v>66</v>
      </c>
      <c r="C1050" t="str">
        <f t="shared" si="531"/>
        <v>Adulto Mayor</v>
      </c>
      <c r="D1050" t="s">
        <v>1</v>
      </c>
      <c r="E1050">
        <v>29</v>
      </c>
      <c r="F1050" t="str">
        <f t="shared" si="532"/>
        <v>Sobrepeso</v>
      </c>
      <c r="G1050">
        <v>0</v>
      </c>
      <c r="H1050" t="str">
        <f t="shared" si="533"/>
        <v>No tiene herencia</v>
      </c>
      <c r="I1050">
        <v>111</v>
      </c>
      <c r="J1050">
        <v>74</v>
      </c>
      <c r="K1050">
        <v>61</v>
      </c>
      <c r="L1050" t="str">
        <f t="shared" si="534"/>
        <v>Normal</v>
      </c>
      <c r="M1050">
        <v>50</v>
      </c>
      <c r="N1050" t="str">
        <f t="shared" si="535"/>
        <v>Normal</v>
      </c>
      <c r="O1050">
        <v>2</v>
      </c>
      <c r="P1050" t="str">
        <f t="shared" si="536"/>
        <v>Ligera limitaciones</v>
      </c>
      <c r="Q1050">
        <v>0</v>
      </c>
      <c r="R1050" t="str">
        <f t="shared" si="537"/>
        <v>No tiene cetoacidosis</v>
      </c>
      <c r="S1050">
        <v>0</v>
      </c>
      <c r="T1050" t="str">
        <f t="shared" si="538"/>
        <v>No tiene Insuficiencia</v>
      </c>
      <c r="U1050">
        <v>0</v>
      </c>
      <c r="V1050" t="str">
        <f t="shared" si="539"/>
        <v>Normotenso</v>
      </c>
      <c r="W1050">
        <v>0.8</v>
      </c>
      <c r="X1050" t="str">
        <f t="shared" si="528"/>
        <v>Normal</v>
      </c>
      <c r="Y1050">
        <v>21</v>
      </c>
      <c r="Z1050" t="str">
        <f t="shared" si="529"/>
        <v>Normal</v>
      </c>
      <c r="AA1050">
        <v>95</v>
      </c>
      <c r="AB1050" t="str">
        <f t="shared" si="540"/>
        <v>Normal</v>
      </c>
      <c r="AC1050">
        <v>14</v>
      </c>
      <c r="AD1050" t="str">
        <f t="shared" si="541"/>
        <v>Normal</v>
      </c>
      <c r="AE1050">
        <v>12</v>
      </c>
      <c r="AF1050" t="str">
        <f t="shared" si="542"/>
        <v>Normal</v>
      </c>
      <c r="AG1050">
        <v>1393</v>
      </c>
      <c r="AH1050" t="str">
        <f t="shared" si="543"/>
        <v>Poliuria</v>
      </c>
      <c r="AI1050">
        <v>0</v>
      </c>
      <c r="AJ1050" t="str">
        <f t="shared" si="544"/>
        <v>No Diabetico</v>
      </c>
      <c r="AK1050">
        <v>109</v>
      </c>
      <c r="AL1050" t="str">
        <f t="shared" si="545"/>
        <v>Prediabetes</v>
      </c>
      <c r="AM1050">
        <v>4.9000000000000004</v>
      </c>
      <c r="AN1050" t="str">
        <f t="shared" si="546"/>
        <v>Normal</v>
      </c>
      <c r="AO1050">
        <v>163</v>
      </c>
      <c r="AP1050" t="str">
        <f t="shared" si="547"/>
        <v>Normal</v>
      </c>
      <c r="AQ1050">
        <v>92</v>
      </c>
      <c r="AR1050" t="str">
        <f t="shared" si="548"/>
        <v>Normal</v>
      </c>
      <c r="AS1050">
        <v>58</v>
      </c>
      <c r="AT1050" t="str">
        <f t="shared" si="549"/>
        <v>Bajo</v>
      </c>
      <c r="AU1050">
        <v>104</v>
      </c>
      <c r="AV1050" t="str">
        <f t="shared" si="550"/>
        <v>Normal</v>
      </c>
      <c r="AW1050">
        <v>144</v>
      </c>
      <c r="AX1050" t="str">
        <f t="shared" si="551"/>
        <v>Normal</v>
      </c>
      <c r="AY1050">
        <v>4.7</v>
      </c>
      <c r="AZ1050" t="str">
        <f t="shared" si="552"/>
        <v>Normal</v>
      </c>
      <c r="BA1050">
        <v>14.5</v>
      </c>
      <c r="BB1050" t="str">
        <f t="shared" si="530"/>
        <v>Normal</v>
      </c>
      <c r="BC1050">
        <v>9</v>
      </c>
      <c r="BD1050" t="str">
        <f t="shared" si="553"/>
        <v>Normal</v>
      </c>
      <c r="BE1050">
        <v>2.7</v>
      </c>
      <c r="BF1050" t="str">
        <f t="shared" si="554"/>
        <v>Normal</v>
      </c>
      <c r="BG1050">
        <v>1</v>
      </c>
      <c r="BH1050" t="str">
        <f t="shared" si="555"/>
        <v>Toma ECA</v>
      </c>
      <c r="BI1050">
        <v>1</v>
      </c>
      <c r="BJ1050" t="str">
        <f t="shared" si="556"/>
        <v>Toma ARB</v>
      </c>
      <c r="BK1050">
        <v>0</v>
      </c>
      <c r="BL1050" t="str">
        <f t="shared" si="557"/>
        <v>No toma diureticos</v>
      </c>
      <c r="BM1050">
        <v>1</v>
      </c>
      <c r="BN1050" t="str">
        <f t="shared" si="558"/>
        <v>Toma estatinas</v>
      </c>
      <c r="BO1050">
        <v>0</v>
      </c>
      <c r="BP1050" t="str">
        <f t="shared" si="559"/>
        <v>Sano</v>
      </c>
      <c r="BQ1050">
        <v>0</v>
      </c>
      <c r="BR1050" t="str">
        <f t="shared" si="560"/>
        <v>Sano</v>
      </c>
    </row>
    <row r="1051" spans="1:70" x14ac:dyDescent="0.25">
      <c r="A1051" t="s">
        <v>1051</v>
      </c>
      <c r="B1051">
        <v>47</v>
      </c>
      <c r="C1051" t="str">
        <f t="shared" si="531"/>
        <v>Adulto</v>
      </c>
      <c r="D1051" t="s">
        <v>6</v>
      </c>
      <c r="E1051">
        <v>25.5</v>
      </c>
      <c r="F1051" t="str">
        <f t="shared" si="532"/>
        <v>Sobrepeso</v>
      </c>
      <c r="G1051">
        <v>0</v>
      </c>
      <c r="H1051" t="str">
        <f t="shared" si="533"/>
        <v>No tiene herencia</v>
      </c>
      <c r="I1051">
        <v>107</v>
      </c>
      <c r="J1051">
        <v>79</v>
      </c>
      <c r="K1051">
        <v>79</v>
      </c>
      <c r="L1051" t="str">
        <f t="shared" si="534"/>
        <v>Normal</v>
      </c>
      <c r="M1051">
        <v>50</v>
      </c>
      <c r="N1051" t="str">
        <f t="shared" si="535"/>
        <v>Normal</v>
      </c>
      <c r="O1051">
        <v>2</v>
      </c>
      <c r="P1051" t="str">
        <f t="shared" si="536"/>
        <v>Ligera limitaciones</v>
      </c>
      <c r="Q1051">
        <v>0</v>
      </c>
      <c r="R1051" t="str">
        <f t="shared" si="537"/>
        <v>No tiene cetoacidosis</v>
      </c>
      <c r="S1051">
        <v>0</v>
      </c>
      <c r="T1051" t="str">
        <f t="shared" si="538"/>
        <v>No tiene Insuficiencia</v>
      </c>
      <c r="U1051">
        <v>0</v>
      </c>
      <c r="V1051" t="str">
        <f t="shared" si="539"/>
        <v>Normotenso</v>
      </c>
      <c r="W1051">
        <v>0.9</v>
      </c>
      <c r="X1051" t="str">
        <f t="shared" si="528"/>
        <v>Normal</v>
      </c>
      <c r="Y1051">
        <v>39</v>
      </c>
      <c r="Z1051" t="str">
        <f t="shared" si="529"/>
        <v>Normal</v>
      </c>
      <c r="AA1051">
        <v>97</v>
      </c>
      <c r="AB1051" t="str">
        <f t="shared" si="540"/>
        <v>Normal</v>
      </c>
      <c r="AC1051">
        <v>25</v>
      </c>
      <c r="AD1051" t="str">
        <f t="shared" si="541"/>
        <v>Normal</v>
      </c>
      <c r="AE1051">
        <v>17</v>
      </c>
      <c r="AF1051" t="str">
        <f t="shared" si="542"/>
        <v>Normal</v>
      </c>
      <c r="AG1051">
        <v>1617</v>
      </c>
      <c r="AH1051" t="str">
        <f t="shared" si="543"/>
        <v>Poliuria</v>
      </c>
      <c r="AI1051">
        <v>1</v>
      </c>
      <c r="AJ1051" t="str">
        <f t="shared" si="544"/>
        <v>Diabetico</v>
      </c>
      <c r="AK1051">
        <v>112</v>
      </c>
      <c r="AL1051" t="str">
        <f t="shared" si="545"/>
        <v>Prediabetes</v>
      </c>
      <c r="AM1051">
        <v>5.3</v>
      </c>
      <c r="AN1051" t="str">
        <f t="shared" si="546"/>
        <v>Normal</v>
      </c>
      <c r="AO1051">
        <v>156</v>
      </c>
      <c r="AP1051" t="str">
        <f t="shared" si="547"/>
        <v>Normal</v>
      </c>
      <c r="AQ1051">
        <v>126</v>
      </c>
      <c r="AR1051" t="str">
        <f t="shared" si="548"/>
        <v>Casi normal</v>
      </c>
      <c r="AS1051">
        <v>62</v>
      </c>
      <c r="AT1051" t="str">
        <f t="shared" si="549"/>
        <v>Normal</v>
      </c>
      <c r="AU1051">
        <v>137</v>
      </c>
      <c r="AV1051" t="str">
        <f t="shared" si="550"/>
        <v>Normal</v>
      </c>
      <c r="AW1051">
        <v>142</v>
      </c>
      <c r="AX1051" t="str">
        <f t="shared" si="551"/>
        <v>Normal</v>
      </c>
      <c r="AY1051">
        <v>4.7</v>
      </c>
      <c r="AZ1051" t="str">
        <f t="shared" si="552"/>
        <v>Normal</v>
      </c>
      <c r="BA1051">
        <v>12.2</v>
      </c>
      <c r="BB1051" t="str">
        <f t="shared" si="530"/>
        <v>Normal</v>
      </c>
      <c r="BC1051">
        <v>9.6</v>
      </c>
      <c r="BD1051" t="str">
        <f t="shared" si="553"/>
        <v>Normal</v>
      </c>
      <c r="BE1051">
        <v>3.2</v>
      </c>
      <c r="BF1051" t="str">
        <f t="shared" si="554"/>
        <v>Normal</v>
      </c>
      <c r="BG1051">
        <v>0</v>
      </c>
      <c r="BH1051" t="str">
        <f t="shared" si="555"/>
        <v>No Toma ECA</v>
      </c>
      <c r="BI1051">
        <v>1</v>
      </c>
      <c r="BJ1051" t="str">
        <f t="shared" si="556"/>
        <v>Toma ARB</v>
      </c>
      <c r="BK1051">
        <v>1</v>
      </c>
      <c r="BL1051" t="str">
        <f t="shared" si="557"/>
        <v>Toma diureticos</v>
      </c>
      <c r="BM1051">
        <v>1</v>
      </c>
      <c r="BN1051" t="str">
        <f t="shared" si="558"/>
        <v>Toma estatinas</v>
      </c>
      <c r="BO1051">
        <v>0</v>
      </c>
      <c r="BP1051" t="str">
        <f t="shared" si="559"/>
        <v>Sano</v>
      </c>
      <c r="BQ1051">
        <v>1</v>
      </c>
      <c r="BR1051" t="str">
        <f t="shared" si="560"/>
        <v>Enfermedad cardiovascular</v>
      </c>
    </row>
    <row r="1052" spans="1:70" x14ac:dyDescent="0.25">
      <c r="A1052" t="s">
        <v>1052</v>
      </c>
      <c r="B1052">
        <v>51</v>
      </c>
      <c r="C1052" t="str">
        <f t="shared" si="531"/>
        <v>Adulto</v>
      </c>
      <c r="D1052" t="s">
        <v>1</v>
      </c>
      <c r="E1052">
        <v>39.700000000000003</v>
      </c>
      <c r="F1052" t="str">
        <f t="shared" si="532"/>
        <v>Obesidad II</v>
      </c>
      <c r="G1052">
        <v>1</v>
      </c>
      <c r="H1052" t="str">
        <f t="shared" si="533"/>
        <v>Tiene herencia</v>
      </c>
      <c r="I1052">
        <v>188</v>
      </c>
      <c r="J1052">
        <v>100</v>
      </c>
      <c r="K1052">
        <v>103</v>
      </c>
      <c r="L1052" t="str">
        <f t="shared" si="534"/>
        <v>Taquicardia</v>
      </c>
      <c r="M1052">
        <v>50</v>
      </c>
      <c r="N1052" t="str">
        <f t="shared" si="535"/>
        <v>Normal</v>
      </c>
      <c r="O1052">
        <v>4</v>
      </c>
      <c r="P1052" t="str">
        <f t="shared" si="536"/>
        <v>Incapacidad</v>
      </c>
      <c r="Q1052">
        <v>1</v>
      </c>
      <c r="R1052" t="str">
        <f t="shared" si="537"/>
        <v>Tiene cetoacidosis</v>
      </c>
      <c r="S1052">
        <v>0</v>
      </c>
      <c r="T1052" t="str">
        <f t="shared" si="538"/>
        <v>No tiene Insuficiencia</v>
      </c>
      <c r="U1052">
        <v>1</v>
      </c>
      <c r="V1052" t="str">
        <f t="shared" si="539"/>
        <v>Hipertenso</v>
      </c>
      <c r="W1052">
        <v>2.9</v>
      </c>
      <c r="X1052" t="str">
        <f t="shared" si="528"/>
        <v>Alto</v>
      </c>
      <c r="Y1052">
        <v>70</v>
      </c>
      <c r="Z1052" t="str">
        <f t="shared" si="529"/>
        <v>Elevado</v>
      </c>
      <c r="AA1052">
        <v>59</v>
      </c>
      <c r="AB1052" t="str">
        <f t="shared" si="540"/>
        <v>Funcion disminuida moderada</v>
      </c>
      <c r="AC1052">
        <v>2888</v>
      </c>
      <c r="AD1052" t="str">
        <f t="shared" si="541"/>
        <v>Proteinuria</v>
      </c>
      <c r="AE1052">
        <v>2021</v>
      </c>
      <c r="AF1052" t="str">
        <f t="shared" si="542"/>
        <v>Macroalbuminuria</v>
      </c>
      <c r="AG1052">
        <v>694</v>
      </c>
      <c r="AH1052" t="str">
        <f t="shared" si="543"/>
        <v>Poliuria</v>
      </c>
      <c r="AI1052">
        <v>1</v>
      </c>
      <c r="AJ1052" t="str">
        <f t="shared" si="544"/>
        <v>Diabetico</v>
      </c>
      <c r="AK1052">
        <v>153</v>
      </c>
      <c r="AL1052" t="str">
        <f t="shared" si="545"/>
        <v>Diabetes</v>
      </c>
      <c r="AM1052">
        <v>8.5</v>
      </c>
      <c r="AN1052" t="str">
        <f t="shared" si="546"/>
        <v>Diabetes</v>
      </c>
      <c r="AO1052">
        <v>247</v>
      </c>
      <c r="AP1052" t="str">
        <f t="shared" si="547"/>
        <v>Riesgo</v>
      </c>
      <c r="AQ1052">
        <v>156</v>
      </c>
      <c r="AR1052" t="str">
        <f t="shared" si="548"/>
        <v>Limite alto</v>
      </c>
      <c r="AS1052">
        <v>32</v>
      </c>
      <c r="AT1052" t="str">
        <f t="shared" si="549"/>
        <v>Bajo</v>
      </c>
      <c r="AU1052">
        <v>347</v>
      </c>
      <c r="AV1052" t="str">
        <f t="shared" si="550"/>
        <v>Alto</v>
      </c>
      <c r="AW1052">
        <v>138</v>
      </c>
      <c r="AX1052" t="str">
        <f t="shared" si="551"/>
        <v>Normal</v>
      </c>
      <c r="AY1052">
        <v>6.5</v>
      </c>
      <c r="AZ1052" t="str">
        <f t="shared" si="552"/>
        <v>Alto</v>
      </c>
      <c r="BA1052">
        <v>7.5</v>
      </c>
      <c r="BB1052" t="str">
        <f t="shared" si="530"/>
        <v>Baja</v>
      </c>
      <c r="BC1052">
        <v>8.3000000000000007</v>
      </c>
      <c r="BD1052" t="str">
        <f t="shared" si="553"/>
        <v>Bajo</v>
      </c>
      <c r="BE1052">
        <v>6.2</v>
      </c>
      <c r="BF1052" t="str">
        <f t="shared" si="554"/>
        <v>Alto</v>
      </c>
      <c r="BG1052">
        <v>1</v>
      </c>
      <c r="BH1052" t="str">
        <f t="shared" si="555"/>
        <v>Toma ECA</v>
      </c>
      <c r="BI1052">
        <v>1</v>
      </c>
      <c r="BJ1052" t="str">
        <f t="shared" si="556"/>
        <v>Toma ARB</v>
      </c>
      <c r="BK1052">
        <v>1</v>
      </c>
      <c r="BL1052" t="str">
        <f t="shared" si="557"/>
        <v>Toma diureticos</v>
      </c>
      <c r="BM1052">
        <v>1</v>
      </c>
      <c r="BN1052" t="str">
        <f t="shared" si="558"/>
        <v>Toma estatinas</v>
      </c>
      <c r="BO1052">
        <v>1</v>
      </c>
      <c r="BP1052" t="str">
        <f t="shared" si="559"/>
        <v>Enfermedad renal</v>
      </c>
      <c r="BQ1052">
        <v>1</v>
      </c>
      <c r="BR1052" t="str">
        <f t="shared" si="560"/>
        <v>Enfermedad cardiovascular</v>
      </c>
    </row>
    <row r="1053" spans="1:70" x14ac:dyDescent="0.25">
      <c r="A1053" t="s">
        <v>1053</v>
      </c>
      <c r="B1053">
        <v>56</v>
      </c>
      <c r="C1053" t="str">
        <f t="shared" si="531"/>
        <v>Adulto</v>
      </c>
      <c r="D1053" t="s">
        <v>1</v>
      </c>
      <c r="E1053">
        <v>22</v>
      </c>
      <c r="F1053" t="str">
        <f t="shared" si="532"/>
        <v>Peso Normal</v>
      </c>
      <c r="G1053">
        <v>1</v>
      </c>
      <c r="H1053" t="str">
        <f t="shared" si="533"/>
        <v>Tiene herencia</v>
      </c>
      <c r="I1053">
        <v>104</v>
      </c>
      <c r="J1053">
        <v>72</v>
      </c>
      <c r="K1053">
        <v>77</v>
      </c>
      <c r="L1053" t="str">
        <f t="shared" si="534"/>
        <v>Normal</v>
      </c>
      <c r="M1053">
        <v>52</v>
      </c>
      <c r="N1053" t="str">
        <f t="shared" si="535"/>
        <v>Normal</v>
      </c>
      <c r="O1053">
        <v>2</v>
      </c>
      <c r="P1053" t="str">
        <f t="shared" si="536"/>
        <v>Ligera limitaciones</v>
      </c>
      <c r="Q1053">
        <v>0</v>
      </c>
      <c r="R1053" t="str">
        <f t="shared" si="537"/>
        <v>No tiene cetoacidosis</v>
      </c>
      <c r="S1053">
        <v>0</v>
      </c>
      <c r="T1053" t="str">
        <f t="shared" si="538"/>
        <v>No tiene Insuficiencia</v>
      </c>
      <c r="U1053">
        <v>0</v>
      </c>
      <c r="V1053" t="str">
        <f t="shared" si="539"/>
        <v>Normotenso</v>
      </c>
      <c r="W1053">
        <v>1.1000000000000001</v>
      </c>
      <c r="X1053" t="str">
        <f t="shared" si="528"/>
        <v>Normal</v>
      </c>
      <c r="Y1053">
        <v>40</v>
      </c>
      <c r="Z1053" t="str">
        <f t="shared" si="529"/>
        <v>Normal</v>
      </c>
      <c r="AA1053">
        <v>115</v>
      </c>
      <c r="AB1053" t="str">
        <f t="shared" si="540"/>
        <v>Normal</v>
      </c>
      <c r="AC1053">
        <v>23</v>
      </c>
      <c r="AD1053" t="str">
        <f t="shared" si="541"/>
        <v>Normal</v>
      </c>
      <c r="AE1053">
        <v>16</v>
      </c>
      <c r="AF1053" t="str">
        <f t="shared" si="542"/>
        <v>Normal</v>
      </c>
      <c r="AG1053">
        <v>1663</v>
      </c>
      <c r="AH1053" t="str">
        <f t="shared" si="543"/>
        <v>Poliuria</v>
      </c>
      <c r="AI1053">
        <v>0</v>
      </c>
      <c r="AJ1053" t="str">
        <f t="shared" si="544"/>
        <v>No Diabetico</v>
      </c>
      <c r="AK1053">
        <v>99</v>
      </c>
      <c r="AL1053" t="str">
        <f t="shared" si="545"/>
        <v>Normal</v>
      </c>
      <c r="AM1053">
        <v>5.2</v>
      </c>
      <c r="AN1053" t="str">
        <f t="shared" si="546"/>
        <v>Normal</v>
      </c>
      <c r="AO1053">
        <v>197</v>
      </c>
      <c r="AP1053" t="str">
        <f t="shared" si="547"/>
        <v>Normal</v>
      </c>
      <c r="AQ1053">
        <v>88</v>
      </c>
      <c r="AR1053" t="str">
        <f t="shared" si="548"/>
        <v>Normal</v>
      </c>
      <c r="AS1053">
        <v>58</v>
      </c>
      <c r="AT1053" t="str">
        <f t="shared" si="549"/>
        <v>Bajo</v>
      </c>
      <c r="AU1053">
        <v>129</v>
      </c>
      <c r="AV1053" t="str">
        <f t="shared" si="550"/>
        <v>Normal</v>
      </c>
      <c r="AW1053">
        <v>139</v>
      </c>
      <c r="AX1053" t="str">
        <f t="shared" si="551"/>
        <v>Normal</v>
      </c>
      <c r="AY1053">
        <v>4.9000000000000004</v>
      </c>
      <c r="AZ1053" t="str">
        <f t="shared" si="552"/>
        <v>Normal</v>
      </c>
      <c r="BA1053">
        <v>13.6</v>
      </c>
      <c r="BB1053" t="str">
        <f t="shared" si="530"/>
        <v>Normal</v>
      </c>
      <c r="BC1053">
        <v>10</v>
      </c>
      <c r="BD1053" t="str">
        <f t="shared" si="553"/>
        <v>Normal</v>
      </c>
      <c r="BE1053">
        <v>2.6</v>
      </c>
      <c r="BF1053" t="str">
        <f t="shared" si="554"/>
        <v>Normal</v>
      </c>
      <c r="BG1053">
        <v>1</v>
      </c>
      <c r="BH1053" t="str">
        <f t="shared" si="555"/>
        <v>Toma ECA</v>
      </c>
      <c r="BI1053">
        <v>0</v>
      </c>
      <c r="BJ1053" t="str">
        <f t="shared" si="556"/>
        <v>No toma ARB</v>
      </c>
      <c r="BK1053">
        <v>0</v>
      </c>
      <c r="BL1053" t="str">
        <f t="shared" si="557"/>
        <v>No toma diureticos</v>
      </c>
      <c r="BM1053">
        <v>0</v>
      </c>
      <c r="BN1053" t="str">
        <f t="shared" si="558"/>
        <v>No toma estatinas</v>
      </c>
      <c r="BO1053">
        <v>0</v>
      </c>
      <c r="BP1053" t="str">
        <f t="shared" si="559"/>
        <v>Sano</v>
      </c>
      <c r="BQ1053">
        <v>0</v>
      </c>
      <c r="BR1053" t="str">
        <f t="shared" si="560"/>
        <v>Sano</v>
      </c>
    </row>
    <row r="1054" spans="1:70" x14ac:dyDescent="0.25">
      <c r="A1054" t="s">
        <v>1054</v>
      </c>
      <c r="B1054">
        <v>52</v>
      </c>
      <c r="C1054" t="str">
        <f t="shared" si="531"/>
        <v>Adulto</v>
      </c>
      <c r="D1054" t="s">
        <v>6</v>
      </c>
      <c r="E1054">
        <v>34.700000000000003</v>
      </c>
      <c r="F1054" t="str">
        <f t="shared" si="532"/>
        <v>Obesidad I</v>
      </c>
      <c r="G1054">
        <v>1</v>
      </c>
      <c r="H1054" t="str">
        <f t="shared" si="533"/>
        <v>Tiene herencia</v>
      </c>
      <c r="I1054">
        <v>151</v>
      </c>
      <c r="J1054">
        <v>96</v>
      </c>
      <c r="K1054">
        <v>101</v>
      </c>
      <c r="L1054" t="str">
        <f t="shared" si="534"/>
        <v>Taquicardia</v>
      </c>
      <c r="M1054">
        <v>46</v>
      </c>
      <c r="N1054" t="str">
        <f t="shared" si="535"/>
        <v>Intermedia</v>
      </c>
      <c r="O1054">
        <v>2</v>
      </c>
      <c r="P1054" t="str">
        <f t="shared" si="536"/>
        <v>Ligera limitaciones</v>
      </c>
      <c r="Q1054">
        <v>1</v>
      </c>
      <c r="R1054" t="str">
        <f t="shared" si="537"/>
        <v>Tiene cetoacidosis</v>
      </c>
      <c r="S1054">
        <v>0</v>
      </c>
      <c r="T1054" t="str">
        <f t="shared" si="538"/>
        <v>No tiene Insuficiencia</v>
      </c>
      <c r="U1054">
        <v>1</v>
      </c>
      <c r="V1054" t="str">
        <f t="shared" si="539"/>
        <v>Hipertenso</v>
      </c>
      <c r="W1054">
        <v>3.6</v>
      </c>
      <c r="X1054" t="str">
        <f t="shared" si="528"/>
        <v>Alto</v>
      </c>
      <c r="Y1054">
        <v>99</v>
      </c>
      <c r="Z1054" t="str">
        <f t="shared" si="529"/>
        <v>Elevado</v>
      </c>
      <c r="AA1054">
        <v>46</v>
      </c>
      <c r="AB1054" t="str">
        <f t="shared" si="540"/>
        <v>Funcion disminuida moderada</v>
      </c>
      <c r="AC1054">
        <v>2972</v>
      </c>
      <c r="AD1054" t="str">
        <f t="shared" si="541"/>
        <v>Proteinuria</v>
      </c>
      <c r="AE1054">
        <v>2674</v>
      </c>
      <c r="AF1054" t="str">
        <f t="shared" si="542"/>
        <v>Macroalbuminuria</v>
      </c>
      <c r="AG1054">
        <v>675</v>
      </c>
      <c r="AH1054" t="str">
        <f t="shared" si="543"/>
        <v>Poliuria</v>
      </c>
      <c r="AI1054">
        <v>0</v>
      </c>
      <c r="AJ1054" t="str">
        <f t="shared" si="544"/>
        <v>No Diabetico</v>
      </c>
      <c r="AK1054">
        <v>184</v>
      </c>
      <c r="AL1054" t="str">
        <f t="shared" si="545"/>
        <v>Diabetes</v>
      </c>
      <c r="AM1054">
        <v>8.4</v>
      </c>
      <c r="AN1054" t="str">
        <f t="shared" si="546"/>
        <v>Diabetes</v>
      </c>
      <c r="AO1054">
        <v>271</v>
      </c>
      <c r="AP1054" t="str">
        <f t="shared" si="547"/>
        <v>Riesgo</v>
      </c>
      <c r="AQ1054">
        <v>134</v>
      </c>
      <c r="AR1054" t="str">
        <f t="shared" si="548"/>
        <v>Limite alto</v>
      </c>
      <c r="AS1054">
        <v>33</v>
      </c>
      <c r="AT1054" t="str">
        <f t="shared" si="549"/>
        <v>Bajo</v>
      </c>
      <c r="AU1054">
        <v>308</v>
      </c>
      <c r="AV1054" t="str">
        <f t="shared" si="550"/>
        <v>Alto</v>
      </c>
      <c r="AW1054">
        <v>131</v>
      </c>
      <c r="AX1054" t="str">
        <f t="shared" si="551"/>
        <v>Bajo</v>
      </c>
      <c r="AY1054">
        <v>5.3</v>
      </c>
      <c r="AZ1054" t="str">
        <f t="shared" si="552"/>
        <v>Alto</v>
      </c>
      <c r="BA1054">
        <v>8.6</v>
      </c>
      <c r="BB1054" t="str">
        <f t="shared" si="530"/>
        <v>Baja</v>
      </c>
      <c r="BC1054">
        <v>8.3000000000000007</v>
      </c>
      <c r="BD1054" t="str">
        <f t="shared" si="553"/>
        <v>Bajo</v>
      </c>
      <c r="BE1054">
        <v>5.2</v>
      </c>
      <c r="BF1054" t="str">
        <f t="shared" si="554"/>
        <v>Alto</v>
      </c>
      <c r="BG1054">
        <v>1</v>
      </c>
      <c r="BH1054" t="str">
        <f t="shared" si="555"/>
        <v>Toma ECA</v>
      </c>
      <c r="BI1054">
        <v>0</v>
      </c>
      <c r="BJ1054" t="str">
        <f t="shared" si="556"/>
        <v>No toma ARB</v>
      </c>
      <c r="BK1054">
        <v>0</v>
      </c>
      <c r="BL1054" t="str">
        <f t="shared" si="557"/>
        <v>No toma diureticos</v>
      </c>
      <c r="BM1054">
        <v>0</v>
      </c>
      <c r="BN1054" t="str">
        <f t="shared" si="558"/>
        <v>No toma estatinas</v>
      </c>
      <c r="BO1054">
        <v>1</v>
      </c>
      <c r="BP1054" t="str">
        <f t="shared" si="559"/>
        <v>Enfermedad renal</v>
      </c>
      <c r="BQ1054">
        <v>1</v>
      </c>
      <c r="BR1054" t="str">
        <f t="shared" si="560"/>
        <v>Enfermedad cardiovascular</v>
      </c>
    </row>
    <row r="1055" spans="1:70" x14ac:dyDescent="0.25">
      <c r="A1055" t="s">
        <v>1055</v>
      </c>
      <c r="B1055">
        <v>60</v>
      </c>
      <c r="C1055" t="str">
        <f t="shared" si="531"/>
        <v>Adulto Mayor</v>
      </c>
      <c r="D1055" t="s">
        <v>6</v>
      </c>
      <c r="E1055">
        <v>28.5</v>
      </c>
      <c r="F1055" t="str">
        <f t="shared" si="532"/>
        <v>Sobrepeso</v>
      </c>
      <c r="G1055">
        <v>0</v>
      </c>
      <c r="H1055" t="str">
        <f t="shared" si="533"/>
        <v>No tiene herencia</v>
      </c>
      <c r="I1055">
        <v>128</v>
      </c>
      <c r="J1055">
        <v>79</v>
      </c>
      <c r="K1055">
        <v>89</v>
      </c>
      <c r="L1055" t="str">
        <f t="shared" si="534"/>
        <v>Normal</v>
      </c>
      <c r="M1055">
        <v>56</v>
      </c>
      <c r="N1055" t="str">
        <f t="shared" si="535"/>
        <v>Normal</v>
      </c>
      <c r="O1055">
        <v>1</v>
      </c>
      <c r="P1055" t="str">
        <f t="shared" si="536"/>
        <v>Sin limitaciones</v>
      </c>
      <c r="Q1055">
        <v>0</v>
      </c>
      <c r="R1055" t="str">
        <f t="shared" si="537"/>
        <v>No tiene cetoacidosis</v>
      </c>
      <c r="S1055">
        <v>0</v>
      </c>
      <c r="T1055" t="str">
        <f t="shared" si="538"/>
        <v>No tiene Insuficiencia</v>
      </c>
      <c r="U1055">
        <v>0</v>
      </c>
      <c r="V1055" t="str">
        <f t="shared" si="539"/>
        <v>Normotenso</v>
      </c>
      <c r="W1055">
        <v>0.8</v>
      </c>
      <c r="X1055" t="str">
        <f t="shared" si="528"/>
        <v>Normal</v>
      </c>
      <c r="Y1055">
        <v>26</v>
      </c>
      <c r="Z1055" t="str">
        <f t="shared" si="529"/>
        <v>Normal</v>
      </c>
      <c r="AA1055">
        <v>67</v>
      </c>
      <c r="AB1055" t="str">
        <f t="shared" si="540"/>
        <v>Funcion disminuida</v>
      </c>
      <c r="AC1055">
        <v>29</v>
      </c>
      <c r="AD1055" t="str">
        <f t="shared" si="541"/>
        <v>Normal</v>
      </c>
      <c r="AE1055">
        <v>23</v>
      </c>
      <c r="AF1055" t="str">
        <f t="shared" si="542"/>
        <v>Normal</v>
      </c>
      <c r="AG1055">
        <v>1977</v>
      </c>
      <c r="AH1055" t="str">
        <f t="shared" si="543"/>
        <v>Poliuria</v>
      </c>
      <c r="AI1055">
        <v>1</v>
      </c>
      <c r="AJ1055" t="str">
        <f t="shared" si="544"/>
        <v>Diabetico</v>
      </c>
      <c r="AK1055">
        <v>96</v>
      </c>
      <c r="AL1055" t="str">
        <f t="shared" si="545"/>
        <v>Normal</v>
      </c>
      <c r="AM1055">
        <v>5.0999999999999996</v>
      </c>
      <c r="AN1055" t="str">
        <f t="shared" si="546"/>
        <v>Normal</v>
      </c>
      <c r="AO1055">
        <v>164</v>
      </c>
      <c r="AP1055" t="str">
        <f t="shared" si="547"/>
        <v>Normal</v>
      </c>
      <c r="AQ1055">
        <v>109</v>
      </c>
      <c r="AR1055" t="str">
        <f t="shared" si="548"/>
        <v>Casi normal</v>
      </c>
      <c r="AS1055">
        <v>59</v>
      </c>
      <c r="AT1055" t="str">
        <f t="shared" si="549"/>
        <v>Bajo</v>
      </c>
      <c r="AU1055">
        <v>85</v>
      </c>
      <c r="AV1055" t="str">
        <f t="shared" si="550"/>
        <v>Normal</v>
      </c>
      <c r="AW1055">
        <v>141</v>
      </c>
      <c r="AX1055" t="str">
        <f t="shared" si="551"/>
        <v>Normal</v>
      </c>
      <c r="AY1055">
        <v>5</v>
      </c>
      <c r="AZ1055" t="str">
        <f t="shared" si="552"/>
        <v>Normal</v>
      </c>
      <c r="BA1055">
        <v>14.1</v>
      </c>
      <c r="BB1055" t="str">
        <f t="shared" si="530"/>
        <v>Normal</v>
      </c>
      <c r="BC1055">
        <v>9.6</v>
      </c>
      <c r="BD1055" t="str">
        <f t="shared" si="553"/>
        <v>Normal</v>
      </c>
      <c r="BE1055">
        <v>3.2</v>
      </c>
      <c r="BF1055" t="str">
        <f t="shared" si="554"/>
        <v>Normal</v>
      </c>
      <c r="BG1055">
        <v>1</v>
      </c>
      <c r="BH1055" t="str">
        <f t="shared" si="555"/>
        <v>Toma ECA</v>
      </c>
      <c r="BI1055">
        <v>0</v>
      </c>
      <c r="BJ1055" t="str">
        <f t="shared" si="556"/>
        <v>No toma ARB</v>
      </c>
      <c r="BK1055">
        <v>0</v>
      </c>
      <c r="BL1055" t="str">
        <f t="shared" si="557"/>
        <v>No toma diureticos</v>
      </c>
      <c r="BM1055">
        <v>0</v>
      </c>
      <c r="BN1055" t="str">
        <f t="shared" si="558"/>
        <v>No toma estatinas</v>
      </c>
      <c r="BO1055">
        <v>0</v>
      </c>
      <c r="BP1055" t="str">
        <f t="shared" si="559"/>
        <v>Sano</v>
      </c>
      <c r="BQ1055">
        <v>0</v>
      </c>
      <c r="BR1055" t="str">
        <f t="shared" si="560"/>
        <v>Sano</v>
      </c>
    </row>
    <row r="1056" spans="1:70" x14ac:dyDescent="0.25">
      <c r="A1056" t="s">
        <v>1056</v>
      </c>
      <c r="B1056">
        <v>47</v>
      </c>
      <c r="C1056" t="str">
        <f t="shared" si="531"/>
        <v>Adulto</v>
      </c>
      <c r="D1056" t="s">
        <v>1</v>
      </c>
      <c r="E1056">
        <v>19.8</v>
      </c>
      <c r="F1056" t="str">
        <f t="shared" si="532"/>
        <v>Peso Normal</v>
      </c>
      <c r="G1056">
        <v>0</v>
      </c>
      <c r="H1056" t="str">
        <f t="shared" si="533"/>
        <v>No tiene herencia</v>
      </c>
      <c r="I1056">
        <v>104</v>
      </c>
      <c r="J1056">
        <v>83</v>
      </c>
      <c r="K1056">
        <v>84</v>
      </c>
      <c r="L1056" t="str">
        <f t="shared" si="534"/>
        <v>Normal</v>
      </c>
      <c r="M1056">
        <v>66</v>
      </c>
      <c r="N1056" t="str">
        <f t="shared" si="535"/>
        <v>Normal</v>
      </c>
      <c r="O1056">
        <v>1</v>
      </c>
      <c r="P1056" t="str">
        <f t="shared" si="536"/>
        <v>Sin limitaciones</v>
      </c>
      <c r="Q1056">
        <v>0</v>
      </c>
      <c r="R1056" t="str">
        <f t="shared" si="537"/>
        <v>No tiene cetoacidosis</v>
      </c>
      <c r="S1056">
        <v>0</v>
      </c>
      <c r="T1056" t="str">
        <f t="shared" si="538"/>
        <v>No tiene Insuficiencia</v>
      </c>
      <c r="U1056">
        <v>1</v>
      </c>
      <c r="V1056" t="str">
        <f t="shared" si="539"/>
        <v>Hipertenso</v>
      </c>
      <c r="W1056">
        <v>0.7</v>
      </c>
      <c r="X1056" t="str">
        <f t="shared" si="528"/>
        <v>Normal</v>
      </c>
      <c r="Y1056">
        <v>38</v>
      </c>
      <c r="Z1056" t="str">
        <f t="shared" si="529"/>
        <v>Normal</v>
      </c>
      <c r="AA1056">
        <v>98</v>
      </c>
      <c r="AB1056" t="str">
        <f t="shared" si="540"/>
        <v>Normal</v>
      </c>
      <c r="AC1056">
        <v>28</v>
      </c>
      <c r="AD1056" t="str">
        <f t="shared" si="541"/>
        <v>Normal</v>
      </c>
      <c r="AE1056">
        <v>25</v>
      </c>
      <c r="AF1056" t="str">
        <f t="shared" si="542"/>
        <v>Normal</v>
      </c>
      <c r="AG1056">
        <v>1805</v>
      </c>
      <c r="AH1056" t="str">
        <f t="shared" si="543"/>
        <v>Poliuria</v>
      </c>
      <c r="AI1056">
        <v>1</v>
      </c>
      <c r="AJ1056" t="str">
        <f t="shared" si="544"/>
        <v>Diabetico</v>
      </c>
      <c r="AK1056">
        <v>109</v>
      </c>
      <c r="AL1056" t="str">
        <f t="shared" si="545"/>
        <v>Prediabetes</v>
      </c>
      <c r="AM1056">
        <v>5.3</v>
      </c>
      <c r="AN1056" t="str">
        <f t="shared" si="546"/>
        <v>Normal</v>
      </c>
      <c r="AO1056">
        <v>201</v>
      </c>
      <c r="AP1056" t="str">
        <f t="shared" si="547"/>
        <v>Alto</v>
      </c>
      <c r="AQ1056">
        <v>90</v>
      </c>
      <c r="AR1056" t="str">
        <f t="shared" si="548"/>
        <v>Normal</v>
      </c>
      <c r="AS1056">
        <v>61</v>
      </c>
      <c r="AT1056" t="str">
        <f t="shared" si="549"/>
        <v>Normal</v>
      </c>
      <c r="AU1056">
        <v>140</v>
      </c>
      <c r="AV1056" t="str">
        <f t="shared" si="550"/>
        <v>Normal</v>
      </c>
      <c r="AW1056">
        <v>141</v>
      </c>
      <c r="AX1056" t="str">
        <f t="shared" si="551"/>
        <v>Normal</v>
      </c>
      <c r="AY1056">
        <v>4.4000000000000004</v>
      </c>
      <c r="AZ1056" t="str">
        <f t="shared" si="552"/>
        <v>Normal</v>
      </c>
      <c r="BA1056">
        <v>14.4</v>
      </c>
      <c r="BB1056" t="str">
        <f t="shared" si="530"/>
        <v>Normal</v>
      </c>
      <c r="BC1056">
        <v>10</v>
      </c>
      <c r="BD1056" t="str">
        <f t="shared" si="553"/>
        <v>Normal</v>
      </c>
      <c r="BE1056">
        <v>2.6</v>
      </c>
      <c r="BF1056" t="str">
        <f t="shared" si="554"/>
        <v>Normal</v>
      </c>
      <c r="BG1056">
        <v>0</v>
      </c>
      <c r="BH1056" t="str">
        <f t="shared" si="555"/>
        <v>No Toma ECA</v>
      </c>
      <c r="BI1056">
        <v>0</v>
      </c>
      <c r="BJ1056" t="str">
        <f t="shared" si="556"/>
        <v>No toma ARB</v>
      </c>
      <c r="BK1056">
        <v>0</v>
      </c>
      <c r="BL1056" t="str">
        <f t="shared" si="557"/>
        <v>No toma diureticos</v>
      </c>
      <c r="BM1056">
        <v>0</v>
      </c>
      <c r="BN1056" t="str">
        <f t="shared" si="558"/>
        <v>No toma estatinas</v>
      </c>
      <c r="BO1056">
        <v>0</v>
      </c>
      <c r="BP1056" t="str">
        <f t="shared" si="559"/>
        <v>Sano</v>
      </c>
      <c r="BQ1056">
        <v>1</v>
      </c>
      <c r="BR1056" t="str">
        <f t="shared" si="560"/>
        <v>Enfermedad cardiovascular</v>
      </c>
    </row>
    <row r="1057" spans="1:70" x14ac:dyDescent="0.25">
      <c r="A1057" t="s">
        <v>1057</v>
      </c>
      <c r="B1057">
        <v>41</v>
      </c>
      <c r="C1057" t="str">
        <f t="shared" si="531"/>
        <v>Adulto</v>
      </c>
      <c r="D1057" t="s">
        <v>6</v>
      </c>
      <c r="E1057">
        <v>28.1</v>
      </c>
      <c r="F1057" t="str">
        <f t="shared" si="532"/>
        <v>Sobrepeso</v>
      </c>
      <c r="G1057">
        <v>1</v>
      </c>
      <c r="H1057" t="str">
        <f t="shared" si="533"/>
        <v>Tiene herencia</v>
      </c>
      <c r="I1057">
        <v>130</v>
      </c>
      <c r="J1057">
        <v>75</v>
      </c>
      <c r="K1057">
        <v>84</v>
      </c>
      <c r="L1057" t="str">
        <f t="shared" si="534"/>
        <v>Normal</v>
      </c>
      <c r="M1057">
        <v>58</v>
      </c>
      <c r="N1057" t="str">
        <f t="shared" si="535"/>
        <v>Normal</v>
      </c>
      <c r="O1057">
        <v>1</v>
      </c>
      <c r="P1057" t="str">
        <f t="shared" si="536"/>
        <v>Sin limitaciones</v>
      </c>
      <c r="Q1057">
        <v>0</v>
      </c>
      <c r="R1057" t="str">
        <f t="shared" si="537"/>
        <v>No tiene cetoacidosis</v>
      </c>
      <c r="S1057">
        <v>0</v>
      </c>
      <c r="T1057" t="str">
        <f t="shared" si="538"/>
        <v>No tiene Insuficiencia</v>
      </c>
      <c r="U1057">
        <v>0</v>
      </c>
      <c r="V1057" t="str">
        <f t="shared" si="539"/>
        <v>Normotenso</v>
      </c>
      <c r="W1057">
        <v>0.9</v>
      </c>
      <c r="X1057" t="str">
        <f t="shared" si="528"/>
        <v>Normal</v>
      </c>
      <c r="Y1057">
        <v>37</v>
      </c>
      <c r="Z1057" t="str">
        <f t="shared" si="529"/>
        <v>Normal</v>
      </c>
      <c r="AA1057">
        <v>120</v>
      </c>
      <c r="AB1057" t="str">
        <f t="shared" si="540"/>
        <v>Normal</v>
      </c>
      <c r="AC1057">
        <v>8</v>
      </c>
      <c r="AD1057" t="str">
        <f t="shared" si="541"/>
        <v>Normal</v>
      </c>
      <c r="AE1057">
        <v>6</v>
      </c>
      <c r="AF1057" t="str">
        <f t="shared" si="542"/>
        <v>Normal</v>
      </c>
      <c r="AG1057">
        <v>1996</v>
      </c>
      <c r="AH1057" t="str">
        <f t="shared" si="543"/>
        <v>Poliuria</v>
      </c>
      <c r="AI1057">
        <v>0</v>
      </c>
      <c r="AJ1057" t="str">
        <f t="shared" si="544"/>
        <v>No Diabetico</v>
      </c>
      <c r="AK1057">
        <v>108</v>
      </c>
      <c r="AL1057" t="str">
        <f t="shared" si="545"/>
        <v>Prediabetes</v>
      </c>
      <c r="AM1057">
        <v>4.9000000000000004</v>
      </c>
      <c r="AN1057" t="str">
        <f t="shared" si="546"/>
        <v>Normal</v>
      </c>
      <c r="AO1057">
        <v>196</v>
      </c>
      <c r="AP1057" t="str">
        <f t="shared" si="547"/>
        <v>Normal</v>
      </c>
      <c r="AQ1057">
        <v>102</v>
      </c>
      <c r="AR1057" t="str">
        <f t="shared" si="548"/>
        <v>Casi normal</v>
      </c>
      <c r="AS1057">
        <v>58</v>
      </c>
      <c r="AT1057" t="str">
        <f t="shared" si="549"/>
        <v>Bajo</v>
      </c>
      <c r="AU1057">
        <v>153</v>
      </c>
      <c r="AV1057" t="str">
        <f t="shared" si="550"/>
        <v>Alto</v>
      </c>
      <c r="AW1057">
        <v>136</v>
      </c>
      <c r="AX1057" t="str">
        <f t="shared" si="551"/>
        <v>Normal</v>
      </c>
      <c r="AY1057">
        <v>4.2</v>
      </c>
      <c r="AZ1057" t="str">
        <f t="shared" si="552"/>
        <v>Normal</v>
      </c>
      <c r="BA1057">
        <v>14.5</v>
      </c>
      <c r="BB1057" t="str">
        <f t="shared" si="530"/>
        <v>Normal</v>
      </c>
      <c r="BC1057">
        <v>9.4</v>
      </c>
      <c r="BD1057" t="str">
        <f t="shared" si="553"/>
        <v>Normal</v>
      </c>
      <c r="BE1057">
        <v>3.7</v>
      </c>
      <c r="BF1057" t="str">
        <f t="shared" si="554"/>
        <v>Normal</v>
      </c>
      <c r="BG1057">
        <v>1</v>
      </c>
      <c r="BH1057" t="str">
        <f t="shared" si="555"/>
        <v>Toma ECA</v>
      </c>
      <c r="BI1057">
        <v>0</v>
      </c>
      <c r="BJ1057" t="str">
        <f t="shared" si="556"/>
        <v>No toma ARB</v>
      </c>
      <c r="BK1057">
        <v>1</v>
      </c>
      <c r="BL1057" t="str">
        <f t="shared" si="557"/>
        <v>Toma diureticos</v>
      </c>
      <c r="BM1057">
        <v>0</v>
      </c>
      <c r="BN1057" t="str">
        <f t="shared" si="558"/>
        <v>No toma estatinas</v>
      </c>
      <c r="BO1057">
        <v>0</v>
      </c>
      <c r="BP1057" t="str">
        <f t="shared" si="559"/>
        <v>Sano</v>
      </c>
      <c r="BQ1057">
        <v>1</v>
      </c>
      <c r="BR1057" t="str">
        <f t="shared" si="560"/>
        <v>Enfermedad cardiovascular</v>
      </c>
    </row>
    <row r="1058" spans="1:70" x14ac:dyDescent="0.25">
      <c r="A1058" t="s">
        <v>1058</v>
      </c>
      <c r="B1058">
        <v>68</v>
      </c>
      <c r="C1058" t="str">
        <f t="shared" si="531"/>
        <v>Adulto Mayor</v>
      </c>
      <c r="D1058" t="s">
        <v>6</v>
      </c>
      <c r="E1058">
        <v>29.8</v>
      </c>
      <c r="F1058" t="str">
        <f t="shared" si="532"/>
        <v>Sobrepeso</v>
      </c>
      <c r="G1058">
        <v>0</v>
      </c>
      <c r="H1058" t="str">
        <f t="shared" si="533"/>
        <v>No tiene herencia</v>
      </c>
      <c r="I1058">
        <v>161</v>
      </c>
      <c r="J1058">
        <v>107</v>
      </c>
      <c r="K1058">
        <v>76</v>
      </c>
      <c r="L1058" t="str">
        <f t="shared" si="534"/>
        <v>Normal</v>
      </c>
      <c r="M1058">
        <v>43</v>
      </c>
      <c r="N1058" t="str">
        <f t="shared" si="535"/>
        <v>Intermedia</v>
      </c>
      <c r="O1058">
        <v>3</v>
      </c>
      <c r="P1058" t="str">
        <f t="shared" si="536"/>
        <v>Limitacion marcada</v>
      </c>
      <c r="Q1058">
        <v>0</v>
      </c>
      <c r="R1058" t="str">
        <f t="shared" si="537"/>
        <v>No tiene cetoacidosis</v>
      </c>
      <c r="S1058">
        <v>1</v>
      </c>
      <c r="T1058" t="str">
        <f t="shared" si="538"/>
        <v>Tiene Insuficiencia</v>
      </c>
      <c r="U1058">
        <v>1</v>
      </c>
      <c r="V1058" t="str">
        <f t="shared" si="539"/>
        <v>Hipertenso</v>
      </c>
      <c r="W1058">
        <v>4</v>
      </c>
      <c r="X1058" t="str">
        <f t="shared" si="528"/>
        <v>Alto</v>
      </c>
      <c r="Y1058">
        <v>86</v>
      </c>
      <c r="Z1058" t="str">
        <f t="shared" si="529"/>
        <v>Elevado</v>
      </c>
      <c r="AA1058">
        <v>36</v>
      </c>
      <c r="AB1058" t="str">
        <f t="shared" si="540"/>
        <v>Funcion disminuida moderada</v>
      </c>
      <c r="AC1058">
        <v>1257</v>
      </c>
      <c r="AD1058" t="str">
        <f t="shared" si="541"/>
        <v>Proteinuria</v>
      </c>
      <c r="AE1058">
        <v>1005</v>
      </c>
      <c r="AF1058" t="str">
        <f t="shared" si="542"/>
        <v>Macroalbuminuria</v>
      </c>
      <c r="AG1058">
        <v>823</v>
      </c>
      <c r="AH1058" t="str">
        <f t="shared" si="543"/>
        <v>Poliuria</v>
      </c>
      <c r="AI1058">
        <v>1</v>
      </c>
      <c r="AJ1058" t="str">
        <f t="shared" si="544"/>
        <v>Diabetico</v>
      </c>
      <c r="AK1058">
        <v>153</v>
      </c>
      <c r="AL1058" t="str">
        <f t="shared" si="545"/>
        <v>Diabetes</v>
      </c>
      <c r="AM1058">
        <v>9.6</v>
      </c>
      <c r="AN1058" t="str">
        <f t="shared" si="546"/>
        <v>Diabetes</v>
      </c>
      <c r="AO1058">
        <v>226</v>
      </c>
      <c r="AP1058" t="str">
        <f t="shared" si="547"/>
        <v>Alto</v>
      </c>
      <c r="AQ1058">
        <v>137</v>
      </c>
      <c r="AR1058" t="str">
        <f t="shared" si="548"/>
        <v>Limite alto</v>
      </c>
      <c r="AS1058">
        <v>25</v>
      </c>
      <c r="AT1058" t="str">
        <f t="shared" si="549"/>
        <v>Bajo</v>
      </c>
      <c r="AU1058">
        <v>406</v>
      </c>
      <c r="AV1058" t="str">
        <f t="shared" si="550"/>
        <v>Alto</v>
      </c>
      <c r="AW1058">
        <v>139</v>
      </c>
      <c r="AX1058" t="str">
        <f t="shared" si="551"/>
        <v>Normal</v>
      </c>
      <c r="AY1058">
        <v>6.3</v>
      </c>
      <c r="AZ1058" t="str">
        <f t="shared" si="552"/>
        <v>Alto</v>
      </c>
      <c r="BA1058">
        <v>7.2</v>
      </c>
      <c r="BB1058" t="str">
        <f t="shared" si="530"/>
        <v>Baja</v>
      </c>
      <c r="BC1058">
        <v>8.6999999999999993</v>
      </c>
      <c r="BD1058" t="str">
        <f t="shared" si="553"/>
        <v>Normal</v>
      </c>
      <c r="BE1058">
        <v>6.2</v>
      </c>
      <c r="BF1058" t="str">
        <f t="shared" si="554"/>
        <v>Alto</v>
      </c>
      <c r="BG1058">
        <v>1</v>
      </c>
      <c r="BH1058" t="str">
        <f t="shared" si="555"/>
        <v>Toma ECA</v>
      </c>
      <c r="BI1058">
        <v>0</v>
      </c>
      <c r="BJ1058" t="str">
        <f t="shared" si="556"/>
        <v>No toma ARB</v>
      </c>
      <c r="BK1058">
        <v>1</v>
      </c>
      <c r="BL1058" t="str">
        <f t="shared" si="557"/>
        <v>Toma diureticos</v>
      </c>
      <c r="BM1058">
        <v>1</v>
      </c>
      <c r="BN1058" t="str">
        <f t="shared" si="558"/>
        <v>Toma estatinas</v>
      </c>
      <c r="BO1058">
        <v>1</v>
      </c>
      <c r="BP1058" t="str">
        <f t="shared" si="559"/>
        <v>Enfermedad renal</v>
      </c>
      <c r="BQ1058">
        <v>1</v>
      </c>
      <c r="BR1058" t="str">
        <f t="shared" si="560"/>
        <v>Enfermedad cardiovascular</v>
      </c>
    </row>
    <row r="1059" spans="1:70" x14ac:dyDescent="0.25">
      <c r="A1059" t="s">
        <v>1059</v>
      </c>
      <c r="B1059">
        <v>67</v>
      </c>
      <c r="C1059" t="str">
        <f t="shared" si="531"/>
        <v>Adulto Mayor</v>
      </c>
      <c r="D1059" t="s">
        <v>6</v>
      </c>
      <c r="E1059">
        <v>25.7</v>
      </c>
      <c r="F1059" t="str">
        <f t="shared" si="532"/>
        <v>Sobrepeso</v>
      </c>
      <c r="G1059">
        <v>0</v>
      </c>
      <c r="H1059" t="str">
        <f t="shared" si="533"/>
        <v>No tiene herencia</v>
      </c>
      <c r="I1059">
        <v>124</v>
      </c>
      <c r="J1059">
        <v>84</v>
      </c>
      <c r="K1059">
        <v>81</v>
      </c>
      <c r="L1059" t="str">
        <f t="shared" si="534"/>
        <v>Normal</v>
      </c>
      <c r="M1059">
        <v>52</v>
      </c>
      <c r="N1059" t="str">
        <f t="shared" si="535"/>
        <v>Normal</v>
      </c>
      <c r="O1059">
        <v>2</v>
      </c>
      <c r="P1059" t="str">
        <f t="shared" si="536"/>
        <v>Ligera limitaciones</v>
      </c>
      <c r="Q1059">
        <v>0</v>
      </c>
      <c r="R1059" t="str">
        <f t="shared" si="537"/>
        <v>No tiene cetoacidosis</v>
      </c>
      <c r="S1059">
        <v>0</v>
      </c>
      <c r="T1059" t="str">
        <f t="shared" si="538"/>
        <v>No tiene Insuficiencia</v>
      </c>
      <c r="U1059">
        <v>0</v>
      </c>
      <c r="V1059" t="str">
        <f t="shared" si="539"/>
        <v>Normotenso</v>
      </c>
      <c r="W1059">
        <v>0.9</v>
      </c>
      <c r="X1059" t="str">
        <f t="shared" si="528"/>
        <v>Normal</v>
      </c>
      <c r="Y1059">
        <v>32</v>
      </c>
      <c r="Z1059" t="str">
        <f t="shared" si="529"/>
        <v>Normal</v>
      </c>
      <c r="AA1059">
        <v>106</v>
      </c>
      <c r="AB1059" t="str">
        <f t="shared" si="540"/>
        <v>Normal</v>
      </c>
      <c r="AC1059">
        <v>27</v>
      </c>
      <c r="AD1059" t="str">
        <f t="shared" si="541"/>
        <v>Normal</v>
      </c>
      <c r="AE1059">
        <v>21</v>
      </c>
      <c r="AF1059" t="str">
        <f t="shared" si="542"/>
        <v>Normal</v>
      </c>
      <c r="AG1059">
        <v>2069</v>
      </c>
      <c r="AH1059" t="str">
        <f t="shared" si="543"/>
        <v>Poliuria</v>
      </c>
      <c r="AI1059">
        <v>0</v>
      </c>
      <c r="AJ1059" t="str">
        <f t="shared" si="544"/>
        <v>No Diabetico</v>
      </c>
      <c r="AK1059">
        <v>104</v>
      </c>
      <c r="AL1059" t="str">
        <f t="shared" si="545"/>
        <v>Prediabetes</v>
      </c>
      <c r="AM1059">
        <v>5.6</v>
      </c>
      <c r="AN1059" t="str">
        <f t="shared" si="546"/>
        <v>Normal</v>
      </c>
      <c r="AO1059">
        <v>212</v>
      </c>
      <c r="AP1059" t="str">
        <f t="shared" si="547"/>
        <v>Alto</v>
      </c>
      <c r="AQ1059">
        <v>87</v>
      </c>
      <c r="AR1059" t="str">
        <f t="shared" si="548"/>
        <v>Normal</v>
      </c>
      <c r="AS1059">
        <v>41</v>
      </c>
      <c r="AT1059" t="str">
        <f t="shared" si="549"/>
        <v>Bajo</v>
      </c>
      <c r="AU1059">
        <v>104</v>
      </c>
      <c r="AV1059" t="str">
        <f t="shared" si="550"/>
        <v>Normal</v>
      </c>
      <c r="AW1059">
        <v>135</v>
      </c>
      <c r="AX1059" t="str">
        <f t="shared" si="551"/>
        <v>Normal</v>
      </c>
      <c r="AY1059">
        <v>4.5</v>
      </c>
      <c r="AZ1059" t="str">
        <f t="shared" si="552"/>
        <v>Normal</v>
      </c>
      <c r="BA1059">
        <v>15.9</v>
      </c>
      <c r="BB1059" t="str">
        <f t="shared" si="530"/>
        <v>Alta</v>
      </c>
      <c r="BC1059">
        <v>9.8000000000000007</v>
      </c>
      <c r="BD1059" t="str">
        <f t="shared" si="553"/>
        <v>Normal</v>
      </c>
      <c r="BE1059">
        <v>2.9</v>
      </c>
      <c r="BF1059" t="str">
        <f t="shared" si="554"/>
        <v>Normal</v>
      </c>
      <c r="BG1059">
        <v>1</v>
      </c>
      <c r="BH1059" t="str">
        <f t="shared" si="555"/>
        <v>Toma ECA</v>
      </c>
      <c r="BI1059">
        <v>0</v>
      </c>
      <c r="BJ1059" t="str">
        <f t="shared" si="556"/>
        <v>No toma ARB</v>
      </c>
      <c r="BK1059">
        <v>1</v>
      </c>
      <c r="BL1059" t="str">
        <f t="shared" si="557"/>
        <v>Toma diureticos</v>
      </c>
      <c r="BM1059">
        <v>0</v>
      </c>
      <c r="BN1059" t="str">
        <f t="shared" si="558"/>
        <v>No toma estatinas</v>
      </c>
      <c r="BO1059">
        <v>0</v>
      </c>
      <c r="BP1059" t="str">
        <f t="shared" si="559"/>
        <v>Sano</v>
      </c>
      <c r="BQ1059">
        <v>1</v>
      </c>
      <c r="BR1059" t="str">
        <f t="shared" si="560"/>
        <v>Enfermedad cardiovascular</v>
      </c>
    </row>
    <row r="1060" spans="1:70" x14ac:dyDescent="0.25">
      <c r="A1060" t="s">
        <v>1060</v>
      </c>
      <c r="B1060">
        <v>31</v>
      </c>
      <c r="C1060" t="str">
        <f t="shared" si="531"/>
        <v>Adulto</v>
      </c>
      <c r="D1060" t="s">
        <v>1</v>
      </c>
      <c r="E1060">
        <v>22.7</v>
      </c>
      <c r="F1060" t="str">
        <f t="shared" si="532"/>
        <v>Peso Normal</v>
      </c>
      <c r="G1060">
        <v>1</v>
      </c>
      <c r="H1060" t="str">
        <f t="shared" si="533"/>
        <v>Tiene herencia</v>
      </c>
      <c r="I1060">
        <v>133</v>
      </c>
      <c r="J1060">
        <v>74</v>
      </c>
      <c r="K1060">
        <v>86</v>
      </c>
      <c r="L1060" t="str">
        <f t="shared" si="534"/>
        <v>Normal</v>
      </c>
      <c r="M1060">
        <v>59</v>
      </c>
      <c r="N1060" t="str">
        <f t="shared" si="535"/>
        <v>Normal</v>
      </c>
      <c r="O1060">
        <v>2</v>
      </c>
      <c r="P1060" t="str">
        <f t="shared" si="536"/>
        <v>Ligera limitaciones</v>
      </c>
      <c r="Q1060">
        <v>0</v>
      </c>
      <c r="R1060" t="str">
        <f t="shared" si="537"/>
        <v>No tiene cetoacidosis</v>
      </c>
      <c r="S1060">
        <v>0</v>
      </c>
      <c r="T1060" t="str">
        <f t="shared" si="538"/>
        <v>No tiene Insuficiencia</v>
      </c>
      <c r="U1060">
        <v>1</v>
      </c>
      <c r="V1060" t="str">
        <f t="shared" si="539"/>
        <v>Hipertenso</v>
      </c>
      <c r="W1060">
        <v>0.9</v>
      </c>
      <c r="X1060" t="str">
        <f t="shared" si="528"/>
        <v>Normal</v>
      </c>
      <c r="Y1060">
        <v>39</v>
      </c>
      <c r="Z1060" t="str">
        <f t="shared" si="529"/>
        <v>Normal</v>
      </c>
      <c r="AA1060">
        <v>86</v>
      </c>
      <c r="AB1060" t="str">
        <f t="shared" si="540"/>
        <v>Funcion disminuida</v>
      </c>
      <c r="AC1060">
        <v>19</v>
      </c>
      <c r="AD1060" t="str">
        <f t="shared" si="541"/>
        <v>Normal</v>
      </c>
      <c r="AE1060">
        <v>17</v>
      </c>
      <c r="AF1060" t="str">
        <f t="shared" si="542"/>
        <v>Normal</v>
      </c>
      <c r="AG1060">
        <v>1881</v>
      </c>
      <c r="AH1060" t="str">
        <f t="shared" si="543"/>
        <v>Poliuria</v>
      </c>
      <c r="AI1060">
        <v>1</v>
      </c>
      <c r="AJ1060" t="str">
        <f t="shared" si="544"/>
        <v>Diabetico</v>
      </c>
      <c r="AK1060">
        <v>86</v>
      </c>
      <c r="AL1060" t="str">
        <f t="shared" si="545"/>
        <v>Normal</v>
      </c>
      <c r="AM1060">
        <v>6</v>
      </c>
      <c r="AN1060" t="str">
        <f t="shared" si="546"/>
        <v>Prediabetes</v>
      </c>
      <c r="AO1060">
        <v>213</v>
      </c>
      <c r="AP1060" t="str">
        <f t="shared" si="547"/>
        <v>Alto</v>
      </c>
      <c r="AQ1060">
        <v>128</v>
      </c>
      <c r="AR1060" t="str">
        <f t="shared" si="548"/>
        <v>Casi normal</v>
      </c>
      <c r="AS1060">
        <v>58</v>
      </c>
      <c r="AT1060" t="str">
        <f t="shared" si="549"/>
        <v>Bajo</v>
      </c>
      <c r="AU1060">
        <v>108</v>
      </c>
      <c r="AV1060" t="str">
        <f t="shared" si="550"/>
        <v>Normal</v>
      </c>
      <c r="AW1060">
        <v>137</v>
      </c>
      <c r="AX1060" t="str">
        <f t="shared" si="551"/>
        <v>Normal</v>
      </c>
      <c r="AY1060">
        <v>4.5999999999999996</v>
      </c>
      <c r="AZ1060" t="str">
        <f t="shared" si="552"/>
        <v>Normal</v>
      </c>
      <c r="BA1060">
        <v>15.8</v>
      </c>
      <c r="BB1060" t="str">
        <f t="shared" si="530"/>
        <v>Normal</v>
      </c>
      <c r="BC1060">
        <v>10</v>
      </c>
      <c r="BD1060" t="str">
        <f t="shared" si="553"/>
        <v>Normal</v>
      </c>
      <c r="BE1060">
        <v>2.9</v>
      </c>
      <c r="BF1060" t="str">
        <f t="shared" si="554"/>
        <v>Normal</v>
      </c>
      <c r="BG1060">
        <v>1</v>
      </c>
      <c r="BH1060" t="str">
        <f t="shared" si="555"/>
        <v>Toma ECA</v>
      </c>
      <c r="BI1060">
        <v>1</v>
      </c>
      <c r="BJ1060" t="str">
        <f t="shared" si="556"/>
        <v>Toma ARB</v>
      </c>
      <c r="BK1060">
        <v>0</v>
      </c>
      <c r="BL1060" t="str">
        <f t="shared" si="557"/>
        <v>No toma diureticos</v>
      </c>
      <c r="BM1060">
        <v>1</v>
      </c>
      <c r="BN1060" t="str">
        <f t="shared" si="558"/>
        <v>Toma estatinas</v>
      </c>
      <c r="BO1060">
        <v>0</v>
      </c>
      <c r="BP1060" t="str">
        <f t="shared" si="559"/>
        <v>Sano</v>
      </c>
      <c r="BQ1060">
        <v>1</v>
      </c>
      <c r="BR1060" t="str">
        <f t="shared" si="560"/>
        <v>Enfermedad cardiovascular</v>
      </c>
    </row>
    <row r="1061" spans="1:70" x14ac:dyDescent="0.25">
      <c r="A1061" t="s">
        <v>1061</v>
      </c>
      <c r="B1061">
        <v>78</v>
      </c>
      <c r="C1061" t="str">
        <f t="shared" si="531"/>
        <v>Adulto Mayor</v>
      </c>
      <c r="D1061" t="s">
        <v>6</v>
      </c>
      <c r="E1061">
        <v>25.9</v>
      </c>
      <c r="F1061" t="str">
        <f t="shared" si="532"/>
        <v>Sobrepeso</v>
      </c>
      <c r="G1061">
        <v>1</v>
      </c>
      <c r="H1061" t="str">
        <f t="shared" si="533"/>
        <v>Tiene herencia</v>
      </c>
      <c r="I1061">
        <v>160</v>
      </c>
      <c r="J1061">
        <v>98</v>
      </c>
      <c r="K1061">
        <v>94</v>
      </c>
      <c r="L1061" t="str">
        <f t="shared" si="534"/>
        <v>Normal</v>
      </c>
      <c r="M1061">
        <v>41</v>
      </c>
      <c r="N1061" t="str">
        <f t="shared" si="535"/>
        <v>Intermedia</v>
      </c>
      <c r="O1061">
        <v>4</v>
      </c>
      <c r="P1061" t="str">
        <f t="shared" si="536"/>
        <v>Incapacidad</v>
      </c>
      <c r="Q1061">
        <v>1</v>
      </c>
      <c r="R1061" t="str">
        <f t="shared" si="537"/>
        <v>Tiene cetoacidosis</v>
      </c>
      <c r="S1061">
        <v>0</v>
      </c>
      <c r="T1061" t="str">
        <f t="shared" si="538"/>
        <v>No tiene Insuficiencia</v>
      </c>
      <c r="U1061">
        <v>1</v>
      </c>
      <c r="V1061" t="str">
        <f t="shared" si="539"/>
        <v>Hipertenso</v>
      </c>
      <c r="W1061">
        <v>2.2999999999999998</v>
      </c>
      <c r="X1061" t="str">
        <f t="shared" si="528"/>
        <v>Alto</v>
      </c>
      <c r="Y1061">
        <v>81</v>
      </c>
      <c r="Z1061" t="str">
        <f t="shared" si="529"/>
        <v>Elevado</v>
      </c>
      <c r="AA1061">
        <v>14</v>
      </c>
      <c r="AB1061" t="str">
        <f t="shared" si="540"/>
        <v>Fallo renal</v>
      </c>
      <c r="AC1061">
        <v>2757</v>
      </c>
      <c r="AD1061" t="str">
        <f t="shared" si="541"/>
        <v>Proteinuria</v>
      </c>
      <c r="AE1061">
        <v>2205</v>
      </c>
      <c r="AF1061" t="str">
        <f t="shared" si="542"/>
        <v>Macroalbuminuria</v>
      </c>
      <c r="AG1061">
        <v>497</v>
      </c>
      <c r="AH1061" t="str">
        <f t="shared" si="543"/>
        <v>Oliguria</v>
      </c>
      <c r="AI1061">
        <v>1</v>
      </c>
      <c r="AJ1061" t="str">
        <f t="shared" si="544"/>
        <v>Diabetico</v>
      </c>
      <c r="AK1061">
        <v>204</v>
      </c>
      <c r="AL1061" t="str">
        <f t="shared" si="545"/>
        <v>Diabetes</v>
      </c>
      <c r="AM1061">
        <v>8.1</v>
      </c>
      <c r="AN1061" t="str">
        <f t="shared" si="546"/>
        <v>Diabetes</v>
      </c>
      <c r="AO1061">
        <v>263</v>
      </c>
      <c r="AP1061" t="str">
        <f t="shared" si="547"/>
        <v>Riesgo</v>
      </c>
      <c r="AQ1061">
        <v>208</v>
      </c>
      <c r="AR1061" t="str">
        <f t="shared" si="548"/>
        <v>Muy alto</v>
      </c>
      <c r="AS1061">
        <v>29</v>
      </c>
      <c r="AT1061" t="str">
        <f t="shared" si="549"/>
        <v>Bajo</v>
      </c>
      <c r="AU1061">
        <v>345</v>
      </c>
      <c r="AV1061" t="str">
        <f t="shared" si="550"/>
        <v>Alto</v>
      </c>
      <c r="AW1061">
        <v>131</v>
      </c>
      <c r="AX1061" t="str">
        <f t="shared" si="551"/>
        <v>Bajo</v>
      </c>
      <c r="AY1061">
        <v>5</v>
      </c>
      <c r="AZ1061" t="str">
        <f t="shared" si="552"/>
        <v>Normal</v>
      </c>
      <c r="BA1061">
        <v>8</v>
      </c>
      <c r="BB1061" t="str">
        <f t="shared" si="530"/>
        <v>Baja</v>
      </c>
      <c r="BC1061">
        <v>7.7</v>
      </c>
      <c r="BD1061" t="str">
        <f t="shared" si="553"/>
        <v>Bajo</v>
      </c>
      <c r="BE1061">
        <v>4.5999999999999996</v>
      </c>
      <c r="BF1061" t="str">
        <f t="shared" si="554"/>
        <v>Alto</v>
      </c>
      <c r="BG1061">
        <v>1</v>
      </c>
      <c r="BH1061" t="str">
        <f t="shared" si="555"/>
        <v>Toma ECA</v>
      </c>
      <c r="BI1061">
        <v>1</v>
      </c>
      <c r="BJ1061" t="str">
        <f t="shared" si="556"/>
        <v>Toma ARB</v>
      </c>
      <c r="BK1061">
        <v>1</v>
      </c>
      <c r="BL1061" t="str">
        <f t="shared" si="557"/>
        <v>Toma diureticos</v>
      </c>
      <c r="BM1061">
        <v>1</v>
      </c>
      <c r="BN1061" t="str">
        <f t="shared" si="558"/>
        <v>Toma estatinas</v>
      </c>
      <c r="BO1061">
        <v>1</v>
      </c>
      <c r="BP1061" t="str">
        <f t="shared" si="559"/>
        <v>Enfermedad renal</v>
      </c>
      <c r="BQ1061">
        <v>1</v>
      </c>
      <c r="BR1061" t="str">
        <f t="shared" si="560"/>
        <v>Enfermedad cardiovascular</v>
      </c>
    </row>
    <row r="1062" spans="1:70" x14ac:dyDescent="0.25">
      <c r="A1062" t="s">
        <v>1062</v>
      </c>
      <c r="B1062">
        <v>47</v>
      </c>
      <c r="C1062" t="str">
        <f t="shared" si="531"/>
        <v>Adulto</v>
      </c>
      <c r="D1062" t="s">
        <v>6</v>
      </c>
      <c r="E1062">
        <v>21</v>
      </c>
      <c r="F1062" t="str">
        <f t="shared" si="532"/>
        <v>Peso Normal</v>
      </c>
      <c r="G1062">
        <v>1</v>
      </c>
      <c r="H1062" t="str">
        <f t="shared" si="533"/>
        <v>Tiene herencia</v>
      </c>
      <c r="I1062">
        <v>124</v>
      </c>
      <c r="J1062">
        <v>69</v>
      </c>
      <c r="K1062">
        <v>63</v>
      </c>
      <c r="L1062" t="str">
        <f t="shared" si="534"/>
        <v>Normal</v>
      </c>
      <c r="M1062">
        <v>62</v>
      </c>
      <c r="N1062" t="str">
        <f t="shared" si="535"/>
        <v>Normal</v>
      </c>
      <c r="O1062">
        <v>2</v>
      </c>
      <c r="P1062" t="str">
        <f t="shared" si="536"/>
        <v>Ligera limitaciones</v>
      </c>
      <c r="Q1062">
        <v>0</v>
      </c>
      <c r="R1062" t="str">
        <f t="shared" si="537"/>
        <v>No tiene cetoacidosis</v>
      </c>
      <c r="S1062">
        <v>0</v>
      </c>
      <c r="T1062" t="str">
        <f t="shared" si="538"/>
        <v>No tiene Insuficiencia</v>
      </c>
      <c r="U1062">
        <v>1</v>
      </c>
      <c r="V1062" t="str">
        <f t="shared" si="539"/>
        <v>Hipertenso</v>
      </c>
      <c r="W1062">
        <v>1</v>
      </c>
      <c r="X1062" t="str">
        <f t="shared" si="528"/>
        <v>Normal</v>
      </c>
      <c r="Y1062">
        <v>30</v>
      </c>
      <c r="Z1062" t="str">
        <f t="shared" si="529"/>
        <v>Normal</v>
      </c>
      <c r="AA1062">
        <v>114</v>
      </c>
      <c r="AB1062" t="str">
        <f t="shared" si="540"/>
        <v>Normal</v>
      </c>
      <c r="AC1062">
        <v>10</v>
      </c>
      <c r="AD1062" t="str">
        <f t="shared" si="541"/>
        <v>Normal</v>
      </c>
      <c r="AE1062">
        <v>9</v>
      </c>
      <c r="AF1062" t="str">
        <f t="shared" si="542"/>
        <v>Normal</v>
      </c>
      <c r="AG1062">
        <v>1219</v>
      </c>
      <c r="AH1062" t="str">
        <f t="shared" si="543"/>
        <v>Poliuria</v>
      </c>
      <c r="AI1062">
        <v>0</v>
      </c>
      <c r="AJ1062" t="str">
        <f t="shared" si="544"/>
        <v>No Diabetico</v>
      </c>
      <c r="AK1062">
        <v>89</v>
      </c>
      <c r="AL1062" t="str">
        <f t="shared" si="545"/>
        <v>Normal</v>
      </c>
      <c r="AM1062">
        <v>5.3</v>
      </c>
      <c r="AN1062" t="str">
        <f t="shared" si="546"/>
        <v>Normal</v>
      </c>
      <c r="AO1062">
        <v>170</v>
      </c>
      <c r="AP1062" t="str">
        <f t="shared" si="547"/>
        <v>Normal</v>
      </c>
      <c r="AQ1062">
        <v>115</v>
      </c>
      <c r="AR1062" t="str">
        <f t="shared" si="548"/>
        <v>Casi normal</v>
      </c>
      <c r="AS1062">
        <v>50</v>
      </c>
      <c r="AT1062" t="str">
        <f t="shared" si="549"/>
        <v>Bajo</v>
      </c>
      <c r="AU1062">
        <v>130</v>
      </c>
      <c r="AV1062" t="str">
        <f t="shared" si="550"/>
        <v>Normal</v>
      </c>
      <c r="AW1062">
        <v>141</v>
      </c>
      <c r="AX1062" t="str">
        <f t="shared" si="551"/>
        <v>Normal</v>
      </c>
      <c r="AY1062">
        <v>4</v>
      </c>
      <c r="AZ1062" t="str">
        <f t="shared" si="552"/>
        <v>Normal</v>
      </c>
      <c r="BA1062">
        <v>14.4</v>
      </c>
      <c r="BB1062" t="str">
        <f t="shared" si="530"/>
        <v>Normal</v>
      </c>
      <c r="BC1062">
        <v>8.9</v>
      </c>
      <c r="BD1062" t="str">
        <f t="shared" si="553"/>
        <v>Normal</v>
      </c>
      <c r="BE1062">
        <v>3</v>
      </c>
      <c r="BF1062" t="str">
        <f t="shared" si="554"/>
        <v>Normal</v>
      </c>
      <c r="BG1062">
        <v>0</v>
      </c>
      <c r="BH1062" t="str">
        <f t="shared" si="555"/>
        <v>No Toma ECA</v>
      </c>
      <c r="BI1062">
        <v>0</v>
      </c>
      <c r="BJ1062" t="str">
        <f t="shared" si="556"/>
        <v>No toma ARB</v>
      </c>
      <c r="BK1062">
        <v>0</v>
      </c>
      <c r="BL1062" t="str">
        <f t="shared" si="557"/>
        <v>No toma diureticos</v>
      </c>
      <c r="BM1062">
        <v>0</v>
      </c>
      <c r="BN1062" t="str">
        <f t="shared" si="558"/>
        <v>No toma estatinas</v>
      </c>
      <c r="BO1062">
        <v>0</v>
      </c>
      <c r="BP1062" t="str">
        <f t="shared" si="559"/>
        <v>Sano</v>
      </c>
      <c r="BQ1062">
        <v>1</v>
      </c>
      <c r="BR1062" t="str">
        <f t="shared" si="560"/>
        <v>Enfermedad cardiovascular</v>
      </c>
    </row>
    <row r="1063" spans="1:70" x14ac:dyDescent="0.25">
      <c r="A1063" t="s">
        <v>1063</v>
      </c>
      <c r="B1063">
        <v>55</v>
      </c>
      <c r="C1063" t="str">
        <f t="shared" si="531"/>
        <v>Adulto</v>
      </c>
      <c r="D1063" t="s">
        <v>6</v>
      </c>
      <c r="E1063">
        <v>22.8</v>
      </c>
      <c r="F1063" t="str">
        <f t="shared" si="532"/>
        <v>Peso Normal</v>
      </c>
      <c r="G1063">
        <v>0</v>
      </c>
      <c r="H1063" t="str">
        <f t="shared" si="533"/>
        <v>No tiene herencia</v>
      </c>
      <c r="I1063">
        <v>120</v>
      </c>
      <c r="J1063">
        <v>85</v>
      </c>
      <c r="K1063">
        <v>81</v>
      </c>
      <c r="L1063" t="str">
        <f t="shared" si="534"/>
        <v>Normal</v>
      </c>
      <c r="M1063">
        <v>66</v>
      </c>
      <c r="N1063" t="str">
        <f t="shared" si="535"/>
        <v>Normal</v>
      </c>
      <c r="O1063">
        <v>2</v>
      </c>
      <c r="P1063" t="str">
        <f t="shared" si="536"/>
        <v>Ligera limitaciones</v>
      </c>
      <c r="Q1063">
        <v>0</v>
      </c>
      <c r="R1063" t="str">
        <f t="shared" si="537"/>
        <v>No tiene cetoacidosis</v>
      </c>
      <c r="S1063">
        <v>0</v>
      </c>
      <c r="T1063" t="str">
        <f t="shared" si="538"/>
        <v>No tiene Insuficiencia</v>
      </c>
      <c r="U1063">
        <v>1</v>
      </c>
      <c r="V1063" t="str">
        <f t="shared" si="539"/>
        <v>Hipertenso</v>
      </c>
      <c r="W1063">
        <v>0.9</v>
      </c>
      <c r="X1063" t="str">
        <f t="shared" si="528"/>
        <v>Normal</v>
      </c>
      <c r="Y1063">
        <v>22</v>
      </c>
      <c r="Z1063" t="str">
        <f t="shared" si="529"/>
        <v>Normal</v>
      </c>
      <c r="AA1063">
        <v>87</v>
      </c>
      <c r="AB1063" t="str">
        <f t="shared" si="540"/>
        <v>Funcion disminuida</v>
      </c>
      <c r="AC1063">
        <v>19</v>
      </c>
      <c r="AD1063" t="str">
        <f t="shared" si="541"/>
        <v>Normal</v>
      </c>
      <c r="AE1063">
        <v>17</v>
      </c>
      <c r="AF1063" t="str">
        <f t="shared" si="542"/>
        <v>Normal</v>
      </c>
      <c r="AG1063">
        <v>1844</v>
      </c>
      <c r="AH1063" t="str">
        <f t="shared" si="543"/>
        <v>Poliuria</v>
      </c>
      <c r="AI1063">
        <v>0</v>
      </c>
      <c r="AJ1063" t="str">
        <f t="shared" si="544"/>
        <v>No Diabetico</v>
      </c>
      <c r="AK1063">
        <v>88</v>
      </c>
      <c r="AL1063" t="str">
        <f t="shared" si="545"/>
        <v>Normal</v>
      </c>
      <c r="AM1063">
        <v>5.0999999999999996</v>
      </c>
      <c r="AN1063" t="str">
        <f t="shared" si="546"/>
        <v>Normal</v>
      </c>
      <c r="AO1063">
        <v>185</v>
      </c>
      <c r="AP1063" t="str">
        <f t="shared" si="547"/>
        <v>Normal</v>
      </c>
      <c r="AQ1063">
        <v>104</v>
      </c>
      <c r="AR1063" t="str">
        <f t="shared" si="548"/>
        <v>Casi normal</v>
      </c>
      <c r="AS1063">
        <v>46</v>
      </c>
      <c r="AT1063" t="str">
        <f t="shared" si="549"/>
        <v>Bajo</v>
      </c>
      <c r="AU1063">
        <v>99</v>
      </c>
      <c r="AV1063" t="str">
        <f t="shared" si="550"/>
        <v>Normal</v>
      </c>
      <c r="AW1063">
        <v>141</v>
      </c>
      <c r="AX1063" t="str">
        <f t="shared" si="551"/>
        <v>Normal</v>
      </c>
      <c r="AY1063">
        <v>4.7</v>
      </c>
      <c r="AZ1063" t="str">
        <f t="shared" si="552"/>
        <v>Normal</v>
      </c>
      <c r="BA1063">
        <v>14.8</v>
      </c>
      <c r="BB1063" t="str">
        <f t="shared" si="530"/>
        <v>Normal</v>
      </c>
      <c r="BC1063">
        <v>8.6999999999999993</v>
      </c>
      <c r="BD1063" t="str">
        <f t="shared" si="553"/>
        <v>Normal</v>
      </c>
      <c r="BE1063">
        <v>3.6</v>
      </c>
      <c r="BF1063" t="str">
        <f t="shared" si="554"/>
        <v>Normal</v>
      </c>
      <c r="BG1063">
        <v>0</v>
      </c>
      <c r="BH1063" t="str">
        <f t="shared" si="555"/>
        <v>No Toma ECA</v>
      </c>
      <c r="BI1063">
        <v>0</v>
      </c>
      <c r="BJ1063" t="str">
        <f t="shared" si="556"/>
        <v>No toma ARB</v>
      </c>
      <c r="BK1063">
        <v>0</v>
      </c>
      <c r="BL1063" t="str">
        <f t="shared" si="557"/>
        <v>No toma diureticos</v>
      </c>
      <c r="BM1063">
        <v>1</v>
      </c>
      <c r="BN1063" t="str">
        <f t="shared" si="558"/>
        <v>Toma estatinas</v>
      </c>
      <c r="BO1063">
        <v>0</v>
      </c>
      <c r="BP1063" t="str">
        <f t="shared" si="559"/>
        <v>Sano</v>
      </c>
      <c r="BQ1063">
        <v>1</v>
      </c>
      <c r="BR1063" t="str">
        <f t="shared" si="560"/>
        <v>Enfermedad cardiovascular</v>
      </c>
    </row>
    <row r="1064" spans="1:70" x14ac:dyDescent="0.25">
      <c r="A1064" t="s">
        <v>1064</v>
      </c>
      <c r="B1064">
        <v>53</v>
      </c>
      <c r="C1064" t="str">
        <f t="shared" si="531"/>
        <v>Adulto</v>
      </c>
      <c r="D1064" t="s">
        <v>1</v>
      </c>
      <c r="E1064">
        <v>24</v>
      </c>
      <c r="F1064" t="str">
        <f t="shared" si="532"/>
        <v>Peso Normal</v>
      </c>
      <c r="G1064">
        <v>0</v>
      </c>
      <c r="H1064" t="str">
        <f t="shared" si="533"/>
        <v>No tiene herencia</v>
      </c>
      <c r="I1064">
        <v>112</v>
      </c>
      <c r="J1064">
        <v>72</v>
      </c>
      <c r="K1064">
        <v>80</v>
      </c>
      <c r="L1064" t="str">
        <f t="shared" si="534"/>
        <v>Normal</v>
      </c>
      <c r="M1064">
        <v>54</v>
      </c>
      <c r="N1064" t="str">
        <f t="shared" si="535"/>
        <v>Normal</v>
      </c>
      <c r="O1064">
        <v>2</v>
      </c>
      <c r="P1064" t="str">
        <f t="shared" si="536"/>
        <v>Ligera limitaciones</v>
      </c>
      <c r="Q1064">
        <v>0</v>
      </c>
      <c r="R1064" t="str">
        <f t="shared" si="537"/>
        <v>No tiene cetoacidosis</v>
      </c>
      <c r="S1064">
        <v>0</v>
      </c>
      <c r="T1064" t="str">
        <f t="shared" si="538"/>
        <v>No tiene Insuficiencia</v>
      </c>
      <c r="U1064">
        <v>1</v>
      </c>
      <c r="V1064" t="str">
        <f t="shared" si="539"/>
        <v>Hipertenso</v>
      </c>
      <c r="W1064">
        <v>1.1000000000000001</v>
      </c>
      <c r="X1064" t="str">
        <f t="shared" si="528"/>
        <v>Normal</v>
      </c>
      <c r="Y1064">
        <v>29</v>
      </c>
      <c r="Z1064" t="str">
        <f t="shared" si="529"/>
        <v>Normal</v>
      </c>
      <c r="AA1064">
        <v>114</v>
      </c>
      <c r="AB1064" t="str">
        <f t="shared" si="540"/>
        <v>Normal</v>
      </c>
      <c r="AC1064">
        <v>29</v>
      </c>
      <c r="AD1064" t="str">
        <f t="shared" si="541"/>
        <v>Normal</v>
      </c>
      <c r="AE1064">
        <v>26</v>
      </c>
      <c r="AF1064" t="str">
        <f t="shared" si="542"/>
        <v>Normal</v>
      </c>
      <c r="AG1064">
        <v>1431</v>
      </c>
      <c r="AH1064" t="str">
        <f t="shared" si="543"/>
        <v>Poliuria</v>
      </c>
      <c r="AI1064">
        <v>1</v>
      </c>
      <c r="AJ1064" t="str">
        <f t="shared" si="544"/>
        <v>Diabetico</v>
      </c>
      <c r="AK1064">
        <v>117</v>
      </c>
      <c r="AL1064" t="str">
        <f t="shared" si="545"/>
        <v>Prediabetes</v>
      </c>
      <c r="AM1064">
        <v>5.3</v>
      </c>
      <c r="AN1064" t="str">
        <f t="shared" si="546"/>
        <v>Normal</v>
      </c>
      <c r="AO1064">
        <v>175</v>
      </c>
      <c r="AP1064" t="str">
        <f t="shared" si="547"/>
        <v>Normal</v>
      </c>
      <c r="AQ1064">
        <v>115</v>
      </c>
      <c r="AR1064" t="str">
        <f t="shared" si="548"/>
        <v>Casi normal</v>
      </c>
      <c r="AS1064">
        <v>53</v>
      </c>
      <c r="AT1064" t="str">
        <f t="shared" si="549"/>
        <v>Bajo</v>
      </c>
      <c r="AU1064">
        <v>169</v>
      </c>
      <c r="AV1064" t="str">
        <f t="shared" si="550"/>
        <v>Alto</v>
      </c>
      <c r="AW1064">
        <v>136</v>
      </c>
      <c r="AX1064" t="str">
        <f t="shared" si="551"/>
        <v>Normal</v>
      </c>
      <c r="AY1064">
        <v>3.7</v>
      </c>
      <c r="AZ1064" t="str">
        <f t="shared" si="552"/>
        <v>Normal</v>
      </c>
      <c r="BA1064">
        <v>14.5</v>
      </c>
      <c r="BB1064" t="str">
        <f t="shared" si="530"/>
        <v>Normal</v>
      </c>
      <c r="BC1064">
        <v>9.5</v>
      </c>
      <c r="BD1064" t="str">
        <f t="shared" si="553"/>
        <v>Normal</v>
      </c>
      <c r="BE1064">
        <v>3.1</v>
      </c>
      <c r="BF1064" t="str">
        <f t="shared" si="554"/>
        <v>Normal</v>
      </c>
      <c r="BG1064">
        <v>1</v>
      </c>
      <c r="BH1064" t="str">
        <f t="shared" si="555"/>
        <v>Toma ECA</v>
      </c>
      <c r="BI1064">
        <v>0</v>
      </c>
      <c r="BJ1064" t="str">
        <f t="shared" si="556"/>
        <v>No toma ARB</v>
      </c>
      <c r="BK1064">
        <v>1</v>
      </c>
      <c r="BL1064" t="str">
        <f t="shared" si="557"/>
        <v>Toma diureticos</v>
      </c>
      <c r="BM1064">
        <v>1</v>
      </c>
      <c r="BN1064" t="str">
        <f t="shared" si="558"/>
        <v>Toma estatinas</v>
      </c>
      <c r="BO1064">
        <v>0</v>
      </c>
      <c r="BP1064" t="str">
        <f t="shared" si="559"/>
        <v>Sano</v>
      </c>
      <c r="BQ1064">
        <v>1</v>
      </c>
      <c r="BR1064" t="str">
        <f t="shared" si="560"/>
        <v>Enfermedad cardiovascular</v>
      </c>
    </row>
    <row r="1065" spans="1:70" x14ac:dyDescent="0.25">
      <c r="A1065" t="s">
        <v>1065</v>
      </c>
      <c r="B1065">
        <v>45</v>
      </c>
      <c r="C1065" t="str">
        <f t="shared" si="531"/>
        <v>Adulto</v>
      </c>
      <c r="D1065" t="s">
        <v>1</v>
      </c>
      <c r="E1065">
        <v>21.9</v>
      </c>
      <c r="F1065" t="str">
        <f t="shared" si="532"/>
        <v>Peso Normal</v>
      </c>
      <c r="G1065">
        <v>1</v>
      </c>
      <c r="H1065" t="str">
        <f t="shared" si="533"/>
        <v>Tiene herencia</v>
      </c>
      <c r="I1065">
        <v>126</v>
      </c>
      <c r="J1065">
        <v>82</v>
      </c>
      <c r="K1065">
        <v>86</v>
      </c>
      <c r="L1065" t="str">
        <f t="shared" si="534"/>
        <v>Normal</v>
      </c>
      <c r="M1065">
        <v>58</v>
      </c>
      <c r="N1065" t="str">
        <f t="shared" si="535"/>
        <v>Normal</v>
      </c>
      <c r="O1065">
        <v>1</v>
      </c>
      <c r="P1065" t="str">
        <f t="shared" si="536"/>
        <v>Sin limitaciones</v>
      </c>
      <c r="Q1065">
        <v>0</v>
      </c>
      <c r="R1065" t="str">
        <f t="shared" si="537"/>
        <v>No tiene cetoacidosis</v>
      </c>
      <c r="S1065">
        <v>0</v>
      </c>
      <c r="T1065" t="str">
        <f t="shared" si="538"/>
        <v>No tiene Insuficiencia</v>
      </c>
      <c r="U1065">
        <v>1</v>
      </c>
      <c r="V1065" t="str">
        <f t="shared" si="539"/>
        <v>Hipertenso</v>
      </c>
      <c r="W1065">
        <v>1.2</v>
      </c>
      <c r="X1065" t="str">
        <f t="shared" si="528"/>
        <v>Normal</v>
      </c>
      <c r="Y1065">
        <v>17</v>
      </c>
      <c r="Z1065" t="str">
        <f t="shared" si="529"/>
        <v>Bajo</v>
      </c>
      <c r="AA1065">
        <v>82</v>
      </c>
      <c r="AB1065" t="str">
        <f t="shared" si="540"/>
        <v>Funcion disminuida</v>
      </c>
      <c r="AC1065">
        <v>16</v>
      </c>
      <c r="AD1065" t="str">
        <f t="shared" si="541"/>
        <v>Normal</v>
      </c>
      <c r="AE1065">
        <v>12</v>
      </c>
      <c r="AF1065" t="str">
        <f t="shared" si="542"/>
        <v>Normal</v>
      </c>
      <c r="AG1065">
        <v>1296</v>
      </c>
      <c r="AH1065" t="str">
        <f t="shared" si="543"/>
        <v>Poliuria</v>
      </c>
      <c r="AI1065">
        <v>0</v>
      </c>
      <c r="AJ1065" t="str">
        <f t="shared" si="544"/>
        <v>No Diabetico</v>
      </c>
      <c r="AK1065">
        <v>87</v>
      </c>
      <c r="AL1065" t="str">
        <f t="shared" si="545"/>
        <v>Normal</v>
      </c>
      <c r="AM1065">
        <v>5.7</v>
      </c>
      <c r="AN1065" t="str">
        <f t="shared" si="546"/>
        <v>Prediabetes</v>
      </c>
      <c r="AO1065">
        <v>166</v>
      </c>
      <c r="AP1065" t="str">
        <f t="shared" si="547"/>
        <v>Normal</v>
      </c>
      <c r="AQ1065">
        <v>106</v>
      </c>
      <c r="AR1065" t="str">
        <f t="shared" si="548"/>
        <v>Casi normal</v>
      </c>
      <c r="AS1065">
        <v>67</v>
      </c>
      <c r="AT1065" t="str">
        <f t="shared" si="549"/>
        <v>Normal</v>
      </c>
      <c r="AU1065">
        <v>106</v>
      </c>
      <c r="AV1065" t="str">
        <f t="shared" si="550"/>
        <v>Normal</v>
      </c>
      <c r="AW1065">
        <v>137</v>
      </c>
      <c r="AX1065" t="str">
        <f t="shared" si="551"/>
        <v>Normal</v>
      </c>
      <c r="AY1065">
        <v>4.2</v>
      </c>
      <c r="AZ1065" t="str">
        <f t="shared" si="552"/>
        <v>Normal</v>
      </c>
      <c r="BA1065">
        <v>14</v>
      </c>
      <c r="BB1065" t="str">
        <f t="shared" si="530"/>
        <v>Normal</v>
      </c>
      <c r="BC1065">
        <v>9.4</v>
      </c>
      <c r="BD1065" t="str">
        <f t="shared" si="553"/>
        <v>Normal</v>
      </c>
      <c r="BE1065">
        <v>3.6</v>
      </c>
      <c r="BF1065" t="str">
        <f t="shared" si="554"/>
        <v>Normal</v>
      </c>
      <c r="BG1065">
        <v>0</v>
      </c>
      <c r="BH1065" t="str">
        <f t="shared" si="555"/>
        <v>No Toma ECA</v>
      </c>
      <c r="BI1065">
        <v>0</v>
      </c>
      <c r="BJ1065" t="str">
        <f t="shared" si="556"/>
        <v>No toma ARB</v>
      </c>
      <c r="BK1065">
        <v>0</v>
      </c>
      <c r="BL1065" t="str">
        <f t="shared" si="557"/>
        <v>No toma diureticos</v>
      </c>
      <c r="BM1065">
        <v>0</v>
      </c>
      <c r="BN1065" t="str">
        <f t="shared" si="558"/>
        <v>No toma estatinas</v>
      </c>
      <c r="BO1065">
        <v>0</v>
      </c>
      <c r="BP1065" t="str">
        <f t="shared" si="559"/>
        <v>Sano</v>
      </c>
      <c r="BQ1065">
        <v>0</v>
      </c>
      <c r="BR1065" t="str">
        <f t="shared" si="560"/>
        <v>Sano</v>
      </c>
    </row>
    <row r="1066" spans="1:70" x14ac:dyDescent="0.25">
      <c r="A1066" t="s">
        <v>1066</v>
      </c>
      <c r="B1066">
        <v>68</v>
      </c>
      <c r="C1066" t="str">
        <f t="shared" si="531"/>
        <v>Adulto Mayor</v>
      </c>
      <c r="D1066" t="s">
        <v>1</v>
      </c>
      <c r="E1066">
        <v>25.7</v>
      </c>
      <c r="F1066" t="str">
        <f t="shared" si="532"/>
        <v>Sobrepeso</v>
      </c>
      <c r="G1066">
        <v>1</v>
      </c>
      <c r="H1066" t="str">
        <f t="shared" si="533"/>
        <v>Tiene herencia</v>
      </c>
      <c r="I1066">
        <v>128</v>
      </c>
      <c r="J1066">
        <v>77</v>
      </c>
      <c r="K1066">
        <v>73</v>
      </c>
      <c r="L1066" t="str">
        <f t="shared" si="534"/>
        <v>Normal</v>
      </c>
      <c r="M1066">
        <v>64</v>
      </c>
      <c r="N1066" t="str">
        <f t="shared" si="535"/>
        <v>Normal</v>
      </c>
      <c r="O1066">
        <v>1</v>
      </c>
      <c r="P1066" t="str">
        <f t="shared" si="536"/>
        <v>Sin limitaciones</v>
      </c>
      <c r="Q1066">
        <v>0</v>
      </c>
      <c r="R1066" t="str">
        <f t="shared" si="537"/>
        <v>No tiene cetoacidosis</v>
      </c>
      <c r="S1066">
        <v>0</v>
      </c>
      <c r="T1066" t="str">
        <f t="shared" si="538"/>
        <v>No tiene Insuficiencia</v>
      </c>
      <c r="U1066">
        <v>1</v>
      </c>
      <c r="V1066" t="str">
        <f t="shared" si="539"/>
        <v>Hipertenso</v>
      </c>
      <c r="W1066">
        <v>0.8</v>
      </c>
      <c r="X1066" t="str">
        <f t="shared" si="528"/>
        <v>Normal</v>
      </c>
      <c r="Y1066">
        <v>29</v>
      </c>
      <c r="Z1066" t="str">
        <f t="shared" si="529"/>
        <v>Normal</v>
      </c>
      <c r="AA1066">
        <v>79</v>
      </c>
      <c r="AB1066" t="str">
        <f t="shared" si="540"/>
        <v>Funcion disminuida</v>
      </c>
      <c r="AC1066">
        <v>20</v>
      </c>
      <c r="AD1066" t="str">
        <f t="shared" si="541"/>
        <v>Normal</v>
      </c>
      <c r="AE1066">
        <v>14</v>
      </c>
      <c r="AF1066" t="str">
        <f t="shared" si="542"/>
        <v>Normal</v>
      </c>
      <c r="AG1066">
        <v>2337</v>
      </c>
      <c r="AH1066" t="str">
        <f t="shared" si="543"/>
        <v>Poliuria</v>
      </c>
      <c r="AI1066">
        <v>1</v>
      </c>
      <c r="AJ1066" t="str">
        <f t="shared" si="544"/>
        <v>Diabetico</v>
      </c>
      <c r="AK1066">
        <v>109</v>
      </c>
      <c r="AL1066" t="str">
        <f t="shared" si="545"/>
        <v>Prediabetes</v>
      </c>
      <c r="AM1066">
        <v>5.8</v>
      </c>
      <c r="AN1066" t="str">
        <f t="shared" si="546"/>
        <v>Prediabetes</v>
      </c>
      <c r="AO1066">
        <v>188</v>
      </c>
      <c r="AP1066" t="str">
        <f t="shared" si="547"/>
        <v>Normal</v>
      </c>
      <c r="AQ1066">
        <v>122</v>
      </c>
      <c r="AR1066" t="str">
        <f t="shared" si="548"/>
        <v>Casi normal</v>
      </c>
      <c r="AS1066">
        <v>61</v>
      </c>
      <c r="AT1066" t="str">
        <f t="shared" si="549"/>
        <v>Normal</v>
      </c>
      <c r="AU1066">
        <v>92</v>
      </c>
      <c r="AV1066" t="str">
        <f t="shared" si="550"/>
        <v>Normal</v>
      </c>
      <c r="AW1066">
        <v>142</v>
      </c>
      <c r="AX1066" t="str">
        <f t="shared" si="551"/>
        <v>Normal</v>
      </c>
      <c r="AY1066">
        <v>5</v>
      </c>
      <c r="AZ1066" t="str">
        <f t="shared" si="552"/>
        <v>Normal</v>
      </c>
      <c r="BA1066">
        <v>12.5</v>
      </c>
      <c r="BB1066" t="str">
        <f t="shared" si="530"/>
        <v>Baja</v>
      </c>
      <c r="BC1066">
        <v>9.5</v>
      </c>
      <c r="BD1066" t="str">
        <f t="shared" si="553"/>
        <v>Normal</v>
      </c>
      <c r="BE1066">
        <v>3.3</v>
      </c>
      <c r="BF1066" t="str">
        <f t="shared" si="554"/>
        <v>Normal</v>
      </c>
      <c r="BG1066">
        <v>1</v>
      </c>
      <c r="BH1066" t="str">
        <f t="shared" si="555"/>
        <v>Toma ECA</v>
      </c>
      <c r="BI1066">
        <v>0</v>
      </c>
      <c r="BJ1066" t="str">
        <f t="shared" si="556"/>
        <v>No toma ARB</v>
      </c>
      <c r="BK1066">
        <v>0</v>
      </c>
      <c r="BL1066" t="str">
        <f t="shared" si="557"/>
        <v>No toma diureticos</v>
      </c>
      <c r="BM1066">
        <v>1</v>
      </c>
      <c r="BN1066" t="str">
        <f t="shared" si="558"/>
        <v>Toma estatinas</v>
      </c>
      <c r="BO1066">
        <v>0</v>
      </c>
      <c r="BP1066" t="str">
        <f t="shared" si="559"/>
        <v>Sano</v>
      </c>
      <c r="BQ1066">
        <v>1</v>
      </c>
      <c r="BR1066" t="str">
        <f t="shared" si="560"/>
        <v>Enfermedad cardiovascular</v>
      </c>
    </row>
    <row r="1067" spans="1:70" x14ac:dyDescent="0.25">
      <c r="A1067" t="s">
        <v>1067</v>
      </c>
      <c r="B1067">
        <v>57</v>
      </c>
      <c r="C1067" t="str">
        <f t="shared" si="531"/>
        <v>Adulto</v>
      </c>
      <c r="D1067" t="s">
        <v>1</v>
      </c>
      <c r="E1067">
        <v>28.4</v>
      </c>
      <c r="F1067" t="str">
        <f t="shared" si="532"/>
        <v>Sobrepeso</v>
      </c>
      <c r="G1067">
        <v>1</v>
      </c>
      <c r="H1067" t="str">
        <f t="shared" si="533"/>
        <v>Tiene herencia</v>
      </c>
      <c r="I1067">
        <v>186</v>
      </c>
      <c r="J1067">
        <v>110</v>
      </c>
      <c r="K1067">
        <v>101</v>
      </c>
      <c r="L1067" t="str">
        <f t="shared" si="534"/>
        <v>Taquicardia</v>
      </c>
      <c r="M1067">
        <v>32</v>
      </c>
      <c r="N1067" t="str">
        <f t="shared" si="535"/>
        <v>Reducida</v>
      </c>
      <c r="O1067">
        <v>2</v>
      </c>
      <c r="P1067" t="str">
        <f t="shared" si="536"/>
        <v>Ligera limitaciones</v>
      </c>
      <c r="Q1067">
        <v>0</v>
      </c>
      <c r="R1067" t="str">
        <f t="shared" si="537"/>
        <v>No tiene cetoacidosis</v>
      </c>
      <c r="S1067">
        <v>1</v>
      </c>
      <c r="T1067" t="str">
        <f t="shared" si="538"/>
        <v>Tiene Insuficiencia</v>
      </c>
      <c r="U1067">
        <v>1</v>
      </c>
      <c r="V1067" t="str">
        <f t="shared" si="539"/>
        <v>Hipertenso</v>
      </c>
      <c r="W1067">
        <v>1.9</v>
      </c>
      <c r="X1067" t="str">
        <f t="shared" si="528"/>
        <v>Alto</v>
      </c>
      <c r="Y1067">
        <v>96</v>
      </c>
      <c r="Z1067" t="str">
        <f t="shared" si="529"/>
        <v>Elevado</v>
      </c>
      <c r="AA1067">
        <v>33</v>
      </c>
      <c r="AB1067" t="str">
        <f t="shared" si="540"/>
        <v>Funcion disminuida moderada</v>
      </c>
      <c r="AC1067">
        <v>1950</v>
      </c>
      <c r="AD1067" t="str">
        <f t="shared" si="541"/>
        <v>Proteinuria</v>
      </c>
      <c r="AE1067">
        <v>1755</v>
      </c>
      <c r="AF1067" t="str">
        <f t="shared" si="542"/>
        <v>Macroalbuminuria</v>
      </c>
      <c r="AG1067">
        <v>512</v>
      </c>
      <c r="AH1067" t="str">
        <f t="shared" si="543"/>
        <v>Poliuria</v>
      </c>
      <c r="AI1067">
        <v>0</v>
      </c>
      <c r="AJ1067" t="str">
        <f t="shared" si="544"/>
        <v>No Diabetico</v>
      </c>
      <c r="AK1067">
        <v>162</v>
      </c>
      <c r="AL1067" t="str">
        <f t="shared" si="545"/>
        <v>Diabetes</v>
      </c>
      <c r="AM1067">
        <v>7.6</v>
      </c>
      <c r="AN1067" t="str">
        <f t="shared" si="546"/>
        <v>Diabetes</v>
      </c>
      <c r="AO1067">
        <v>253</v>
      </c>
      <c r="AP1067" t="str">
        <f t="shared" si="547"/>
        <v>Riesgo</v>
      </c>
      <c r="AQ1067">
        <v>158</v>
      </c>
      <c r="AR1067" t="str">
        <f t="shared" si="548"/>
        <v>Limite alto</v>
      </c>
      <c r="AS1067">
        <v>45</v>
      </c>
      <c r="AT1067" t="str">
        <f t="shared" si="549"/>
        <v>Bajo</v>
      </c>
      <c r="AU1067">
        <v>316</v>
      </c>
      <c r="AV1067" t="str">
        <f t="shared" si="550"/>
        <v>Alto</v>
      </c>
      <c r="AW1067">
        <v>137</v>
      </c>
      <c r="AX1067" t="str">
        <f t="shared" si="551"/>
        <v>Normal</v>
      </c>
      <c r="AY1067">
        <v>5.4</v>
      </c>
      <c r="AZ1067" t="str">
        <f t="shared" si="552"/>
        <v>Alto</v>
      </c>
      <c r="BA1067">
        <v>10.7</v>
      </c>
      <c r="BB1067" t="str">
        <f t="shared" si="530"/>
        <v>Baja</v>
      </c>
      <c r="BC1067">
        <v>7.7</v>
      </c>
      <c r="BD1067" t="str">
        <f t="shared" si="553"/>
        <v>Bajo</v>
      </c>
      <c r="BE1067">
        <v>6.7</v>
      </c>
      <c r="BF1067" t="str">
        <f t="shared" si="554"/>
        <v>Alto</v>
      </c>
      <c r="BG1067">
        <v>1</v>
      </c>
      <c r="BH1067" t="str">
        <f t="shared" si="555"/>
        <v>Toma ECA</v>
      </c>
      <c r="BI1067">
        <v>0</v>
      </c>
      <c r="BJ1067" t="str">
        <f t="shared" si="556"/>
        <v>No toma ARB</v>
      </c>
      <c r="BK1067">
        <v>0</v>
      </c>
      <c r="BL1067" t="str">
        <f t="shared" si="557"/>
        <v>No toma diureticos</v>
      </c>
      <c r="BM1067">
        <v>1</v>
      </c>
      <c r="BN1067" t="str">
        <f t="shared" si="558"/>
        <v>Toma estatinas</v>
      </c>
      <c r="BO1067">
        <v>1</v>
      </c>
      <c r="BP1067" t="str">
        <f t="shared" si="559"/>
        <v>Enfermedad renal</v>
      </c>
      <c r="BQ1067">
        <v>0</v>
      </c>
      <c r="BR1067" t="str">
        <f t="shared" si="560"/>
        <v>Sano</v>
      </c>
    </row>
    <row r="1068" spans="1:70" x14ac:dyDescent="0.25">
      <c r="A1068" t="s">
        <v>1068</v>
      </c>
      <c r="B1068">
        <v>67</v>
      </c>
      <c r="C1068" t="str">
        <f t="shared" si="531"/>
        <v>Adulto Mayor</v>
      </c>
      <c r="D1068" t="s">
        <v>6</v>
      </c>
      <c r="E1068">
        <v>25.3</v>
      </c>
      <c r="F1068" t="str">
        <f t="shared" si="532"/>
        <v>Sobrepeso</v>
      </c>
      <c r="G1068">
        <v>0</v>
      </c>
      <c r="H1068" t="str">
        <f t="shared" si="533"/>
        <v>No tiene herencia</v>
      </c>
      <c r="I1068">
        <v>120</v>
      </c>
      <c r="J1068">
        <v>66</v>
      </c>
      <c r="K1068">
        <v>67</v>
      </c>
      <c r="L1068" t="str">
        <f t="shared" si="534"/>
        <v>Normal</v>
      </c>
      <c r="M1068">
        <v>54</v>
      </c>
      <c r="N1068" t="str">
        <f t="shared" si="535"/>
        <v>Normal</v>
      </c>
      <c r="O1068">
        <v>2</v>
      </c>
      <c r="P1068" t="str">
        <f t="shared" si="536"/>
        <v>Ligera limitaciones</v>
      </c>
      <c r="Q1068">
        <v>0</v>
      </c>
      <c r="R1068" t="str">
        <f t="shared" si="537"/>
        <v>No tiene cetoacidosis</v>
      </c>
      <c r="S1068">
        <v>0</v>
      </c>
      <c r="T1068" t="str">
        <f t="shared" si="538"/>
        <v>No tiene Insuficiencia</v>
      </c>
      <c r="U1068">
        <v>0</v>
      </c>
      <c r="V1068" t="str">
        <f t="shared" si="539"/>
        <v>Normotenso</v>
      </c>
      <c r="W1068">
        <v>0.7</v>
      </c>
      <c r="X1068" t="str">
        <f t="shared" si="528"/>
        <v>Normal</v>
      </c>
      <c r="Y1068">
        <v>28</v>
      </c>
      <c r="Z1068" t="str">
        <f t="shared" si="529"/>
        <v>Normal</v>
      </c>
      <c r="AA1068">
        <v>63</v>
      </c>
      <c r="AB1068" t="str">
        <f t="shared" si="540"/>
        <v>Funcion disminuida</v>
      </c>
      <c r="AC1068">
        <v>12</v>
      </c>
      <c r="AD1068" t="str">
        <f t="shared" si="541"/>
        <v>Normal</v>
      </c>
      <c r="AE1068">
        <v>9</v>
      </c>
      <c r="AF1068" t="str">
        <f t="shared" si="542"/>
        <v>Normal</v>
      </c>
      <c r="AG1068">
        <v>1127</v>
      </c>
      <c r="AH1068" t="str">
        <f t="shared" si="543"/>
        <v>Poliuria</v>
      </c>
      <c r="AI1068">
        <v>0</v>
      </c>
      <c r="AJ1068" t="str">
        <f t="shared" si="544"/>
        <v>No Diabetico</v>
      </c>
      <c r="AK1068">
        <v>105</v>
      </c>
      <c r="AL1068" t="str">
        <f t="shared" si="545"/>
        <v>Prediabetes</v>
      </c>
      <c r="AM1068">
        <v>6.2</v>
      </c>
      <c r="AN1068" t="str">
        <f t="shared" si="546"/>
        <v>Prediabetes</v>
      </c>
      <c r="AO1068">
        <v>161</v>
      </c>
      <c r="AP1068" t="str">
        <f t="shared" si="547"/>
        <v>Normal</v>
      </c>
      <c r="AQ1068">
        <v>94</v>
      </c>
      <c r="AR1068" t="str">
        <f t="shared" si="548"/>
        <v>Normal</v>
      </c>
      <c r="AS1068">
        <v>59</v>
      </c>
      <c r="AT1068" t="str">
        <f t="shared" si="549"/>
        <v>Bajo</v>
      </c>
      <c r="AU1068">
        <v>131</v>
      </c>
      <c r="AV1068" t="str">
        <f t="shared" si="550"/>
        <v>Normal</v>
      </c>
      <c r="AW1068">
        <v>144</v>
      </c>
      <c r="AX1068" t="str">
        <f t="shared" si="551"/>
        <v>Normal</v>
      </c>
      <c r="AY1068">
        <v>4.5999999999999996</v>
      </c>
      <c r="AZ1068" t="str">
        <f t="shared" si="552"/>
        <v>Normal</v>
      </c>
      <c r="BA1068">
        <v>12.9</v>
      </c>
      <c r="BB1068" t="str">
        <f t="shared" si="530"/>
        <v>Normal</v>
      </c>
      <c r="BC1068">
        <v>9.8000000000000007</v>
      </c>
      <c r="BD1068" t="str">
        <f t="shared" si="553"/>
        <v>Normal</v>
      </c>
      <c r="BE1068">
        <v>4.3</v>
      </c>
      <c r="BF1068" t="str">
        <f t="shared" si="554"/>
        <v>Normal</v>
      </c>
      <c r="BG1068">
        <v>0</v>
      </c>
      <c r="BH1068" t="str">
        <f t="shared" si="555"/>
        <v>No Toma ECA</v>
      </c>
      <c r="BI1068">
        <v>1</v>
      </c>
      <c r="BJ1068" t="str">
        <f t="shared" si="556"/>
        <v>Toma ARB</v>
      </c>
      <c r="BK1068">
        <v>0</v>
      </c>
      <c r="BL1068" t="str">
        <f t="shared" si="557"/>
        <v>No toma diureticos</v>
      </c>
      <c r="BM1068">
        <v>1</v>
      </c>
      <c r="BN1068" t="str">
        <f t="shared" si="558"/>
        <v>Toma estatinas</v>
      </c>
      <c r="BO1068">
        <v>0</v>
      </c>
      <c r="BP1068" t="str">
        <f t="shared" si="559"/>
        <v>Sano</v>
      </c>
      <c r="BQ1068">
        <v>1</v>
      </c>
      <c r="BR1068" t="str">
        <f t="shared" si="560"/>
        <v>Enfermedad cardiovascular</v>
      </c>
    </row>
    <row r="1069" spans="1:70" x14ac:dyDescent="0.25">
      <c r="A1069" t="s">
        <v>1069</v>
      </c>
      <c r="B1069">
        <v>59</v>
      </c>
      <c r="C1069" t="str">
        <f t="shared" si="531"/>
        <v>Adulto</v>
      </c>
      <c r="D1069" t="s">
        <v>6</v>
      </c>
      <c r="E1069">
        <v>28</v>
      </c>
      <c r="F1069" t="str">
        <f t="shared" si="532"/>
        <v>Sobrepeso</v>
      </c>
      <c r="G1069">
        <v>1</v>
      </c>
      <c r="H1069" t="str">
        <f t="shared" si="533"/>
        <v>Tiene herencia</v>
      </c>
      <c r="I1069">
        <v>156</v>
      </c>
      <c r="J1069">
        <v>108</v>
      </c>
      <c r="K1069">
        <v>80</v>
      </c>
      <c r="L1069" t="str">
        <f t="shared" si="534"/>
        <v>Normal</v>
      </c>
      <c r="M1069">
        <v>38</v>
      </c>
      <c r="N1069" t="str">
        <f t="shared" si="535"/>
        <v>Reducida</v>
      </c>
      <c r="O1069">
        <v>2</v>
      </c>
      <c r="P1069" t="str">
        <f t="shared" si="536"/>
        <v>Ligera limitaciones</v>
      </c>
      <c r="Q1069">
        <v>1</v>
      </c>
      <c r="R1069" t="str">
        <f t="shared" si="537"/>
        <v>Tiene cetoacidosis</v>
      </c>
      <c r="S1069">
        <v>1</v>
      </c>
      <c r="T1069" t="str">
        <f t="shared" si="538"/>
        <v>Tiene Insuficiencia</v>
      </c>
      <c r="U1069">
        <v>1</v>
      </c>
      <c r="V1069" t="str">
        <f t="shared" si="539"/>
        <v>Hipertenso</v>
      </c>
      <c r="W1069">
        <v>3.2</v>
      </c>
      <c r="X1069" t="str">
        <f t="shared" si="528"/>
        <v>Alto</v>
      </c>
      <c r="Y1069">
        <v>117</v>
      </c>
      <c r="Z1069" t="str">
        <f t="shared" si="529"/>
        <v>Riesgo</v>
      </c>
      <c r="AA1069">
        <v>23</v>
      </c>
      <c r="AB1069" t="str">
        <f t="shared" si="540"/>
        <v>Dismucion grave</v>
      </c>
      <c r="AC1069">
        <v>665</v>
      </c>
      <c r="AD1069" t="str">
        <f t="shared" si="541"/>
        <v>Proteinuria</v>
      </c>
      <c r="AE1069">
        <v>465</v>
      </c>
      <c r="AF1069" t="str">
        <f t="shared" si="542"/>
        <v>Macroalbuminuria</v>
      </c>
      <c r="AG1069">
        <v>700</v>
      </c>
      <c r="AH1069" t="str">
        <f t="shared" si="543"/>
        <v>Poliuria</v>
      </c>
      <c r="AI1069">
        <v>1</v>
      </c>
      <c r="AJ1069" t="str">
        <f t="shared" si="544"/>
        <v>Diabetico</v>
      </c>
      <c r="AK1069">
        <v>141</v>
      </c>
      <c r="AL1069" t="str">
        <f t="shared" si="545"/>
        <v>Diabetes</v>
      </c>
      <c r="AM1069">
        <v>9.3000000000000007</v>
      </c>
      <c r="AN1069" t="str">
        <f t="shared" si="546"/>
        <v>Diabetes</v>
      </c>
      <c r="AO1069">
        <v>275</v>
      </c>
      <c r="AP1069" t="str">
        <f t="shared" si="547"/>
        <v>Riesgo</v>
      </c>
      <c r="AQ1069">
        <v>184</v>
      </c>
      <c r="AR1069" t="str">
        <f t="shared" si="548"/>
        <v>Alto</v>
      </c>
      <c r="AS1069">
        <v>40</v>
      </c>
      <c r="AT1069" t="str">
        <f t="shared" si="549"/>
        <v>Bajo</v>
      </c>
      <c r="AU1069">
        <v>435</v>
      </c>
      <c r="AV1069" t="str">
        <f t="shared" si="550"/>
        <v>Alto</v>
      </c>
      <c r="AW1069">
        <v>130</v>
      </c>
      <c r="AX1069" t="str">
        <f t="shared" si="551"/>
        <v>Bajo</v>
      </c>
      <c r="AY1069">
        <v>6.5</v>
      </c>
      <c r="AZ1069" t="str">
        <f t="shared" si="552"/>
        <v>Alto</v>
      </c>
      <c r="BA1069">
        <v>9.1</v>
      </c>
      <c r="BB1069" t="str">
        <f t="shared" si="530"/>
        <v>Baja</v>
      </c>
      <c r="BC1069">
        <v>8.5</v>
      </c>
      <c r="BD1069" t="str">
        <f t="shared" si="553"/>
        <v>Normal</v>
      </c>
      <c r="BE1069">
        <v>5</v>
      </c>
      <c r="BF1069" t="str">
        <f t="shared" si="554"/>
        <v>Alto</v>
      </c>
      <c r="BG1069">
        <v>1</v>
      </c>
      <c r="BH1069" t="str">
        <f t="shared" si="555"/>
        <v>Toma ECA</v>
      </c>
      <c r="BI1069">
        <v>0</v>
      </c>
      <c r="BJ1069" t="str">
        <f t="shared" si="556"/>
        <v>No toma ARB</v>
      </c>
      <c r="BK1069">
        <v>1</v>
      </c>
      <c r="BL1069" t="str">
        <f t="shared" si="557"/>
        <v>Toma diureticos</v>
      </c>
      <c r="BM1069">
        <v>1</v>
      </c>
      <c r="BN1069" t="str">
        <f t="shared" si="558"/>
        <v>Toma estatinas</v>
      </c>
      <c r="BO1069">
        <v>1</v>
      </c>
      <c r="BP1069" t="str">
        <f t="shared" si="559"/>
        <v>Enfermedad renal</v>
      </c>
      <c r="BQ1069">
        <v>0</v>
      </c>
      <c r="BR1069" t="str">
        <f t="shared" si="560"/>
        <v>Sano</v>
      </c>
    </row>
    <row r="1070" spans="1:70" x14ac:dyDescent="0.25">
      <c r="A1070" t="s">
        <v>1070</v>
      </c>
      <c r="B1070">
        <v>65</v>
      </c>
      <c r="C1070" t="str">
        <f t="shared" si="531"/>
        <v>Adulto Mayor</v>
      </c>
      <c r="D1070" t="s">
        <v>6</v>
      </c>
      <c r="E1070">
        <v>25.1</v>
      </c>
      <c r="F1070" t="str">
        <f t="shared" si="532"/>
        <v>Sobrepeso</v>
      </c>
      <c r="G1070">
        <v>0</v>
      </c>
      <c r="H1070" t="str">
        <f t="shared" si="533"/>
        <v>No tiene herencia</v>
      </c>
      <c r="I1070">
        <v>114</v>
      </c>
      <c r="J1070">
        <v>84</v>
      </c>
      <c r="K1070">
        <v>63</v>
      </c>
      <c r="L1070" t="str">
        <f t="shared" si="534"/>
        <v>Normal</v>
      </c>
      <c r="M1070">
        <v>51</v>
      </c>
      <c r="N1070" t="str">
        <f t="shared" si="535"/>
        <v>Normal</v>
      </c>
      <c r="O1070">
        <v>2</v>
      </c>
      <c r="P1070" t="str">
        <f t="shared" si="536"/>
        <v>Ligera limitaciones</v>
      </c>
      <c r="Q1070">
        <v>0</v>
      </c>
      <c r="R1070" t="str">
        <f t="shared" si="537"/>
        <v>No tiene cetoacidosis</v>
      </c>
      <c r="S1070">
        <v>0</v>
      </c>
      <c r="T1070" t="str">
        <f t="shared" si="538"/>
        <v>No tiene Insuficiencia</v>
      </c>
      <c r="U1070">
        <v>0</v>
      </c>
      <c r="V1070" t="str">
        <f t="shared" si="539"/>
        <v>Normotenso</v>
      </c>
      <c r="W1070">
        <v>0.8</v>
      </c>
      <c r="X1070" t="str">
        <f t="shared" si="528"/>
        <v>Normal</v>
      </c>
      <c r="Y1070">
        <v>32</v>
      </c>
      <c r="Z1070" t="str">
        <f t="shared" si="529"/>
        <v>Normal</v>
      </c>
      <c r="AA1070">
        <v>83</v>
      </c>
      <c r="AB1070" t="str">
        <f t="shared" si="540"/>
        <v>Funcion disminuida</v>
      </c>
      <c r="AC1070">
        <v>20</v>
      </c>
      <c r="AD1070" t="str">
        <f t="shared" si="541"/>
        <v>Normal</v>
      </c>
      <c r="AE1070">
        <v>16</v>
      </c>
      <c r="AF1070" t="str">
        <f t="shared" si="542"/>
        <v>Normal</v>
      </c>
      <c r="AG1070">
        <v>1310</v>
      </c>
      <c r="AH1070" t="str">
        <f t="shared" si="543"/>
        <v>Poliuria</v>
      </c>
      <c r="AI1070">
        <v>0</v>
      </c>
      <c r="AJ1070" t="str">
        <f t="shared" si="544"/>
        <v>No Diabetico</v>
      </c>
      <c r="AK1070">
        <v>125</v>
      </c>
      <c r="AL1070" t="str">
        <f t="shared" si="545"/>
        <v>Prediabetes</v>
      </c>
      <c r="AM1070">
        <v>6.4</v>
      </c>
      <c r="AN1070" t="str">
        <f t="shared" si="546"/>
        <v>Prediabetes</v>
      </c>
      <c r="AO1070">
        <v>150</v>
      </c>
      <c r="AP1070" t="str">
        <f t="shared" si="547"/>
        <v>Normal</v>
      </c>
      <c r="AQ1070">
        <v>92</v>
      </c>
      <c r="AR1070" t="str">
        <f t="shared" si="548"/>
        <v>Normal</v>
      </c>
      <c r="AS1070">
        <v>45</v>
      </c>
      <c r="AT1070" t="str">
        <f t="shared" si="549"/>
        <v>Bajo</v>
      </c>
      <c r="AU1070">
        <v>101</v>
      </c>
      <c r="AV1070" t="str">
        <f t="shared" si="550"/>
        <v>Normal</v>
      </c>
      <c r="AW1070">
        <v>135</v>
      </c>
      <c r="AX1070" t="str">
        <f t="shared" si="551"/>
        <v>Normal</v>
      </c>
      <c r="AY1070">
        <v>4</v>
      </c>
      <c r="AZ1070" t="str">
        <f t="shared" si="552"/>
        <v>Normal</v>
      </c>
      <c r="BA1070">
        <v>13.1</v>
      </c>
      <c r="BB1070" t="str">
        <f t="shared" si="530"/>
        <v>Normal</v>
      </c>
      <c r="BC1070">
        <v>9.6999999999999993</v>
      </c>
      <c r="BD1070" t="str">
        <f t="shared" si="553"/>
        <v>Normal</v>
      </c>
      <c r="BE1070">
        <v>2.6</v>
      </c>
      <c r="BF1070" t="str">
        <f t="shared" si="554"/>
        <v>Normal</v>
      </c>
      <c r="BG1070">
        <v>0</v>
      </c>
      <c r="BH1070" t="str">
        <f t="shared" si="555"/>
        <v>No Toma ECA</v>
      </c>
      <c r="BI1070">
        <v>1</v>
      </c>
      <c r="BJ1070" t="str">
        <f t="shared" si="556"/>
        <v>Toma ARB</v>
      </c>
      <c r="BK1070">
        <v>0</v>
      </c>
      <c r="BL1070" t="str">
        <f t="shared" si="557"/>
        <v>No toma diureticos</v>
      </c>
      <c r="BM1070">
        <v>0</v>
      </c>
      <c r="BN1070" t="str">
        <f t="shared" si="558"/>
        <v>No toma estatinas</v>
      </c>
      <c r="BO1070">
        <v>0</v>
      </c>
      <c r="BP1070" t="str">
        <f t="shared" si="559"/>
        <v>Sano</v>
      </c>
      <c r="BQ1070">
        <v>1</v>
      </c>
      <c r="BR1070" t="str">
        <f t="shared" si="560"/>
        <v>Enfermedad cardiovascular</v>
      </c>
    </row>
    <row r="1071" spans="1:70" x14ac:dyDescent="0.25">
      <c r="A1071" t="s">
        <v>1071</v>
      </c>
      <c r="B1071">
        <v>66</v>
      </c>
      <c r="C1071" t="str">
        <f t="shared" si="531"/>
        <v>Adulto Mayor</v>
      </c>
      <c r="D1071" t="s">
        <v>6</v>
      </c>
      <c r="E1071">
        <v>28.3</v>
      </c>
      <c r="F1071" t="str">
        <f t="shared" si="532"/>
        <v>Sobrepeso</v>
      </c>
      <c r="G1071">
        <v>1</v>
      </c>
      <c r="H1071" t="str">
        <f t="shared" si="533"/>
        <v>Tiene herencia</v>
      </c>
      <c r="I1071">
        <v>106</v>
      </c>
      <c r="J1071">
        <v>82</v>
      </c>
      <c r="K1071">
        <v>69</v>
      </c>
      <c r="L1071" t="str">
        <f t="shared" si="534"/>
        <v>Normal</v>
      </c>
      <c r="M1071">
        <v>59</v>
      </c>
      <c r="N1071" t="str">
        <f t="shared" si="535"/>
        <v>Normal</v>
      </c>
      <c r="O1071">
        <v>1</v>
      </c>
      <c r="P1071" t="str">
        <f t="shared" si="536"/>
        <v>Sin limitaciones</v>
      </c>
      <c r="Q1071">
        <v>0</v>
      </c>
      <c r="R1071" t="str">
        <f t="shared" si="537"/>
        <v>No tiene cetoacidosis</v>
      </c>
      <c r="S1071">
        <v>0</v>
      </c>
      <c r="T1071" t="str">
        <f t="shared" si="538"/>
        <v>No tiene Insuficiencia</v>
      </c>
      <c r="U1071">
        <v>0</v>
      </c>
      <c r="V1071" t="str">
        <f t="shared" si="539"/>
        <v>Normotenso</v>
      </c>
      <c r="W1071">
        <v>0.9</v>
      </c>
      <c r="X1071" t="str">
        <f t="shared" si="528"/>
        <v>Normal</v>
      </c>
      <c r="Y1071">
        <v>15</v>
      </c>
      <c r="Z1071" t="str">
        <f t="shared" si="529"/>
        <v>Bajo</v>
      </c>
      <c r="AA1071">
        <v>61</v>
      </c>
      <c r="AB1071" t="str">
        <f t="shared" si="540"/>
        <v>Funcion disminuida</v>
      </c>
      <c r="AC1071">
        <v>30</v>
      </c>
      <c r="AD1071" t="str">
        <f t="shared" si="541"/>
        <v>Microalbuminuria</v>
      </c>
      <c r="AE1071">
        <v>21</v>
      </c>
      <c r="AF1071" t="str">
        <f t="shared" si="542"/>
        <v>Normal</v>
      </c>
      <c r="AG1071">
        <v>1095</v>
      </c>
      <c r="AH1071" t="str">
        <f t="shared" si="543"/>
        <v>Poliuria</v>
      </c>
      <c r="AI1071">
        <v>0</v>
      </c>
      <c r="AJ1071" t="str">
        <f t="shared" si="544"/>
        <v>No Diabetico</v>
      </c>
      <c r="AK1071">
        <v>108</v>
      </c>
      <c r="AL1071" t="str">
        <f t="shared" si="545"/>
        <v>Prediabetes</v>
      </c>
      <c r="AM1071">
        <v>6</v>
      </c>
      <c r="AN1071" t="str">
        <f t="shared" si="546"/>
        <v>Prediabetes</v>
      </c>
      <c r="AO1071">
        <v>220</v>
      </c>
      <c r="AP1071" t="str">
        <f t="shared" si="547"/>
        <v>Alto</v>
      </c>
      <c r="AQ1071">
        <v>93</v>
      </c>
      <c r="AR1071" t="str">
        <f t="shared" si="548"/>
        <v>Normal</v>
      </c>
      <c r="AS1071">
        <v>68</v>
      </c>
      <c r="AT1071" t="str">
        <f t="shared" si="549"/>
        <v>Normal</v>
      </c>
      <c r="AU1071">
        <v>162</v>
      </c>
      <c r="AV1071" t="str">
        <f t="shared" si="550"/>
        <v>Alto</v>
      </c>
      <c r="AW1071">
        <v>139</v>
      </c>
      <c r="AX1071" t="str">
        <f t="shared" si="551"/>
        <v>Normal</v>
      </c>
      <c r="AY1071">
        <v>4.3</v>
      </c>
      <c r="AZ1071" t="str">
        <f t="shared" si="552"/>
        <v>Normal</v>
      </c>
      <c r="BA1071">
        <v>14.9</v>
      </c>
      <c r="BB1071" t="str">
        <f t="shared" si="530"/>
        <v>Normal</v>
      </c>
      <c r="BC1071">
        <v>9.8000000000000007</v>
      </c>
      <c r="BD1071" t="str">
        <f t="shared" si="553"/>
        <v>Normal</v>
      </c>
      <c r="BE1071">
        <v>3</v>
      </c>
      <c r="BF1071" t="str">
        <f t="shared" si="554"/>
        <v>Normal</v>
      </c>
      <c r="BG1071">
        <v>1</v>
      </c>
      <c r="BH1071" t="str">
        <f t="shared" si="555"/>
        <v>Toma ECA</v>
      </c>
      <c r="BI1071">
        <v>1</v>
      </c>
      <c r="BJ1071" t="str">
        <f t="shared" si="556"/>
        <v>Toma ARB</v>
      </c>
      <c r="BK1071">
        <v>1</v>
      </c>
      <c r="BL1071" t="str">
        <f t="shared" si="557"/>
        <v>Toma diureticos</v>
      </c>
      <c r="BM1071">
        <v>1</v>
      </c>
      <c r="BN1071" t="str">
        <f t="shared" si="558"/>
        <v>Toma estatinas</v>
      </c>
      <c r="BO1071">
        <v>0</v>
      </c>
      <c r="BP1071" t="str">
        <f t="shared" si="559"/>
        <v>Sano</v>
      </c>
      <c r="BQ1071">
        <v>0</v>
      </c>
      <c r="BR1071" t="str">
        <f t="shared" si="560"/>
        <v>Sano</v>
      </c>
    </row>
    <row r="1072" spans="1:70" x14ac:dyDescent="0.25">
      <c r="A1072" t="s">
        <v>1072</v>
      </c>
      <c r="B1072">
        <v>57</v>
      </c>
      <c r="C1072" t="str">
        <f t="shared" si="531"/>
        <v>Adulto</v>
      </c>
      <c r="D1072" t="s">
        <v>1</v>
      </c>
      <c r="E1072">
        <v>22.5</v>
      </c>
      <c r="F1072" t="str">
        <f t="shared" si="532"/>
        <v>Peso Normal</v>
      </c>
      <c r="G1072">
        <v>0</v>
      </c>
      <c r="H1072" t="str">
        <f t="shared" si="533"/>
        <v>No tiene herencia</v>
      </c>
      <c r="I1072">
        <v>120</v>
      </c>
      <c r="J1072">
        <v>69</v>
      </c>
      <c r="K1072">
        <v>70</v>
      </c>
      <c r="L1072" t="str">
        <f t="shared" si="534"/>
        <v>Normal</v>
      </c>
      <c r="M1072">
        <v>60</v>
      </c>
      <c r="N1072" t="str">
        <f t="shared" si="535"/>
        <v>Normal</v>
      </c>
      <c r="O1072">
        <v>1</v>
      </c>
      <c r="P1072" t="str">
        <f t="shared" si="536"/>
        <v>Sin limitaciones</v>
      </c>
      <c r="Q1072">
        <v>0</v>
      </c>
      <c r="R1072" t="str">
        <f t="shared" si="537"/>
        <v>No tiene cetoacidosis</v>
      </c>
      <c r="S1072">
        <v>0</v>
      </c>
      <c r="T1072" t="str">
        <f t="shared" si="538"/>
        <v>No tiene Insuficiencia</v>
      </c>
      <c r="U1072">
        <v>0</v>
      </c>
      <c r="V1072" t="str">
        <f t="shared" si="539"/>
        <v>Normotenso</v>
      </c>
      <c r="W1072">
        <v>0.8</v>
      </c>
      <c r="X1072" t="str">
        <f t="shared" si="528"/>
        <v>Normal</v>
      </c>
      <c r="Y1072">
        <v>15</v>
      </c>
      <c r="Z1072" t="str">
        <f t="shared" si="529"/>
        <v>Bajo</v>
      </c>
      <c r="AA1072">
        <v>85</v>
      </c>
      <c r="AB1072" t="str">
        <f t="shared" si="540"/>
        <v>Funcion disminuida</v>
      </c>
      <c r="AC1072">
        <v>14</v>
      </c>
      <c r="AD1072" t="str">
        <f t="shared" si="541"/>
        <v>Normal</v>
      </c>
      <c r="AE1072">
        <v>12</v>
      </c>
      <c r="AF1072" t="str">
        <f t="shared" si="542"/>
        <v>Normal</v>
      </c>
      <c r="AG1072">
        <v>2018</v>
      </c>
      <c r="AH1072" t="str">
        <f t="shared" si="543"/>
        <v>Poliuria</v>
      </c>
      <c r="AI1072">
        <v>0</v>
      </c>
      <c r="AJ1072" t="str">
        <f t="shared" si="544"/>
        <v>No Diabetico</v>
      </c>
      <c r="AK1072">
        <v>116</v>
      </c>
      <c r="AL1072" t="str">
        <f t="shared" si="545"/>
        <v>Prediabetes</v>
      </c>
      <c r="AM1072">
        <v>5.6</v>
      </c>
      <c r="AN1072" t="str">
        <f t="shared" si="546"/>
        <v>Normal</v>
      </c>
      <c r="AO1072">
        <v>217</v>
      </c>
      <c r="AP1072" t="str">
        <f t="shared" si="547"/>
        <v>Alto</v>
      </c>
      <c r="AQ1072">
        <v>93</v>
      </c>
      <c r="AR1072" t="str">
        <f t="shared" si="548"/>
        <v>Normal</v>
      </c>
      <c r="AS1072">
        <v>69</v>
      </c>
      <c r="AT1072" t="str">
        <f t="shared" si="549"/>
        <v>Normal</v>
      </c>
      <c r="AU1072">
        <v>86</v>
      </c>
      <c r="AV1072" t="str">
        <f t="shared" si="550"/>
        <v>Normal</v>
      </c>
      <c r="AW1072">
        <v>142</v>
      </c>
      <c r="AX1072" t="str">
        <f t="shared" si="551"/>
        <v>Normal</v>
      </c>
      <c r="AY1072">
        <v>4.7</v>
      </c>
      <c r="AZ1072" t="str">
        <f t="shared" si="552"/>
        <v>Normal</v>
      </c>
      <c r="BA1072">
        <v>13</v>
      </c>
      <c r="BB1072" t="str">
        <f t="shared" si="530"/>
        <v>Baja</v>
      </c>
      <c r="BC1072">
        <v>10.5</v>
      </c>
      <c r="BD1072" t="str">
        <f t="shared" si="553"/>
        <v>Normal</v>
      </c>
      <c r="BE1072">
        <v>2.9</v>
      </c>
      <c r="BF1072" t="str">
        <f t="shared" si="554"/>
        <v>Normal</v>
      </c>
      <c r="BG1072">
        <v>1</v>
      </c>
      <c r="BH1072" t="str">
        <f t="shared" si="555"/>
        <v>Toma ECA</v>
      </c>
      <c r="BI1072">
        <v>0</v>
      </c>
      <c r="BJ1072" t="str">
        <f t="shared" si="556"/>
        <v>No toma ARB</v>
      </c>
      <c r="BK1072">
        <v>0</v>
      </c>
      <c r="BL1072" t="str">
        <f t="shared" si="557"/>
        <v>No toma diureticos</v>
      </c>
      <c r="BM1072">
        <v>1</v>
      </c>
      <c r="BN1072" t="str">
        <f t="shared" si="558"/>
        <v>Toma estatinas</v>
      </c>
      <c r="BO1072">
        <v>0</v>
      </c>
      <c r="BP1072" t="str">
        <f t="shared" si="559"/>
        <v>Sano</v>
      </c>
      <c r="BQ1072">
        <v>0</v>
      </c>
      <c r="BR1072" t="str">
        <f t="shared" si="560"/>
        <v>Sano</v>
      </c>
    </row>
    <row r="1073" spans="1:70" x14ac:dyDescent="0.25">
      <c r="A1073" t="s">
        <v>1073</v>
      </c>
      <c r="B1073">
        <v>83</v>
      </c>
      <c r="C1073" t="str">
        <f t="shared" si="531"/>
        <v>Adulto Mayor</v>
      </c>
      <c r="D1073" t="s">
        <v>6</v>
      </c>
      <c r="E1073">
        <v>36</v>
      </c>
      <c r="F1073" t="str">
        <f t="shared" si="532"/>
        <v>Obesidad II</v>
      </c>
      <c r="G1073">
        <v>1</v>
      </c>
      <c r="H1073" t="str">
        <f t="shared" si="533"/>
        <v>Tiene herencia</v>
      </c>
      <c r="I1073">
        <v>167</v>
      </c>
      <c r="J1073">
        <v>92</v>
      </c>
      <c r="K1073">
        <v>87</v>
      </c>
      <c r="L1073" t="str">
        <f t="shared" si="534"/>
        <v>Normal</v>
      </c>
      <c r="M1073">
        <v>40</v>
      </c>
      <c r="N1073" t="str">
        <f t="shared" si="535"/>
        <v>Reducida</v>
      </c>
      <c r="O1073">
        <v>4</v>
      </c>
      <c r="P1073" t="str">
        <f t="shared" si="536"/>
        <v>Incapacidad</v>
      </c>
      <c r="Q1073">
        <v>1</v>
      </c>
      <c r="R1073" t="str">
        <f t="shared" si="537"/>
        <v>Tiene cetoacidosis</v>
      </c>
      <c r="S1073">
        <v>1</v>
      </c>
      <c r="T1073" t="str">
        <f t="shared" si="538"/>
        <v>Tiene Insuficiencia</v>
      </c>
      <c r="U1073">
        <v>1</v>
      </c>
      <c r="V1073" t="str">
        <f t="shared" si="539"/>
        <v>Hipertenso</v>
      </c>
      <c r="W1073">
        <v>3.8</v>
      </c>
      <c r="X1073" t="str">
        <f t="shared" si="528"/>
        <v>Alto</v>
      </c>
      <c r="Y1073">
        <v>106</v>
      </c>
      <c r="Z1073" t="str">
        <f t="shared" si="529"/>
        <v>Riesgo</v>
      </c>
      <c r="AA1073">
        <v>56</v>
      </c>
      <c r="AB1073" t="str">
        <f t="shared" si="540"/>
        <v>Funcion disminuida moderada</v>
      </c>
      <c r="AC1073">
        <v>2785</v>
      </c>
      <c r="AD1073" t="str">
        <f t="shared" si="541"/>
        <v>Proteinuria</v>
      </c>
      <c r="AE1073">
        <v>2506</v>
      </c>
      <c r="AF1073" t="str">
        <f t="shared" si="542"/>
        <v>Macroalbuminuria</v>
      </c>
      <c r="AG1073">
        <v>711</v>
      </c>
      <c r="AH1073" t="str">
        <f t="shared" si="543"/>
        <v>Poliuria</v>
      </c>
      <c r="AI1073">
        <v>0</v>
      </c>
      <c r="AJ1073" t="str">
        <f t="shared" si="544"/>
        <v>No Diabetico</v>
      </c>
      <c r="AK1073">
        <v>206</v>
      </c>
      <c r="AL1073" t="str">
        <f t="shared" si="545"/>
        <v>Diabetes</v>
      </c>
      <c r="AM1073">
        <v>9.9</v>
      </c>
      <c r="AN1073" t="str">
        <f t="shared" si="546"/>
        <v>Diabetes</v>
      </c>
      <c r="AO1073">
        <v>302</v>
      </c>
      <c r="AP1073" t="str">
        <f t="shared" si="547"/>
        <v>Riesgo</v>
      </c>
      <c r="AQ1073">
        <v>161</v>
      </c>
      <c r="AR1073" t="str">
        <f t="shared" si="548"/>
        <v>Alto</v>
      </c>
      <c r="AS1073">
        <v>26</v>
      </c>
      <c r="AT1073" t="str">
        <f t="shared" si="549"/>
        <v>Bajo</v>
      </c>
      <c r="AU1073">
        <v>418</v>
      </c>
      <c r="AV1073" t="str">
        <f t="shared" si="550"/>
        <v>Alto</v>
      </c>
      <c r="AW1073">
        <v>136</v>
      </c>
      <c r="AX1073" t="str">
        <f t="shared" si="551"/>
        <v>Normal</v>
      </c>
      <c r="AY1073">
        <v>6</v>
      </c>
      <c r="AZ1073" t="str">
        <f t="shared" si="552"/>
        <v>Alto</v>
      </c>
      <c r="BA1073">
        <v>8.6999999999999993</v>
      </c>
      <c r="BB1073" t="str">
        <f t="shared" si="530"/>
        <v>Baja</v>
      </c>
      <c r="BC1073">
        <v>8.9</v>
      </c>
      <c r="BD1073" t="str">
        <f t="shared" si="553"/>
        <v>Normal</v>
      </c>
      <c r="BE1073">
        <v>5.6</v>
      </c>
      <c r="BF1073" t="str">
        <f t="shared" si="554"/>
        <v>Alto</v>
      </c>
      <c r="BG1073">
        <v>1</v>
      </c>
      <c r="BH1073" t="str">
        <f t="shared" si="555"/>
        <v>Toma ECA</v>
      </c>
      <c r="BI1073">
        <v>1</v>
      </c>
      <c r="BJ1073" t="str">
        <f t="shared" si="556"/>
        <v>Toma ARB</v>
      </c>
      <c r="BK1073">
        <v>1</v>
      </c>
      <c r="BL1073" t="str">
        <f t="shared" si="557"/>
        <v>Toma diureticos</v>
      </c>
      <c r="BM1073">
        <v>1</v>
      </c>
      <c r="BN1073" t="str">
        <f t="shared" si="558"/>
        <v>Toma estatinas</v>
      </c>
      <c r="BO1073">
        <v>1</v>
      </c>
      <c r="BP1073" t="str">
        <f t="shared" si="559"/>
        <v>Enfermedad renal</v>
      </c>
      <c r="BQ1073">
        <v>1</v>
      </c>
      <c r="BR1073" t="str">
        <f t="shared" si="560"/>
        <v>Enfermedad cardiovascular</v>
      </c>
    </row>
    <row r="1074" spans="1:70" x14ac:dyDescent="0.25">
      <c r="A1074" t="s">
        <v>1074</v>
      </c>
      <c r="B1074">
        <v>73</v>
      </c>
      <c r="C1074" t="str">
        <f t="shared" si="531"/>
        <v>Adulto Mayor</v>
      </c>
      <c r="D1074" t="s">
        <v>6</v>
      </c>
      <c r="E1074">
        <v>34.6</v>
      </c>
      <c r="F1074" t="str">
        <f t="shared" si="532"/>
        <v>Obesidad I</v>
      </c>
      <c r="G1074">
        <v>1</v>
      </c>
      <c r="H1074" t="str">
        <f t="shared" si="533"/>
        <v>Tiene herencia</v>
      </c>
      <c r="I1074">
        <v>176</v>
      </c>
      <c r="J1074">
        <v>109</v>
      </c>
      <c r="K1074">
        <v>86</v>
      </c>
      <c r="L1074" t="str">
        <f t="shared" si="534"/>
        <v>Normal</v>
      </c>
      <c r="M1074">
        <v>44</v>
      </c>
      <c r="N1074" t="str">
        <f t="shared" si="535"/>
        <v>Intermedia</v>
      </c>
      <c r="O1074">
        <v>3</v>
      </c>
      <c r="P1074" t="str">
        <f t="shared" si="536"/>
        <v>Limitacion marcada</v>
      </c>
      <c r="Q1074">
        <v>0</v>
      </c>
      <c r="R1074" t="str">
        <f t="shared" si="537"/>
        <v>No tiene cetoacidosis</v>
      </c>
      <c r="S1074">
        <v>1</v>
      </c>
      <c r="T1074" t="str">
        <f t="shared" si="538"/>
        <v>Tiene Insuficiencia</v>
      </c>
      <c r="U1074">
        <v>1</v>
      </c>
      <c r="V1074" t="str">
        <f t="shared" si="539"/>
        <v>Hipertenso</v>
      </c>
      <c r="W1074">
        <v>1.7</v>
      </c>
      <c r="X1074" t="str">
        <f t="shared" si="528"/>
        <v>Alto</v>
      </c>
      <c r="Y1074">
        <v>81</v>
      </c>
      <c r="Z1074" t="str">
        <f t="shared" si="529"/>
        <v>Elevado</v>
      </c>
      <c r="AA1074">
        <v>37</v>
      </c>
      <c r="AB1074" t="str">
        <f t="shared" si="540"/>
        <v>Funcion disminuida moderada</v>
      </c>
      <c r="AC1074">
        <v>886</v>
      </c>
      <c r="AD1074" t="str">
        <f t="shared" si="541"/>
        <v>Proteinuria</v>
      </c>
      <c r="AE1074">
        <v>708</v>
      </c>
      <c r="AF1074" t="str">
        <f t="shared" si="542"/>
        <v>Macroalbuminuria</v>
      </c>
      <c r="AG1074">
        <v>427</v>
      </c>
      <c r="AH1074" t="str">
        <f t="shared" si="543"/>
        <v>Oliguria</v>
      </c>
      <c r="AI1074">
        <v>1</v>
      </c>
      <c r="AJ1074" t="str">
        <f t="shared" si="544"/>
        <v>Diabetico</v>
      </c>
      <c r="AK1074">
        <v>157</v>
      </c>
      <c r="AL1074" t="str">
        <f t="shared" si="545"/>
        <v>Diabetes</v>
      </c>
      <c r="AM1074">
        <v>7</v>
      </c>
      <c r="AN1074" t="str">
        <f t="shared" si="546"/>
        <v>Diabetes</v>
      </c>
      <c r="AO1074">
        <v>236</v>
      </c>
      <c r="AP1074" t="str">
        <f t="shared" si="547"/>
        <v>Alto</v>
      </c>
      <c r="AQ1074">
        <v>171</v>
      </c>
      <c r="AR1074" t="str">
        <f t="shared" si="548"/>
        <v>Alto</v>
      </c>
      <c r="AS1074">
        <v>44</v>
      </c>
      <c r="AT1074" t="str">
        <f t="shared" si="549"/>
        <v>Bajo</v>
      </c>
      <c r="AU1074">
        <v>193</v>
      </c>
      <c r="AV1074" t="str">
        <f t="shared" si="550"/>
        <v>Alto</v>
      </c>
      <c r="AW1074">
        <v>130</v>
      </c>
      <c r="AX1074" t="str">
        <f t="shared" si="551"/>
        <v>Bajo</v>
      </c>
      <c r="AY1074">
        <v>5.2</v>
      </c>
      <c r="AZ1074" t="str">
        <f t="shared" si="552"/>
        <v>Alto</v>
      </c>
      <c r="BA1074">
        <v>9.8000000000000007</v>
      </c>
      <c r="BB1074" t="str">
        <f t="shared" si="530"/>
        <v>Baja</v>
      </c>
      <c r="BC1074">
        <v>7.9</v>
      </c>
      <c r="BD1074" t="str">
        <f t="shared" si="553"/>
        <v>Bajo</v>
      </c>
      <c r="BE1074">
        <v>5.6</v>
      </c>
      <c r="BF1074" t="str">
        <f t="shared" si="554"/>
        <v>Alto</v>
      </c>
      <c r="BG1074">
        <v>0</v>
      </c>
      <c r="BH1074" t="str">
        <f t="shared" si="555"/>
        <v>No Toma ECA</v>
      </c>
      <c r="BI1074">
        <v>1</v>
      </c>
      <c r="BJ1074" t="str">
        <f t="shared" si="556"/>
        <v>Toma ARB</v>
      </c>
      <c r="BK1074">
        <v>1</v>
      </c>
      <c r="BL1074" t="str">
        <f t="shared" si="557"/>
        <v>Toma diureticos</v>
      </c>
      <c r="BM1074">
        <v>1</v>
      </c>
      <c r="BN1074" t="str">
        <f t="shared" si="558"/>
        <v>Toma estatinas</v>
      </c>
      <c r="BO1074">
        <v>1</v>
      </c>
      <c r="BP1074" t="str">
        <f t="shared" si="559"/>
        <v>Enfermedad renal</v>
      </c>
      <c r="BQ1074">
        <v>1</v>
      </c>
      <c r="BR1074" t="str">
        <f t="shared" si="560"/>
        <v>Enfermedad cardiovascular</v>
      </c>
    </row>
    <row r="1075" spans="1:70" x14ac:dyDescent="0.25">
      <c r="A1075" t="s">
        <v>1075</v>
      </c>
      <c r="B1075">
        <v>47</v>
      </c>
      <c r="C1075" t="str">
        <f t="shared" si="531"/>
        <v>Adulto</v>
      </c>
      <c r="D1075" t="s">
        <v>1</v>
      </c>
      <c r="E1075">
        <v>18.7</v>
      </c>
      <c r="F1075" t="str">
        <f t="shared" si="532"/>
        <v>Peso Normal</v>
      </c>
      <c r="G1075">
        <v>1</v>
      </c>
      <c r="H1075" t="str">
        <f t="shared" si="533"/>
        <v>Tiene herencia</v>
      </c>
      <c r="I1075">
        <v>132</v>
      </c>
      <c r="J1075">
        <v>71</v>
      </c>
      <c r="K1075">
        <v>69</v>
      </c>
      <c r="L1075" t="str">
        <f t="shared" si="534"/>
        <v>Normal</v>
      </c>
      <c r="M1075">
        <v>61</v>
      </c>
      <c r="N1075" t="str">
        <f t="shared" si="535"/>
        <v>Normal</v>
      </c>
      <c r="O1075">
        <v>1</v>
      </c>
      <c r="P1075" t="str">
        <f t="shared" si="536"/>
        <v>Sin limitaciones</v>
      </c>
      <c r="Q1075">
        <v>0</v>
      </c>
      <c r="R1075" t="str">
        <f t="shared" si="537"/>
        <v>No tiene cetoacidosis</v>
      </c>
      <c r="S1075">
        <v>0</v>
      </c>
      <c r="T1075" t="str">
        <f t="shared" si="538"/>
        <v>No tiene Insuficiencia</v>
      </c>
      <c r="U1075">
        <v>1</v>
      </c>
      <c r="V1075" t="str">
        <f t="shared" si="539"/>
        <v>Hipertenso</v>
      </c>
      <c r="W1075">
        <v>1.1000000000000001</v>
      </c>
      <c r="X1075" t="str">
        <f t="shared" si="528"/>
        <v>Normal</v>
      </c>
      <c r="Y1075">
        <v>37</v>
      </c>
      <c r="Z1075" t="str">
        <f t="shared" si="529"/>
        <v>Normal</v>
      </c>
      <c r="AA1075">
        <v>76</v>
      </c>
      <c r="AB1075" t="str">
        <f t="shared" si="540"/>
        <v>Funcion disminuida</v>
      </c>
      <c r="AC1075">
        <v>18</v>
      </c>
      <c r="AD1075" t="str">
        <f t="shared" si="541"/>
        <v>Normal</v>
      </c>
      <c r="AE1075">
        <v>14</v>
      </c>
      <c r="AF1075" t="str">
        <f t="shared" si="542"/>
        <v>Normal</v>
      </c>
      <c r="AG1075">
        <v>1088</v>
      </c>
      <c r="AH1075" t="str">
        <f t="shared" si="543"/>
        <v>Poliuria</v>
      </c>
      <c r="AI1075">
        <v>0</v>
      </c>
      <c r="AJ1075" t="str">
        <f t="shared" si="544"/>
        <v>No Diabetico</v>
      </c>
      <c r="AK1075">
        <v>99</v>
      </c>
      <c r="AL1075" t="str">
        <f t="shared" si="545"/>
        <v>Normal</v>
      </c>
      <c r="AM1075">
        <v>6.3</v>
      </c>
      <c r="AN1075" t="str">
        <f t="shared" si="546"/>
        <v>Prediabetes</v>
      </c>
      <c r="AO1075">
        <v>175</v>
      </c>
      <c r="AP1075" t="str">
        <f t="shared" si="547"/>
        <v>Normal</v>
      </c>
      <c r="AQ1075">
        <v>111</v>
      </c>
      <c r="AR1075" t="str">
        <f t="shared" si="548"/>
        <v>Casi normal</v>
      </c>
      <c r="AS1075">
        <v>47</v>
      </c>
      <c r="AT1075" t="str">
        <f t="shared" si="549"/>
        <v>Bajo</v>
      </c>
      <c r="AU1075">
        <v>123</v>
      </c>
      <c r="AV1075" t="str">
        <f t="shared" si="550"/>
        <v>Normal</v>
      </c>
      <c r="AW1075">
        <v>145</v>
      </c>
      <c r="AX1075" t="str">
        <f t="shared" si="551"/>
        <v>Normal</v>
      </c>
      <c r="AY1075">
        <v>4.7</v>
      </c>
      <c r="AZ1075" t="str">
        <f t="shared" si="552"/>
        <v>Normal</v>
      </c>
      <c r="BA1075">
        <v>13.1</v>
      </c>
      <c r="BB1075" t="str">
        <f t="shared" si="530"/>
        <v>Baja</v>
      </c>
      <c r="BC1075">
        <v>10</v>
      </c>
      <c r="BD1075" t="str">
        <f t="shared" si="553"/>
        <v>Normal</v>
      </c>
      <c r="BE1075">
        <v>3.8</v>
      </c>
      <c r="BF1075" t="str">
        <f t="shared" si="554"/>
        <v>Normal</v>
      </c>
      <c r="BG1075">
        <v>1</v>
      </c>
      <c r="BH1075" t="str">
        <f t="shared" si="555"/>
        <v>Toma ECA</v>
      </c>
      <c r="BI1075">
        <v>0</v>
      </c>
      <c r="BJ1075" t="str">
        <f t="shared" si="556"/>
        <v>No toma ARB</v>
      </c>
      <c r="BK1075">
        <v>0</v>
      </c>
      <c r="BL1075" t="str">
        <f t="shared" si="557"/>
        <v>No toma diureticos</v>
      </c>
      <c r="BM1075">
        <v>0</v>
      </c>
      <c r="BN1075" t="str">
        <f t="shared" si="558"/>
        <v>No toma estatinas</v>
      </c>
      <c r="BO1075">
        <v>0</v>
      </c>
      <c r="BP1075" t="str">
        <f t="shared" si="559"/>
        <v>Sano</v>
      </c>
      <c r="BQ1075">
        <v>1</v>
      </c>
      <c r="BR1075" t="str">
        <f t="shared" si="560"/>
        <v>Enfermedad cardiovascular</v>
      </c>
    </row>
    <row r="1076" spans="1:70" x14ac:dyDescent="0.25">
      <c r="A1076" t="s">
        <v>1076</v>
      </c>
      <c r="B1076">
        <v>67</v>
      </c>
      <c r="C1076" t="str">
        <f t="shared" si="531"/>
        <v>Adulto Mayor</v>
      </c>
      <c r="D1076" t="s">
        <v>6</v>
      </c>
      <c r="E1076">
        <v>28.6</v>
      </c>
      <c r="F1076" t="str">
        <f t="shared" si="532"/>
        <v>Sobrepeso</v>
      </c>
      <c r="G1076">
        <v>1</v>
      </c>
      <c r="H1076" t="str">
        <f t="shared" si="533"/>
        <v>Tiene herencia</v>
      </c>
      <c r="I1076">
        <v>103</v>
      </c>
      <c r="J1076">
        <v>84</v>
      </c>
      <c r="K1076">
        <v>74</v>
      </c>
      <c r="L1076" t="str">
        <f t="shared" si="534"/>
        <v>Normal</v>
      </c>
      <c r="M1076">
        <v>54</v>
      </c>
      <c r="N1076" t="str">
        <f t="shared" si="535"/>
        <v>Normal</v>
      </c>
      <c r="O1076">
        <v>1</v>
      </c>
      <c r="P1076" t="str">
        <f t="shared" si="536"/>
        <v>Sin limitaciones</v>
      </c>
      <c r="Q1076">
        <v>0</v>
      </c>
      <c r="R1076" t="str">
        <f t="shared" si="537"/>
        <v>No tiene cetoacidosis</v>
      </c>
      <c r="S1076">
        <v>0</v>
      </c>
      <c r="T1076" t="str">
        <f t="shared" si="538"/>
        <v>No tiene Insuficiencia</v>
      </c>
      <c r="U1076">
        <v>1</v>
      </c>
      <c r="V1076" t="str">
        <f t="shared" si="539"/>
        <v>Hipertenso</v>
      </c>
      <c r="W1076">
        <v>0.7</v>
      </c>
      <c r="X1076" t="str">
        <f t="shared" si="528"/>
        <v>Normal</v>
      </c>
      <c r="Y1076">
        <v>18</v>
      </c>
      <c r="Z1076" t="str">
        <f t="shared" si="529"/>
        <v>Normal</v>
      </c>
      <c r="AA1076">
        <v>92</v>
      </c>
      <c r="AB1076" t="str">
        <f t="shared" si="540"/>
        <v>Normal</v>
      </c>
      <c r="AC1076">
        <v>26</v>
      </c>
      <c r="AD1076" t="str">
        <f t="shared" si="541"/>
        <v>Normal</v>
      </c>
      <c r="AE1076">
        <v>20</v>
      </c>
      <c r="AF1076" t="str">
        <f t="shared" si="542"/>
        <v>Normal</v>
      </c>
      <c r="AG1076">
        <v>1031</v>
      </c>
      <c r="AH1076" t="str">
        <f t="shared" si="543"/>
        <v>Poliuria</v>
      </c>
      <c r="AI1076">
        <v>0</v>
      </c>
      <c r="AJ1076" t="str">
        <f t="shared" si="544"/>
        <v>No Diabetico</v>
      </c>
      <c r="AK1076">
        <v>104</v>
      </c>
      <c r="AL1076" t="str">
        <f t="shared" si="545"/>
        <v>Prediabetes</v>
      </c>
      <c r="AM1076">
        <v>5.6</v>
      </c>
      <c r="AN1076" t="str">
        <f t="shared" si="546"/>
        <v>Normal</v>
      </c>
      <c r="AO1076">
        <v>215</v>
      </c>
      <c r="AP1076" t="str">
        <f t="shared" si="547"/>
        <v>Alto</v>
      </c>
      <c r="AQ1076">
        <v>88</v>
      </c>
      <c r="AR1076" t="str">
        <f t="shared" si="548"/>
        <v>Normal</v>
      </c>
      <c r="AS1076">
        <v>45</v>
      </c>
      <c r="AT1076" t="str">
        <f t="shared" si="549"/>
        <v>Bajo</v>
      </c>
      <c r="AU1076">
        <v>97</v>
      </c>
      <c r="AV1076" t="str">
        <f t="shared" si="550"/>
        <v>Normal</v>
      </c>
      <c r="AW1076">
        <v>140</v>
      </c>
      <c r="AX1076" t="str">
        <f t="shared" si="551"/>
        <v>Normal</v>
      </c>
      <c r="AY1076">
        <v>3.8</v>
      </c>
      <c r="AZ1076" t="str">
        <f t="shared" si="552"/>
        <v>Normal</v>
      </c>
      <c r="BA1076">
        <v>12</v>
      </c>
      <c r="BB1076" t="str">
        <f t="shared" si="530"/>
        <v>Normal</v>
      </c>
      <c r="BC1076">
        <v>8.9</v>
      </c>
      <c r="BD1076" t="str">
        <f t="shared" si="553"/>
        <v>Normal</v>
      </c>
      <c r="BE1076">
        <v>4.3</v>
      </c>
      <c r="BF1076" t="str">
        <f t="shared" si="554"/>
        <v>Normal</v>
      </c>
      <c r="BG1076">
        <v>0</v>
      </c>
      <c r="BH1076" t="str">
        <f t="shared" si="555"/>
        <v>No Toma ECA</v>
      </c>
      <c r="BI1076">
        <v>1</v>
      </c>
      <c r="BJ1076" t="str">
        <f t="shared" si="556"/>
        <v>Toma ARB</v>
      </c>
      <c r="BK1076">
        <v>0</v>
      </c>
      <c r="BL1076" t="str">
        <f t="shared" si="557"/>
        <v>No toma diureticos</v>
      </c>
      <c r="BM1076">
        <v>0</v>
      </c>
      <c r="BN1076" t="str">
        <f t="shared" si="558"/>
        <v>No toma estatinas</v>
      </c>
      <c r="BO1076">
        <v>0</v>
      </c>
      <c r="BP1076" t="str">
        <f t="shared" si="559"/>
        <v>Sano</v>
      </c>
      <c r="BQ1076">
        <v>0</v>
      </c>
      <c r="BR1076" t="str">
        <f t="shared" si="560"/>
        <v>Sano</v>
      </c>
    </row>
    <row r="1077" spans="1:70" x14ac:dyDescent="0.25">
      <c r="A1077" t="s">
        <v>1077</v>
      </c>
      <c r="B1077">
        <v>42</v>
      </c>
      <c r="C1077" t="str">
        <f t="shared" si="531"/>
        <v>Adulto</v>
      </c>
      <c r="D1077" t="s">
        <v>6</v>
      </c>
      <c r="E1077">
        <v>19.100000000000001</v>
      </c>
      <c r="F1077" t="str">
        <f t="shared" si="532"/>
        <v>Peso Normal</v>
      </c>
      <c r="G1077">
        <v>0</v>
      </c>
      <c r="H1077" t="str">
        <f t="shared" si="533"/>
        <v>No tiene herencia</v>
      </c>
      <c r="I1077">
        <v>119</v>
      </c>
      <c r="J1077">
        <v>73</v>
      </c>
      <c r="K1077">
        <v>67</v>
      </c>
      <c r="L1077" t="str">
        <f t="shared" si="534"/>
        <v>Normal</v>
      </c>
      <c r="M1077">
        <v>69</v>
      </c>
      <c r="N1077" t="str">
        <f t="shared" si="535"/>
        <v>Normal</v>
      </c>
      <c r="O1077">
        <v>2</v>
      </c>
      <c r="P1077" t="str">
        <f t="shared" si="536"/>
        <v>Ligera limitaciones</v>
      </c>
      <c r="Q1077">
        <v>0</v>
      </c>
      <c r="R1077" t="str">
        <f t="shared" si="537"/>
        <v>No tiene cetoacidosis</v>
      </c>
      <c r="S1077">
        <v>0</v>
      </c>
      <c r="T1077" t="str">
        <f t="shared" si="538"/>
        <v>No tiene Insuficiencia</v>
      </c>
      <c r="U1077">
        <v>0</v>
      </c>
      <c r="V1077" t="str">
        <f t="shared" si="539"/>
        <v>Normotenso</v>
      </c>
      <c r="W1077">
        <v>1</v>
      </c>
      <c r="X1077" t="str">
        <f t="shared" si="528"/>
        <v>Normal</v>
      </c>
      <c r="Y1077">
        <v>34</v>
      </c>
      <c r="Z1077" t="str">
        <f t="shared" si="529"/>
        <v>Normal</v>
      </c>
      <c r="AA1077">
        <v>108</v>
      </c>
      <c r="AB1077" t="str">
        <f t="shared" si="540"/>
        <v>Normal</v>
      </c>
      <c r="AC1077">
        <v>9</v>
      </c>
      <c r="AD1077" t="str">
        <f t="shared" si="541"/>
        <v>Normal</v>
      </c>
      <c r="AE1077">
        <v>8</v>
      </c>
      <c r="AF1077" t="str">
        <f t="shared" si="542"/>
        <v>Normal</v>
      </c>
      <c r="AG1077">
        <v>1557</v>
      </c>
      <c r="AH1077" t="str">
        <f t="shared" si="543"/>
        <v>Poliuria</v>
      </c>
      <c r="AI1077">
        <v>1</v>
      </c>
      <c r="AJ1077" t="str">
        <f t="shared" si="544"/>
        <v>Diabetico</v>
      </c>
      <c r="AK1077">
        <v>83</v>
      </c>
      <c r="AL1077" t="str">
        <f t="shared" si="545"/>
        <v>Normal</v>
      </c>
      <c r="AM1077">
        <v>5.5</v>
      </c>
      <c r="AN1077" t="str">
        <f t="shared" si="546"/>
        <v>Normal</v>
      </c>
      <c r="AO1077">
        <v>183</v>
      </c>
      <c r="AP1077" t="str">
        <f t="shared" si="547"/>
        <v>Normal</v>
      </c>
      <c r="AQ1077">
        <v>100</v>
      </c>
      <c r="AR1077" t="str">
        <f t="shared" si="548"/>
        <v>Casi normal</v>
      </c>
      <c r="AS1077">
        <v>61</v>
      </c>
      <c r="AT1077" t="str">
        <f t="shared" si="549"/>
        <v>Normal</v>
      </c>
      <c r="AU1077">
        <v>144</v>
      </c>
      <c r="AV1077" t="str">
        <f t="shared" si="550"/>
        <v>Normal</v>
      </c>
      <c r="AW1077">
        <v>136</v>
      </c>
      <c r="AX1077" t="str">
        <f t="shared" si="551"/>
        <v>Normal</v>
      </c>
      <c r="AY1077">
        <v>4.5999999999999996</v>
      </c>
      <c r="AZ1077" t="str">
        <f t="shared" si="552"/>
        <v>Normal</v>
      </c>
      <c r="BA1077">
        <v>14.4</v>
      </c>
      <c r="BB1077" t="str">
        <f t="shared" si="530"/>
        <v>Normal</v>
      </c>
      <c r="BC1077">
        <v>10</v>
      </c>
      <c r="BD1077" t="str">
        <f t="shared" si="553"/>
        <v>Normal</v>
      </c>
      <c r="BE1077">
        <v>4</v>
      </c>
      <c r="BF1077" t="str">
        <f t="shared" si="554"/>
        <v>Normal</v>
      </c>
      <c r="BG1077">
        <v>1</v>
      </c>
      <c r="BH1077" t="str">
        <f t="shared" si="555"/>
        <v>Toma ECA</v>
      </c>
      <c r="BI1077">
        <v>1</v>
      </c>
      <c r="BJ1077" t="str">
        <f t="shared" si="556"/>
        <v>Toma ARB</v>
      </c>
      <c r="BK1077">
        <v>0</v>
      </c>
      <c r="BL1077" t="str">
        <f t="shared" si="557"/>
        <v>No toma diureticos</v>
      </c>
      <c r="BM1077">
        <v>1</v>
      </c>
      <c r="BN1077" t="str">
        <f t="shared" si="558"/>
        <v>Toma estatinas</v>
      </c>
      <c r="BO1077">
        <v>0</v>
      </c>
      <c r="BP1077" t="str">
        <f t="shared" si="559"/>
        <v>Sano</v>
      </c>
      <c r="BQ1077">
        <v>0</v>
      </c>
      <c r="BR1077" t="str">
        <f t="shared" si="560"/>
        <v>Sano</v>
      </c>
    </row>
    <row r="1078" spans="1:70" x14ac:dyDescent="0.25">
      <c r="A1078" t="s">
        <v>1078</v>
      </c>
      <c r="B1078">
        <v>60</v>
      </c>
      <c r="C1078" t="str">
        <f t="shared" si="531"/>
        <v>Adulto Mayor</v>
      </c>
      <c r="D1078" t="s">
        <v>6</v>
      </c>
      <c r="E1078">
        <v>18.2</v>
      </c>
      <c r="F1078" t="str">
        <f t="shared" si="532"/>
        <v>Bajo peso</v>
      </c>
      <c r="G1078">
        <v>0</v>
      </c>
      <c r="H1078" t="str">
        <f t="shared" si="533"/>
        <v>No tiene herencia</v>
      </c>
      <c r="I1078">
        <v>122</v>
      </c>
      <c r="J1078">
        <v>76</v>
      </c>
      <c r="K1078">
        <v>73</v>
      </c>
      <c r="L1078" t="str">
        <f t="shared" si="534"/>
        <v>Normal</v>
      </c>
      <c r="M1078">
        <v>62</v>
      </c>
      <c r="N1078" t="str">
        <f t="shared" si="535"/>
        <v>Normal</v>
      </c>
      <c r="O1078">
        <v>1</v>
      </c>
      <c r="P1078" t="str">
        <f t="shared" si="536"/>
        <v>Sin limitaciones</v>
      </c>
      <c r="Q1078">
        <v>0</v>
      </c>
      <c r="R1078" t="str">
        <f t="shared" si="537"/>
        <v>No tiene cetoacidosis</v>
      </c>
      <c r="S1078">
        <v>0</v>
      </c>
      <c r="T1078" t="str">
        <f t="shared" si="538"/>
        <v>No tiene Insuficiencia</v>
      </c>
      <c r="U1078">
        <v>0</v>
      </c>
      <c r="V1078" t="str">
        <f t="shared" si="539"/>
        <v>Normotenso</v>
      </c>
      <c r="W1078">
        <v>1</v>
      </c>
      <c r="X1078" t="str">
        <f t="shared" si="528"/>
        <v>Normal</v>
      </c>
      <c r="Y1078">
        <v>34</v>
      </c>
      <c r="Z1078" t="str">
        <f t="shared" si="529"/>
        <v>Normal</v>
      </c>
      <c r="AA1078">
        <v>78</v>
      </c>
      <c r="AB1078" t="str">
        <f t="shared" si="540"/>
        <v>Funcion disminuida</v>
      </c>
      <c r="AC1078">
        <v>19</v>
      </c>
      <c r="AD1078" t="str">
        <f t="shared" si="541"/>
        <v>Normal</v>
      </c>
      <c r="AE1078">
        <v>15</v>
      </c>
      <c r="AF1078" t="str">
        <f t="shared" si="542"/>
        <v>Normal</v>
      </c>
      <c r="AG1078">
        <v>2470</v>
      </c>
      <c r="AH1078" t="str">
        <f t="shared" si="543"/>
        <v>Poliuria</v>
      </c>
      <c r="AI1078">
        <v>1</v>
      </c>
      <c r="AJ1078" t="str">
        <f t="shared" si="544"/>
        <v>Diabetico</v>
      </c>
      <c r="AK1078">
        <v>92</v>
      </c>
      <c r="AL1078" t="str">
        <f t="shared" si="545"/>
        <v>Normal</v>
      </c>
      <c r="AM1078">
        <v>6</v>
      </c>
      <c r="AN1078" t="str">
        <f t="shared" si="546"/>
        <v>Prediabetes</v>
      </c>
      <c r="AO1078">
        <v>179</v>
      </c>
      <c r="AP1078" t="str">
        <f t="shared" si="547"/>
        <v>Normal</v>
      </c>
      <c r="AQ1078">
        <v>121</v>
      </c>
      <c r="AR1078" t="str">
        <f t="shared" si="548"/>
        <v>Casi normal</v>
      </c>
      <c r="AS1078">
        <v>41</v>
      </c>
      <c r="AT1078" t="str">
        <f t="shared" si="549"/>
        <v>Bajo</v>
      </c>
      <c r="AU1078">
        <v>90</v>
      </c>
      <c r="AV1078" t="str">
        <f t="shared" si="550"/>
        <v>Normal</v>
      </c>
      <c r="AW1078">
        <v>143</v>
      </c>
      <c r="AX1078" t="str">
        <f t="shared" si="551"/>
        <v>Normal</v>
      </c>
      <c r="AY1078">
        <v>3.8</v>
      </c>
      <c r="AZ1078" t="str">
        <f t="shared" si="552"/>
        <v>Normal</v>
      </c>
      <c r="BA1078">
        <v>13</v>
      </c>
      <c r="BB1078" t="str">
        <f t="shared" si="530"/>
        <v>Normal</v>
      </c>
      <c r="BC1078">
        <v>10.199999999999999</v>
      </c>
      <c r="BD1078" t="str">
        <f t="shared" si="553"/>
        <v>Normal</v>
      </c>
      <c r="BE1078">
        <v>3.8</v>
      </c>
      <c r="BF1078" t="str">
        <f t="shared" si="554"/>
        <v>Normal</v>
      </c>
      <c r="BG1078">
        <v>1</v>
      </c>
      <c r="BH1078" t="str">
        <f t="shared" si="555"/>
        <v>Toma ECA</v>
      </c>
      <c r="BI1078">
        <v>1</v>
      </c>
      <c r="BJ1078" t="str">
        <f t="shared" si="556"/>
        <v>Toma ARB</v>
      </c>
      <c r="BK1078">
        <v>1</v>
      </c>
      <c r="BL1078" t="str">
        <f t="shared" si="557"/>
        <v>Toma diureticos</v>
      </c>
      <c r="BM1078">
        <v>1</v>
      </c>
      <c r="BN1078" t="str">
        <f t="shared" si="558"/>
        <v>Toma estatinas</v>
      </c>
      <c r="BO1078">
        <v>0</v>
      </c>
      <c r="BP1078" t="str">
        <f t="shared" si="559"/>
        <v>Sano</v>
      </c>
      <c r="BQ1078">
        <v>0</v>
      </c>
      <c r="BR1078" t="str">
        <f t="shared" si="560"/>
        <v>Sano</v>
      </c>
    </row>
    <row r="1079" spans="1:70" x14ac:dyDescent="0.25">
      <c r="A1079" t="s">
        <v>1079</v>
      </c>
      <c r="B1079">
        <v>46</v>
      </c>
      <c r="C1079" t="str">
        <f t="shared" si="531"/>
        <v>Adulto</v>
      </c>
      <c r="D1079" t="s">
        <v>6</v>
      </c>
      <c r="E1079">
        <v>26.5</v>
      </c>
      <c r="F1079" t="str">
        <f t="shared" si="532"/>
        <v>Sobrepeso</v>
      </c>
      <c r="G1079">
        <v>0</v>
      </c>
      <c r="H1079" t="str">
        <f t="shared" si="533"/>
        <v>No tiene herencia</v>
      </c>
      <c r="I1079">
        <v>130</v>
      </c>
      <c r="J1079">
        <v>81</v>
      </c>
      <c r="K1079">
        <v>77</v>
      </c>
      <c r="L1079" t="str">
        <f t="shared" si="534"/>
        <v>Normal</v>
      </c>
      <c r="M1079">
        <v>63</v>
      </c>
      <c r="N1079" t="str">
        <f t="shared" si="535"/>
        <v>Normal</v>
      </c>
      <c r="O1079">
        <v>2</v>
      </c>
      <c r="P1079" t="str">
        <f t="shared" si="536"/>
        <v>Ligera limitaciones</v>
      </c>
      <c r="Q1079">
        <v>0</v>
      </c>
      <c r="R1079" t="str">
        <f t="shared" si="537"/>
        <v>No tiene cetoacidosis</v>
      </c>
      <c r="S1079">
        <v>0</v>
      </c>
      <c r="T1079" t="str">
        <f t="shared" si="538"/>
        <v>No tiene Insuficiencia</v>
      </c>
      <c r="U1079">
        <v>0</v>
      </c>
      <c r="V1079" t="str">
        <f t="shared" si="539"/>
        <v>Normotenso</v>
      </c>
      <c r="W1079">
        <v>1</v>
      </c>
      <c r="X1079" t="str">
        <f t="shared" si="528"/>
        <v>Normal</v>
      </c>
      <c r="Y1079">
        <v>27</v>
      </c>
      <c r="Z1079" t="str">
        <f t="shared" si="529"/>
        <v>Normal</v>
      </c>
      <c r="AA1079">
        <v>120</v>
      </c>
      <c r="AB1079" t="str">
        <f t="shared" si="540"/>
        <v>Normal</v>
      </c>
      <c r="AC1079">
        <v>24</v>
      </c>
      <c r="AD1079" t="str">
        <f t="shared" si="541"/>
        <v>Normal</v>
      </c>
      <c r="AE1079">
        <v>19</v>
      </c>
      <c r="AF1079" t="str">
        <f t="shared" si="542"/>
        <v>Normal</v>
      </c>
      <c r="AG1079">
        <v>1911</v>
      </c>
      <c r="AH1079" t="str">
        <f t="shared" si="543"/>
        <v>Poliuria</v>
      </c>
      <c r="AI1079">
        <v>0</v>
      </c>
      <c r="AJ1079" t="str">
        <f t="shared" si="544"/>
        <v>No Diabetico</v>
      </c>
      <c r="AK1079">
        <v>97</v>
      </c>
      <c r="AL1079" t="str">
        <f t="shared" si="545"/>
        <v>Normal</v>
      </c>
      <c r="AM1079">
        <v>5.9</v>
      </c>
      <c r="AN1079" t="str">
        <f t="shared" si="546"/>
        <v>Prediabetes</v>
      </c>
      <c r="AO1079">
        <v>184</v>
      </c>
      <c r="AP1079" t="str">
        <f t="shared" si="547"/>
        <v>Normal</v>
      </c>
      <c r="AQ1079">
        <v>98</v>
      </c>
      <c r="AR1079" t="str">
        <f t="shared" si="548"/>
        <v>Normal</v>
      </c>
      <c r="AS1079">
        <v>65</v>
      </c>
      <c r="AT1079" t="str">
        <f t="shared" si="549"/>
        <v>Normal</v>
      </c>
      <c r="AU1079">
        <v>114</v>
      </c>
      <c r="AV1079" t="str">
        <f t="shared" si="550"/>
        <v>Normal</v>
      </c>
      <c r="AW1079">
        <v>142</v>
      </c>
      <c r="AX1079" t="str">
        <f t="shared" si="551"/>
        <v>Normal</v>
      </c>
      <c r="AY1079">
        <v>4.4000000000000004</v>
      </c>
      <c r="AZ1079" t="str">
        <f t="shared" si="552"/>
        <v>Normal</v>
      </c>
      <c r="BA1079">
        <v>14.3</v>
      </c>
      <c r="BB1079" t="str">
        <f t="shared" si="530"/>
        <v>Normal</v>
      </c>
      <c r="BC1079">
        <v>9.1999999999999993</v>
      </c>
      <c r="BD1079" t="str">
        <f t="shared" si="553"/>
        <v>Normal</v>
      </c>
      <c r="BE1079">
        <v>4</v>
      </c>
      <c r="BF1079" t="str">
        <f t="shared" si="554"/>
        <v>Normal</v>
      </c>
      <c r="BG1079">
        <v>0</v>
      </c>
      <c r="BH1079" t="str">
        <f t="shared" si="555"/>
        <v>No Toma ECA</v>
      </c>
      <c r="BI1079">
        <v>1</v>
      </c>
      <c r="BJ1079" t="str">
        <f t="shared" si="556"/>
        <v>Toma ARB</v>
      </c>
      <c r="BK1079">
        <v>0</v>
      </c>
      <c r="BL1079" t="str">
        <f t="shared" si="557"/>
        <v>No toma diureticos</v>
      </c>
      <c r="BM1079">
        <v>0</v>
      </c>
      <c r="BN1079" t="str">
        <f t="shared" si="558"/>
        <v>No toma estatinas</v>
      </c>
      <c r="BO1079">
        <v>0</v>
      </c>
      <c r="BP1079" t="str">
        <f t="shared" si="559"/>
        <v>Sano</v>
      </c>
      <c r="BQ1079">
        <v>1</v>
      </c>
      <c r="BR1079" t="str">
        <f t="shared" si="560"/>
        <v>Enfermedad cardiovascular</v>
      </c>
    </row>
    <row r="1080" spans="1:70" x14ac:dyDescent="0.25">
      <c r="A1080" t="s">
        <v>1080</v>
      </c>
      <c r="B1080">
        <v>83</v>
      </c>
      <c r="C1080" t="str">
        <f t="shared" si="531"/>
        <v>Adulto Mayor</v>
      </c>
      <c r="D1080" t="s">
        <v>6</v>
      </c>
      <c r="E1080">
        <v>30.2</v>
      </c>
      <c r="F1080" t="str">
        <f t="shared" si="532"/>
        <v>Obesidad I</v>
      </c>
      <c r="G1080">
        <v>1</v>
      </c>
      <c r="H1080" t="str">
        <f t="shared" si="533"/>
        <v>Tiene herencia</v>
      </c>
      <c r="I1080">
        <v>164</v>
      </c>
      <c r="J1080">
        <v>103</v>
      </c>
      <c r="K1080">
        <v>98</v>
      </c>
      <c r="L1080" t="str">
        <f t="shared" si="534"/>
        <v>Normal</v>
      </c>
      <c r="M1080">
        <v>35</v>
      </c>
      <c r="N1080" t="str">
        <f t="shared" si="535"/>
        <v>Reducida</v>
      </c>
      <c r="O1080">
        <v>4</v>
      </c>
      <c r="P1080" t="str">
        <f t="shared" si="536"/>
        <v>Incapacidad</v>
      </c>
      <c r="Q1080">
        <v>1</v>
      </c>
      <c r="R1080" t="str">
        <f t="shared" si="537"/>
        <v>Tiene cetoacidosis</v>
      </c>
      <c r="S1080">
        <v>0</v>
      </c>
      <c r="T1080" t="str">
        <f t="shared" si="538"/>
        <v>No tiene Insuficiencia</v>
      </c>
      <c r="U1080">
        <v>1</v>
      </c>
      <c r="V1080" t="str">
        <f t="shared" si="539"/>
        <v>Hipertenso</v>
      </c>
      <c r="W1080">
        <v>4.2</v>
      </c>
      <c r="X1080" t="str">
        <f t="shared" si="528"/>
        <v>Alto</v>
      </c>
      <c r="Y1080">
        <v>69</v>
      </c>
      <c r="Z1080" t="str">
        <f t="shared" si="529"/>
        <v>Elevado</v>
      </c>
      <c r="AA1080">
        <v>28</v>
      </c>
      <c r="AB1080" t="str">
        <f t="shared" si="540"/>
        <v>Dismucion grave</v>
      </c>
      <c r="AC1080">
        <v>2799</v>
      </c>
      <c r="AD1080" t="str">
        <f t="shared" si="541"/>
        <v>Proteinuria</v>
      </c>
      <c r="AE1080">
        <v>2239</v>
      </c>
      <c r="AF1080" t="str">
        <f t="shared" si="542"/>
        <v>Macroalbuminuria</v>
      </c>
      <c r="AG1080">
        <v>589</v>
      </c>
      <c r="AH1080" t="str">
        <f t="shared" si="543"/>
        <v>Poliuria</v>
      </c>
      <c r="AI1080">
        <v>0</v>
      </c>
      <c r="AJ1080" t="str">
        <f t="shared" si="544"/>
        <v>No Diabetico</v>
      </c>
      <c r="AK1080">
        <v>205</v>
      </c>
      <c r="AL1080" t="str">
        <f t="shared" si="545"/>
        <v>Diabetes</v>
      </c>
      <c r="AM1080">
        <v>9.4</v>
      </c>
      <c r="AN1080" t="str">
        <f t="shared" si="546"/>
        <v>Diabetes</v>
      </c>
      <c r="AO1080">
        <v>254</v>
      </c>
      <c r="AP1080" t="str">
        <f t="shared" si="547"/>
        <v>Riesgo</v>
      </c>
      <c r="AQ1080">
        <v>182</v>
      </c>
      <c r="AR1080" t="str">
        <f t="shared" si="548"/>
        <v>Alto</v>
      </c>
      <c r="AS1080">
        <v>42</v>
      </c>
      <c r="AT1080" t="str">
        <f t="shared" si="549"/>
        <v>Bajo</v>
      </c>
      <c r="AU1080">
        <v>296</v>
      </c>
      <c r="AV1080" t="str">
        <f t="shared" si="550"/>
        <v>Alto</v>
      </c>
      <c r="AW1080">
        <v>131</v>
      </c>
      <c r="AX1080" t="str">
        <f t="shared" si="551"/>
        <v>Bajo</v>
      </c>
      <c r="AY1080">
        <v>5</v>
      </c>
      <c r="AZ1080" t="str">
        <f t="shared" si="552"/>
        <v>Normal</v>
      </c>
      <c r="BA1080">
        <v>10.8</v>
      </c>
      <c r="BB1080" t="str">
        <f t="shared" si="530"/>
        <v>Baja</v>
      </c>
      <c r="BC1080">
        <v>8.1</v>
      </c>
      <c r="BD1080" t="str">
        <f t="shared" si="553"/>
        <v>Bajo</v>
      </c>
      <c r="BE1080">
        <v>7.4</v>
      </c>
      <c r="BF1080" t="str">
        <f t="shared" si="554"/>
        <v>Alto</v>
      </c>
      <c r="BG1080">
        <v>1</v>
      </c>
      <c r="BH1080" t="str">
        <f t="shared" si="555"/>
        <v>Toma ECA</v>
      </c>
      <c r="BI1080">
        <v>0</v>
      </c>
      <c r="BJ1080" t="str">
        <f t="shared" si="556"/>
        <v>No toma ARB</v>
      </c>
      <c r="BK1080">
        <v>1</v>
      </c>
      <c r="BL1080" t="str">
        <f t="shared" si="557"/>
        <v>Toma diureticos</v>
      </c>
      <c r="BM1080">
        <v>1</v>
      </c>
      <c r="BN1080" t="str">
        <f t="shared" si="558"/>
        <v>Toma estatinas</v>
      </c>
      <c r="BO1080">
        <v>1</v>
      </c>
      <c r="BP1080" t="str">
        <f t="shared" si="559"/>
        <v>Enfermedad renal</v>
      </c>
      <c r="BQ1080">
        <v>0</v>
      </c>
      <c r="BR1080" t="str">
        <f t="shared" si="560"/>
        <v>Sano</v>
      </c>
    </row>
    <row r="1081" spans="1:70" x14ac:dyDescent="0.25">
      <c r="A1081" t="s">
        <v>1081</v>
      </c>
      <c r="B1081">
        <v>78</v>
      </c>
      <c r="C1081" t="str">
        <f t="shared" si="531"/>
        <v>Adulto Mayor</v>
      </c>
      <c r="D1081" t="s">
        <v>1</v>
      </c>
      <c r="E1081">
        <v>33.700000000000003</v>
      </c>
      <c r="F1081" t="str">
        <f t="shared" si="532"/>
        <v>Obesidad I</v>
      </c>
      <c r="G1081">
        <v>1</v>
      </c>
      <c r="H1081" t="str">
        <f t="shared" si="533"/>
        <v>Tiene herencia</v>
      </c>
      <c r="I1081">
        <v>160</v>
      </c>
      <c r="J1081">
        <v>102</v>
      </c>
      <c r="K1081">
        <v>105</v>
      </c>
      <c r="L1081" t="str">
        <f t="shared" si="534"/>
        <v>Taquicardia</v>
      </c>
      <c r="M1081">
        <v>41</v>
      </c>
      <c r="N1081" t="str">
        <f t="shared" si="535"/>
        <v>Intermedia</v>
      </c>
      <c r="O1081">
        <v>4</v>
      </c>
      <c r="P1081" t="str">
        <f t="shared" si="536"/>
        <v>Incapacidad</v>
      </c>
      <c r="Q1081">
        <v>0</v>
      </c>
      <c r="R1081" t="str">
        <f t="shared" si="537"/>
        <v>No tiene cetoacidosis</v>
      </c>
      <c r="S1081">
        <v>0</v>
      </c>
      <c r="T1081" t="str">
        <f t="shared" si="538"/>
        <v>No tiene Insuficiencia</v>
      </c>
      <c r="U1081">
        <v>1</v>
      </c>
      <c r="V1081" t="str">
        <f t="shared" si="539"/>
        <v>Hipertenso</v>
      </c>
      <c r="W1081">
        <v>3.4</v>
      </c>
      <c r="X1081" t="str">
        <f t="shared" si="528"/>
        <v>Alto</v>
      </c>
      <c r="Y1081">
        <v>89</v>
      </c>
      <c r="Z1081" t="str">
        <f t="shared" si="529"/>
        <v>Elevado</v>
      </c>
      <c r="AA1081">
        <v>11</v>
      </c>
      <c r="AB1081" t="str">
        <f t="shared" si="540"/>
        <v>Fallo renal</v>
      </c>
      <c r="AC1081">
        <v>1819</v>
      </c>
      <c r="AD1081" t="str">
        <f t="shared" si="541"/>
        <v>Proteinuria</v>
      </c>
      <c r="AE1081">
        <v>1273</v>
      </c>
      <c r="AF1081" t="str">
        <f t="shared" si="542"/>
        <v>Macroalbuminuria</v>
      </c>
      <c r="AG1081">
        <v>544</v>
      </c>
      <c r="AH1081" t="str">
        <f t="shared" si="543"/>
        <v>Poliuria</v>
      </c>
      <c r="AI1081">
        <v>1</v>
      </c>
      <c r="AJ1081" t="str">
        <f t="shared" si="544"/>
        <v>Diabetico</v>
      </c>
      <c r="AK1081">
        <v>187</v>
      </c>
      <c r="AL1081" t="str">
        <f t="shared" si="545"/>
        <v>Diabetes</v>
      </c>
      <c r="AM1081">
        <v>7.4</v>
      </c>
      <c r="AN1081" t="str">
        <f t="shared" si="546"/>
        <v>Diabetes</v>
      </c>
      <c r="AO1081">
        <v>251</v>
      </c>
      <c r="AP1081" t="str">
        <f t="shared" si="547"/>
        <v>Riesgo</v>
      </c>
      <c r="AQ1081">
        <v>179</v>
      </c>
      <c r="AR1081" t="str">
        <f t="shared" si="548"/>
        <v>Alto</v>
      </c>
      <c r="AS1081">
        <v>25</v>
      </c>
      <c r="AT1081" t="str">
        <f t="shared" si="549"/>
        <v>Bajo</v>
      </c>
      <c r="AU1081">
        <v>231</v>
      </c>
      <c r="AV1081" t="str">
        <f t="shared" si="550"/>
        <v>Alto</v>
      </c>
      <c r="AW1081">
        <v>136</v>
      </c>
      <c r="AX1081" t="str">
        <f t="shared" si="551"/>
        <v>Normal</v>
      </c>
      <c r="AY1081">
        <v>5.2</v>
      </c>
      <c r="AZ1081" t="str">
        <f t="shared" si="552"/>
        <v>Alto</v>
      </c>
      <c r="BA1081">
        <v>9.3000000000000007</v>
      </c>
      <c r="BB1081" t="str">
        <f t="shared" si="530"/>
        <v>Baja</v>
      </c>
      <c r="BC1081">
        <v>7.7</v>
      </c>
      <c r="BD1081" t="str">
        <f t="shared" si="553"/>
        <v>Bajo</v>
      </c>
      <c r="BE1081">
        <v>5.3</v>
      </c>
      <c r="BF1081" t="str">
        <f t="shared" si="554"/>
        <v>Alto</v>
      </c>
      <c r="BG1081">
        <v>1</v>
      </c>
      <c r="BH1081" t="str">
        <f t="shared" si="555"/>
        <v>Toma ECA</v>
      </c>
      <c r="BI1081">
        <v>1</v>
      </c>
      <c r="BJ1081" t="str">
        <f t="shared" si="556"/>
        <v>Toma ARB</v>
      </c>
      <c r="BK1081">
        <v>1</v>
      </c>
      <c r="BL1081" t="str">
        <f t="shared" si="557"/>
        <v>Toma diureticos</v>
      </c>
      <c r="BM1081">
        <v>1</v>
      </c>
      <c r="BN1081" t="str">
        <f t="shared" si="558"/>
        <v>Toma estatinas</v>
      </c>
      <c r="BO1081">
        <v>1</v>
      </c>
      <c r="BP1081" t="str">
        <f t="shared" si="559"/>
        <v>Enfermedad renal</v>
      </c>
      <c r="BQ1081">
        <v>0</v>
      </c>
      <c r="BR1081" t="str">
        <f t="shared" si="560"/>
        <v>Sano</v>
      </c>
    </row>
    <row r="1082" spans="1:70" x14ac:dyDescent="0.25">
      <c r="A1082" t="s">
        <v>1082</v>
      </c>
      <c r="B1082">
        <v>53</v>
      </c>
      <c r="C1082" t="str">
        <f t="shared" si="531"/>
        <v>Adulto</v>
      </c>
      <c r="D1082" t="s">
        <v>6</v>
      </c>
      <c r="E1082">
        <v>27.2</v>
      </c>
      <c r="F1082" t="str">
        <f t="shared" si="532"/>
        <v>Sobrepeso</v>
      </c>
      <c r="G1082">
        <v>1</v>
      </c>
      <c r="H1082" t="str">
        <f t="shared" si="533"/>
        <v>Tiene herencia</v>
      </c>
      <c r="I1082">
        <v>117</v>
      </c>
      <c r="J1082">
        <v>76</v>
      </c>
      <c r="K1082">
        <v>70</v>
      </c>
      <c r="L1082" t="str">
        <f t="shared" si="534"/>
        <v>Normal</v>
      </c>
      <c r="M1082">
        <v>59</v>
      </c>
      <c r="N1082" t="str">
        <f t="shared" si="535"/>
        <v>Normal</v>
      </c>
      <c r="O1082">
        <v>1</v>
      </c>
      <c r="P1082" t="str">
        <f t="shared" si="536"/>
        <v>Sin limitaciones</v>
      </c>
      <c r="Q1082">
        <v>0</v>
      </c>
      <c r="R1082" t="str">
        <f t="shared" si="537"/>
        <v>No tiene cetoacidosis</v>
      </c>
      <c r="S1082">
        <v>0</v>
      </c>
      <c r="T1082" t="str">
        <f t="shared" si="538"/>
        <v>No tiene Insuficiencia</v>
      </c>
      <c r="U1082">
        <v>0</v>
      </c>
      <c r="V1082" t="str">
        <f t="shared" si="539"/>
        <v>Normotenso</v>
      </c>
      <c r="W1082">
        <v>1.2</v>
      </c>
      <c r="X1082" t="str">
        <f t="shared" si="528"/>
        <v>Alto</v>
      </c>
      <c r="Y1082">
        <v>35</v>
      </c>
      <c r="Z1082" t="str">
        <f t="shared" si="529"/>
        <v>Normal</v>
      </c>
      <c r="AA1082">
        <v>81</v>
      </c>
      <c r="AB1082" t="str">
        <f t="shared" si="540"/>
        <v>Funcion disminuida</v>
      </c>
      <c r="AC1082">
        <v>21</v>
      </c>
      <c r="AD1082" t="str">
        <f t="shared" si="541"/>
        <v>Normal</v>
      </c>
      <c r="AE1082">
        <v>16</v>
      </c>
      <c r="AF1082" t="str">
        <f t="shared" si="542"/>
        <v>Normal</v>
      </c>
      <c r="AG1082">
        <v>2412</v>
      </c>
      <c r="AH1082" t="str">
        <f t="shared" si="543"/>
        <v>Poliuria</v>
      </c>
      <c r="AI1082">
        <v>1</v>
      </c>
      <c r="AJ1082" t="str">
        <f t="shared" si="544"/>
        <v>Diabetico</v>
      </c>
      <c r="AK1082">
        <v>81</v>
      </c>
      <c r="AL1082" t="str">
        <f t="shared" si="545"/>
        <v>Normal</v>
      </c>
      <c r="AM1082">
        <v>5</v>
      </c>
      <c r="AN1082" t="str">
        <f t="shared" si="546"/>
        <v>Normal</v>
      </c>
      <c r="AO1082">
        <v>153</v>
      </c>
      <c r="AP1082" t="str">
        <f t="shared" si="547"/>
        <v>Normal</v>
      </c>
      <c r="AQ1082">
        <v>116</v>
      </c>
      <c r="AR1082" t="str">
        <f t="shared" si="548"/>
        <v>Casi normal</v>
      </c>
      <c r="AS1082">
        <v>58</v>
      </c>
      <c r="AT1082" t="str">
        <f t="shared" si="549"/>
        <v>Bajo</v>
      </c>
      <c r="AU1082">
        <v>107</v>
      </c>
      <c r="AV1082" t="str">
        <f t="shared" si="550"/>
        <v>Normal</v>
      </c>
      <c r="AW1082">
        <v>138</v>
      </c>
      <c r="AX1082" t="str">
        <f t="shared" si="551"/>
        <v>Normal</v>
      </c>
      <c r="AY1082">
        <v>4.2</v>
      </c>
      <c r="AZ1082" t="str">
        <f t="shared" si="552"/>
        <v>Normal</v>
      </c>
      <c r="BA1082">
        <v>15.4</v>
      </c>
      <c r="BB1082" t="str">
        <f t="shared" si="530"/>
        <v>Normal</v>
      </c>
      <c r="BC1082">
        <v>8.9</v>
      </c>
      <c r="BD1082" t="str">
        <f t="shared" si="553"/>
        <v>Normal</v>
      </c>
      <c r="BE1082">
        <v>3.3</v>
      </c>
      <c r="BF1082" t="str">
        <f t="shared" si="554"/>
        <v>Normal</v>
      </c>
      <c r="BG1082">
        <v>1</v>
      </c>
      <c r="BH1082" t="str">
        <f t="shared" si="555"/>
        <v>Toma ECA</v>
      </c>
      <c r="BI1082">
        <v>0</v>
      </c>
      <c r="BJ1082" t="str">
        <f t="shared" si="556"/>
        <v>No toma ARB</v>
      </c>
      <c r="BK1082">
        <v>1</v>
      </c>
      <c r="BL1082" t="str">
        <f t="shared" si="557"/>
        <v>Toma diureticos</v>
      </c>
      <c r="BM1082">
        <v>0</v>
      </c>
      <c r="BN1082" t="str">
        <f t="shared" si="558"/>
        <v>No toma estatinas</v>
      </c>
      <c r="BO1082">
        <v>0</v>
      </c>
      <c r="BP1082" t="str">
        <f t="shared" si="559"/>
        <v>Sano</v>
      </c>
      <c r="BQ1082">
        <v>1</v>
      </c>
      <c r="BR1082" t="str">
        <f t="shared" si="560"/>
        <v>Enfermedad cardiovascular</v>
      </c>
    </row>
    <row r="1083" spans="1:70" x14ac:dyDescent="0.25">
      <c r="A1083" t="s">
        <v>1083</v>
      </c>
      <c r="B1083">
        <v>64</v>
      </c>
      <c r="C1083" t="str">
        <f t="shared" si="531"/>
        <v>Adulto Mayor</v>
      </c>
      <c r="D1083" t="s">
        <v>6</v>
      </c>
      <c r="E1083">
        <v>25.7</v>
      </c>
      <c r="F1083" t="str">
        <f t="shared" si="532"/>
        <v>Sobrepeso</v>
      </c>
      <c r="G1083">
        <v>1</v>
      </c>
      <c r="H1083" t="str">
        <f t="shared" si="533"/>
        <v>Tiene herencia</v>
      </c>
      <c r="I1083">
        <v>175</v>
      </c>
      <c r="J1083">
        <v>107</v>
      </c>
      <c r="K1083">
        <v>93</v>
      </c>
      <c r="L1083" t="str">
        <f t="shared" si="534"/>
        <v>Normal</v>
      </c>
      <c r="M1083">
        <v>32</v>
      </c>
      <c r="N1083" t="str">
        <f t="shared" si="535"/>
        <v>Reducida</v>
      </c>
      <c r="O1083">
        <v>4</v>
      </c>
      <c r="P1083" t="str">
        <f t="shared" si="536"/>
        <v>Incapacidad</v>
      </c>
      <c r="Q1083">
        <v>1</v>
      </c>
      <c r="R1083" t="str">
        <f t="shared" si="537"/>
        <v>Tiene cetoacidosis</v>
      </c>
      <c r="S1083">
        <v>0</v>
      </c>
      <c r="T1083" t="str">
        <f t="shared" si="538"/>
        <v>No tiene Insuficiencia</v>
      </c>
      <c r="U1083">
        <v>1</v>
      </c>
      <c r="V1083" t="str">
        <f t="shared" si="539"/>
        <v>Hipertenso</v>
      </c>
      <c r="W1083">
        <v>4.5</v>
      </c>
      <c r="X1083" t="str">
        <f t="shared" si="528"/>
        <v>Alto</v>
      </c>
      <c r="Y1083">
        <v>61</v>
      </c>
      <c r="Z1083" t="str">
        <f t="shared" si="529"/>
        <v>Elevado</v>
      </c>
      <c r="AA1083">
        <v>47</v>
      </c>
      <c r="AB1083" t="str">
        <f t="shared" si="540"/>
        <v>Funcion disminuida moderada</v>
      </c>
      <c r="AC1083">
        <v>2339</v>
      </c>
      <c r="AD1083" t="str">
        <f t="shared" si="541"/>
        <v>Proteinuria</v>
      </c>
      <c r="AE1083">
        <v>1871</v>
      </c>
      <c r="AF1083" t="str">
        <f t="shared" si="542"/>
        <v>Macroalbuminuria</v>
      </c>
      <c r="AG1083">
        <v>375</v>
      </c>
      <c r="AH1083" t="str">
        <f t="shared" si="543"/>
        <v>Oliguria</v>
      </c>
      <c r="AI1083">
        <v>1</v>
      </c>
      <c r="AJ1083" t="str">
        <f t="shared" si="544"/>
        <v>Diabetico</v>
      </c>
      <c r="AK1083">
        <v>162</v>
      </c>
      <c r="AL1083" t="str">
        <f t="shared" si="545"/>
        <v>Diabetes</v>
      </c>
      <c r="AM1083">
        <v>8.4</v>
      </c>
      <c r="AN1083" t="str">
        <f t="shared" si="546"/>
        <v>Diabetes</v>
      </c>
      <c r="AO1083">
        <v>266</v>
      </c>
      <c r="AP1083" t="str">
        <f t="shared" si="547"/>
        <v>Riesgo</v>
      </c>
      <c r="AQ1083">
        <v>167</v>
      </c>
      <c r="AR1083" t="str">
        <f t="shared" si="548"/>
        <v>Alto</v>
      </c>
      <c r="AS1083">
        <v>33</v>
      </c>
      <c r="AT1083" t="str">
        <f t="shared" si="549"/>
        <v>Bajo</v>
      </c>
      <c r="AU1083">
        <v>409</v>
      </c>
      <c r="AV1083" t="str">
        <f t="shared" si="550"/>
        <v>Alto</v>
      </c>
      <c r="AW1083">
        <v>140</v>
      </c>
      <c r="AX1083" t="str">
        <f t="shared" si="551"/>
        <v>Normal</v>
      </c>
      <c r="AY1083">
        <v>6.3</v>
      </c>
      <c r="AZ1083" t="str">
        <f t="shared" si="552"/>
        <v>Alto</v>
      </c>
      <c r="BA1083">
        <v>10.7</v>
      </c>
      <c r="BB1083" t="str">
        <f t="shared" si="530"/>
        <v>Baja</v>
      </c>
      <c r="BC1083">
        <v>8.9</v>
      </c>
      <c r="BD1083" t="str">
        <f t="shared" si="553"/>
        <v>Normal</v>
      </c>
      <c r="BE1083">
        <v>7.2</v>
      </c>
      <c r="BF1083" t="str">
        <f t="shared" si="554"/>
        <v>Alto</v>
      </c>
      <c r="BG1083">
        <v>1</v>
      </c>
      <c r="BH1083" t="str">
        <f t="shared" si="555"/>
        <v>Toma ECA</v>
      </c>
      <c r="BI1083">
        <v>0</v>
      </c>
      <c r="BJ1083" t="str">
        <f t="shared" si="556"/>
        <v>No toma ARB</v>
      </c>
      <c r="BK1083">
        <v>0</v>
      </c>
      <c r="BL1083" t="str">
        <f t="shared" si="557"/>
        <v>No toma diureticos</v>
      </c>
      <c r="BM1083">
        <v>0</v>
      </c>
      <c r="BN1083" t="str">
        <f t="shared" si="558"/>
        <v>No toma estatinas</v>
      </c>
      <c r="BO1083">
        <v>1</v>
      </c>
      <c r="BP1083" t="str">
        <f t="shared" si="559"/>
        <v>Enfermedad renal</v>
      </c>
      <c r="BQ1083">
        <v>0</v>
      </c>
      <c r="BR1083" t="str">
        <f t="shared" si="560"/>
        <v>Sano</v>
      </c>
    </row>
    <row r="1084" spans="1:70" x14ac:dyDescent="0.25">
      <c r="A1084" t="s">
        <v>1084</v>
      </c>
      <c r="B1084">
        <v>54</v>
      </c>
      <c r="C1084" t="str">
        <f t="shared" si="531"/>
        <v>Adulto</v>
      </c>
      <c r="D1084" t="s">
        <v>6</v>
      </c>
      <c r="E1084">
        <v>22.2</v>
      </c>
      <c r="F1084" t="str">
        <f t="shared" si="532"/>
        <v>Peso Normal</v>
      </c>
      <c r="G1084">
        <v>1</v>
      </c>
      <c r="H1084" t="str">
        <f t="shared" si="533"/>
        <v>Tiene herencia</v>
      </c>
      <c r="I1084">
        <v>101</v>
      </c>
      <c r="J1084">
        <v>78</v>
      </c>
      <c r="K1084">
        <v>89</v>
      </c>
      <c r="L1084" t="str">
        <f t="shared" si="534"/>
        <v>Normal</v>
      </c>
      <c r="M1084">
        <v>61</v>
      </c>
      <c r="N1084" t="str">
        <f t="shared" si="535"/>
        <v>Normal</v>
      </c>
      <c r="O1084">
        <v>1</v>
      </c>
      <c r="P1084" t="str">
        <f t="shared" si="536"/>
        <v>Sin limitaciones</v>
      </c>
      <c r="Q1084">
        <v>0</v>
      </c>
      <c r="R1084" t="str">
        <f t="shared" si="537"/>
        <v>No tiene cetoacidosis</v>
      </c>
      <c r="S1084">
        <v>0</v>
      </c>
      <c r="T1084" t="str">
        <f t="shared" si="538"/>
        <v>No tiene Insuficiencia</v>
      </c>
      <c r="U1084">
        <v>1</v>
      </c>
      <c r="V1084" t="str">
        <f t="shared" si="539"/>
        <v>Hipertenso</v>
      </c>
      <c r="W1084">
        <v>1.1000000000000001</v>
      </c>
      <c r="X1084" t="str">
        <f t="shared" si="528"/>
        <v>Alto</v>
      </c>
      <c r="Y1084">
        <v>33</v>
      </c>
      <c r="Z1084" t="str">
        <f t="shared" si="529"/>
        <v>Normal</v>
      </c>
      <c r="AA1084">
        <v>97</v>
      </c>
      <c r="AB1084" t="str">
        <f t="shared" si="540"/>
        <v>Normal</v>
      </c>
      <c r="AC1084">
        <v>25</v>
      </c>
      <c r="AD1084" t="str">
        <f t="shared" si="541"/>
        <v>Normal</v>
      </c>
      <c r="AE1084">
        <v>20</v>
      </c>
      <c r="AF1084" t="str">
        <f t="shared" si="542"/>
        <v>Normal</v>
      </c>
      <c r="AG1084">
        <v>1888</v>
      </c>
      <c r="AH1084" t="str">
        <f t="shared" si="543"/>
        <v>Poliuria</v>
      </c>
      <c r="AI1084">
        <v>1</v>
      </c>
      <c r="AJ1084" t="str">
        <f t="shared" si="544"/>
        <v>Diabetico</v>
      </c>
      <c r="AK1084">
        <v>97</v>
      </c>
      <c r="AL1084" t="str">
        <f t="shared" si="545"/>
        <v>Normal</v>
      </c>
      <c r="AM1084">
        <v>5.2</v>
      </c>
      <c r="AN1084" t="str">
        <f t="shared" si="546"/>
        <v>Normal</v>
      </c>
      <c r="AO1084">
        <v>220</v>
      </c>
      <c r="AP1084" t="str">
        <f t="shared" si="547"/>
        <v>Alto</v>
      </c>
      <c r="AQ1084">
        <v>97</v>
      </c>
      <c r="AR1084" t="str">
        <f t="shared" si="548"/>
        <v>Normal</v>
      </c>
      <c r="AS1084">
        <v>57</v>
      </c>
      <c r="AT1084" t="str">
        <f t="shared" si="549"/>
        <v>Bajo</v>
      </c>
      <c r="AU1084">
        <v>99</v>
      </c>
      <c r="AV1084" t="str">
        <f t="shared" si="550"/>
        <v>Normal</v>
      </c>
      <c r="AW1084">
        <v>142</v>
      </c>
      <c r="AX1084" t="str">
        <f t="shared" si="551"/>
        <v>Normal</v>
      </c>
      <c r="AY1084">
        <v>3.7</v>
      </c>
      <c r="AZ1084" t="str">
        <f t="shared" si="552"/>
        <v>Normal</v>
      </c>
      <c r="BA1084">
        <v>14.4</v>
      </c>
      <c r="BB1084" t="str">
        <f t="shared" si="530"/>
        <v>Normal</v>
      </c>
      <c r="BC1084">
        <v>9.9</v>
      </c>
      <c r="BD1084" t="str">
        <f t="shared" si="553"/>
        <v>Normal</v>
      </c>
      <c r="BE1084">
        <v>4</v>
      </c>
      <c r="BF1084" t="str">
        <f t="shared" si="554"/>
        <v>Normal</v>
      </c>
      <c r="BG1084">
        <v>1</v>
      </c>
      <c r="BH1084" t="str">
        <f t="shared" si="555"/>
        <v>Toma ECA</v>
      </c>
      <c r="BI1084">
        <v>1</v>
      </c>
      <c r="BJ1084" t="str">
        <f t="shared" si="556"/>
        <v>Toma ARB</v>
      </c>
      <c r="BK1084">
        <v>1</v>
      </c>
      <c r="BL1084" t="str">
        <f t="shared" si="557"/>
        <v>Toma diureticos</v>
      </c>
      <c r="BM1084">
        <v>0</v>
      </c>
      <c r="BN1084" t="str">
        <f t="shared" si="558"/>
        <v>No toma estatinas</v>
      </c>
      <c r="BO1084">
        <v>0</v>
      </c>
      <c r="BP1084" t="str">
        <f t="shared" si="559"/>
        <v>Sano</v>
      </c>
      <c r="BQ1084">
        <v>0</v>
      </c>
      <c r="BR1084" t="str">
        <f t="shared" si="560"/>
        <v>Sano</v>
      </c>
    </row>
    <row r="1085" spans="1:70" x14ac:dyDescent="0.25">
      <c r="A1085" t="s">
        <v>1085</v>
      </c>
      <c r="B1085">
        <v>63</v>
      </c>
      <c r="C1085" t="str">
        <f t="shared" si="531"/>
        <v>Adulto Mayor</v>
      </c>
      <c r="D1085" t="s">
        <v>1</v>
      </c>
      <c r="E1085">
        <v>34</v>
      </c>
      <c r="F1085" t="str">
        <f t="shared" si="532"/>
        <v>Obesidad I</v>
      </c>
      <c r="G1085">
        <v>1</v>
      </c>
      <c r="H1085" t="str">
        <f t="shared" si="533"/>
        <v>Tiene herencia</v>
      </c>
      <c r="I1085">
        <v>143</v>
      </c>
      <c r="J1085">
        <v>102</v>
      </c>
      <c r="K1085">
        <v>78</v>
      </c>
      <c r="L1085" t="str">
        <f t="shared" si="534"/>
        <v>Normal</v>
      </c>
      <c r="M1085">
        <v>42</v>
      </c>
      <c r="N1085" t="str">
        <f t="shared" si="535"/>
        <v>Intermedia</v>
      </c>
      <c r="O1085">
        <v>3</v>
      </c>
      <c r="P1085" t="str">
        <f t="shared" si="536"/>
        <v>Limitacion marcada</v>
      </c>
      <c r="Q1085">
        <v>1</v>
      </c>
      <c r="R1085" t="str">
        <f t="shared" si="537"/>
        <v>Tiene cetoacidosis</v>
      </c>
      <c r="S1085">
        <v>0</v>
      </c>
      <c r="T1085" t="str">
        <f t="shared" si="538"/>
        <v>No tiene Insuficiencia</v>
      </c>
      <c r="U1085">
        <v>1</v>
      </c>
      <c r="V1085" t="str">
        <f t="shared" si="539"/>
        <v>Hipertenso</v>
      </c>
      <c r="W1085">
        <v>4.5999999999999996</v>
      </c>
      <c r="X1085" t="str">
        <f t="shared" si="528"/>
        <v>Alto</v>
      </c>
      <c r="Y1085">
        <v>61</v>
      </c>
      <c r="Z1085" t="str">
        <f t="shared" si="529"/>
        <v>Elevado</v>
      </c>
      <c r="AA1085">
        <v>15</v>
      </c>
      <c r="AB1085" t="str">
        <f t="shared" si="540"/>
        <v>Dismucion grave</v>
      </c>
      <c r="AC1085">
        <v>381</v>
      </c>
      <c r="AD1085" t="str">
        <f t="shared" si="541"/>
        <v>Proteinuria</v>
      </c>
      <c r="AE1085">
        <v>304</v>
      </c>
      <c r="AF1085" t="str">
        <f t="shared" si="542"/>
        <v>Macroalbuminuria</v>
      </c>
      <c r="AG1085">
        <v>466</v>
      </c>
      <c r="AH1085" t="str">
        <f t="shared" si="543"/>
        <v>Oliguria</v>
      </c>
      <c r="AI1085">
        <v>1</v>
      </c>
      <c r="AJ1085" t="str">
        <f t="shared" si="544"/>
        <v>Diabetico</v>
      </c>
      <c r="AK1085">
        <v>173</v>
      </c>
      <c r="AL1085" t="str">
        <f t="shared" si="545"/>
        <v>Diabetes</v>
      </c>
      <c r="AM1085">
        <v>9.4</v>
      </c>
      <c r="AN1085" t="str">
        <f t="shared" si="546"/>
        <v>Diabetes</v>
      </c>
      <c r="AO1085">
        <v>293</v>
      </c>
      <c r="AP1085" t="str">
        <f t="shared" si="547"/>
        <v>Riesgo</v>
      </c>
      <c r="AQ1085">
        <v>194</v>
      </c>
      <c r="AR1085" t="str">
        <f t="shared" si="548"/>
        <v>Muy alto</v>
      </c>
      <c r="AS1085">
        <v>33</v>
      </c>
      <c r="AT1085" t="str">
        <f t="shared" si="549"/>
        <v>Bajo</v>
      </c>
      <c r="AU1085">
        <v>245</v>
      </c>
      <c r="AV1085" t="str">
        <f t="shared" si="550"/>
        <v>Alto</v>
      </c>
      <c r="AW1085">
        <v>140</v>
      </c>
      <c r="AX1085" t="str">
        <f t="shared" si="551"/>
        <v>Normal</v>
      </c>
      <c r="AY1085">
        <v>6.4</v>
      </c>
      <c r="AZ1085" t="str">
        <f t="shared" si="552"/>
        <v>Alto</v>
      </c>
      <c r="BA1085">
        <v>9.6</v>
      </c>
      <c r="BB1085" t="str">
        <f t="shared" si="530"/>
        <v>Baja</v>
      </c>
      <c r="BC1085">
        <v>8.1999999999999993</v>
      </c>
      <c r="BD1085" t="str">
        <f t="shared" si="553"/>
        <v>Bajo</v>
      </c>
      <c r="BE1085">
        <v>6.6</v>
      </c>
      <c r="BF1085" t="str">
        <f t="shared" si="554"/>
        <v>Alto</v>
      </c>
      <c r="BG1085">
        <v>1</v>
      </c>
      <c r="BH1085" t="str">
        <f t="shared" si="555"/>
        <v>Toma ECA</v>
      </c>
      <c r="BI1085">
        <v>0</v>
      </c>
      <c r="BJ1085" t="str">
        <f t="shared" si="556"/>
        <v>No toma ARB</v>
      </c>
      <c r="BK1085">
        <v>0</v>
      </c>
      <c r="BL1085" t="str">
        <f t="shared" si="557"/>
        <v>No toma diureticos</v>
      </c>
      <c r="BM1085">
        <v>1</v>
      </c>
      <c r="BN1085" t="str">
        <f t="shared" si="558"/>
        <v>Toma estatinas</v>
      </c>
      <c r="BO1085">
        <v>1</v>
      </c>
      <c r="BP1085" t="str">
        <f t="shared" si="559"/>
        <v>Enfermedad renal</v>
      </c>
      <c r="BQ1085">
        <v>1</v>
      </c>
      <c r="BR1085" t="str">
        <f t="shared" si="560"/>
        <v>Enfermedad cardiovascular</v>
      </c>
    </row>
    <row r="1086" spans="1:70" x14ac:dyDescent="0.25">
      <c r="A1086" t="s">
        <v>1086</v>
      </c>
      <c r="B1086">
        <v>61</v>
      </c>
      <c r="C1086" t="str">
        <f t="shared" si="531"/>
        <v>Adulto Mayor</v>
      </c>
      <c r="D1086" t="s">
        <v>1</v>
      </c>
      <c r="E1086">
        <v>37.9</v>
      </c>
      <c r="F1086" t="str">
        <f t="shared" si="532"/>
        <v>Obesidad II</v>
      </c>
      <c r="G1086">
        <v>0</v>
      </c>
      <c r="H1086" t="str">
        <f t="shared" si="533"/>
        <v>No tiene herencia</v>
      </c>
      <c r="I1086">
        <v>182</v>
      </c>
      <c r="J1086">
        <v>93</v>
      </c>
      <c r="K1086">
        <v>91</v>
      </c>
      <c r="L1086" t="str">
        <f t="shared" si="534"/>
        <v>Normal</v>
      </c>
      <c r="M1086">
        <v>41</v>
      </c>
      <c r="N1086" t="str">
        <f t="shared" si="535"/>
        <v>Intermedia</v>
      </c>
      <c r="O1086">
        <v>4</v>
      </c>
      <c r="P1086" t="str">
        <f t="shared" si="536"/>
        <v>Incapacidad</v>
      </c>
      <c r="Q1086">
        <v>0</v>
      </c>
      <c r="R1086" t="str">
        <f t="shared" si="537"/>
        <v>No tiene cetoacidosis</v>
      </c>
      <c r="S1086">
        <v>0</v>
      </c>
      <c r="T1086" t="str">
        <f t="shared" si="538"/>
        <v>No tiene Insuficiencia</v>
      </c>
      <c r="U1086">
        <v>1</v>
      </c>
      <c r="V1086" t="str">
        <f t="shared" si="539"/>
        <v>Hipertenso</v>
      </c>
      <c r="W1086">
        <v>3.5</v>
      </c>
      <c r="X1086" t="str">
        <f t="shared" si="528"/>
        <v>Alto</v>
      </c>
      <c r="Y1086">
        <v>85</v>
      </c>
      <c r="Z1086" t="str">
        <f t="shared" si="529"/>
        <v>Elevado</v>
      </c>
      <c r="AA1086">
        <v>26</v>
      </c>
      <c r="AB1086" t="str">
        <f t="shared" si="540"/>
        <v>Dismucion grave</v>
      </c>
      <c r="AC1086">
        <v>2921</v>
      </c>
      <c r="AD1086" t="str">
        <f t="shared" si="541"/>
        <v>Proteinuria</v>
      </c>
      <c r="AE1086">
        <v>2336</v>
      </c>
      <c r="AF1086" t="str">
        <f t="shared" si="542"/>
        <v>Macroalbuminuria</v>
      </c>
      <c r="AG1086">
        <v>441</v>
      </c>
      <c r="AH1086" t="str">
        <f t="shared" si="543"/>
        <v>Oliguria</v>
      </c>
      <c r="AI1086">
        <v>1</v>
      </c>
      <c r="AJ1086" t="str">
        <f t="shared" si="544"/>
        <v>Diabetico</v>
      </c>
      <c r="AK1086">
        <v>207</v>
      </c>
      <c r="AL1086" t="str">
        <f t="shared" si="545"/>
        <v>Diabetes</v>
      </c>
      <c r="AM1086">
        <v>7.5</v>
      </c>
      <c r="AN1086" t="str">
        <f t="shared" si="546"/>
        <v>Diabetes</v>
      </c>
      <c r="AO1086">
        <v>250</v>
      </c>
      <c r="AP1086" t="str">
        <f t="shared" si="547"/>
        <v>Riesgo</v>
      </c>
      <c r="AQ1086">
        <v>184</v>
      </c>
      <c r="AR1086" t="str">
        <f t="shared" si="548"/>
        <v>Alto</v>
      </c>
      <c r="AS1086">
        <v>36</v>
      </c>
      <c r="AT1086" t="str">
        <f t="shared" si="549"/>
        <v>Bajo</v>
      </c>
      <c r="AU1086">
        <v>390</v>
      </c>
      <c r="AV1086" t="str">
        <f t="shared" si="550"/>
        <v>Alto</v>
      </c>
      <c r="AW1086">
        <v>128</v>
      </c>
      <c r="AX1086" t="str">
        <f t="shared" si="551"/>
        <v>Bajo</v>
      </c>
      <c r="AY1086">
        <v>5.4</v>
      </c>
      <c r="AZ1086" t="str">
        <f t="shared" si="552"/>
        <v>Alto</v>
      </c>
      <c r="BA1086">
        <v>7.3</v>
      </c>
      <c r="BB1086" t="str">
        <f t="shared" si="530"/>
        <v>Baja</v>
      </c>
      <c r="BC1086">
        <v>8</v>
      </c>
      <c r="BD1086" t="str">
        <f t="shared" si="553"/>
        <v>Bajo</v>
      </c>
      <c r="BE1086">
        <v>6.1</v>
      </c>
      <c r="BF1086" t="str">
        <f t="shared" si="554"/>
        <v>Alto</v>
      </c>
      <c r="BG1086">
        <v>1</v>
      </c>
      <c r="BH1086" t="str">
        <f t="shared" si="555"/>
        <v>Toma ECA</v>
      </c>
      <c r="BI1086">
        <v>0</v>
      </c>
      <c r="BJ1086" t="str">
        <f t="shared" si="556"/>
        <v>No toma ARB</v>
      </c>
      <c r="BK1086">
        <v>1</v>
      </c>
      <c r="BL1086" t="str">
        <f t="shared" si="557"/>
        <v>Toma diureticos</v>
      </c>
      <c r="BM1086">
        <v>0</v>
      </c>
      <c r="BN1086" t="str">
        <f t="shared" si="558"/>
        <v>No toma estatinas</v>
      </c>
      <c r="BO1086">
        <v>1</v>
      </c>
      <c r="BP1086" t="str">
        <f t="shared" si="559"/>
        <v>Enfermedad renal</v>
      </c>
      <c r="BQ1086">
        <v>1</v>
      </c>
      <c r="BR1086" t="str">
        <f t="shared" si="560"/>
        <v>Enfermedad cardiovascular</v>
      </c>
    </row>
    <row r="1087" spans="1:70" x14ac:dyDescent="0.25">
      <c r="A1087" t="s">
        <v>1087</v>
      </c>
      <c r="B1087">
        <v>77</v>
      </c>
      <c r="C1087" t="str">
        <f t="shared" si="531"/>
        <v>Adulto Mayor</v>
      </c>
      <c r="D1087" t="s">
        <v>1</v>
      </c>
      <c r="E1087">
        <v>25.5</v>
      </c>
      <c r="F1087" t="str">
        <f t="shared" si="532"/>
        <v>Sobrepeso</v>
      </c>
      <c r="G1087">
        <v>1</v>
      </c>
      <c r="H1087" t="str">
        <f t="shared" si="533"/>
        <v>Tiene herencia</v>
      </c>
      <c r="I1087">
        <v>190</v>
      </c>
      <c r="J1087">
        <v>105</v>
      </c>
      <c r="K1087">
        <v>96</v>
      </c>
      <c r="L1087" t="str">
        <f t="shared" si="534"/>
        <v>Normal</v>
      </c>
      <c r="M1087">
        <v>28</v>
      </c>
      <c r="N1087" t="str">
        <f t="shared" si="535"/>
        <v>Reducida</v>
      </c>
      <c r="O1087">
        <v>2</v>
      </c>
      <c r="P1087" t="str">
        <f t="shared" si="536"/>
        <v>Ligera limitaciones</v>
      </c>
      <c r="Q1087">
        <v>1</v>
      </c>
      <c r="R1087" t="str">
        <f t="shared" si="537"/>
        <v>Tiene cetoacidosis</v>
      </c>
      <c r="S1087">
        <v>0</v>
      </c>
      <c r="T1087" t="str">
        <f t="shared" si="538"/>
        <v>No tiene Insuficiencia</v>
      </c>
      <c r="U1087">
        <v>1</v>
      </c>
      <c r="V1087" t="str">
        <f t="shared" si="539"/>
        <v>Hipertenso</v>
      </c>
      <c r="W1087">
        <v>4.2</v>
      </c>
      <c r="X1087" t="str">
        <f t="shared" si="528"/>
        <v>Alto</v>
      </c>
      <c r="Y1087">
        <v>109</v>
      </c>
      <c r="Z1087" t="str">
        <f t="shared" si="529"/>
        <v>Riesgo</v>
      </c>
      <c r="AA1087">
        <v>27</v>
      </c>
      <c r="AB1087" t="str">
        <f t="shared" si="540"/>
        <v>Dismucion grave</v>
      </c>
      <c r="AC1087">
        <v>511</v>
      </c>
      <c r="AD1087" t="str">
        <f t="shared" si="541"/>
        <v>Proteinuria</v>
      </c>
      <c r="AE1087">
        <v>357</v>
      </c>
      <c r="AF1087" t="str">
        <f t="shared" si="542"/>
        <v>Macroalbuminuria</v>
      </c>
      <c r="AG1087">
        <v>499</v>
      </c>
      <c r="AH1087" t="str">
        <f t="shared" si="543"/>
        <v>Oliguria</v>
      </c>
      <c r="AI1087">
        <v>0</v>
      </c>
      <c r="AJ1087" t="str">
        <f t="shared" si="544"/>
        <v>No Diabetico</v>
      </c>
      <c r="AK1087">
        <v>154</v>
      </c>
      <c r="AL1087" t="str">
        <f t="shared" si="545"/>
        <v>Diabetes</v>
      </c>
      <c r="AM1087">
        <v>9.4</v>
      </c>
      <c r="AN1087" t="str">
        <f t="shared" si="546"/>
        <v>Diabetes</v>
      </c>
      <c r="AO1087">
        <v>277</v>
      </c>
      <c r="AP1087" t="str">
        <f t="shared" si="547"/>
        <v>Riesgo</v>
      </c>
      <c r="AQ1087">
        <v>173</v>
      </c>
      <c r="AR1087" t="str">
        <f t="shared" si="548"/>
        <v>Alto</v>
      </c>
      <c r="AS1087">
        <v>39</v>
      </c>
      <c r="AT1087" t="str">
        <f t="shared" si="549"/>
        <v>Bajo</v>
      </c>
      <c r="AU1087">
        <v>347</v>
      </c>
      <c r="AV1087" t="str">
        <f t="shared" si="550"/>
        <v>Alto</v>
      </c>
      <c r="AW1087">
        <v>139</v>
      </c>
      <c r="AX1087" t="str">
        <f t="shared" si="551"/>
        <v>Normal</v>
      </c>
      <c r="AY1087">
        <v>5.7</v>
      </c>
      <c r="AZ1087" t="str">
        <f t="shared" si="552"/>
        <v>Alto</v>
      </c>
      <c r="BA1087">
        <v>10.6</v>
      </c>
      <c r="BB1087" t="str">
        <f t="shared" si="530"/>
        <v>Baja</v>
      </c>
      <c r="BC1087">
        <v>8.9</v>
      </c>
      <c r="BD1087" t="str">
        <f t="shared" si="553"/>
        <v>Normal</v>
      </c>
      <c r="BE1087">
        <v>5.9</v>
      </c>
      <c r="BF1087" t="str">
        <f t="shared" si="554"/>
        <v>Alto</v>
      </c>
      <c r="BG1087">
        <v>0</v>
      </c>
      <c r="BH1087" t="str">
        <f t="shared" si="555"/>
        <v>No Toma ECA</v>
      </c>
      <c r="BI1087">
        <v>0</v>
      </c>
      <c r="BJ1087" t="str">
        <f t="shared" si="556"/>
        <v>No toma ARB</v>
      </c>
      <c r="BK1087">
        <v>1</v>
      </c>
      <c r="BL1087" t="str">
        <f t="shared" si="557"/>
        <v>Toma diureticos</v>
      </c>
      <c r="BM1087">
        <v>1</v>
      </c>
      <c r="BN1087" t="str">
        <f t="shared" si="558"/>
        <v>Toma estatinas</v>
      </c>
      <c r="BO1087">
        <v>1</v>
      </c>
      <c r="BP1087" t="str">
        <f t="shared" si="559"/>
        <v>Enfermedad renal</v>
      </c>
      <c r="BQ1087">
        <v>0</v>
      </c>
      <c r="BR1087" t="str">
        <f t="shared" si="560"/>
        <v>Sano</v>
      </c>
    </row>
    <row r="1088" spans="1:70" x14ac:dyDescent="0.25">
      <c r="A1088" t="s">
        <v>1088</v>
      </c>
      <c r="B1088">
        <v>49</v>
      </c>
      <c r="C1088" t="str">
        <f t="shared" si="531"/>
        <v>Adulto</v>
      </c>
      <c r="D1088" t="s">
        <v>1</v>
      </c>
      <c r="E1088">
        <v>23.4</v>
      </c>
      <c r="F1088" t="str">
        <f t="shared" si="532"/>
        <v>Peso Normal</v>
      </c>
      <c r="G1088">
        <v>0</v>
      </c>
      <c r="H1088" t="str">
        <f t="shared" si="533"/>
        <v>No tiene herencia</v>
      </c>
      <c r="I1088">
        <v>102</v>
      </c>
      <c r="J1088">
        <v>80</v>
      </c>
      <c r="K1088">
        <v>79</v>
      </c>
      <c r="L1088" t="str">
        <f t="shared" si="534"/>
        <v>Normal</v>
      </c>
      <c r="M1088">
        <v>53</v>
      </c>
      <c r="N1088" t="str">
        <f t="shared" si="535"/>
        <v>Normal</v>
      </c>
      <c r="O1088">
        <v>2</v>
      </c>
      <c r="P1088" t="str">
        <f t="shared" si="536"/>
        <v>Ligera limitaciones</v>
      </c>
      <c r="Q1088">
        <v>0</v>
      </c>
      <c r="R1088" t="str">
        <f t="shared" si="537"/>
        <v>No tiene cetoacidosis</v>
      </c>
      <c r="S1088">
        <v>0</v>
      </c>
      <c r="T1088" t="str">
        <f t="shared" si="538"/>
        <v>No tiene Insuficiencia</v>
      </c>
      <c r="U1088">
        <v>1</v>
      </c>
      <c r="V1088" t="str">
        <f t="shared" si="539"/>
        <v>Hipertenso</v>
      </c>
      <c r="W1088">
        <v>0.8</v>
      </c>
      <c r="X1088" t="str">
        <f t="shared" si="528"/>
        <v>Normal</v>
      </c>
      <c r="Y1088">
        <v>16</v>
      </c>
      <c r="Z1088" t="str">
        <f t="shared" si="529"/>
        <v>Bajo</v>
      </c>
      <c r="AA1088">
        <v>79</v>
      </c>
      <c r="AB1088" t="str">
        <f t="shared" si="540"/>
        <v>Funcion disminuida</v>
      </c>
      <c r="AC1088">
        <v>21</v>
      </c>
      <c r="AD1088" t="str">
        <f t="shared" si="541"/>
        <v>Normal</v>
      </c>
      <c r="AE1088">
        <v>18</v>
      </c>
      <c r="AF1088" t="str">
        <f t="shared" si="542"/>
        <v>Normal</v>
      </c>
      <c r="AG1088">
        <v>1114</v>
      </c>
      <c r="AH1088" t="str">
        <f t="shared" si="543"/>
        <v>Poliuria</v>
      </c>
      <c r="AI1088">
        <v>1</v>
      </c>
      <c r="AJ1088" t="str">
        <f t="shared" si="544"/>
        <v>Diabetico</v>
      </c>
      <c r="AK1088">
        <v>83</v>
      </c>
      <c r="AL1088" t="str">
        <f t="shared" si="545"/>
        <v>Normal</v>
      </c>
      <c r="AM1088">
        <v>5.0999999999999996</v>
      </c>
      <c r="AN1088" t="str">
        <f t="shared" si="546"/>
        <v>Normal</v>
      </c>
      <c r="AO1088">
        <v>184</v>
      </c>
      <c r="AP1088" t="str">
        <f t="shared" si="547"/>
        <v>Normal</v>
      </c>
      <c r="AQ1088">
        <v>109</v>
      </c>
      <c r="AR1088" t="str">
        <f t="shared" si="548"/>
        <v>Casi normal</v>
      </c>
      <c r="AS1088">
        <v>61</v>
      </c>
      <c r="AT1088" t="str">
        <f t="shared" si="549"/>
        <v>Normal</v>
      </c>
      <c r="AU1088">
        <v>142</v>
      </c>
      <c r="AV1088" t="str">
        <f t="shared" si="550"/>
        <v>Normal</v>
      </c>
      <c r="AW1088">
        <v>136</v>
      </c>
      <c r="AX1088" t="str">
        <f t="shared" si="551"/>
        <v>Normal</v>
      </c>
      <c r="AY1088">
        <v>4.5999999999999996</v>
      </c>
      <c r="AZ1088" t="str">
        <f t="shared" si="552"/>
        <v>Normal</v>
      </c>
      <c r="BA1088">
        <v>12.9</v>
      </c>
      <c r="BB1088" t="str">
        <f t="shared" si="530"/>
        <v>Baja</v>
      </c>
      <c r="BC1088">
        <v>9.5</v>
      </c>
      <c r="BD1088" t="str">
        <f t="shared" si="553"/>
        <v>Normal</v>
      </c>
      <c r="BE1088">
        <v>3.9</v>
      </c>
      <c r="BF1088" t="str">
        <f t="shared" si="554"/>
        <v>Normal</v>
      </c>
      <c r="BG1088">
        <v>1</v>
      </c>
      <c r="BH1088" t="str">
        <f t="shared" si="555"/>
        <v>Toma ECA</v>
      </c>
      <c r="BI1088">
        <v>0</v>
      </c>
      <c r="BJ1088" t="str">
        <f t="shared" si="556"/>
        <v>No toma ARB</v>
      </c>
      <c r="BK1088">
        <v>1</v>
      </c>
      <c r="BL1088" t="str">
        <f t="shared" si="557"/>
        <v>Toma diureticos</v>
      </c>
      <c r="BM1088">
        <v>0</v>
      </c>
      <c r="BN1088" t="str">
        <f t="shared" si="558"/>
        <v>No toma estatinas</v>
      </c>
      <c r="BO1088">
        <v>0</v>
      </c>
      <c r="BP1088" t="str">
        <f t="shared" si="559"/>
        <v>Sano</v>
      </c>
      <c r="BQ1088">
        <v>1</v>
      </c>
      <c r="BR1088" t="str">
        <f t="shared" si="560"/>
        <v>Enfermedad cardiovascular</v>
      </c>
    </row>
    <row r="1089" spans="1:70" x14ac:dyDescent="0.25">
      <c r="A1089" t="s">
        <v>1089</v>
      </c>
      <c r="B1089">
        <v>83</v>
      </c>
      <c r="C1089" t="str">
        <f t="shared" si="531"/>
        <v>Adulto Mayor</v>
      </c>
      <c r="D1089" t="s">
        <v>1</v>
      </c>
      <c r="E1089">
        <v>26.5</v>
      </c>
      <c r="F1089" t="str">
        <f t="shared" si="532"/>
        <v>Sobrepeso</v>
      </c>
      <c r="G1089">
        <v>1</v>
      </c>
      <c r="H1089" t="str">
        <f t="shared" si="533"/>
        <v>Tiene herencia</v>
      </c>
      <c r="I1089">
        <v>170</v>
      </c>
      <c r="J1089">
        <v>110</v>
      </c>
      <c r="K1089">
        <v>90</v>
      </c>
      <c r="L1089" t="str">
        <f t="shared" si="534"/>
        <v>Normal</v>
      </c>
      <c r="M1089">
        <v>30</v>
      </c>
      <c r="N1089" t="str">
        <f t="shared" si="535"/>
        <v>Reducida</v>
      </c>
      <c r="O1089">
        <v>3</v>
      </c>
      <c r="P1089" t="str">
        <f t="shared" si="536"/>
        <v>Limitacion marcada</v>
      </c>
      <c r="Q1089">
        <v>0</v>
      </c>
      <c r="R1089" t="str">
        <f t="shared" si="537"/>
        <v>No tiene cetoacidosis</v>
      </c>
      <c r="S1089">
        <v>0</v>
      </c>
      <c r="T1089" t="str">
        <f t="shared" si="538"/>
        <v>No tiene Insuficiencia</v>
      </c>
      <c r="U1089">
        <v>1</v>
      </c>
      <c r="V1089" t="str">
        <f t="shared" si="539"/>
        <v>Hipertenso</v>
      </c>
      <c r="W1089">
        <v>4.7</v>
      </c>
      <c r="X1089" t="str">
        <f t="shared" si="528"/>
        <v>Alto</v>
      </c>
      <c r="Y1089">
        <v>49</v>
      </c>
      <c r="Z1089" t="str">
        <f t="shared" si="529"/>
        <v>Normal</v>
      </c>
      <c r="AA1089">
        <v>27</v>
      </c>
      <c r="AB1089" t="str">
        <f t="shared" si="540"/>
        <v>Dismucion grave</v>
      </c>
      <c r="AC1089">
        <v>1654</v>
      </c>
      <c r="AD1089" t="str">
        <f t="shared" si="541"/>
        <v>Proteinuria</v>
      </c>
      <c r="AE1089">
        <v>1323</v>
      </c>
      <c r="AF1089" t="str">
        <f t="shared" si="542"/>
        <v>Macroalbuminuria</v>
      </c>
      <c r="AG1089">
        <v>512</v>
      </c>
      <c r="AH1089" t="str">
        <f t="shared" si="543"/>
        <v>Poliuria</v>
      </c>
      <c r="AI1089">
        <v>1</v>
      </c>
      <c r="AJ1089" t="str">
        <f t="shared" si="544"/>
        <v>Diabetico</v>
      </c>
      <c r="AK1089">
        <v>208</v>
      </c>
      <c r="AL1089" t="str">
        <f t="shared" si="545"/>
        <v>Diabetes</v>
      </c>
      <c r="AM1089">
        <v>10.8</v>
      </c>
      <c r="AN1089" t="str">
        <f t="shared" si="546"/>
        <v>Diabetes</v>
      </c>
      <c r="AO1089">
        <v>211</v>
      </c>
      <c r="AP1089" t="str">
        <f t="shared" si="547"/>
        <v>Alto</v>
      </c>
      <c r="AQ1089">
        <v>176</v>
      </c>
      <c r="AR1089" t="str">
        <f t="shared" si="548"/>
        <v>Alto</v>
      </c>
      <c r="AS1089">
        <v>40</v>
      </c>
      <c r="AT1089" t="str">
        <f t="shared" si="549"/>
        <v>Bajo</v>
      </c>
      <c r="AU1089">
        <v>270</v>
      </c>
      <c r="AV1089" t="str">
        <f t="shared" si="550"/>
        <v>Alto</v>
      </c>
      <c r="AW1089">
        <v>130</v>
      </c>
      <c r="AX1089" t="str">
        <f t="shared" si="551"/>
        <v>Bajo</v>
      </c>
      <c r="AY1089">
        <v>5.7</v>
      </c>
      <c r="AZ1089" t="str">
        <f t="shared" si="552"/>
        <v>Alto</v>
      </c>
      <c r="BA1089">
        <v>8.4</v>
      </c>
      <c r="BB1089" t="str">
        <f t="shared" si="530"/>
        <v>Baja</v>
      </c>
      <c r="BC1089">
        <v>8.6</v>
      </c>
      <c r="BD1089" t="str">
        <f t="shared" si="553"/>
        <v>Normal</v>
      </c>
      <c r="BE1089">
        <v>4.7</v>
      </c>
      <c r="BF1089" t="str">
        <f t="shared" si="554"/>
        <v>Alto</v>
      </c>
      <c r="BG1089">
        <v>1</v>
      </c>
      <c r="BH1089" t="str">
        <f t="shared" si="555"/>
        <v>Toma ECA</v>
      </c>
      <c r="BI1089">
        <v>1</v>
      </c>
      <c r="BJ1089" t="str">
        <f t="shared" si="556"/>
        <v>Toma ARB</v>
      </c>
      <c r="BK1089">
        <v>1</v>
      </c>
      <c r="BL1089" t="str">
        <f t="shared" si="557"/>
        <v>Toma diureticos</v>
      </c>
      <c r="BM1089">
        <v>1</v>
      </c>
      <c r="BN1089" t="str">
        <f t="shared" si="558"/>
        <v>Toma estatinas</v>
      </c>
      <c r="BO1089">
        <v>1</v>
      </c>
      <c r="BP1089" t="str">
        <f t="shared" si="559"/>
        <v>Enfermedad renal</v>
      </c>
      <c r="BQ1089">
        <v>0</v>
      </c>
      <c r="BR1089" t="str">
        <f t="shared" si="560"/>
        <v>Sano</v>
      </c>
    </row>
    <row r="1090" spans="1:70" x14ac:dyDescent="0.25">
      <c r="A1090" t="s">
        <v>1090</v>
      </c>
      <c r="B1090">
        <v>33</v>
      </c>
      <c r="C1090" t="str">
        <f t="shared" si="531"/>
        <v>Adulto</v>
      </c>
      <c r="D1090" t="s">
        <v>6</v>
      </c>
      <c r="E1090">
        <v>27.1</v>
      </c>
      <c r="F1090" t="str">
        <f t="shared" si="532"/>
        <v>Sobrepeso</v>
      </c>
      <c r="G1090">
        <v>0</v>
      </c>
      <c r="H1090" t="str">
        <f t="shared" si="533"/>
        <v>No tiene herencia</v>
      </c>
      <c r="I1090">
        <v>115</v>
      </c>
      <c r="J1090">
        <v>77</v>
      </c>
      <c r="K1090">
        <v>67</v>
      </c>
      <c r="L1090" t="str">
        <f t="shared" si="534"/>
        <v>Normal</v>
      </c>
      <c r="M1090">
        <v>70</v>
      </c>
      <c r="N1090" t="str">
        <f t="shared" si="535"/>
        <v>Normal</v>
      </c>
      <c r="O1090">
        <v>2</v>
      </c>
      <c r="P1090" t="str">
        <f t="shared" si="536"/>
        <v>Ligera limitaciones</v>
      </c>
      <c r="Q1090">
        <v>0</v>
      </c>
      <c r="R1090" t="str">
        <f t="shared" si="537"/>
        <v>No tiene cetoacidosis</v>
      </c>
      <c r="S1090">
        <v>0</v>
      </c>
      <c r="T1090" t="str">
        <f t="shared" si="538"/>
        <v>No tiene Insuficiencia</v>
      </c>
      <c r="U1090">
        <v>1</v>
      </c>
      <c r="V1090" t="str">
        <f t="shared" si="539"/>
        <v>Hipertenso</v>
      </c>
      <c r="W1090">
        <v>1.2</v>
      </c>
      <c r="X1090" t="str">
        <f t="shared" ref="X1090:X1153" si="561">IF(AND(D1090="M",W1090&gt;=0.7,W1090&lt;=1.2),"Normal",IF(AND(D1090="M",W1090&gt;=1.3),"Alto",IF(AND(D1090="F",W1090&gt;=0.5,W1090&lt;=1),"Normal",IF(AND(D1090="F",W1090&gt;1),"Alto",IF(AND(D1090="F",W1090&lt;0.5), "Bajo",IF(AND(D1090="M",W1090&lt;0.7),"Bajo","error"))))))</f>
        <v>Alto</v>
      </c>
      <c r="Y1090">
        <v>22</v>
      </c>
      <c r="Z1090" t="str">
        <f t="shared" ref="Z1090:Z1153" si="562">IF(AND(D1090="F",Y1090&gt;=17,Y1090&lt;=43),"Normal",IF(AND(D1090="F",Y1090&gt;43,Y1090&lt;100),"Elevado",IF(AND(D1090="M",Y1090&gt;=18,Y1090&lt;=55),"Normal",IF(AND(D1090="M",Y1090&gt;55,Y1090&lt;100),"Elevado",IF(AND(D1090="F",Y1090&gt;=100),"Riesgo",IF(AND(D1090="M",Y1090&gt;=100),"Riesgo","Bajo"))))))</f>
        <v>Normal</v>
      </c>
      <c r="AA1090">
        <v>62</v>
      </c>
      <c r="AB1090" t="str">
        <f t="shared" si="540"/>
        <v>Funcion disminuida</v>
      </c>
      <c r="AC1090">
        <v>27</v>
      </c>
      <c r="AD1090" t="str">
        <f t="shared" si="541"/>
        <v>Normal</v>
      </c>
      <c r="AE1090">
        <v>24</v>
      </c>
      <c r="AF1090" t="str">
        <f t="shared" si="542"/>
        <v>Normal</v>
      </c>
      <c r="AG1090">
        <v>2180</v>
      </c>
      <c r="AH1090" t="str">
        <f t="shared" si="543"/>
        <v>Poliuria</v>
      </c>
      <c r="AI1090">
        <v>1</v>
      </c>
      <c r="AJ1090" t="str">
        <f t="shared" si="544"/>
        <v>Diabetico</v>
      </c>
      <c r="AK1090">
        <v>100</v>
      </c>
      <c r="AL1090" t="str">
        <f t="shared" si="545"/>
        <v>Prediabetes</v>
      </c>
      <c r="AM1090">
        <v>6.2</v>
      </c>
      <c r="AN1090" t="str">
        <f t="shared" si="546"/>
        <v>Prediabetes</v>
      </c>
      <c r="AO1090">
        <v>173</v>
      </c>
      <c r="AP1090" t="str">
        <f t="shared" si="547"/>
        <v>Normal</v>
      </c>
      <c r="AQ1090">
        <v>110</v>
      </c>
      <c r="AR1090" t="str">
        <f t="shared" si="548"/>
        <v>Casi normal</v>
      </c>
      <c r="AS1090">
        <v>69</v>
      </c>
      <c r="AT1090" t="str">
        <f t="shared" si="549"/>
        <v>Normal</v>
      </c>
      <c r="AU1090">
        <v>144</v>
      </c>
      <c r="AV1090" t="str">
        <f t="shared" si="550"/>
        <v>Normal</v>
      </c>
      <c r="AW1090">
        <v>135</v>
      </c>
      <c r="AX1090" t="str">
        <f t="shared" si="551"/>
        <v>Normal</v>
      </c>
      <c r="AY1090">
        <v>4.2</v>
      </c>
      <c r="AZ1090" t="str">
        <f t="shared" si="552"/>
        <v>Normal</v>
      </c>
      <c r="BA1090">
        <v>15.7</v>
      </c>
      <c r="BB1090" t="str">
        <f t="shared" ref="BB1090:BB1153" si="563">IF(AND(D1090="M",BA1090&gt;=13.5,BA1090&lt;=17.5),"Normal",IF(AND(D1090="M",BA1090&gt;17.5),"Alta",IF(AND(D1090="F",BA1090&gt;=12,BA1090&lt;=15.5),"Normal",IF(AND(D1090="F",BA1090&gt;15.5),"Alta","Baja"))))</f>
        <v>Alta</v>
      </c>
      <c r="BC1090">
        <v>9.8000000000000007</v>
      </c>
      <c r="BD1090" t="str">
        <f t="shared" si="553"/>
        <v>Normal</v>
      </c>
      <c r="BE1090">
        <v>4.0999999999999996</v>
      </c>
      <c r="BF1090" t="str">
        <f t="shared" si="554"/>
        <v>Normal</v>
      </c>
      <c r="BG1090">
        <v>0</v>
      </c>
      <c r="BH1090" t="str">
        <f t="shared" si="555"/>
        <v>No Toma ECA</v>
      </c>
      <c r="BI1090">
        <v>0</v>
      </c>
      <c r="BJ1090" t="str">
        <f t="shared" si="556"/>
        <v>No toma ARB</v>
      </c>
      <c r="BK1090">
        <v>0</v>
      </c>
      <c r="BL1090" t="str">
        <f t="shared" si="557"/>
        <v>No toma diureticos</v>
      </c>
      <c r="BM1090">
        <v>0</v>
      </c>
      <c r="BN1090" t="str">
        <f t="shared" si="558"/>
        <v>No toma estatinas</v>
      </c>
      <c r="BO1090">
        <v>0</v>
      </c>
      <c r="BP1090" t="str">
        <f t="shared" si="559"/>
        <v>Sano</v>
      </c>
      <c r="BQ1090">
        <v>0</v>
      </c>
      <c r="BR1090" t="str">
        <f t="shared" si="560"/>
        <v>Sano</v>
      </c>
    </row>
    <row r="1091" spans="1:70" x14ac:dyDescent="0.25">
      <c r="A1091" t="s">
        <v>1091</v>
      </c>
      <c r="B1091">
        <v>68</v>
      </c>
      <c r="C1091" t="str">
        <f t="shared" ref="C1091:C1154" si="564">IF(AND(B1091&gt;=14,B1091&lt;=26),"Joven",IF(AND(B1091&gt;=27,B1091&lt;=59),"Adulto",IF(B1091&gt;=60,"Adulto Mayor","Niño")))</f>
        <v>Adulto Mayor</v>
      </c>
      <c r="D1091" t="s">
        <v>6</v>
      </c>
      <c r="E1091">
        <v>28.9</v>
      </c>
      <c r="F1091" t="str">
        <f t="shared" ref="F1091:F1154" si="565">IF(E1091&lt;18.5,"Bajo peso",IF(AND(E1091&gt;=18.5,E1091&lt;=24.9),"Peso Normal",IF(AND(E1091&gt;=25,E1091&lt;=29.9),"Sobrepeso",IF(AND(E1091&gt;=30,E1091&lt;=34.9),"Obesidad I",IF(AND(E1091&gt;=35,E1091&lt;=39.9),"Obesidad II","Obesidad III")))))</f>
        <v>Sobrepeso</v>
      </c>
      <c r="G1091">
        <v>0</v>
      </c>
      <c r="H1091" t="str">
        <f t="shared" ref="H1091:H1154" si="566">IF(G1091=1,"Tiene herencia","No tiene herencia")</f>
        <v>No tiene herencia</v>
      </c>
      <c r="I1091">
        <v>125</v>
      </c>
      <c r="J1091">
        <v>81</v>
      </c>
      <c r="K1091">
        <v>90</v>
      </c>
      <c r="L1091" t="str">
        <f t="shared" ref="L1091:L1154" si="567">IF(AND(K1091&gt;=60,K1091&lt;=100),"Normal",IF(K1091&gt;100,"Taquicardia","Bradicardia"))</f>
        <v>Normal</v>
      </c>
      <c r="M1091">
        <v>60</v>
      </c>
      <c r="N1091" t="str">
        <f t="shared" ref="N1091:N1154" si="568">IF(M1091&gt;=50,"Normal",IF(AND(M1091&gt;=41,M1091&lt;=49),"Intermedia","Reducida"))</f>
        <v>Normal</v>
      </c>
      <c r="O1091">
        <v>1</v>
      </c>
      <c r="P1091" t="str">
        <f t="shared" ref="P1091:P1154" si="569">IF(O1091=1,"Sin limitaciones",IF(O1091=2,"Ligera limitaciones",IF(O1091=3,"Limitacion marcada","Incapacidad")))</f>
        <v>Sin limitaciones</v>
      </c>
      <c r="Q1091">
        <v>0</v>
      </c>
      <c r="R1091" t="str">
        <f t="shared" ref="R1091:R1154" si="570">IF(Q1091=1,"Tiene cetoacidosis","No tiene cetoacidosis")</f>
        <v>No tiene cetoacidosis</v>
      </c>
      <c r="S1091">
        <v>0</v>
      </c>
      <c r="T1091" t="str">
        <f t="shared" ref="T1091:T1154" si="571">IF(S1091=1,"Tiene Insuficiencia","No tiene Insuficiencia")</f>
        <v>No tiene Insuficiencia</v>
      </c>
      <c r="U1091">
        <v>0</v>
      </c>
      <c r="V1091" t="str">
        <f t="shared" ref="V1091:V1154" si="572">IF(U1091=1,"Hipertenso","Normotenso")</f>
        <v>Normotenso</v>
      </c>
      <c r="W1091">
        <v>0.7</v>
      </c>
      <c r="X1091" t="str">
        <f t="shared" si="561"/>
        <v>Normal</v>
      </c>
      <c r="Y1091">
        <v>19</v>
      </c>
      <c r="Z1091" t="str">
        <f t="shared" si="562"/>
        <v>Normal</v>
      </c>
      <c r="AA1091">
        <v>109</v>
      </c>
      <c r="AB1091" t="str">
        <f t="shared" ref="AB1091:AB1154" si="573">IF(AA1091&gt;90,"Normal",IF(AND(AA1091&gt;=60,AA1091&lt;=90),"Funcion disminuida",IF(AND(AA1091&gt;=30,AA1091&lt;=59),"Funcion disminuida moderada",IF(AND(AA1091&gt;=15,AA1091&lt;=29),"Dismucion grave",IF(AA1091&lt;15,"Fallo renal","error")))))</f>
        <v>Normal</v>
      </c>
      <c r="AC1091">
        <v>28</v>
      </c>
      <c r="AD1091" t="str">
        <f t="shared" ref="AD1091:AD1154" si="574">IF(AC1091&lt;30,"Normal",IF(AND(AC1091&lt;=30,AC1091&lt;=300),"Microalbuminuria","Proteinuria"))</f>
        <v>Normal</v>
      </c>
      <c r="AE1091">
        <v>25</v>
      </c>
      <c r="AF1091" t="str">
        <f t="shared" ref="AF1091:AF1154" si="575">IF(AE1091&lt;30,"Normal",IF(AND(AE1091&gt;=30,AE1091&lt;=300),"Microalbuminuria","Macroalbuminuria"))</f>
        <v>Normal</v>
      </c>
      <c r="AG1091">
        <v>1958</v>
      </c>
      <c r="AH1091" t="str">
        <f t="shared" ref="AH1091:AH1154" si="576">IF(AND(AG1091&gt;=0,AG1091&lt;=49),"Anuria",IF(AND(AG1091&gt;=50,AG1091&lt;=499),"Oliguria",IF(AND(AG1091&gt;=500,AG1091&lt;=3500),"Poliuria")))</f>
        <v>Poliuria</v>
      </c>
      <c r="AI1091">
        <v>0</v>
      </c>
      <c r="AJ1091" t="str">
        <f t="shared" ref="AJ1091:AJ1154" si="577">IF(AI1091=1,"Diabetico","No Diabetico")</f>
        <v>No Diabetico</v>
      </c>
      <c r="AK1091">
        <v>116</v>
      </c>
      <c r="AL1091" t="str">
        <f t="shared" ref="AL1091:AL1154" si="578">IF(AK1091&lt;100,"Normal",IF(AND(AK1091&gt;=100,AK1091&lt;=125),"Prediabetes","Diabetes"))</f>
        <v>Prediabetes</v>
      </c>
      <c r="AM1091">
        <v>5.4</v>
      </c>
      <c r="AN1091" t="str">
        <f t="shared" ref="AN1091:AN1154" si="579">IF(AM1091&lt;5.7,"Normal",IF(AND(AM1091&gt;=5.7,AM1091&lt;=6.4),"Prediabetes","Diabetes"))</f>
        <v>Normal</v>
      </c>
      <c r="AO1091">
        <v>185</v>
      </c>
      <c r="AP1091" t="str">
        <f t="shared" ref="AP1091:AP1154" si="580">IF(AO1091&lt;200,"Normal",IF(AND(AO1091&gt;=200,AO1091&lt;=239),"Alto","Riesgo"))</f>
        <v>Normal</v>
      </c>
      <c r="AQ1091">
        <v>112</v>
      </c>
      <c r="AR1091" t="str">
        <f t="shared" ref="AR1091:AR1154" si="581">IF(AQ1091&lt;100,"Normal",IF(AND(AQ1091&gt;=100,AQ1091&lt;=129),"Casi normal",IF(AND(AQ1091&gt;=130,AQ1091&lt;=159),"Limite alto",IF(AND(AQ1091&gt;=160,AQ1091&lt;=189),"Alto",IF(AQ1091&gt;=190,"Muy alto")))))</f>
        <v>Casi normal</v>
      </c>
      <c r="AS1091">
        <v>45</v>
      </c>
      <c r="AT1091" t="str">
        <f t="shared" ref="AT1091:AT1154" si="582">IF(AS1091&gt;=60,"Normal","Bajo")</f>
        <v>Bajo</v>
      </c>
      <c r="AU1091">
        <v>155</v>
      </c>
      <c r="AV1091" t="str">
        <f t="shared" ref="AV1091:AV1154" si="583">IF(AU1091&lt;=150,"Normal","Alto")</f>
        <v>Alto</v>
      </c>
      <c r="AW1091">
        <v>141</v>
      </c>
      <c r="AX1091" t="str">
        <f t="shared" ref="AX1091:AX1154" si="584">IF(AND(AW1091&gt;=135,AW1091&lt;=145),"Normal",IF(AW1091&gt;145,"Alto","Bajo"))</f>
        <v>Normal</v>
      </c>
      <c r="AY1091">
        <v>4.8</v>
      </c>
      <c r="AZ1091" t="str">
        <f t="shared" ref="AZ1091:AZ1154" si="585">IF(AND(AY1091&gt;=3.5,AY1091&lt;=5),"Normal",IF(AY1091&gt;5,"Alto","Bajo"))</f>
        <v>Normal</v>
      </c>
      <c r="BA1091">
        <v>15.4</v>
      </c>
      <c r="BB1091" t="str">
        <f t="shared" si="563"/>
        <v>Normal</v>
      </c>
      <c r="BC1091">
        <v>9</v>
      </c>
      <c r="BD1091" t="str">
        <f t="shared" ref="BD1091:BD1154" si="586">IF(AND(BC1091&gt;=8.5,BC1091&lt;=10.5),"Normal",IF(BC1091&gt;10.5,"Alto","Bajo"))</f>
        <v>Normal</v>
      </c>
      <c r="BE1091">
        <v>4.0999999999999996</v>
      </c>
      <c r="BF1091" t="str">
        <f t="shared" ref="BF1091:BF1154" si="587">IF(AND(BE1091&gt;=2.5,BE1091&lt;=4.5),"Normal",IF(BE1091&gt;4.5,"Alto","Bajo"))</f>
        <v>Normal</v>
      </c>
      <c r="BG1091">
        <v>0</v>
      </c>
      <c r="BH1091" t="str">
        <f t="shared" ref="BH1091:BH1154" si="588">IF(BG1091=1,"Toma ECA","No Toma ECA")</f>
        <v>No Toma ECA</v>
      </c>
      <c r="BI1091">
        <v>0</v>
      </c>
      <c r="BJ1091" t="str">
        <f t="shared" ref="BJ1091:BJ1154" si="589">IF(BI1091=1,"Toma ARB","No toma ARB")</f>
        <v>No toma ARB</v>
      </c>
      <c r="BK1091">
        <v>0</v>
      </c>
      <c r="BL1091" t="str">
        <f t="shared" ref="BL1091:BL1154" si="590">IF(BK1091=1,"Toma diureticos","No toma diureticos")</f>
        <v>No toma diureticos</v>
      </c>
      <c r="BM1091">
        <v>1</v>
      </c>
      <c r="BN1091" t="str">
        <f t="shared" ref="BN1091:BN1154" si="591">IF(BM1091=1,"Toma estatinas","No toma estatinas")</f>
        <v>Toma estatinas</v>
      </c>
      <c r="BO1091">
        <v>0</v>
      </c>
      <c r="BP1091" t="str">
        <f t="shared" ref="BP1091:BP1154" si="592">IF(BO1091=1,"Enfermedad renal","Sano")</f>
        <v>Sano</v>
      </c>
      <c r="BQ1091">
        <v>1</v>
      </c>
      <c r="BR1091" t="str">
        <f t="shared" ref="BR1091:BR1154" si="593">IF(BQ1091=1,"Enfermedad cardiovascular","Sano")</f>
        <v>Enfermedad cardiovascular</v>
      </c>
    </row>
    <row r="1092" spans="1:70" x14ac:dyDescent="0.25">
      <c r="A1092" t="s">
        <v>1092</v>
      </c>
      <c r="B1092">
        <v>81</v>
      </c>
      <c r="C1092" t="str">
        <f t="shared" si="564"/>
        <v>Adulto Mayor</v>
      </c>
      <c r="D1092" t="s">
        <v>1</v>
      </c>
      <c r="E1092">
        <v>32</v>
      </c>
      <c r="F1092" t="str">
        <f t="shared" si="565"/>
        <v>Obesidad I</v>
      </c>
      <c r="G1092">
        <v>1</v>
      </c>
      <c r="H1092" t="str">
        <f t="shared" si="566"/>
        <v>Tiene herencia</v>
      </c>
      <c r="I1092">
        <v>169</v>
      </c>
      <c r="J1092">
        <v>107</v>
      </c>
      <c r="K1092">
        <v>102</v>
      </c>
      <c r="L1092" t="str">
        <f t="shared" si="567"/>
        <v>Taquicardia</v>
      </c>
      <c r="M1092">
        <v>47</v>
      </c>
      <c r="N1092" t="str">
        <f t="shared" si="568"/>
        <v>Intermedia</v>
      </c>
      <c r="O1092">
        <v>4</v>
      </c>
      <c r="P1092" t="str">
        <f t="shared" si="569"/>
        <v>Incapacidad</v>
      </c>
      <c r="Q1092">
        <v>0</v>
      </c>
      <c r="R1092" t="str">
        <f t="shared" si="570"/>
        <v>No tiene cetoacidosis</v>
      </c>
      <c r="S1092">
        <v>0</v>
      </c>
      <c r="T1092" t="str">
        <f t="shared" si="571"/>
        <v>No tiene Insuficiencia</v>
      </c>
      <c r="U1092">
        <v>1</v>
      </c>
      <c r="V1092" t="str">
        <f t="shared" si="572"/>
        <v>Hipertenso</v>
      </c>
      <c r="W1092">
        <v>4.0999999999999996</v>
      </c>
      <c r="X1092" t="str">
        <f t="shared" si="561"/>
        <v>Alto</v>
      </c>
      <c r="Y1092">
        <v>111</v>
      </c>
      <c r="Z1092" t="str">
        <f t="shared" si="562"/>
        <v>Riesgo</v>
      </c>
      <c r="AA1092">
        <v>40</v>
      </c>
      <c r="AB1092" t="str">
        <f t="shared" si="573"/>
        <v>Funcion disminuida moderada</v>
      </c>
      <c r="AC1092">
        <v>2669</v>
      </c>
      <c r="AD1092" t="str">
        <f t="shared" si="574"/>
        <v>Proteinuria</v>
      </c>
      <c r="AE1092">
        <v>2135</v>
      </c>
      <c r="AF1092" t="str">
        <f t="shared" si="575"/>
        <v>Macroalbuminuria</v>
      </c>
      <c r="AG1092">
        <v>549</v>
      </c>
      <c r="AH1092" t="str">
        <f t="shared" si="576"/>
        <v>Poliuria</v>
      </c>
      <c r="AI1092">
        <v>1</v>
      </c>
      <c r="AJ1092" t="str">
        <f t="shared" si="577"/>
        <v>Diabetico</v>
      </c>
      <c r="AK1092">
        <v>202</v>
      </c>
      <c r="AL1092" t="str">
        <f t="shared" si="578"/>
        <v>Diabetes</v>
      </c>
      <c r="AM1092">
        <v>10.7</v>
      </c>
      <c r="AN1092" t="str">
        <f t="shared" si="579"/>
        <v>Diabetes</v>
      </c>
      <c r="AO1092">
        <v>224</v>
      </c>
      <c r="AP1092" t="str">
        <f t="shared" si="580"/>
        <v>Alto</v>
      </c>
      <c r="AQ1092">
        <v>161</v>
      </c>
      <c r="AR1092" t="str">
        <f t="shared" si="581"/>
        <v>Alto</v>
      </c>
      <c r="AS1092">
        <v>41</v>
      </c>
      <c r="AT1092" t="str">
        <f t="shared" si="582"/>
        <v>Bajo</v>
      </c>
      <c r="AU1092">
        <v>325</v>
      </c>
      <c r="AV1092" t="str">
        <f t="shared" si="583"/>
        <v>Alto</v>
      </c>
      <c r="AW1092">
        <v>135</v>
      </c>
      <c r="AX1092" t="str">
        <f t="shared" si="584"/>
        <v>Normal</v>
      </c>
      <c r="AY1092">
        <v>5.0999999999999996</v>
      </c>
      <c r="AZ1092" t="str">
        <f t="shared" si="585"/>
        <v>Alto</v>
      </c>
      <c r="BA1092">
        <v>8.6999999999999993</v>
      </c>
      <c r="BB1092" t="str">
        <f t="shared" si="563"/>
        <v>Baja</v>
      </c>
      <c r="BC1092">
        <v>8.4</v>
      </c>
      <c r="BD1092" t="str">
        <f t="shared" si="586"/>
        <v>Bajo</v>
      </c>
      <c r="BE1092">
        <v>7.4</v>
      </c>
      <c r="BF1092" t="str">
        <f t="shared" si="587"/>
        <v>Alto</v>
      </c>
      <c r="BG1092">
        <v>0</v>
      </c>
      <c r="BH1092" t="str">
        <f t="shared" si="588"/>
        <v>No Toma ECA</v>
      </c>
      <c r="BI1092">
        <v>1</v>
      </c>
      <c r="BJ1092" t="str">
        <f t="shared" si="589"/>
        <v>Toma ARB</v>
      </c>
      <c r="BK1092">
        <v>0</v>
      </c>
      <c r="BL1092" t="str">
        <f t="shared" si="590"/>
        <v>No toma diureticos</v>
      </c>
      <c r="BM1092">
        <v>1</v>
      </c>
      <c r="BN1092" t="str">
        <f t="shared" si="591"/>
        <v>Toma estatinas</v>
      </c>
      <c r="BO1092">
        <v>1</v>
      </c>
      <c r="BP1092" t="str">
        <f t="shared" si="592"/>
        <v>Enfermedad renal</v>
      </c>
      <c r="BQ1092">
        <v>0</v>
      </c>
      <c r="BR1092" t="str">
        <f t="shared" si="593"/>
        <v>Sano</v>
      </c>
    </row>
    <row r="1093" spans="1:70" x14ac:dyDescent="0.25">
      <c r="A1093" t="s">
        <v>1093</v>
      </c>
      <c r="B1093">
        <v>78</v>
      </c>
      <c r="C1093" t="str">
        <f t="shared" si="564"/>
        <v>Adulto Mayor</v>
      </c>
      <c r="D1093" t="s">
        <v>6</v>
      </c>
      <c r="E1093">
        <v>33.4</v>
      </c>
      <c r="F1093" t="str">
        <f t="shared" si="565"/>
        <v>Obesidad I</v>
      </c>
      <c r="G1093">
        <v>1</v>
      </c>
      <c r="H1093" t="str">
        <f t="shared" si="566"/>
        <v>Tiene herencia</v>
      </c>
      <c r="I1093">
        <v>148</v>
      </c>
      <c r="J1093">
        <v>99</v>
      </c>
      <c r="K1093">
        <v>88</v>
      </c>
      <c r="L1093" t="str">
        <f t="shared" si="567"/>
        <v>Normal</v>
      </c>
      <c r="M1093">
        <v>35</v>
      </c>
      <c r="N1093" t="str">
        <f t="shared" si="568"/>
        <v>Reducida</v>
      </c>
      <c r="O1093">
        <v>2</v>
      </c>
      <c r="P1093" t="str">
        <f t="shared" si="569"/>
        <v>Ligera limitaciones</v>
      </c>
      <c r="Q1093">
        <v>1</v>
      </c>
      <c r="R1093" t="str">
        <f t="shared" si="570"/>
        <v>Tiene cetoacidosis</v>
      </c>
      <c r="S1093">
        <v>0</v>
      </c>
      <c r="T1093" t="str">
        <f t="shared" si="571"/>
        <v>No tiene Insuficiencia</v>
      </c>
      <c r="U1093">
        <v>1</v>
      </c>
      <c r="V1093" t="str">
        <f t="shared" si="572"/>
        <v>Hipertenso</v>
      </c>
      <c r="W1093">
        <v>1.9</v>
      </c>
      <c r="X1093" t="str">
        <f t="shared" si="561"/>
        <v>Alto</v>
      </c>
      <c r="Y1093">
        <v>87</v>
      </c>
      <c r="Z1093" t="str">
        <f t="shared" si="562"/>
        <v>Elevado</v>
      </c>
      <c r="AA1093">
        <v>54</v>
      </c>
      <c r="AB1093" t="str">
        <f t="shared" si="573"/>
        <v>Funcion disminuida moderada</v>
      </c>
      <c r="AC1093">
        <v>998</v>
      </c>
      <c r="AD1093" t="str">
        <f t="shared" si="574"/>
        <v>Proteinuria</v>
      </c>
      <c r="AE1093">
        <v>798</v>
      </c>
      <c r="AF1093" t="str">
        <f t="shared" si="575"/>
        <v>Macroalbuminuria</v>
      </c>
      <c r="AG1093">
        <v>542</v>
      </c>
      <c r="AH1093" t="str">
        <f t="shared" si="576"/>
        <v>Poliuria</v>
      </c>
      <c r="AI1093">
        <v>0</v>
      </c>
      <c r="AJ1093" t="str">
        <f t="shared" si="577"/>
        <v>No Diabetico</v>
      </c>
      <c r="AK1093">
        <v>165</v>
      </c>
      <c r="AL1093" t="str">
        <f t="shared" si="578"/>
        <v>Diabetes</v>
      </c>
      <c r="AM1093">
        <v>10.6</v>
      </c>
      <c r="AN1093" t="str">
        <f t="shared" si="579"/>
        <v>Diabetes</v>
      </c>
      <c r="AO1093">
        <v>215</v>
      </c>
      <c r="AP1093" t="str">
        <f t="shared" si="580"/>
        <v>Alto</v>
      </c>
      <c r="AQ1093">
        <v>168</v>
      </c>
      <c r="AR1093" t="str">
        <f t="shared" si="581"/>
        <v>Alto</v>
      </c>
      <c r="AS1093">
        <v>25</v>
      </c>
      <c r="AT1093" t="str">
        <f t="shared" si="582"/>
        <v>Bajo</v>
      </c>
      <c r="AU1093">
        <v>412</v>
      </c>
      <c r="AV1093" t="str">
        <f t="shared" si="583"/>
        <v>Alto</v>
      </c>
      <c r="AW1093">
        <v>133</v>
      </c>
      <c r="AX1093" t="str">
        <f t="shared" si="584"/>
        <v>Bajo</v>
      </c>
      <c r="AY1093">
        <v>5.5</v>
      </c>
      <c r="AZ1093" t="str">
        <f t="shared" si="585"/>
        <v>Alto</v>
      </c>
      <c r="BA1093">
        <v>10.5</v>
      </c>
      <c r="BB1093" t="str">
        <f t="shared" si="563"/>
        <v>Baja</v>
      </c>
      <c r="BC1093">
        <v>8.5</v>
      </c>
      <c r="BD1093" t="str">
        <f t="shared" si="586"/>
        <v>Normal</v>
      </c>
      <c r="BE1093">
        <v>6.2</v>
      </c>
      <c r="BF1093" t="str">
        <f t="shared" si="587"/>
        <v>Alto</v>
      </c>
      <c r="BG1093">
        <v>1</v>
      </c>
      <c r="BH1093" t="str">
        <f t="shared" si="588"/>
        <v>Toma ECA</v>
      </c>
      <c r="BI1093">
        <v>1</v>
      </c>
      <c r="BJ1093" t="str">
        <f t="shared" si="589"/>
        <v>Toma ARB</v>
      </c>
      <c r="BK1093">
        <v>1</v>
      </c>
      <c r="BL1093" t="str">
        <f t="shared" si="590"/>
        <v>Toma diureticos</v>
      </c>
      <c r="BM1093">
        <v>1</v>
      </c>
      <c r="BN1093" t="str">
        <f t="shared" si="591"/>
        <v>Toma estatinas</v>
      </c>
      <c r="BO1093">
        <v>1</v>
      </c>
      <c r="BP1093" t="str">
        <f t="shared" si="592"/>
        <v>Enfermedad renal</v>
      </c>
      <c r="BQ1093">
        <v>0</v>
      </c>
      <c r="BR1093" t="str">
        <f t="shared" si="593"/>
        <v>Sano</v>
      </c>
    </row>
    <row r="1094" spans="1:70" x14ac:dyDescent="0.25">
      <c r="A1094" t="s">
        <v>1094</v>
      </c>
      <c r="B1094">
        <v>39</v>
      </c>
      <c r="C1094" t="str">
        <f t="shared" si="564"/>
        <v>Adulto</v>
      </c>
      <c r="D1094" t="s">
        <v>1</v>
      </c>
      <c r="E1094">
        <v>25.6</v>
      </c>
      <c r="F1094" t="str">
        <f t="shared" si="565"/>
        <v>Sobrepeso</v>
      </c>
      <c r="G1094">
        <v>1</v>
      </c>
      <c r="H1094" t="str">
        <f t="shared" si="566"/>
        <v>Tiene herencia</v>
      </c>
      <c r="I1094">
        <v>102</v>
      </c>
      <c r="J1094">
        <v>85</v>
      </c>
      <c r="K1094">
        <v>71</v>
      </c>
      <c r="L1094" t="str">
        <f t="shared" si="567"/>
        <v>Normal</v>
      </c>
      <c r="M1094">
        <v>65</v>
      </c>
      <c r="N1094" t="str">
        <f t="shared" si="568"/>
        <v>Normal</v>
      </c>
      <c r="O1094">
        <v>2</v>
      </c>
      <c r="P1094" t="str">
        <f t="shared" si="569"/>
        <v>Ligera limitaciones</v>
      </c>
      <c r="Q1094">
        <v>0</v>
      </c>
      <c r="R1094" t="str">
        <f t="shared" si="570"/>
        <v>No tiene cetoacidosis</v>
      </c>
      <c r="S1094">
        <v>0</v>
      </c>
      <c r="T1094" t="str">
        <f t="shared" si="571"/>
        <v>No tiene Insuficiencia</v>
      </c>
      <c r="U1094">
        <v>1</v>
      </c>
      <c r="V1094" t="str">
        <f t="shared" si="572"/>
        <v>Hipertenso</v>
      </c>
      <c r="W1094">
        <v>1</v>
      </c>
      <c r="X1094" t="str">
        <f t="shared" si="561"/>
        <v>Normal</v>
      </c>
      <c r="Y1094">
        <v>30</v>
      </c>
      <c r="Z1094" t="str">
        <f t="shared" si="562"/>
        <v>Normal</v>
      </c>
      <c r="AA1094">
        <v>100</v>
      </c>
      <c r="AB1094" t="str">
        <f t="shared" si="573"/>
        <v>Normal</v>
      </c>
      <c r="AC1094">
        <v>26</v>
      </c>
      <c r="AD1094" t="str">
        <f t="shared" si="574"/>
        <v>Normal</v>
      </c>
      <c r="AE1094">
        <v>18</v>
      </c>
      <c r="AF1094" t="str">
        <f t="shared" si="575"/>
        <v>Normal</v>
      </c>
      <c r="AG1094">
        <v>1306</v>
      </c>
      <c r="AH1094" t="str">
        <f t="shared" si="576"/>
        <v>Poliuria</v>
      </c>
      <c r="AI1094">
        <v>0</v>
      </c>
      <c r="AJ1094" t="str">
        <f t="shared" si="577"/>
        <v>No Diabetico</v>
      </c>
      <c r="AK1094">
        <v>97</v>
      </c>
      <c r="AL1094" t="str">
        <f t="shared" si="578"/>
        <v>Normal</v>
      </c>
      <c r="AM1094">
        <v>5.6</v>
      </c>
      <c r="AN1094" t="str">
        <f t="shared" si="579"/>
        <v>Normal</v>
      </c>
      <c r="AO1094">
        <v>155</v>
      </c>
      <c r="AP1094" t="str">
        <f t="shared" si="580"/>
        <v>Normal</v>
      </c>
      <c r="AQ1094">
        <v>117</v>
      </c>
      <c r="AR1094" t="str">
        <f t="shared" si="581"/>
        <v>Casi normal</v>
      </c>
      <c r="AS1094">
        <v>51</v>
      </c>
      <c r="AT1094" t="str">
        <f t="shared" si="582"/>
        <v>Bajo</v>
      </c>
      <c r="AU1094">
        <v>146</v>
      </c>
      <c r="AV1094" t="str">
        <f t="shared" si="583"/>
        <v>Normal</v>
      </c>
      <c r="AW1094">
        <v>145</v>
      </c>
      <c r="AX1094" t="str">
        <f t="shared" si="584"/>
        <v>Normal</v>
      </c>
      <c r="AY1094">
        <v>4.4000000000000004</v>
      </c>
      <c r="AZ1094" t="str">
        <f t="shared" si="585"/>
        <v>Normal</v>
      </c>
      <c r="BA1094">
        <v>15.7</v>
      </c>
      <c r="BB1094" t="str">
        <f t="shared" si="563"/>
        <v>Normal</v>
      </c>
      <c r="BC1094">
        <v>9.8000000000000007</v>
      </c>
      <c r="BD1094" t="str">
        <f t="shared" si="586"/>
        <v>Normal</v>
      </c>
      <c r="BE1094">
        <v>4.0999999999999996</v>
      </c>
      <c r="BF1094" t="str">
        <f t="shared" si="587"/>
        <v>Normal</v>
      </c>
      <c r="BG1094">
        <v>1</v>
      </c>
      <c r="BH1094" t="str">
        <f t="shared" si="588"/>
        <v>Toma ECA</v>
      </c>
      <c r="BI1094">
        <v>1</v>
      </c>
      <c r="BJ1094" t="str">
        <f t="shared" si="589"/>
        <v>Toma ARB</v>
      </c>
      <c r="BK1094">
        <v>0</v>
      </c>
      <c r="BL1094" t="str">
        <f t="shared" si="590"/>
        <v>No toma diureticos</v>
      </c>
      <c r="BM1094">
        <v>0</v>
      </c>
      <c r="BN1094" t="str">
        <f t="shared" si="591"/>
        <v>No toma estatinas</v>
      </c>
      <c r="BO1094">
        <v>0</v>
      </c>
      <c r="BP1094" t="str">
        <f t="shared" si="592"/>
        <v>Sano</v>
      </c>
      <c r="BQ1094">
        <v>0</v>
      </c>
      <c r="BR1094" t="str">
        <f t="shared" si="593"/>
        <v>Sano</v>
      </c>
    </row>
    <row r="1095" spans="1:70" x14ac:dyDescent="0.25">
      <c r="A1095" t="s">
        <v>1095</v>
      </c>
      <c r="B1095">
        <v>42</v>
      </c>
      <c r="C1095" t="str">
        <f t="shared" si="564"/>
        <v>Adulto</v>
      </c>
      <c r="D1095" t="s">
        <v>1</v>
      </c>
      <c r="E1095">
        <v>21</v>
      </c>
      <c r="F1095" t="str">
        <f t="shared" si="565"/>
        <v>Peso Normal</v>
      </c>
      <c r="G1095">
        <v>0</v>
      </c>
      <c r="H1095" t="str">
        <f t="shared" si="566"/>
        <v>No tiene herencia</v>
      </c>
      <c r="I1095">
        <v>129</v>
      </c>
      <c r="J1095">
        <v>69</v>
      </c>
      <c r="K1095">
        <v>84</v>
      </c>
      <c r="L1095" t="str">
        <f t="shared" si="567"/>
        <v>Normal</v>
      </c>
      <c r="M1095">
        <v>70</v>
      </c>
      <c r="N1095" t="str">
        <f t="shared" si="568"/>
        <v>Normal</v>
      </c>
      <c r="O1095">
        <v>2</v>
      </c>
      <c r="P1095" t="str">
        <f t="shared" si="569"/>
        <v>Ligera limitaciones</v>
      </c>
      <c r="Q1095">
        <v>0</v>
      </c>
      <c r="R1095" t="str">
        <f t="shared" si="570"/>
        <v>No tiene cetoacidosis</v>
      </c>
      <c r="S1095">
        <v>0</v>
      </c>
      <c r="T1095" t="str">
        <f t="shared" si="571"/>
        <v>No tiene Insuficiencia</v>
      </c>
      <c r="U1095">
        <v>1</v>
      </c>
      <c r="V1095" t="str">
        <f t="shared" si="572"/>
        <v>Hipertenso</v>
      </c>
      <c r="W1095">
        <v>0.8</v>
      </c>
      <c r="X1095" t="str">
        <f t="shared" si="561"/>
        <v>Normal</v>
      </c>
      <c r="Y1095">
        <v>16</v>
      </c>
      <c r="Z1095" t="str">
        <f t="shared" si="562"/>
        <v>Bajo</v>
      </c>
      <c r="AA1095">
        <v>120</v>
      </c>
      <c r="AB1095" t="str">
        <f t="shared" si="573"/>
        <v>Normal</v>
      </c>
      <c r="AC1095">
        <v>21</v>
      </c>
      <c r="AD1095" t="str">
        <f t="shared" si="574"/>
        <v>Normal</v>
      </c>
      <c r="AE1095">
        <v>16</v>
      </c>
      <c r="AF1095" t="str">
        <f t="shared" si="575"/>
        <v>Normal</v>
      </c>
      <c r="AG1095">
        <v>2065</v>
      </c>
      <c r="AH1095" t="str">
        <f t="shared" si="576"/>
        <v>Poliuria</v>
      </c>
      <c r="AI1095">
        <v>1</v>
      </c>
      <c r="AJ1095" t="str">
        <f t="shared" si="577"/>
        <v>Diabetico</v>
      </c>
      <c r="AK1095">
        <v>96</v>
      </c>
      <c r="AL1095" t="str">
        <f t="shared" si="578"/>
        <v>Normal</v>
      </c>
      <c r="AM1095">
        <v>5.8</v>
      </c>
      <c r="AN1095" t="str">
        <f t="shared" si="579"/>
        <v>Prediabetes</v>
      </c>
      <c r="AO1095">
        <v>179</v>
      </c>
      <c r="AP1095" t="str">
        <f t="shared" si="580"/>
        <v>Normal</v>
      </c>
      <c r="AQ1095">
        <v>122</v>
      </c>
      <c r="AR1095" t="str">
        <f t="shared" si="581"/>
        <v>Casi normal</v>
      </c>
      <c r="AS1095">
        <v>68</v>
      </c>
      <c r="AT1095" t="str">
        <f t="shared" si="582"/>
        <v>Normal</v>
      </c>
      <c r="AU1095">
        <v>86</v>
      </c>
      <c r="AV1095" t="str">
        <f t="shared" si="583"/>
        <v>Normal</v>
      </c>
      <c r="AW1095">
        <v>143</v>
      </c>
      <c r="AX1095" t="str">
        <f t="shared" si="584"/>
        <v>Normal</v>
      </c>
      <c r="AY1095">
        <v>3.6</v>
      </c>
      <c r="AZ1095" t="str">
        <f t="shared" si="585"/>
        <v>Normal</v>
      </c>
      <c r="BA1095">
        <v>13.5</v>
      </c>
      <c r="BB1095" t="str">
        <f t="shared" si="563"/>
        <v>Normal</v>
      </c>
      <c r="BC1095">
        <v>8.6</v>
      </c>
      <c r="BD1095" t="str">
        <f t="shared" si="586"/>
        <v>Normal</v>
      </c>
      <c r="BE1095">
        <v>2.9</v>
      </c>
      <c r="BF1095" t="str">
        <f t="shared" si="587"/>
        <v>Normal</v>
      </c>
      <c r="BG1095">
        <v>1</v>
      </c>
      <c r="BH1095" t="str">
        <f t="shared" si="588"/>
        <v>Toma ECA</v>
      </c>
      <c r="BI1095">
        <v>0</v>
      </c>
      <c r="BJ1095" t="str">
        <f t="shared" si="589"/>
        <v>No toma ARB</v>
      </c>
      <c r="BK1095">
        <v>1</v>
      </c>
      <c r="BL1095" t="str">
        <f t="shared" si="590"/>
        <v>Toma diureticos</v>
      </c>
      <c r="BM1095">
        <v>1</v>
      </c>
      <c r="BN1095" t="str">
        <f t="shared" si="591"/>
        <v>Toma estatinas</v>
      </c>
      <c r="BO1095">
        <v>0</v>
      </c>
      <c r="BP1095" t="str">
        <f t="shared" si="592"/>
        <v>Sano</v>
      </c>
      <c r="BQ1095">
        <v>0</v>
      </c>
      <c r="BR1095" t="str">
        <f t="shared" si="593"/>
        <v>Sano</v>
      </c>
    </row>
    <row r="1096" spans="1:70" x14ac:dyDescent="0.25">
      <c r="A1096" t="s">
        <v>1096</v>
      </c>
      <c r="B1096">
        <v>56</v>
      </c>
      <c r="C1096" t="str">
        <f t="shared" si="564"/>
        <v>Adulto</v>
      </c>
      <c r="D1096" t="s">
        <v>1</v>
      </c>
      <c r="E1096">
        <v>24.5</v>
      </c>
      <c r="F1096" t="str">
        <f t="shared" si="565"/>
        <v>Peso Normal</v>
      </c>
      <c r="G1096">
        <v>1</v>
      </c>
      <c r="H1096" t="str">
        <f t="shared" si="566"/>
        <v>Tiene herencia</v>
      </c>
      <c r="I1096">
        <v>125</v>
      </c>
      <c r="J1096">
        <v>78</v>
      </c>
      <c r="K1096">
        <v>85</v>
      </c>
      <c r="L1096" t="str">
        <f t="shared" si="567"/>
        <v>Normal</v>
      </c>
      <c r="M1096">
        <v>65</v>
      </c>
      <c r="N1096" t="str">
        <f t="shared" si="568"/>
        <v>Normal</v>
      </c>
      <c r="O1096">
        <v>2</v>
      </c>
      <c r="P1096" t="str">
        <f t="shared" si="569"/>
        <v>Ligera limitaciones</v>
      </c>
      <c r="Q1096">
        <v>0</v>
      </c>
      <c r="R1096" t="str">
        <f t="shared" si="570"/>
        <v>No tiene cetoacidosis</v>
      </c>
      <c r="S1096">
        <v>0</v>
      </c>
      <c r="T1096" t="str">
        <f t="shared" si="571"/>
        <v>No tiene Insuficiencia</v>
      </c>
      <c r="U1096">
        <v>0</v>
      </c>
      <c r="V1096" t="str">
        <f t="shared" si="572"/>
        <v>Normotenso</v>
      </c>
      <c r="W1096">
        <v>1</v>
      </c>
      <c r="X1096" t="str">
        <f t="shared" si="561"/>
        <v>Normal</v>
      </c>
      <c r="Y1096">
        <v>39</v>
      </c>
      <c r="Z1096" t="str">
        <f t="shared" si="562"/>
        <v>Normal</v>
      </c>
      <c r="AA1096">
        <v>110</v>
      </c>
      <c r="AB1096" t="str">
        <f t="shared" si="573"/>
        <v>Normal</v>
      </c>
      <c r="AC1096">
        <v>26</v>
      </c>
      <c r="AD1096" t="str">
        <f t="shared" si="574"/>
        <v>Normal</v>
      </c>
      <c r="AE1096">
        <v>23</v>
      </c>
      <c r="AF1096" t="str">
        <f t="shared" si="575"/>
        <v>Normal</v>
      </c>
      <c r="AG1096">
        <v>1906</v>
      </c>
      <c r="AH1096" t="str">
        <f t="shared" si="576"/>
        <v>Poliuria</v>
      </c>
      <c r="AI1096">
        <v>1</v>
      </c>
      <c r="AJ1096" t="str">
        <f t="shared" si="577"/>
        <v>Diabetico</v>
      </c>
      <c r="AK1096">
        <v>84</v>
      </c>
      <c r="AL1096" t="str">
        <f t="shared" si="578"/>
        <v>Normal</v>
      </c>
      <c r="AM1096">
        <v>5.6</v>
      </c>
      <c r="AN1096" t="str">
        <f t="shared" si="579"/>
        <v>Normal</v>
      </c>
      <c r="AO1096">
        <v>175</v>
      </c>
      <c r="AP1096" t="str">
        <f t="shared" si="580"/>
        <v>Normal</v>
      </c>
      <c r="AQ1096">
        <v>85</v>
      </c>
      <c r="AR1096" t="str">
        <f t="shared" si="581"/>
        <v>Normal</v>
      </c>
      <c r="AS1096">
        <v>55</v>
      </c>
      <c r="AT1096" t="str">
        <f t="shared" si="582"/>
        <v>Bajo</v>
      </c>
      <c r="AU1096">
        <v>91</v>
      </c>
      <c r="AV1096" t="str">
        <f t="shared" si="583"/>
        <v>Normal</v>
      </c>
      <c r="AW1096">
        <v>140</v>
      </c>
      <c r="AX1096" t="str">
        <f t="shared" si="584"/>
        <v>Normal</v>
      </c>
      <c r="AY1096">
        <v>3.8</v>
      </c>
      <c r="AZ1096" t="str">
        <f t="shared" si="585"/>
        <v>Normal</v>
      </c>
      <c r="BA1096">
        <v>15.6</v>
      </c>
      <c r="BB1096" t="str">
        <f t="shared" si="563"/>
        <v>Normal</v>
      </c>
      <c r="BC1096">
        <v>10</v>
      </c>
      <c r="BD1096" t="str">
        <f t="shared" si="586"/>
        <v>Normal</v>
      </c>
      <c r="BE1096">
        <v>3.9</v>
      </c>
      <c r="BF1096" t="str">
        <f t="shared" si="587"/>
        <v>Normal</v>
      </c>
      <c r="BG1096">
        <v>0</v>
      </c>
      <c r="BH1096" t="str">
        <f t="shared" si="588"/>
        <v>No Toma ECA</v>
      </c>
      <c r="BI1096">
        <v>0</v>
      </c>
      <c r="BJ1096" t="str">
        <f t="shared" si="589"/>
        <v>No toma ARB</v>
      </c>
      <c r="BK1096">
        <v>0</v>
      </c>
      <c r="BL1096" t="str">
        <f t="shared" si="590"/>
        <v>No toma diureticos</v>
      </c>
      <c r="BM1096">
        <v>1</v>
      </c>
      <c r="BN1096" t="str">
        <f t="shared" si="591"/>
        <v>Toma estatinas</v>
      </c>
      <c r="BO1096">
        <v>0</v>
      </c>
      <c r="BP1096" t="str">
        <f t="shared" si="592"/>
        <v>Sano</v>
      </c>
      <c r="BQ1096">
        <v>0</v>
      </c>
      <c r="BR1096" t="str">
        <f t="shared" si="593"/>
        <v>Sano</v>
      </c>
    </row>
    <row r="1097" spans="1:70" x14ac:dyDescent="0.25">
      <c r="A1097" t="s">
        <v>1097</v>
      </c>
      <c r="B1097">
        <v>30</v>
      </c>
      <c r="C1097" t="str">
        <f t="shared" si="564"/>
        <v>Adulto</v>
      </c>
      <c r="D1097" t="s">
        <v>1</v>
      </c>
      <c r="E1097">
        <v>18.100000000000001</v>
      </c>
      <c r="F1097" t="str">
        <f t="shared" si="565"/>
        <v>Bajo peso</v>
      </c>
      <c r="G1097">
        <v>0</v>
      </c>
      <c r="H1097" t="str">
        <f t="shared" si="566"/>
        <v>No tiene herencia</v>
      </c>
      <c r="I1097">
        <v>116</v>
      </c>
      <c r="J1097">
        <v>80</v>
      </c>
      <c r="K1097">
        <v>74</v>
      </c>
      <c r="L1097" t="str">
        <f t="shared" si="567"/>
        <v>Normal</v>
      </c>
      <c r="M1097">
        <v>66</v>
      </c>
      <c r="N1097" t="str">
        <f t="shared" si="568"/>
        <v>Normal</v>
      </c>
      <c r="O1097">
        <v>2</v>
      </c>
      <c r="P1097" t="str">
        <f t="shared" si="569"/>
        <v>Ligera limitaciones</v>
      </c>
      <c r="Q1097">
        <v>0</v>
      </c>
      <c r="R1097" t="str">
        <f t="shared" si="570"/>
        <v>No tiene cetoacidosis</v>
      </c>
      <c r="S1097">
        <v>0</v>
      </c>
      <c r="T1097" t="str">
        <f t="shared" si="571"/>
        <v>No tiene Insuficiencia</v>
      </c>
      <c r="U1097">
        <v>0</v>
      </c>
      <c r="V1097" t="str">
        <f t="shared" si="572"/>
        <v>Normotenso</v>
      </c>
      <c r="W1097">
        <v>0.8</v>
      </c>
      <c r="X1097" t="str">
        <f t="shared" si="561"/>
        <v>Normal</v>
      </c>
      <c r="Y1097">
        <v>26</v>
      </c>
      <c r="Z1097" t="str">
        <f t="shared" si="562"/>
        <v>Normal</v>
      </c>
      <c r="AA1097">
        <v>94</v>
      </c>
      <c r="AB1097" t="str">
        <f t="shared" si="573"/>
        <v>Normal</v>
      </c>
      <c r="AC1097">
        <v>13</v>
      </c>
      <c r="AD1097" t="str">
        <f t="shared" si="574"/>
        <v>Normal</v>
      </c>
      <c r="AE1097">
        <v>11</v>
      </c>
      <c r="AF1097" t="str">
        <f t="shared" si="575"/>
        <v>Normal</v>
      </c>
      <c r="AG1097">
        <v>2349</v>
      </c>
      <c r="AH1097" t="str">
        <f t="shared" si="576"/>
        <v>Poliuria</v>
      </c>
      <c r="AI1097">
        <v>0</v>
      </c>
      <c r="AJ1097" t="str">
        <f t="shared" si="577"/>
        <v>No Diabetico</v>
      </c>
      <c r="AK1097">
        <v>118</v>
      </c>
      <c r="AL1097" t="str">
        <f t="shared" si="578"/>
        <v>Prediabetes</v>
      </c>
      <c r="AM1097">
        <v>5.4</v>
      </c>
      <c r="AN1097" t="str">
        <f t="shared" si="579"/>
        <v>Normal</v>
      </c>
      <c r="AO1097">
        <v>189</v>
      </c>
      <c r="AP1097" t="str">
        <f t="shared" si="580"/>
        <v>Normal</v>
      </c>
      <c r="AQ1097">
        <v>110</v>
      </c>
      <c r="AR1097" t="str">
        <f t="shared" si="581"/>
        <v>Casi normal</v>
      </c>
      <c r="AS1097">
        <v>42</v>
      </c>
      <c r="AT1097" t="str">
        <f t="shared" si="582"/>
        <v>Bajo</v>
      </c>
      <c r="AU1097">
        <v>167</v>
      </c>
      <c r="AV1097" t="str">
        <f t="shared" si="583"/>
        <v>Alto</v>
      </c>
      <c r="AW1097">
        <v>140</v>
      </c>
      <c r="AX1097" t="str">
        <f t="shared" si="584"/>
        <v>Normal</v>
      </c>
      <c r="AY1097">
        <v>4.4000000000000004</v>
      </c>
      <c r="AZ1097" t="str">
        <f t="shared" si="585"/>
        <v>Normal</v>
      </c>
      <c r="BA1097">
        <v>13.6</v>
      </c>
      <c r="BB1097" t="str">
        <f t="shared" si="563"/>
        <v>Normal</v>
      </c>
      <c r="BC1097">
        <v>8.9</v>
      </c>
      <c r="BD1097" t="str">
        <f t="shared" si="586"/>
        <v>Normal</v>
      </c>
      <c r="BE1097">
        <v>4.0999999999999996</v>
      </c>
      <c r="BF1097" t="str">
        <f t="shared" si="587"/>
        <v>Normal</v>
      </c>
      <c r="BG1097">
        <v>1</v>
      </c>
      <c r="BH1097" t="str">
        <f t="shared" si="588"/>
        <v>Toma ECA</v>
      </c>
      <c r="BI1097">
        <v>0</v>
      </c>
      <c r="BJ1097" t="str">
        <f t="shared" si="589"/>
        <v>No toma ARB</v>
      </c>
      <c r="BK1097">
        <v>1</v>
      </c>
      <c r="BL1097" t="str">
        <f t="shared" si="590"/>
        <v>Toma diureticos</v>
      </c>
      <c r="BM1097">
        <v>1</v>
      </c>
      <c r="BN1097" t="str">
        <f t="shared" si="591"/>
        <v>Toma estatinas</v>
      </c>
      <c r="BO1097">
        <v>0</v>
      </c>
      <c r="BP1097" t="str">
        <f t="shared" si="592"/>
        <v>Sano</v>
      </c>
      <c r="BQ1097">
        <v>1</v>
      </c>
      <c r="BR1097" t="str">
        <f t="shared" si="593"/>
        <v>Enfermedad cardiovascular</v>
      </c>
    </row>
    <row r="1098" spans="1:70" x14ac:dyDescent="0.25">
      <c r="A1098" t="s">
        <v>1098</v>
      </c>
      <c r="B1098">
        <v>32</v>
      </c>
      <c r="C1098" t="str">
        <f t="shared" si="564"/>
        <v>Adulto</v>
      </c>
      <c r="D1098" t="s">
        <v>1</v>
      </c>
      <c r="E1098">
        <v>21.3</v>
      </c>
      <c r="F1098" t="str">
        <f t="shared" si="565"/>
        <v>Peso Normal</v>
      </c>
      <c r="G1098">
        <v>1</v>
      </c>
      <c r="H1098" t="str">
        <f t="shared" si="566"/>
        <v>Tiene herencia</v>
      </c>
      <c r="I1098">
        <v>120</v>
      </c>
      <c r="J1098">
        <v>73</v>
      </c>
      <c r="K1098">
        <v>72</v>
      </c>
      <c r="L1098" t="str">
        <f t="shared" si="567"/>
        <v>Normal</v>
      </c>
      <c r="M1098">
        <v>58</v>
      </c>
      <c r="N1098" t="str">
        <f t="shared" si="568"/>
        <v>Normal</v>
      </c>
      <c r="O1098">
        <v>2</v>
      </c>
      <c r="P1098" t="str">
        <f t="shared" si="569"/>
        <v>Ligera limitaciones</v>
      </c>
      <c r="Q1098">
        <v>0</v>
      </c>
      <c r="R1098" t="str">
        <f t="shared" si="570"/>
        <v>No tiene cetoacidosis</v>
      </c>
      <c r="S1098">
        <v>0</v>
      </c>
      <c r="T1098" t="str">
        <f t="shared" si="571"/>
        <v>No tiene Insuficiencia</v>
      </c>
      <c r="U1098">
        <v>0</v>
      </c>
      <c r="V1098" t="str">
        <f t="shared" si="572"/>
        <v>Normotenso</v>
      </c>
      <c r="W1098">
        <v>1</v>
      </c>
      <c r="X1098" t="str">
        <f t="shared" si="561"/>
        <v>Normal</v>
      </c>
      <c r="Y1098">
        <v>19</v>
      </c>
      <c r="Z1098" t="str">
        <f t="shared" si="562"/>
        <v>Normal</v>
      </c>
      <c r="AA1098">
        <v>97</v>
      </c>
      <c r="AB1098" t="str">
        <f t="shared" si="573"/>
        <v>Normal</v>
      </c>
      <c r="AC1098">
        <v>17</v>
      </c>
      <c r="AD1098" t="str">
        <f t="shared" si="574"/>
        <v>Normal</v>
      </c>
      <c r="AE1098">
        <v>13</v>
      </c>
      <c r="AF1098" t="str">
        <f t="shared" si="575"/>
        <v>Normal</v>
      </c>
      <c r="AG1098">
        <v>1364</v>
      </c>
      <c r="AH1098" t="str">
        <f t="shared" si="576"/>
        <v>Poliuria</v>
      </c>
      <c r="AI1098">
        <v>0</v>
      </c>
      <c r="AJ1098" t="str">
        <f t="shared" si="577"/>
        <v>No Diabetico</v>
      </c>
      <c r="AK1098">
        <v>90</v>
      </c>
      <c r="AL1098" t="str">
        <f t="shared" si="578"/>
        <v>Normal</v>
      </c>
      <c r="AM1098">
        <v>5.0999999999999996</v>
      </c>
      <c r="AN1098" t="str">
        <f t="shared" si="579"/>
        <v>Normal</v>
      </c>
      <c r="AO1098">
        <v>213</v>
      </c>
      <c r="AP1098" t="str">
        <f t="shared" si="580"/>
        <v>Alto</v>
      </c>
      <c r="AQ1098">
        <v>123</v>
      </c>
      <c r="AR1098" t="str">
        <f t="shared" si="581"/>
        <v>Casi normal</v>
      </c>
      <c r="AS1098">
        <v>69</v>
      </c>
      <c r="AT1098" t="str">
        <f t="shared" si="582"/>
        <v>Normal</v>
      </c>
      <c r="AU1098">
        <v>160</v>
      </c>
      <c r="AV1098" t="str">
        <f t="shared" si="583"/>
        <v>Alto</v>
      </c>
      <c r="AW1098">
        <v>138</v>
      </c>
      <c r="AX1098" t="str">
        <f t="shared" si="584"/>
        <v>Normal</v>
      </c>
      <c r="AY1098">
        <v>5</v>
      </c>
      <c r="AZ1098" t="str">
        <f t="shared" si="585"/>
        <v>Normal</v>
      </c>
      <c r="BA1098">
        <v>13.8</v>
      </c>
      <c r="BB1098" t="str">
        <f t="shared" si="563"/>
        <v>Normal</v>
      </c>
      <c r="BC1098">
        <v>8.8000000000000007</v>
      </c>
      <c r="BD1098" t="str">
        <f t="shared" si="586"/>
        <v>Normal</v>
      </c>
      <c r="BE1098">
        <v>4</v>
      </c>
      <c r="BF1098" t="str">
        <f t="shared" si="587"/>
        <v>Normal</v>
      </c>
      <c r="BG1098">
        <v>1</v>
      </c>
      <c r="BH1098" t="str">
        <f t="shared" si="588"/>
        <v>Toma ECA</v>
      </c>
      <c r="BI1098">
        <v>0</v>
      </c>
      <c r="BJ1098" t="str">
        <f t="shared" si="589"/>
        <v>No toma ARB</v>
      </c>
      <c r="BK1098">
        <v>0</v>
      </c>
      <c r="BL1098" t="str">
        <f t="shared" si="590"/>
        <v>No toma diureticos</v>
      </c>
      <c r="BM1098">
        <v>1</v>
      </c>
      <c r="BN1098" t="str">
        <f t="shared" si="591"/>
        <v>Toma estatinas</v>
      </c>
      <c r="BO1098">
        <v>0</v>
      </c>
      <c r="BP1098" t="str">
        <f t="shared" si="592"/>
        <v>Sano</v>
      </c>
      <c r="BQ1098">
        <v>1</v>
      </c>
      <c r="BR1098" t="str">
        <f t="shared" si="593"/>
        <v>Enfermedad cardiovascular</v>
      </c>
    </row>
    <row r="1099" spans="1:70" x14ac:dyDescent="0.25">
      <c r="A1099" t="s">
        <v>1099</v>
      </c>
      <c r="B1099">
        <v>67</v>
      </c>
      <c r="C1099" t="str">
        <f t="shared" si="564"/>
        <v>Adulto Mayor</v>
      </c>
      <c r="D1099" t="s">
        <v>6</v>
      </c>
      <c r="E1099">
        <v>26.1</v>
      </c>
      <c r="F1099" t="str">
        <f t="shared" si="565"/>
        <v>Sobrepeso</v>
      </c>
      <c r="G1099">
        <v>0</v>
      </c>
      <c r="H1099" t="str">
        <f t="shared" si="566"/>
        <v>No tiene herencia</v>
      </c>
      <c r="I1099">
        <v>178</v>
      </c>
      <c r="J1099">
        <v>90</v>
      </c>
      <c r="K1099">
        <v>103</v>
      </c>
      <c r="L1099" t="str">
        <f t="shared" si="567"/>
        <v>Taquicardia</v>
      </c>
      <c r="M1099">
        <v>36</v>
      </c>
      <c r="N1099" t="str">
        <f t="shared" si="568"/>
        <v>Reducida</v>
      </c>
      <c r="O1099">
        <v>2</v>
      </c>
      <c r="P1099" t="str">
        <f t="shared" si="569"/>
        <v>Ligera limitaciones</v>
      </c>
      <c r="Q1099">
        <v>0</v>
      </c>
      <c r="R1099" t="str">
        <f t="shared" si="570"/>
        <v>No tiene cetoacidosis</v>
      </c>
      <c r="S1099">
        <v>1</v>
      </c>
      <c r="T1099" t="str">
        <f t="shared" si="571"/>
        <v>Tiene Insuficiencia</v>
      </c>
      <c r="U1099">
        <v>1</v>
      </c>
      <c r="V1099" t="str">
        <f t="shared" si="572"/>
        <v>Hipertenso</v>
      </c>
      <c r="W1099">
        <v>4.8</v>
      </c>
      <c r="X1099" t="str">
        <f t="shared" si="561"/>
        <v>Alto</v>
      </c>
      <c r="Y1099">
        <v>80</v>
      </c>
      <c r="Z1099" t="str">
        <f t="shared" si="562"/>
        <v>Elevado</v>
      </c>
      <c r="AA1099">
        <v>55</v>
      </c>
      <c r="AB1099" t="str">
        <f t="shared" si="573"/>
        <v>Funcion disminuida moderada</v>
      </c>
      <c r="AC1099">
        <v>2146</v>
      </c>
      <c r="AD1099" t="str">
        <f t="shared" si="574"/>
        <v>Proteinuria</v>
      </c>
      <c r="AE1099">
        <v>1931</v>
      </c>
      <c r="AF1099" t="str">
        <f t="shared" si="575"/>
        <v>Macroalbuminuria</v>
      </c>
      <c r="AG1099">
        <v>669</v>
      </c>
      <c r="AH1099" t="str">
        <f t="shared" si="576"/>
        <v>Poliuria</v>
      </c>
      <c r="AI1099">
        <v>1</v>
      </c>
      <c r="AJ1099" t="str">
        <f t="shared" si="577"/>
        <v>Diabetico</v>
      </c>
      <c r="AK1099">
        <v>199</v>
      </c>
      <c r="AL1099" t="str">
        <f t="shared" si="578"/>
        <v>Diabetes</v>
      </c>
      <c r="AM1099">
        <v>7.8</v>
      </c>
      <c r="AN1099" t="str">
        <f t="shared" si="579"/>
        <v>Diabetes</v>
      </c>
      <c r="AO1099">
        <v>316</v>
      </c>
      <c r="AP1099" t="str">
        <f t="shared" si="580"/>
        <v>Riesgo</v>
      </c>
      <c r="AQ1099">
        <v>187</v>
      </c>
      <c r="AR1099" t="str">
        <f t="shared" si="581"/>
        <v>Alto</v>
      </c>
      <c r="AS1099">
        <v>32</v>
      </c>
      <c r="AT1099" t="str">
        <f t="shared" si="582"/>
        <v>Bajo</v>
      </c>
      <c r="AU1099">
        <v>241</v>
      </c>
      <c r="AV1099" t="str">
        <f t="shared" si="583"/>
        <v>Alto</v>
      </c>
      <c r="AW1099">
        <v>133</v>
      </c>
      <c r="AX1099" t="str">
        <f t="shared" si="584"/>
        <v>Bajo</v>
      </c>
      <c r="AY1099">
        <v>6.9</v>
      </c>
      <c r="AZ1099" t="str">
        <f t="shared" si="585"/>
        <v>Alto</v>
      </c>
      <c r="BA1099">
        <v>7.5</v>
      </c>
      <c r="BB1099" t="str">
        <f t="shared" si="563"/>
        <v>Baja</v>
      </c>
      <c r="BC1099">
        <v>8.4</v>
      </c>
      <c r="BD1099" t="str">
        <f t="shared" si="586"/>
        <v>Bajo</v>
      </c>
      <c r="BE1099">
        <v>7.5</v>
      </c>
      <c r="BF1099" t="str">
        <f t="shared" si="587"/>
        <v>Alto</v>
      </c>
      <c r="BG1099">
        <v>1</v>
      </c>
      <c r="BH1099" t="str">
        <f t="shared" si="588"/>
        <v>Toma ECA</v>
      </c>
      <c r="BI1099">
        <v>0</v>
      </c>
      <c r="BJ1099" t="str">
        <f t="shared" si="589"/>
        <v>No toma ARB</v>
      </c>
      <c r="BK1099">
        <v>1</v>
      </c>
      <c r="BL1099" t="str">
        <f t="shared" si="590"/>
        <v>Toma diureticos</v>
      </c>
      <c r="BM1099">
        <v>0</v>
      </c>
      <c r="BN1099" t="str">
        <f t="shared" si="591"/>
        <v>No toma estatinas</v>
      </c>
      <c r="BO1099">
        <v>1</v>
      </c>
      <c r="BP1099" t="str">
        <f t="shared" si="592"/>
        <v>Enfermedad renal</v>
      </c>
      <c r="BQ1099">
        <v>0</v>
      </c>
      <c r="BR1099" t="str">
        <f t="shared" si="593"/>
        <v>Sano</v>
      </c>
    </row>
    <row r="1100" spans="1:70" x14ac:dyDescent="0.25">
      <c r="A1100" t="s">
        <v>1100</v>
      </c>
      <c r="B1100">
        <v>59</v>
      </c>
      <c r="C1100" t="str">
        <f t="shared" si="564"/>
        <v>Adulto</v>
      </c>
      <c r="D1100" t="s">
        <v>1</v>
      </c>
      <c r="E1100">
        <v>35.299999999999997</v>
      </c>
      <c r="F1100" t="str">
        <f t="shared" si="565"/>
        <v>Obesidad II</v>
      </c>
      <c r="G1100">
        <v>1</v>
      </c>
      <c r="H1100" t="str">
        <f t="shared" si="566"/>
        <v>Tiene herencia</v>
      </c>
      <c r="I1100">
        <v>177</v>
      </c>
      <c r="J1100">
        <v>95</v>
      </c>
      <c r="K1100">
        <v>95</v>
      </c>
      <c r="L1100" t="str">
        <f t="shared" si="567"/>
        <v>Normal</v>
      </c>
      <c r="M1100">
        <v>35</v>
      </c>
      <c r="N1100" t="str">
        <f t="shared" si="568"/>
        <v>Reducida</v>
      </c>
      <c r="O1100">
        <v>4</v>
      </c>
      <c r="P1100" t="str">
        <f t="shared" si="569"/>
        <v>Incapacidad</v>
      </c>
      <c r="Q1100">
        <v>0</v>
      </c>
      <c r="R1100" t="str">
        <f t="shared" si="570"/>
        <v>No tiene cetoacidosis</v>
      </c>
      <c r="S1100">
        <v>1</v>
      </c>
      <c r="T1100" t="str">
        <f t="shared" si="571"/>
        <v>Tiene Insuficiencia</v>
      </c>
      <c r="U1100">
        <v>1</v>
      </c>
      <c r="V1100" t="str">
        <f t="shared" si="572"/>
        <v>Hipertenso</v>
      </c>
      <c r="W1100">
        <v>1.7</v>
      </c>
      <c r="X1100" t="str">
        <f t="shared" si="561"/>
        <v>Alto</v>
      </c>
      <c r="Y1100">
        <v>117</v>
      </c>
      <c r="Z1100" t="str">
        <f t="shared" si="562"/>
        <v>Riesgo</v>
      </c>
      <c r="AA1100">
        <v>47</v>
      </c>
      <c r="AB1100" t="str">
        <f t="shared" si="573"/>
        <v>Funcion disminuida moderada</v>
      </c>
      <c r="AC1100">
        <v>2137</v>
      </c>
      <c r="AD1100" t="str">
        <f t="shared" si="574"/>
        <v>Proteinuria</v>
      </c>
      <c r="AE1100">
        <v>1495</v>
      </c>
      <c r="AF1100" t="str">
        <f t="shared" si="575"/>
        <v>Macroalbuminuria</v>
      </c>
      <c r="AG1100">
        <v>652</v>
      </c>
      <c r="AH1100" t="str">
        <f t="shared" si="576"/>
        <v>Poliuria</v>
      </c>
      <c r="AI1100">
        <v>1</v>
      </c>
      <c r="AJ1100" t="str">
        <f t="shared" si="577"/>
        <v>Diabetico</v>
      </c>
      <c r="AK1100">
        <v>206</v>
      </c>
      <c r="AL1100" t="str">
        <f t="shared" si="578"/>
        <v>Diabetes</v>
      </c>
      <c r="AM1100">
        <v>8.3000000000000007</v>
      </c>
      <c r="AN1100" t="str">
        <f t="shared" si="579"/>
        <v>Diabetes</v>
      </c>
      <c r="AO1100">
        <v>305</v>
      </c>
      <c r="AP1100" t="str">
        <f t="shared" si="580"/>
        <v>Riesgo</v>
      </c>
      <c r="AQ1100">
        <v>145</v>
      </c>
      <c r="AR1100" t="str">
        <f t="shared" si="581"/>
        <v>Limite alto</v>
      </c>
      <c r="AS1100">
        <v>27</v>
      </c>
      <c r="AT1100" t="str">
        <f t="shared" si="582"/>
        <v>Bajo</v>
      </c>
      <c r="AU1100">
        <v>358</v>
      </c>
      <c r="AV1100" t="str">
        <f t="shared" si="583"/>
        <v>Alto</v>
      </c>
      <c r="AW1100">
        <v>137</v>
      </c>
      <c r="AX1100" t="str">
        <f t="shared" si="584"/>
        <v>Normal</v>
      </c>
      <c r="AY1100">
        <v>5.6</v>
      </c>
      <c r="AZ1100" t="str">
        <f t="shared" si="585"/>
        <v>Alto</v>
      </c>
      <c r="BA1100">
        <v>7.1</v>
      </c>
      <c r="BB1100" t="str">
        <f t="shared" si="563"/>
        <v>Baja</v>
      </c>
      <c r="BC1100">
        <v>7.8</v>
      </c>
      <c r="BD1100" t="str">
        <f t="shared" si="586"/>
        <v>Bajo</v>
      </c>
      <c r="BE1100">
        <v>6.5</v>
      </c>
      <c r="BF1100" t="str">
        <f t="shared" si="587"/>
        <v>Alto</v>
      </c>
      <c r="BG1100">
        <v>1</v>
      </c>
      <c r="BH1100" t="str">
        <f t="shared" si="588"/>
        <v>Toma ECA</v>
      </c>
      <c r="BI1100">
        <v>1</v>
      </c>
      <c r="BJ1100" t="str">
        <f t="shared" si="589"/>
        <v>Toma ARB</v>
      </c>
      <c r="BK1100">
        <v>0</v>
      </c>
      <c r="BL1100" t="str">
        <f t="shared" si="590"/>
        <v>No toma diureticos</v>
      </c>
      <c r="BM1100">
        <v>1</v>
      </c>
      <c r="BN1100" t="str">
        <f t="shared" si="591"/>
        <v>Toma estatinas</v>
      </c>
      <c r="BO1100">
        <v>1</v>
      </c>
      <c r="BP1100" t="str">
        <f t="shared" si="592"/>
        <v>Enfermedad renal</v>
      </c>
      <c r="BQ1100">
        <v>0</v>
      </c>
      <c r="BR1100" t="str">
        <f t="shared" si="593"/>
        <v>Sano</v>
      </c>
    </row>
    <row r="1101" spans="1:70" x14ac:dyDescent="0.25">
      <c r="A1101" t="s">
        <v>1101</v>
      </c>
      <c r="B1101">
        <v>33</v>
      </c>
      <c r="C1101" t="str">
        <f t="shared" si="564"/>
        <v>Adulto</v>
      </c>
      <c r="D1101" t="s">
        <v>6</v>
      </c>
      <c r="E1101">
        <v>21.8</v>
      </c>
      <c r="F1101" t="str">
        <f t="shared" si="565"/>
        <v>Peso Normal</v>
      </c>
      <c r="G1101">
        <v>0</v>
      </c>
      <c r="H1101" t="str">
        <f t="shared" si="566"/>
        <v>No tiene herencia</v>
      </c>
      <c r="I1101">
        <v>110</v>
      </c>
      <c r="J1101">
        <v>72</v>
      </c>
      <c r="K1101">
        <v>82</v>
      </c>
      <c r="L1101" t="str">
        <f t="shared" si="567"/>
        <v>Normal</v>
      </c>
      <c r="M1101">
        <v>58</v>
      </c>
      <c r="N1101" t="str">
        <f t="shared" si="568"/>
        <v>Normal</v>
      </c>
      <c r="O1101">
        <v>2</v>
      </c>
      <c r="P1101" t="str">
        <f t="shared" si="569"/>
        <v>Ligera limitaciones</v>
      </c>
      <c r="Q1101">
        <v>0</v>
      </c>
      <c r="R1101" t="str">
        <f t="shared" si="570"/>
        <v>No tiene cetoacidosis</v>
      </c>
      <c r="S1101">
        <v>0</v>
      </c>
      <c r="T1101" t="str">
        <f t="shared" si="571"/>
        <v>No tiene Insuficiencia</v>
      </c>
      <c r="U1101">
        <v>1</v>
      </c>
      <c r="V1101" t="str">
        <f t="shared" si="572"/>
        <v>Hipertenso</v>
      </c>
      <c r="W1101">
        <v>1.2</v>
      </c>
      <c r="X1101" t="str">
        <f t="shared" si="561"/>
        <v>Alto</v>
      </c>
      <c r="Y1101">
        <v>15</v>
      </c>
      <c r="Z1101" t="str">
        <f t="shared" si="562"/>
        <v>Bajo</v>
      </c>
      <c r="AA1101">
        <v>68</v>
      </c>
      <c r="AB1101" t="str">
        <f t="shared" si="573"/>
        <v>Funcion disminuida</v>
      </c>
      <c r="AC1101">
        <v>20</v>
      </c>
      <c r="AD1101" t="str">
        <f t="shared" si="574"/>
        <v>Normal</v>
      </c>
      <c r="AE1101">
        <v>18</v>
      </c>
      <c r="AF1101" t="str">
        <f t="shared" si="575"/>
        <v>Normal</v>
      </c>
      <c r="AG1101">
        <v>1840</v>
      </c>
      <c r="AH1101" t="str">
        <f t="shared" si="576"/>
        <v>Poliuria</v>
      </c>
      <c r="AI1101">
        <v>0</v>
      </c>
      <c r="AJ1101" t="str">
        <f t="shared" si="577"/>
        <v>No Diabetico</v>
      </c>
      <c r="AK1101">
        <v>95</v>
      </c>
      <c r="AL1101" t="str">
        <f t="shared" si="578"/>
        <v>Normal</v>
      </c>
      <c r="AM1101">
        <v>4.9000000000000004</v>
      </c>
      <c r="AN1101" t="str">
        <f t="shared" si="579"/>
        <v>Normal</v>
      </c>
      <c r="AO1101">
        <v>195</v>
      </c>
      <c r="AP1101" t="str">
        <f t="shared" si="580"/>
        <v>Normal</v>
      </c>
      <c r="AQ1101">
        <v>89</v>
      </c>
      <c r="AR1101" t="str">
        <f t="shared" si="581"/>
        <v>Normal</v>
      </c>
      <c r="AS1101">
        <v>40</v>
      </c>
      <c r="AT1101" t="str">
        <f t="shared" si="582"/>
        <v>Bajo</v>
      </c>
      <c r="AU1101">
        <v>120</v>
      </c>
      <c r="AV1101" t="str">
        <f t="shared" si="583"/>
        <v>Normal</v>
      </c>
      <c r="AW1101">
        <v>137</v>
      </c>
      <c r="AX1101" t="str">
        <f t="shared" si="584"/>
        <v>Normal</v>
      </c>
      <c r="AY1101">
        <v>4.3</v>
      </c>
      <c r="AZ1101" t="str">
        <f t="shared" si="585"/>
        <v>Normal</v>
      </c>
      <c r="BA1101">
        <v>15.3</v>
      </c>
      <c r="BB1101" t="str">
        <f t="shared" si="563"/>
        <v>Normal</v>
      </c>
      <c r="BC1101">
        <v>10.5</v>
      </c>
      <c r="BD1101" t="str">
        <f t="shared" si="586"/>
        <v>Normal</v>
      </c>
      <c r="BE1101">
        <v>3.9</v>
      </c>
      <c r="BF1101" t="str">
        <f t="shared" si="587"/>
        <v>Normal</v>
      </c>
      <c r="BG1101">
        <v>0</v>
      </c>
      <c r="BH1101" t="str">
        <f t="shared" si="588"/>
        <v>No Toma ECA</v>
      </c>
      <c r="BI1101">
        <v>0</v>
      </c>
      <c r="BJ1101" t="str">
        <f t="shared" si="589"/>
        <v>No toma ARB</v>
      </c>
      <c r="BK1101">
        <v>0</v>
      </c>
      <c r="BL1101" t="str">
        <f t="shared" si="590"/>
        <v>No toma diureticos</v>
      </c>
      <c r="BM1101">
        <v>1</v>
      </c>
      <c r="BN1101" t="str">
        <f t="shared" si="591"/>
        <v>Toma estatinas</v>
      </c>
      <c r="BO1101">
        <v>0</v>
      </c>
      <c r="BP1101" t="str">
        <f t="shared" si="592"/>
        <v>Sano</v>
      </c>
      <c r="BQ1101">
        <v>1</v>
      </c>
      <c r="BR1101" t="str">
        <f t="shared" si="593"/>
        <v>Enfermedad cardiovascular</v>
      </c>
    </row>
    <row r="1102" spans="1:70" x14ac:dyDescent="0.25">
      <c r="A1102" t="s">
        <v>1102</v>
      </c>
      <c r="B1102">
        <v>54</v>
      </c>
      <c r="C1102" t="str">
        <f t="shared" si="564"/>
        <v>Adulto</v>
      </c>
      <c r="D1102" t="s">
        <v>6</v>
      </c>
      <c r="E1102">
        <v>37.799999999999997</v>
      </c>
      <c r="F1102" t="str">
        <f t="shared" si="565"/>
        <v>Obesidad II</v>
      </c>
      <c r="G1102">
        <v>0</v>
      </c>
      <c r="H1102" t="str">
        <f t="shared" si="566"/>
        <v>No tiene herencia</v>
      </c>
      <c r="I1102">
        <v>186</v>
      </c>
      <c r="J1102">
        <v>102</v>
      </c>
      <c r="K1102">
        <v>89</v>
      </c>
      <c r="L1102" t="str">
        <f t="shared" si="567"/>
        <v>Normal</v>
      </c>
      <c r="M1102">
        <v>26</v>
      </c>
      <c r="N1102" t="str">
        <f t="shared" si="568"/>
        <v>Reducida</v>
      </c>
      <c r="O1102">
        <v>3</v>
      </c>
      <c r="P1102" t="str">
        <f t="shared" si="569"/>
        <v>Limitacion marcada</v>
      </c>
      <c r="Q1102">
        <v>0</v>
      </c>
      <c r="R1102" t="str">
        <f t="shared" si="570"/>
        <v>No tiene cetoacidosis</v>
      </c>
      <c r="S1102">
        <v>1</v>
      </c>
      <c r="T1102" t="str">
        <f t="shared" si="571"/>
        <v>Tiene Insuficiencia</v>
      </c>
      <c r="U1102">
        <v>1</v>
      </c>
      <c r="V1102" t="str">
        <f t="shared" si="572"/>
        <v>Hipertenso</v>
      </c>
      <c r="W1102">
        <v>3</v>
      </c>
      <c r="X1102" t="str">
        <f t="shared" si="561"/>
        <v>Alto</v>
      </c>
      <c r="Y1102">
        <v>80</v>
      </c>
      <c r="Z1102" t="str">
        <f t="shared" si="562"/>
        <v>Elevado</v>
      </c>
      <c r="AA1102">
        <v>21</v>
      </c>
      <c r="AB1102" t="str">
        <f t="shared" si="573"/>
        <v>Dismucion grave</v>
      </c>
      <c r="AC1102">
        <v>474</v>
      </c>
      <c r="AD1102" t="str">
        <f t="shared" si="574"/>
        <v>Proteinuria</v>
      </c>
      <c r="AE1102">
        <v>379</v>
      </c>
      <c r="AF1102" t="str">
        <f t="shared" si="575"/>
        <v>Macroalbuminuria</v>
      </c>
      <c r="AG1102">
        <v>408</v>
      </c>
      <c r="AH1102" t="str">
        <f t="shared" si="576"/>
        <v>Oliguria</v>
      </c>
      <c r="AI1102">
        <v>1</v>
      </c>
      <c r="AJ1102" t="str">
        <f t="shared" si="577"/>
        <v>Diabetico</v>
      </c>
      <c r="AK1102">
        <v>172</v>
      </c>
      <c r="AL1102" t="str">
        <f t="shared" si="578"/>
        <v>Diabetes</v>
      </c>
      <c r="AM1102">
        <v>6.9</v>
      </c>
      <c r="AN1102" t="str">
        <f t="shared" si="579"/>
        <v>Diabetes</v>
      </c>
      <c r="AO1102">
        <v>215</v>
      </c>
      <c r="AP1102" t="str">
        <f t="shared" si="580"/>
        <v>Alto</v>
      </c>
      <c r="AQ1102">
        <v>197</v>
      </c>
      <c r="AR1102" t="str">
        <f t="shared" si="581"/>
        <v>Muy alto</v>
      </c>
      <c r="AS1102">
        <v>35</v>
      </c>
      <c r="AT1102" t="str">
        <f t="shared" si="582"/>
        <v>Bajo</v>
      </c>
      <c r="AU1102">
        <v>281</v>
      </c>
      <c r="AV1102" t="str">
        <f t="shared" si="583"/>
        <v>Alto</v>
      </c>
      <c r="AW1102">
        <v>125</v>
      </c>
      <c r="AX1102" t="str">
        <f t="shared" si="584"/>
        <v>Bajo</v>
      </c>
      <c r="AY1102">
        <v>5.2</v>
      </c>
      <c r="AZ1102" t="str">
        <f t="shared" si="585"/>
        <v>Alto</v>
      </c>
      <c r="BA1102">
        <v>10.7</v>
      </c>
      <c r="BB1102" t="str">
        <f t="shared" si="563"/>
        <v>Baja</v>
      </c>
      <c r="BC1102">
        <v>8.5</v>
      </c>
      <c r="BD1102" t="str">
        <f t="shared" si="586"/>
        <v>Normal</v>
      </c>
      <c r="BE1102">
        <v>5.4</v>
      </c>
      <c r="BF1102" t="str">
        <f t="shared" si="587"/>
        <v>Alto</v>
      </c>
      <c r="BG1102">
        <v>0</v>
      </c>
      <c r="BH1102" t="str">
        <f t="shared" si="588"/>
        <v>No Toma ECA</v>
      </c>
      <c r="BI1102">
        <v>1</v>
      </c>
      <c r="BJ1102" t="str">
        <f t="shared" si="589"/>
        <v>Toma ARB</v>
      </c>
      <c r="BK1102">
        <v>0</v>
      </c>
      <c r="BL1102" t="str">
        <f t="shared" si="590"/>
        <v>No toma diureticos</v>
      </c>
      <c r="BM1102">
        <v>0</v>
      </c>
      <c r="BN1102" t="str">
        <f t="shared" si="591"/>
        <v>No toma estatinas</v>
      </c>
      <c r="BO1102">
        <v>1</v>
      </c>
      <c r="BP1102" t="str">
        <f t="shared" si="592"/>
        <v>Enfermedad renal</v>
      </c>
      <c r="BQ1102">
        <v>1</v>
      </c>
      <c r="BR1102" t="str">
        <f t="shared" si="593"/>
        <v>Enfermedad cardiovascular</v>
      </c>
    </row>
    <row r="1103" spans="1:70" x14ac:dyDescent="0.25">
      <c r="A1103" t="s">
        <v>1103</v>
      </c>
      <c r="B1103">
        <v>36</v>
      </c>
      <c r="C1103" t="str">
        <f t="shared" si="564"/>
        <v>Adulto</v>
      </c>
      <c r="D1103" t="s">
        <v>1</v>
      </c>
      <c r="E1103">
        <v>29.8</v>
      </c>
      <c r="F1103" t="str">
        <f t="shared" si="565"/>
        <v>Sobrepeso</v>
      </c>
      <c r="G1103">
        <v>0</v>
      </c>
      <c r="H1103" t="str">
        <f t="shared" si="566"/>
        <v>No tiene herencia</v>
      </c>
      <c r="I1103">
        <v>103</v>
      </c>
      <c r="J1103">
        <v>85</v>
      </c>
      <c r="K1103">
        <v>79</v>
      </c>
      <c r="L1103" t="str">
        <f t="shared" si="567"/>
        <v>Normal</v>
      </c>
      <c r="M1103">
        <v>52</v>
      </c>
      <c r="N1103" t="str">
        <f t="shared" si="568"/>
        <v>Normal</v>
      </c>
      <c r="O1103">
        <v>1</v>
      </c>
      <c r="P1103" t="str">
        <f t="shared" si="569"/>
        <v>Sin limitaciones</v>
      </c>
      <c r="Q1103">
        <v>0</v>
      </c>
      <c r="R1103" t="str">
        <f t="shared" si="570"/>
        <v>No tiene cetoacidosis</v>
      </c>
      <c r="S1103">
        <v>0</v>
      </c>
      <c r="T1103" t="str">
        <f t="shared" si="571"/>
        <v>No tiene Insuficiencia</v>
      </c>
      <c r="U1103">
        <v>0</v>
      </c>
      <c r="V1103" t="str">
        <f t="shared" si="572"/>
        <v>Normotenso</v>
      </c>
      <c r="W1103">
        <v>1.2</v>
      </c>
      <c r="X1103" t="str">
        <f t="shared" si="561"/>
        <v>Normal</v>
      </c>
      <c r="Y1103">
        <v>27</v>
      </c>
      <c r="Z1103" t="str">
        <f t="shared" si="562"/>
        <v>Normal</v>
      </c>
      <c r="AA1103">
        <v>73</v>
      </c>
      <c r="AB1103" t="str">
        <f t="shared" si="573"/>
        <v>Funcion disminuida</v>
      </c>
      <c r="AC1103">
        <v>26</v>
      </c>
      <c r="AD1103" t="str">
        <f t="shared" si="574"/>
        <v>Normal</v>
      </c>
      <c r="AE1103">
        <v>23</v>
      </c>
      <c r="AF1103" t="str">
        <f t="shared" si="575"/>
        <v>Normal</v>
      </c>
      <c r="AG1103">
        <v>1303</v>
      </c>
      <c r="AH1103" t="str">
        <f t="shared" si="576"/>
        <v>Poliuria</v>
      </c>
      <c r="AI1103">
        <v>0</v>
      </c>
      <c r="AJ1103" t="str">
        <f t="shared" si="577"/>
        <v>No Diabetico</v>
      </c>
      <c r="AK1103">
        <v>121</v>
      </c>
      <c r="AL1103" t="str">
        <f t="shared" si="578"/>
        <v>Prediabetes</v>
      </c>
      <c r="AM1103">
        <v>4.9000000000000004</v>
      </c>
      <c r="AN1103" t="str">
        <f t="shared" si="579"/>
        <v>Normal</v>
      </c>
      <c r="AO1103">
        <v>181</v>
      </c>
      <c r="AP1103" t="str">
        <f t="shared" si="580"/>
        <v>Normal</v>
      </c>
      <c r="AQ1103">
        <v>92</v>
      </c>
      <c r="AR1103" t="str">
        <f t="shared" si="581"/>
        <v>Normal</v>
      </c>
      <c r="AS1103">
        <v>64</v>
      </c>
      <c r="AT1103" t="str">
        <f t="shared" si="582"/>
        <v>Normal</v>
      </c>
      <c r="AU1103">
        <v>92</v>
      </c>
      <c r="AV1103" t="str">
        <f t="shared" si="583"/>
        <v>Normal</v>
      </c>
      <c r="AW1103">
        <v>140</v>
      </c>
      <c r="AX1103" t="str">
        <f t="shared" si="584"/>
        <v>Normal</v>
      </c>
      <c r="AY1103">
        <v>3.8</v>
      </c>
      <c r="AZ1103" t="str">
        <f t="shared" si="585"/>
        <v>Normal</v>
      </c>
      <c r="BA1103">
        <v>12.9</v>
      </c>
      <c r="BB1103" t="str">
        <f t="shared" si="563"/>
        <v>Baja</v>
      </c>
      <c r="BC1103">
        <v>9.1999999999999993</v>
      </c>
      <c r="BD1103" t="str">
        <f t="shared" si="586"/>
        <v>Normal</v>
      </c>
      <c r="BE1103">
        <v>3.1</v>
      </c>
      <c r="BF1103" t="str">
        <f t="shared" si="587"/>
        <v>Normal</v>
      </c>
      <c r="BG1103">
        <v>1</v>
      </c>
      <c r="BH1103" t="str">
        <f t="shared" si="588"/>
        <v>Toma ECA</v>
      </c>
      <c r="BI1103">
        <v>1</v>
      </c>
      <c r="BJ1103" t="str">
        <f t="shared" si="589"/>
        <v>Toma ARB</v>
      </c>
      <c r="BK1103">
        <v>0</v>
      </c>
      <c r="BL1103" t="str">
        <f t="shared" si="590"/>
        <v>No toma diureticos</v>
      </c>
      <c r="BM1103">
        <v>1</v>
      </c>
      <c r="BN1103" t="str">
        <f t="shared" si="591"/>
        <v>Toma estatinas</v>
      </c>
      <c r="BO1103">
        <v>0</v>
      </c>
      <c r="BP1103" t="str">
        <f t="shared" si="592"/>
        <v>Sano</v>
      </c>
      <c r="BQ1103">
        <v>1</v>
      </c>
      <c r="BR1103" t="str">
        <f t="shared" si="593"/>
        <v>Enfermedad cardiovascular</v>
      </c>
    </row>
    <row r="1104" spans="1:70" x14ac:dyDescent="0.25">
      <c r="A1104" t="s">
        <v>1104</v>
      </c>
      <c r="B1104">
        <v>39</v>
      </c>
      <c r="C1104" t="str">
        <f t="shared" si="564"/>
        <v>Adulto</v>
      </c>
      <c r="D1104" t="s">
        <v>1</v>
      </c>
      <c r="E1104">
        <v>18.8</v>
      </c>
      <c r="F1104" t="str">
        <f t="shared" si="565"/>
        <v>Peso Normal</v>
      </c>
      <c r="G1104">
        <v>0</v>
      </c>
      <c r="H1104" t="str">
        <f t="shared" si="566"/>
        <v>No tiene herencia</v>
      </c>
      <c r="I1104">
        <v>134</v>
      </c>
      <c r="J1104">
        <v>79</v>
      </c>
      <c r="K1104">
        <v>70</v>
      </c>
      <c r="L1104" t="str">
        <f t="shared" si="567"/>
        <v>Normal</v>
      </c>
      <c r="M1104">
        <v>58</v>
      </c>
      <c r="N1104" t="str">
        <f t="shared" si="568"/>
        <v>Normal</v>
      </c>
      <c r="O1104">
        <v>2</v>
      </c>
      <c r="P1104" t="str">
        <f t="shared" si="569"/>
        <v>Ligera limitaciones</v>
      </c>
      <c r="Q1104">
        <v>0</v>
      </c>
      <c r="R1104" t="str">
        <f t="shared" si="570"/>
        <v>No tiene cetoacidosis</v>
      </c>
      <c r="S1104">
        <v>0</v>
      </c>
      <c r="T1104" t="str">
        <f t="shared" si="571"/>
        <v>No tiene Insuficiencia</v>
      </c>
      <c r="U1104">
        <v>1</v>
      </c>
      <c r="V1104" t="str">
        <f t="shared" si="572"/>
        <v>Hipertenso</v>
      </c>
      <c r="W1104">
        <v>1.2</v>
      </c>
      <c r="X1104" t="str">
        <f t="shared" si="561"/>
        <v>Normal</v>
      </c>
      <c r="Y1104">
        <v>30</v>
      </c>
      <c r="Z1104" t="str">
        <f t="shared" si="562"/>
        <v>Normal</v>
      </c>
      <c r="AA1104">
        <v>115</v>
      </c>
      <c r="AB1104" t="str">
        <f t="shared" si="573"/>
        <v>Normal</v>
      </c>
      <c r="AC1104">
        <v>20</v>
      </c>
      <c r="AD1104" t="str">
        <f t="shared" si="574"/>
        <v>Normal</v>
      </c>
      <c r="AE1104">
        <v>16</v>
      </c>
      <c r="AF1104" t="str">
        <f t="shared" si="575"/>
        <v>Normal</v>
      </c>
      <c r="AG1104">
        <v>1564</v>
      </c>
      <c r="AH1104" t="str">
        <f t="shared" si="576"/>
        <v>Poliuria</v>
      </c>
      <c r="AI1104">
        <v>0</v>
      </c>
      <c r="AJ1104" t="str">
        <f t="shared" si="577"/>
        <v>No Diabetico</v>
      </c>
      <c r="AK1104">
        <v>125</v>
      </c>
      <c r="AL1104" t="str">
        <f t="shared" si="578"/>
        <v>Prediabetes</v>
      </c>
      <c r="AM1104">
        <v>5.7</v>
      </c>
      <c r="AN1104" t="str">
        <f t="shared" si="579"/>
        <v>Prediabetes</v>
      </c>
      <c r="AO1104">
        <v>182</v>
      </c>
      <c r="AP1104" t="str">
        <f t="shared" si="580"/>
        <v>Normal</v>
      </c>
      <c r="AQ1104">
        <v>96</v>
      </c>
      <c r="AR1104" t="str">
        <f t="shared" si="581"/>
        <v>Normal</v>
      </c>
      <c r="AS1104">
        <v>62</v>
      </c>
      <c r="AT1104" t="str">
        <f t="shared" si="582"/>
        <v>Normal</v>
      </c>
      <c r="AU1104">
        <v>130</v>
      </c>
      <c r="AV1104" t="str">
        <f t="shared" si="583"/>
        <v>Normal</v>
      </c>
      <c r="AW1104">
        <v>136</v>
      </c>
      <c r="AX1104" t="str">
        <f t="shared" si="584"/>
        <v>Normal</v>
      </c>
      <c r="AY1104">
        <v>3.7</v>
      </c>
      <c r="AZ1104" t="str">
        <f t="shared" si="585"/>
        <v>Normal</v>
      </c>
      <c r="BA1104">
        <v>15.8</v>
      </c>
      <c r="BB1104" t="str">
        <f t="shared" si="563"/>
        <v>Normal</v>
      </c>
      <c r="BC1104">
        <v>10</v>
      </c>
      <c r="BD1104" t="str">
        <f t="shared" si="586"/>
        <v>Normal</v>
      </c>
      <c r="BE1104">
        <v>3.6</v>
      </c>
      <c r="BF1104" t="str">
        <f t="shared" si="587"/>
        <v>Normal</v>
      </c>
      <c r="BG1104">
        <v>0</v>
      </c>
      <c r="BH1104" t="str">
        <f t="shared" si="588"/>
        <v>No Toma ECA</v>
      </c>
      <c r="BI1104">
        <v>1</v>
      </c>
      <c r="BJ1104" t="str">
        <f t="shared" si="589"/>
        <v>Toma ARB</v>
      </c>
      <c r="BK1104">
        <v>0</v>
      </c>
      <c r="BL1104" t="str">
        <f t="shared" si="590"/>
        <v>No toma diureticos</v>
      </c>
      <c r="BM1104">
        <v>0</v>
      </c>
      <c r="BN1104" t="str">
        <f t="shared" si="591"/>
        <v>No toma estatinas</v>
      </c>
      <c r="BO1104">
        <v>0</v>
      </c>
      <c r="BP1104" t="str">
        <f t="shared" si="592"/>
        <v>Sano</v>
      </c>
      <c r="BQ1104">
        <v>0</v>
      </c>
      <c r="BR1104" t="str">
        <f t="shared" si="593"/>
        <v>Sano</v>
      </c>
    </row>
    <row r="1105" spans="1:70" x14ac:dyDescent="0.25">
      <c r="A1105" t="s">
        <v>1105</v>
      </c>
      <c r="B1105">
        <v>51</v>
      </c>
      <c r="C1105" t="str">
        <f t="shared" si="564"/>
        <v>Adulto</v>
      </c>
      <c r="D1105" t="s">
        <v>6</v>
      </c>
      <c r="E1105">
        <v>28.7</v>
      </c>
      <c r="F1105" t="str">
        <f t="shared" si="565"/>
        <v>Sobrepeso</v>
      </c>
      <c r="G1105">
        <v>0</v>
      </c>
      <c r="H1105" t="str">
        <f t="shared" si="566"/>
        <v>No tiene herencia</v>
      </c>
      <c r="I1105">
        <v>135</v>
      </c>
      <c r="J1105">
        <v>79</v>
      </c>
      <c r="K1105">
        <v>82</v>
      </c>
      <c r="L1105" t="str">
        <f t="shared" si="567"/>
        <v>Normal</v>
      </c>
      <c r="M1105">
        <v>64</v>
      </c>
      <c r="N1105" t="str">
        <f t="shared" si="568"/>
        <v>Normal</v>
      </c>
      <c r="O1105">
        <v>2</v>
      </c>
      <c r="P1105" t="str">
        <f t="shared" si="569"/>
        <v>Ligera limitaciones</v>
      </c>
      <c r="Q1105">
        <v>0</v>
      </c>
      <c r="R1105" t="str">
        <f t="shared" si="570"/>
        <v>No tiene cetoacidosis</v>
      </c>
      <c r="S1105">
        <v>0</v>
      </c>
      <c r="T1105" t="str">
        <f t="shared" si="571"/>
        <v>No tiene Insuficiencia</v>
      </c>
      <c r="U1105">
        <v>0</v>
      </c>
      <c r="V1105" t="str">
        <f t="shared" si="572"/>
        <v>Normotenso</v>
      </c>
      <c r="W1105">
        <v>0.8</v>
      </c>
      <c r="X1105" t="str">
        <f t="shared" si="561"/>
        <v>Normal</v>
      </c>
      <c r="Y1105">
        <v>24</v>
      </c>
      <c r="Z1105" t="str">
        <f t="shared" si="562"/>
        <v>Normal</v>
      </c>
      <c r="AA1105">
        <v>84</v>
      </c>
      <c r="AB1105" t="str">
        <f t="shared" si="573"/>
        <v>Funcion disminuida</v>
      </c>
      <c r="AC1105">
        <v>25</v>
      </c>
      <c r="AD1105" t="str">
        <f t="shared" si="574"/>
        <v>Normal</v>
      </c>
      <c r="AE1105">
        <v>20</v>
      </c>
      <c r="AF1105" t="str">
        <f t="shared" si="575"/>
        <v>Normal</v>
      </c>
      <c r="AG1105">
        <v>1615</v>
      </c>
      <c r="AH1105" t="str">
        <f t="shared" si="576"/>
        <v>Poliuria</v>
      </c>
      <c r="AI1105">
        <v>1</v>
      </c>
      <c r="AJ1105" t="str">
        <f t="shared" si="577"/>
        <v>Diabetico</v>
      </c>
      <c r="AK1105">
        <v>112</v>
      </c>
      <c r="AL1105" t="str">
        <f t="shared" si="578"/>
        <v>Prediabetes</v>
      </c>
      <c r="AM1105">
        <v>4.9000000000000004</v>
      </c>
      <c r="AN1105" t="str">
        <f t="shared" si="579"/>
        <v>Normal</v>
      </c>
      <c r="AO1105">
        <v>161</v>
      </c>
      <c r="AP1105" t="str">
        <f t="shared" si="580"/>
        <v>Normal</v>
      </c>
      <c r="AQ1105">
        <v>108</v>
      </c>
      <c r="AR1105" t="str">
        <f t="shared" si="581"/>
        <v>Casi normal</v>
      </c>
      <c r="AS1105">
        <v>60</v>
      </c>
      <c r="AT1105" t="str">
        <f t="shared" si="582"/>
        <v>Normal</v>
      </c>
      <c r="AU1105">
        <v>111</v>
      </c>
      <c r="AV1105" t="str">
        <f t="shared" si="583"/>
        <v>Normal</v>
      </c>
      <c r="AW1105">
        <v>138</v>
      </c>
      <c r="AX1105" t="str">
        <f t="shared" si="584"/>
        <v>Normal</v>
      </c>
      <c r="AY1105">
        <v>4.0999999999999996</v>
      </c>
      <c r="AZ1105" t="str">
        <f t="shared" si="585"/>
        <v>Normal</v>
      </c>
      <c r="BA1105">
        <v>15.5</v>
      </c>
      <c r="BB1105" t="str">
        <f t="shared" si="563"/>
        <v>Normal</v>
      </c>
      <c r="BC1105">
        <v>10.199999999999999</v>
      </c>
      <c r="BD1105" t="str">
        <f t="shared" si="586"/>
        <v>Normal</v>
      </c>
      <c r="BE1105">
        <v>4.4000000000000004</v>
      </c>
      <c r="BF1105" t="str">
        <f t="shared" si="587"/>
        <v>Normal</v>
      </c>
      <c r="BG1105">
        <v>0</v>
      </c>
      <c r="BH1105" t="str">
        <f t="shared" si="588"/>
        <v>No Toma ECA</v>
      </c>
      <c r="BI1105">
        <v>1</v>
      </c>
      <c r="BJ1105" t="str">
        <f t="shared" si="589"/>
        <v>Toma ARB</v>
      </c>
      <c r="BK1105">
        <v>0</v>
      </c>
      <c r="BL1105" t="str">
        <f t="shared" si="590"/>
        <v>No toma diureticos</v>
      </c>
      <c r="BM1105">
        <v>1</v>
      </c>
      <c r="BN1105" t="str">
        <f t="shared" si="591"/>
        <v>Toma estatinas</v>
      </c>
      <c r="BO1105">
        <v>0</v>
      </c>
      <c r="BP1105" t="str">
        <f t="shared" si="592"/>
        <v>Sano</v>
      </c>
      <c r="BQ1105">
        <v>1</v>
      </c>
      <c r="BR1105" t="str">
        <f t="shared" si="593"/>
        <v>Enfermedad cardiovascular</v>
      </c>
    </row>
    <row r="1106" spans="1:70" x14ac:dyDescent="0.25">
      <c r="A1106" t="s">
        <v>1106</v>
      </c>
      <c r="B1106">
        <v>60</v>
      </c>
      <c r="C1106" t="str">
        <f t="shared" si="564"/>
        <v>Adulto Mayor</v>
      </c>
      <c r="D1106" t="s">
        <v>6</v>
      </c>
      <c r="E1106">
        <v>29.9</v>
      </c>
      <c r="F1106" t="str">
        <f t="shared" si="565"/>
        <v>Sobrepeso</v>
      </c>
      <c r="G1106">
        <v>1</v>
      </c>
      <c r="H1106" t="str">
        <f t="shared" si="566"/>
        <v>Tiene herencia</v>
      </c>
      <c r="I1106">
        <v>144</v>
      </c>
      <c r="J1106">
        <v>91</v>
      </c>
      <c r="K1106">
        <v>86</v>
      </c>
      <c r="L1106" t="str">
        <f t="shared" si="567"/>
        <v>Normal</v>
      </c>
      <c r="M1106">
        <v>26</v>
      </c>
      <c r="N1106" t="str">
        <f t="shared" si="568"/>
        <v>Reducida</v>
      </c>
      <c r="O1106">
        <v>3</v>
      </c>
      <c r="P1106" t="str">
        <f t="shared" si="569"/>
        <v>Limitacion marcada</v>
      </c>
      <c r="Q1106">
        <v>1</v>
      </c>
      <c r="R1106" t="str">
        <f t="shared" si="570"/>
        <v>Tiene cetoacidosis</v>
      </c>
      <c r="S1106">
        <v>0</v>
      </c>
      <c r="T1106" t="str">
        <f t="shared" si="571"/>
        <v>No tiene Insuficiencia</v>
      </c>
      <c r="U1106">
        <v>1</v>
      </c>
      <c r="V1106" t="str">
        <f t="shared" si="572"/>
        <v>Hipertenso</v>
      </c>
      <c r="W1106">
        <v>4.7</v>
      </c>
      <c r="X1106" t="str">
        <f t="shared" si="561"/>
        <v>Alto</v>
      </c>
      <c r="Y1106">
        <v>57</v>
      </c>
      <c r="Z1106" t="str">
        <f t="shared" si="562"/>
        <v>Elevado</v>
      </c>
      <c r="AA1106">
        <v>26</v>
      </c>
      <c r="AB1106" t="str">
        <f t="shared" si="573"/>
        <v>Dismucion grave</v>
      </c>
      <c r="AC1106">
        <v>2606</v>
      </c>
      <c r="AD1106" t="str">
        <f t="shared" si="574"/>
        <v>Proteinuria</v>
      </c>
      <c r="AE1106">
        <v>2084</v>
      </c>
      <c r="AF1106" t="str">
        <f t="shared" si="575"/>
        <v>Macroalbuminuria</v>
      </c>
      <c r="AG1106">
        <v>323</v>
      </c>
      <c r="AH1106" t="str">
        <f t="shared" si="576"/>
        <v>Oliguria</v>
      </c>
      <c r="AI1106">
        <v>0</v>
      </c>
      <c r="AJ1106" t="str">
        <f t="shared" si="577"/>
        <v>No Diabetico</v>
      </c>
      <c r="AK1106">
        <v>209</v>
      </c>
      <c r="AL1106" t="str">
        <f t="shared" si="578"/>
        <v>Diabetes</v>
      </c>
      <c r="AM1106">
        <v>9.9</v>
      </c>
      <c r="AN1106" t="str">
        <f t="shared" si="579"/>
        <v>Diabetes</v>
      </c>
      <c r="AO1106">
        <v>295</v>
      </c>
      <c r="AP1106" t="str">
        <f t="shared" si="580"/>
        <v>Riesgo</v>
      </c>
      <c r="AQ1106">
        <v>130</v>
      </c>
      <c r="AR1106" t="str">
        <f t="shared" si="581"/>
        <v>Limite alto</v>
      </c>
      <c r="AS1106">
        <v>27</v>
      </c>
      <c r="AT1106" t="str">
        <f t="shared" si="582"/>
        <v>Bajo</v>
      </c>
      <c r="AU1106">
        <v>450</v>
      </c>
      <c r="AV1106" t="str">
        <f t="shared" si="583"/>
        <v>Alto</v>
      </c>
      <c r="AW1106">
        <v>126</v>
      </c>
      <c r="AX1106" t="str">
        <f t="shared" si="584"/>
        <v>Bajo</v>
      </c>
      <c r="AY1106">
        <v>6.6</v>
      </c>
      <c r="AZ1106" t="str">
        <f t="shared" si="585"/>
        <v>Alto</v>
      </c>
      <c r="BA1106">
        <v>9.1</v>
      </c>
      <c r="BB1106" t="str">
        <f t="shared" si="563"/>
        <v>Baja</v>
      </c>
      <c r="BC1106">
        <v>8.1</v>
      </c>
      <c r="BD1106" t="str">
        <f t="shared" si="586"/>
        <v>Bajo</v>
      </c>
      <c r="BE1106">
        <v>7.4</v>
      </c>
      <c r="BF1106" t="str">
        <f t="shared" si="587"/>
        <v>Alto</v>
      </c>
      <c r="BG1106">
        <v>1</v>
      </c>
      <c r="BH1106" t="str">
        <f t="shared" si="588"/>
        <v>Toma ECA</v>
      </c>
      <c r="BI1106">
        <v>0</v>
      </c>
      <c r="BJ1106" t="str">
        <f t="shared" si="589"/>
        <v>No toma ARB</v>
      </c>
      <c r="BK1106">
        <v>1</v>
      </c>
      <c r="BL1106" t="str">
        <f t="shared" si="590"/>
        <v>Toma diureticos</v>
      </c>
      <c r="BM1106">
        <v>0</v>
      </c>
      <c r="BN1106" t="str">
        <f t="shared" si="591"/>
        <v>No toma estatinas</v>
      </c>
      <c r="BO1106">
        <v>1</v>
      </c>
      <c r="BP1106" t="str">
        <f t="shared" si="592"/>
        <v>Enfermedad renal</v>
      </c>
      <c r="BQ1106">
        <v>1</v>
      </c>
      <c r="BR1106" t="str">
        <f t="shared" si="593"/>
        <v>Enfermedad cardiovascular</v>
      </c>
    </row>
    <row r="1107" spans="1:70" x14ac:dyDescent="0.25">
      <c r="A1107" t="s">
        <v>1107</v>
      </c>
      <c r="B1107">
        <v>69</v>
      </c>
      <c r="C1107" t="str">
        <f t="shared" si="564"/>
        <v>Adulto Mayor</v>
      </c>
      <c r="D1107" t="s">
        <v>1</v>
      </c>
      <c r="E1107">
        <v>21.8</v>
      </c>
      <c r="F1107" t="str">
        <f t="shared" si="565"/>
        <v>Peso Normal</v>
      </c>
      <c r="G1107">
        <v>0</v>
      </c>
      <c r="H1107" t="str">
        <f t="shared" si="566"/>
        <v>No tiene herencia</v>
      </c>
      <c r="I1107">
        <v>125</v>
      </c>
      <c r="J1107">
        <v>77</v>
      </c>
      <c r="K1107">
        <v>63</v>
      </c>
      <c r="L1107" t="str">
        <f t="shared" si="567"/>
        <v>Normal</v>
      </c>
      <c r="M1107">
        <v>52</v>
      </c>
      <c r="N1107" t="str">
        <f t="shared" si="568"/>
        <v>Normal</v>
      </c>
      <c r="O1107">
        <v>1</v>
      </c>
      <c r="P1107" t="str">
        <f t="shared" si="569"/>
        <v>Sin limitaciones</v>
      </c>
      <c r="Q1107">
        <v>0</v>
      </c>
      <c r="R1107" t="str">
        <f t="shared" si="570"/>
        <v>No tiene cetoacidosis</v>
      </c>
      <c r="S1107">
        <v>0</v>
      </c>
      <c r="T1107" t="str">
        <f t="shared" si="571"/>
        <v>No tiene Insuficiencia</v>
      </c>
      <c r="U1107">
        <v>0</v>
      </c>
      <c r="V1107" t="str">
        <f t="shared" si="572"/>
        <v>Normotenso</v>
      </c>
      <c r="W1107">
        <v>1</v>
      </c>
      <c r="X1107" t="str">
        <f t="shared" si="561"/>
        <v>Normal</v>
      </c>
      <c r="Y1107">
        <v>18</v>
      </c>
      <c r="Z1107" t="str">
        <f t="shared" si="562"/>
        <v>Normal</v>
      </c>
      <c r="AA1107">
        <v>76</v>
      </c>
      <c r="AB1107" t="str">
        <f t="shared" si="573"/>
        <v>Funcion disminuida</v>
      </c>
      <c r="AC1107">
        <v>10</v>
      </c>
      <c r="AD1107" t="str">
        <f t="shared" si="574"/>
        <v>Normal</v>
      </c>
      <c r="AE1107">
        <v>8</v>
      </c>
      <c r="AF1107" t="str">
        <f t="shared" si="575"/>
        <v>Normal</v>
      </c>
      <c r="AG1107">
        <v>1394</v>
      </c>
      <c r="AH1107" t="str">
        <f t="shared" si="576"/>
        <v>Poliuria</v>
      </c>
      <c r="AI1107">
        <v>0</v>
      </c>
      <c r="AJ1107" t="str">
        <f t="shared" si="577"/>
        <v>No Diabetico</v>
      </c>
      <c r="AK1107">
        <v>97</v>
      </c>
      <c r="AL1107" t="str">
        <f t="shared" si="578"/>
        <v>Normal</v>
      </c>
      <c r="AM1107">
        <v>6</v>
      </c>
      <c r="AN1107" t="str">
        <f t="shared" si="579"/>
        <v>Prediabetes</v>
      </c>
      <c r="AO1107">
        <v>163</v>
      </c>
      <c r="AP1107" t="str">
        <f t="shared" si="580"/>
        <v>Normal</v>
      </c>
      <c r="AQ1107">
        <v>87</v>
      </c>
      <c r="AR1107" t="str">
        <f t="shared" si="581"/>
        <v>Normal</v>
      </c>
      <c r="AS1107">
        <v>40</v>
      </c>
      <c r="AT1107" t="str">
        <f t="shared" si="582"/>
        <v>Bajo</v>
      </c>
      <c r="AU1107">
        <v>95</v>
      </c>
      <c r="AV1107" t="str">
        <f t="shared" si="583"/>
        <v>Normal</v>
      </c>
      <c r="AW1107">
        <v>144</v>
      </c>
      <c r="AX1107" t="str">
        <f t="shared" si="584"/>
        <v>Normal</v>
      </c>
      <c r="AY1107">
        <v>3.7</v>
      </c>
      <c r="AZ1107" t="str">
        <f t="shared" si="585"/>
        <v>Normal</v>
      </c>
      <c r="BA1107">
        <v>14.9</v>
      </c>
      <c r="BB1107" t="str">
        <f t="shared" si="563"/>
        <v>Normal</v>
      </c>
      <c r="BC1107">
        <v>9.1</v>
      </c>
      <c r="BD1107" t="str">
        <f t="shared" si="586"/>
        <v>Normal</v>
      </c>
      <c r="BE1107">
        <v>4.4000000000000004</v>
      </c>
      <c r="BF1107" t="str">
        <f t="shared" si="587"/>
        <v>Normal</v>
      </c>
      <c r="BG1107">
        <v>0</v>
      </c>
      <c r="BH1107" t="str">
        <f t="shared" si="588"/>
        <v>No Toma ECA</v>
      </c>
      <c r="BI1107">
        <v>1</v>
      </c>
      <c r="BJ1107" t="str">
        <f t="shared" si="589"/>
        <v>Toma ARB</v>
      </c>
      <c r="BK1107">
        <v>0</v>
      </c>
      <c r="BL1107" t="str">
        <f t="shared" si="590"/>
        <v>No toma diureticos</v>
      </c>
      <c r="BM1107">
        <v>1</v>
      </c>
      <c r="BN1107" t="str">
        <f t="shared" si="591"/>
        <v>Toma estatinas</v>
      </c>
      <c r="BO1107">
        <v>0</v>
      </c>
      <c r="BP1107" t="str">
        <f t="shared" si="592"/>
        <v>Sano</v>
      </c>
      <c r="BQ1107">
        <v>0</v>
      </c>
      <c r="BR1107" t="str">
        <f t="shared" si="593"/>
        <v>Sano</v>
      </c>
    </row>
    <row r="1108" spans="1:70" x14ac:dyDescent="0.25">
      <c r="A1108" t="s">
        <v>1108</v>
      </c>
      <c r="B1108">
        <v>34</v>
      </c>
      <c r="C1108" t="str">
        <f t="shared" si="564"/>
        <v>Adulto</v>
      </c>
      <c r="D1108" t="s">
        <v>1</v>
      </c>
      <c r="E1108">
        <v>25.8</v>
      </c>
      <c r="F1108" t="str">
        <f t="shared" si="565"/>
        <v>Sobrepeso</v>
      </c>
      <c r="G1108">
        <v>0</v>
      </c>
      <c r="H1108" t="str">
        <f t="shared" si="566"/>
        <v>No tiene herencia</v>
      </c>
      <c r="I1108">
        <v>133</v>
      </c>
      <c r="J1108">
        <v>65</v>
      </c>
      <c r="K1108">
        <v>81</v>
      </c>
      <c r="L1108" t="str">
        <f t="shared" si="567"/>
        <v>Normal</v>
      </c>
      <c r="M1108">
        <v>70</v>
      </c>
      <c r="N1108" t="str">
        <f t="shared" si="568"/>
        <v>Normal</v>
      </c>
      <c r="O1108">
        <v>1</v>
      </c>
      <c r="P1108" t="str">
        <f t="shared" si="569"/>
        <v>Sin limitaciones</v>
      </c>
      <c r="Q1108">
        <v>0</v>
      </c>
      <c r="R1108" t="str">
        <f t="shared" si="570"/>
        <v>No tiene cetoacidosis</v>
      </c>
      <c r="S1108">
        <v>0</v>
      </c>
      <c r="T1108" t="str">
        <f t="shared" si="571"/>
        <v>No tiene Insuficiencia</v>
      </c>
      <c r="U1108">
        <v>0</v>
      </c>
      <c r="V1108" t="str">
        <f t="shared" si="572"/>
        <v>Normotenso</v>
      </c>
      <c r="W1108">
        <v>0.8</v>
      </c>
      <c r="X1108" t="str">
        <f t="shared" si="561"/>
        <v>Normal</v>
      </c>
      <c r="Y1108">
        <v>37</v>
      </c>
      <c r="Z1108" t="str">
        <f t="shared" si="562"/>
        <v>Normal</v>
      </c>
      <c r="AA1108">
        <v>110</v>
      </c>
      <c r="AB1108" t="str">
        <f t="shared" si="573"/>
        <v>Normal</v>
      </c>
      <c r="AC1108">
        <v>28</v>
      </c>
      <c r="AD1108" t="str">
        <f t="shared" si="574"/>
        <v>Normal</v>
      </c>
      <c r="AE1108">
        <v>19</v>
      </c>
      <c r="AF1108" t="str">
        <f t="shared" si="575"/>
        <v>Normal</v>
      </c>
      <c r="AG1108">
        <v>1366</v>
      </c>
      <c r="AH1108" t="str">
        <f t="shared" si="576"/>
        <v>Poliuria</v>
      </c>
      <c r="AI1108">
        <v>0</v>
      </c>
      <c r="AJ1108" t="str">
        <f t="shared" si="577"/>
        <v>No Diabetico</v>
      </c>
      <c r="AK1108">
        <v>105</v>
      </c>
      <c r="AL1108" t="str">
        <f t="shared" si="578"/>
        <v>Prediabetes</v>
      </c>
      <c r="AM1108">
        <v>5.9</v>
      </c>
      <c r="AN1108" t="str">
        <f t="shared" si="579"/>
        <v>Prediabetes</v>
      </c>
      <c r="AO1108">
        <v>151</v>
      </c>
      <c r="AP1108" t="str">
        <f t="shared" si="580"/>
        <v>Normal</v>
      </c>
      <c r="AQ1108">
        <v>111</v>
      </c>
      <c r="AR1108" t="str">
        <f t="shared" si="581"/>
        <v>Casi normal</v>
      </c>
      <c r="AS1108">
        <v>57</v>
      </c>
      <c r="AT1108" t="str">
        <f t="shared" si="582"/>
        <v>Bajo</v>
      </c>
      <c r="AU1108">
        <v>140</v>
      </c>
      <c r="AV1108" t="str">
        <f t="shared" si="583"/>
        <v>Normal</v>
      </c>
      <c r="AW1108">
        <v>145</v>
      </c>
      <c r="AX1108" t="str">
        <f t="shared" si="584"/>
        <v>Normal</v>
      </c>
      <c r="AY1108">
        <v>4.0999999999999996</v>
      </c>
      <c r="AZ1108" t="str">
        <f t="shared" si="585"/>
        <v>Normal</v>
      </c>
      <c r="BA1108">
        <v>15.4</v>
      </c>
      <c r="BB1108" t="str">
        <f t="shared" si="563"/>
        <v>Normal</v>
      </c>
      <c r="BC1108">
        <v>10.4</v>
      </c>
      <c r="BD1108" t="str">
        <f t="shared" si="586"/>
        <v>Normal</v>
      </c>
      <c r="BE1108">
        <v>3.8</v>
      </c>
      <c r="BF1108" t="str">
        <f t="shared" si="587"/>
        <v>Normal</v>
      </c>
      <c r="BG1108">
        <v>1</v>
      </c>
      <c r="BH1108" t="str">
        <f t="shared" si="588"/>
        <v>Toma ECA</v>
      </c>
      <c r="BI1108">
        <v>1</v>
      </c>
      <c r="BJ1108" t="str">
        <f t="shared" si="589"/>
        <v>Toma ARB</v>
      </c>
      <c r="BK1108">
        <v>0</v>
      </c>
      <c r="BL1108" t="str">
        <f t="shared" si="590"/>
        <v>No toma diureticos</v>
      </c>
      <c r="BM1108">
        <v>0</v>
      </c>
      <c r="BN1108" t="str">
        <f t="shared" si="591"/>
        <v>No toma estatinas</v>
      </c>
      <c r="BO1108">
        <v>0</v>
      </c>
      <c r="BP1108" t="str">
        <f t="shared" si="592"/>
        <v>Sano</v>
      </c>
      <c r="BQ1108">
        <v>1</v>
      </c>
      <c r="BR1108" t="str">
        <f t="shared" si="593"/>
        <v>Enfermedad cardiovascular</v>
      </c>
    </row>
    <row r="1109" spans="1:70" x14ac:dyDescent="0.25">
      <c r="A1109" t="s">
        <v>1109</v>
      </c>
      <c r="B1109">
        <v>39</v>
      </c>
      <c r="C1109" t="str">
        <f t="shared" si="564"/>
        <v>Adulto</v>
      </c>
      <c r="D1109" t="s">
        <v>1</v>
      </c>
      <c r="E1109">
        <v>20.3</v>
      </c>
      <c r="F1109" t="str">
        <f t="shared" si="565"/>
        <v>Peso Normal</v>
      </c>
      <c r="G1109">
        <v>0</v>
      </c>
      <c r="H1109" t="str">
        <f t="shared" si="566"/>
        <v>No tiene herencia</v>
      </c>
      <c r="I1109">
        <v>118</v>
      </c>
      <c r="J1109">
        <v>77</v>
      </c>
      <c r="K1109">
        <v>86</v>
      </c>
      <c r="L1109" t="str">
        <f t="shared" si="567"/>
        <v>Normal</v>
      </c>
      <c r="M1109">
        <v>63</v>
      </c>
      <c r="N1109" t="str">
        <f t="shared" si="568"/>
        <v>Normal</v>
      </c>
      <c r="O1109">
        <v>2</v>
      </c>
      <c r="P1109" t="str">
        <f t="shared" si="569"/>
        <v>Ligera limitaciones</v>
      </c>
      <c r="Q1109">
        <v>0</v>
      </c>
      <c r="R1109" t="str">
        <f t="shared" si="570"/>
        <v>No tiene cetoacidosis</v>
      </c>
      <c r="S1109">
        <v>0</v>
      </c>
      <c r="T1109" t="str">
        <f t="shared" si="571"/>
        <v>No tiene Insuficiencia</v>
      </c>
      <c r="U1109">
        <v>1</v>
      </c>
      <c r="V1109" t="str">
        <f t="shared" si="572"/>
        <v>Hipertenso</v>
      </c>
      <c r="W1109">
        <v>0.6</v>
      </c>
      <c r="X1109" t="str">
        <f t="shared" si="561"/>
        <v>Bajo</v>
      </c>
      <c r="Y1109">
        <v>36</v>
      </c>
      <c r="Z1109" t="str">
        <f t="shared" si="562"/>
        <v>Normal</v>
      </c>
      <c r="AA1109">
        <v>64</v>
      </c>
      <c r="AB1109" t="str">
        <f t="shared" si="573"/>
        <v>Funcion disminuida</v>
      </c>
      <c r="AC1109">
        <v>5</v>
      </c>
      <c r="AD1109" t="str">
        <f t="shared" si="574"/>
        <v>Normal</v>
      </c>
      <c r="AE1109">
        <v>4</v>
      </c>
      <c r="AF1109" t="str">
        <f t="shared" si="575"/>
        <v>Normal</v>
      </c>
      <c r="AG1109">
        <v>1722</v>
      </c>
      <c r="AH1109" t="str">
        <f t="shared" si="576"/>
        <v>Poliuria</v>
      </c>
      <c r="AI1109">
        <v>0</v>
      </c>
      <c r="AJ1109" t="str">
        <f t="shared" si="577"/>
        <v>No Diabetico</v>
      </c>
      <c r="AK1109">
        <v>103</v>
      </c>
      <c r="AL1109" t="str">
        <f t="shared" si="578"/>
        <v>Prediabetes</v>
      </c>
      <c r="AM1109">
        <v>5.8</v>
      </c>
      <c r="AN1109" t="str">
        <f t="shared" si="579"/>
        <v>Prediabetes</v>
      </c>
      <c r="AO1109">
        <v>191</v>
      </c>
      <c r="AP1109" t="str">
        <f t="shared" si="580"/>
        <v>Normal</v>
      </c>
      <c r="AQ1109">
        <v>116</v>
      </c>
      <c r="AR1109" t="str">
        <f t="shared" si="581"/>
        <v>Casi normal</v>
      </c>
      <c r="AS1109">
        <v>61</v>
      </c>
      <c r="AT1109" t="str">
        <f t="shared" si="582"/>
        <v>Normal</v>
      </c>
      <c r="AU1109">
        <v>118</v>
      </c>
      <c r="AV1109" t="str">
        <f t="shared" si="583"/>
        <v>Normal</v>
      </c>
      <c r="AW1109">
        <v>137</v>
      </c>
      <c r="AX1109" t="str">
        <f t="shared" si="584"/>
        <v>Normal</v>
      </c>
      <c r="AY1109">
        <v>3.7</v>
      </c>
      <c r="AZ1109" t="str">
        <f t="shared" si="585"/>
        <v>Normal</v>
      </c>
      <c r="BA1109">
        <v>15.3</v>
      </c>
      <c r="BB1109" t="str">
        <f t="shared" si="563"/>
        <v>Normal</v>
      </c>
      <c r="BC1109">
        <v>9.3000000000000007</v>
      </c>
      <c r="BD1109" t="str">
        <f t="shared" si="586"/>
        <v>Normal</v>
      </c>
      <c r="BE1109">
        <v>3.2</v>
      </c>
      <c r="BF1109" t="str">
        <f t="shared" si="587"/>
        <v>Normal</v>
      </c>
      <c r="BG1109">
        <v>1</v>
      </c>
      <c r="BH1109" t="str">
        <f t="shared" si="588"/>
        <v>Toma ECA</v>
      </c>
      <c r="BI1109">
        <v>1</v>
      </c>
      <c r="BJ1109" t="str">
        <f t="shared" si="589"/>
        <v>Toma ARB</v>
      </c>
      <c r="BK1109">
        <v>1</v>
      </c>
      <c r="BL1109" t="str">
        <f t="shared" si="590"/>
        <v>Toma diureticos</v>
      </c>
      <c r="BM1109">
        <v>1</v>
      </c>
      <c r="BN1109" t="str">
        <f t="shared" si="591"/>
        <v>Toma estatinas</v>
      </c>
      <c r="BO1109">
        <v>0</v>
      </c>
      <c r="BP1109" t="str">
        <f t="shared" si="592"/>
        <v>Sano</v>
      </c>
      <c r="BQ1109">
        <v>0</v>
      </c>
      <c r="BR1109" t="str">
        <f t="shared" si="593"/>
        <v>Sano</v>
      </c>
    </row>
    <row r="1110" spans="1:70" x14ac:dyDescent="0.25">
      <c r="A1110" t="s">
        <v>1110</v>
      </c>
      <c r="B1110">
        <v>60</v>
      </c>
      <c r="C1110" t="str">
        <f t="shared" si="564"/>
        <v>Adulto Mayor</v>
      </c>
      <c r="D1110" t="s">
        <v>6</v>
      </c>
      <c r="E1110">
        <v>25.6</v>
      </c>
      <c r="F1110" t="str">
        <f t="shared" si="565"/>
        <v>Sobrepeso</v>
      </c>
      <c r="G1110">
        <v>0</v>
      </c>
      <c r="H1110" t="str">
        <f t="shared" si="566"/>
        <v>No tiene herencia</v>
      </c>
      <c r="I1110">
        <v>146</v>
      </c>
      <c r="J1110">
        <v>110</v>
      </c>
      <c r="K1110">
        <v>99</v>
      </c>
      <c r="L1110" t="str">
        <f t="shared" si="567"/>
        <v>Normal</v>
      </c>
      <c r="M1110">
        <v>27</v>
      </c>
      <c r="N1110" t="str">
        <f t="shared" si="568"/>
        <v>Reducida</v>
      </c>
      <c r="O1110">
        <v>2</v>
      </c>
      <c r="P1110" t="str">
        <f t="shared" si="569"/>
        <v>Ligera limitaciones</v>
      </c>
      <c r="Q1110">
        <v>0</v>
      </c>
      <c r="R1110" t="str">
        <f t="shared" si="570"/>
        <v>No tiene cetoacidosis</v>
      </c>
      <c r="S1110">
        <v>1</v>
      </c>
      <c r="T1110" t="str">
        <f t="shared" si="571"/>
        <v>Tiene Insuficiencia</v>
      </c>
      <c r="U1110">
        <v>1</v>
      </c>
      <c r="V1110" t="str">
        <f t="shared" si="572"/>
        <v>Hipertenso</v>
      </c>
      <c r="W1110">
        <v>2</v>
      </c>
      <c r="X1110" t="str">
        <f t="shared" si="561"/>
        <v>Alto</v>
      </c>
      <c r="Y1110">
        <v>61</v>
      </c>
      <c r="Z1110" t="str">
        <f t="shared" si="562"/>
        <v>Elevado</v>
      </c>
      <c r="AA1110">
        <v>42</v>
      </c>
      <c r="AB1110" t="str">
        <f t="shared" si="573"/>
        <v>Funcion disminuida moderada</v>
      </c>
      <c r="AC1110">
        <v>698</v>
      </c>
      <c r="AD1110" t="str">
        <f t="shared" si="574"/>
        <v>Proteinuria</v>
      </c>
      <c r="AE1110">
        <v>558</v>
      </c>
      <c r="AF1110" t="str">
        <f t="shared" si="575"/>
        <v>Macroalbuminuria</v>
      </c>
      <c r="AG1110">
        <v>786</v>
      </c>
      <c r="AH1110" t="str">
        <f t="shared" si="576"/>
        <v>Poliuria</v>
      </c>
      <c r="AI1110">
        <v>0</v>
      </c>
      <c r="AJ1110" t="str">
        <f t="shared" si="577"/>
        <v>No Diabetico</v>
      </c>
      <c r="AK1110">
        <v>178</v>
      </c>
      <c r="AL1110" t="str">
        <f t="shared" si="578"/>
        <v>Diabetes</v>
      </c>
      <c r="AM1110">
        <v>10.7</v>
      </c>
      <c r="AN1110" t="str">
        <f t="shared" si="579"/>
        <v>Diabetes</v>
      </c>
      <c r="AO1110">
        <v>254</v>
      </c>
      <c r="AP1110" t="str">
        <f t="shared" si="580"/>
        <v>Riesgo</v>
      </c>
      <c r="AQ1110">
        <v>194</v>
      </c>
      <c r="AR1110" t="str">
        <f t="shared" si="581"/>
        <v>Muy alto</v>
      </c>
      <c r="AS1110">
        <v>25</v>
      </c>
      <c r="AT1110" t="str">
        <f t="shared" si="582"/>
        <v>Bajo</v>
      </c>
      <c r="AU1110">
        <v>239</v>
      </c>
      <c r="AV1110" t="str">
        <f t="shared" si="583"/>
        <v>Alto</v>
      </c>
      <c r="AW1110">
        <v>140</v>
      </c>
      <c r="AX1110" t="str">
        <f t="shared" si="584"/>
        <v>Normal</v>
      </c>
      <c r="AY1110">
        <v>6.8</v>
      </c>
      <c r="AZ1110" t="str">
        <f t="shared" si="585"/>
        <v>Alto</v>
      </c>
      <c r="BA1110">
        <v>7.4</v>
      </c>
      <c r="BB1110" t="str">
        <f t="shared" si="563"/>
        <v>Baja</v>
      </c>
      <c r="BC1110">
        <v>8.1</v>
      </c>
      <c r="BD1110" t="str">
        <f t="shared" si="586"/>
        <v>Bajo</v>
      </c>
      <c r="BE1110">
        <v>5.7</v>
      </c>
      <c r="BF1110" t="str">
        <f t="shared" si="587"/>
        <v>Alto</v>
      </c>
      <c r="BG1110">
        <v>1</v>
      </c>
      <c r="BH1110" t="str">
        <f t="shared" si="588"/>
        <v>Toma ECA</v>
      </c>
      <c r="BI1110">
        <v>1</v>
      </c>
      <c r="BJ1110" t="str">
        <f t="shared" si="589"/>
        <v>Toma ARB</v>
      </c>
      <c r="BK1110">
        <v>1</v>
      </c>
      <c r="BL1110" t="str">
        <f t="shared" si="590"/>
        <v>Toma diureticos</v>
      </c>
      <c r="BM1110">
        <v>1</v>
      </c>
      <c r="BN1110" t="str">
        <f t="shared" si="591"/>
        <v>Toma estatinas</v>
      </c>
      <c r="BO1110">
        <v>1</v>
      </c>
      <c r="BP1110" t="str">
        <f t="shared" si="592"/>
        <v>Enfermedad renal</v>
      </c>
      <c r="BQ1110">
        <v>1</v>
      </c>
      <c r="BR1110" t="str">
        <f t="shared" si="593"/>
        <v>Enfermedad cardiovascular</v>
      </c>
    </row>
    <row r="1111" spans="1:70" x14ac:dyDescent="0.25">
      <c r="A1111" t="s">
        <v>1111</v>
      </c>
      <c r="B1111">
        <v>81</v>
      </c>
      <c r="C1111" t="str">
        <f t="shared" si="564"/>
        <v>Adulto Mayor</v>
      </c>
      <c r="D1111" t="s">
        <v>6</v>
      </c>
      <c r="E1111">
        <v>39.700000000000003</v>
      </c>
      <c r="F1111" t="str">
        <f t="shared" si="565"/>
        <v>Obesidad II</v>
      </c>
      <c r="G1111">
        <v>1</v>
      </c>
      <c r="H1111" t="str">
        <f t="shared" si="566"/>
        <v>Tiene herencia</v>
      </c>
      <c r="I1111">
        <v>143</v>
      </c>
      <c r="J1111">
        <v>107</v>
      </c>
      <c r="K1111">
        <v>96</v>
      </c>
      <c r="L1111" t="str">
        <f t="shared" si="567"/>
        <v>Normal</v>
      </c>
      <c r="M1111">
        <v>44</v>
      </c>
      <c r="N1111" t="str">
        <f t="shared" si="568"/>
        <v>Intermedia</v>
      </c>
      <c r="O1111">
        <v>4</v>
      </c>
      <c r="P1111" t="str">
        <f t="shared" si="569"/>
        <v>Incapacidad</v>
      </c>
      <c r="Q1111">
        <v>0</v>
      </c>
      <c r="R1111" t="str">
        <f t="shared" si="570"/>
        <v>No tiene cetoacidosis</v>
      </c>
      <c r="S1111">
        <v>0</v>
      </c>
      <c r="T1111" t="str">
        <f t="shared" si="571"/>
        <v>No tiene Insuficiencia</v>
      </c>
      <c r="U1111">
        <v>1</v>
      </c>
      <c r="V1111" t="str">
        <f t="shared" si="572"/>
        <v>Hipertenso</v>
      </c>
      <c r="W1111">
        <v>2.2999999999999998</v>
      </c>
      <c r="X1111" t="str">
        <f t="shared" si="561"/>
        <v>Alto</v>
      </c>
      <c r="Y1111">
        <v>74</v>
      </c>
      <c r="Z1111" t="str">
        <f t="shared" si="562"/>
        <v>Elevado</v>
      </c>
      <c r="AA1111">
        <v>14</v>
      </c>
      <c r="AB1111" t="str">
        <f t="shared" si="573"/>
        <v>Fallo renal</v>
      </c>
      <c r="AC1111">
        <v>2476</v>
      </c>
      <c r="AD1111" t="str">
        <f t="shared" si="574"/>
        <v>Proteinuria</v>
      </c>
      <c r="AE1111">
        <v>1733</v>
      </c>
      <c r="AF1111" t="str">
        <f t="shared" si="575"/>
        <v>Macroalbuminuria</v>
      </c>
      <c r="AG1111">
        <v>798</v>
      </c>
      <c r="AH1111" t="str">
        <f t="shared" si="576"/>
        <v>Poliuria</v>
      </c>
      <c r="AI1111">
        <v>1</v>
      </c>
      <c r="AJ1111" t="str">
        <f t="shared" si="577"/>
        <v>Diabetico</v>
      </c>
      <c r="AK1111">
        <v>183</v>
      </c>
      <c r="AL1111" t="str">
        <f t="shared" si="578"/>
        <v>Diabetes</v>
      </c>
      <c r="AM1111">
        <v>8.3000000000000007</v>
      </c>
      <c r="AN1111" t="str">
        <f t="shared" si="579"/>
        <v>Diabetes</v>
      </c>
      <c r="AO1111">
        <v>301</v>
      </c>
      <c r="AP1111" t="str">
        <f t="shared" si="580"/>
        <v>Riesgo</v>
      </c>
      <c r="AQ1111">
        <v>139</v>
      </c>
      <c r="AR1111" t="str">
        <f t="shared" si="581"/>
        <v>Limite alto</v>
      </c>
      <c r="AS1111">
        <v>35</v>
      </c>
      <c r="AT1111" t="str">
        <f t="shared" si="582"/>
        <v>Bajo</v>
      </c>
      <c r="AU1111">
        <v>332</v>
      </c>
      <c r="AV1111" t="str">
        <f t="shared" si="583"/>
        <v>Alto</v>
      </c>
      <c r="AW1111">
        <v>140</v>
      </c>
      <c r="AX1111" t="str">
        <f t="shared" si="584"/>
        <v>Normal</v>
      </c>
      <c r="AY1111">
        <v>5.4</v>
      </c>
      <c r="AZ1111" t="str">
        <f t="shared" si="585"/>
        <v>Alto</v>
      </c>
      <c r="BA1111">
        <v>9.1999999999999993</v>
      </c>
      <c r="BB1111" t="str">
        <f t="shared" si="563"/>
        <v>Baja</v>
      </c>
      <c r="BC1111">
        <v>8.1999999999999993</v>
      </c>
      <c r="BD1111" t="str">
        <f t="shared" si="586"/>
        <v>Bajo</v>
      </c>
      <c r="BE1111">
        <v>7.3</v>
      </c>
      <c r="BF1111" t="str">
        <f t="shared" si="587"/>
        <v>Alto</v>
      </c>
      <c r="BG1111">
        <v>1</v>
      </c>
      <c r="BH1111" t="str">
        <f t="shared" si="588"/>
        <v>Toma ECA</v>
      </c>
      <c r="BI1111">
        <v>1</v>
      </c>
      <c r="BJ1111" t="str">
        <f t="shared" si="589"/>
        <v>Toma ARB</v>
      </c>
      <c r="BK1111">
        <v>0</v>
      </c>
      <c r="BL1111" t="str">
        <f t="shared" si="590"/>
        <v>No toma diureticos</v>
      </c>
      <c r="BM1111">
        <v>1</v>
      </c>
      <c r="BN1111" t="str">
        <f t="shared" si="591"/>
        <v>Toma estatinas</v>
      </c>
      <c r="BO1111">
        <v>1</v>
      </c>
      <c r="BP1111" t="str">
        <f t="shared" si="592"/>
        <v>Enfermedad renal</v>
      </c>
      <c r="BQ1111">
        <v>0</v>
      </c>
      <c r="BR1111" t="str">
        <f t="shared" si="593"/>
        <v>Sano</v>
      </c>
    </row>
    <row r="1112" spans="1:70" x14ac:dyDescent="0.25">
      <c r="A1112" t="s">
        <v>1112</v>
      </c>
      <c r="B1112">
        <v>55</v>
      </c>
      <c r="C1112" t="str">
        <f t="shared" si="564"/>
        <v>Adulto</v>
      </c>
      <c r="D1112" t="s">
        <v>1</v>
      </c>
      <c r="E1112">
        <v>35.799999999999997</v>
      </c>
      <c r="F1112" t="str">
        <f t="shared" si="565"/>
        <v>Obesidad II</v>
      </c>
      <c r="G1112">
        <v>1</v>
      </c>
      <c r="H1112" t="str">
        <f t="shared" si="566"/>
        <v>Tiene herencia</v>
      </c>
      <c r="I1112">
        <v>172</v>
      </c>
      <c r="J1112">
        <v>103</v>
      </c>
      <c r="K1112">
        <v>82</v>
      </c>
      <c r="L1112" t="str">
        <f t="shared" si="567"/>
        <v>Normal</v>
      </c>
      <c r="M1112">
        <v>33</v>
      </c>
      <c r="N1112" t="str">
        <f t="shared" si="568"/>
        <v>Reducida</v>
      </c>
      <c r="O1112">
        <v>4</v>
      </c>
      <c r="P1112" t="str">
        <f t="shared" si="569"/>
        <v>Incapacidad</v>
      </c>
      <c r="Q1112">
        <v>1</v>
      </c>
      <c r="R1112" t="str">
        <f t="shared" si="570"/>
        <v>Tiene cetoacidosis</v>
      </c>
      <c r="S1112">
        <v>1</v>
      </c>
      <c r="T1112" t="str">
        <f t="shared" si="571"/>
        <v>Tiene Insuficiencia</v>
      </c>
      <c r="U1112">
        <v>1</v>
      </c>
      <c r="V1112" t="str">
        <f t="shared" si="572"/>
        <v>Hipertenso</v>
      </c>
      <c r="W1112">
        <v>4.0999999999999996</v>
      </c>
      <c r="X1112" t="str">
        <f t="shared" si="561"/>
        <v>Alto</v>
      </c>
      <c r="Y1112">
        <v>59</v>
      </c>
      <c r="Z1112" t="str">
        <f t="shared" si="562"/>
        <v>Elevado</v>
      </c>
      <c r="AA1112">
        <v>13</v>
      </c>
      <c r="AB1112" t="str">
        <f t="shared" si="573"/>
        <v>Fallo renal</v>
      </c>
      <c r="AC1112">
        <v>2637</v>
      </c>
      <c r="AD1112" t="str">
        <f t="shared" si="574"/>
        <v>Proteinuria</v>
      </c>
      <c r="AE1112">
        <v>1845</v>
      </c>
      <c r="AF1112" t="str">
        <f t="shared" si="575"/>
        <v>Macroalbuminuria</v>
      </c>
      <c r="AG1112">
        <v>508</v>
      </c>
      <c r="AH1112" t="str">
        <f t="shared" si="576"/>
        <v>Poliuria</v>
      </c>
      <c r="AI1112">
        <v>0</v>
      </c>
      <c r="AJ1112" t="str">
        <f t="shared" si="577"/>
        <v>No Diabetico</v>
      </c>
      <c r="AK1112">
        <v>142</v>
      </c>
      <c r="AL1112" t="str">
        <f t="shared" si="578"/>
        <v>Diabetes</v>
      </c>
      <c r="AM1112">
        <v>9.4</v>
      </c>
      <c r="AN1112" t="str">
        <f t="shared" si="579"/>
        <v>Diabetes</v>
      </c>
      <c r="AO1112">
        <v>310</v>
      </c>
      <c r="AP1112" t="str">
        <f t="shared" si="580"/>
        <v>Riesgo</v>
      </c>
      <c r="AQ1112">
        <v>185</v>
      </c>
      <c r="AR1112" t="str">
        <f t="shared" si="581"/>
        <v>Alto</v>
      </c>
      <c r="AS1112">
        <v>45</v>
      </c>
      <c r="AT1112" t="str">
        <f t="shared" si="582"/>
        <v>Bajo</v>
      </c>
      <c r="AU1112">
        <v>255</v>
      </c>
      <c r="AV1112" t="str">
        <f t="shared" si="583"/>
        <v>Alto</v>
      </c>
      <c r="AW1112">
        <v>134</v>
      </c>
      <c r="AX1112" t="str">
        <f t="shared" si="584"/>
        <v>Bajo</v>
      </c>
      <c r="AY1112">
        <v>6.7</v>
      </c>
      <c r="AZ1112" t="str">
        <f t="shared" si="585"/>
        <v>Alto</v>
      </c>
      <c r="BA1112">
        <v>8.1</v>
      </c>
      <c r="BB1112" t="str">
        <f t="shared" si="563"/>
        <v>Baja</v>
      </c>
      <c r="BC1112">
        <v>8.1</v>
      </c>
      <c r="BD1112" t="str">
        <f t="shared" si="586"/>
        <v>Bajo</v>
      </c>
      <c r="BE1112">
        <v>7.3</v>
      </c>
      <c r="BF1112" t="str">
        <f t="shared" si="587"/>
        <v>Alto</v>
      </c>
      <c r="BG1112">
        <v>1</v>
      </c>
      <c r="BH1112" t="str">
        <f t="shared" si="588"/>
        <v>Toma ECA</v>
      </c>
      <c r="BI1112">
        <v>0</v>
      </c>
      <c r="BJ1112" t="str">
        <f t="shared" si="589"/>
        <v>No toma ARB</v>
      </c>
      <c r="BK1112">
        <v>1</v>
      </c>
      <c r="BL1112" t="str">
        <f t="shared" si="590"/>
        <v>Toma diureticos</v>
      </c>
      <c r="BM1112">
        <v>1</v>
      </c>
      <c r="BN1112" t="str">
        <f t="shared" si="591"/>
        <v>Toma estatinas</v>
      </c>
      <c r="BO1112">
        <v>1</v>
      </c>
      <c r="BP1112" t="str">
        <f t="shared" si="592"/>
        <v>Enfermedad renal</v>
      </c>
      <c r="BQ1112">
        <v>0</v>
      </c>
      <c r="BR1112" t="str">
        <f t="shared" si="593"/>
        <v>Sano</v>
      </c>
    </row>
    <row r="1113" spans="1:70" x14ac:dyDescent="0.25">
      <c r="A1113" t="s">
        <v>1113</v>
      </c>
      <c r="B1113">
        <v>69</v>
      </c>
      <c r="C1113" t="str">
        <f t="shared" si="564"/>
        <v>Adulto Mayor</v>
      </c>
      <c r="D1113" t="s">
        <v>6</v>
      </c>
      <c r="E1113">
        <v>29.2</v>
      </c>
      <c r="F1113" t="str">
        <f t="shared" si="565"/>
        <v>Sobrepeso</v>
      </c>
      <c r="G1113">
        <v>0</v>
      </c>
      <c r="H1113" t="str">
        <f t="shared" si="566"/>
        <v>No tiene herencia</v>
      </c>
      <c r="I1113">
        <v>108</v>
      </c>
      <c r="J1113">
        <v>83</v>
      </c>
      <c r="K1113">
        <v>76</v>
      </c>
      <c r="L1113" t="str">
        <f t="shared" si="567"/>
        <v>Normal</v>
      </c>
      <c r="M1113">
        <v>57</v>
      </c>
      <c r="N1113" t="str">
        <f t="shared" si="568"/>
        <v>Normal</v>
      </c>
      <c r="O1113">
        <v>2</v>
      </c>
      <c r="P1113" t="str">
        <f t="shared" si="569"/>
        <v>Ligera limitaciones</v>
      </c>
      <c r="Q1113">
        <v>0</v>
      </c>
      <c r="R1113" t="str">
        <f t="shared" si="570"/>
        <v>No tiene cetoacidosis</v>
      </c>
      <c r="S1113">
        <v>0</v>
      </c>
      <c r="T1113" t="str">
        <f t="shared" si="571"/>
        <v>No tiene Insuficiencia</v>
      </c>
      <c r="U1113">
        <v>0</v>
      </c>
      <c r="V1113" t="str">
        <f t="shared" si="572"/>
        <v>Normotenso</v>
      </c>
      <c r="W1113">
        <v>0.7</v>
      </c>
      <c r="X1113" t="str">
        <f t="shared" si="561"/>
        <v>Normal</v>
      </c>
      <c r="Y1113">
        <v>20</v>
      </c>
      <c r="Z1113" t="str">
        <f t="shared" si="562"/>
        <v>Normal</v>
      </c>
      <c r="AA1113">
        <v>84</v>
      </c>
      <c r="AB1113" t="str">
        <f t="shared" si="573"/>
        <v>Funcion disminuida</v>
      </c>
      <c r="AC1113">
        <v>14</v>
      </c>
      <c r="AD1113" t="str">
        <f t="shared" si="574"/>
        <v>Normal</v>
      </c>
      <c r="AE1113">
        <v>11</v>
      </c>
      <c r="AF1113" t="str">
        <f t="shared" si="575"/>
        <v>Normal</v>
      </c>
      <c r="AG1113">
        <v>2179</v>
      </c>
      <c r="AH1113" t="str">
        <f t="shared" si="576"/>
        <v>Poliuria</v>
      </c>
      <c r="AI1113">
        <v>1</v>
      </c>
      <c r="AJ1113" t="str">
        <f t="shared" si="577"/>
        <v>Diabetico</v>
      </c>
      <c r="AK1113">
        <v>100</v>
      </c>
      <c r="AL1113" t="str">
        <f t="shared" si="578"/>
        <v>Prediabetes</v>
      </c>
      <c r="AM1113">
        <v>6</v>
      </c>
      <c r="AN1113" t="str">
        <f t="shared" si="579"/>
        <v>Prediabetes</v>
      </c>
      <c r="AO1113">
        <v>175</v>
      </c>
      <c r="AP1113" t="str">
        <f t="shared" si="580"/>
        <v>Normal</v>
      </c>
      <c r="AQ1113">
        <v>97</v>
      </c>
      <c r="AR1113" t="str">
        <f t="shared" si="581"/>
        <v>Normal</v>
      </c>
      <c r="AS1113">
        <v>43</v>
      </c>
      <c r="AT1113" t="str">
        <f t="shared" si="582"/>
        <v>Bajo</v>
      </c>
      <c r="AU1113">
        <v>120</v>
      </c>
      <c r="AV1113" t="str">
        <f t="shared" si="583"/>
        <v>Normal</v>
      </c>
      <c r="AW1113">
        <v>141</v>
      </c>
      <c r="AX1113" t="str">
        <f t="shared" si="584"/>
        <v>Normal</v>
      </c>
      <c r="AY1113">
        <v>4.9000000000000004</v>
      </c>
      <c r="AZ1113" t="str">
        <f t="shared" si="585"/>
        <v>Normal</v>
      </c>
      <c r="BA1113">
        <v>14.2</v>
      </c>
      <c r="BB1113" t="str">
        <f t="shared" si="563"/>
        <v>Normal</v>
      </c>
      <c r="BC1113">
        <v>9.3000000000000007</v>
      </c>
      <c r="BD1113" t="str">
        <f t="shared" si="586"/>
        <v>Normal</v>
      </c>
      <c r="BE1113">
        <v>4.0999999999999996</v>
      </c>
      <c r="BF1113" t="str">
        <f t="shared" si="587"/>
        <v>Normal</v>
      </c>
      <c r="BG1113">
        <v>0</v>
      </c>
      <c r="BH1113" t="str">
        <f t="shared" si="588"/>
        <v>No Toma ECA</v>
      </c>
      <c r="BI1113">
        <v>1</v>
      </c>
      <c r="BJ1113" t="str">
        <f t="shared" si="589"/>
        <v>Toma ARB</v>
      </c>
      <c r="BK1113">
        <v>0</v>
      </c>
      <c r="BL1113" t="str">
        <f t="shared" si="590"/>
        <v>No toma diureticos</v>
      </c>
      <c r="BM1113">
        <v>0</v>
      </c>
      <c r="BN1113" t="str">
        <f t="shared" si="591"/>
        <v>No toma estatinas</v>
      </c>
      <c r="BO1113">
        <v>0</v>
      </c>
      <c r="BP1113" t="str">
        <f t="shared" si="592"/>
        <v>Sano</v>
      </c>
      <c r="BQ1113">
        <v>1</v>
      </c>
      <c r="BR1113" t="str">
        <f t="shared" si="593"/>
        <v>Enfermedad cardiovascular</v>
      </c>
    </row>
    <row r="1114" spans="1:70" x14ac:dyDescent="0.25">
      <c r="A1114" t="s">
        <v>1114</v>
      </c>
      <c r="B1114">
        <v>57</v>
      </c>
      <c r="C1114" t="str">
        <f t="shared" si="564"/>
        <v>Adulto</v>
      </c>
      <c r="D1114" t="s">
        <v>1</v>
      </c>
      <c r="E1114">
        <v>24.2</v>
      </c>
      <c r="F1114" t="str">
        <f t="shared" si="565"/>
        <v>Peso Normal</v>
      </c>
      <c r="G1114">
        <v>1</v>
      </c>
      <c r="H1114" t="str">
        <f t="shared" si="566"/>
        <v>Tiene herencia</v>
      </c>
      <c r="I1114">
        <v>134</v>
      </c>
      <c r="J1114">
        <v>67</v>
      </c>
      <c r="K1114">
        <v>65</v>
      </c>
      <c r="L1114" t="str">
        <f t="shared" si="567"/>
        <v>Normal</v>
      </c>
      <c r="M1114">
        <v>60</v>
      </c>
      <c r="N1114" t="str">
        <f t="shared" si="568"/>
        <v>Normal</v>
      </c>
      <c r="O1114">
        <v>2</v>
      </c>
      <c r="P1114" t="str">
        <f t="shared" si="569"/>
        <v>Ligera limitaciones</v>
      </c>
      <c r="Q1114">
        <v>0</v>
      </c>
      <c r="R1114" t="str">
        <f t="shared" si="570"/>
        <v>No tiene cetoacidosis</v>
      </c>
      <c r="S1114">
        <v>0</v>
      </c>
      <c r="T1114" t="str">
        <f t="shared" si="571"/>
        <v>No tiene Insuficiencia</v>
      </c>
      <c r="U1114">
        <v>1</v>
      </c>
      <c r="V1114" t="str">
        <f t="shared" si="572"/>
        <v>Hipertenso</v>
      </c>
      <c r="W1114">
        <v>1</v>
      </c>
      <c r="X1114" t="str">
        <f t="shared" si="561"/>
        <v>Normal</v>
      </c>
      <c r="Y1114">
        <v>16</v>
      </c>
      <c r="Z1114" t="str">
        <f t="shared" si="562"/>
        <v>Bajo</v>
      </c>
      <c r="AA1114">
        <v>71</v>
      </c>
      <c r="AB1114" t="str">
        <f t="shared" si="573"/>
        <v>Funcion disminuida</v>
      </c>
      <c r="AC1114">
        <v>20</v>
      </c>
      <c r="AD1114" t="str">
        <f t="shared" si="574"/>
        <v>Normal</v>
      </c>
      <c r="AE1114">
        <v>16</v>
      </c>
      <c r="AF1114" t="str">
        <f t="shared" si="575"/>
        <v>Normal</v>
      </c>
      <c r="AG1114">
        <v>2179</v>
      </c>
      <c r="AH1114" t="str">
        <f t="shared" si="576"/>
        <v>Poliuria</v>
      </c>
      <c r="AI1114">
        <v>1</v>
      </c>
      <c r="AJ1114" t="str">
        <f t="shared" si="577"/>
        <v>Diabetico</v>
      </c>
      <c r="AK1114">
        <v>121</v>
      </c>
      <c r="AL1114" t="str">
        <f t="shared" si="578"/>
        <v>Prediabetes</v>
      </c>
      <c r="AM1114">
        <v>6.2</v>
      </c>
      <c r="AN1114" t="str">
        <f t="shared" si="579"/>
        <v>Prediabetes</v>
      </c>
      <c r="AO1114">
        <v>161</v>
      </c>
      <c r="AP1114" t="str">
        <f t="shared" si="580"/>
        <v>Normal</v>
      </c>
      <c r="AQ1114">
        <v>80</v>
      </c>
      <c r="AR1114" t="str">
        <f t="shared" si="581"/>
        <v>Normal</v>
      </c>
      <c r="AS1114">
        <v>59</v>
      </c>
      <c r="AT1114" t="str">
        <f t="shared" si="582"/>
        <v>Bajo</v>
      </c>
      <c r="AU1114">
        <v>122</v>
      </c>
      <c r="AV1114" t="str">
        <f t="shared" si="583"/>
        <v>Normal</v>
      </c>
      <c r="AW1114">
        <v>144</v>
      </c>
      <c r="AX1114" t="str">
        <f t="shared" si="584"/>
        <v>Normal</v>
      </c>
      <c r="AY1114">
        <v>4</v>
      </c>
      <c r="AZ1114" t="str">
        <f t="shared" si="585"/>
        <v>Normal</v>
      </c>
      <c r="BA1114">
        <v>12.1</v>
      </c>
      <c r="BB1114" t="str">
        <f t="shared" si="563"/>
        <v>Baja</v>
      </c>
      <c r="BC1114">
        <v>9.1</v>
      </c>
      <c r="BD1114" t="str">
        <f t="shared" si="586"/>
        <v>Normal</v>
      </c>
      <c r="BE1114">
        <v>3.8</v>
      </c>
      <c r="BF1114" t="str">
        <f t="shared" si="587"/>
        <v>Normal</v>
      </c>
      <c r="BG1114">
        <v>0</v>
      </c>
      <c r="BH1114" t="str">
        <f t="shared" si="588"/>
        <v>No Toma ECA</v>
      </c>
      <c r="BI1114">
        <v>1</v>
      </c>
      <c r="BJ1114" t="str">
        <f t="shared" si="589"/>
        <v>Toma ARB</v>
      </c>
      <c r="BK1114">
        <v>0</v>
      </c>
      <c r="BL1114" t="str">
        <f t="shared" si="590"/>
        <v>No toma diureticos</v>
      </c>
      <c r="BM1114">
        <v>1</v>
      </c>
      <c r="BN1114" t="str">
        <f t="shared" si="591"/>
        <v>Toma estatinas</v>
      </c>
      <c r="BO1114">
        <v>0</v>
      </c>
      <c r="BP1114" t="str">
        <f t="shared" si="592"/>
        <v>Sano</v>
      </c>
      <c r="BQ1114">
        <v>1</v>
      </c>
      <c r="BR1114" t="str">
        <f t="shared" si="593"/>
        <v>Enfermedad cardiovascular</v>
      </c>
    </row>
    <row r="1115" spans="1:70" x14ac:dyDescent="0.25">
      <c r="A1115" t="s">
        <v>1115</v>
      </c>
      <c r="B1115">
        <v>34</v>
      </c>
      <c r="C1115" t="str">
        <f t="shared" si="564"/>
        <v>Adulto</v>
      </c>
      <c r="D1115" t="s">
        <v>1</v>
      </c>
      <c r="E1115">
        <v>19.7</v>
      </c>
      <c r="F1115" t="str">
        <f t="shared" si="565"/>
        <v>Peso Normal</v>
      </c>
      <c r="G1115">
        <v>0</v>
      </c>
      <c r="H1115" t="str">
        <f t="shared" si="566"/>
        <v>No tiene herencia</v>
      </c>
      <c r="I1115">
        <v>103</v>
      </c>
      <c r="J1115">
        <v>76</v>
      </c>
      <c r="K1115">
        <v>60</v>
      </c>
      <c r="L1115" t="str">
        <f t="shared" si="567"/>
        <v>Normal</v>
      </c>
      <c r="M1115">
        <v>66</v>
      </c>
      <c r="N1115" t="str">
        <f t="shared" si="568"/>
        <v>Normal</v>
      </c>
      <c r="O1115">
        <v>2</v>
      </c>
      <c r="P1115" t="str">
        <f t="shared" si="569"/>
        <v>Ligera limitaciones</v>
      </c>
      <c r="Q1115">
        <v>0</v>
      </c>
      <c r="R1115" t="str">
        <f t="shared" si="570"/>
        <v>No tiene cetoacidosis</v>
      </c>
      <c r="S1115">
        <v>0</v>
      </c>
      <c r="T1115" t="str">
        <f t="shared" si="571"/>
        <v>No tiene Insuficiencia</v>
      </c>
      <c r="U1115">
        <v>0</v>
      </c>
      <c r="V1115" t="str">
        <f t="shared" si="572"/>
        <v>Normotenso</v>
      </c>
      <c r="W1115">
        <v>0.9</v>
      </c>
      <c r="X1115" t="str">
        <f t="shared" si="561"/>
        <v>Normal</v>
      </c>
      <c r="Y1115">
        <v>34</v>
      </c>
      <c r="Z1115" t="str">
        <f t="shared" si="562"/>
        <v>Normal</v>
      </c>
      <c r="AA1115">
        <v>90</v>
      </c>
      <c r="AB1115" t="str">
        <f t="shared" si="573"/>
        <v>Funcion disminuida</v>
      </c>
      <c r="AC1115">
        <v>24</v>
      </c>
      <c r="AD1115" t="str">
        <f t="shared" si="574"/>
        <v>Normal</v>
      </c>
      <c r="AE1115">
        <v>19</v>
      </c>
      <c r="AF1115" t="str">
        <f t="shared" si="575"/>
        <v>Normal</v>
      </c>
      <c r="AG1115">
        <v>2034</v>
      </c>
      <c r="AH1115" t="str">
        <f t="shared" si="576"/>
        <v>Poliuria</v>
      </c>
      <c r="AI1115">
        <v>0</v>
      </c>
      <c r="AJ1115" t="str">
        <f t="shared" si="577"/>
        <v>No Diabetico</v>
      </c>
      <c r="AK1115">
        <v>95</v>
      </c>
      <c r="AL1115" t="str">
        <f t="shared" si="578"/>
        <v>Normal</v>
      </c>
      <c r="AM1115">
        <v>6.3</v>
      </c>
      <c r="AN1115" t="str">
        <f t="shared" si="579"/>
        <v>Prediabetes</v>
      </c>
      <c r="AO1115">
        <v>200</v>
      </c>
      <c r="AP1115" t="str">
        <f t="shared" si="580"/>
        <v>Alto</v>
      </c>
      <c r="AQ1115">
        <v>91</v>
      </c>
      <c r="AR1115" t="str">
        <f t="shared" si="581"/>
        <v>Normal</v>
      </c>
      <c r="AS1115">
        <v>57</v>
      </c>
      <c r="AT1115" t="str">
        <f t="shared" si="582"/>
        <v>Bajo</v>
      </c>
      <c r="AU1115">
        <v>86</v>
      </c>
      <c r="AV1115" t="str">
        <f t="shared" si="583"/>
        <v>Normal</v>
      </c>
      <c r="AW1115">
        <v>138</v>
      </c>
      <c r="AX1115" t="str">
        <f t="shared" si="584"/>
        <v>Normal</v>
      </c>
      <c r="AY1115">
        <v>3.8</v>
      </c>
      <c r="AZ1115" t="str">
        <f t="shared" si="585"/>
        <v>Normal</v>
      </c>
      <c r="BA1115">
        <v>13.7</v>
      </c>
      <c r="BB1115" t="str">
        <f t="shared" si="563"/>
        <v>Normal</v>
      </c>
      <c r="BC1115">
        <v>9.6</v>
      </c>
      <c r="BD1115" t="str">
        <f t="shared" si="586"/>
        <v>Normal</v>
      </c>
      <c r="BE1115">
        <v>2.5</v>
      </c>
      <c r="BF1115" t="str">
        <f t="shared" si="587"/>
        <v>Normal</v>
      </c>
      <c r="BG1115">
        <v>1</v>
      </c>
      <c r="BH1115" t="str">
        <f t="shared" si="588"/>
        <v>Toma ECA</v>
      </c>
      <c r="BI1115">
        <v>0</v>
      </c>
      <c r="BJ1115" t="str">
        <f t="shared" si="589"/>
        <v>No toma ARB</v>
      </c>
      <c r="BK1115">
        <v>1</v>
      </c>
      <c r="BL1115" t="str">
        <f t="shared" si="590"/>
        <v>Toma diureticos</v>
      </c>
      <c r="BM1115">
        <v>0</v>
      </c>
      <c r="BN1115" t="str">
        <f t="shared" si="591"/>
        <v>No toma estatinas</v>
      </c>
      <c r="BO1115">
        <v>0</v>
      </c>
      <c r="BP1115" t="str">
        <f t="shared" si="592"/>
        <v>Sano</v>
      </c>
      <c r="BQ1115">
        <v>0</v>
      </c>
      <c r="BR1115" t="str">
        <f t="shared" si="593"/>
        <v>Sano</v>
      </c>
    </row>
    <row r="1116" spans="1:70" x14ac:dyDescent="0.25">
      <c r="A1116" t="s">
        <v>1116</v>
      </c>
      <c r="B1116">
        <v>65</v>
      </c>
      <c r="C1116" t="str">
        <f t="shared" si="564"/>
        <v>Adulto Mayor</v>
      </c>
      <c r="D1116" t="s">
        <v>1</v>
      </c>
      <c r="E1116">
        <v>24.2</v>
      </c>
      <c r="F1116" t="str">
        <f t="shared" si="565"/>
        <v>Peso Normal</v>
      </c>
      <c r="G1116">
        <v>1</v>
      </c>
      <c r="H1116" t="str">
        <f t="shared" si="566"/>
        <v>Tiene herencia</v>
      </c>
      <c r="I1116">
        <v>117</v>
      </c>
      <c r="J1116">
        <v>67</v>
      </c>
      <c r="K1116">
        <v>77</v>
      </c>
      <c r="L1116" t="str">
        <f t="shared" si="567"/>
        <v>Normal</v>
      </c>
      <c r="M1116">
        <v>56</v>
      </c>
      <c r="N1116" t="str">
        <f t="shared" si="568"/>
        <v>Normal</v>
      </c>
      <c r="O1116">
        <v>2</v>
      </c>
      <c r="P1116" t="str">
        <f t="shared" si="569"/>
        <v>Ligera limitaciones</v>
      </c>
      <c r="Q1116">
        <v>0</v>
      </c>
      <c r="R1116" t="str">
        <f t="shared" si="570"/>
        <v>No tiene cetoacidosis</v>
      </c>
      <c r="S1116">
        <v>0</v>
      </c>
      <c r="T1116" t="str">
        <f t="shared" si="571"/>
        <v>No tiene Insuficiencia</v>
      </c>
      <c r="U1116">
        <v>0</v>
      </c>
      <c r="V1116" t="str">
        <f t="shared" si="572"/>
        <v>Normotenso</v>
      </c>
      <c r="W1116">
        <v>0.7</v>
      </c>
      <c r="X1116" t="str">
        <f t="shared" si="561"/>
        <v>Normal</v>
      </c>
      <c r="Y1116">
        <v>34</v>
      </c>
      <c r="Z1116" t="str">
        <f t="shared" si="562"/>
        <v>Normal</v>
      </c>
      <c r="AA1116">
        <v>99</v>
      </c>
      <c r="AB1116" t="str">
        <f t="shared" si="573"/>
        <v>Normal</v>
      </c>
      <c r="AC1116">
        <v>15</v>
      </c>
      <c r="AD1116" t="str">
        <f t="shared" si="574"/>
        <v>Normal</v>
      </c>
      <c r="AE1116">
        <v>12</v>
      </c>
      <c r="AF1116" t="str">
        <f t="shared" si="575"/>
        <v>Normal</v>
      </c>
      <c r="AG1116">
        <v>1066</v>
      </c>
      <c r="AH1116" t="str">
        <f t="shared" si="576"/>
        <v>Poliuria</v>
      </c>
      <c r="AI1116">
        <v>1</v>
      </c>
      <c r="AJ1116" t="str">
        <f t="shared" si="577"/>
        <v>Diabetico</v>
      </c>
      <c r="AK1116">
        <v>89</v>
      </c>
      <c r="AL1116" t="str">
        <f t="shared" si="578"/>
        <v>Normal</v>
      </c>
      <c r="AM1116">
        <v>5.4</v>
      </c>
      <c r="AN1116" t="str">
        <f t="shared" si="579"/>
        <v>Normal</v>
      </c>
      <c r="AO1116">
        <v>200</v>
      </c>
      <c r="AP1116" t="str">
        <f t="shared" si="580"/>
        <v>Alto</v>
      </c>
      <c r="AQ1116">
        <v>98</v>
      </c>
      <c r="AR1116" t="str">
        <f t="shared" si="581"/>
        <v>Normal</v>
      </c>
      <c r="AS1116">
        <v>54</v>
      </c>
      <c r="AT1116" t="str">
        <f t="shared" si="582"/>
        <v>Bajo</v>
      </c>
      <c r="AU1116">
        <v>164</v>
      </c>
      <c r="AV1116" t="str">
        <f t="shared" si="583"/>
        <v>Alto</v>
      </c>
      <c r="AW1116">
        <v>139</v>
      </c>
      <c r="AX1116" t="str">
        <f t="shared" si="584"/>
        <v>Normal</v>
      </c>
      <c r="AY1116">
        <v>3.8</v>
      </c>
      <c r="AZ1116" t="str">
        <f t="shared" si="585"/>
        <v>Normal</v>
      </c>
      <c r="BA1116">
        <v>12.3</v>
      </c>
      <c r="BB1116" t="str">
        <f t="shared" si="563"/>
        <v>Baja</v>
      </c>
      <c r="BC1116">
        <v>9.3000000000000007</v>
      </c>
      <c r="BD1116" t="str">
        <f t="shared" si="586"/>
        <v>Normal</v>
      </c>
      <c r="BE1116">
        <v>3</v>
      </c>
      <c r="BF1116" t="str">
        <f t="shared" si="587"/>
        <v>Normal</v>
      </c>
      <c r="BG1116">
        <v>0</v>
      </c>
      <c r="BH1116" t="str">
        <f t="shared" si="588"/>
        <v>No Toma ECA</v>
      </c>
      <c r="BI1116">
        <v>0</v>
      </c>
      <c r="BJ1116" t="str">
        <f t="shared" si="589"/>
        <v>No toma ARB</v>
      </c>
      <c r="BK1116">
        <v>1</v>
      </c>
      <c r="BL1116" t="str">
        <f t="shared" si="590"/>
        <v>Toma diureticos</v>
      </c>
      <c r="BM1116">
        <v>1</v>
      </c>
      <c r="BN1116" t="str">
        <f t="shared" si="591"/>
        <v>Toma estatinas</v>
      </c>
      <c r="BO1116">
        <v>0</v>
      </c>
      <c r="BP1116" t="str">
        <f t="shared" si="592"/>
        <v>Sano</v>
      </c>
      <c r="BQ1116">
        <v>1</v>
      </c>
      <c r="BR1116" t="str">
        <f t="shared" si="593"/>
        <v>Enfermedad cardiovascular</v>
      </c>
    </row>
    <row r="1117" spans="1:70" x14ac:dyDescent="0.25">
      <c r="A1117" t="s">
        <v>1117</v>
      </c>
      <c r="B1117">
        <v>55</v>
      </c>
      <c r="C1117" t="str">
        <f t="shared" si="564"/>
        <v>Adulto</v>
      </c>
      <c r="D1117" t="s">
        <v>6</v>
      </c>
      <c r="E1117">
        <v>34.700000000000003</v>
      </c>
      <c r="F1117" t="str">
        <f t="shared" si="565"/>
        <v>Obesidad I</v>
      </c>
      <c r="G1117">
        <v>1</v>
      </c>
      <c r="H1117" t="str">
        <f t="shared" si="566"/>
        <v>Tiene herencia</v>
      </c>
      <c r="I1117">
        <v>154</v>
      </c>
      <c r="J1117">
        <v>102</v>
      </c>
      <c r="K1117">
        <v>85</v>
      </c>
      <c r="L1117" t="str">
        <f t="shared" si="567"/>
        <v>Normal</v>
      </c>
      <c r="M1117">
        <v>26</v>
      </c>
      <c r="N1117" t="str">
        <f t="shared" si="568"/>
        <v>Reducida</v>
      </c>
      <c r="O1117">
        <v>3</v>
      </c>
      <c r="P1117" t="str">
        <f t="shared" si="569"/>
        <v>Limitacion marcada</v>
      </c>
      <c r="Q1117">
        <v>0</v>
      </c>
      <c r="R1117" t="str">
        <f t="shared" si="570"/>
        <v>No tiene cetoacidosis</v>
      </c>
      <c r="S1117">
        <v>0</v>
      </c>
      <c r="T1117" t="str">
        <f t="shared" si="571"/>
        <v>No tiene Insuficiencia</v>
      </c>
      <c r="U1117">
        <v>1</v>
      </c>
      <c r="V1117" t="str">
        <f t="shared" si="572"/>
        <v>Hipertenso</v>
      </c>
      <c r="W1117">
        <v>3</v>
      </c>
      <c r="X1117" t="str">
        <f t="shared" si="561"/>
        <v>Alto</v>
      </c>
      <c r="Y1117">
        <v>47</v>
      </c>
      <c r="Z1117" t="str">
        <f t="shared" si="562"/>
        <v>Elevado</v>
      </c>
      <c r="AA1117">
        <v>30</v>
      </c>
      <c r="AB1117" t="str">
        <f t="shared" si="573"/>
        <v>Funcion disminuida moderada</v>
      </c>
      <c r="AC1117">
        <v>2724</v>
      </c>
      <c r="AD1117" t="str">
        <f t="shared" si="574"/>
        <v>Proteinuria</v>
      </c>
      <c r="AE1117">
        <v>2179</v>
      </c>
      <c r="AF1117" t="str">
        <f t="shared" si="575"/>
        <v>Macroalbuminuria</v>
      </c>
      <c r="AG1117">
        <v>594</v>
      </c>
      <c r="AH1117" t="str">
        <f t="shared" si="576"/>
        <v>Poliuria</v>
      </c>
      <c r="AI1117">
        <v>1</v>
      </c>
      <c r="AJ1117" t="str">
        <f t="shared" si="577"/>
        <v>Diabetico</v>
      </c>
      <c r="AK1117">
        <v>204</v>
      </c>
      <c r="AL1117" t="str">
        <f t="shared" si="578"/>
        <v>Diabetes</v>
      </c>
      <c r="AM1117">
        <v>9.6999999999999993</v>
      </c>
      <c r="AN1117" t="str">
        <f t="shared" si="579"/>
        <v>Diabetes</v>
      </c>
      <c r="AO1117">
        <v>200</v>
      </c>
      <c r="AP1117" t="str">
        <f t="shared" si="580"/>
        <v>Alto</v>
      </c>
      <c r="AQ1117">
        <v>133</v>
      </c>
      <c r="AR1117" t="str">
        <f t="shared" si="581"/>
        <v>Limite alto</v>
      </c>
      <c r="AS1117">
        <v>28</v>
      </c>
      <c r="AT1117" t="str">
        <f t="shared" si="582"/>
        <v>Bajo</v>
      </c>
      <c r="AU1117">
        <v>269</v>
      </c>
      <c r="AV1117" t="str">
        <f t="shared" si="583"/>
        <v>Alto</v>
      </c>
      <c r="AW1117">
        <v>131</v>
      </c>
      <c r="AX1117" t="str">
        <f t="shared" si="584"/>
        <v>Bajo</v>
      </c>
      <c r="AY1117">
        <v>5</v>
      </c>
      <c r="AZ1117" t="str">
        <f t="shared" si="585"/>
        <v>Normal</v>
      </c>
      <c r="BA1117">
        <v>7.6</v>
      </c>
      <c r="BB1117" t="str">
        <f t="shared" si="563"/>
        <v>Baja</v>
      </c>
      <c r="BC1117">
        <v>7.7</v>
      </c>
      <c r="BD1117" t="str">
        <f t="shared" si="586"/>
        <v>Bajo</v>
      </c>
      <c r="BE1117">
        <v>6.7</v>
      </c>
      <c r="BF1117" t="str">
        <f t="shared" si="587"/>
        <v>Alto</v>
      </c>
      <c r="BG1117">
        <v>0</v>
      </c>
      <c r="BH1117" t="str">
        <f t="shared" si="588"/>
        <v>No Toma ECA</v>
      </c>
      <c r="BI1117">
        <v>0</v>
      </c>
      <c r="BJ1117" t="str">
        <f t="shared" si="589"/>
        <v>No toma ARB</v>
      </c>
      <c r="BK1117">
        <v>1</v>
      </c>
      <c r="BL1117" t="str">
        <f t="shared" si="590"/>
        <v>Toma diureticos</v>
      </c>
      <c r="BM1117">
        <v>0</v>
      </c>
      <c r="BN1117" t="str">
        <f t="shared" si="591"/>
        <v>No toma estatinas</v>
      </c>
      <c r="BO1117">
        <v>1</v>
      </c>
      <c r="BP1117" t="str">
        <f t="shared" si="592"/>
        <v>Enfermedad renal</v>
      </c>
      <c r="BQ1117">
        <v>0</v>
      </c>
      <c r="BR1117" t="str">
        <f t="shared" si="593"/>
        <v>Sano</v>
      </c>
    </row>
    <row r="1118" spans="1:70" x14ac:dyDescent="0.25">
      <c r="A1118" t="s">
        <v>1118</v>
      </c>
      <c r="B1118">
        <v>61</v>
      </c>
      <c r="C1118" t="str">
        <f t="shared" si="564"/>
        <v>Adulto Mayor</v>
      </c>
      <c r="D1118" t="s">
        <v>6</v>
      </c>
      <c r="E1118">
        <v>21.3</v>
      </c>
      <c r="F1118" t="str">
        <f t="shared" si="565"/>
        <v>Peso Normal</v>
      </c>
      <c r="G1118">
        <v>0</v>
      </c>
      <c r="H1118" t="str">
        <f t="shared" si="566"/>
        <v>No tiene herencia</v>
      </c>
      <c r="I1118">
        <v>130</v>
      </c>
      <c r="J1118">
        <v>66</v>
      </c>
      <c r="K1118">
        <v>69</v>
      </c>
      <c r="L1118" t="str">
        <f t="shared" si="567"/>
        <v>Normal</v>
      </c>
      <c r="M1118">
        <v>67</v>
      </c>
      <c r="N1118" t="str">
        <f t="shared" si="568"/>
        <v>Normal</v>
      </c>
      <c r="O1118">
        <v>1</v>
      </c>
      <c r="P1118" t="str">
        <f t="shared" si="569"/>
        <v>Sin limitaciones</v>
      </c>
      <c r="Q1118">
        <v>0</v>
      </c>
      <c r="R1118" t="str">
        <f t="shared" si="570"/>
        <v>No tiene cetoacidosis</v>
      </c>
      <c r="S1118">
        <v>0</v>
      </c>
      <c r="T1118" t="str">
        <f t="shared" si="571"/>
        <v>No tiene Insuficiencia</v>
      </c>
      <c r="U1118">
        <v>1</v>
      </c>
      <c r="V1118" t="str">
        <f t="shared" si="572"/>
        <v>Hipertenso</v>
      </c>
      <c r="W1118">
        <v>1</v>
      </c>
      <c r="X1118" t="str">
        <f t="shared" si="561"/>
        <v>Normal</v>
      </c>
      <c r="Y1118">
        <v>27</v>
      </c>
      <c r="Z1118" t="str">
        <f t="shared" si="562"/>
        <v>Normal</v>
      </c>
      <c r="AA1118">
        <v>83</v>
      </c>
      <c r="AB1118" t="str">
        <f t="shared" si="573"/>
        <v>Funcion disminuida</v>
      </c>
      <c r="AC1118">
        <v>7</v>
      </c>
      <c r="AD1118" t="str">
        <f t="shared" si="574"/>
        <v>Normal</v>
      </c>
      <c r="AE1118">
        <v>5</v>
      </c>
      <c r="AF1118" t="str">
        <f t="shared" si="575"/>
        <v>Normal</v>
      </c>
      <c r="AG1118">
        <v>1706</v>
      </c>
      <c r="AH1118" t="str">
        <f t="shared" si="576"/>
        <v>Poliuria</v>
      </c>
      <c r="AI1118">
        <v>0</v>
      </c>
      <c r="AJ1118" t="str">
        <f t="shared" si="577"/>
        <v>No Diabetico</v>
      </c>
      <c r="AK1118">
        <v>117</v>
      </c>
      <c r="AL1118" t="str">
        <f t="shared" si="578"/>
        <v>Prediabetes</v>
      </c>
      <c r="AM1118">
        <v>5.8</v>
      </c>
      <c r="AN1118" t="str">
        <f t="shared" si="579"/>
        <v>Prediabetes</v>
      </c>
      <c r="AO1118">
        <v>163</v>
      </c>
      <c r="AP1118" t="str">
        <f t="shared" si="580"/>
        <v>Normal</v>
      </c>
      <c r="AQ1118">
        <v>88</v>
      </c>
      <c r="AR1118" t="str">
        <f t="shared" si="581"/>
        <v>Normal</v>
      </c>
      <c r="AS1118">
        <v>57</v>
      </c>
      <c r="AT1118" t="str">
        <f t="shared" si="582"/>
        <v>Bajo</v>
      </c>
      <c r="AU1118">
        <v>87</v>
      </c>
      <c r="AV1118" t="str">
        <f t="shared" si="583"/>
        <v>Normal</v>
      </c>
      <c r="AW1118">
        <v>145</v>
      </c>
      <c r="AX1118" t="str">
        <f t="shared" si="584"/>
        <v>Normal</v>
      </c>
      <c r="AY1118">
        <v>4.7</v>
      </c>
      <c r="AZ1118" t="str">
        <f t="shared" si="585"/>
        <v>Normal</v>
      </c>
      <c r="BA1118">
        <v>14.8</v>
      </c>
      <c r="BB1118" t="str">
        <f t="shared" si="563"/>
        <v>Normal</v>
      </c>
      <c r="BC1118">
        <v>10.199999999999999</v>
      </c>
      <c r="BD1118" t="str">
        <f t="shared" si="586"/>
        <v>Normal</v>
      </c>
      <c r="BE1118">
        <v>3.3</v>
      </c>
      <c r="BF1118" t="str">
        <f t="shared" si="587"/>
        <v>Normal</v>
      </c>
      <c r="BG1118">
        <v>1</v>
      </c>
      <c r="BH1118" t="str">
        <f t="shared" si="588"/>
        <v>Toma ECA</v>
      </c>
      <c r="BI1118">
        <v>0</v>
      </c>
      <c r="BJ1118" t="str">
        <f t="shared" si="589"/>
        <v>No toma ARB</v>
      </c>
      <c r="BK1118">
        <v>0</v>
      </c>
      <c r="BL1118" t="str">
        <f t="shared" si="590"/>
        <v>No toma diureticos</v>
      </c>
      <c r="BM1118">
        <v>0</v>
      </c>
      <c r="BN1118" t="str">
        <f t="shared" si="591"/>
        <v>No toma estatinas</v>
      </c>
      <c r="BO1118">
        <v>0</v>
      </c>
      <c r="BP1118" t="str">
        <f t="shared" si="592"/>
        <v>Sano</v>
      </c>
      <c r="BQ1118">
        <v>0</v>
      </c>
      <c r="BR1118" t="str">
        <f t="shared" si="593"/>
        <v>Sano</v>
      </c>
    </row>
    <row r="1119" spans="1:70" x14ac:dyDescent="0.25">
      <c r="A1119" t="s">
        <v>1119</v>
      </c>
      <c r="B1119">
        <v>63</v>
      </c>
      <c r="C1119" t="str">
        <f t="shared" si="564"/>
        <v>Adulto Mayor</v>
      </c>
      <c r="D1119" t="s">
        <v>6</v>
      </c>
      <c r="E1119">
        <v>31.1</v>
      </c>
      <c r="F1119" t="str">
        <f t="shared" si="565"/>
        <v>Obesidad I</v>
      </c>
      <c r="G1119">
        <v>1</v>
      </c>
      <c r="H1119" t="str">
        <f t="shared" si="566"/>
        <v>Tiene herencia</v>
      </c>
      <c r="I1119">
        <v>188</v>
      </c>
      <c r="J1119">
        <v>104</v>
      </c>
      <c r="K1119">
        <v>103</v>
      </c>
      <c r="L1119" t="str">
        <f t="shared" si="567"/>
        <v>Taquicardia</v>
      </c>
      <c r="M1119">
        <v>47</v>
      </c>
      <c r="N1119" t="str">
        <f t="shared" si="568"/>
        <v>Intermedia</v>
      </c>
      <c r="O1119">
        <v>3</v>
      </c>
      <c r="P1119" t="str">
        <f t="shared" si="569"/>
        <v>Limitacion marcada</v>
      </c>
      <c r="Q1119">
        <v>0</v>
      </c>
      <c r="R1119" t="str">
        <f t="shared" si="570"/>
        <v>No tiene cetoacidosis</v>
      </c>
      <c r="S1119">
        <v>0</v>
      </c>
      <c r="T1119" t="str">
        <f t="shared" si="571"/>
        <v>No tiene Insuficiencia</v>
      </c>
      <c r="U1119">
        <v>1</v>
      </c>
      <c r="V1119" t="str">
        <f t="shared" si="572"/>
        <v>Hipertenso</v>
      </c>
      <c r="W1119">
        <v>2.8</v>
      </c>
      <c r="X1119" t="str">
        <f t="shared" si="561"/>
        <v>Alto</v>
      </c>
      <c r="Y1119">
        <v>104</v>
      </c>
      <c r="Z1119" t="str">
        <f t="shared" si="562"/>
        <v>Riesgo</v>
      </c>
      <c r="AA1119">
        <v>44</v>
      </c>
      <c r="AB1119" t="str">
        <f t="shared" si="573"/>
        <v>Funcion disminuida moderada</v>
      </c>
      <c r="AC1119">
        <v>1693</v>
      </c>
      <c r="AD1119" t="str">
        <f t="shared" si="574"/>
        <v>Proteinuria</v>
      </c>
      <c r="AE1119">
        <v>1185</v>
      </c>
      <c r="AF1119" t="str">
        <f t="shared" si="575"/>
        <v>Macroalbuminuria</v>
      </c>
      <c r="AG1119">
        <v>389</v>
      </c>
      <c r="AH1119" t="str">
        <f t="shared" si="576"/>
        <v>Oliguria</v>
      </c>
      <c r="AI1119">
        <v>1</v>
      </c>
      <c r="AJ1119" t="str">
        <f t="shared" si="577"/>
        <v>Diabetico</v>
      </c>
      <c r="AK1119">
        <v>132</v>
      </c>
      <c r="AL1119" t="str">
        <f t="shared" si="578"/>
        <v>Diabetes</v>
      </c>
      <c r="AM1119">
        <v>10.7</v>
      </c>
      <c r="AN1119" t="str">
        <f t="shared" si="579"/>
        <v>Diabetes</v>
      </c>
      <c r="AO1119">
        <v>231</v>
      </c>
      <c r="AP1119" t="str">
        <f t="shared" si="580"/>
        <v>Alto</v>
      </c>
      <c r="AQ1119">
        <v>151</v>
      </c>
      <c r="AR1119" t="str">
        <f t="shared" si="581"/>
        <v>Limite alto</v>
      </c>
      <c r="AS1119">
        <v>26</v>
      </c>
      <c r="AT1119" t="str">
        <f t="shared" si="582"/>
        <v>Bajo</v>
      </c>
      <c r="AU1119">
        <v>204</v>
      </c>
      <c r="AV1119" t="str">
        <f t="shared" si="583"/>
        <v>Alto</v>
      </c>
      <c r="AW1119">
        <v>138</v>
      </c>
      <c r="AX1119" t="str">
        <f t="shared" si="584"/>
        <v>Normal</v>
      </c>
      <c r="AY1119">
        <v>6.1</v>
      </c>
      <c r="AZ1119" t="str">
        <f t="shared" si="585"/>
        <v>Alto</v>
      </c>
      <c r="BA1119">
        <v>10.5</v>
      </c>
      <c r="BB1119" t="str">
        <f t="shared" si="563"/>
        <v>Baja</v>
      </c>
      <c r="BC1119">
        <v>8.6999999999999993</v>
      </c>
      <c r="BD1119" t="str">
        <f t="shared" si="586"/>
        <v>Normal</v>
      </c>
      <c r="BE1119">
        <v>4.7</v>
      </c>
      <c r="BF1119" t="str">
        <f t="shared" si="587"/>
        <v>Alto</v>
      </c>
      <c r="BG1119">
        <v>0</v>
      </c>
      <c r="BH1119" t="str">
        <f t="shared" si="588"/>
        <v>No Toma ECA</v>
      </c>
      <c r="BI1119">
        <v>1</v>
      </c>
      <c r="BJ1119" t="str">
        <f t="shared" si="589"/>
        <v>Toma ARB</v>
      </c>
      <c r="BK1119">
        <v>1</v>
      </c>
      <c r="BL1119" t="str">
        <f t="shared" si="590"/>
        <v>Toma diureticos</v>
      </c>
      <c r="BM1119">
        <v>0</v>
      </c>
      <c r="BN1119" t="str">
        <f t="shared" si="591"/>
        <v>No toma estatinas</v>
      </c>
      <c r="BO1119">
        <v>1</v>
      </c>
      <c r="BP1119" t="str">
        <f t="shared" si="592"/>
        <v>Enfermedad renal</v>
      </c>
      <c r="BQ1119">
        <v>0</v>
      </c>
      <c r="BR1119" t="str">
        <f t="shared" si="593"/>
        <v>Sano</v>
      </c>
    </row>
    <row r="1120" spans="1:70" x14ac:dyDescent="0.25">
      <c r="A1120" t="s">
        <v>1120</v>
      </c>
      <c r="B1120">
        <v>69</v>
      </c>
      <c r="C1120" t="str">
        <f t="shared" si="564"/>
        <v>Adulto Mayor</v>
      </c>
      <c r="D1120" t="s">
        <v>6</v>
      </c>
      <c r="E1120">
        <v>35.9</v>
      </c>
      <c r="F1120" t="str">
        <f t="shared" si="565"/>
        <v>Obesidad II</v>
      </c>
      <c r="G1120">
        <v>1</v>
      </c>
      <c r="H1120" t="str">
        <f t="shared" si="566"/>
        <v>Tiene herencia</v>
      </c>
      <c r="I1120">
        <v>162</v>
      </c>
      <c r="J1120">
        <v>104</v>
      </c>
      <c r="K1120">
        <v>94</v>
      </c>
      <c r="L1120" t="str">
        <f t="shared" si="567"/>
        <v>Normal</v>
      </c>
      <c r="M1120">
        <v>43</v>
      </c>
      <c r="N1120" t="str">
        <f t="shared" si="568"/>
        <v>Intermedia</v>
      </c>
      <c r="O1120">
        <v>4</v>
      </c>
      <c r="P1120" t="str">
        <f t="shared" si="569"/>
        <v>Incapacidad</v>
      </c>
      <c r="Q1120">
        <v>0</v>
      </c>
      <c r="R1120" t="str">
        <f t="shared" si="570"/>
        <v>No tiene cetoacidosis</v>
      </c>
      <c r="S1120">
        <v>1</v>
      </c>
      <c r="T1120" t="str">
        <f t="shared" si="571"/>
        <v>Tiene Insuficiencia</v>
      </c>
      <c r="U1120">
        <v>1</v>
      </c>
      <c r="V1120" t="str">
        <f t="shared" si="572"/>
        <v>Hipertenso</v>
      </c>
      <c r="W1120">
        <v>2.4</v>
      </c>
      <c r="X1120" t="str">
        <f t="shared" si="561"/>
        <v>Alto</v>
      </c>
      <c r="Y1120">
        <v>54</v>
      </c>
      <c r="Z1120" t="str">
        <f t="shared" si="562"/>
        <v>Elevado</v>
      </c>
      <c r="AA1120">
        <v>44</v>
      </c>
      <c r="AB1120" t="str">
        <f t="shared" si="573"/>
        <v>Funcion disminuida moderada</v>
      </c>
      <c r="AC1120">
        <v>2688</v>
      </c>
      <c r="AD1120" t="str">
        <f t="shared" si="574"/>
        <v>Proteinuria</v>
      </c>
      <c r="AE1120">
        <v>2419</v>
      </c>
      <c r="AF1120" t="str">
        <f t="shared" si="575"/>
        <v>Macroalbuminuria</v>
      </c>
      <c r="AG1120">
        <v>615</v>
      </c>
      <c r="AH1120" t="str">
        <f t="shared" si="576"/>
        <v>Poliuria</v>
      </c>
      <c r="AI1120">
        <v>1</v>
      </c>
      <c r="AJ1120" t="str">
        <f t="shared" si="577"/>
        <v>Diabetico</v>
      </c>
      <c r="AK1120">
        <v>124</v>
      </c>
      <c r="AL1120" t="str">
        <f t="shared" si="578"/>
        <v>Prediabetes</v>
      </c>
      <c r="AM1120">
        <v>9.5</v>
      </c>
      <c r="AN1120" t="str">
        <f t="shared" si="579"/>
        <v>Diabetes</v>
      </c>
      <c r="AO1120">
        <v>256</v>
      </c>
      <c r="AP1120" t="str">
        <f t="shared" si="580"/>
        <v>Riesgo</v>
      </c>
      <c r="AQ1120">
        <v>172</v>
      </c>
      <c r="AR1120" t="str">
        <f t="shared" si="581"/>
        <v>Alto</v>
      </c>
      <c r="AS1120">
        <v>44</v>
      </c>
      <c r="AT1120" t="str">
        <f t="shared" si="582"/>
        <v>Bajo</v>
      </c>
      <c r="AU1120">
        <v>256</v>
      </c>
      <c r="AV1120" t="str">
        <f t="shared" si="583"/>
        <v>Alto</v>
      </c>
      <c r="AW1120">
        <v>130</v>
      </c>
      <c r="AX1120" t="str">
        <f t="shared" si="584"/>
        <v>Bajo</v>
      </c>
      <c r="AY1120">
        <v>6.5</v>
      </c>
      <c r="AZ1120" t="str">
        <f t="shared" si="585"/>
        <v>Alto</v>
      </c>
      <c r="BA1120">
        <v>9.8000000000000007</v>
      </c>
      <c r="BB1120" t="str">
        <f t="shared" si="563"/>
        <v>Baja</v>
      </c>
      <c r="BC1120">
        <v>8</v>
      </c>
      <c r="BD1120" t="str">
        <f t="shared" si="586"/>
        <v>Bajo</v>
      </c>
      <c r="BE1120">
        <v>5.5</v>
      </c>
      <c r="BF1120" t="str">
        <f t="shared" si="587"/>
        <v>Alto</v>
      </c>
      <c r="BG1120">
        <v>0</v>
      </c>
      <c r="BH1120" t="str">
        <f t="shared" si="588"/>
        <v>No Toma ECA</v>
      </c>
      <c r="BI1120">
        <v>1</v>
      </c>
      <c r="BJ1120" t="str">
        <f t="shared" si="589"/>
        <v>Toma ARB</v>
      </c>
      <c r="BK1120">
        <v>1</v>
      </c>
      <c r="BL1120" t="str">
        <f t="shared" si="590"/>
        <v>Toma diureticos</v>
      </c>
      <c r="BM1120">
        <v>1</v>
      </c>
      <c r="BN1120" t="str">
        <f t="shared" si="591"/>
        <v>Toma estatinas</v>
      </c>
      <c r="BO1120">
        <v>1</v>
      </c>
      <c r="BP1120" t="str">
        <f t="shared" si="592"/>
        <v>Enfermedad renal</v>
      </c>
      <c r="BQ1120">
        <v>1</v>
      </c>
      <c r="BR1120" t="str">
        <f t="shared" si="593"/>
        <v>Enfermedad cardiovascular</v>
      </c>
    </row>
    <row r="1121" spans="1:70" x14ac:dyDescent="0.25">
      <c r="A1121" t="s">
        <v>1121</v>
      </c>
      <c r="B1121">
        <v>58</v>
      </c>
      <c r="C1121" t="str">
        <f t="shared" si="564"/>
        <v>Adulto</v>
      </c>
      <c r="D1121" t="s">
        <v>1</v>
      </c>
      <c r="E1121">
        <v>31.5</v>
      </c>
      <c r="F1121" t="str">
        <f t="shared" si="565"/>
        <v>Obesidad I</v>
      </c>
      <c r="G1121">
        <v>1</v>
      </c>
      <c r="H1121" t="str">
        <f t="shared" si="566"/>
        <v>Tiene herencia</v>
      </c>
      <c r="I1121">
        <v>164</v>
      </c>
      <c r="J1121">
        <v>110</v>
      </c>
      <c r="K1121">
        <v>104</v>
      </c>
      <c r="L1121" t="str">
        <f t="shared" si="567"/>
        <v>Taquicardia</v>
      </c>
      <c r="M1121">
        <v>37</v>
      </c>
      <c r="N1121" t="str">
        <f t="shared" si="568"/>
        <v>Reducida</v>
      </c>
      <c r="O1121">
        <v>2</v>
      </c>
      <c r="P1121" t="str">
        <f t="shared" si="569"/>
        <v>Ligera limitaciones</v>
      </c>
      <c r="Q1121">
        <v>0</v>
      </c>
      <c r="R1121" t="str">
        <f t="shared" si="570"/>
        <v>No tiene cetoacidosis</v>
      </c>
      <c r="S1121">
        <v>0</v>
      </c>
      <c r="T1121" t="str">
        <f t="shared" si="571"/>
        <v>No tiene Insuficiencia</v>
      </c>
      <c r="U1121">
        <v>1</v>
      </c>
      <c r="V1121" t="str">
        <f t="shared" si="572"/>
        <v>Hipertenso</v>
      </c>
      <c r="W1121">
        <v>4.5</v>
      </c>
      <c r="X1121" t="str">
        <f t="shared" si="561"/>
        <v>Alto</v>
      </c>
      <c r="Y1121">
        <v>50</v>
      </c>
      <c r="Z1121" t="str">
        <f t="shared" si="562"/>
        <v>Normal</v>
      </c>
      <c r="AA1121">
        <v>21</v>
      </c>
      <c r="AB1121" t="str">
        <f t="shared" si="573"/>
        <v>Dismucion grave</v>
      </c>
      <c r="AC1121">
        <v>794</v>
      </c>
      <c r="AD1121" t="str">
        <f t="shared" si="574"/>
        <v>Proteinuria</v>
      </c>
      <c r="AE1121">
        <v>714</v>
      </c>
      <c r="AF1121" t="str">
        <f t="shared" si="575"/>
        <v>Macroalbuminuria</v>
      </c>
      <c r="AG1121">
        <v>846</v>
      </c>
      <c r="AH1121" t="str">
        <f t="shared" si="576"/>
        <v>Poliuria</v>
      </c>
      <c r="AI1121">
        <v>1</v>
      </c>
      <c r="AJ1121" t="str">
        <f t="shared" si="577"/>
        <v>Diabetico</v>
      </c>
      <c r="AK1121">
        <v>212</v>
      </c>
      <c r="AL1121" t="str">
        <f t="shared" si="578"/>
        <v>Diabetes</v>
      </c>
      <c r="AM1121">
        <v>8.4</v>
      </c>
      <c r="AN1121" t="str">
        <f t="shared" si="579"/>
        <v>Diabetes</v>
      </c>
      <c r="AO1121">
        <v>258</v>
      </c>
      <c r="AP1121" t="str">
        <f t="shared" si="580"/>
        <v>Riesgo</v>
      </c>
      <c r="AQ1121">
        <v>207</v>
      </c>
      <c r="AR1121" t="str">
        <f t="shared" si="581"/>
        <v>Muy alto</v>
      </c>
      <c r="AS1121">
        <v>28</v>
      </c>
      <c r="AT1121" t="str">
        <f t="shared" si="582"/>
        <v>Bajo</v>
      </c>
      <c r="AU1121">
        <v>197</v>
      </c>
      <c r="AV1121" t="str">
        <f t="shared" si="583"/>
        <v>Alto</v>
      </c>
      <c r="AW1121">
        <v>134</v>
      </c>
      <c r="AX1121" t="str">
        <f t="shared" si="584"/>
        <v>Bajo</v>
      </c>
      <c r="AY1121">
        <v>6.8</v>
      </c>
      <c r="AZ1121" t="str">
        <f t="shared" si="585"/>
        <v>Alto</v>
      </c>
      <c r="BA1121">
        <v>7.8</v>
      </c>
      <c r="BB1121" t="str">
        <f t="shared" si="563"/>
        <v>Baja</v>
      </c>
      <c r="BC1121">
        <v>7.6</v>
      </c>
      <c r="BD1121" t="str">
        <f t="shared" si="586"/>
        <v>Bajo</v>
      </c>
      <c r="BE1121">
        <v>6.6</v>
      </c>
      <c r="BF1121" t="str">
        <f t="shared" si="587"/>
        <v>Alto</v>
      </c>
      <c r="BG1121">
        <v>0</v>
      </c>
      <c r="BH1121" t="str">
        <f t="shared" si="588"/>
        <v>No Toma ECA</v>
      </c>
      <c r="BI1121">
        <v>0</v>
      </c>
      <c r="BJ1121" t="str">
        <f t="shared" si="589"/>
        <v>No toma ARB</v>
      </c>
      <c r="BK1121">
        <v>1</v>
      </c>
      <c r="BL1121" t="str">
        <f t="shared" si="590"/>
        <v>Toma diureticos</v>
      </c>
      <c r="BM1121">
        <v>1</v>
      </c>
      <c r="BN1121" t="str">
        <f t="shared" si="591"/>
        <v>Toma estatinas</v>
      </c>
      <c r="BO1121">
        <v>1</v>
      </c>
      <c r="BP1121" t="str">
        <f t="shared" si="592"/>
        <v>Enfermedad renal</v>
      </c>
      <c r="BQ1121">
        <v>0</v>
      </c>
      <c r="BR1121" t="str">
        <f t="shared" si="593"/>
        <v>Sano</v>
      </c>
    </row>
    <row r="1122" spans="1:70" x14ac:dyDescent="0.25">
      <c r="A1122" t="s">
        <v>1122</v>
      </c>
      <c r="B1122">
        <v>51</v>
      </c>
      <c r="C1122" t="str">
        <f t="shared" si="564"/>
        <v>Adulto</v>
      </c>
      <c r="D1122" t="s">
        <v>1</v>
      </c>
      <c r="E1122">
        <v>26.3</v>
      </c>
      <c r="F1122" t="str">
        <f t="shared" si="565"/>
        <v>Sobrepeso</v>
      </c>
      <c r="G1122">
        <v>0</v>
      </c>
      <c r="H1122" t="str">
        <f t="shared" si="566"/>
        <v>No tiene herencia</v>
      </c>
      <c r="I1122">
        <v>155</v>
      </c>
      <c r="J1122">
        <v>99</v>
      </c>
      <c r="K1122">
        <v>85</v>
      </c>
      <c r="L1122" t="str">
        <f t="shared" si="567"/>
        <v>Normal</v>
      </c>
      <c r="M1122">
        <v>43</v>
      </c>
      <c r="N1122" t="str">
        <f t="shared" si="568"/>
        <v>Intermedia</v>
      </c>
      <c r="O1122">
        <v>3</v>
      </c>
      <c r="P1122" t="str">
        <f t="shared" si="569"/>
        <v>Limitacion marcada</v>
      </c>
      <c r="Q1122">
        <v>0</v>
      </c>
      <c r="R1122" t="str">
        <f t="shared" si="570"/>
        <v>No tiene cetoacidosis</v>
      </c>
      <c r="S1122">
        <v>1</v>
      </c>
      <c r="T1122" t="str">
        <f t="shared" si="571"/>
        <v>Tiene Insuficiencia</v>
      </c>
      <c r="U1122">
        <v>1</v>
      </c>
      <c r="V1122" t="str">
        <f t="shared" si="572"/>
        <v>Hipertenso</v>
      </c>
      <c r="W1122">
        <v>2.2000000000000002</v>
      </c>
      <c r="X1122" t="str">
        <f t="shared" si="561"/>
        <v>Alto</v>
      </c>
      <c r="Y1122">
        <v>68</v>
      </c>
      <c r="Z1122" t="str">
        <f t="shared" si="562"/>
        <v>Elevado</v>
      </c>
      <c r="AA1122">
        <v>14</v>
      </c>
      <c r="AB1122" t="str">
        <f t="shared" si="573"/>
        <v>Fallo renal</v>
      </c>
      <c r="AC1122">
        <v>1369</v>
      </c>
      <c r="AD1122" t="str">
        <f t="shared" si="574"/>
        <v>Proteinuria</v>
      </c>
      <c r="AE1122">
        <v>1232</v>
      </c>
      <c r="AF1122" t="str">
        <f t="shared" si="575"/>
        <v>Macroalbuminuria</v>
      </c>
      <c r="AG1122">
        <v>573</v>
      </c>
      <c r="AH1122" t="str">
        <f t="shared" si="576"/>
        <v>Poliuria</v>
      </c>
      <c r="AI1122">
        <v>1</v>
      </c>
      <c r="AJ1122" t="str">
        <f t="shared" si="577"/>
        <v>Diabetico</v>
      </c>
      <c r="AK1122">
        <v>176</v>
      </c>
      <c r="AL1122" t="str">
        <f t="shared" si="578"/>
        <v>Diabetes</v>
      </c>
      <c r="AM1122">
        <v>7.5</v>
      </c>
      <c r="AN1122" t="str">
        <f t="shared" si="579"/>
        <v>Diabetes</v>
      </c>
      <c r="AO1122">
        <v>282</v>
      </c>
      <c r="AP1122" t="str">
        <f t="shared" si="580"/>
        <v>Riesgo</v>
      </c>
      <c r="AQ1122">
        <v>195</v>
      </c>
      <c r="AR1122" t="str">
        <f t="shared" si="581"/>
        <v>Muy alto</v>
      </c>
      <c r="AS1122">
        <v>29</v>
      </c>
      <c r="AT1122" t="str">
        <f t="shared" si="582"/>
        <v>Bajo</v>
      </c>
      <c r="AU1122">
        <v>248</v>
      </c>
      <c r="AV1122" t="str">
        <f t="shared" si="583"/>
        <v>Alto</v>
      </c>
      <c r="AW1122">
        <v>140</v>
      </c>
      <c r="AX1122" t="str">
        <f t="shared" si="584"/>
        <v>Normal</v>
      </c>
      <c r="AY1122">
        <v>6.3</v>
      </c>
      <c r="AZ1122" t="str">
        <f t="shared" si="585"/>
        <v>Alto</v>
      </c>
      <c r="BA1122">
        <v>10.199999999999999</v>
      </c>
      <c r="BB1122" t="str">
        <f t="shared" si="563"/>
        <v>Baja</v>
      </c>
      <c r="BC1122">
        <v>8.4</v>
      </c>
      <c r="BD1122" t="str">
        <f t="shared" si="586"/>
        <v>Bajo</v>
      </c>
      <c r="BE1122">
        <v>5</v>
      </c>
      <c r="BF1122" t="str">
        <f t="shared" si="587"/>
        <v>Alto</v>
      </c>
      <c r="BG1122">
        <v>0</v>
      </c>
      <c r="BH1122" t="str">
        <f t="shared" si="588"/>
        <v>No Toma ECA</v>
      </c>
      <c r="BI1122">
        <v>0</v>
      </c>
      <c r="BJ1122" t="str">
        <f t="shared" si="589"/>
        <v>No toma ARB</v>
      </c>
      <c r="BK1122">
        <v>0</v>
      </c>
      <c r="BL1122" t="str">
        <f t="shared" si="590"/>
        <v>No toma diureticos</v>
      </c>
      <c r="BM1122">
        <v>0</v>
      </c>
      <c r="BN1122" t="str">
        <f t="shared" si="591"/>
        <v>No toma estatinas</v>
      </c>
      <c r="BO1122">
        <v>1</v>
      </c>
      <c r="BP1122" t="str">
        <f t="shared" si="592"/>
        <v>Enfermedad renal</v>
      </c>
      <c r="BQ1122">
        <v>0</v>
      </c>
      <c r="BR1122" t="str">
        <f t="shared" si="593"/>
        <v>Sano</v>
      </c>
    </row>
    <row r="1123" spans="1:70" x14ac:dyDescent="0.25">
      <c r="A1123" t="s">
        <v>1123</v>
      </c>
      <c r="B1123">
        <v>50</v>
      </c>
      <c r="C1123" t="str">
        <f t="shared" si="564"/>
        <v>Adulto</v>
      </c>
      <c r="D1123" t="s">
        <v>6</v>
      </c>
      <c r="E1123">
        <v>38.9</v>
      </c>
      <c r="F1123" t="str">
        <f t="shared" si="565"/>
        <v>Obesidad II</v>
      </c>
      <c r="G1123">
        <v>1</v>
      </c>
      <c r="H1123" t="str">
        <f t="shared" si="566"/>
        <v>Tiene herencia</v>
      </c>
      <c r="I1123">
        <v>184</v>
      </c>
      <c r="J1123">
        <v>90</v>
      </c>
      <c r="K1123">
        <v>77</v>
      </c>
      <c r="L1123" t="str">
        <f t="shared" si="567"/>
        <v>Normal</v>
      </c>
      <c r="M1123">
        <v>48</v>
      </c>
      <c r="N1123" t="str">
        <f t="shared" si="568"/>
        <v>Intermedia</v>
      </c>
      <c r="O1123">
        <v>3</v>
      </c>
      <c r="P1123" t="str">
        <f t="shared" si="569"/>
        <v>Limitacion marcada</v>
      </c>
      <c r="Q1123">
        <v>1</v>
      </c>
      <c r="R1123" t="str">
        <f t="shared" si="570"/>
        <v>Tiene cetoacidosis</v>
      </c>
      <c r="S1123">
        <v>0</v>
      </c>
      <c r="T1123" t="str">
        <f t="shared" si="571"/>
        <v>No tiene Insuficiencia</v>
      </c>
      <c r="U1123">
        <v>1</v>
      </c>
      <c r="V1123" t="str">
        <f t="shared" si="572"/>
        <v>Hipertenso</v>
      </c>
      <c r="W1123">
        <v>4.7</v>
      </c>
      <c r="X1123" t="str">
        <f t="shared" si="561"/>
        <v>Alto</v>
      </c>
      <c r="Y1123">
        <v>47</v>
      </c>
      <c r="Z1123" t="str">
        <f t="shared" si="562"/>
        <v>Elevado</v>
      </c>
      <c r="AA1123">
        <v>56</v>
      </c>
      <c r="AB1123" t="str">
        <f t="shared" si="573"/>
        <v>Funcion disminuida moderada</v>
      </c>
      <c r="AC1123">
        <v>2441</v>
      </c>
      <c r="AD1123" t="str">
        <f t="shared" si="574"/>
        <v>Proteinuria</v>
      </c>
      <c r="AE1123">
        <v>1708</v>
      </c>
      <c r="AF1123" t="str">
        <f t="shared" si="575"/>
        <v>Macroalbuminuria</v>
      </c>
      <c r="AG1123">
        <v>858</v>
      </c>
      <c r="AH1123" t="str">
        <f t="shared" si="576"/>
        <v>Poliuria</v>
      </c>
      <c r="AI1123">
        <v>1</v>
      </c>
      <c r="AJ1123" t="str">
        <f t="shared" si="577"/>
        <v>Diabetico</v>
      </c>
      <c r="AK1123">
        <v>125</v>
      </c>
      <c r="AL1123" t="str">
        <f t="shared" si="578"/>
        <v>Prediabetes</v>
      </c>
      <c r="AM1123">
        <v>9.6999999999999993</v>
      </c>
      <c r="AN1123" t="str">
        <f t="shared" si="579"/>
        <v>Diabetes</v>
      </c>
      <c r="AO1123">
        <v>245</v>
      </c>
      <c r="AP1123" t="str">
        <f t="shared" si="580"/>
        <v>Riesgo</v>
      </c>
      <c r="AQ1123">
        <v>190</v>
      </c>
      <c r="AR1123" t="str">
        <f t="shared" si="581"/>
        <v>Muy alto</v>
      </c>
      <c r="AS1123">
        <v>35</v>
      </c>
      <c r="AT1123" t="str">
        <f t="shared" si="582"/>
        <v>Bajo</v>
      </c>
      <c r="AU1123">
        <v>377</v>
      </c>
      <c r="AV1123" t="str">
        <f t="shared" si="583"/>
        <v>Alto</v>
      </c>
      <c r="AW1123">
        <v>126</v>
      </c>
      <c r="AX1123" t="str">
        <f t="shared" si="584"/>
        <v>Bajo</v>
      </c>
      <c r="AY1123">
        <v>6.4</v>
      </c>
      <c r="AZ1123" t="str">
        <f t="shared" si="585"/>
        <v>Alto</v>
      </c>
      <c r="BA1123">
        <v>7.6</v>
      </c>
      <c r="BB1123" t="str">
        <f t="shared" si="563"/>
        <v>Baja</v>
      </c>
      <c r="BC1123">
        <v>8.5</v>
      </c>
      <c r="BD1123" t="str">
        <f t="shared" si="586"/>
        <v>Normal</v>
      </c>
      <c r="BE1123">
        <v>4.5999999999999996</v>
      </c>
      <c r="BF1123" t="str">
        <f t="shared" si="587"/>
        <v>Alto</v>
      </c>
      <c r="BG1123">
        <v>1</v>
      </c>
      <c r="BH1123" t="str">
        <f t="shared" si="588"/>
        <v>Toma ECA</v>
      </c>
      <c r="BI1123">
        <v>0</v>
      </c>
      <c r="BJ1123" t="str">
        <f t="shared" si="589"/>
        <v>No toma ARB</v>
      </c>
      <c r="BK1123">
        <v>1</v>
      </c>
      <c r="BL1123" t="str">
        <f t="shared" si="590"/>
        <v>Toma diureticos</v>
      </c>
      <c r="BM1123">
        <v>1</v>
      </c>
      <c r="BN1123" t="str">
        <f t="shared" si="591"/>
        <v>Toma estatinas</v>
      </c>
      <c r="BO1123">
        <v>1</v>
      </c>
      <c r="BP1123" t="str">
        <f t="shared" si="592"/>
        <v>Enfermedad renal</v>
      </c>
      <c r="BQ1123">
        <v>0</v>
      </c>
      <c r="BR1123" t="str">
        <f t="shared" si="593"/>
        <v>Sano</v>
      </c>
    </row>
    <row r="1124" spans="1:70" x14ac:dyDescent="0.25">
      <c r="A1124" t="s">
        <v>1124</v>
      </c>
      <c r="B1124">
        <v>60</v>
      </c>
      <c r="C1124" t="str">
        <f t="shared" si="564"/>
        <v>Adulto Mayor</v>
      </c>
      <c r="D1124" t="s">
        <v>1</v>
      </c>
      <c r="E1124">
        <v>27.4</v>
      </c>
      <c r="F1124" t="str">
        <f t="shared" si="565"/>
        <v>Sobrepeso</v>
      </c>
      <c r="G1124">
        <v>0</v>
      </c>
      <c r="H1124" t="str">
        <f t="shared" si="566"/>
        <v>No tiene herencia</v>
      </c>
      <c r="I1124">
        <v>124</v>
      </c>
      <c r="J1124">
        <v>75</v>
      </c>
      <c r="K1124">
        <v>66</v>
      </c>
      <c r="L1124" t="str">
        <f t="shared" si="567"/>
        <v>Normal</v>
      </c>
      <c r="M1124">
        <v>51</v>
      </c>
      <c r="N1124" t="str">
        <f t="shared" si="568"/>
        <v>Normal</v>
      </c>
      <c r="O1124">
        <v>2</v>
      </c>
      <c r="P1124" t="str">
        <f t="shared" si="569"/>
        <v>Ligera limitaciones</v>
      </c>
      <c r="Q1124">
        <v>0</v>
      </c>
      <c r="R1124" t="str">
        <f t="shared" si="570"/>
        <v>No tiene cetoacidosis</v>
      </c>
      <c r="S1124">
        <v>0</v>
      </c>
      <c r="T1124" t="str">
        <f t="shared" si="571"/>
        <v>No tiene Insuficiencia</v>
      </c>
      <c r="U1124">
        <v>1</v>
      </c>
      <c r="V1124" t="str">
        <f t="shared" si="572"/>
        <v>Hipertenso</v>
      </c>
      <c r="W1124">
        <v>0.9</v>
      </c>
      <c r="X1124" t="str">
        <f t="shared" si="561"/>
        <v>Normal</v>
      </c>
      <c r="Y1124">
        <v>38</v>
      </c>
      <c r="Z1124" t="str">
        <f t="shared" si="562"/>
        <v>Normal</v>
      </c>
      <c r="AA1124">
        <v>93</v>
      </c>
      <c r="AB1124" t="str">
        <f t="shared" si="573"/>
        <v>Normal</v>
      </c>
      <c r="AC1124">
        <v>18</v>
      </c>
      <c r="AD1124" t="str">
        <f t="shared" si="574"/>
        <v>Normal</v>
      </c>
      <c r="AE1124">
        <v>16</v>
      </c>
      <c r="AF1124" t="str">
        <f t="shared" si="575"/>
        <v>Normal</v>
      </c>
      <c r="AG1124">
        <v>2188</v>
      </c>
      <c r="AH1124" t="str">
        <f t="shared" si="576"/>
        <v>Poliuria</v>
      </c>
      <c r="AI1124">
        <v>0</v>
      </c>
      <c r="AJ1124" t="str">
        <f t="shared" si="577"/>
        <v>No Diabetico</v>
      </c>
      <c r="AK1124">
        <v>95</v>
      </c>
      <c r="AL1124" t="str">
        <f t="shared" si="578"/>
        <v>Normal</v>
      </c>
      <c r="AM1124">
        <v>5.5</v>
      </c>
      <c r="AN1124" t="str">
        <f t="shared" si="579"/>
        <v>Normal</v>
      </c>
      <c r="AO1124">
        <v>190</v>
      </c>
      <c r="AP1124" t="str">
        <f t="shared" si="580"/>
        <v>Normal</v>
      </c>
      <c r="AQ1124">
        <v>112</v>
      </c>
      <c r="AR1124" t="str">
        <f t="shared" si="581"/>
        <v>Casi normal</v>
      </c>
      <c r="AS1124">
        <v>68</v>
      </c>
      <c r="AT1124" t="str">
        <f t="shared" si="582"/>
        <v>Normal</v>
      </c>
      <c r="AU1124">
        <v>160</v>
      </c>
      <c r="AV1124" t="str">
        <f t="shared" si="583"/>
        <v>Alto</v>
      </c>
      <c r="AW1124">
        <v>140</v>
      </c>
      <c r="AX1124" t="str">
        <f t="shared" si="584"/>
        <v>Normal</v>
      </c>
      <c r="AY1124">
        <v>3.8</v>
      </c>
      <c r="AZ1124" t="str">
        <f t="shared" si="585"/>
        <v>Normal</v>
      </c>
      <c r="BA1124">
        <v>14.6</v>
      </c>
      <c r="BB1124" t="str">
        <f t="shared" si="563"/>
        <v>Normal</v>
      </c>
      <c r="BC1124">
        <v>8.6999999999999993</v>
      </c>
      <c r="BD1124" t="str">
        <f t="shared" si="586"/>
        <v>Normal</v>
      </c>
      <c r="BE1124">
        <v>4.0999999999999996</v>
      </c>
      <c r="BF1124" t="str">
        <f t="shared" si="587"/>
        <v>Normal</v>
      </c>
      <c r="BG1124">
        <v>0</v>
      </c>
      <c r="BH1124" t="str">
        <f t="shared" si="588"/>
        <v>No Toma ECA</v>
      </c>
      <c r="BI1124">
        <v>0</v>
      </c>
      <c r="BJ1124" t="str">
        <f t="shared" si="589"/>
        <v>No toma ARB</v>
      </c>
      <c r="BK1124">
        <v>1</v>
      </c>
      <c r="BL1124" t="str">
        <f t="shared" si="590"/>
        <v>Toma diureticos</v>
      </c>
      <c r="BM1124">
        <v>0</v>
      </c>
      <c r="BN1124" t="str">
        <f t="shared" si="591"/>
        <v>No toma estatinas</v>
      </c>
      <c r="BO1124">
        <v>0</v>
      </c>
      <c r="BP1124" t="str">
        <f t="shared" si="592"/>
        <v>Sano</v>
      </c>
      <c r="BQ1124">
        <v>1</v>
      </c>
      <c r="BR1124" t="str">
        <f t="shared" si="593"/>
        <v>Enfermedad cardiovascular</v>
      </c>
    </row>
    <row r="1125" spans="1:70" x14ac:dyDescent="0.25">
      <c r="A1125" t="s">
        <v>1125</v>
      </c>
      <c r="B1125">
        <v>31</v>
      </c>
      <c r="C1125" t="str">
        <f t="shared" si="564"/>
        <v>Adulto</v>
      </c>
      <c r="D1125" t="s">
        <v>6</v>
      </c>
      <c r="E1125">
        <v>29.9</v>
      </c>
      <c r="F1125" t="str">
        <f t="shared" si="565"/>
        <v>Sobrepeso</v>
      </c>
      <c r="G1125">
        <v>0</v>
      </c>
      <c r="H1125" t="str">
        <f t="shared" si="566"/>
        <v>No tiene herencia</v>
      </c>
      <c r="I1125">
        <v>123</v>
      </c>
      <c r="J1125">
        <v>84</v>
      </c>
      <c r="K1125">
        <v>78</v>
      </c>
      <c r="L1125" t="str">
        <f t="shared" si="567"/>
        <v>Normal</v>
      </c>
      <c r="M1125">
        <v>54</v>
      </c>
      <c r="N1125" t="str">
        <f t="shared" si="568"/>
        <v>Normal</v>
      </c>
      <c r="O1125">
        <v>1</v>
      </c>
      <c r="P1125" t="str">
        <f t="shared" si="569"/>
        <v>Sin limitaciones</v>
      </c>
      <c r="Q1125">
        <v>0</v>
      </c>
      <c r="R1125" t="str">
        <f t="shared" si="570"/>
        <v>No tiene cetoacidosis</v>
      </c>
      <c r="S1125">
        <v>0</v>
      </c>
      <c r="T1125" t="str">
        <f t="shared" si="571"/>
        <v>No tiene Insuficiencia</v>
      </c>
      <c r="U1125">
        <v>1</v>
      </c>
      <c r="V1125" t="str">
        <f t="shared" si="572"/>
        <v>Hipertenso</v>
      </c>
      <c r="W1125">
        <v>0.8</v>
      </c>
      <c r="X1125" t="str">
        <f t="shared" si="561"/>
        <v>Normal</v>
      </c>
      <c r="Y1125">
        <v>16</v>
      </c>
      <c r="Z1125" t="str">
        <f t="shared" si="562"/>
        <v>Bajo</v>
      </c>
      <c r="AA1125">
        <v>76</v>
      </c>
      <c r="AB1125" t="str">
        <f t="shared" si="573"/>
        <v>Funcion disminuida</v>
      </c>
      <c r="AC1125">
        <v>17</v>
      </c>
      <c r="AD1125" t="str">
        <f t="shared" si="574"/>
        <v>Normal</v>
      </c>
      <c r="AE1125">
        <v>13</v>
      </c>
      <c r="AF1125" t="str">
        <f t="shared" si="575"/>
        <v>Normal</v>
      </c>
      <c r="AG1125">
        <v>1612</v>
      </c>
      <c r="AH1125" t="str">
        <f t="shared" si="576"/>
        <v>Poliuria</v>
      </c>
      <c r="AI1125">
        <v>1</v>
      </c>
      <c r="AJ1125" t="str">
        <f t="shared" si="577"/>
        <v>Diabetico</v>
      </c>
      <c r="AK1125">
        <v>111</v>
      </c>
      <c r="AL1125" t="str">
        <f t="shared" si="578"/>
        <v>Prediabetes</v>
      </c>
      <c r="AM1125">
        <v>5.4</v>
      </c>
      <c r="AN1125" t="str">
        <f t="shared" si="579"/>
        <v>Normal</v>
      </c>
      <c r="AO1125">
        <v>192</v>
      </c>
      <c r="AP1125" t="str">
        <f t="shared" si="580"/>
        <v>Normal</v>
      </c>
      <c r="AQ1125">
        <v>87</v>
      </c>
      <c r="AR1125" t="str">
        <f t="shared" si="581"/>
        <v>Normal</v>
      </c>
      <c r="AS1125">
        <v>49</v>
      </c>
      <c r="AT1125" t="str">
        <f t="shared" si="582"/>
        <v>Bajo</v>
      </c>
      <c r="AU1125">
        <v>168</v>
      </c>
      <c r="AV1125" t="str">
        <f t="shared" si="583"/>
        <v>Alto</v>
      </c>
      <c r="AW1125">
        <v>145</v>
      </c>
      <c r="AX1125" t="str">
        <f t="shared" si="584"/>
        <v>Normal</v>
      </c>
      <c r="AY1125">
        <v>4</v>
      </c>
      <c r="AZ1125" t="str">
        <f t="shared" si="585"/>
        <v>Normal</v>
      </c>
      <c r="BA1125">
        <v>13.2</v>
      </c>
      <c r="BB1125" t="str">
        <f t="shared" si="563"/>
        <v>Normal</v>
      </c>
      <c r="BC1125">
        <v>8.6999999999999993</v>
      </c>
      <c r="BD1125" t="str">
        <f t="shared" si="586"/>
        <v>Normal</v>
      </c>
      <c r="BE1125">
        <v>3.2</v>
      </c>
      <c r="BF1125" t="str">
        <f t="shared" si="587"/>
        <v>Normal</v>
      </c>
      <c r="BG1125">
        <v>1</v>
      </c>
      <c r="BH1125" t="str">
        <f t="shared" si="588"/>
        <v>Toma ECA</v>
      </c>
      <c r="BI1125">
        <v>1</v>
      </c>
      <c r="BJ1125" t="str">
        <f t="shared" si="589"/>
        <v>Toma ARB</v>
      </c>
      <c r="BK1125">
        <v>1</v>
      </c>
      <c r="BL1125" t="str">
        <f t="shared" si="590"/>
        <v>Toma diureticos</v>
      </c>
      <c r="BM1125">
        <v>0</v>
      </c>
      <c r="BN1125" t="str">
        <f t="shared" si="591"/>
        <v>No toma estatinas</v>
      </c>
      <c r="BO1125">
        <v>0</v>
      </c>
      <c r="BP1125" t="str">
        <f t="shared" si="592"/>
        <v>Sano</v>
      </c>
      <c r="BQ1125">
        <v>1</v>
      </c>
      <c r="BR1125" t="str">
        <f t="shared" si="593"/>
        <v>Enfermedad cardiovascular</v>
      </c>
    </row>
    <row r="1126" spans="1:70" x14ac:dyDescent="0.25">
      <c r="A1126" t="s">
        <v>1126</v>
      </c>
      <c r="B1126">
        <v>71</v>
      </c>
      <c r="C1126" t="str">
        <f t="shared" si="564"/>
        <v>Adulto Mayor</v>
      </c>
      <c r="D1126" t="s">
        <v>6</v>
      </c>
      <c r="E1126">
        <v>27.2</v>
      </c>
      <c r="F1126" t="str">
        <f t="shared" si="565"/>
        <v>Sobrepeso</v>
      </c>
      <c r="G1126">
        <v>1</v>
      </c>
      <c r="H1126" t="str">
        <f t="shared" si="566"/>
        <v>Tiene herencia</v>
      </c>
      <c r="I1126">
        <v>184</v>
      </c>
      <c r="J1126">
        <v>97</v>
      </c>
      <c r="K1126">
        <v>78</v>
      </c>
      <c r="L1126" t="str">
        <f t="shared" si="567"/>
        <v>Normal</v>
      </c>
      <c r="M1126">
        <v>39</v>
      </c>
      <c r="N1126" t="str">
        <f t="shared" si="568"/>
        <v>Reducida</v>
      </c>
      <c r="O1126">
        <v>3</v>
      </c>
      <c r="P1126" t="str">
        <f t="shared" si="569"/>
        <v>Limitacion marcada</v>
      </c>
      <c r="Q1126">
        <v>1</v>
      </c>
      <c r="R1126" t="str">
        <f t="shared" si="570"/>
        <v>Tiene cetoacidosis</v>
      </c>
      <c r="S1126">
        <v>0</v>
      </c>
      <c r="T1126" t="str">
        <f t="shared" si="571"/>
        <v>No tiene Insuficiencia</v>
      </c>
      <c r="U1126">
        <v>1</v>
      </c>
      <c r="V1126" t="str">
        <f t="shared" si="572"/>
        <v>Hipertenso</v>
      </c>
      <c r="W1126">
        <v>3.5</v>
      </c>
      <c r="X1126" t="str">
        <f t="shared" si="561"/>
        <v>Alto</v>
      </c>
      <c r="Y1126">
        <v>73</v>
      </c>
      <c r="Z1126" t="str">
        <f t="shared" si="562"/>
        <v>Elevado</v>
      </c>
      <c r="AA1126">
        <v>18</v>
      </c>
      <c r="AB1126" t="str">
        <f t="shared" si="573"/>
        <v>Dismucion grave</v>
      </c>
      <c r="AC1126">
        <v>2579</v>
      </c>
      <c r="AD1126" t="str">
        <f t="shared" si="574"/>
        <v>Proteinuria</v>
      </c>
      <c r="AE1126">
        <v>1805</v>
      </c>
      <c r="AF1126" t="str">
        <f t="shared" si="575"/>
        <v>Macroalbuminuria</v>
      </c>
      <c r="AG1126">
        <v>745</v>
      </c>
      <c r="AH1126" t="str">
        <f t="shared" si="576"/>
        <v>Poliuria</v>
      </c>
      <c r="AI1126">
        <v>1</v>
      </c>
      <c r="AJ1126" t="str">
        <f t="shared" si="577"/>
        <v>Diabetico</v>
      </c>
      <c r="AK1126">
        <v>204</v>
      </c>
      <c r="AL1126" t="str">
        <f t="shared" si="578"/>
        <v>Diabetes</v>
      </c>
      <c r="AM1126">
        <v>10.3</v>
      </c>
      <c r="AN1126" t="str">
        <f t="shared" si="579"/>
        <v>Diabetes</v>
      </c>
      <c r="AO1126">
        <v>262</v>
      </c>
      <c r="AP1126" t="str">
        <f t="shared" si="580"/>
        <v>Riesgo</v>
      </c>
      <c r="AQ1126">
        <v>181</v>
      </c>
      <c r="AR1126" t="str">
        <f t="shared" si="581"/>
        <v>Alto</v>
      </c>
      <c r="AS1126">
        <v>34</v>
      </c>
      <c r="AT1126" t="str">
        <f t="shared" si="582"/>
        <v>Bajo</v>
      </c>
      <c r="AU1126">
        <v>409</v>
      </c>
      <c r="AV1126" t="str">
        <f t="shared" si="583"/>
        <v>Alto</v>
      </c>
      <c r="AW1126">
        <v>130</v>
      </c>
      <c r="AX1126" t="str">
        <f t="shared" si="584"/>
        <v>Bajo</v>
      </c>
      <c r="AY1126">
        <v>5.3</v>
      </c>
      <c r="AZ1126" t="str">
        <f t="shared" si="585"/>
        <v>Alto</v>
      </c>
      <c r="BA1126">
        <v>7.8</v>
      </c>
      <c r="BB1126" t="str">
        <f t="shared" si="563"/>
        <v>Baja</v>
      </c>
      <c r="BC1126">
        <v>8.5</v>
      </c>
      <c r="BD1126" t="str">
        <f t="shared" si="586"/>
        <v>Normal</v>
      </c>
      <c r="BE1126">
        <v>7.1</v>
      </c>
      <c r="BF1126" t="str">
        <f t="shared" si="587"/>
        <v>Alto</v>
      </c>
      <c r="BG1126">
        <v>1</v>
      </c>
      <c r="BH1126" t="str">
        <f t="shared" si="588"/>
        <v>Toma ECA</v>
      </c>
      <c r="BI1126">
        <v>0</v>
      </c>
      <c r="BJ1126" t="str">
        <f t="shared" si="589"/>
        <v>No toma ARB</v>
      </c>
      <c r="BK1126">
        <v>0</v>
      </c>
      <c r="BL1126" t="str">
        <f t="shared" si="590"/>
        <v>No toma diureticos</v>
      </c>
      <c r="BM1126">
        <v>1</v>
      </c>
      <c r="BN1126" t="str">
        <f t="shared" si="591"/>
        <v>Toma estatinas</v>
      </c>
      <c r="BO1126">
        <v>1</v>
      </c>
      <c r="BP1126" t="str">
        <f t="shared" si="592"/>
        <v>Enfermedad renal</v>
      </c>
      <c r="BQ1126">
        <v>1</v>
      </c>
      <c r="BR1126" t="str">
        <f t="shared" si="593"/>
        <v>Enfermedad cardiovascular</v>
      </c>
    </row>
    <row r="1127" spans="1:70" x14ac:dyDescent="0.25">
      <c r="A1127" t="s">
        <v>1127</v>
      </c>
      <c r="B1127">
        <v>57</v>
      </c>
      <c r="C1127" t="str">
        <f t="shared" si="564"/>
        <v>Adulto</v>
      </c>
      <c r="D1127" t="s">
        <v>1</v>
      </c>
      <c r="E1127">
        <v>38.4</v>
      </c>
      <c r="F1127" t="str">
        <f t="shared" si="565"/>
        <v>Obesidad II</v>
      </c>
      <c r="G1127">
        <v>0</v>
      </c>
      <c r="H1127" t="str">
        <f t="shared" si="566"/>
        <v>No tiene herencia</v>
      </c>
      <c r="I1127">
        <v>153</v>
      </c>
      <c r="J1127">
        <v>97</v>
      </c>
      <c r="K1127">
        <v>77</v>
      </c>
      <c r="L1127" t="str">
        <f t="shared" si="567"/>
        <v>Normal</v>
      </c>
      <c r="M1127">
        <v>42</v>
      </c>
      <c r="N1127" t="str">
        <f t="shared" si="568"/>
        <v>Intermedia</v>
      </c>
      <c r="O1127">
        <v>4</v>
      </c>
      <c r="P1127" t="str">
        <f t="shared" si="569"/>
        <v>Incapacidad</v>
      </c>
      <c r="Q1127">
        <v>1</v>
      </c>
      <c r="R1127" t="str">
        <f t="shared" si="570"/>
        <v>Tiene cetoacidosis</v>
      </c>
      <c r="S1127">
        <v>1</v>
      </c>
      <c r="T1127" t="str">
        <f t="shared" si="571"/>
        <v>Tiene Insuficiencia</v>
      </c>
      <c r="U1127">
        <v>1</v>
      </c>
      <c r="V1127" t="str">
        <f t="shared" si="572"/>
        <v>Hipertenso</v>
      </c>
      <c r="W1127">
        <v>4.5</v>
      </c>
      <c r="X1127" t="str">
        <f t="shared" si="561"/>
        <v>Alto</v>
      </c>
      <c r="Y1127">
        <v>93</v>
      </c>
      <c r="Z1127" t="str">
        <f t="shared" si="562"/>
        <v>Elevado</v>
      </c>
      <c r="AA1127">
        <v>17</v>
      </c>
      <c r="AB1127" t="str">
        <f t="shared" si="573"/>
        <v>Dismucion grave</v>
      </c>
      <c r="AC1127">
        <v>720</v>
      </c>
      <c r="AD1127" t="str">
        <f t="shared" si="574"/>
        <v>Proteinuria</v>
      </c>
      <c r="AE1127">
        <v>648</v>
      </c>
      <c r="AF1127" t="str">
        <f t="shared" si="575"/>
        <v>Macroalbuminuria</v>
      </c>
      <c r="AG1127">
        <v>535</v>
      </c>
      <c r="AH1127" t="str">
        <f t="shared" si="576"/>
        <v>Poliuria</v>
      </c>
      <c r="AI1127">
        <v>1</v>
      </c>
      <c r="AJ1127" t="str">
        <f t="shared" si="577"/>
        <v>Diabetico</v>
      </c>
      <c r="AK1127">
        <v>197</v>
      </c>
      <c r="AL1127" t="str">
        <f t="shared" si="578"/>
        <v>Diabetes</v>
      </c>
      <c r="AM1127">
        <v>9.6</v>
      </c>
      <c r="AN1127" t="str">
        <f t="shared" si="579"/>
        <v>Diabetes</v>
      </c>
      <c r="AO1127">
        <v>272</v>
      </c>
      <c r="AP1127" t="str">
        <f t="shared" si="580"/>
        <v>Riesgo</v>
      </c>
      <c r="AQ1127">
        <v>156</v>
      </c>
      <c r="AR1127" t="str">
        <f t="shared" si="581"/>
        <v>Limite alto</v>
      </c>
      <c r="AS1127">
        <v>44</v>
      </c>
      <c r="AT1127" t="str">
        <f t="shared" si="582"/>
        <v>Bajo</v>
      </c>
      <c r="AU1127">
        <v>217</v>
      </c>
      <c r="AV1127" t="str">
        <f t="shared" si="583"/>
        <v>Alto</v>
      </c>
      <c r="AW1127">
        <v>138</v>
      </c>
      <c r="AX1127" t="str">
        <f t="shared" si="584"/>
        <v>Normal</v>
      </c>
      <c r="AY1127">
        <v>6.4</v>
      </c>
      <c r="AZ1127" t="str">
        <f t="shared" si="585"/>
        <v>Alto</v>
      </c>
      <c r="BA1127">
        <v>8.6</v>
      </c>
      <c r="BB1127" t="str">
        <f t="shared" si="563"/>
        <v>Baja</v>
      </c>
      <c r="BC1127">
        <v>7.6</v>
      </c>
      <c r="BD1127" t="str">
        <f t="shared" si="586"/>
        <v>Bajo</v>
      </c>
      <c r="BE1127">
        <v>7.2</v>
      </c>
      <c r="BF1127" t="str">
        <f t="shared" si="587"/>
        <v>Alto</v>
      </c>
      <c r="BG1127">
        <v>1</v>
      </c>
      <c r="BH1127" t="str">
        <f t="shared" si="588"/>
        <v>Toma ECA</v>
      </c>
      <c r="BI1127">
        <v>1</v>
      </c>
      <c r="BJ1127" t="str">
        <f t="shared" si="589"/>
        <v>Toma ARB</v>
      </c>
      <c r="BK1127">
        <v>1</v>
      </c>
      <c r="BL1127" t="str">
        <f t="shared" si="590"/>
        <v>Toma diureticos</v>
      </c>
      <c r="BM1127">
        <v>1</v>
      </c>
      <c r="BN1127" t="str">
        <f t="shared" si="591"/>
        <v>Toma estatinas</v>
      </c>
      <c r="BO1127">
        <v>1</v>
      </c>
      <c r="BP1127" t="str">
        <f t="shared" si="592"/>
        <v>Enfermedad renal</v>
      </c>
      <c r="BQ1127">
        <v>0</v>
      </c>
      <c r="BR1127" t="str">
        <f t="shared" si="593"/>
        <v>Sano</v>
      </c>
    </row>
    <row r="1128" spans="1:70" x14ac:dyDescent="0.25">
      <c r="A1128" t="s">
        <v>1128</v>
      </c>
      <c r="B1128">
        <v>59</v>
      </c>
      <c r="C1128" t="str">
        <f t="shared" si="564"/>
        <v>Adulto</v>
      </c>
      <c r="D1128" t="s">
        <v>6</v>
      </c>
      <c r="E1128">
        <v>30.1</v>
      </c>
      <c r="F1128" t="str">
        <f t="shared" si="565"/>
        <v>Obesidad I</v>
      </c>
      <c r="G1128">
        <v>1</v>
      </c>
      <c r="H1128" t="str">
        <f t="shared" si="566"/>
        <v>Tiene herencia</v>
      </c>
      <c r="I1128">
        <v>157</v>
      </c>
      <c r="J1128">
        <v>104</v>
      </c>
      <c r="K1128">
        <v>98</v>
      </c>
      <c r="L1128" t="str">
        <f t="shared" si="567"/>
        <v>Normal</v>
      </c>
      <c r="M1128">
        <v>30</v>
      </c>
      <c r="N1128" t="str">
        <f t="shared" si="568"/>
        <v>Reducida</v>
      </c>
      <c r="O1128">
        <v>3</v>
      </c>
      <c r="P1128" t="str">
        <f t="shared" si="569"/>
        <v>Limitacion marcada</v>
      </c>
      <c r="Q1128">
        <v>0</v>
      </c>
      <c r="R1128" t="str">
        <f t="shared" si="570"/>
        <v>No tiene cetoacidosis</v>
      </c>
      <c r="S1128">
        <v>0</v>
      </c>
      <c r="T1128" t="str">
        <f t="shared" si="571"/>
        <v>No tiene Insuficiencia</v>
      </c>
      <c r="U1128">
        <v>1</v>
      </c>
      <c r="V1128" t="str">
        <f t="shared" si="572"/>
        <v>Hipertenso</v>
      </c>
      <c r="W1128">
        <v>2.5</v>
      </c>
      <c r="X1128" t="str">
        <f t="shared" si="561"/>
        <v>Alto</v>
      </c>
      <c r="Y1128">
        <v>98</v>
      </c>
      <c r="Z1128" t="str">
        <f t="shared" si="562"/>
        <v>Elevado</v>
      </c>
      <c r="AA1128">
        <v>41</v>
      </c>
      <c r="AB1128" t="str">
        <f t="shared" si="573"/>
        <v>Funcion disminuida moderada</v>
      </c>
      <c r="AC1128">
        <v>2506</v>
      </c>
      <c r="AD1128" t="str">
        <f t="shared" si="574"/>
        <v>Proteinuria</v>
      </c>
      <c r="AE1128">
        <v>2004</v>
      </c>
      <c r="AF1128" t="str">
        <f t="shared" si="575"/>
        <v>Macroalbuminuria</v>
      </c>
      <c r="AG1128">
        <v>413</v>
      </c>
      <c r="AH1128" t="str">
        <f t="shared" si="576"/>
        <v>Oliguria</v>
      </c>
      <c r="AI1128">
        <v>1</v>
      </c>
      <c r="AJ1128" t="str">
        <f t="shared" si="577"/>
        <v>Diabetico</v>
      </c>
      <c r="AK1128">
        <v>216</v>
      </c>
      <c r="AL1128" t="str">
        <f t="shared" si="578"/>
        <v>Diabetes</v>
      </c>
      <c r="AM1128">
        <v>11</v>
      </c>
      <c r="AN1128" t="str">
        <f t="shared" si="579"/>
        <v>Diabetes</v>
      </c>
      <c r="AO1128">
        <v>232</v>
      </c>
      <c r="AP1128" t="str">
        <f t="shared" si="580"/>
        <v>Alto</v>
      </c>
      <c r="AQ1128">
        <v>175</v>
      </c>
      <c r="AR1128" t="str">
        <f t="shared" si="581"/>
        <v>Alto</v>
      </c>
      <c r="AS1128">
        <v>25</v>
      </c>
      <c r="AT1128" t="str">
        <f t="shared" si="582"/>
        <v>Bajo</v>
      </c>
      <c r="AU1128">
        <v>375</v>
      </c>
      <c r="AV1128" t="str">
        <f t="shared" si="583"/>
        <v>Alto</v>
      </c>
      <c r="AW1128">
        <v>137</v>
      </c>
      <c r="AX1128" t="str">
        <f t="shared" si="584"/>
        <v>Normal</v>
      </c>
      <c r="AY1128">
        <v>5.8</v>
      </c>
      <c r="AZ1128" t="str">
        <f t="shared" si="585"/>
        <v>Alto</v>
      </c>
      <c r="BA1128">
        <v>9.6</v>
      </c>
      <c r="BB1128" t="str">
        <f t="shared" si="563"/>
        <v>Baja</v>
      </c>
      <c r="BC1128">
        <v>8.9</v>
      </c>
      <c r="BD1128" t="str">
        <f t="shared" si="586"/>
        <v>Normal</v>
      </c>
      <c r="BE1128">
        <v>6.1</v>
      </c>
      <c r="BF1128" t="str">
        <f t="shared" si="587"/>
        <v>Alto</v>
      </c>
      <c r="BG1128">
        <v>1</v>
      </c>
      <c r="BH1128" t="str">
        <f t="shared" si="588"/>
        <v>Toma ECA</v>
      </c>
      <c r="BI1128">
        <v>1</v>
      </c>
      <c r="BJ1128" t="str">
        <f t="shared" si="589"/>
        <v>Toma ARB</v>
      </c>
      <c r="BK1128">
        <v>0</v>
      </c>
      <c r="BL1128" t="str">
        <f t="shared" si="590"/>
        <v>No toma diureticos</v>
      </c>
      <c r="BM1128">
        <v>1</v>
      </c>
      <c r="BN1128" t="str">
        <f t="shared" si="591"/>
        <v>Toma estatinas</v>
      </c>
      <c r="BO1128">
        <v>1</v>
      </c>
      <c r="BP1128" t="str">
        <f t="shared" si="592"/>
        <v>Enfermedad renal</v>
      </c>
      <c r="BQ1128">
        <v>0</v>
      </c>
      <c r="BR1128" t="str">
        <f t="shared" si="593"/>
        <v>Sano</v>
      </c>
    </row>
    <row r="1129" spans="1:70" x14ac:dyDescent="0.25">
      <c r="A1129" t="s">
        <v>1129</v>
      </c>
      <c r="B1129">
        <v>61</v>
      </c>
      <c r="C1129" t="str">
        <f t="shared" si="564"/>
        <v>Adulto Mayor</v>
      </c>
      <c r="D1129" t="s">
        <v>6</v>
      </c>
      <c r="E1129">
        <v>37.4</v>
      </c>
      <c r="F1129" t="str">
        <f t="shared" si="565"/>
        <v>Obesidad II</v>
      </c>
      <c r="G1129">
        <v>1</v>
      </c>
      <c r="H1129" t="str">
        <f t="shared" si="566"/>
        <v>Tiene herencia</v>
      </c>
      <c r="I1129">
        <v>162</v>
      </c>
      <c r="J1129">
        <v>100</v>
      </c>
      <c r="K1129">
        <v>90</v>
      </c>
      <c r="L1129" t="str">
        <f t="shared" si="567"/>
        <v>Normal</v>
      </c>
      <c r="M1129">
        <v>41</v>
      </c>
      <c r="N1129" t="str">
        <f t="shared" si="568"/>
        <v>Intermedia</v>
      </c>
      <c r="O1129">
        <v>3</v>
      </c>
      <c r="P1129" t="str">
        <f t="shared" si="569"/>
        <v>Limitacion marcada</v>
      </c>
      <c r="Q1129">
        <v>1</v>
      </c>
      <c r="R1129" t="str">
        <f t="shared" si="570"/>
        <v>Tiene cetoacidosis</v>
      </c>
      <c r="S1129">
        <v>1</v>
      </c>
      <c r="T1129" t="str">
        <f t="shared" si="571"/>
        <v>Tiene Insuficiencia</v>
      </c>
      <c r="U1129">
        <v>1</v>
      </c>
      <c r="V1129" t="str">
        <f t="shared" si="572"/>
        <v>Hipertenso</v>
      </c>
      <c r="W1129">
        <v>4.8</v>
      </c>
      <c r="X1129" t="str">
        <f t="shared" si="561"/>
        <v>Alto</v>
      </c>
      <c r="Y1129">
        <v>61</v>
      </c>
      <c r="Z1129" t="str">
        <f t="shared" si="562"/>
        <v>Elevado</v>
      </c>
      <c r="AA1129">
        <v>40</v>
      </c>
      <c r="AB1129" t="str">
        <f t="shared" si="573"/>
        <v>Funcion disminuida moderada</v>
      </c>
      <c r="AC1129">
        <v>2357</v>
      </c>
      <c r="AD1129" t="str">
        <f t="shared" si="574"/>
        <v>Proteinuria</v>
      </c>
      <c r="AE1129">
        <v>1885</v>
      </c>
      <c r="AF1129" t="str">
        <f t="shared" si="575"/>
        <v>Macroalbuminuria</v>
      </c>
      <c r="AG1129">
        <v>729</v>
      </c>
      <c r="AH1129" t="str">
        <f t="shared" si="576"/>
        <v>Poliuria</v>
      </c>
      <c r="AI1129">
        <v>1</v>
      </c>
      <c r="AJ1129" t="str">
        <f t="shared" si="577"/>
        <v>Diabetico</v>
      </c>
      <c r="AK1129">
        <v>198</v>
      </c>
      <c r="AL1129" t="str">
        <f t="shared" si="578"/>
        <v>Diabetes</v>
      </c>
      <c r="AM1129">
        <v>8.6999999999999993</v>
      </c>
      <c r="AN1129" t="str">
        <f t="shared" si="579"/>
        <v>Diabetes</v>
      </c>
      <c r="AO1129">
        <v>267</v>
      </c>
      <c r="AP1129" t="str">
        <f t="shared" si="580"/>
        <v>Riesgo</v>
      </c>
      <c r="AQ1129">
        <v>181</v>
      </c>
      <c r="AR1129" t="str">
        <f t="shared" si="581"/>
        <v>Alto</v>
      </c>
      <c r="AS1129">
        <v>42</v>
      </c>
      <c r="AT1129" t="str">
        <f t="shared" si="582"/>
        <v>Bajo</v>
      </c>
      <c r="AU1129">
        <v>318</v>
      </c>
      <c r="AV1129" t="str">
        <f t="shared" si="583"/>
        <v>Alto</v>
      </c>
      <c r="AW1129">
        <v>129</v>
      </c>
      <c r="AX1129" t="str">
        <f t="shared" si="584"/>
        <v>Bajo</v>
      </c>
      <c r="AY1129">
        <v>5.4</v>
      </c>
      <c r="AZ1129" t="str">
        <f t="shared" si="585"/>
        <v>Alto</v>
      </c>
      <c r="BA1129">
        <v>8.5</v>
      </c>
      <c r="BB1129" t="str">
        <f t="shared" si="563"/>
        <v>Baja</v>
      </c>
      <c r="BC1129">
        <v>8.8000000000000007</v>
      </c>
      <c r="BD1129" t="str">
        <f t="shared" si="586"/>
        <v>Normal</v>
      </c>
      <c r="BE1129">
        <v>5.0999999999999996</v>
      </c>
      <c r="BF1129" t="str">
        <f t="shared" si="587"/>
        <v>Alto</v>
      </c>
      <c r="BG1129">
        <v>0</v>
      </c>
      <c r="BH1129" t="str">
        <f t="shared" si="588"/>
        <v>No Toma ECA</v>
      </c>
      <c r="BI1129">
        <v>1</v>
      </c>
      <c r="BJ1129" t="str">
        <f t="shared" si="589"/>
        <v>Toma ARB</v>
      </c>
      <c r="BK1129">
        <v>0</v>
      </c>
      <c r="BL1129" t="str">
        <f t="shared" si="590"/>
        <v>No toma diureticos</v>
      </c>
      <c r="BM1129">
        <v>0</v>
      </c>
      <c r="BN1129" t="str">
        <f t="shared" si="591"/>
        <v>No toma estatinas</v>
      </c>
      <c r="BO1129">
        <v>1</v>
      </c>
      <c r="BP1129" t="str">
        <f t="shared" si="592"/>
        <v>Enfermedad renal</v>
      </c>
      <c r="BQ1129">
        <v>1</v>
      </c>
      <c r="BR1129" t="str">
        <f t="shared" si="593"/>
        <v>Enfermedad cardiovascular</v>
      </c>
    </row>
    <row r="1130" spans="1:70" x14ac:dyDescent="0.25">
      <c r="A1130" t="s">
        <v>1130</v>
      </c>
      <c r="B1130">
        <v>52</v>
      </c>
      <c r="C1130" t="str">
        <f t="shared" si="564"/>
        <v>Adulto</v>
      </c>
      <c r="D1130" t="s">
        <v>6</v>
      </c>
      <c r="E1130">
        <v>27</v>
      </c>
      <c r="F1130" t="str">
        <f t="shared" si="565"/>
        <v>Sobrepeso</v>
      </c>
      <c r="G1130">
        <v>0</v>
      </c>
      <c r="H1130" t="str">
        <f t="shared" si="566"/>
        <v>No tiene herencia</v>
      </c>
      <c r="I1130">
        <v>125</v>
      </c>
      <c r="J1130">
        <v>71</v>
      </c>
      <c r="K1130">
        <v>74</v>
      </c>
      <c r="L1130" t="str">
        <f t="shared" si="567"/>
        <v>Normal</v>
      </c>
      <c r="M1130">
        <v>70</v>
      </c>
      <c r="N1130" t="str">
        <f t="shared" si="568"/>
        <v>Normal</v>
      </c>
      <c r="O1130">
        <v>1</v>
      </c>
      <c r="P1130" t="str">
        <f t="shared" si="569"/>
        <v>Sin limitaciones</v>
      </c>
      <c r="Q1130">
        <v>0</v>
      </c>
      <c r="R1130" t="str">
        <f t="shared" si="570"/>
        <v>No tiene cetoacidosis</v>
      </c>
      <c r="S1130">
        <v>0</v>
      </c>
      <c r="T1130" t="str">
        <f t="shared" si="571"/>
        <v>No tiene Insuficiencia</v>
      </c>
      <c r="U1130">
        <v>1</v>
      </c>
      <c r="V1130" t="str">
        <f t="shared" si="572"/>
        <v>Hipertenso</v>
      </c>
      <c r="W1130">
        <v>0.9</v>
      </c>
      <c r="X1130" t="str">
        <f t="shared" si="561"/>
        <v>Normal</v>
      </c>
      <c r="Y1130">
        <v>38</v>
      </c>
      <c r="Z1130" t="str">
        <f t="shared" si="562"/>
        <v>Normal</v>
      </c>
      <c r="AA1130">
        <v>110</v>
      </c>
      <c r="AB1130" t="str">
        <f t="shared" si="573"/>
        <v>Normal</v>
      </c>
      <c r="AC1130">
        <v>27</v>
      </c>
      <c r="AD1130" t="str">
        <f t="shared" si="574"/>
        <v>Normal</v>
      </c>
      <c r="AE1130">
        <v>21</v>
      </c>
      <c r="AF1130" t="str">
        <f t="shared" si="575"/>
        <v>Normal</v>
      </c>
      <c r="AG1130">
        <v>1933</v>
      </c>
      <c r="AH1130" t="str">
        <f t="shared" si="576"/>
        <v>Poliuria</v>
      </c>
      <c r="AI1130">
        <v>0</v>
      </c>
      <c r="AJ1130" t="str">
        <f t="shared" si="577"/>
        <v>No Diabetico</v>
      </c>
      <c r="AK1130">
        <v>110</v>
      </c>
      <c r="AL1130" t="str">
        <f t="shared" si="578"/>
        <v>Prediabetes</v>
      </c>
      <c r="AM1130">
        <v>5.9</v>
      </c>
      <c r="AN1130" t="str">
        <f t="shared" si="579"/>
        <v>Prediabetes</v>
      </c>
      <c r="AO1130">
        <v>194</v>
      </c>
      <c r="AP1130" t="str">
        <f t="shared" si="580"/>
        <v>Normal</v>
      </c>
      <c r="AQ1130">
        <v>110</v>
      </c>
      <c r="AR1130" t="str">
        <f t="shared" si="581"/>
        <v>Casi normal</v>
      </c>
      <c r="AS1130">
        <v>54</v>
      </c>
      <c r="AT1130" t="str">
        <f t="shared" si="582"/>
        <v>Bajo</v>
      </c>
      <c r="AU1130">
        <v>140</v>
      </c>
      <c r="AV1130" t="str">
        <f t="shared" si="583"/>
        <v>Normal</v>
      </c>
      <c r="AW1130">
        <v>142</v>
      </c>
      <c r="AX1130" t="str">
        <f t="shared" si="584"/>
        <v>Normal</v>
      </c>
      <c r="AY1130">
        <v>4.2</v>
      </c>
      <c r="AZ1130" t="str">
        <f t="shared" si="585"/>
        <v>Normal</v>
      </c>
      <c r="BA1130">
        <v>15</v>
      </c>
      <c r="BB1130" t="str">
        <f t="shared" si="563"/>
        <v>Normal</v>
      </c>
      <c r="BC1130">
        <v>10.3</v>
      </c>
      <c r="BD1130" t="str">
        <f t="shared" si="586"/>
        <v>Normal</v>
      </c>
      <c r="BE1130">
        <v>3.2</v>
      </c>
      <c r="BF1130" t="str">
        <f t="shared" si="587"/>
        <v>Normal</v>
      </c>
      <c r="BG1130">
        <v>0</v>
      </c>
      <c r="BH1130" t="str">
        <f t="shared" si="588"/>
        <v>No Toma ECA</v>
      </c>
      <c r="BI1130">
        <v>0</v>
      </c>
      <c r="BJ1130" t="str">
        <f t="shared" si="589"/>
        <v>No toma ARB</v>
      </c>
      <c r="BK1130">
        <v>0</v>
      </c>
      <c r="BL1130" t="str">
        <f t="shared" si="590"/>
        <v>No toma diureticos</v>
      </c>
      <c r="BM1130">
        <v>1</v>
      </c>
      <c r="BN1130" t="str">
        <f t="shared" si="591"/>
        <v>Toma estatinas</v>
      </c>
      <c r="BO1130">
        <v>0</v>
      </c>
      <c r="BP1130" t="str">
        <f t="shared" si="592"/>
        <v>Sano</v>
      </c>
      <c r="BQ1130">
        <v>1</v>
      </c>
      <c r="BR1130" t="str">
        <f t="shared" si="593"/>
        <v>Enfermedad cardiovascular</v>
      </c>
    </row>
    <row r="1131" spans="1:70" x14ac:dyDescent="0.25">
      <c r="A1131" t="s">
        <v>1131</v>
      </c>
      <c r="B1131">
        <v>67</v>
      </c>
      <c r="C1131" t="str">
        <f t="shared" si="564"/>
        <v>Adulto Mayor</v>
      </c>
      <c r="D1131" t="s">
        <v>6</v>
      </c>
      <c r="E1131">
        <v>28.9</v>
      </c>
      <c r="F1131" t="str">
        <f t="shared" si="565"/>
        <v>Sobrepeso</v>
      </c>
      <c r="G1131">
        <v>0</v>
      </c>
      <c r="H1131" t="str">
        <f t="shared" si="566"/>
        <v>No tiene herencia</v>
      </c>
      <c r="I1131">
        <v>135</v>
      </c>
      <c r="J1131">
        <v>85</v>
      </c>
      <c r="K1131">
        <v>82</v>
      </c>
      <c r="L1131" t="str">
        <f t="shared" si="567"/>
        <v>Normal</v>
      </c>
      <c r="M1131">
        <v>61</v>
      </c>
      <c r="N1131" t="str">
        <f t="shared" si="568"/>
        <v>Normal</v>
      </c>
      <c r="O1131">
        <v>1</v>
      </c>
      <c r="P1131" t="str">
        <f t="shared" si="569"/>
        <v>Sin limitaciones</v>
      </c>
      <c r="Q1131">
        <v>0</v>
      </c>
      <c r="R1131" t="str">
        <f t="shared" si="570"/>
        <v>No tiene cetoacidosis</v>
      </c>
      <c r="S1131">
        <v>0</v>
      </c>
      <c r="T1131" t="str">
        <f t="shared" si="571"/>
        <v>No tiene Insuficiencia</v>
      </c>
      <c r="U1131">
        <v>1</v>
      </c>
      <c r="V1131" t="str">
        <f t="shared" si="572"/>
        <v>Hipertenso</v>
      </c>
      <c r="W1131">
        <v>1.1000000000000001</v>
      </c>
      <c r="X1131" t="str">
        <f t="shared" si="561"/>
        <v>Alto</v>
      </c>
      <c r="Y1131">
        <v>30</v>
      </c>
      <c r="Z1131" t="str">
        <f t="shared" si="562"/>
        <v>Normal</v>
      </c>
      <c r="AA1131">
        <v>83</v>
      </c>
      <c r="AB1131" t="str">
        <f t="shared" si="573"/>
        <v>Funcion disminuida</v>
      </c>
      <c r="AC1131">
        <v>16</v>
      </c>
      <c r="AD1131" t="str">
        <f t="shared" si="574"/>
        <v>Normal</v>
      </c>
      <c r="AE1131">
        <v>12</v>
      </c>
      <c r="AF1131" t="str">
        <f t="shared" si="575"/>
        <v>Normal</v>
      </c>
      <c r="AG1131">
        <v>1064</v>
      </c>
      <c r="AH1131" t="str">
        <f t="shared" si="576"/>
        <v>Poliuria</v>
      </c>
      <c r="AI1131">
        <v>0</v>
      </c>
      <c r="AJ1131" t="str">
        <f t="shared" si="577"/>
        <v>No Diabetico</v>
      </c>
      <c r="AK1131">
        <v>86</v>
      </c>
      <c r="AL1131" t="str">
        <f t="shared" si="578"/>
        <v>Normal</v>
      </c>
      <c r="AM1131">
        <v>6.2</v>
      </c>
      <c r="AN1131" t="str">
        <f t="shared" si="579"/>
        <v>Prediabetes</v>
      </c>
      <c r="AO1131">
        <v>179</v>
      </c>
      <c r="AP1131" t="str">
        <f t="shared" si="580"/>
        <v>Normal</v>
      </c>
      <c r="AQ1131">
        <v>121</v>
      </c>
      <c r="AR1131" t="str">
        <f t="shared" si="581"/>
        <v>Casi normal</v>
      </c>
      <c r="AS1131">
        <v>66</v>
      </c>
      <c r="AT1131" t="str">
        <f t="shared" si="582"/>
        <v>Normal</v>
      </c>
      <c r="AU1131">
        <v>153</v>
      </c>
      <c r="AV1131" t="str">
        <f t="shared" si="583"/>
        <v>Alto</v>
      </c>
      <c r="AW1131">
        <v>143</v>
      </c>
      <c r="AX1131" t="str">
        <f t="shared" si="584"/>
        <v>Normal</v>
      </c>
      <c r="AY1131">
        <v>4.9000000000000004</v>
      </c>
      <c r="AZ1131" t="str">
        <f t="shared" si="585"/>
        <v>Normal</v>
      </c>
      <c r="BA1131">
        <v>12.1</v>
      </c>
      <c r="BB1131" t="str">
        <f t="shared" si="563"/>
        <v>Normal</v>
      </c>
      <c r="BC1131">
        <v>9.9</v>
      </c>
      <c r="BD1131" t="str">
        <f t="shared" si="586"/>
        <v>Normal</v>
      </c>
      <c r="BE1131">
        <v>3.3</v>
      </c>
      <c r="BF1131" t="str">
        <f t="shared" si="587"/>
        <v>Normal</v>
      </c>
      <c r="BG1131">
        <v>1</v>
      </c>
      <c r="BH1131" t="str">
        <f t="shared" si="588"/>
        <v>Toma ECA</v>
      </c>
      <c r="BI1131">
        <v>1</v>
      </c>
      <c r="BJ1131" t="str">
        <f t="shared" si="589"/>
        <v>Toma ARB</v>
      </c>
      <c r="BK1131">
        <v>1</v>
      </c>
      <c r="BL1131" t="str">
        <f t="shared" si="590"/>
        <v>Toma diureticos</v>
      </c>
      <c r="BM1131">
        <v>0</v>
      </c>
      <c r="BN1131" t="str">
        <f t="shared" si="591"/>
        <v>No toma estatinas</v>
      </c>
      <c r="BO1131">
        <v>0</v>
      </c>
      <c r="BP1131" t="str">
        <f t="shared" si="592"/>
        <v>Sano</v>
      </c>
      <c r="BQ1131">
        <v>0</v>
      </c>
      <c r="BR1131" t="str">
        <f t="shared" si="593"/>
        <v>Sano</v>
      </c>
    </row>
    <row r="1132" spans="1:70" x14ac:dyDescent="0.25">
      <c r="A1132" t="s">
        <v>1132</v>
      </c>
      <c r="B1132">
        <v>32</v>
      </c>
      <c r="C1132" t="str">
        <f t="shared" si="564"/>
        <v>Adulto</v>
      </c>
      <c r="D1132" t="s">
        <v>6</v>
      </c>
      <c r="E1132">
        <v>24.4</v>
      </c>
      <c r="F1132" t="str">
        <f t="shared" si="565"/>
        <v>Peso Normal</v>
      </c>
      <c r="G1132">
        <v>0</v>
      </c>
      <c r="H1132" t="str">
        <f t="shared" si="566"/>
        <v>No tiene herencia</v>
      </c>
      <c r="I1132">
        <v>127</v>
      </c>
      <c r="J1132">
        <v>67</v>
      </c>
      <c r="K1132">
        <v>67</v>
      </c>
      <c r="L1132" t="str">
        <f t="shared" si="567"/>
        <v>Normal</v>
      </c>
      <c r="M1132">
        <v>51</v>
      </c>
      <c r="N1132" t="str">
        <f t="shared" si="568"/>
        <v>Normal</v>
      </c>
      <c r="O1132">
        <v>1</v>
      </c>
      <c r="P1132" t="str">
        <f t="shared" si="569"/>
        <v>Sin limitaciones</v>
      </c>
      <c r="Q1132">
        <v>0</v>
      </c>
      <c r="R1132" t="str">
        <f t="shared" si="570"/>
        <v>No tiene cetoacidosis</v>
      </c>
      <c r="S1132">
        <v>0</v>
      </c>
      <c r="T1132" t="str">
        <f t="shared" si="571"/>
        <v>No tiene Insuficiencia</v>
      </c>
      <c r="U1132">
        <v>1</v>
      </c>
      <c r="V1132" t="str">
        <f t="shared" si="572"/>
        <v>Hipertenso</v>
      </c>
      <c r="W1132">
        <v>1.1000000000000001</v>
      </c>
      <c r="X1132" t="str">
        <f t="shared" si="561"/>
        <v>Alto</v>
      </c>
      <c r="Y1132">
        <v>32</v>
      </c>
      <c r="Z1132" t="str">
        <f t="shared" si="562"/>
        <v>Normal</v>
      </c>
      <c r="AA1132">
        <v>66</v>
      </c>
      <c r="AB1132" t="str">
        <f t="shared" si="573"/>
        <v>Funcion disminuida</v>
      </c>
      <c r="AC1132">
        <v>21</v>
      </c>
      <c r="AD1132" t="str">
        <f t="shared" si="574"/>
        <v>Normal</v>
      </c>
      <c r="AE1132">
        <v>14</v>
      </c>
      <c r="AF1132" t="str">
        <f t="shared" si="575"/>
        <v>Normal</v>
      </c>
      <c r="AG1132">
        <v>1101</v>
      </c>
      <c r="AH1132" t="str">
        <f t="shared" si="576"/>
        <v>Poliuria</v>
      </c>
      <c r="AI1132">
        <v>1</v>
      </c>
      <c r="AJ1132" t="str">
        <f t="shared" si="577"/>
        <v>Diabetico</v>
      </c>
      <c r="AK1132">
        <v>95</v>
      </c>
      <c r="AL1132" t="str">
        <f t="shared" si="578"/>
        <v>Normal</v>
      </c>
      <c r="AM1132">
        <v>5</v>
      </c>
      <c r="AN1132" t="str">
        <f t="shared" si="579"/>
        <v>Normal</v>
      </c>
      <c r="AO1132">
        <v>209</v>
      </c>
      <c r="AP1132" t="str">
        <f t="shared" si="580"/>
        <v>Alto</v>
      </c>
      <c r="AQ1132">
        <v>85</v>
      </c>
      <c r="AR1132" t="str">
        <f t="shared" si="581"/>
        <v>Normal</v>
      </c>
      <c r="AS1132">
        <v>59</v>
      </c>
      <c r="AT1132" t="str">
        <f t="shared" si="582"/>
        <v>Bajo</v>
      </c>
      <c r="AU1132">
        <v>110</v>
      </c>
      <c r="AV1132" t="str">
        <f t="shared" si="583"/>
        <v>Normal</v>
      </c>
      <c r="AW1132">
        <v>137</v>
      </c>
      <c r="AX1132" t="str">
        <f t="shared" si="584"/>
        <v>Normal</v>
      </c>
      <c r="AY1132">
        <v>4.3</v>
      </c>
      <c r="AZ1132" t="str">
        <f t="shared" si="585"/>
        <v>Normal</v>
      </c>
      <c r="BA1132">
        <v>12.1</v>
      </c>
      <c r="BB1132" t="str">
        <f t="shared" si="563"/>
        <v>Normal</v>
      </c>
      <c r="BC1132">
        <v>9.3000000000000007</v>
      </c>
      <c r="BD1132" t="str">
        <f t="shared" si="586"/>
        <v>Normal</v>
      </c>
      <c r="BE1132">
        <v>3.9</v>
      </c>
      <c r="BF1132" t="str">
        <f t="shared" si="587"/>
        <v>Normal</v>
      </c>
      <c r="BG1132">
        <v>0</v>
      </c>
      <c r="BH1132" t="str">
        <f t="shared" si="588"/>
        <v>No Toma ECA</v>
      </c>
      <c r="BI1132">
        <v>1</v>
      </c>
      <c r="BJ1132" t="str">
        <f t="shared" si="589"/>
        <v>Toma ARB</v>
      </c>
      <c r="BK1132">
        <v>0</v>
      </c>
      <c r="BL1132" t="str">
        <f t="shared" si="590"/>
        <v>No toma diureticos</v>
      </c>
      <c r="BM1132">
        <v>0</v>
      </c>
      <c r="BN1132" t="str">
        <f t="shared" si="591"/>
        <v>No toma estatinas</v>
      </c>
      <c r="BO1132">
        <v>0</v>
      </c>
      <c r="BP1132" t="str">
        <f t="shared" si="592"/>
        <v>Sano</v>
      </c>
      <c r="BQ1132">
        <v>1</v>
      </c>
      <c r="BR1132" t="str">
        <f t="shared" si="593"/>
        <v>Enfermedad cardiovascular</v>
      </c>
    </row>
    <row r="1133" spans="1:70" x14ac:dyDescent="0.25">
      <c r="A1133" t="s">
        <v>1133</v>
      </c>
      <c r="B1133">
        <v>52</v>
      </c>
      <c r="C1133" t="str">
        <f t="shared" si="564"/>
        <v>Adulto</v>
      </c>
      <c r="D1133" t="s">
        <v>1</v>
      </c>
      <c r="E1133">
        <v>21.1</v>
      </c>
      <c r="F1133" t="str">
        <f t="shared" si="565"/>
        <v>Peso Normal</v>
      </c>
      <c r="G1133">
        <v>0</v>
      </c>
      <c r="H1133" t="str">
        <f t="shared" si="566"/>
        <v>No tiene herencia</v>
      </c>
      <c r="I1133">
        <v>103</v>
      </c>
      <c r="J1133">
        <v>85</v>
      </c>
      <c r="K1133">
        <v>78</v>
      </c>
      <c r="L1133" t="str">
        <f t="shared" si="567"/>
        <v>Normal</v>
      </c>
      <c r="M1133">
        <v>70</v>
      </c>
      <c r="N1133" t="str">
        <f t="shared" si="568"/>
        <v>Normal</v>
      </c>
      <c r="O1133">
        <v>2</v>
      </c>
      <c r="P1133" t="str">
        <f t="shared" si="569"/>
        <v>Ligera limitaciones</v>
      </c>
      <c r="Q1133">
        <v>0</v>
      </c>
      <c r="R1133" t="str">
        <f t="shared" si="570"/>
        <v>No tiene cetoacidosis</v>
      </c>
      <c r="S1133">
        <v>0</v>
      </c>
      <c r="T1133" t="str">
        <f t="shared" si="571"/>
        <v>No tiene Insuficiencia</v>
      </c>
      <c r="U1133">
        <v>1</v>
      </c>
      <c r="V1133" t="str">
        <f t="shared" si="572"/>
        <v>Hipertenso</v>
      </c>
      <c r="W1133">
        <v>1</v>
      </c>
      <c r="X1133" t="str">
        <f t="shared" si="561"/>
        <v>Normal</v>
      </c>
      <c r="Y1133">
        <v>23</v>
      </c>
      <c r="Z1133" t="str">
        <f t="shared" si="562"/>
        <v>Normal</v>
      </c>
      <c r="AA1133">
        <v>90</v>
      </c>
      <c r="AB1133" t="str">
        <f t="shared" si="573"/>
        <v>Funcion disminuida</v>
      </c>
      <c r="AC1133">
        <v>14</v>
      </c>
      <c r="AD1133" t="str">
        <f t="shared" si="574"/>
        <v>Normal</v>
      </c>
      <c r="AE1133">
        <v>12</v>
      </c>
      <c r="AF1133" t="str">
        <f t="shared" si="575"/>
        <v>Normal</v>
      </c>
      <c r="AG1133">
        <v>1925</v>
      </c>
      <c r="AH1133" t="str">
        <f t="shared" si="576"/>
        <v>Poliuria</v>
      </c>
      <c r="AI1133">
        <v>0</v>
      </c>
      <c r="AJ1133" t="str">
        <f t="shared" si="577"/>
        <v>No Diabetico</v>
      </c>
      <c r="AK1133">
        <v>123</v>
      </c>
      <c r="AL1133" t="str">
        <f t="shared" si="578"/>
        <v>Prediabetes</v>
      </c>
      <c r="AM1133">
        <v>5.6</v>
      </c>
      <c r="AN1133" t="str">
        <f t="shared" si="579"/>
        <v>Normal</v>
      </c>
      <c r="AO1133">
        <v>172</v>
      </c>
      <c r="AP1133" t="str">
        <f t="shared" si="580"/>
        <v>Normal</v>
      </c>
      <c r="AQ1133">
        <v>83</v>
      </c>
      <c r="AR1133" t="str">
        <f t="shared" si="581"/>
        <v>Normal</v>
      </c>
      <c r="AS1133">
        <v>51</v>
      </c>
      <c r="AT1133" t="str">
        <f t="shared" si="582"/>
        <v>Bajo</v>
      </c>
      <c r="AU1133">
        <v>128</v>
      </c>
      <c r="AV1133" t="str">
        <f t="shared" si="583"/>
        <v>Normal</v>
      </c>
      <c r="AW1133">
        <v>142</v>
      </c>
      <c r="AX1133" t="str">
        <f t="shared" si="584"/>
        <v>Normal</v>
      </c>
      <c r="AY1133">
        <v>4.8</v>
      </c>
      <c r="AZ1133" t="str">
        <f t="shared" si="585"/>
        <v>Normal</v>
      </c>
      <c r="BA1133">
        <v>15.4</v>
      </c>
      <c r="BB1133" t="str">
        <f t="shared" si="563"/>
        <v>Normal</v>
      </c>
      <c r="BC1133">
        <v>9.9</v>
      </c>
      <c r="BD1133" t="str">
        <f t="shared" si="586"/>
        <v>Normal</v>
      </c>
      <c r="BE1133">
        <v>2.6</v>
      </c>
      <c r="BF1133" t="str">
        <f t="shared" si="587"/>
        <v>Normal</v>
      </c>
      <c r="BG1133">
        <v>1</v>
      </c>
      <c r="BH1133" t="str">
        <f t="shared" si="588"/>
        <v>Toma ECA</v>
      </c>
      <c r="BI1133">
        <v>0</v>
      </c>
      <c r="BJ1133" t="str">
        <f t="shared" si="589"/>
        <v>No toma ARB</v>
      </c>
      <c r="BK1133">
        <v>0</v>
      </c>
      <c r="BL1133" t="str">
        <f t="shared" si="590"/>
        <v>No toma diureticos</v>
      </c>
      <c r="BM1133">
        <v>0</v>
      </c>
      <c r="BN1133" t="str">
        <f t="shared" si="591"/>
        <v>No toma estatinas</v>
      </c>
      <c r="BO1133">
        <v>0</v>
      </c>
      <c r="BP1133" t="str">
        <f t="shared" si="592"/>
        <v>Sano</v>
      </c>
      <c r="BQ1133">
        <v>0</v>
      </c>
      <c r="BR1133" t="str">
        <f t="shared" si="593"/>
        <v>Sano</v>
      </c>
    </row>
    <row r="1134" spans="1:70" x14ac:dyDescent="0.25">
      <c r="A1134" t="s">
        <v>1134</v>
      </c>
      <c r="B1134">
        <v>37</v>
      </c>
      <c r="C1134" t="str">
        <f t="shared" si="564"/>
        <v>Adulto</v>
      </c>
      <c r="D1134" t="s">
        <v>1</v>
      </c>
      <c r="E1134">
        <v>19.7</v>
      </c>
      <c r="F1134" t="str">
        <f t="shared" si="565"/>
        <v>Peso Normal</v>
      </c>
      <c r="G1134">
        <v>1</v>
      </c>
      <c r="H1134" t="str">
        <f t="shared" si="566"/>
        <v>Tiene herencia</v>
      </c>
      <c r="I1134">
        <v>124</v>
      </c>
      <c r="J1134">
        <v>71</v>
      </c>
      <c r="K1134">
        <v>85</v>
      </c>
      <c r="L1134" t="str">
        <f t="shared" si="567"/>
        <v>Normal</v>
      </c>
      <c r="M1134">
        <v>52</v>
      </c>
      <c r="N1134" t="str">
        <f t="shared" si="568"/>
        <v>Normal</v>
      </c>
      <c r="O1134">
        <v>1</v>
      </c>
      <c r="P1134" t="str">
        <f t="shared" si="569"/>
        <v>Sin limitaciones</v>
      </c>
      <c r="Q1134">
        <v>0</v>
      </c>
      <c r="R1134" t="str">
        <f t="shared" si="570"/>
        <v>No tiene cetoacidosis</v>
      </c>
      <c r="S1134">
        <v>0</v>
      </c>
      <c r="T1134" t="str">
        <f t="shared" si="571"/>
        <v>No tiene Insuficiencia</v>
      </c>
      <c r="U1134">
        <v>0</v>
      </c>
      <c r="V1134" t="str">
        <f t="shared" si="572"/>
        <v>Normotenso</v>
      </c>
      <c r="W1134">
        <v>0.8</v>
      </c>
      <c r="X1134" t="str">
        <f t="shared" si="561"/>
        <v>Normal</v>
      </c>
      <c r="Y1134">
        <v>22</v>
      </c>
      <c r="Z1134" t="str">
        <f t="shared" si="562"/>
        <v>Normal</v>
      </c>
      <c r="AA1134">
        <v>60</v>
      </c>
      <c r="AB1134" t="str">
        <f t="shared" si="573"/>
        <v>Funcion disminuida</v>
      </c>
      <c r="AC1134">
        <v>9</v>
      </c>
      <c r="AD1134" t="str">
        <f t="shared" si="574"/>
        <v>Normal</v>
      </c>
      <c r="AE1134">
        <v>7</v>
      </c>
      <c r="AF1134" t="str">
        <f t="shared" si="575"/>
        <v>Normal</v>
      </c>
      <c r="AG1134">
        <v>1631</v>
      </c>
      <c r="AH1134" t="str">
        <f t="shared" si="576"/>
        <v>Poliuria</v>
      </c>
      <c r="AI1134">
        <v>0</v>
      </c>
      <c r="AJ1134" t="str">
        <f t="shared" si="577"/>
        <v>No Diabetico</v>
      </c>
      <c r="AK1134">
        <v>105</v>
      </c>
      <c r="AL1134" t="str">
        <f t="shared" si="578"/>
        <v>Prediabetes</v>
      </c>
      <c r="AM1134">
        <v>5.3</v>
      </c>
      <c r="AN1134" t="str">
        <f t="shared" si="579"/>
        <v>Normal</v>
      </c>
      <c r="AO1134">
        <v>175</v>
      </c>
      <c r="AP1134" t="str">
        <f t="shared" si="580"/>
        <v>Normal</v>
      </c>
      <c r="AQ1134">
        <v>90</v>
      </c>
      <c r="AR1134" t="str">
        <f t="shared" si="581"/>
        <v>Normal</v>
      </c>
      <c r="AS1134">
        <v>41</v>
      </c>
      <c r="AT1134" t="str">
        <f t="shared" si="582"/>
        <v>Bajo</v>
      </c>
      <c r="AU1134">
        <v>81</v>
      </c>
      <c r="AV1134" t="str">
        <f t="shared" si="583"/>
        <v>Normal</v>
      </c>
      <c r="AW1134">
        <v>139</v>
      </c>
      <c r="AX1134" t="str">
        <f t="shared" si="584"/>
        <v>Normal</v>
      </c>
      <c r="AY1134">
        <v>4.5</v>
      </c>
      <c r="AZ1134" t="str">
        <f t="shared" si="585"/>
        <v>Normal</v>
      </c>
      <c r="BA1134">
        <v>15.8</v>
      </c>
      <c r="BB1134" t="str">
        <f t="shared" si="563"/>
        <v>Normal</v>
      </c>
      <c r="BC1134">
        <v>9.6</v>
      </c>
      <c r="BD1134" t="str">
        <f t="shared" si="586"/>
        <v>Normal</v>
      </c>
      <c r="BE1134">
        <v>3.3</v>
      </c>
      <c r="BF1134" t="str">
        <f t="shared" si="587"/>
        <v>Normal</v>
      </c>
      <c r="BG1134">
        <v>0</v>
      </c>
      <c r="BH1134" t="str">
        <f t="shared" si="588"/>
        <v>No Toma ECA</v>
      </c>
      <c r="BI1134">
        <v>0</v>
      </c>
      <c r="BJ1134" t="str">
        <f t="shared" si="589"/>
        <v>No toma ARB</v>
      </c>
      <c r="BK1134">
        <v>1</v>
      </c>
      <c r="BL1134" t="str">
        <f t="shared" si="590"/>
        <v>Toma diureticos</v>
      </c>
      <c r="BM1134">
        <v>1</v>
      </c>
      <c r="BN1134" t="str">
        <f t="shared" si="591"/>
        <v>Toma estatinas</v>
      </c>
      <c r="BO1134">
        <v>0</v>
      </c>
      <c r="BP1134" t="str">
        <f t="shared" si="592"/>
        <v>Sano</v>
      </c>
      <c r="BQ1134">
        <v>0</v>
      </c>
      <c r="BR1134" t="str">
        <f t="shared" si="593"/>
        <v>Sano</v>
      </c>
    </row>
    <row r="1135" spans="1:70" x14ac:dyDescent="0.25">
      <c r="A1135" t="s">
        <v>1135</v>
      </c>
      <c r="B1135">
        <v>59</v>
      </c>
      <c r="C1135" t="str">
        <f t="shared" si="564"/>
        <v>Adulto</v>
      </c>
      <c r="D1135" t="s">
        <v>6</v>
      </c>
      <c r="E1135">
        <v>31.4</v>
      </c>
      <c r="F1135" t="str">
        <f t="shared" si="565"/>
        <v>Obesidad I</v>
      </c>
      <c r="G1135">
        <v>1</v>
      </c>
      <c r="H1135" t="str">
        <f t="shared" si="566"/>
        <v>Tiene herencia</v>
      </c>
      <c r="I1135">
        <v>189</v>
      </c>
      <c r="J1135">
        <v>94</v>
      </c>
      <c r="K1135">
        <v>83</v>
      </c>
      <c r="L1135" t="str">
        <f t="shared" si="567"/>
        <v>Normal</v>
      </c>
      <c r="M1135">
        <v>30</v>
      </c>
      <c r="N1135" t="str">
        <f t="shared" si="568"/>
        <v>Reducida</v>
      </c>
      <c r="O1135">
        <v>3</v>
      </c>
      <c r="P1135" t="str">
        <f t="shared" si="569"/>
        <v>Limitacion marcada</v>
      </c>
      <c r="Q1135">
        <v>0</v>
      </c>
      <c r="R1135" t="str">
        <f t="shared" si="570"/>
        <v>No tiene cetoacidosis</v>
      </c>
      <c r="S1135">
        <v>1</v>
      </c>
      <c r="T1135" t="str">
        <f t="shared" si="571"/>
        <v>Tiene Insuficiencia</v>
      </c>
      <c r="U1135">
        <v>1</v>
      </c>
      <c r="V1135" t="str">
        <f t="shared" si="572"/>
        <v>Hipertenso</v>
      </c>
      <c r="W1135">
        <v>1.8</v>
      </c>
      <c r="X1135" t="str">
        <f t="shared" si="561"/>
        <v>Alto</v>
      </c>
      <c r="Y1135">
        <v>92</v>
      </c>
      <c r="Z1135" t="str">
        <f t="shared" si="562"/>
        <v>Elevado</v>
      </c>
      <c r="AA1135">
        <v>29</v>
      </c>
      <c r="AB1135" t="str">
        <f t="shared" si="573"/>
        <v>Dismucion grave</v>
      </c>
      <c r="AC1135">
        <v>1616</v>
      </c>
      <c r="AD1135" t="str">
        <f t="shared" si="574"/>
        <v>Proteinuria</v>
      </c>
      <c r="AE1135">
        <v>1292</v>
      </c>
      <c r="AF1135" t="str">
        <f t="shared" si="575"/>
        <v>Macroalbuminuria</v>
      </c>
      <c r="AG1135">
        <v>724</v>
      </c>
      <c r="AH1135" t="str">
        <f t="shared" si="576"/>
        <v>Poliuria</v>
      </c>
      <c r="AI1135">
        <v>1</v>
      </c>
      <c r="AJ1135" t="str">
        <f t="shared" si="577"/>
        <v>Diabetico</v>
      </c>
      <c r="AK1135">
        <v>171</v>
      </c>
      <c r="AL1135" t="str">
        <f t="shared" si="578"/>
        <v>Diabetes</v>
      </c>
      <c r="AM1135">
        <v>9.4</v>
      </c>
      <c r="AN1135" t="str">
        <f t="shared" si="579"/>
        <v>Diabetes</v>
      </c>
      <c r="AO1135">
        <v>315</v>
      </c>
      <c r="AP1135" t="str">
        <f t="shared" si="580"/>
        <v>Riesgo</v>
      </c>
      <c r="AQ1135">
        <v>191</v>
      </c>
      <c r="AR1135" t="str">
        <f t="shared" si="581"/>
        <v>Muy alto</v>
      </c>
      <c r="AS1135">
        <v>44</v>
      </c>
      <c r="AT1135" t="str">
        <f t="shared" si="582"/>
        <v>Bajo</v>
      </c>
      <c r="AU1135">
        <v>428</v>
      </c>
      <c r="AV1135" t="str">
        <f t="shared" si="583"/>
        <v>Alto</v>
      </c>
      <c r="AW1135">
        <v>135</v>
      </c>
      <c r="AX1135" t="str">
        <f t="shared" si="584"/>
        <v>Normal</v>
      </c>
      <c r="AY1135">
        <v>5</v>
      </c>
      <c r="AZ1135" t="str">
        <f t="shared" si="585"/>
        <v>Normal</v>
      </c>
      <c r="BA1135">
        <v>8.6999999999999993</v>
      </c>
      <c r="BB1135" t="str">
        <f t="shared" si="563"/>
        <v>Baja</v>
      </c>
      <c r="BC1135">
        <v>8.1</v>
      </c>
      <c r="BD1135" t="str">
        <f t="shared" si="586"/>
        <v>Bajo</v>
      </c>
      <c r="BE1135">
        <v>5.0999999999999996</v>
      </c>
      <c r="BF1135" t="str">
        <f t="shared" si="587"/>
        <v>Alto</v>
      </c>
      <c r="BG1135">
        <v>0</v>
      </c>
      <c r="BH1135" t="str">
        <f t="shared" si="588"/>
        <v>No Toma ECA</v>
      </c>
      <c r="BI1135">
        <v>1</v>
      </c>
      <c r="BJ1135" t="str">
        <f t="shared" si="589"/>
        <v>Toma ARB</v>
      </c>
      <c r="BK1135">
        <v>1</v>
      </c>
      <c r="BL1135" t="str">
        <f t="shared" si="590"/>
        <v>Toma diureticos</v>
      </c>
      <c r="BM1135">
        <v>1</v>
      </c>
      <c r="BN1135" t="str">
        <f t="shared" si="591"/>
        <v>Toma estatinas</v>
      </c>
      <c r="BO1135">
        <v>1</v>
      </c>
      <c r="BP1135" t="str">
        <f t="shared" si="592"/>
        <v>Enfermedad renal</v>
      </c>
      <c r="BQ1135">
        <v>0</v>
      </c>
      <c r="BR1135" t="str">
        <f t="shared" si="593"/>
        <v>Sano</v>
      </c>
    </row>
    <row r="1136" spans="1:70" x14ac:dyDescent="0.25">
      <c r="A1136" t="s">
        <v>1136</v>
      </c>
      <c r="B1136">
        <v>55</v>
      </c>
      <c r="C1136" t="str">
        <f t="shared" si="564"/>
        <v>Adulto</v>
      </c>
      <c r="D1136" t="s">
        <v>1</v>
      </c>
      <c r="E1136">
        <v>18.3</v>
      </c>
      <c r="F1136" t="str">
        <f t="shared" si="565"/>
        <v>Bajo peso</v>
      </c>
      <c r="G1136">
        <v>0</v>
      </c>
      <c r="H1136" t="str">
        <f t="shared" si="566"/>
        <v>No tiene herencia</v>
      </c>
      <c r="I1136">
        <v>104</v>
      </c>
      <c r="J1136">
        <v>72</v>
      </c>
      <c r="K1136">
        <v>85</v>
      </c>
      <c r="L1136" t="str">
        <f t="shared" si="567"/>
        <v>Normal</v>
      </c>
      <c r="M1136">
        <v>70</v>
      </c>
      <c r="N1136" t="str">
        <f t="shared" si="568"/>
        <v>Normal</v>
      </c>
      <c r="O1136">
        <v>1</v>
      </c>
      <c r="P1136" t="str">
        <f t="shared" si="569"/>
        <v>Sin limitaciones</v>
      </c>
      <c r="Q1136">
        <v>0</v>
      </c>
      <c r="R1136" t="str">
        <f t="shared" si="570"/>
        <v>No tiene cetoacidosis</v>
      </c>
      <c r="S1136">
        <v>0</v>
      </c>
      <c r="T1136" t="str">
        <f t="shared" si="571"/>
        <v>No tiene Insuficiencia</v>
      </c>
      <c r="U1136">
        <v>0</v>
      </c>
      <c r="V1136" t="str">
        <f t="shared" si="572"/>
        <v>Normotenso</v>
      </c>
      <c r="W1136">
        <v>1</v>
      </c>
      <c r="X1136" t="str">
        <f t="shared" si="561"/>
        <v>Normal</v>
      </c>
      <c r="Y1136">
        <v>33</v>
      </c>
      <c r="Z1136" t="str">
        <f t="shared" si="562"/>
        <v>Normal</v>
      </c>
      <c r="AA1136">
        <v>61</v>
      </c>
      <c r="AB1136" t="str">
        <f t="shared" si="573"/>
        <v>Funcion disminuida</v>
      </c>
      <c r="AC1136">
        <v>23</v>
      </c>
      <c r="AD1136" t="str">
        <f t="shared" si="574"/>
        <v>Normal</v>
      </c>
      <c r="AE1136">
        <v>16</v>
      </c>
      <c r="AF1136" t="str">
        <f t="shared" si="575"/>
        <v>Normal</v>
      </c>
      <c r="AG1136">
        <v>1118</v>
      </c>
      <c r="AH1136" t="str">
        <f t="shared" si="576"/>
        <v>Poliuria</v>
      </c>
      <c r="AI1136">
        <v>1</v>
      </c>
      <c r="AJ1136" t="str">
        <f t="shared" si="577"/>
        <v>Diabetico</v>
      </c>
      <c r="AK1136">
        <v>107</v>
      </c>
      <c r="AL1136" t="str">
        <f t="shared" si="578"/>
        <v>Prediabetes</v>
      </c>
      <c r="AM1136">
        <v>5.2</v>
      </c>
      <c r="AN1136" t="str">
        <f t="shared" si="579"/>
        <v>Normal</v>
      </c>
      <c r="AO1136">
        <v>189</v>
      </c>
      <c r="AP1136" t="str">
        <f t="shared" si="580"/>
        <v>Normal</v>
      </c>
      <c r="AQ1136">
        <v>80</v>
      </c>
      <c r="AR1136" t="str">
        <f t="shared" si="581"/>
        <v>Normal</v>
      </c>
      <c r="AS1136">
        <v>53</v>
      </c>
      <c r="AT1136" t="str">
        <f t="shared" si="582"/>
        <v>Bajo</v>
      </c>
      <c r="AU1136">
        <v>90</v>
      </c>
      <c r="AV1136" t="str">
        <f t="shared" si="583"/>
        <v>Normal</v>
      </c>
      <c r="AW1136">
        <v>141</v>
      </c>
      <c r="AX1136" t="str">
        <f t="shared" si="584"/>
        <v>Normal</v>
      </c>
      <c r="AY1136">
        <v>3.5</v>
      </c>
      <c r="AZ1136" t="str">
        <f t="shared" si="585"/>
        <v>Normal</v>
      </c>
      <c r="BA1136">
        <v>15</v>
      </c>
      <c r="BB1136" t="str">
        <f t="shared" si="563"/>
        <v>Normal</v>
      </c>
      <c r="BC1136">
        <v>10.199999999999999</v>
      </c>
      <c r="BD1136" t="str">
        <f t="shared" si="586"/>
        <v>Normal</v>
      </c>
      <c r="BE1136">
        <v>2.8</v>
      </c>
      <c r="BF1136" t="str">
        <f t="shared" si="587"/>
        <v>Normal</v>
      </c>
      <c r="BG1136">
        <v>1</v>
      </c>
      <c r="BH1136" t="str">
        <f t="shared" si="588"/>
        <v>Toma ECA</v>
      </c>
      <c r="BI1136">
        <v>1</v>
      </c>
      <c r="BJ1136" t="str">
        <f t="shared" si="589"/>
        <v>Toma ARB</v>
      </c>
      <c r="BK1136">
        <v>0</v>
      </c>
      <c r="BL1136" t="str">
        <f t="shared" si="590"/>
        <v>No toma diureticos</v>
      </c>
      <c r="BM1136">
        <v>0</v>
      </c>
      <c r="BN1136" t="str">
        <f t="shared" si="591"/>
        <v>No toma estatinas</v>
      </c>
      <c r="BO1136">
        <v>0</v>
      </c>
      <c r="BP1136" t="str">
        <f t="shared" si="592"/>
        <v>Sano</v>
      </c>
      <c r="BQ1136">
        <v>1</v>
      </c>
      <c r="BR1136" t="str">
        <f t="shared" si="593"/>
        <v>Enfermedad cardiovascular</v>
      </c>
    </row>
    <row r="1137" spans="1:70" x14ac:dyDescent="0.25">
      <c r="A1137" t="s">
        <v>1137</v>
      </c>
      <c r="B1137">
        <v>56</v>
      </c>
      <c r="C1137" t="str">
        <f t="shared" si="564"/>
        <v>Adulto</v>
      </c>
      <c r="D1137" t="s">
        <v>6</v>
      </c>
      <c r="E1137">
        <v>20.8</v>
      </c>
      <c r="F1137" t="str">
        <f t="shared" si="565"/>
        <v>Peso Normal</v>
      </c>
      <c r="G1137">
        <v>0</v>
      </c>
      <c r="H1137" t="str">
        <f t="shared" si="566"/>
        <v>No tiene herencia</v>
      </c>
      <c r="I1137">
        <v>130</v>
      </c>
      <c r="J1137">
        <v>81</v>
      </c>
      <c r="K1137">
        <v>80</v>
      </c>
      <c r="L1137" t="str">
        <f t="shared" si="567"/>
        <v>Normal</v>
      </c>
      <c r="M1137">
        <v>56</v>
      </c>
      <c r="N1137" t="str">
        <f t="shared" si="568"/>
        <v>Normal</v>
      </c>
      <c r="O1137">
        <v>2</v>
      </c>
      <c r="P1137" t="str">
        <f t="shared" si="569"/>
        <v>Ligera limitaciones</v>
      </c>
      <c r="Q1137">
        <v>0</v>
      </c>
      <c r="R1137" t="str">
        <f t="shared" si="570"/>
        <v>No tiene cetoacidosis</v>
      </c>
      <c r="S1137">
        <v>0</v>
      </c>
      <c r="T1137" t="str">
        <f t="shared" si="571"/>
        <v>No tiene Insuficiencia</v>
      </c>
      <c r="U1137">
        <v>0</v>
      </c>
      <c r="V1137" t="str">
        <f t="shared" si="572"/>
        <v>Normotenso</v>
      </c>
      <c r="W1137">
        <v>1.1000000000000001</v>
      </c>
      <c r="X1137" t="str">
        <f t="shared" si="561"/>
        <v>Alto</v>
      </c>
      <c r="Y1137">
        <v>27</v>
      </c>
      <c r="Z1137" t="str">
        <f t="shared" si="562"/>
        <v>Normal</v>
      </c>
      <c r="AA1137">
        <v>77</v>
      </c>
      <c r="AB1137" t="str">
        <f t="shared" si="573"/>
        <v>Funcion disminuida</v>
      </c>
      <c r="AC1137">
        <v>16</v>
      </c>
      <c r="AD1137" t="str">
        <f t="shared" si="574"/>
        <v>Normal</v>
      </c>
      <c r="AE1137">
        <v>11</v>
      </c>
      <c r="AF1137" t="str">
        <f t="shared" si="575"/>
        <v>Normal</v>
      </c>
      <c r="AG1137">
        <v>1583</v>
      </c>
      <c r="AH1137" t="str">
        <f t="shared" si="576"/>
        <v>Poliuria</v>
      </c>
      <c r="AI1137">
        <v>0</v>
      </c>
      <c r="AJ1137" t="str">
        <f t="shared" si="577"/>
        <v>No Diabetico</v>
      </c>
      <c r="AK1137">
        <v>86</v>
      </c>
      <c r="AL1137" t="str">
        <f t="shared" si="578"/>
        <v>Normal</v>
      </c>
      <c r="AM1137">
        <v>6.2</v>
      </c>
      <c r="AN1137" t="str">
        <f t="shared" si="579"/>
        <v>Prediabetes</v>
      </c>
      <c r="AO1137">
        <v>167</v>
      </c>
      <c r="AP1137" t="str">
        <f t="shared" si="580"/>
        <v>Normal</v>
      </c>
      <c r="AQ1137">
        <v>117</v>
      </c>
      <c r="AR1137" t="str">
        <f t="shared" si="581"/>
        <v>Casi normal</v>
      </c>
      <c r="AS1137">
        <v>65</v>
      </c>
      <c r="AT1137" t="str">
        <f t="shared" si="582"/>
        <v>Normal</v>
      </c>
      <c r="AU1137">
        <v>117</v>
      </c>
      <c r="AV1137" t="str">
        <f t="shared" si="583"/>
        <v>Normal</v>
      </c>
      <c r="AW1137">
        <v>145</v>
      </c>
      <c r="AX1137" t="str">
        <f t="shared" si="584"/>
        <v>Normal</v>
      </c>
      <c r="AY1137">
        <v>4.0999999999999996</v>
      </c>
      <c r="AZ1137" t="str">
        <f t="shared" si="585"/>
        <v>Normal</v>
      </c>
      <c r="BA1137">
        <v>15.1</v>
      </c>
      <c r="BB1137" t="str">
        <f t="shared" si="563"/>
        <v>Normal</v>
      </c>
      <c r="BC1137">
        <v>9.6999999999999993</v>
      </c>
      <c r="BD1137" t="str">
        <f t="shared" si="586"/>
        <v>Normal</v>
      </c>
      <c r="BE1137">
        <v>3.5</v>
      </c>
      <c r="BF1137" t="str">
        <f t="shared" si="587"/>
        <v>Normal</v>
      </c>
      <c r="BG1137">
        <v>1</v>
      </c>
      <c r="BH1137" t="str">
        <f t="shared" si="588"/>
        <v>Toma ECA</v>
      </c>
      <c r="BI1137">
        <v>1</v>
      </c>
      <c r="BJ1137" t="str">
        <f t="shared" si="589"/>
        <v>Toma ARB</v>
      </c>
      <c r="BK1137">
        <v>0</v>
      </c>
      <c r="BL1137" t="str">
        <f t="shared" si="590"/>
        <v>No toma diureticos</v>
      </c>
      <c r="BM1137">
        <v>0</v>
      </c>
      <c r="BN1137" t="str">
        <f t="shared" si="591"/>
        <v>No toma estatinas</v>
      </c>
      <c r="BO1137">
        <v>0</v>
      </c>
      <c r="BP1137" t="str">
        <f t="shared" si="592"/>
        <v>Sano</v>
      </c>
      <c r="BQ1137">
        <v>0</v>
      </c>
      <c r="BR1137" t="str">
        <f t="shared" si="593"/>
        <v>Sano</v>
      </c>
    </row>
    <row r="1138" spans="1:70" x14ac:dyDescent="0.25">
      <c r="A1138" t="s">
        <v>1138</v>
      </c>
      <c r="B1138">
        <v>54</v>
      </c>
      <c r="C1138" t="str">
        <f t="shared" si="564"/>
        <v>Adulto</v>
      </c>
      <c r="D1138" t="s">
        <v>6</v>
      </c>
      <c r="E1138">
        <v>27</v>
      </c>
      <c r="F1138" t="str">
        <f t="shared" si="565"/>
        <v>Sobrepeso</v>
      </c>
      <c r="G1138">
        <v>1</v>
      </c>
      <c r="H1138" t="str">
        <f t="shared" si="566"/>
        <v>Tiene herencia</v>
      </c>
      <c r="I1138">
        <v>109</v>
      </c>
      <c r="J1138">
        <v>81</v>
      </c>
      <c r="K1138">
        <v>86</v>
      </c>
      <c r="L1138" t="str">
        <f t="shared" si="567"/>
        <v>Normal</v>
      </c>
      <c r="M1138">
        <v>65</v>
      </c>
      <c r="N1138" t="str">
        <f t="shared" si="568"/>
        <v>Normal</v>
      </c>
      <c r="O1138">
        <v>2</v>
      </c>
      <c r="P1138" t="str">
        <f t="shared" si="569"/>
        <v>Ligera limitaciones</v>
      </c>
      <c r="Q1138">
        <v>0</v>
      </c>
      <c r="R1138" t="str">
        <f t="shared" si="570"/>
        <v>No tiene cetoacidosis</v>
      </c>
      <c r="S1138">
        <v>0</v>
      </c>
      <c r="T1138" t="str">
        <f t="shared" si="571"/>
        <v>No tiene Insuficiencia</v>
      </c>
      <c r="U1138">
        <v>0</v>
      </c>
      <c r="V1138" t="str">
        <f t="shared" si="572"/>
        <v>Normotenso</v>
      </c>
      <c r="W1138">
        <v>0.9</v>
      </c>
      <c r="X1138" t="str">
        <f t="shared" si="561"/>
        <v>Normal</v>
      </c>
      <c r="Y1138">
        <v>34</v>
      </c>
      <c r="Z1138" t="str">
        <f t="shared" si="562"/>
        <v>Normal</v>
      </c>
      <c r="AA1138">
        <v>111</v>
      </c>
      <c r="AB1138" t="str">
        <f t="shared" si="573"/>
        <v>Normal</v>
      </c>
      <c r="AC1138">
        <v>29</v>
      </c>
      <c r="AD1138" t="str">
        <f t="shared" si="574"/>
        <v>Normal</v>
      </c>
      <c r="AE1138">
        <v>23</v>
      </c>
      <c r="AF1138" t="str">
        <f t="shared" si="575"/>
        <v>Normal</v>
      </c>
      <c r="AG1138">
        <v>1201</v>
      </c>
      <c r="AH1138" t="str">
        <f t="shared" si="576"/>
        <v>Poliuria</v>
      </c>
      <c r="AI1138">
        <v>1</v>
      </c>
      <c r="AJ1138" t="str">
        <f t="shared" si="577"/>
        <v>Diabetico</v>
      </c>
      <c r="AK1138">
        <v>83</v>
      </c>
      <c r="AL1138" t="str">
        <f t="shared" si="578"/>
        <v>Normal</v>
      </c>
      <c r="AM1138">
        <v>6.1</v>
      </c>
      <c r="AN1138" t="str">
        <f t="shared" si="579"/>
        <v>Prediabetes</v>
      </c>
      <c r="AO1138">
        <v>164</v>
      </c>
      <c r="AP1138" t="str">
        <f t="shared" si="580"/>
        <v>Normal</v>
      </c>
      <c r="AQ1138">
        <v>89</v>
      </c>
      <c r="AR1138" t="str">
        <f t="shared" si="581"/>
        <v>Normal</v>
      </c>
      <c r="AS1138">
        <v>45</v>
      </c>
      <c r="AT1138" t="str">
        <f t="shared" si="582"/>
        <v>Bajo</v>
      </c>
      <c r="AU1138">
        <v>90</v>
      </c>
      <c r="AV1138" t="str">
        <f t="shared" si="583"/>
        <v>Normal</v>
      </c>
      <c r="AW1138">
        <v>143</v>
      </c>
      <c r="AX1138" t="str">
        <f t="shared" si="584"/>
        <v>Normal</v>
      </c>
      <c r="AY1138">
        <v>4.5999999999999996</v>
      </c>
      <c r="AZ1138" t="str">
        <f t="shared" si="585"/>
        <v>Normal</v>
      </c>
      <c r="BA1138">
        <v>14.8</v>
      </c>
      <c r="BB1138" t="str">
        <f t="shared" si="563"/>
        <v>Normal</v>
      </c>
      <c r="BC1138">
        <v>9.8000000000000007</v>
      </c>
      <c r="BD1138" t="str">
        <f t="shared" si="586"/>
        <v>Normal</v>
      </c>
      <c r="BE1138">
        <v>4.3</v>
      </c>
      <c r="BF1138" t="str">
        <f t="shared" si="587"/>
        <v>Normal</v>
      </c>
      <c r="BG1138">
        <v>1</v>
      </c>
      <c r="BH1138" t="str">
        <f t="shared" si="588"/>
        <v>Toma ECA</v>
      </c>
      <c r="BI1138">
        <v>1</v>
      </c>
      <c r="BJ1138" t="str">
        <f t="shared" si="589"/>
        <v>Toma ARB</v>
      </c>
      <c r="BK1138">
        <v>1</v>
      </c>
      <c r="BL1138" t="str">
        <f t="shared" si="590"/>
        <v>Toma diureticos</v>
      </c>
      <c r="BM1138">
        <v>0</v>
      </c>
      <c r="BN1138" t="str">
        <f t="shared" si="591"/>
        <v>No toma estatinas</v>
      </c>
      <c r="BO1138">
        <v>0</v>
      </c>
      <c r="BP1138" t="str">
        <f t="shared" si="592"/>
        <v>Sano</v>
      </c>
      <c r="BQ1138">
        <v>1</v>
      </c>
      <c r="BR1138" t="str">
        <f t="shared" si="593"/>
        <v>Enfermedad cardiovascular</v>
      </c>
    </row>
    <row r="1139" spans="1:70" x14ac:dyDescent="0.25">
      <c r="A1139" t="s">
        <v>1139</v>
      </c>
      <c r="B1139">
        <v>50</v>
      </c>
      <c r="C1139" t="str">
        <f t="shared" si="564"/>
        <v>Adulto</v>
      </c>
      <c r="D1139" t="s">
        <v>6</v>
      </c>
      <c r="E1139">
        <v>18.7</v>
      </c>
      <c r="F1139" t="str">
        <f t="shared" si="565"/>
        <v>Peso Normal</v>
      </c>
      <c r="G1139">
        <v>0</v>
      </c>
      <c r="H1139" t="str">
        <f t="shared" si="566"/>
        <v>No tiene herencia</v>
      </c>
      <c r="I1139">
        <v>118</v>
      </c>
      <c r="J1139">
        <v>68</v>
      </c>
      <c r="K1139">
        <v>71</v>
      </c>
      <c r="L1139" t="str">
        <f t="shared" si="567"/>
        <v>Normal</v>
      </c>
      <c r="M1139">
        <v>51</v>
      </c>
      <c r="N1139" t="str">
        <f t="shared" si="568"/>
        <v>Normal</v>
      </c>
      <c r="O1139">
        <v>1</v>
      </c>
      <c r="P1139" t="str">
        <f t="shared" si="569"/>
        <v>Sin limitaciones</v>
      </c>
      <c r="Q1139">
        <v>0</v>
      </c>
      <c r="R1139" t="str">
        <f t="shared" si="570"/>
        <v>No tiene cetoacidosis</v>
      </c>
      <c r="S1139">
        <v>0</v>
      </c>
      <c r="T1139" t="str">
        <f t="shared" si="571"/>
        <v>No tiene Insuficiencia</v>
      </c>
      <c r="U1139">
        <v>1</v>
      </c>
      <c r="V1139" t="str">
        <f t="shared" si="572"/>
        <v>Hipertenso</v>
      </c>
      <c r="W1139">
        <v>0.8</v>
      </c>
      <c r="X1139" t="str">
        <f t="shared" si="561"/>
        <v>Normal</v>
      </c>
      <c r="Y1139">
        <v>29</v>
      </c>
      <c r="Z1139" t="str">
        <f t="shared" si="562"/>
        <v>Normal</v>
      </c>
      <c r="AA1139">
        <v>76</v>
      </c>
      <c r="AB1139" t="str">
        <f t="shared" si="573"/>
        <v>Funcion disminuida</v>
      </c>
      <c r="AC1139">
        <v>5</v>
      </c>
      <c r="AD1139" t="str">
        <f t="shared" si="574"/>
        <v>Normal</v>
      </c>
      <c r="AE1139">
        <v>3</v>
      </c>
      <c r="AF1139" t="str">
        <f t="shared" si="575"/>
        <v>Normal</v>
      </c>
      <c r="AG1139">
        <v>1013</v>
      </c>
      <c r="AH1139" t="str">
        <f t="shared" si="576"/>
        <v>Poliuria</v>
      </c>
      <c r="AI1139">
        <v>0</v>
      </c>
      <c r="AJ1139" t="str">
        <f t="shared" si="577"/>
        <v>No Diabetico</v>
      </c>
      <c r="AK1139">
        <v>105</v>
      </c>
      <c r="AL1139" t="str">
        <f t="shared" si="578"/>
        <v>Prediabetes</v>
      </c>
      <c r="AM1139">
        <v>5.3</v>
      </c>
      <c r="AN1139" t="str">
        <f t="shared" si="579"/>
        <v>Normal</v>
      </c>
      <c r="AO1139">
        <v>209</v>
      </c>
      <c r="AP1139" t="str">
        <f t="shared" si="580"/>
        <v>Alto</v>
      </c>
      <c r="AQ1139">
        <v>119</v>
      </c>
      <c r="AR1139" t="str">
        <f t="shared" si="581"/>
        <v>Casi normal</v>
      </c>
      <c r="AS1139">
        <v>59</v>
      </c>
      <c r="AT1139" t="str">
        <f t="shared" si="582"/>
        <v>Bajo</v>
      </c>
      <c r="AU1139">
        <v>127</v>
      </c>
      <c r="AV1139" t="str">
        <f t="shared" si="583"/>
        <v>Normal</v>
      </c>
      <c r="AW1139">
        <v>141</v>
      </c>
      <c r="AX1139" t="str">
        <f t="shared" si="584"/>
        <v>Normal</v>
      </c>
      <c r="AY1139">
        <v>4</v>
      </c>
      <c r="AZ1139" t="str">
        <f t="shared" si="585"/>
        <v>Normal</v>
      </c>
      <c r="BA1139">
        <v>15.1</v>
      </c>
      <c r="BB1139" t="str">
        <f t="shared" si="563"/>
        <v>Normal</v>
      </c>
      <c r="BC1139">
        <v>8.6999999999999993</v>
      </c>
      <c r="BD1139" t="str">
        <f t="shared" si="586"/>
        <v>Normal</v>
      </c>
      <c r="BE1139">
        <v>4.4000000000000004</v>
      </c>
      <c r="BF1139" t="str">
        <f t="shared" si="587"/>
        <v>Normal</v>
      </c>
      <c r="BG1139">
        <v>0</v>
      </c>
      <c r="BH1139" t="str">
        <f t="shared" si="588"/>
        <v>No Toma ECA</v>
      </c>
      <c r="BI1139">
        <v>1</v>
      </c>
      <c r="BJ1139" t="str">
        <f t="shared" si="589"/>
        <v>Toma ARB</v>
      </c>
      <c r="BK1139">
        <v>0</v>
      </c>
      <c r="BL1139" t="str">
        <f t="shared" si="590"/>
        <v>No toma diureticos</v>
      </c>
      <c r="BM1139">
        <v>1</v>
      </c>
      <c r="BN1139" t="str">
        <f t="shared" si="591"/>
        <v>Toma estatinas</v>
      </c>
      <c r="BO1139">
        <v>0</v>
      </c>
      <c r="BP1139" t="str">
        <f t="shared" si="592"/>
        <v>Sano</v>
      </c>
      <c r="BQ1139">
        <v>0</v>
      </c>
      <c r="BR1139" t="str">
        <f t="shared" si="593"/>
        <v>Sano</v>
      </c>
    </row>
    <row r="1140" spans="1:70" x14ac:dyDescent="0.25">
      <c r="A1140" t="s">
        <v>1140</v>
      </c>
      <c r="B1140">
        <v>32</v>
      </c>
      <c r="C1140" t="str">
        <f t="shared" si="564"/>
        <v>Adulto</v>
      </c>
      <c r="D1140" t="s">
        <v>1</v>
      </c>
      <c r="E1140">
        <v>24.2</v>
      </c>
      <c r="F1140" t="str">
        <f t="shared" si="565"/>
        <v>Peso Normal</v>
      </c>
      <c r="G1140">
        <v>0</v>
      </c>
      <c r="H1140" t="str">
        <f t="shared" si="566"/>
        <v>No tiene herencia</v>
      </c>
      <c r="I1140">
        <v>109</v>
      </c>
      <c r="J1140">
        <v>70</v>
      </c>
      <c r="K1140">
        <v>87</v>
      </c>
      <c r="L1140" t="str">
        <f t="shared" si="567"/>
        <v>Normal</v>
      </c>
      <c r="M1140">
        <v>62</v>
      </c>
      <c r="N1140" t="str">
        <f t="shared" si="568"/>
        <v>Normal</v>
      </c>
      <c r="O1140">
        <v>2</v>
      </c>
      <c r="P1140" t="str">
        <f t="shared" si="569"/>
        <v>Ligera limitaciones</v>
      </c>
      <c r="Q1140">
        <v>0</v>
      </c>
      <c r="R1140" t="str">
        <f t="shared" si="570"/>
        <v>No tiene cetoacidosis</v>
      </c>
      <c r="S1140">
        <v>0</v>
      </c>
      <c r="T1140" t="str">
        <f t="shared" si="571"/>
        <v>No tiene Insuficiencia</v>
      </c>
      <c r="U1140">
        <v>1</v>
      </c>
      <c r="V1140" t="str">
        <f t="shared" si="572"/>
        <v>Hipertenso</v>
      </c>
      <c r="W1140">
        <v>0.7</v>
      </c>
      <c r="X1140" t="str">
        <f t="shared" si="561"/>
        <v>Normal</v>
      </c>
      <c r="Y1140">
        <v>36</v>
      </c>
      <c r="Z1140" t="str">
        <f t="shared" si="562"/>
        <v>Normal</v>
      </c>
      <c r="AA1140">
        <v>86</v>
      </c>
      <c r="AB1140" t="str">
        <f t="shared" si="573"/>
        <v>Funcion disminuida</v>
      </c>
      <c r="AC1140">
        <v>29</v>
      </c>
      <c r="AD1140" t="str">
        <f t="shared" si="574"/>
        <v>Normal</v>
      </c>
      <c r="AE1140">
        <v>26</v>
      </c>
      <c r="AF1140" t="str">
        <f t="shared" si="575"/>
        <v>Normal</v>
      </c>
      <c r="AG1140">
        <v>2095</v>
      </c>
      <c r="AH1140" t="str">
        <f t="shared" si="576"/>
        <v>Poliuria</v>
      </c>
      <c r="AI1140">
        <v>0</v>
      </c>
      <c r="AJ1140" t="str">
        <f t="shared" si="577"/>
        <v>No Diabetico</v>
      </c>
      <c r="AK1140">
        <v>115</v>
      </c>
      <c r="AL1140" t="str">
        <f t="shared" si="578"/>
        <v>Prediabetes</v>
      </c>
      <c r="AM1140">
        <v>5</v>
      </c>
      <c r="AN1140" t="str">
        <f t="shared" si="579"/>
        <v>Normal</v>
      </c>
      <c r="AO1140">
        <v>209</v>
      </c>
      <c r="AP1140" t="str">
        <f t="shared" si="580"/>
        <v>Alto</v>
      </c>
      <c r="AQ1140">
        <v>116</v>
      </c>
      <c r="AR1140" t="str">
        <f t="shared" si="581"/>
        <v>Casi normal</v>
      </c>
      <c r="AS1140">
        <v>68</v>
      </c>
      <c r="AT1140" t="str">
        <f t="shared" si="582"/>
        <v>Normal</v>
      </c>
      <c r="AU1140">
        <v>165</v>
      </c>
      <c r="AV1140" t="str">
        <f t="shared" si="583"/>
        <v>Alto</v>
      </c>
      <c r="AW1140">
        <v>144</v>
      </c>
      <c r="AX1140" t="str">
        <f t="shared" si="584"/>
        <v>Normal</v>
      </c>
      <c r="AY1140">
        <v>4.2</v>
      </c>
      <c r="AZ1140" t="str">
        <f t="shared" si="585"/>
        <v>Normal</v>
      </c>
      <c r="BA1140">
        <v>12.7</v>
      </c>
      <c r="BB1140" t="str">
        <f t="shared" si="563"/>
        <v>Baja</v>
      </c>
      <c r="BC1140">
        <v>9.1999999999999993</v>
      </c>
      <c r="BD1140" t="str">
        <f t="shared" si="586"/>
        <v>Normal</v>
      </c>
      <c r="BE1140">
        <v>2.6</v>
      </c>
      <c r="BF1140" t="str">
        <f t="shared" si="587"/>
        <v>Normal</v>
      </c>
      <c r="BG1140">
        <v>1</v>
      </c>
      <c r="BH1140" t="str">
        <f t="shared" si="588"/>
        <v>Toma ECA</v>
      </c>
      <c r="BI1140">
        <v>0</v>
      </c>
      <c r="BJ1140" t="str">
        <f t="shared" si="589"/>
        <v>No toma ARB</v>
      </c>
      <c r="BK1140">
        <v>0</v>
      </c>
      <c r="BL1140" t="str">
        <f t="shared" si="590"/>
        <v>No toma diureticos</v>
      </c>
      <c r="BM1140">
        <v>0</v>
      </c>
      <c r="BN1140" t="str">
        <f t="shared" si="591"/>
        <v>No toma estatinas</v>
      </c>
      <c r="BO1140">
        <v>0</v>
      </c>
      <c r="BP1140" t="str">
        <f t="shared" si="592"/>
        <v>Sano</v>
      </c>
      <c r="BQ1140">
        <v>0</v>
      </c>
      <c r="BR1140" t="str">
        <f t="shared" si="593"/>
        <v>Sano</v>
      </c>
    </row>
    <row r="1141" spans="1:70" x14ac:dyDescent="0.25">
      <c r="A1141" t="s">
        <v>1141</v>
      </c>
      <c r="B1141">
        <v>76</v>
      </c>
      <c r="C1141" t="str">
        <f t="shared" si="564"/>
        <v>Adulto Mayor</v>
      </c>
      <c r="D1141" t="s">
        <v>1</v>
      </c>
      <c r="E1141">
        <v>37.5</v>
      </c>
      <c r="F1141" t="str">
        <f t="shared" si="565"/>
        <v>Obesidad II</v>
      </c>
      <c r="G1141">
        <v>1</v>
      </c>
      <c r="H1141" t="str">
        <f t="shared" si="566"/>
        <v>Tiene herencia</v>
      </c>
      <c r="I1141">
        <v>154</v>
      </c>
      <c r="J1141">
        <v>90</v>
      </c>
      <c r="K1141">
        <v>97</v>
      </c>
      <c r="L1141" t="str">
        <f t="shared" si="567"/>
        <v>Normal</v>
      </c>
      <c r="M1141">
        <v>29</v>
      </c>
      <c r="N1141" t="str">
        <f t="shared" si="568"/>
        <v>Reducida</v>
      </c>
      <c r="O1141">
        <v>4</v>
      </c>
      <c r="P1141" t="str">
        <f t="shared" si="569"/>
        <v>Incapacidad</v>
      </c>
      <c r="Q1141">
        <v>1</v>
      </c>
      <c r="R1141" t="str">
        <f t="shared" si="570"/>
        <v>Tiene cetoacidosis</v>
      </c>
      <c r="S1141">
        <v>0</v>
      </c>
      <c r="T1141" t="str">
        <f t="shared" si="571"/>
        <v>No tiene Insuficiencia</v>
      </c>
      <c r="U1141">
        <v>1</v>
      </c>
      <c r="V1141" t="str">
        <f t="shared" si="572"/>
        <v>Hipertenso</v>
      </c>
      <c r="W1141">
        <v>3.9</v>
      </c>
      <c r="X1141" t="str">
        <f t="shared" si="561"/>
        <v>Alto</v>
      </c>
      <c r="Y1141">
        <v>67</v>
      </c>
      <c r="Z1141" t="str">
        <f t="shared" si="562"/>
        <v>Elevado</v>
      </c>
      <c r="AA1141">
        <v>37</v>
      </c>
      <c r="AB1141" t="str">
        <f t="shared" si="573"/>
        <v>Funcion disminuida moderada</v>
      </c>
      <c r="AC1141">
        <v>2829</v>
      </c>
      <c r="AD1141" t="str">
        <f t="shared" si="574"/>
        <v>Proteinuria</v>
      </c>
      <c r="AE1141">
        <v>1980</v>
      </c>
      <c r="AF1141" t="str">
        <f t="shared" si="575"/>
        <v>Macroalbuminuria</v>
      </c>
      <c r="AG1141">
        <v>816</v>
      </c>
      <c r="AH1141" t="str">
        <f t="shared" si="576"/>
        <v>Poliuria</v>
      </c>
      <c r="AI1141">
        <v>1</v>
      </c>
      <c r="AJ1141" t="str">
        <f t="shared" si="577"/>
        <v>Diabetico</v>
      </c>
      <c r="AK1141">
        <v>161</v>
      </c>
      <c r="AL1141" t="str">
        <f t="shared" si="578"/>
        <v>Diabetes</v>
      </c>
      <c r="AM1141">
        <v>8.4</v>
      </c>
      <c r="AN1141" t="str">
        <f t="shared" si="579"/>
        <v>Diabetes</v>
      </c>
      <c r="AO1141">
        <v>227</v>
      </c>
      <c r="AP1141" t="str">
        <f t="shared" si="580"/>
        <v>Alto</v>
      </c>
      <c r="AQ1141">
        <v>142</v>
      </c>
      <c r="AR1141" t="str">
        <f t="shared" si="581"/>
        <v>Limite alto</v>
      </c>
      <c r="AS1141">
        <v>42</v>
      </c>
      <c r="AT1141" t="str">
        <f t="shared" si="582"/>
        <v>Bajo</v>
      </c>
      <c r="AU1141">
        <v>204</v>
      </c>
      <c r="AV1141" t="str">
        <f t="shared" si="583"/>
        <v>Alto</v>
      </c>
      <c r="AW1141">
        <v>131</v>
      </c>
      <c r="AX1141" t="str">
        <f t="shared" si="584"/>
        <v>Bajo</v>
      </c>
      <c r="AY1141">
        <v>6.7</v>
      </c>
      <c r="AZ1141" t="str">
        <f t="shared" si="585"/>
        <v>Alto</v>
      </c>
      <c r="BA1141">
        <v>9</v>
      </c>
      <c r="BB1141" t="str">
        <f t="shared" si="563"/>
        <v>Baja</v>
      </c>
      <c r="BC1141">
        <v>8.3000000000000007</v>
      </c>
      <c r="BD1141" t="str">
        <f t="shared" si="586"/>
        <v>Bajo</v>
      </c>
      <c r="BE1141">
        <v>5.6</v>
      </c>
      <c r="BF1141" t="str">
        <f t="shared" si="587"/>
        <v>Alto</v>
      </c>
      <c r="BG1141">
        <v>1</v>
      </c>
      <c r="BH1141" t="str">
        <f t="shared" si="588"/>
        <v>Toma ECA</v>
      </c>
      <c r="BI1141">
        <v>1</v>
      </c>
      <c r="BJ1141" t="str">
        <f t="shared" si="589"/>
        <v>Toma ARB</v>
      </c>
      <c r="BK1141">
        <v>0</v>
      </c>
      <c r="BL1141" t="str">
        <f t="shared" si="590"/>
        <v>No toma diureticos</v>
      </c>
      <c r="BM1141">
        <v>0</v>
      </c>
      <c r="BN1141" t="str">
        <f t="shared" si="591"/>
        <v>No toma estatinas</v>
      </c>
      <c r="BO1141">
        <v>1</v>
      </c>
      <c r="BP1141" t="str">
        <f t="shared" si="592"/>
        <v>Enfermedad renal</v>
      </c>
      <c r="BQ1141">
        <v>1</v>
      </c>
      <c r="BR1141" t="str">
        <f t="shared" si="593"/>
        <v>Enfermedad cardiovascular</v>
      </c>
    </row>
    <row r="1142" spans="1:70" x14ac:dyDescent="0.25">
      <c r="A1142" t="s">
        <v>1142</v>
      </c>
      <c r="B1142">
        <v>62</v>
      </c>
      <c r="C1142" t="str">
        <f t="shared" si="564"/>
        <v>Adulto Mayor</v>
      </c>
      <c r="D1142" t="s">
        <v>6</v>
      </c>
      <c r="E1142">
        <v>25.2</v>
      </c>
      <c r="F1142" t="str">
        <f t="shared" si="565"/>
        <v>Sobrepeso</v>
      </c>
      <c r="G1142">
        <v>0</v>
      </c>
      <c r="H1142" t="str">
        <f t="shared" si="566"/>
        <v>No tiene herencia</v>
      </c>
      <c r="I1142">
        <v>117</v>
      </c>
      <c r="J1142">
        <v>76</v>
      </c>
      <c r="K1142">
        <v>79</v>
      </c>
      <c r="L1142" t="str">
        <f t="shared" si="567"/>
        <v>Normal</v>
      </c>
      <c r="M1142">
        <v>51</v>
      </c>
      <c r="N1142" t="str">
        <f t="shared" si="568"/>
        <v>Normal</v>
      </c>
      <c r="O1142">
        <v>1</v>
      </c>
      <c r="P1142" t="str">
        <f t="shared" si="569"/>
        <v>Sin limitaciones</v>
      </c>
      <c r="Q1142">
        <v>0</v>
      </c>
      <c r="R1142" t="str">
        <f t="shared" si="570"/>
        <v>No tiene cetoacidosis</v>
      </c>
      <c r="S1142">
        <v>0</v>
      </c>
      <c r="T1142" t="str">
        <f t="shared" si="571"/>
        <v>No tiene Insuficiencia</v>
      </c>
      <c r="U1142">
        <v>0</v>
      </c>
      <c r="V1142" t="str">
        <f t="shared" si="572"/>
        <v>Normotenso</v>
      </c>
      <c r="W1142">
        <v>1</v>
      </c>
      <c r="X1142" t="str">
        <f t="shared" si="561"/>
        <v>Normal</v>
      </c>
      <c r="Y1142">
        <v>32</v>
      </c>
      <c r="Z1142" t="str">
        <f t="shared" si="562"/>
        <v>Normal</v>
      </c>
      <c r="AA1142">
        <v>68</v>
      </c>
      <c r="AB1142" t="str">
        <f t="shared" si="573"/>
        <v>Funcion disminuida</v>
      </c>
      <c r="AC1142">
        <v>29</v>
      </c>
      <c r="AD1142" t="str">
        <f t="shared" si="574"/>
        <v>Normal</v>
      </c>
      <c r="AE1142">
        <v>26</v>
      </c>
      <c r="AF1142" t="str">
        <f t="shared" si="575"/>
        <v>Normal</v>
      </c>
      <c r="AG1142">
        <v>1071</v>
      </c>
      <c r="AH1142" t="str">
        <f t="shared" si="576"/>
        <v>Poliuria</v>
      </c>
      <c r="AI1142">
        <v>0</v>
      </c>
      <c r="AJ1142" t="str">
        <f t="shared" si="577"/>
        <v>No Diabetico</v>
      </c>
      <c r="AK1142">
        <v>92</v>
      </c>
      <c r="AL1142" t="str">
        <f t="shared" si="578"/>
        <v>Normal</v>
      </c>
      <c r="AM1142">
        <v>6.1</v>
      </c>
      <c r="AN1142" t="str">
        <f t="shared" si="579"/>
        <v>Prediabetes</v>
      </c>
      <c r="AO1142">
        <v>172</v>
      </c>
      <c r="AP1142" t="str">
        <f t="shared" si="580"/>
        <v>Normal</v>
      </c>
      <c r="AQ1142">
        <v>124</v>
      </c>
      <c r="AR1142" t="str">
        <f t="shared" si="581"/>
        <v>Casi normal</v>
      </c>
      <c r="AS1142">
        <v>66</v>
      </c>
      <c r="AT1142" t="str">
        <f t="shared" si="582"/>
        <v>Normal</v>
      </c>
      <c r="AU1142">
        <v>158</v>
      </c>
      <c r="AV1142" t="str">
        <f t="shared" si="583"/>
        <v>Alto</v>
      </c>
      <c r="AW1142">
        <v>142</v>
      </c>
      <c r="AX1142" t="str">
        <f t="shared" si="584"/>
        <v>Normal</v>
      </c>
      <c r="AY1142">
        <v>4.7</v>
      </c>
      <c r="AZ1142" t="str">
        <f t="shared" si="585"/>
        <v>Normal</v>
      </c>
      <c r="BA1142">
        <v>14.5</v>
      </c>
      <c r="BB1142" t="str">
        <f t="shared" si="563"/>
        <v>Normal</v>
      </c>
      <c r="BC1142">
        <v>9.1</v>
      </c>
      <c r="BD1142" t="str">
        <f t="shared" si="586"/>
        <v>Normal</v>
      </c>
      <c r="BE1142">
        <v>3</v>
      </c>
      <c r="BF1142" t="str">
        <f t="shared" si="587"/>
        <v>Normal</v>
      </c>
      <c r="BG1142">
        <v>0</v>
      </c>
      <c r="BH1142" t="str">
        <f t="shared" si="588"/>
        <v>No Toma ECA</v>
      </c>
      <c r="BI1142">
        <v>1</v>
      </c>
      <c r="BJ1142" t="str">
        <f t="shared" si="589"/>
        <v>Toma ARB</v>
      </c>
      <c r="BK1142">
        <v>1</v>
      </c>
      <c r="BL1142" t="str">
        <f t="shared" si="590"/>
        <v>Toma diureticos</v>
      </c>
      <c r="BM1142">
        <v>1</v>
      </c>
      <c r="BN1142" t="str">
        <f t="shared" si="591"/>
        <v>Toma estatinas</v>
      </c>
      <c r="BO1142">
        <v>0</v>
      </c>
      <c r="BP1142" t="str">
        <f t="shared" si="592"/>
        <v>Sano</v>
      </c>
      <c r="BQ1142">
        <v>1</v>
      </c>
      <c r="BR1142" t="str">
        <f t="shared" si="593"/>
        <v>Enfermedad cardiovascular</v>
      </c>
    </row>
    <row r="1143" spans="1:70" x14ac:dyDescent="0.25">
      <c r="A1143" t="s">
        <v>1143</v>
      </c>
      <c r="B1143">
        <v>67</v>
      </c>
      <c r="C1143" t="str">
        <f t="shared" si="564"/>
        <v>Adulto Mayor</v>
      </c>
      <c r="D1143" t="s">
        <v>1</v>
      </c>
      <c r="E1143">
        <v>26.1</v>
      </c>
      <c r="F1143" t="str">
        <f t="shared" si="565"/>
        <v>Sobrepeso</v>
      </c>
      <c r="G1143">
        <v>1</v>
      </c>
      <c r="H1143" t="str">
        <f t="shared" si="566"/>
        <v>Tiene herencia</v>
      </c>
      <c r="I1143">
        <v>111</v>
      </c>
      <c r="J1143">
        <v>82</v>
      </c>
      <c r="K1143">
        <v>77</v>
      </c>
      <c r="L1143" t="str">
        <f t="shared" si="567"/>
        <v>Normal</v>
      </c>
      <c r="M1143">
        <v>68</v>
      </c>
      <c r="N1143" t="str">
        <f t="shared" si="568"/>
        <v>Normal</v>
      </c>
      <c r="O1143">
        <v>2</v>
      </c>
      <c r="P1143" t="str">
        <f t="shared" si="569"/>
        <v>Ligera limitaciones</v>
      </c>
      <c r="Q1143">
        <v>0</v>
      </c>
      <c r="R1143" t="str">
        <f t="shared" si="570"/>
        <v>No tiene cetoacidosis</v>
      </c>
      <c r="S1143">
        <v>0</v>
      </c>
      <c r="T1143" t="str">
        <f t="shared" si="571"/>
        <v>No tiene Insuficiencia</v>
      </c>
      <c r="U1143">
        <v>0</v>
      </c>
      <c r="V1143" t="str">
        <f t="shared" si="572"/>
        <v>Normotenso</v>
      </c>
      <c r="W1143">
        <v>1.2</v>
      </c>
      <c r="X1143" t="str">
        <f t="shared" si="561"/>
        <v>Normal</v>
      </c>
      <c r="Y1143">
        <v>21</v>
      </c>
      <c r="Z1143" t="str">
        <f t="shared" si="562"/>
        <v>Normal</v>
      </c>
      <c r="AA1143">
        <v>87</v>
      </c>
      <c r="AB1143" t="str">
        <f t="shared" si="573"/>
        <v>Funcion disminuida</v>
      </c>
      <c r="AC1143">
        <v>30</v>
      </c>
      <c r="AD1143" t="str">
        <f t="shared" si="574"/>
        <v>Microalbuminuria</v>
      </c>
      <c r="AE1143">
        <v>24</v>
      </c>
      <c r="AF1143" t="str">
        <f t="shared" si="575"/>
        <v>Normal</v>
      </c>
      <c r="AG1143">
        <v>1829</v>
      </c>
      <c r="AH1143" t="str">
        <f t="shared" si="576"/>
        <v>Poliuria</v>
      </c>
      <c r="AI1143">
        <v>1</v>
      </c>
      <c r="AJ1143" t="str">
        <f t="shared" si="577"/>
        <v>Diabetico</v>
      </c>
      <c r="AK1143">
        <v>121</v>
      </c>
      <c r="AL1143" t="str">
        <f t="shared" si="578"/>
        <v>Prediabetes</v>
      </c>
      <c r="AM1143">
        <v>5</v>
      </c>
      <c r="AN1143" t="str">
        <f t="shared" si="579"/>
        <v>Normal</v>
      </c>
      <c r="AO1143">
        <v>165</v>
      </c>
      <c r="AP1143" t="str">
        <f t="shared" si="580"/>
        <v>Normal</v>
      </c>
      <c r="AQ1143">
        <v>112</v>
      </c>
      <c r="AR1143" t="str">
        <f t="shared" si="581"/>
        <v>Casi normal</v>
      </c>
      <c r="AS1143">
        <v>66</v>
      </c>
      <c r="AT1143" t="str">
        <f t="shared" si="582"/>
        <v>Normal</v>
      </c>
      <c r="AU1143">
        <v>144</v>
      </c>
      <c r="AV1143" t="str">
        <f t="shared" si="583"/>
        <v>Normal</v>
      </c>
      <c r="AW1143">
        <v>139</v>
      </c>
      <c r="AX1143" t="str">
        <f t="shared" si="584"/>
        <v>Normal</v>
      </c>
      <c r="AY1143">
        <v>4.3</v>
      </c>
      <c r="AZ1143" t="str">
        <f t="shared" si="585"/>
        <v>Normal</v>
      </c>
      <c r="BA1143">
        <v>12.7</v>
      </c>
      <c r="BB1143" t="str">
        <f t="shared" si="563"/>
        <v>Baja</v>
      </c>
      <c r="BC1143">
        <v>8.8000000000000007</v>
      </c>
      <c r="BD1143" t="str">
        <f t="shared" si="586"/>
        <v>Normal</v>
      </c>
      <c r="BE1143">
        <v>3.7</v>
      </c>
      <c r="BF1143" t="str">
        <f t="shared" si="587"/>
        <v>Normal</v>
      </c>
      <c r="BG1143">
        <v>1</v>
      </c>
      <c r="BH1143" t="str">
        <f t="shared" si="588"/>
        <v>Toma ECA</v>
      </c>
      <c r="BI1143">
        <v>0</v>
      </c>
      <c r="BJ1143" t="str">
        <f t="shared" si="589"/>
        <v>No toma ARB</v>
      </c>
      <c r="BK1143">
        <v>1</v>
      </c>
      <c r="BL1143" t="str">
        <f t="shared" si="590"/>
        <v>Toma diureticos</v>
      </c>
      <c r="BM1143">
        <v>1</v>
      </c>
      <c r="BN1143" t="str">
        <f t="shared" si="591"/>
        <v>Toma estatinas</v>
      </c>
      <c r="BO1143">
        <v>0</v>
      </c>
      <c r="BP1143" t="str">
        <f t="shared" si="592"/>
        <v>Sano</v>
      </c>
      <c r="BQ1143">
        <v>1</v>
      </c>
      <c r="BR1143" t="str">
        <f t="shared" si="593"/>
        <v>Enfermedad cardiovascular</v>
      </c>
    </row>
    <row r="1144" spans="1:70" x14ac:dyDescent="0.25">
      <c r="A1144" t="s">
        <v>1144</v>
      </c>
      <c r="B1144">
        <v>62</v>
      </c>
      <c r="C1144" t="str">
        <f t="shared" si="564"/>
        <v>Adulto Mayor</v>
      </c>
      <c r="D1144" t="s">
        <v>1</v>
      </c>
      <c r="E1144">
        <v>37</v>
      </c>
      <c r="F1144" t="str">
        <f t="shared" si="565"/>
        <v>Obesidad II</v>
      </c>
      <c r="G1144">
        <v>1</v>
      </c>
      <c r="H1144" t="str">
        <f t="shared" si="566"/>
        <v>Tiene herencia</v>
      </c>
      <c r="I1144">
        <v>174</v>
      </c>
      <c r="J1144">
        <v>109</v>
      </c>
      <c r="K1144">
        <v>90</v>
      </c>
      <c r="L1144" t="str">
        <f t="shared" si="567"/>
        <v>Normal</v>
      </c>
      <c r="M1144">
        <v>33</v>
      </c>
      <c r="N1144" t="str">
        <f t="shared" si="568"/>
        <v>Reducida</v>
      </c>
      <c r="O1144">
        <v>3</v>
      </c>
      <c r="P1144" t="str">
        <f t="shared" si="569"/>
        <v>Limitacion marcada</v>
      </c>
      <c r="Q1144">
        <v>1</v>
      </c>
      <c r="R1144" t="str">
        <f t="shared" si="570"/>
        <v>Tiene cetoacidosis</v>
      </c>
      <c r="S1144">
        <v>1</v>
      </c>
      <c r="T1144" t="str">
        <f t="shared" si="571"/>
        <v>Tiene Insuficiencia</v>
      </c>
      <c r="U1144">
        <v>1</v>
      </c>
      <c r="V1144" t="str">
        <f t="shared" si="572"/>
        <v>Hipertenso</v>
      </c>
      <c r="W1144">
        <v>2.5</v>
      </c>
      <c r="X1144" t="str">
        <f t="shared" si="561"/>
        <v>Alto</v>
      </c>
      <c r="Y1144">
        <v>67</v>
      </c>
      <c r="Z1144" t="str">
        <f t="shared" si="562"/>
        <v>Elevado</v>
      </c>
      <c r="AA1144">
        <v>46</v>
      </c>
      <c r="AB1144" t="str">
        <f t="shared" si="573"/>
        <v>Funcion disminuida moderada</v>
      </c>
      <c r="AC1144">
        <v>1240</v>
      </c>
      <c r="AD1144" t="str">
        <f t="shared" si="574"/>
        <v>Proteinuria</v>
      </c>
      <c r="AE1144">
        <v>992</v>
      </c>
      <c r="AF1144" t="str">
        <f t="shared" si="575"/>
        <v>Macroalbuminuria</v>
      </c>
      <c r="AG1144">
        <v>570</v>
      </c>
      <c r="AH1144" t="str">
        <f t="shared" si="576"/>
        <v>Poliuria</v>
      </c>
      <c r="AI1144">
        <v>0</v>
      </c>
      <c r="AJ1144" t="str">
        <f t="shared" si="577"/>
        <v>No Diabetico</v>
      </c>
      <c r="AK1144">
        <v>133</v>
      </c>
      <c r="AL1144" t="str">
        <f t="shared" si="578"/>
        <v>Diabetes</v>
      </c>
      <c r="AM1144">
        <v>7.8</v>
      </c>
      <c r="AN1144" t="str">
        <f t="shared" si="579"/>
        <v>Diabetes</v>
      </c>
      <c r="AO1144">
        <v>283</v>
      </c>
      <c r="AP1144" t="str">
        <f t="shared" si="580"/>
        <v>Riesgo</v>
      </c>
      <c r="AQ1144">
        <v>165</v>
      </c>
      <c r="AR1144" t="str">
        <f t="shared" si="581"/>
        <v>Alto</v>
      </c>
      <c r="AS1144">
        <v>41</v>
      </c>
      <c r="AT1144" t="str">
        <f t="shared" si="582"/>
        <v>Bajo</v>
      </c>
      <c r="AU1144">
        <v>439</v>
      </c>
      <c r="AV1144" t="str">
        <f t="shared" si="583"/>
        <v>Alto</v>
      </c>
      <c r="AW1144">
        <v>127</v>
      </c>
      <c r="AX1144" t="str">
        <f t="shared" si="584"/>
        <v>Bajo</v>
      </c>
      <c r="AY1144">
        <v>5.4</v>
      </c>
      <c r="AZ1144" t="str">
        <f t="shared" si="585"/>
        <v>Alto</v>
      </c>
      <c r="BA1144">
        <v>7.6</v>
      </c>
      <c r="BB1144" t="str">
        <f t="shared" si="563"/>
        <v>Baja</v>
      </c>
      <c r="BC1144">
        <v>8.9</v>
      </c>
      <c r="BD1144" t="str">
        <f t="shared" si="586"/>
        <v>Normal</v>
      </c>
      <c r="BE1144">
        <v>6.3</v>
      </c>
      <c r="BF1144" t="str">
        <f t="shared" si="587"/>
        <v>Alto</v>
      </c>
      <c r="BG1144">
        <v>1</v>
      </c>
      <c r="BH1144" t="str">
        <f t="shared" si="588"/>
        <v>Toma ECA</v>
      </c>
      <c r="BI1144">
        <v>1</v>
      </c>
      <c r="BJ1144" t="str">
        <f t="shared" si="589"/>
        <v>Toma ARB</v>
      </c>
      <c r="BK1144">
        <v>1</v>
      </c>
      <c r="BL1144" t="str">
        <f t="shared" si="590"/>
        <v>Toma diureticos</v>
      </c>
      <c r="BM1144">
        <v>1</v>
      </c>
      <c r="BN1144" t="str">
        <f t="shared" si="591"/>
        <v>Toma estatinas</v>
      </c>
      <c r="BO1144">
        <v>1</v>
      </c>
      <c r="BP1144" t="str">
        <f t="shared" si="592"/>
        <v>Enfermedad renal</v>
      </c>
      <c r="BQ1144">
        <v>0</v>
      </c>
      <c r="BR1144" t="str">
        <f t="shared" si="593"/>
        <v>Sano</v>
      </c>
    </row>
    <row r="1145" spans="1:70" x14ac:dyDescent="0.25">
      <c r="A1145" t="s">
        <v>1145</v>
      </c>
      <c r="B1145">
        <v>51</v>
      </c>
      <c r="C1145" t="str">
        <f t="shared" si="564"/>
        <v>Adulto</v>
      </c>
      <c r="D1145" t="s">
        <v>6</v>
      </c>
      <c r="E1145">
        <v>36.700000000000003</v>
      </c>
      <c r="F1145" t="str">
        <f t="shared" si="565"/>
        <v>Obesidad II</v>
      </c>
      <c r="G1145">
        <v>0</v>
      </c>
      <c r="H1145" t="str">
        <f t="shared" si="566"/>
        <v>No tiene herencia</v>
      </c>
      <c r="I1145">
        <v>157</v>
      </c>
      <c r="J1145">
        <v>110</v>
      </c>
      <c r="K1145">
        <v>96</v>
      </c>
      <c r="L1145" t="str">
        <f t="shared" si="567"/>
        <v>Normal</v>
      </c>
      <c r="M1145">
        <v>29</v>
      </c>
      <c r="N1145" t="str">
        <f t="shared" si="568"/>
        <v>Reducida</v>
      </c>
      <c r="O1145">
        <v>4</v>
      </c>
      <c r="P1145" t="str">
        <f t="shared" si="569"/>
        <v>Incapacidad</v>
      </c>
      <c r="Q1145">
        <v>0</v>
      </c>
      <c r="R1145" t="str">
        <f t="shared" si="570"/>
        <v>No tiene cetoacidosis</v>
      </c>
      <c r="S1145">
        <v>0</v>
      </c>
      <c r="T1145" t="str">
        <f t="shared" si="571"/>
        <v>No tiene Insuficiencia</v>
      </c>
      <c r="U1145">
        <v>1</v>
      </c>
      <c r="V1145" t="str">
        <f t="shared" si="572"/>
        <v>Hipertenso</v>
      </c>
      <c r="W1145">
        <v>2.2000000000000002</v>
      </c>
      <c r="X1145" t="str">
        <f t="shared" si="561"/>
        <v>Alto</v>
      </c>
      <c r="Y1145">
        <v>53</v>
      </c>
      <c r="Z1145" t="str">
        <f t="shared" si="562"/>
        <v>Elevado</v>
      </c>
      <c r="AA1145">
        <v>40</v>
      </c>
      <c r="AB1145" t="str">
        <f t="shared" si="573"/>
        <v>Funcion disminuida moderada</v>
      </c>
      <c r="AC1145">
        <v>1060</v>
      </c>
      <c r="AD1145" t="str">
        <f t="shared" si="574"/>
        <v>Proteinuria</v>
      </c>
      <c r="AE1145">
        <v>742</v>
      </c>
      <c r="AF1145" t="str">
        <f t="shared" si="575"/>
        <v>Macroalbuminuria</v>
      </c>
      <c r="AG1145">
        <v>789</v>
      </c>
      <c r="AH1145" t="str">
        <f t="shared" si="576"/>
        <v>Poliuria</v>
      </c>
      <c r="AI1145">
        <v>0</v>
      </c>
      <c r="AJ1145" t="str">
        <f t="shared" si="577"/>
        <v>No Diabetico</v>
      </c>
      <c r="AK1145">
        <v>194</v>
      </c>
      <c r="AL1145" t="str">
        <f t="shared" si="578"/>
        <v>Diabetes</v>
      </c>
      <c r="AM1145">
        <v>9.1999999999999993</v>
      </c>
      <c r="AN1145" t="str">
        <f t="shared" si="579"/>
        <v>Diabetes</v>
      </c>
      <c r="AO1145">
        <v>299</v>
      </c>
      <c r="AP1145" t="str">
        <f t="shared" si="580"/>
        <v>Riesgo</v>
      </c>
      <c r="AQ1145">
        <v>195</v>
      </c>
      <c r="AR1145" t="str">
        <f t="shared" si="581"/>
        <v>Muy alto</v>
      </c>
      <c r="AS1145">
        <v>38</v>
      </c>
      <c r="AT1145" t="str">
        <f t="shared" si="582"/>
        <v>Bajo</v>
      </c>
      <c r="AU1145">
        <v>450</v>
      </c>
      <c r="AV1145" t="str">
        <f t="shared" si="583"/>
        <v>Alto</v>
      </c>
      <c r="AW1145">
        <v>136</v>
      </c>
      <c r="AX1145" t="str">
        <f t="shared" si="584"/>
        <v>Normal</v>
      </c>
      <c r="AY1145">
        <v>6.8</v>
      </c>
      <c r="AZ1145" t="str">
        <f t="shared" si="585"/>
        <v>Alto</v>
      </c>
      <c r="BA1145">
        <v>9.9</v>
      </c>
      <c r="BB1145" t="str">
        <f t="shared" si="563"/>
        <v>Baja</v>
      </c>
      <c r="BC1145">
        <v>8.5</v>
      </c>
      <c r="BD1145" t="str">
        <f t="shared" si="586"/>
        <v>Normal</v>
      </c>
      <c r="BE1145">
        <v>6.7</v>
      </c>
      <c r="BF1145" t="str">
        <f t="shared" si="587"/>
        <v>Alto</v>
      </c>
      <c r="BG1145">
        <v>1</v>
      </c>
      <c r="BH1145" t="str">
        <f t="shared" si="588"/>
        <v>Toma ECA</v>
      </c>
      <c r="BI1145">
        <v>1</v>
      </c>
      <c r="BJ1145" t="str">
        <f t="shared" si="589"/>
        <v>Toma ARB</v>
      </c>
      <c r="BK1145">
        <v>1</v>
      </c>
      <c r="BL1145" t="str">
        <f t="shared" si="590"/>
        <v>Toma diureticos</v>
      </c>
      <c r="BM1145">
        <v>1</v>
      </c>
      <c r="BN1145" t="str">
        <f t="shared" si="591"/>
        <v>Toma estatinas</v>
      </c>
      <c r="BO1145">
        <v>1</v>
      </c>
      <c r="BP1145" t="str">
        <f t="shared" si="592"/>
        <v>Enfermedad renal</v>
      </c>
      <c r="BQ1145">
        <v>1</v>
      </c>
      <c r="BR1145" t="str">
        <f t="shared" si="593"/>
        <v>Enfermedad cardiovascular</v>
      </c>
    </row>
    <row r="1146" spans="1:70" x14ac:dyDescent="0.25">
      <c r="A1146" t="s">
        <v>1146</v>
      </c>
      <c r="B1146">
        <v>55</v>
      </c>
      <c r="C1146" t="str">
        <f t="shared" si="564"/>
        <v>Adulto</v>
      </c>
      <c r="D1146" t="s">
        <v>6</v>
      </c>
      <c r="E1146">
        <v>23.8</v>
      </c>
      <c r="F1146" t="str">
        <f t="shared" si="565"/>
        <v>Peso Normal</v>
      </c>
      <c r="G1146">
        <v>0</v>
      </c>
      <c r="H1146" t="str">
        <f t="shared" si="566"/>
        <v>No tiene herencia</v>
      </c>
      <c r="I1146">
        <v>134</v>
      </c>
      <c r="J1146">
        <v>65</v>
      </c>
      <c r="K1146">
        <v>62</v>
      </c>
      <c r="L1146" t="str">
        <f t="shared" si="567"/>
        <v>Normal</v>
      </c>
      <c r="M1146">
        <v>68</v>
      </c>
      <c r="N1146" t="str">
        <f t="shared" si="568"/>
        <v>Normal</v>
      </c>
      <c r="O1146">
        <v>1</v>
      </c>
      <c r="P1146" t="str">
        <f t="shared" si="569"/>
        <v>Sin limitaciones</v>
      </c>
      <c r="Q1146">
        <v>0</v>
      </c>
      <c r="R1146" t="str">
        <f t="shared" si="570"/>
        <v>No tiene cetoacidosis</v>
      </c>
      <c r="S1146">
        <v>0</v>
      </c>
      <c r="T1146" t="str">
        <f t="shared" si="571"/>
        <v>No tiene Insuficiencia</v>
      </c>
      <c r="U1146">
        <v>1</v>
      </c>
      <c r="V1146" t="str">
        <f t="shared" si="572"/>
        <v>Hipertenso</v>
      </c>
      <c r="W1146">
        <v>0.7</v>
      </c>
      <c r="X1146" t="str">
        <f t="shared" si="561"/>
        <v>Normal</v>
      </c>
      <c r="Y1146">
        <v>38</v>
      </c>
      <c r="Z1146" t="str">
        <f t="shared" si="562"/>
        <v>Normal</v>
      </c>
      <c r="AA1146">
        <v>78</v>
      </c>
      <c r="AB1146" t="str">
        <f t="shared" si="573"/>
        <v>Funcion disminuida</v>
      </c>
      <c r="AC1146">
        <v>30</v>
      </c>
      <c r="AD1146" t="str">
        <f t="shared" si="574"/>
        <v>Microalbuminuria</v>
      </c>
      <c r="AE1146">
        <v>24</v>
      </c>
      <c r="AF1146" t="str">
        <f t="shared" si="575"/>
        <v>Normal</v>
      </c>
      <c r="AG1146">
        <v>2305</v>
      </c>
      <c r="AH1146" t="str">
        <f t="shared" si="576"/>
        <v>Poliuria</v>
      </c>
      <c r="AI1146">
        <v>0</v>
      </c>
      <c r="AJ1146" t="str">
        <f t="shared" si="577"/>
        <v>No Diabetico</v>
      </c>
      <c r="AK1146">
        <v>101</v>
      </c>
      <c r="AL1146" t="str">
        <f t="shared" si="578"/>
        <v>Prediabetes</v>
      </c>
      <c r="AM1146">
        <v>5.3</v>
      </c>
      <c r="AN1146" t="str">
        <f t="shared" si="579"/>
        <v>Normal</v>
      </c>
      <c r="AO1146">
        <v>197</v>
      </c>
      <c r="AP1146" t="str">
        <f t="shared" si="580"/>
        <v>Normal</v>
      </c>
      <c r="AQ1146">
        <v>120</v>
      </c>
      <c r="AR1146" t="str">
        <f t="shared" si="581"/>
        <v>Casi normal</v>
      </c>
      <c r="AS1146">
        <v>48</v>
      </c>
      <c r="AT1146" t="str">
        <f t="shared" si="582"/>
        <v>Bajo</v>
      </c>
      <c r="AU1146">
        <v>142</v>
      </c>
      <c r="AV1146" t="str">
        <f t="shared" si="583"/>
        <v>Normal</v>
      </c>
      <c r="AW1146">
        <v>142</v>
      </c>
      <c r="AX1146" t="str">
        <f t="shared" si="584"/>
        <v>Normal</v>
      </c>
      <c r="AY1146">
        <v>4.7</v>
      </c>
      <c r="AZ1146" t="str">
        <f t="shared" si="585"/>
        <v>Normal</v>
      </c>
      <c r="BA1146">
        <v>15.3</v>
      </c>
      <c r="BB1146" t="str">
        <f t="shared" si="563"/>
        <v>Normal</v>
      </c>
      <c r="BC1146">
        <v>8.6999999999999993</v>
      </c>
      <c r="BD1146" t="str">
        <f t="shared" si="586"/>
        <v>Normal</v>
      </c>
      <c r="BE1146">
        <v>4.4000000000000004</v>
      </c>
      <c r="BF1146" t="str">
        <f t="shared" si="587"/>
        <v>Normal</v>
      </c>
      <c r="BG1146">
        <v>1</v>
      </c>
      <c r="BH1146" t="str">
        <f t="shared" si="588"/>
        <v>Toma ECA</v>
      </c>
      <c r="BI1146">
        <v>0</v>
      </c>
      <c r="BJ1146" t="str">
        <f t="shared" si="589"/>
        <v>No toma ARB</v>
      </c>
      <c r="BK1146">
        <v>0</v>
      </c>
      <c r="BL1146" t="str">
        <f t="shared" si="590"/>
        <v>No toma diureticos</v>
      </c>
      <c r="BM1146">
        <v>1</v>
      </c>
      <c r="BN1146" t="str">
        <f t="shared" si="591"/>
        <v>Toma estatinas</v>
      </c>
      <c r="BO1146">
        <v>0</v>
      </c>
      <c r="BP1146" t="str">
        <f t="shared" si="592"/>
        <v>Sano</v>
      </c>
      <c r="BQ1146">
        <v>0</v>
      </c>
      <c r="BR1146" t="str">
        <f t="shared" si="593"/>
        <v>Sano</v>
      </c>
    </row>
    <row r="1147" spans="1:70" x14ac:dyDescent="0.25">
      <c r="A1147" t="s">
        <v>1147</v>
      </c>
      <c r="B1147">
        <v>56</v>
      </c>
      <c r="C1147" t="str">
        <f t="shared" si="564"/>
        <v>Adulto</v>
      </c>
      <c r="D1147" t="s">
        <v>1</v>
      </c>
      <c r="E1147">
        <v>21.5</v>
      </c>
      <c r="F1147" t="str">
        <f t="shared" si="565"/>
        <v>Peso Normal</v>
      </c>
      <c r="G1147">
        <v>1</v>
      </c>
      <c r="H1147" t="str">
        <f t="shared" si="566"/>
        <v>Tiene herencia</v>
      </c>
      <c r="I1147">
        <v>135</v>
      </c>
      <c r="J1147">
        <v>80</v>
      </c>
      <c r="K1147">
        <v>80</v>
      </c>
      <c r="L1147" t="str">
        <f t="shared" si="567"/>
        <v>Normal</v>
      </c>
      <c r="M1147">
        <v>70</v>
      </c>
      <c r="N1147" t="str">
        <f t="shared" si="568"/>
        <v>Normal</v>
      </c>
      <c r="O1147">
        <v>2</v>
      </c>
      <c r="P1147" t="str">
        <f t="shared" si="569"/>
        <v>Ligera limitaciones</v>
      </c>
      <c r="Q1147">
        <v>0</v>
      </c>
      <c r="R1147" t="str">
        <f t="shared" si="570"/>
        <v>No tiene cetoacidosis</v>
      </c>
      <c r="S1147">
        <v>0</v>
      </c>
      <c r="T1147" t="str">
        <f t="shared" si="571"/>
        <v>No tiene Insuficiencia</v>
      </c>
      <c r="U1147">
        <v>0</v>
      </c>
      <c r="V1147" t="str">
        <f t="shared" si="572"/>
        <v>Normotenso</v>
      </c>
      <c r="W1147">
        <v>0.6</v>
      </c>
      <c r="X1147" t="str">
        <f t="shared" si="561"/>
        <v>Bajo</v>
      </c>
      <c r="Y1147">
        <v>38</v>
      </c>
      <c r="Z1147" t="str">
        <f t="shared" si="562"/>
        <v>Normal</v>
      </c>
      <c r="AA1147">
        <v>72</v>
      </c>
      <c r="AB1147" t="str">
        <f t="shared" si="573"/>
        <v>Funcion disminuida</v>
      </c>
      <c r="AC1147">
        <v>12</v>
      </c>
      <c r="AD1147" t="str">
        <f t="shared" si="574"/>
        <v>Normal</v>
      </c>
      <c r="AE1147">
        <v>9</v>
      </c>
      <c r="AF1147" t="str">
        <f t="shared" si="575"/>
        <v>Normal</v>
      </c>
      <c r="AG1147">
        <v>1774</v>
      </c>
      <c r="AH1147" t="str">
        <f t="shared" si="576"/>
        <v>Poliuria</v>
      </c>
      <c r="AI1147">
        <v>0</v>
      </c>
      <c r="AJ1147" t="str">
        <f t="shared" si="577"/>
        <v>No Diabetico</v>
      </c>
      <c r="AK1147">
        <v>105</v>
      </c>
      <c r="AL1147" t="str">
        <f t="shared" si="578"/>
        <v>Prediabetes</v>
      </c>
      <c r="AM1147">
        <v>5.4</v>
      </c>
      <c r="AN1147" t="str">
        <f t="shared" si="579"/>
        <v>Normal</v>
      </c>
      <c r="AO1147">
        <v>160</v>
      </c>
      <c r="AP1147" t="str">
        <f t="shared" si="580"/>
        <v>Normal</v>
      </c>
      <c r="AQ1147">
        <v>119</v>
      </c>
      <c r="AR1147" t="str">
        <f t="shared" si="581"/>
        <v>Casi normal</v>
      </c>
      <c r="AS1147">
        <v>45</v>
      </c>
      <c r="AT1147" t="str">
        <f t="shared" si="582"/>
        <v>Bajo</v>
      </c>
      <c r="AU1147">
        <v>90</v>
      </c>
      <c r="AV1147" t="str">
        <f t="shared" si="583"/>
        <v>Normal</v>
      </c>
      <c r="AW1147">
        <v>138</v>
      </c>
      <c r="AX1147" t="str">
        <f t="shared" si="584"/>
        <v>Normal</v>
      </c>
      <c r="AY1147">
        <v>4.0999999999999996</v>
      </c>
      <c r="AZ1147" t="str">
        <f t="shared" si="585"/>
        <v>Normal</v>
      </c>
      <c r="BA1147">
        <v>14.4</v>
      </c>
      <c r="BB1147" t="str">
        <f t="shared" si="563"/>
        <v>Normal</v>
      </c>
      <c r="BC1147">
        <v>10.1</v>
      </c>
      <c r="BD1147" t="str">
        <f t="shared" si="586"/>
        <v>Normal</v>
      </c>
      <c r="BE1147">
        <v>4.2</v>
      </c>
      <c r="BF1147" t="str">
        <f t="shared" si="587"/>
        <v>Normal</v>
      </c>
      <c r="BG1147">
        <v>1</v>
      </c>
      <c r="BH1147" t="str">
        <f t="shared" si="588"/>
        <v>Toma ECA</v>
      </c>
      <c r="BI1147">
        <v>0</v>
      </c>
      <c r="BJ1147" t="str">
        <f t="shared" si="589"/>
        <v>No toma ARB</v>
      </c>
      <c r="BK1147">
        <v>0</v>
      </c>
      <c r="BL1147" t="str">
        <f t="shared" si="590"/>
        <v>No toma diureticos</v>
      </c>
      <c r="BM1147">
        <v>0</v>
      </c>
      <c r="BN1147" t="str">
        <f t="shared" si="591"/>
        <v>No toma estatinas</v>
      </c>
      <c r="BO1147">
        <v>0</v>
      </c>
      <c r="BP1147" t="str">
        <f t="shared" si="592"/>
        <v>Sano</v>
      </c>
      <c r="BQ1147">
        <v>0</v>
      </c>
      <c r="BR1147" t="str">
        <f t="shared" si="593"/>
        <v>Sano</v>
      </c>
    </row>
    <row r="1148" spans="1:70" x14ac:dyDescent="0.25">
      <c r="A1148" t="s">
        <v>1148</v>
      </c>
      <c r="B1148">
        <v>85</v>
      </c>
      <c r="C1148" t="str">
        <f t="shared" si="564"/>
        <v>Adulto Mayor</v>
      </c>
      <c r="D1148" t="s">
        <v>6</v>
      </c>
      <c r="E1148">
        <v>29.7</v>
      </c>
      <c r="F1148" t="str">
        <f t="shared" si="565"/>
        <v>Sobrepeso</v>
      </c>
      <c r="G1148">
        <v>1</v>
      </c>
      <c r="H1148" t="str">
        <f t="shared" si="566"/>
        <v>Tiene herencia</v>
      </c>
      <c r="I1148">
        <v>181</v>
      </c>
      <c r="J1148">
        <v>93</v>
      </c>
      <c r="K1148">
        <v>97</v>
      </c>
      <c r="L1148" t="str">
        <f t="shared" si="567"/>
        <v>Normal</v>
      </c>
      <c r="M1148">
        <v>36</v>
      </c>
      <c r="N1148" t="str">
        <f t="shared" si="568"/>
        <v>Reducida</v>
      </c>
      <c r="O1148">
        <v>3</v>
      </c>
      <c r="P1148" t="str">
        <f t="shared" si="569"/>
        <v>Limitacion marcada</v>
      </c>
      <c r="Q1148">
        <v>0</v>
      </c>
      <c r="R1148" t="str">
        <f t="shared" si="570"/>
        <v>No tiene cetoacidosis</v>
      </c>
      <c r="S1148">
        <v>1</v>
      </c>
      <c r="T1148" t="str">
        <f t="shared" si="571"/>
        <v>Tiene Insuficiencia</v>
      </c>
      <c r="U1148">
        <v>1</v>
      </c>
      <c r="V1148" t="str">
        <f t="shared" si="572"/>
        <v>Hipertenso</v>
      </c>
      <c r="W1148">
        <v>3.2</v>
      </c>
      <c r="X1148" t="str">
        <f t="shared" si="561"/>
        <v>Alto</v>
      </c>
      <c r="Y1148">
        <v>108</v>
      </c>
      <c r="Z1148" t="str">
        <f t="shared" si="562"/>
        <v>Riesgo</v>
      </c>
      <c r="AA1148">
        <v>38</v>
      </c>
      <c r="AB1148" t="str">
        <f t="shared" si="573"/>
        <v>Funcion disminuida moderada</v>
      </c>
      <c r="AC1148">
        <v>1598</v>
      </c>
      <c r="AD1148" t="str">
        <f t="shared" si="574"/>
        <v>Proteinuria</v>
      </c>
      <c r="AE1148">
        <v>1438</v>
      </c>
      <c r="AF1148" t="str">
        <f t="shared" si="575"/>
        <v>Macroalbuminuria</v>
      </c>
      <c r="AG1148">
        <v>769</v>
      </c>
      <c r="AH1148" t="str">
        <f t="shared" si="576"/>
        <v>Poliuria</v>
      </c>
      <c r="AI1148">
        <v>1</v>
      </c>
      <c r="AJ1148" t="str">
        <f t="shared" si="577"/>
        <v>Diabetico</v>
      </c>
      <c r="AK1148">
        <v>173</v>
      </c>
      <c r="AL1148" t="str">
        <f t="shared" si="578"/>
        <v>Diabetes</v>
      </c>
      <c r="AM1148">
        <v>8.6</v>
      </c>
      <c r="AN1148" t="str">
        <f t="shared" si="579"/>
        <v>Diabetes</v>
      </c>
      <c r="AO1148">
        <v>265</v>
      </c>
      <c r="AP1148" t="str">
        <f t="shared" si="580"/>
        <v>Riesgo</v>
      </c>
      <c r="AQ1148">
        <v>201</v>
      </c>
      <c r="AR1148" t="str">
        <f t="shared" si="581"/>
        <v>Muy alto</v>
      </c>
      <c r="AS1148">
        <v>37</v>
      </c>
      <c r="AT1148" t="str">
        <f t="shared" si="582"/>
        <v>Bajo</v>
      </c>
      <c r="AU1148">
        <v>401</v>
      </c>
      <c r="AV1148" t="str">
        <f t="shared" si="583"/>
        <v>Alto</v>
      </c>
      <c r="AW1148">
        <v>125</v>
      </c>
      <c r="AX1148" t="str">
        <f t="shared" si="584"/>
        <v>Bajo</v>
      </c>
      <c r="AY1148">
        <v>5.4</v>
      </c>
      <c r="AZ1148" t="str">
        <f t="shared" si="585"/>
        <v>Alto</v>
      </c>
      <c r="BA1148">
        <v>8.6999999999999993</v>
      </c>
      <c r="BB1148" t="str">
        <f t="shared" si="563"/>
        <v>Baja</v>
      </c>
      <c r="BC1148">
        <v>9</v>
      </c>
      <c r="BD1148" t="str">
        <f t="shared" si="586"/>
        <v>Normal</v>
      </c>
      <c r="BE1148">
        <v>7</v>
      </c>
      <c r="BF1148" t="str">
        <f t="shared" si="587"/>
        <v>Alto</v>
      </c>
      <c r="BG1148">
        <v>1</v>
      </c>
      <c r="BH1148" t="str">
        <f t="shared" si="588"/>
        <v>Toma ECA</v>
      </c>
      <c r="BI1148">
        <v>1</v>
      </c>
      <c r="BJ1148" t="str">
        <f t="shared" si="589"/>
        <v>Toma ARB</v>
      </c>
      <c r="BK1148">
        <v>1</v>
      </c>
      <c r="BL1148" t="str">
        <f t="shared" si="590"/>
        <v>Toma diureticos</v>
      </c>
      <c r="BM1148">
        <v>1</v>
      </c>
      <c r="BN1148" t="str">
        <f t="shared" si="591"/>
        <v>Toma estatinas</v>
      </c>
      <c r="BO1148">
        <v>1</v>
      </c>
      <c r="BP1148" t="str">
        <f t="shared" si="592"/>
        <v>Enfermedad renal</v>
      </c>
      <c r="BQ1148">
        <v>0</v>
      </c>
      <c r="BR1148" t="str">
        <f t="shared" si="593"/>
        <v>Sano</v>
      </c>
    </row>
    <row r="1149" spans="1:70" x14ac:dyDescent="0.25">
      <c r="A1149" t="s">
        <v>1149</v>
      </c>
      <c r="B1149">
        <v>82</v>
      </c>
      <c r="C1149" t="str">
        <f t="shared" si="564"/>
        <v>Adulto Mayor</v>
      </c>
      <c r="D1149" t="s">
        <v>6</v>
      </c>
      <c r="E1149">
        <v>31.9</v>
      </c>
      <c r="F1149" t="str">
        <f t="shared" si="565"/>
        <v>Obesidad I</v>
      </c>
      <c r="G1149">
        <v>1</v>
      </c>
      <c r="H1149" t="str">
        <f t="shared" si="566"/>
        <v>Tiene herencia</v>
      </c>
      <c r="I1149">
        <v>145</v>
      </c>
      <c r="J1149">
        <v>110</v>
      </c>
      <c r="K1149">
        <v>87</v>
      </c>
      <c r="L1149" t="str">
        <f t="shared" si="567"/>
        <v>Normal</v>
      </c>
      <c r="M1149">
        <v>46</v>
      </c>
      <c r="N1149" t="str">
        <f t="shared" si="568"/>
        <v>Intermedia</v>
      </c>
      <c r="O1149">
        <v>2</v>
      </c>
      <c r="P1149" t="str">
        <f t="shared" si="569"/>
        <v>Ligera limitaciones</v>
      </c>
      <c r="Q1149">
        <v>0</v>
      </c>
      <c r="R1149" t="str">
        <f t="shared" si="570"/>
        <v>No tiene cetoacidosis</v>
      </c>
      <c r="S1149">
        <v>1</v>
      </c>
      <c r="T1149" t="str">
        <f t="shared" si="571"/>
        <v>Tiene Insuficiencia</v>
      </c>
      <c r="U1149">
        <v>1</v>
      </c>
      <c r="V1149" t="str">
        <f t="shared" si="572"/>
        <v>Hipertenso</v>
      </c>
      <c r="W1149">
        <v>2</v>
      </c>
      <c r="X1149" t="str">
        <f t="shared" si="561"/>
        <v>Alto</v>
      </c>
      <c r="Y1149">
        <v>117</v>
      </c>
      <c r="Z1149" t="str">
        <f t="shared" si="562"/>
        <v>Riesgo</v>
      </c>
      <c r="AA1149">
        <v>40</v>
      </c>
      <c r="AB1149" t="str">
        <f t="shared" si="573"/>
        <v>Funcion disminuida moderada</v>
      </c>
      <c r="AC1149">
        <v>687</v>
      </c>
      <c r="AD1149" t="str">
        <f t="shared" si="574"/>
        <v>Proteinuria</v>
      </c>
      <c r="AE1149">
        <v>549</v>
      </c>
      <c r="AF1149" t="str">
        <f t="shared" si="575"/>
        <v>Macroalbuminuria</v>
      </c>
      <c r="AG1149">
        <v>677</v>
      </c>
      <c r="AH1149" t="str">
        <f t="shared" si="576"/>
        <v>Poliuria</v>
      </c>
      <c r="AI1149">
        <v>0</v>
      </c>
      <c r="AJ1149" t="str">
        <f t="shared" si="577"/>
        <v>No Diabetico</v>
      </c>
      <c r="AK1149">
        <v>155</v>
      </c>
      <c r="AL1149" t="str">
        <f t="shared" si="578"/>
        <v>Diabetes</v>
      </c>
      <c r="AM1149">
        <v>8.8000000000000007</v>
      </c>
      <c r="AN1149" t="str">
        <f t="shared" si="579"/>
        <v>Diabetes</v>
      </c>
      <c r="AO1149">
        <v>223</v>
      </c>
      <c r="AP1149" t="str">
        <f t="shared" si="580"/>
        <v>Alto</v>
      </c>
      <c r="AQ1149">
        <v>166</v>
      </c>
      <c r="AR1149" t="str">
        <f t="shared" si="581"/>
        <v>Alto</v>
      </c>
      <c r="AS1149">
        <v>33</v>
      </c>
      <c r="AT1149" t="str">
        <f t="shared" si="582"/>
        <v>Bajo</v>
      </c>
      <c r="AU1149">
        <v>283</v>
      </c>
      <c r="AV1149" t="str">
        <f t="shared" si="583"/>
        <v>Alto</v>
      </c>
      <c r="AW1149">
        <v>138</v>
      </c>
      <c r="AX1149" t="str">
        <f t="shared" si="584"/>
        <v>Normal</v>
      </c>
      <c r="AY1149">
        <v>5.8</v>
      </c>
      <c r="AZ1149" t="str">
        <f t="shared" si="585"/>
        <v>Alto</v>
      </c>
      <c r="BA1149">
        <v>9.1999999999999993</v>
      </c>
      <c r="BB1149" t="str">
        <f t="shared" si="563"/>
        <v>Baja</v>
      </c>
      <c r="BC1149">
        <v>7.6</v>
      </c>
      <c r="BD1149" t="str">
        <f t="shared" si="586"/>
        <v>Bajo</v>
      </c>
      <c r="BE1149">
        <v>5.6</v>
      </c>
      <c r="BF1149" t="str">
        <f t="shared" si="587"/>
        <v>Alto</v>
      </c>
      <c r="BG1149">
        <v>1</v>
      </c>
      <c r="BH1149" t="str">
        <f t="shared" si="588"/>
        <v>Toma ECA</v>
      </c>
      <c r="BI1149">
        <v>1</v>
      </c>
      <c r="BJ1149" t="str">
        <f t="shared" si="589"/>
        <v>Toma ARB</v>
      </c>
      <c r="BK1149">
        <v>1</v>
      </c>
      <c r="BL1149" t="str">
        <f t="shared" si="590"/>
        <v>Toma diureticos</v>
      </c>
      <c r="BM1149">
        <v>1</v>
      </c>
      <c r="BN1149" t="str">
        <f t="shared" si="591"/>
        <v>Toma estatinas</v>
      </c>
      <c r="BO1149">
        <v>1</v>
      </c>
      <c r="BP1149" t="str">
        <f t="shared" si="592"/>
        <v>Enfermedad renal</v>
      </c>
      <c r="BQ1149">
        <v>1</v>
      </c>
      <c r="BR1149" t="str">
        <f t="shared" si="593"/>
        <v>Enfermedad cardiovascular</v>
      </c>
    </row>
    <row r="1150" spans="1:70" x14ac:dyDescent="0.25">
      <c r="A1150" t="s">
        <v>1150</v>
      </c>
      <c r="B1150">
        <v>65</v>
      </c>
      <c r="C1150" t="str">
        <f t="shared" si="564"/>
        <v>Adulto Mayor</v>
      </c>
      <c r="D1150" t="s">
        <v>1</v>
      </c>
      <c r="E1150">
        <v>32.799999999999997</v>
      </c>
      <c r="F1150" t="str">
        <f t="shared" si="565"/>
        <v>Obesidad I</v>
      </c>
      <c r="G1150">
        <v>1</v>
      </c>
      <c r="H1150" t="str">
        <f t="shared" si="566"/>
        <v>Tiene herencia</v>
      </c>
      <c r="I1150">
        <v>165</v>
      </c>
      <c r="J1150">
        <v>93</v>
      </c>
      <c r="K1150">
        <v>91</v>
      </c>
      <c r="L1150" t="str">
        <f t="shared" si="567"/>
        <v>Normal</v>
      </c>
      <c r="M1150">
        <v>45</v>
      </c>
      <c r="N1150" t="str">
        <f t="shared" si="568"/>
        <v>Intermedia</v>
      </c>
      <c r="O1150">
        <v>4</v>
      </c>
      <c r="P1150" t="str">
        <f t="shared" si="569"/>
        <v>Incapacidad</v>
      </c>
      <c r="Q1150">
        <v>1</v>
      </c>
      <c r="R1150" t="str">
        <f t="shared" si="570"/>
        <v>Tiene cetoacidosis</v>
      </c>
      <c r="S1150">
        <v>1</v>
      </c>
      <c r="T1150" t="str">
        <f t="shared" si="571"/>
        <v>Tiene Insuficiencia</v>
      </c>
      <c r="U1150">
        <v>1</v>
      </c>
      <c r="V1150" t="str">
        <f t="shared" si="572"/>
        <v>Hipertenso</v>
      </c>
      <c r="W1150">
        <v>2.2000000000000002</v>
      </c>
      <c r="X1150" t="str">
        <f t="shared" si="561"/>
        <v>Alto</v>
      </c>
      <c r="Y1150">
        <v>82</v>
      </c>
      <c r="Z1150" t="str">
        <f t="shared" si="562"/>
        <v>Elevado</v>
      </c>
      <c r="AA1150">
        <v>44</v>
      </c>
      <c r="AB1150" t="str">
        <f t="shared" si="573"/>
        <v>Funcion disminuida moderada</v>
      </c>
      <c r="AC1150">
        <v>601</v>
      </c>
      <c r="AD1150" t="str">
        <f t="shared" si="574"/>
        <v>Proteinuria</v>
      </c>
      <c r="AE1150">
        <v>480</v>
      </c>
      <c r="AF1150" t="str">
        <f t="shared" si="575"/>
        <v>Macroalbuminuria</v>
      </c>
      <c r="AG1150">
        <v>370</v>
      </c>
      <c r="AH1150" t="str">
        <f t="shared" si="576"/>
        <v>Oliguria</v>
      </c>
      <c r="AI1150">
        <v>1</v>
      </c>
      <c r="AJ1150" t="str">
        <f t="shared" si="577"/>
        <v>Diabetico</v>
      </c>
      <c r="AK1150">
        <v>132</v>
      </c>
      <c r="AL1150" t="str">
        <f t="shared" si="578"/>
        <v>Diabetes</v>
      </c>
      <c r="AM1150">
        <v>9</v>
      </c>
      <c r="AN1150" t="str">
        <f t="shared" si="579"/>
        <v>Diabetes</v>
      </c>
      <c r="AO1150">
        <v>289</v>
      </c>
      <c r="AP1150" t="str">
        <f t="shared" si="580"/>
        <v>Riesgo</v>
      </c>
      <c r="AQ1150">
        <v>162</v>
      </c>
      <c r="AR1150" t="str">
        <f t="shared" si="581"/>
        <v>Alto</v>
      </c>
      <c r="AS1150">
        <v>39</v>
      </c>
      <c r="AT1150" t="str">
        <f t="shared" si="582"/>
        <v>Bajo</v>
      </c>
      <c r="AU1150">
        <v>241</v>
      </c>
      <c r="AV1150" t="str">
        <f t="shared" si="583"/>
        <v>Alto</v>
      </c>
      <c r="AW1150">
        <v>139</v>
      </c>
      <c r="AX1150" t="str">
        <f t="shared" si="584"/>
        <v>Normal</v>
      </c>
      <c r="AY1150">
        <v>5.4</v>
      </c>
      <c r="AZ1150" t="str">
        <f t="shared" si="585"/>
        <v>Alto</v>
      </c>
      <c r="BA1150">
        <v>8.6</v>
      </c>
      <c r="BB1150" t="str">
        <f t="shared" si="563"/>
        <v>Baja</v>
      </c>
      <c r="BC1150">
        <v>8.1999999999999993</v>
      </c>
      <c r="BD1150" t="str">
        <f t="shared" si="586"/>
        <v>Bajo</v>
      </c>
      <c r="BE1150">
        <v>4.5999999999999996</v>
      </c>
      <c r="BF1150" t="str">
        <f t="shared" si="587"/>
        <v>Alto</v>
      </c>
      <c r="BG1150">
        <v>1</v>
      </c>
      <c r="BH1150" t="str">
        <f t="shared" si="588"/>
        <v>Toma ECA</v>
      </c>
      <c r="BI1150">
        <v>0</v>
      </c>
      <c r="BJ1150" t="str">
        <f t="shared" si="589"/>
        <v>No toma ARB</v>
      </c>
      <c r="BK1150">
        <v>1</v>
      </c>
      <c r="BL1150" t="str">
        <f t="shared" si="590"/>
        <v>Toma diureticos</v>
      </c>
      <c r="BM1150">
        <v>1</v>
      </c>
      <c r="BN1150" t="str">
        <f t="shared" si="591"/>
        <v>Toma estatinas</v>
      </c>
      <c r="BO1150">
        <v>1</v>
      </c>
      <c r="BP1150" t="str">
        <f t="shared" si="592"/>
        <v>Enfermedad renal</v>
      </c>
      <c r="BQ1150">
        <v>0</v>
      </c>
      <c r="BR1150" t="str">
        <f t="shared" si="593"/>
        <v>Sano</v>
      </c>
    </row>
    <row r="1151" spans="1:70" x14ac:dyDescent="0.25">
      <c r="A1151" t="s">
        <v>1151</v>
      </c>
      <c r="B1151">
        <v>30</v>
      </c>
      <c r="C1151" t="str">
        <f t="shared" si="564"/>
        <v>Adulto</v>
      </c>
      <c r="D1151" t="s">
        <v>1</v>
      </c>
      <c r="E1151">
        <v>26.3</v>
      </c>
      <c r="F1151" t="str">
        <f t="shared" si="565"/>
        <v>Sobrepeso</v>
      </c>
      <c r="G1151">
        <v>0</v>
      </c>
      <c r="H1151" t="str">
        <f t="shared" si="566"/>
        <v>No tiene herencia</v>
      </c>
      <c r="I1151">
        <v>119</v>
      </c>
      <c r="J1151">
        <v>66</v>
      </c>
      <c r="K1151">
        <v>62</v>
      </c>
      <c r="L1151" t="str">
        <f t="shared" si="567"/>
        <v>Normal</v>
      </c>
      <c r="M1151">
        <v>53</v>
      </c>
      <c r="N1151" t="str">
        <f t="shared" si="568"/>
        <v>Normal</v>
      </c>
      <c r="O1151">
        <v>2</v>
      </c>
      <c r="P1151" t="str">
        <f t="shared" si="569"/>
        <v>Ligera limitaciones</v>
      </c>
      <c r="Q1151">
        <v>0</v>
      </c>
      <c r="R1151" t="str">
        <f t="shared" si="570"/>
        <v>No tiene cetoacidosis</v>
      </c>
      <c r="S1151">
        <v>0</v>
      </c>
      <c r="T1151" t="str">
        <f t="shared" si="571"/>
        <v>No tiene Insuficiencia</v>
      </c>
      <c r="U1151">
        <v>1</v>
      </c>
      <c r="V1151" t="str">
        <f t="shared" si="572"/>
        <v>Hipertenso</v>
      </c>
      <c r="W1151">
        <v>1.2</v>
      </c>
      <c r="X1151" t="str">
        <f t="shared" si="561"/>
        <v>Normal</v>
      </c>
      <c r="Y1151">
        <v>39</v>
      </c>
      <c r="Z1151" t="str">
        <f t="shared" si="562"/>
        <v>Normal</v>
      </c>
      <c r="AA1151">
        <v>95</v>
      </c>
      <c r="AB1151" t="str">
        <f t="shared" si="573"/>
        <v>Normal</v>
      </c>
      <c r="AC1151">
        <v>26</v>
      </c>
      <c r="AD1151" t="str">
        <f t="shared" si="574"/>
        <v>Normal</v>
      </c>
      <c r="AE1151">
        <v>18</v>
      </c>
      <c r="AF1151" t="str">
        <f t="shared" si="575"/>
        <v>Normal</v>
      </c>
      <c r="AG1151">
        <v>2003</v>
      </c>
      <c r="AH1151" t="str">
        <f t="shared" si="576"/>
        <v>Poliuria</v>
      </c>
      <c r="AI1151">
        <v>0</v>
      </c>
      <c r="AJ1151" t="str">
        <f t="shared" si="577"/>
        <v>No Diabetico</v>
      </c>
      <c r="AK1151">
        <v>82</v>
      </c>
      <c r="AL1151" t="str">
        <f t="shared" si="578"/>
        <v>Normal</v>
      </c>
      <c r="AM1151">
        <v>5</v>
      </c>
      <c r="AN1151" t="str">
        <f t="shared" si="579"/>
        <v>Normal</v>
      </c>
      <c r="AO1151">
        <v>161</v>
      </c>
      <c r="AP1151" t="str">
        <f t="shared" si="580"/>
        <v>Normal</v>
      </c>
      <c r="AQ1151">
        <v>99</v>
      </c>
      <c r="AR1151" t="str">
        <f t="shared" si="581"/>
        <v>Normal</v>
      </c>
      <c r="AS1151">
        <v>62</v>
      </c>
      <c r="AT1151" t="str">
        <f t="shared" si="582"/>
        <v>Normal</v>
      </c>
      <c r="AU1151">
        <v>165</v>
      </c>
      <c r="AV1151" t="str">
        <f t="shared" si="583"/>
        <v>Alto</v>
      </c>
      <c r="AW1151">
        <v>141</v>
      </c>
      <c r="AX1151" t="str">
        <f t="shared" si="584"/>
        <v>Normal</v>
      </c>
      <c r="AY1151">
        <v>4.5</v>
      </c>
      <c r="AZ1151" t="str">
        <f t="shared" si="585"/>
        <v>Normal</v>
      </c>
      <c r="BA1151">
        <v>13.7</v>
      </c>
      <c r="BB1151" t="str">
        <f t="shared" si="563"/>
        <v>Normal</v>
      </c>
      <c r="BC1151">
        <v>8.6999999999999993</v>
      </c>
      <c r="BD1151" t="str">
        <f t="shared" si="586"/>
        <v>Normal</v>
      </c>
      <c r="BE1151">
        <v>3.8</v>
      </c>
      <c r="BF1151" t="str">
        <f t="shared" si="587"/>
        <v>Normal</v>
      </c>
      <c r="BG1151">
        <v>0</v>
      </c>
      <c r="BH1151" t="str">
        <f t="shared" si="588"/>
        <v>No Toma ECA</v>
      </c>
      <c r="BI1151">
        <v>1</v>
      </c>
      <c r="BJ1151" t="str">
        <f t="shared" si="589"/>
        <v>Toma ARB</v>
      </c>
      <c r="BK1151">
        <v>0</v>
      </c>
      <c r="BL1151" t="str">
        <f t="shared" si="590"/>
        <v>No toma diureticos</v>
      </c>
      <c r="BM1151">
        <v>1</v>
      </c>
      <c r="BN1151" t="str">
        <f t="shared" si="591"/>
        <v>Toma estatinas</v>
      </c>
      <c r="BO1151">
        <v>0</v>
      </c>
      <c r="BP1151" t="str">
        <f t="shared" si="592"/>
        <v>Sano</v>
      </c>
      <c r="BQ1151">
        <v>1</v>
      </c>
      <c r="BR1151" t="str">
        <f t="shared" si="593"/>
        <v>Enfermedad cardiovascular</v>
      </c>
    </row>
    <row r="1152" spans="1:70" x14ac:dyDescent="0.25">
      <c r="A1152" t="s">
        <v>1152</v>
      </c>
      <c r="B1152">
        <v>31</v>
      </c>
      <c r="C1152" t="str">
        <f t="shared" si="564"/>
        <v>Adulto</v>
      </c>
      <c r="D1152" t="s">
        <v>1</v>
      </c>
      <c r="E1152">
        <v>24.6</v>
      </c>
      <c r="F1152" t="str">
        <f t="shared" si="565"/>
        <v>Peso Normal</v>
      </c>
      <c r="G1152">
        <v>0</v>
      </c>
      <c r="H1152" t="str">
        <f t="shared" si="566"/>
        <v>No tiene herencia</v>
      </c>
      <c r="I1152">
        <v>107</v>
      </c>
      <c r="J1152">
        <v>74</v>
      </c>
      <c r="K1152">
        <v>88</v>
      </c>
      <c r="L1152" t="str">
        <f t="shared" si="567"/>
        <v>Normal</v>
      </c>
      <c r="M1152">
        <v>51</v>
      </c>
      <c r="N1152" t="str">
        <f t="shared" si="568"/>
        <v>Normal</v>
      </c>
      <c r="O1152">
        <v>2</v>
      </c>
      <c r="P1152" t="str">
        <f t="shared" si="569"/>
        <v>Ligera limitaciones</v>
      </c>
      <c r="Q1152">
        <v>0</v>
      </c>
      <c r="R1152" t="str">
        <f t="shared" si="570"/>
        <v>No tiene cetoacidosis</v>
      </c>
      <c r="S1152">
        <v>0</v>
      </c>
      <c r="T1152" t="str">
        <f t="shared" si="571"/>
        <v>No tiene Insuficiencia</v>
      </c>
      <c r="U1152">
        <v>0</v>
      </c>
      <c r="V1152" t="str">
        <f t="shared" si="572"/>
        <v>Normotenso</v>
      </c>
      <c r="W1152">
        <v>0.9</v>
      </c>
      <c r="X1152" t="str">
        <f t="shared" si="561"/>
        <v>Normal</v>
      </c>
      <c r="Y1152">
        <v>26</v>
      </c>
      <c r="Z1152" t="str">
        <f t="shared" si="562"/>
        <v>Normal</v>
      </c>
      <c r="AA1152">
        <v>79</v>
      </c>
      <c r="AB1152" t="str">
        <f t="shared" si="573"/>
        <v>Funcion disminuida</v>
      </c>
      <c r="AC1152">
        <v>18</v>
      </c>
      <c r="AD1152" t="str">
        <f t="shared" si="574"/>
        <v>Normal</v>
      </c>
      <c r="AE1152">
        <v>14</v>
      </c>
      <c r="AF1152" t="str">
        <f t="shared" si="575"/>
        <v>Normal</v>
      </c>
      <c r="AG1152">
        <v>1495</v>
      </c>
      <c r="AH1152" t="str">
        <f t="shared" si="576"/>
        <v>Poliuria</v>
      </c>
      <c r="AI1152">
        <v>1</v>
      </c>
      <c r="AJ1152" t="str">
        <f t="shared" si="577"/>
        <v>Diabetico</v>
      </c>
      <c r="AK1152">
        <v>83</v>
      </c>
      <c r="AL1152" t="str">
        <f t="shared" si="578"/>
        <v>Normal</v>
      </c>
      <c r="AM1152">
        <v>5.7</v>
      </c>
      <c r="AN1152" t="str">
        <f t="shared" si="579"/>
        <v>Prediabetes</v>
      </c>
      <c r="AO1152">
        <v>179</v>
      </c>
      <c r="AP1152" t="str">
        <f t="shared" si="580"/>
        <v>Normal</v>
      </c>
      <c r="AQ1152">
        <v>115</v>
      </c>
      <c r="AR1152" t="str">
        <f t="shared" si="581"/>
        <v>Casi normal</v>
      </c>
      <c r="AS1152">
        <v>48</v>
      </c>
      <c r="AT1152" t="str">
        <f t="shared" si="582"/>
        <v>Bajo</v>
      </c>
      <c r="AU1152">
        <v>80</v>
      </c>
      <c r="AV1152" t="str">
        <f t="shared" si="583"/>
        <v>Normal</v>
      </c>
      <c r="AW1152">
        <v>141</v>
      </c>
      <c r="AX1152" t="str">
        <f t="shared" si="584"/>
        <v>Normal</v>
      </c>
      <c r="AY1152">
        <v>3.8</v>
      </c>
      <c r="AZ1152" t="str">
        <f t="shared" si="585"/>
        <v>Normal</v>
      </c>
      <c r="BA1152">
        <v>13.9</v>
      </c>
      <c r="BB1152" t="str">
        <f t="shared" si="563"/>
        <v>Normal</v>
      </c>
      <c r="BC1152">
        <v>10.1</v>
      </c>
      <c r="BD1152" t="str">
        <f t="shared" si="586"/>
        <v>Normal</v>
      </c>
      <c r="BE1152">
        <v>2.9</v>
      </c>
      <c r="BF1152" t="str">
        <f t="shared" si="587"/>
        <v>Normal</v>
      </c>
      <c r="BG1152">
        <v>0</v>
      </c>
      <c r="BH1152" t="str">
        <f t="shared" si="588"/>
        <v>No Toma ECA</v>
      </c>
      <c r="BI1152">
        <v>1</v>
      </c>
      <c r="BJ1152" t="str">
        <f t="shared" si="589"/>
        <v>Toma ARB</v>
      </c>
      <c r="BK1152">
        <v>0</v>
      </c>
      <c r="BL1152" t="str">
        <f t="shared" si="590"/>
        <v>No toma diureticos</v>
      </c>
      <c r="BM1152">
        <v>1</v>
      </c>
      <c r="BN1152" t="str">
        <f t="shared" si="591"/>
        <v>Toma estatinas</v>
      </c>
      <c r="BO1152">
        <v>0</v>
      </c>
      <c r="BP1152" t="str">
        <f t="shared" si="592"/>
        <v>Sano</v>
      </c>
      <c r="BQ1152">
        <v>0</v>
      </c>
      <c r="BR1152" t="str">
        <f t="shared" si="593"/>
        <v>Sano</v>
      </c>
    </row>
    <row r="1153" spans="1:70" x14ac:dyDescent="0.25">
      <c r="A1153" t="s">
        <v>1153</v>
      </c>
      <c r="B1153">
        <v>64</v>
      </c>
      <c r="C1153" t="str">
        <f t="shared" si="564"/>
        <v>Adulto Mayor</v>
      </c>
      <c r="D1153" t="s">
        <v>1</v>
      </c>
      <c r="E1153">
        <v>27.8</v>
      </c>
      <c r="F1153" t="str">
        <f t="shared" si="565"/>
        <v>Sobrepeso</v>
      </c>
      <c r="G1153">
        <v>1</v>
      </c>
      <c r="H1153" t="str">
        <f t="shared" si="566"/>
        <v>Tiene herencia</v>
      </c>
      <c r="I1153">
        <v>115</v>
      </c>
      <c r="J1153">
        <v>78</v>
      </c>
      <c r="K1153">
        <v>82</v>
      </c>
      <c r="L1153" t="str">
        <f t="shared" si="567"/>
        <v>Normal</v>
      </c>
      <c r="M1153">
        <v>62</v>
      </c>
      <c r="N1153" t="str">
        <f t="shared" si="568"/>
        <v>Normal</v>
      </c>
      <c r="O1153">
        <v>1</v>
      </c>
      <c r="P1153" t="str">
        <f t="shared" si="569"/>
        <v>Sin limitaciones</v>
      </c>
      <c r="Q1153">
        <v>0</v>
      </c>
      <c r="R1153" t="str">
        <f t="shared" si="570"/>
        <v>No tiene cetoacidosis</v>
      </c>
      <c r="S1153">
        <v>0</v>
      </c>
      <c r="T1153" t="str">
        <f t="shared" si="571"/>
        <v>No tiene Insuficiencia</v>
      </c>
      <c r="U1153">
        <v>0</v>
      </c>
      <c r="V1153" t="str">
        <f t="shared" si="572"/>
        <v>Normotenso</v>
      </c>
      <c r="W1153">
        <v>0.9</v>
      </c>
      <c r="X1153" t="str">
        <f t="shared" si="561"/>
        <v>Normal</v>
      </c>
      <c r="Y1153">
        <v>34</v>
      </c>
      <c r="Z1153" t="str">
        <f t="shared" si="562"/>
        <v>Normal</v>
      </c>
      <c r="AA1153">
        <v>81</v>
      </c>
      <c r="AB1153" t="str">
        <f t="shared" si="573"/>
        <v>Funcion disminuida</v>
      </c>
      <c r="AC1153">
        <v>9</v>
      </c>
      <c r="AD1153" t="str">
        <f t="shared" si="574"/>
        <v>Normal</v>
      </c>
      <c r="AE1153">
        <v>7</v>
      </c>
      <c r="AF1153" t="str">
        <f t="shared" si="575"/>
        <v>Normal</v>
      </c>
      <c r="AG1153">
        <v>1405</v>
      </c>
      <c r="AH1153" t="str">
        <f t="shared" si="576"/>
        <v>Poliuria</v>
      </c>
      <c r="AI1153">
        <v>0</v>
      </c>
      <c r="AJ1153" t="str">
        <f t="shared" si="577"/>
        <v>No Diabetico</v>
      </c>
      <c r="AK1153">
        <v>101</v>
      </c>
      <c r="AL1153" t="str">
        <f t="shared" si="578"/>
        <v>Prediabetes</v>
      </c>
      <c r="AM1153">
        <v>6.1</v>
      </c>
      <c r="AN1153" t="str">
        <f t="shared" si="579"/>
        <v>Prediabetes</v>
      </c>
      <c r="AO1153">
        <v>166</v>
      </c>
      <c r="AP1153" t="str">
        <f t="shared" si="580"/>
        <v>Normal</v>
      </c>
      <c r="AQ1153">
        <v>127</v>
      </c>
      <c r="AR1153" t="str">
        <f t="shared" si="581"/>
        <v>Casi normal</v>
      </c>
      <c r="AS1153">
        <v>68</v>
      </c>
      <c r="AT1153" t="str">
        <f t="shared" si="582"/>
        <v>Normal</v>
      </c>
      <c r="AU1153">
        <v>135</v>
      </c>
      <c r="AV1153" t="str">
        <f t="shared" si="583"/>
        <v>Normal</v>
      </c>
      <c r="AW1153">
        <v>138</v>
      </c>
      <c r="AX1153" t="str">
        <f t="shared" si="584"/>
        <v>Normal</v>
      </c>
      <c r="AY1153">
        <v>4.5</v>
      </c>
      <c r="AZ1153" t="str">
        <f t="shared" si="585"/>
        <v>Normal</v>
      </c>
      <c r="BA1153">
        <v>13</v>
      </c>
      <c r="BB1153" t="str">
        <f t="shared" si="563"/>
        <v>Baja</v>
      </c>
      <c r="BC1153">
        <v>9.8000000000000007</v>
      </c>
      <c r="BD1153" t="str">
        <f t="shared" si="586"/>
        <v>Normal</v>
      </c>
      <c r="BE1153">
        <v>2.7</v>
      </c>
      <c r="BF1153" t="str">
        <f t="shared" si="587"/>
        <v>Normal</v>
      </c>
      <c r="BG1153">
        <v>0</v>
      </c>
      <c r="BH1153" t="str">
        <f t="shared" si="588"/>
        <v>No Toma ECA</v>
      </c>
      <c r="BI1153">
        <v>1</v>
      </c>
      <c r="BJ1153" t="str">
        <f t="shared" si="589"/>
        <v>Toma ARB</v>
      </c>
      <c r="BK1153">
        <v>0</v>
      </c>
      <c r="BL1153" t="str">
        <f t="shared" si="590"/>
        <v>No toma diureticos</v>
      </c>
      <c r="BM1153">
        <v>0</v>
      </c>
      <c r="BN1153" t="str">
        <f t="shared" si="591"/>
        <v>No toma estatinas</v>
      </c>
      <c r="BO1153">
        <v>0</v>
      </c>
      <c r="BP1153" t="str">
        <f t="shared" si="592"/>
        <v>Sano</v>
      </c>
      <c r="BQ1153">
        <v>0</v>
      </c>
      <c r="BR1153" t="str">
        <f t="shared" si="593"/>
        <v>Sano</v>
      </c>
    </row>
    <row r="1154" spans="1:70" x14ac:dyDescent="0.25">
      <c r="A1154" t="s">
        <v>1154</v>
      </c>
      <c r="B1154">
        <v>83</v>
      </c>
      <c r="C1154" t="str">
        <f t="shared" si="564"/>
        <v>Adulto Mayor</v>
      </c>
      <c r="D1154" t="s">
        <v>6</v>
      </c>
      <c r="E1154">
        <v>27.1</v>
      </c>
      <c r="F1154" t="str">
        <f t="shared" si="565"/>
        <v>Sobrepeso</v>
      </c>
      <c r="G1154">
        <v>1</v>
      </c>
      <c r="H1154" t="str">
        <f t="shared" si="566"/>
        <v>Tiene herencia</v>
      </c>
      <c r="I1154">
        <v>186</v>
      </c>
      <c r="J1154">
        <v>94</v>
      </c>
      <c r="K1154">
        <v>103</v>
      </c>
      <c r="L1154" t="str">
        <f t="shared" si="567"/>
        <v>Taquicardia</v>
      </c>
      <c r="M1154">
        <v>33</v>
      </c>
      <c r="N1154" t="str">
        <f t="shared" si="568"/>
        <v>Reducida</v>
      </c>
      <c r="O1154">
        <v>3</v>
      </c>
      <c r="P1154" t="str">
        <f t="shared" si="569"/>
        <v>Limitacion marcada</v>
      </c>
      <c r="Q1154">
        <v>0</v>
      </c>
      <c r="R1154" t="str">
        <f t="shared" si="570"/>
        <v>No tiene cetoacidosis</v>
      </c>
      <c r="S1154">
        <v>0</v>
      </c>
      <c r="T1154" t="str">
        <f t="shared" si="571"/>
        <v>No tiene Insuficiencia</v>
      </c>
      <c r="U1154">
        <v>1</v>
      </c>
      <c r="V1154" t="str">
        <f t="shared" si="572"/>
        <v>Hipertenso</v>
      </c>
      <c r="W1154">
        <v>3.6</v>
      </c>
      <c r="X1154" t="str">
        <f t="shared" ref="X1154:X1217" si="594">IF(AND(D1154="M",W1154&gt;=0.7,W1154&lt;=1.2),"Normal",IF(AND(D1154="M",W1154&gt;=1.3),"Alto",IF(AND(D1154="F",W1154&gt;=0.5,W1154&lt;=1),"Normal",IF(AND(D1154="F",W1154&gt;1),"Alto",IF(AND(D1154="F",W1154&lt;0.5), "Bajo",IF(AND(D1154="M",W1154&lt;0.7),"Bajo","error"))))))</f>
        <v>Alto</v>
      </c>
      <c r="Y1154">
        <v>70</v>
      </c>
      <c r="Z1154" t="str">
        <f t="shared" ref="Z1154:Z1217" si="595">IF(AND(D1154="F",Y1154&gt;=17,Y1154&lt;=43),"Normal",IF(AND(D1154="F",Y1154&gt;43,Y1154&lt;100),"Elevado",IF(AND(D1154="M",Y1154&gt;=18,Y1154&lt;=55),"Normal",IF(AND(D1154="M",Y1154&gt;55,Y1154&lt;100),"Elevado",IF(AND(D1154="F",Y1154&gt;=100),"Riesgo",IF(AND(D1154="M",Y1154&gt;=100),"Riesgo","Bajo"))))))</f>
        <v>Elevado</v>
      </c>
      <c r="AA1154">
        <v>31</v>
      </c>
      <c r="AB1154" t="str">
        <f t="shared" si="573"/>
        <v>Funcion disminuida moderada</v>
      </c>
      <c r="AC1154">
        <v>523</v>
      </c>
      <c r="AD1154" t="str">
        <f t="shared" si="574"/>
        <v>Proteinuria</v>
      </c>
      <c r="AE1154">
        <v>470</v>
      </c>
      <c r="AF1154" t="str">
        <f t="shared" si="575"/>
        <v>Macroalbuminuria</v>
      </c>
      <c r="AG1154">
        <v>551</v>
      </c>
      <c r="AH1154" t="str">
        <f t="shared" si="576"/>
        <v>Poliuria</v>
      </c>
      <c r="AI1154">
        <v>0</v>
      </c>
      <c r="AJ1154" t="str">
        <f t="shared" si="577"/>
        <v>No Diabetico</v>
      </c>
      <c r="AK1154">
        <v>181</v>
      </c>
      <c r="AL1154" t="str">
        <f t="shared" si="578"/>
        <v>Diabetes</v>
      </c>
      <c r="AM1154">
        <v>10.6</v>
      </c>
      <c r="AN1154" t="str">
        <f t="shared" si="579"/>
        <v>Diabetes</v>
      </c>
      <c r="AO1154">
        <v>319</v>
      </c>
      <c r="AP1154" t="str">
        <f t="shared" si="580"/>
        <v>Riesgo</v>
      </c>
      <c r="AQ1154">
        <v>199</v>
      </c>
      <c r="AR1154" t="str">
        <f t="shared" si="581"/>
        <v>Muy alto</v>
      </c>
      <c r="AS1154">
        <v>38</v>
      </c>
      <c r="AT1154" t="str">
        <f t="shared" si="582"/>
        <v>Bajo</v>
      </c>
      <c r="AU1154">
        <v>254</v>
      </c>
      <c r="AV1154" t="str">
        <f t="shared" si="583"/>
        <v>Alto</v>
      </c>
      <c r="AW1154">
        <v>134</v>
      </c>
      <c r="AX1154" t="str">
        <f t="shared" si="584"/>
        <v>Bajo</v>
      </c>
      <c r="AY1154">
        <v>6.7</v>
      </c>
      <c r="AZ1154" t="str">
        <f t="shared" si="585"/>
        <v>Alto</v>
      </c>
      <c r="BA1154">
        <v>8.6999999999999993</v>
      </c>
      <c r="BB1154" t="str">
        <f t="shared" ref="BB1154:BB1217" si="596">IF(AND(D1154="M",BA1154&gt;=13.5,BA1154&lt;=17.5),"Normal",IF(AND(D1154="M",BA1154&gt;17.5),"Alta",IF(AND(D1154="F",BA1154&gt;=12,BA1154&lt;=15.5),"Normal",IF(AND(D1154="F",BA1154&gt;15.5),"Alta","Baja"))))</f>
        <v>Baja</v>
      </c>
      <c r="BC1154">
        <v>8.6999999999999993</v>
      </c>
      <c r="BD1154" t="str">
        <f t="shared" si="586"/>
        <v>Normal</v>
      </c>
      <c r="BE1154">
        <v>6.1</v>
      </c>
      <c r="BF1154" t="str">
        <f t="shared" si="587"/>
        <v>Alto</v>
      </c>
      <c r="BG1154">
        <v>1</v>
      </c>
      <c r="BH1154" t="str">
        <f t="shared" si="588"/>
        <v>Toma ECA</v>
      </c>
      <c r="BI1154">
        <v>0</v>
      </c>
      <c r="BJ1154" t="str">
        <f t="shared" si="589"/>
        <v>No toma ARB</v>
      </c>
      <c r="BK1154">
        <v>0</v>
      </c>
      <c r="BL1154" t="str">
        <f t="shared" si="590"/>
        <v>No toma diureticos</v>
      </c>
      <c r="BM1154">
        <v>1</v>
      </c>
      <c r="BN1154" t="str">
        <f t="shared" si="591"/>
        <v>Toma estatinas</v>
      </c>
      <c r="BO1154">
        <v>1</v>
      </c>
      <c r="BP1154" t="str">
        <f t="shared" si="592"/>
        <v>Enfermedad renal</v>
      </c>
      <c r="BQ1154">
        <v>0</v>
      </c>
      <c r="BR1154" t="str">
        <f t="shared" si="593"/>
        <v>Sano</v>
      </c>
    </row>
    <row r="1155" spans="1:70" x14ac:dyDescent="0.25">
      <c r="A1155" t="s">
        <v>1155</v>
      </c>
      <c r="B1155">
        <v>57</v>
      </c>
      <c r="C1155" t="str">
        <f t="shared" ref="C1155:C1218" si="597">IF(AND(B1155&gt;=14,B1155&lt;=26),"Joven",IF(AND(B1155&gt;=27,B1155&lt;=59),"Adulto",IF(B1155&gt;=60,"Adulto Mayor","Niño")))</f>
        <v>Adulto</v>
      </c>
      <c r="D1155" t="s">
        <v>6</v>
      </c>
      <c r="E1155">
        <v>39.200000000000003</v>
      </c>
      <c r="F1155" t="str">
        <f t="shared" ref="F1155:F1218" si="598">IF(E1155&lt;18.5,"Bajo peso",IF(AND(E1155&gt;=18.5,E1155&lt;=24.9),"Peso Normal",IF(AND(E1155&gt;=25,E1155&lt;=29.9),"Sobrepeso",IF(AND(E1155&gt;=30,E1155&lt;=34.9),"Obesidad I",IF(AND(E1155&gt;=35,E1155&lt;=39.9),"Obesidad II","Obesidad III")))))</f>
        <v>Obesidad II</v>
      </c>
      <c r="G1155">
        <v>1</v>
      </c>
      <c r="H1155" t="str">
        <f t="shared" ref="H1155:H1218" si="599">IF(G1155=1,"Tiene herencia","No tiene herencia")</f>
        <v>Tiene herencia</v>
      </c>
      <c r="I1155">
        <v>189</v>
      </c>
      <c r="J1155">
        <v>102</v>
      </c>
      <c r="K1155">
        <v>96</v>
      </c>
      <c r="L1155" t="str">
        <f t="shared" ref="L1155:L1218" si="600">IF(AND(K1155&gt;=60,K1155&lt;=100),"Normal",IF(K1155&gt;100,"Taquicardia","Bradicardia"))</f>
        <v>Normal</v>
      </c>
      <c r="M1155">
        <v>46</v>
      </c>
      <c r="N1155" t="str">
        <f t="shared" ref="N1155:N1218" si="601">IF(M1155&gt;=50,"Normal",IF(AND(M1155&gt;=41,M1155&lt;=49),"Intermedia","Reducida"))</f>
        <v>Intermedia</v>
      </c>
      <c r="O1155">
        <v>2</v>
      </c>
      <c r="P1155" t="str">
        <f t="shared" ref="P1155:P1218" si="602">IF(O1155=1,"Sin limitaciones",IF(O1155=2,"Ligera limitaciones",IF(O1155=3,"Limitacion marcada","Incapacidad")))</f>
        <v>Ligera limitaciones</v>
      </c>
      <c r="Q1155">
        <v>1</v>
      </c>
      <c r="R1155" t="str">
        <f t="shared" ref="R1155:R1218" si="603">IF(Q1155=1,"Tiene cetoacidosis","No tiene cetoacidosis")</f>
        <v>Tiene cetoacidosis</v>
      </c>
      <c r="S1155">
        <v>1</v>
      </c>
      <c r="T1155" t="str">
        <f t="shared" ref="T1155:T1218" si="604">IF(S1155=1,"Tiene Insuficiencia","No tiene Insuficiencia")</f>
        <v>Tiene Insuficiencia</v>
      </c>
      <c r="U1155">
        <v>1</v>
      </c>
      <c r="V1155" t="str">
        <f t="shared" ref="V1155:V1218" si="605">IF(U1155=1,"Hipertenso","Normotenso")</f>
        <v>Hipertenso</v>
      </c>
      <c r="W1155">
        <v>3.7</v>
      </c>
      <c r="X1155" t="str">
        <f t="shared" si="594"/>
        <v>Alto</v>
      </c>
      <c r="Y1155">
        <v>118</v>
      </c>
      <c r="Z1155" t="str">
        <f t="shared" si="595"/>
        <v>Riesgo</v>
      </c>
      <c r="AA1155">
        <v>42</v>
      </c>
      <c r="AB1155" t="str">
        <f t="shared" ref="AB1155:AB1218" si="606">IF(AA1155&gt;90,"Normal",IF(AND(AA1155&gt;=60,AA1155&lt;=90),"Funcion disminuida",IF(AND(AA1155&gt;=30,AA1155&lt;=59),"Funcion disminuida moderada",IF(AND(AA1155&gt;=15,AA1155&lt;=29),"Dismucion grave",IF(AA1155&lt;15,"Fallo renal","error")))))</f>
        <v>Funcion disminuida moderada</v>
      </c>
      <c r="AC1155">
        <v>1964</v>
      </c>
      <c r="AD1155" t="str">
        <f t="shared" ref="AD1155:AD1218" si="607">IF(AC1155&lt;30,"Normal",IF(AND(AC1155&lt;=30,AC1155&lt;=300),"Microalbuminuria","Proteinuria"))</f>
        <v>Proteinuria</v>
      </c>
      <c r="AE1155">
        <v>1767</v>
      </c>
      <c r="AF1155" t="str">
        <f t="shared" ref="AF1155:AF1218" si="608">IF(AE1155&lt;30,"Normal",IF(AND(AE1155&gt;=30,AE1155&lt;=300),"Microalbuminuria","Macroalbuminuria"))</f>
        <v>Macroalbuminuria</v>
      </c>
      <c r="AG1155">
        <v>384</v>
      </c>
      <c r="AH1155" t="str">
        <f t="shared" ref="AH1155:AH1218" si="609">IF(AND(AG1155&gt;=0,AG1155&lt;=49),"Anuria",IF(AND(AG1155&gt;=50,AG1155&lt;=499),"Oliguria",IF(AND(AG1155&gt;=500,AG1155&lt;=3500),"Poliuria")))</f>
        <v>Oliguria</v>
      </c>
      <c r="AI1155">
        <v>1</v>
      </c>
      <c r="AJ1155" t="str">
        <f t="shared" ref="AJ1155:AJ1218" si="610">IF(AI1155=1,"Diabetico","No Diabetico")</f>
        <v>Diabetico</v>
      </c>
      <c r="AK1155">
        <v>174</v>
      </c>
      <c r="AL1155" t="str">
        <f t="shared" ref="AL1155:AL1218" si="611">IF(AK1155&lt;100,"Normal",IF(AND(AK1155&gt;=100,AK1155&lt;=125),"Prediabetes","Diabetes"))</f>
        <v>Diabetes</v>
      </c>
      <c r="AM1155">
        <v>9.6</v>
      </c>
      <c r="AN1155" t="str">
        <f t="shared" ref="AN1155:AN1218" si="612">IF(AM1155&lt;5.7,"Normal",IF(AND(AM1155&gt;=5.7,AM1155&lt;=6.4),"Prediabetes","Diabetes"))</f>
        <v>Diabetes</v>
      </c>
      <c r="AO1155">
        <v>283</v>
      </c>
      <c r="AP1155" t="str">
        <f t="shared" ref="AP1155:AP1218" si="613">IF(AO1155&lt;200,"Normal",IF(AND(AO1155&gt;=200,AO1155&lt;=239),"Alto","Riesgo"))</f>
        <v>Riesgo</v>
      </c>
      <c r="AQ1155">
        <v>174</v>
      </c>
      <c r="AR1155" t="str">
        <f t="shared" ref="AR1155:AR1218" si="614">IF(AQ1155&lt;100,"Normal",IF(AND(AQ1155&gt;=100,AQ1155&lt;=129),"Casi normal",IF(AND(AQ1155&gt;=130,AQ1155&lt;=159),"Limite alto",IF(AND(AQ1155&gt;=160,AQ1155&lt;=189),"Alto",IF(AQ1155&gt;=190,"Muy alto")))))</f>
        <v>Alto</v>
      </c>
      <c r="AS1155">
        <v>33</v>
      </c>
      <c r="AT1155" t="str">
        <f t="shared" ref="AT1155:AT1218" si="615">IF(AS1155&gt;=60,"Normal","Bajo")</f>
        <v>Bajo</v>
      </c>
      <c r="AU1155">
        <v>259</v>
      </c>
      <c r="AV1155" t="str">
        <f t="shared" ref="AV1155:AV1218" si="616">IF(AU1155&lt;=150,"Normal","Alto")</f>
        <v>Alto</v>
      </c>
      <c r="AW1155">
        <v>136</v>
      </c>
      <c r="AX1155" t="str">
        <f t="shared" ref="AX1155:AX1218" si="617">IF(AND(AW1155&gt;=135,AW1155&lt;=145),"Normal",IF(AW1155&gt;145,"Alto","Bajo"))</f>
        <v>Normal</v>
      </c>
      <c r="AY1155">
        <v>5.2</v>
      </c>
      <c r="AZ1155" t="str">
        <f t="shared" ref="AZ1155:AZ1218" si="618">IF(AND(AY1155&gt;=3.5,AY1155&lt;=5),"Normal",IF(AY1155&gt;5,"Alto","Bajo"))</f>
        <v>Alto</v>
      </c>
      <c r="BA1155">
        <v>9.5</v>
      </c>
      <c r="BB1155" t="str">
        <f t="shared" si="596"/>
        <v>Baja</v>
      </c>
      <c r="BC1155">
        <v>8.8000000000000007</v>
      </c>
      <c r="BD1155" t="str">
        <f t="shared" ref="BD1155:BD1218" si="619">IF(AND(BC1155&gt;=8.5,BC1155&lt;=10.5),"Normal",IF(BC1155&gt;10.5,"Alto","Bajo"))</f>
        <v>Normal</v>
      </c>
      <c r="BE1155">
        <v>7</v>
      </c>
      <c r="BF1155" t="str">
        <f t="shared" ref="BF1155:BF1218" si="620">IF(AND(BE1155&gt;=2.5,BE1155&lt;=4.5),"Normal",IF(BE1155&gt;4.5,"Alto","Bajo"))</f>
        <v>Alto</v>
      </c>
      <c r="BG1155">
        <v>1</v>
      </c>
      <c r="BH1155" t="str">
        <f t="shared" ref="BH1155:BH1218" si="621">IF(BG1155=1,"Toma ECA","No Toma ECA")</f>
        <v>Toma ECA</v>
      </c>
      <c r="BI1155">
        <v>1</v>
      </c>
      <c r="BJ1155" t="str">
        <f t="shared" ref="BJ1155:BJ1218" si="622">IF(BI1155=1,"Toma ARB","No toma ARB")</f>
        <v>Toma ARB</v>
      </c>
      <c r="BK1155">
        <v>0</v>
      </c>
      <c r="BL1155" t="str">
        <f t="shared" ref="BL1155:BL1218" si="623">IF(BK1155=1,"Toma diureticos","No toma diureticos")</f>
        <v>No toma diureticos</v>
      </c>
      <c r="BM1155">
        <v>1</v>
      </c>
      <c r="BN1155" t="str">
        <f t="shared" ref="BN1155:BN1218" si="624">IF(BM1155=1,"Toma estatinas","No toma estatinas")</f>
        <v>Toma estatinas</v>
      </c>
      <c r="BO1155">
        <v>1</v>
      </c>
      <c r="BP1155" t="str">
        <f t="shared" ref="BP1155:BP1218" si="625">IF(BO1155=1,"Enfermedad renal","Sano")</f>
        <v>Enfermedad renal</v>
      </c>
      <c r="BQ1155">
        <v>0</v>
      </c>
      <c r="BR1155" t="str">
        <f t="shared" ref="BR1155:BR1218" si="626">IF(BQ1155=1,"Enfermedad cardiovascular","Sano")</f>
        <v>Sano</v>
      </c>
    </row>
    <row r="1156" spans="1:70" x14ac:dyDescent="0.25">
      <c r="A1156" t="s">
        <v>1156</v>
      </c>
      <c r="B1156">
        <v>60</v>
      </c>
      <c r="C1156" t="str">
        <f t="shared" si="597"/>
        <v>Adulto Mayor</v>
      </c>
      <c r="D1156" t="s">
        <v>1</v>
      </c>
      <c r="E1156">
        <v>36.5</v>
      </c>
      <c r="F1156" t="str">
        <f t="shared" si="598"/>
        <v>Obesidad II</v>
      </c>
      <c r="G1156">
        <v>1</v>
      </c>
      <c r="H1156" t="str">
        <f t="shared" si="599"/>
        <v>Tiene herencia</v>
      </c>
      <c r="I1156">
        <v>151</v>
      </c>
      <c r="J1156">
        <v>110</v>
      </c>
      <c r="K1156">
        <v>83</v>
      </c>
      <c r="L1156" t="str">
        <f t="shared" si="600"/>
        <v>Normal</v>
      </c>
      <c r="M1156">
        <v>31</v>
      </c>
      <c r="N1156" t="str">
        <f t="shared" si="601"/>
        <v>Reducida</v>
      </c>
      <c r="O1156">
        <v>4</v>
      </c>
      <c r="P1156" t="str">
        <f t="shared" si="602"/>
        <v>Incapacidad</v>
      </c>
      <c r="Q1156">
        <v>1</v>
      </c>
      <c r="R1156" t="str">
        <f t="shared" si="603"/>
        <v>Tiene cetoacidosis</v>
      </c>
      <c r="S1156">
        <v>1</v>
      </c>
      <c r="T1156" t="str">
        <f t="shared" si="604"/>
        <v>Tiene Insuficiencia</v>
      </c>
      <c r="U1156">
        <v>1</v>
      </c>
      <c r="V1156" t="str">
        <f t="shared" si="605"/>
        <v>Hipertenso</v>
      </c>
      <c r="W1156">
        <v>4.7</v>
      </c>
      <c r="X1156" t="str">
        <f t="shared" si="594"/>
        <v>Alto</v>
      </c>
      <c r="Y1156">
        <v>98</v>
      </c>
      <c r="Z1156" t="str">
        <f t="shared" si="595"/>
        <v>Elevado</v>
      </c>
      <c r="AA1156">
        <v>22</v>
      </c>
      <c r="AB1156" t="str">
        <f t="shared" si="606"/>
        <v>Dismucion grave</v>
      </c>
      <c r="AC1156">
        <v>2536</v>
      </c>
      <c r="AD1156" t="str">
        <f t="shared" si="607"/>
        <v>Proteinuria</v>
      </c>
      <c r="AE1156">
        <v>2282</v>
      </c>
      <c r="AF1156" t="str">
        <f t="shared" si="608"/>
        <v>Macroalbuminuria</v>
      </c>
      <c r="AG1156">
        <v>319</v>
      </c>
      <c r="AH1156" t="str">
        <f t="shared" si="609"/>
        <v>Oliguria</v>
      </c>
      <c r="AI1156">
        <v>1</v>
      </c>
      <c r="AJ1156" t="str">
        <f t="shared" si="610"/>
        <v>Diabetico</v>
      </c>
      <c r="AK1156">
        <v>129</v>
      </c>
      <c r="AL1156" t="str">
        <f t="shared" si="611"/>
        <v>Diabetes</v>
      </c>
      <c r="AM1156">
        <v>9</v>
      </c>
      <c r="AN1156" t="str">
        <f t="shared" si="612"/>
        <v>Diabetes</v>
      </c>
      <c r="AO1156">
        <v>218</v>
      </c>
      <c r="AP1156" t="str">
        <f t="shared" si="613"/>
        <v>Alto</v>
      </c>
      <c r="AQ1156">
        <v>144</v>
      </c>
      <c r="AR1156" t="str">
        <f t="shared" si="614"/>
        <v>Limite alto</v>
      </c>
      <c r="AS1156">
        <v>31</v>
      </c>
      <c r="AT1156" t="str">
        <f t="shared" si="615"/>
        <v>Bajo</v>
      </c>
      <c r="AU1156">
        <v>420</v>
      </c>
      <c r="AV1156" t="str">
        <f t="shared" si="616"/>
        <v>Alto</v>
      </c>
      <c r="AW1156">
        <v>132</v>
      </c>
      <c r="AX1156" t="str">
        <f t="shared" si="617"/>
        <v>Bajo</v>
      </c>
      <c r="AY1156">
        <v>6</v>
      </c>
      <c r="AZ1156" t="str">
        <f t="shared" si="618"/>
        <v>Alto</v>
      </c>
      <c r="BA1156">
        <v>7.6</v>
      </c>
      <c r="BB1156" t="str">
        <f t="shared" si="596"/>
        <v>Baja</v>
      </c>
      <c r="BC1156">
        <v>8</v>
      </c>
      <c r="BD1156" t="str">
        <f t="shared" si="619"/>
        <v>Bajo</v>
      </c>
      <c r="BE1156">
        <v>6.9</v>
      </c>
      <c r="BF1156" t="str">
        <f t="shared" si="620"/>
        <v>Alto</v>
      </c>
      <c r="BG1156">
        <v>1</v>
      </c>
      <c r="BH1156" t="str">
        <f t="shared" si="621"/>
        <v>Toma ECA</v>
      </c>
      <c r="BI1156">
        <v>0</v>
      </c>
      <c r="BJ1156" t="str">
        <f t="shared" si="622"/>
        <v>No toma ARB</v>
      </c>
      <c r="BK1156">
        <v>0</v>
      </c>
      <c r="BL1156" t="str">
        <f t="shared" si="623"/>
        <v>No toma diureticos</v>
      </c>
      <c r="BM1156">
        <v>1</v>
      </c>
      <c r="BN1156" t="str">
        <f t="shared" si="624"/>
        <v>Toma estatinas</v>
      </c>
      <c r="BO1156">
        <v>1</v>
      </c>
      <c r="BP1156" t="str">
        <f t="shared" si="625"/>
        <v>Enfermedad renal</v>
      </c>
      <c r="BQ1156">
        <v>0</v>
      </c>
      <c r="BR1156" t="str">
        <f t="shared" si="626"/>
        <v>Sano</v>
      </c>
    </row>
    <row r="1157" spans="1:70" x14ac:dyDescent="0.25">
      <c r="A1157" t="s">
        <v>1157</v>
      </c>
      <c r="B1157">
        <v>64</v>
      </c>
      <c r="C1157" t="str">
        <f t="shared" si="597"/>
        <v>Adulto Mayor</v>
      </c>
      <c r="D1157" t="s">
        <v>1</v>
      </c>
      <c r="E1157">
        <v>25.3</v>
      </c>
      <c r="F1157" t="str">
        <f t="shared" si="598"/>
        <v>Sobrepeso</v>
      </c>
      <c r="G1157">
        <v>0</v>
      </c>
      <c r="H1157" t="str">
        <f t="shared" si="599"/>
        <v>No tiene herencia</v>
      </c>
      <c r="I1157">
        <v>173</v>
      </c>
      <c r="J1157">
        <v>97</v>
      </c>
      <c r="K1157">
        <v>95</v>
      </c>
      <c r="L1157" t="str">
        <f t="shared" si="600"/>
        <v>Normal</v>
      </c>
      <c r="M1157">
        <v>48</v>
      </c>
      <c r="N1157" t="str">
        <f t="shared" si="601"/>
        <v>Intermedia</v>
      </c>
      <c r="O1157">
        <v>3</v>
      </c>
      <c r="P1157" t="str">
        <f t="shared" si="602"/>
        <v>Limitacion marcada</v>
      </c>
      <c r="Q1157">
        <v>1</v>
      </c>
      <c r="R1157" t="str">
        <f t="shared" si="603"/>
        <v>Tiene cetoacidosis</v>
      </c>
      <c r="S1157">
        <v>1</v>
      </c>
      <c r="T1157" t="str">
        <f t="shared" si="604"/>
        <v>Tiene Insuficiencia</v>
      </c>
      <c r="U1157">
        <v>1</v>
      </c>
      <c r="V1157" t="str">
        <f t="shared" si="605"/>
        <v>Hipertenso</v>
      </c>
      <c r="W1157">
        <v>1.8</v>
      </c>
      <c r="X1157" t="str">
        <f t="shared" si="594"/>
        <v>Alto</v>
      </c>
      <c r="Y1157">
        <v>78</v>
      </c>
      <c r="Z1157" t="str">
        <f t="shared" si="595"/>
        <v>Elevado</v>
      </c>
      <c r="AA1157">
        <v>23</v>
      </c>
      <c r="AB1157" t="str">
        <f t="shared" si="606"/>
        <v>Dismucion grave</v>
      </c>
      <c r="AC1157">
        <v>2082</v>
      </c>
      <c r="AD1157" t="str">
        <f t="shared" si="607"/>
        <v>Proteinuria</v>
      </c>
      <c r="AE1157">
        <v>1665</v>
      </c>
      <c r="AF1157" t="str">
        <f t="shared" si="608"/>
        <v>Macroalbuminuria</v>
      </c>
      <c r="AG1157">
        <v>772</v>
      </c>
      <c r="AH1157" t="str">
        <f t="shared" si="609"/>
        <v>Poliuria</v>
      </c>
      <c r="AI1157">
        <v>1</v>
      </c>
      <c r="AJ1157" t="str">
        <f t="shared" si="610"/>
        <v>Diabetico</v>
      </c>
      <c r="AK1157">
        <v>180</v>
      </c>
      <c r="AL1157" t="str">
        <f t="shared" si="611"/>
        <v>Diabetes</v>
      </c>
      <c r="AM1157">
        <v>8.9</v>
      </c>
      <c r="AN1157" t="str">
        <f t="shared" si="612"/>
        <v>Diabetes</v>
      </c>
      <c r="AO1157">
        <v>311</v>
      </c>
      <c r="AP1157" t="str">
        <f t="shared" si="613"/>
        <v>Riesgo</v>
      </c>
      <c r="AQ1157">
        <v>171</v>
      </c>
      <c r="AR1157" t="str">
        <f t="shared" si="614"/>
        <v>Alto</v>
      </c>
      <c r="AS1157">
        <v>31</v>
      </c>
      <c r="AT1157" t="str">
        <f t="shared" si="615"/>
        <v>Bajo</v>
      </c>
      <c r="AU1157">
        <v>252</v>
      </c>
      <c r="AV1157" t="str">
        <f t="shared" si="616"/>
        <v>Alto</v>
      </c>
      <c r="AW1157">
        <v>128</v>
      </c>
      <c r="AX1157" t="str">
        <f t="shared" si="617"/>
        <v>Bajo</v>
      </c>
      <c r="AY1157">
        <v>6</v>
      </c>
      <c r="AZ1157" t="str">
        <f t="shared" si="618"/>
        <v>Alto</v>
      </c>
      <c r="BA1157">
        <v>9.3000000000000007</v>
      </c>
      <c r="BB1157" t="str">
        <f t="shared" si="596"/>
        <v>Baja</v>
      </c>
      <c r="BC1157">
        <v>8.5</v>
      </c>
      <c r="BD1157" t="str">
        <f t="shared" si="619"/>
        <v>Normal</v>
      </c>
      <c r="BE1157">
        <v>4.7</v>
      </c>
      <c r="BF1157" t="str">
        <f t="shared" si="620"/>
        <v>Alto</v>
      </c>
      <c r="BG1157">
        <v>1</v>
      </c>
      <c r="BH1157" t="str">
        <f t="shared" si="621"/>
        <v>Toma ECA</v>
      </c>
      <c r="BI1157">
        <v>1</v>
      </c>
      <c r="BJ1157" t="str">
        <f t="shared" si="622"/>
        <v>Toma ARB</v>
      </c>
      <c r="BK1157">
        <v>1</v>
      </c>
      <c r="BL1157" t="str">
        <f t="shared" si="623"/>
        <v>Toma diureticos</v>
      </c>
      <c r="BM1157">
        <v>0</v>
      </c>
      <c r="BN1157" t="str">
        <f t="shared" si="624"/>
        <v>No toma estatinas</v>
      </c>
      <c r="BO1157">
        <v>1</v>
      </c>
      <c r="BP1157" t="str">
        <f t="shared" si="625"/>
        <v>Enfermedad renal</v>
      </c>
      <c r="BQ1157">
        <v>1</v>
      </c>
      <c r="BR1157" t="str">
        <f t="shared" si="626"/>
        <v>Enfermedad cardiovascular</v>
      </c>
    </row>
    <row r="1158" spans="1:70" x14ac:dyDescent="0.25">
      <c r="A1158" t="s">
        <v>1158</v>
      </c>
      <c r="B1158">
        <v>73</v>
      </c>
      <c r="C1158" t="str">
        <f t="shared" si="597"/>
        <v>Adulto Mayor</v>
      </c>
      <c r="D1158" t="s">
        <v>1</v>
      </c>
      <c r="E1158">
        <v>39.5</v>
      </c>
      <c r="F1158" t="str">
        <f t="shared" si="598"/>
        <v>Obesidad II</v>
      </c>
      <c r="G1158">
        <v>1</v>
      </c>
      <c r="H1158" t="str">
        <f t="shared" si="599"/>
        <v>Tiene herencia</v>
      </c>
      <c r="I1158">
        <v>166</v>
      </c>
      <c r="J1158">
        <v>101</v>
      </c>
      <c r="K1158">
        <v>103</v>
      </c>
      <c r="L1158" t="str">
        <f t="shared" si="600"/>
        <v>Taquicardia</v>
      </c>
      <c r="M1158">
        <v>25</v>
      </c>
      <c r="N1158" t="str">
        <f t="shared" si="601"/>
        <v>Reducida</v>
      </c>
      <c r="O1158">
        <v>4</v>
      </c>
      <c r="P1158" t="str">
        <f t="shared" si="602"/>
        <v>Incapacidad</v>
      </c>
      <c r="Q1158">
        <v>1</v>
      </c>
      <c r="R1158" t="str">
        <f t="shared" si="603"/>
        <v>Tiene cetoacidosis</v>
      </c>
      <c r="S1158">
        <v>1</v>
      </c>
      <c r="T1158" t="str">
        <f t="shared" si="604"/>
        <v>Tiene Insuficiencia</v>
      </c>
      <c r="U1158">
        <v>1</v>
      </c>
      <c r="V1158" t="str">
        <f t="shared" si="605"/>
        <v>Hipertenso</v>
      </c>
      <c r="W1158">
        <v>3.5</v>
      </c>
      <c r="X1158" t="str">
        <f t="shared" si="594"/>
        <v>Alto</v>
      </c>
      <c r="Y1158">
        <v>83</v>
      </c>
      <c r="Z1158" t="str">
        <f t="shared" si="595"/>
        <v>Elevado</v>
      </c>
      <c r="AA1158">
        <v>54</v>
      </c>
      <c r="AB1158" t="str">
        <f t="shared" si="606"/>
        <v>Funcion disminuida moderada</v>
      </c>
      <c r="AC1158">
        <v>306</v>
      </c>
      <c r="AD1158" t="str">
        <f t="shared" si="607"/>
        <v>Proteinuria</v>
      </c>
      <c r="AE1158">
        <v>275</v>
      </c>
      <c r="AF1158" t="str">
        <f t="shared" si="608"/>
        <v>Microalbuminuria</v>
      </c>
      <c r="AG1158">
        <v>342</v>
      </c>
      <c r="AH1158" t="str">
        <f t="shared" si="609"/>
        <v>Oliguria</v>
      </c>
      <c r="AI1158">
        <v>1</v>
      </c>
      <c r="AJ1158" t="str">
        <f t="shared" si="610"/>
        <v>Diabetico</v>
      </c>
      <c r="AK1158">
        <v>162</v>
      </c>
      <c r="AL1158" t="str">
        <f t="shared" si="611"/>
        <v>Diabetes</v>
      </c>
      <c r="AM1158">
        <v>10.1</v>
      </c>
      <c r="AN1158" t="str">
        <f t="shared" si="612"/>
        <v>Diabetes</v>
      </c>
      <c r="AO1158">
        <v>226</v>
      </c>
      <c r="AP1158" t="str">
        <f t="shared" si="613"/>
        <v>Alto</v>
      </c>
      <c r="AQ1158">
        <v>154</v>
      </c>
      <c r="AR1158" t="str">
        <f t="shared" si="614"/>
        <v>Limite alto</v>
      </c>
      <c r="AS1158">
        <v>28</v>
      </c>
      <c r="AT1158" t="str">
        <f t="shared" si="615"/>
        <v>Bajo</v>
      </c>
      <c r="AU1158">
        <v>405</v>
      </c>
      <c r="AV1158" t="str">
        <f t="shared" si="616"/>
        <v>Alto</v>
      </c>
      <c r="AW1158">
        <v>126</v>
      </c>
      <c r="AX1158" t="str">
        <f t="shared" si="617"/>
        <v>Bajo</v>
      </c>
      <c r="AY1158">
        <v>6.4</v>
      </c>
      <c r="AZ1158" t="str">
        <f t="shared" si="618"/>
        <v>Alto</v>
      </c>
      <c r="BA1158">
        <v>10.9</v>
      </c>
      <c r="BB1158" t="str">
        <f t="shared" si="596"/>
        <v>Baja</v>
      </c>
      <c r="BC1158">
        <v>7.6</v>
      </c>
      <c r="BD1158" t="str">
        <f t="shared" si="619"/>
        <v>Bajo</v>
      </c>
      <c r="BE1158">
        <v>4.8</v>
      </c>
      <c r="BF1158" t="str">
        <f t="shared" si="620"/>
        <v>Alto</v>
      </c>
      <c r="BG1158">
        <v>1</v>
      </c>
      <c r="BH1158" t="str">
        <f t="shared" si="621"/>
        <v>Toma ECA</v>
      </c>
      <c r="BI1158">
        <v>1</v>
      </c>
      <c r="BJ1158" t="str">
        <f t="shared" si="622"/>
        <v>Toma ARB</v>
      </c>
      <c r="BK1158">
        <v>1</v>
      </c>
      <c r="BL1158" t="str">
        <f t="shared" si="623"/>
        <v>Toma diureticos</v>
      </c>
      <c r="BM1158">
        <v>1</v>
      </c>
      <c r="BN1158" t="str">
        <f t="shared" si="624"/>
        <v>Toma estatinas</v>
      </c>
      <c r="BO1158">
        <v>1</v>
      </c>
      <c r="BP1158" t="str">
        <f t="shared" si="625"/>
        <v>Enfermedad renal</v>
      </c>
      <c r="BQ1158">
        <v>0</v>
      </c>
      <c r="BR1158" t="str">
        <f t="shared" si="626"/>
        <v>Sano</v>
      </c>
    </row>
    <row r="1159" spans="1:70" x14ac:dyDescent="0.25">
      <c r="A1159" t="s">
        <v>1159</v>
      </c>
      <c r="B1159">
        <v>76</v>
      </c>
      <c r="C1159" t="str">
        <f t="shared" si="597"/>
        <v>Adulto Mayor</v>
      </c>
      <c r="D1159" t="s">
        <v>1</v>
      </c>
      <c r="E1159">
        <v>37</v>
      </c>
      <c r="F1159" t="str">
        <f t="shared" si="598"/>
        <v>Obesidad II</v>
      </c>
      <c r="G1159">
        <v>0</v>
      </c>
      <c r="H1159" t="str">
        <f t="shared" si="599"/>
        <v>No tiene herencia</v>
      </c>
      <c r="I1159">
        <v>148</v>
      </c>
      <c r="J1159">
        <v>102</v>
      </c>
      <c r="K1159">
        <v>76</v>
      </c>
      <c r="L1159" t="str">
        <f t="shared" si="600"/>
        <v>Normal</v>
      </c>
      <c r="M1159">
        <v>39</v>
      </c>
      <c r="N1159" t="str">
        <f t="shared" si="601"/>
        <v>Reducida</v>
      </c>
      <c r="O1159">
        <v>4</v>
      </c>
      <c r="P1159" t="str">
        <f t="shared" si="602"/>
        <v>Incapacidad</v>
      </c>
      <c r="Q1159">
        <v>0</v>
      </c>
      <c r="R1159" t="str">
        <f t="shared" si="603"/>
        <v>No tiene cetoacidosis</v>
      </c>
      <c r="S1159">
        <v>1</v>
      </c>
      <c r="T1159" t="str">
        <f t="shared" si="604"/>
        <v>Tiene Insuficiencia</v>
      </c>
      <c r="U1159">
        <v>1</v>
      </c>
      <c r="V1159" t="str">
        <f t="shared" si="605"/>
        <v>Hipertenso</v>
      </c>
      <c r="W1159">
        <v>2.1</v>
      </c>
      <c r="X1159" t="str">
        <f t="shared" si="594"/>
        <v>Alto</v>
      </c>
      <c r="Y1159">
        <v>103</v>
      </c>
      <c r="Z1159" t="str">
        <f t="shared" si="595"/>
        <v>Riesgo</v>
      </c>
      <c r="AA1159">
        <v>39</v>
      </c>
      <c r="AB1159" t="str">
        <f t="shared" si="606"/>
        <v>Funcion disminuida moderada</v>
      </c>
      <c r="AC1159">
        <v>2299</v>
      </c>
      <c r="AD1159" t="str">
        <f t="shared" si="607"/>
        <v>Proteinuria</v>
      </c>
      <c r="AE1159">
        <v>1609</v>
      </c>
      <c r="AF1159" t="str">
        <f t="shared" si="608"/>
        <v>Macroalbuminuria</v>
      </c>
      <c r="AG1159">
        <v>649</v>
      </c>
      <c r="AH1159" t="str">
        <f t="shared" si="609"/>
        <v>Poliuria</v>
      </c>
      <c r="AI1159">
        <v>1</v>
      </c>
      <c r="AJ1159" t="str">
        <f t="shared" si="610"/>
        <v>Diabetico</v>
      </c>
      <c r="AK1159">
        <v>205</v>
      </c>
      <c r="AL1159" t="str">
        <f t="shared" si="611"/>
        <v>Diabetes</v>
      </c>
      <c r="AM1159">
        <v>8.3000000000000007</v>
      </c>
      <c r="AN1159" t="str">
        <f t="shared" si="612"/>
        <v>Diabetes</v>
      </c>
      <c r="AO1159">
        <v>262</v>
      </c>
      <c r="AP1159" t="str">
        <f t="shared" si="613"/>
        <v>Riesgo</v>
      </c>
      <c r="AQ1159">
        <v>184</v>
      </c>
      <c r="AR1159" t="str">
        <f t="shared" si="614"/>
        <v>Alto</v>
      </c>
      <c r="AS1159">
        <v>45</v>
      </c>
      <c r="AT1159" t="str">
        <f t="shared" si="615"/>
        <v>Bajo</v>
      </c>
      <c r="AU1159">
        <v>368</v>
      </c>
      <c r="AV1159" t="str">
        <f t="shared" si="616"/>
        <v>Alto</v>
      </c>
      <c r="AW1159">
        <v>129</v>
      </c>
      <c r="AX1159" t="str">
        <f t="shared" si="617"/>
        <v>Bajo</v>
      </c>
      <c r="AY1159">
        <v>6.2</v>
      </c>
      <c r="AZ1159" t="str">
        <f t="shared" si="618"/>
        <v>Alto</v>
      </c>
      <c r="BA1159">
        <v>10.6</v>
      </c>
      <c r="BB1159" t="str">
        <f t="shared" si="596"/>
        <v>Baja</v>
      </c>
      <c r="BC1159">
        <v>7.8</v>
      </c>
      <c r="BD1159" t="str">
        <f t="shared" si="619"/>
        <v>Bajo</v>
      </c>
      <c r="BE1159">
        <v>4.8</v>
      </c>
      <c r="BF1159" t="str">
        <f t="shared" si="620"/>
        <v>Alto</v>
      </c>
      <c r="BG1159">
        <v>1</v>
      </c>
      <c r="BH1159" t="str">
        <f t="shared" si="621"/>
        <v>Toma ECA</v>
      </c>
      <c r="BI1159">
        <v>1</v>
      </c>
      <c r="BJ1159" t="str">
        <f t="shared" si="622"/>
        <v>Toma ARB</v>
      </c>
      <c r="BK1159">
        <v>0</v>
      </c>
      <c r="BL1159" t="str">
        <f t="shared" si="623"/>
        <v>No toma diureticos</v>
      </c>
      <c r="BM1159">
        <v>1</v>
      </c>
      <c r="BN1159" t="str">
        <f t="shared" si="624"/>
        <v>Toma estatinas</v>
      </c>
      <c r="BO1159">
        <v>1</v>
      </c>
      <c r="BP1159" t="str">
        <f t="shared" si="625"/>
        <v>Enfermedad renal</v>
      </c>
      <c r="BQ1159">
        <v>1</v>
      </c>
      <c r="BR1159" t="str">
        <f t="shared" si="626"/>
        <v>Enfermedad cardiovascular</v>
      </c>
    </row>
    <row r="1160" spans="1:70" x14ac:dyDescent="0.25">
      <c r="A1160" t="s">
        <v>1160</v>
      </c>
      <c r="B1160">
        <v>73</v>
      </c>
      <c r="C1160" t="str">
        <f t="shared" si="597"/>
        <v>Adulto Mayor</v>
      </c>
      <c r="D1160" t="s">
        <v>1</v>
      </c>
      <c r="E1160">
        <v>32.9</v>
      </c>
      <c r="F1160" t="str">
        <f t="shared" si="598"/>
        <v>Obesidad I</v>
      </c>
      <c r="G1160">
        <v>0</v>
      </c>
      <c r="H1160" t="str">
        <f t="shared" si="599"/>
        <v>No tiene herencia</v>
      </c>
      <c r="I1160">
        <v>152</v>
      </c>
      <c r="J1160">
        <v>108</v>
      </c>
      <c r="K1160">
        <v>103</v>
      </c>
      <c r="L1160" t="str">
        <f t="shared" si="600"/>
        <v>Taquicardia</v>
      </c>
      <c r="M1160">
        <v>46</v>
      </c>
      <c r="N1160" t="str">
        <f t="shared" si="601"/>
        <v>Intermedia</v>
      </c>
      <c r="O1160">
        <v>2</v>
      </c>
      <c r="P1160" t="str">
        <f t="shared" si="602"/>
        <v>Ligera limitaciones</v>
      </c>
      <c r="Q1160">
        <v>0</v>
      </c>
      <c r="R1160" t="str">
        <f t="shared" si="603"/>
        <v>No tiene cetoacidosis</v>
      </c>
      <c r="S1160">
        <v>0</v>
      </c>
      <c r="T1160" t="str">
        <f t="shared" si="604"/>
        <v>No tiene Insuficiencia</v>
      </c>
      <c r="U1160">
        <v>1</v>
      </c>
      <c r="V1160" t="str">
        <f t="shared" si="605"/>
        <v>Hipertenso</v>
      </c>
      <c r="W1160">
        <v>3.2</v>
      </c>
      <c r="X1160" t="str">
        <f t="shared" si="594"/>
        <v>Alto</v>
      </c>
      <c r="Y1160">
        <v>113</v>
      </c>
      <c r="Z1160" t="str">
        <f t="shared" si="595"/>
        <v>Riesgo</v>
      </c>
      <c r="AA1160">
        <v>50</v>
      </c>
      <c r="AB1160" t="str">
        <f t="shared" si="606"/>
        <v>Funcion disminuida moderada</v>
      </c>
      <c r="AC1160">
        <v>1767</v>
      </c>
      <c r="AD1160" t="str">
        <f t="shared" si="607"/>
        <v>Proteinuria</v>
      </c>
      <c r="AE1160">
        <v>1590</v>
      </c>
      <c r="AF1160" t="str">
        <f t="shared" si="608"/>
        <v>Macroalbuminuria</v>
      </c>
      <c r="AG1160">
        <v>669</v>
      </c>
      <c r="AH1160" t="str">
        <f t="shared" si="609"/>
        <v>Poliuria</v>
      </c>
      <c r="AI1160">
        <v>0</v>
      </c>
      <c r="AJ1160" t="str">
        <f t="shared" si="610"/>
        <v>No Diabetico</v>
      </c>
      <c r="AK1160">
        <v>170</v>
      </c>
      <c r="AL1160" t="str">
        <f t="shared" si="611"/>
        <v>Diabetes</v>
      </c>
      <c r="AM1160">
        <v>8.1</v>
      </c>
      <c r="AN1160" t="str">
        <f t="shared" si="612"/>
        <v>Diabetes</v>
      </c>
      <c r="AO1160">
        <v>249</v>
      </c>
      <c r="AP1160" t="str">
        <f t="shared" si="613"/>
        <v>Riesgo</v>
      </c>
      <c r="AQ1160">
        <v>210</v>
      </c>
      <c r="AR1160" t="str">
        <f t="shared" si="614"/>
        <v>Muy alto</v>
      </c>
      <c r="AS1160">
        <v>27</v>
      </c>
      <c r="AT1160" t="str">
        <f t="shared" si="615"/>
        <v>Bajo</v>
      </c>
      <c r="AU1160">
        <v>310</v>
      </c>
      <c r="AV1160" t="str">
        <f t="shared" si="616"/>
        <v>Alto</v>
      </c>
      <c r="AW1160">
        <v>131</v>
      </c>
      <c r="AX1160" t="str">
        <f t="shared" si="617"/>
        <v>Bajo</v>
      </c>
      <c r="AY1160">
        <v>5.2</v>
      </c>
      <c r="AZ1160" t="str">
        <f t="shared" si="618"/>
        <v>Alto</v>
      </c>
      <c r="BA1160">
        <v>8.1</v>
      </c>
      <c r="BB1160" t="str">
        <f t="shared" si="596"/>
        <v>Baja</v>
      </c>
      <c r="BC1160">
        <v>7.7</v>
      </c>
      <c r="BD1160" t="str">
        <f t="shared" si="619"/>
        <v>Bajo</v>
      </c>
      <c r="BE1160">
        <v>5.3</v>
      </c>
      <c r="BF1160" t="str">
        <f t="shared" si="620"/>
        <v>Alto</v>
      </c>
      <c r="BG1160">
        <v>1</v>
      </c>
      <c r="BH1160" t="str">
        <f t="shared" si="621"/>
        <v>Toma ECA</v>
      </c>
      <c r="BI1160">
        <v>0</v>
      </c>
      <c r="BJ1160" t="str">
        <f t="shared" si="622"/>
        <v>No toma ARB</v>
      </c>
      <c r="BK1160">
        <v>0</v>
      </c>
      <c r="BL1160" t="str">
        <f t="shared" si="623"/>
        <v>No toma diureticos</v>
      </c>
      <c r="BM1160">
        <v>1</v>
      </c>
      <c r="BN1160" t="str">
        <f t="shared" si="624"/>
        <v>Toma estatinas</v>
      </c>
      <c r="BO1160">
        <v>1</v>
      </c>
      <c r="BP1160" t="str">
        <f t="shared" si="625"/>
        <v>Enfermedad renal</v>
      </c>
      <c r="BQ1160">
        <v>0</v>
      </c>
      <c r="BR1160" t="str">
        <f t="shared" si="626"/>
        <v>Sano</v>
      </c>
    </row>
    <row r="1161" spans="1:70" x14ac:dyDescent="0.25">
      <c r="A1161" t="s">
        <v>1161</v>
      </c>
      <c r="B1161">
        <v>40</v>
      </c>
      <c r="C1161" t="str">
        <f t="shared" si="597"/>
        <v>Adulto</v>
      </c>
      <c r="D1161" t="s">
        <v>1</v>
      </c>
      <c r="E1161">
        <v>22.6</v>
      </c>
      <c r="F1161" t="str">
        <f t="shared" si="598"/>
        <v>Peso Normal</v>
      </c>
      <c r="G1161">
        <v>0</v>
      </c>
      <c r="H1161" t="str">
        <f t="shared" si="599"/>
        <v>No tiene herencia</v>
      </c>
      <c r="I1161">
        <v>127</v>
      </c>
      <c r="J1161">
        <v>81</v>
      </c>
      <c r="K1161">
        <v>77</v>
      </c>
      <c r="L1161" t="str">
        <f t="shared" si="600"/>
        <v>Normal</v>
      </c>
      <c r="M1161">
        <v>60</v>
      </c>
      <c r="N1161" t="str">
        <f t="shared" si="601"/>
        <v>Normal</v>
      </c>
      <c r="O1161">
        <v>2</v>
      </c>
      <c r="P1161" t="str">
        <f t="shared" si="602"/>
        <v>Ligera limitaciones</v>
      </c>
      <c r="Q1161">
        <v>0</v>
      </c>
      <c r="R1161" t="str">
        <f t="shared" si="603"/>
        <v>No tiene cetoacidosis</v>
      </c>
      <c r="S1161">
        <v>0</v>
      </c>
      <c r="T1161" t="str">
        <f t="shared" si="604"/>
        <v>No tiene Insuficiencia</v>
      </c>
      <c r="U1161">
        <v>1</v>
      </c>
      <c r="V1161" t="str">
        <f t="shared" si="605"/>
        <v>Hipertenso</v>
      </c>
      <c r="W1161">
        <v>1</v>
      </c>
      <c r="X1161" t="str">
        <f t="shared" si="594"/>
        <v>Normal</v>
      </c>
      <c r="Y1161">
        <v>34</v>
      </c>
      <c r="Z1161" t="str">
        <f t="shared" si="595"/>
        <v>Normal</v>
      </c>
      <c r="AA1161">
        <v>115</v>
      </c>
      <c r="AB1161" t="str">
        <f t="shared" si="606"/>
        <v>Normal</v>
      </c>
      <c r="AC1161">
        <v>29</v>
      </c>
      <c r="AD1161" t="str">
        <f t="shared" si="607"/>
        <v>Normal</v>
      </c>
      <c r="AE1161">
        <v>23</v>
      </c>
      <c r="AF1161" t="str">
        <f t="shared" si="608"/>
        <v>Normal</v>
      </c>
      <c r="AG1161">
        <v>1688</v>
      </c>
      <c r="AH1161" t="str">
        <f t="shared" si="609"/>
        <v>Poliuria</v>
      </c>
      <c r="AI1161">
        <v>0</v>
      </c>
      <c r="AJ1161" t="str">
        <f t="shared" si="610"/>
        <v>No Diabetico</v>
      </c>
      <c r="AK1161">
        <v>106</v>
      </c>
      <c r="AL1161" t="str">
        <f t="shared" si="611"/>
        <v>Prediabetes</v>
      </c>
      <c r="AM1161">
        <v>5.9</v>
      </c>
      <c r="AN1161" t="str">
        <f t="shared" si="612"/>
        <v>Prediabetes</v>
      </c>
      <c r="AO1161">
        <v>212</v>
      </c>
      <c r="AP1161" t="str">
        <f t="shared" si="613"/>
        <v>Alto</v>
      </c>
      <c r="AQ1161">
        <v>92</v>
      </c>
      <c r="AR1161" t="str">
        <f t="shared" si="614"/>
        <v>Normal</v>
      </c>
      <c r="AS1161">
        <v>63</v>
      </c>
      <c r="AT1161" t="str">
        <f t="shared" si="615"/>
        <v>Normal</v>
      </c>
      <c r="AU1161">
        <v>91</v>
      </c>
      <c r="AV1161" t="str">
        <f t="shared" si="616"/>
        <v>Normal</v>
      </c>
      <c r="AW1161">
        <v>143</v>
      </c>
      <c r="AX1161" t="str">
        <f t="shared" si="617"/>
        <v>Normal</v>
      </c>
      <c r="AY1161">
        <v>3.7</v>
      </c>
      <c r="AZ1161" t="str">
        <f t="shared" si="618"/>
        <v>Normal</v>
      </c>
      <c r="BA1161">
        <v>13.1</v>
      </c>
      <c r="BB1161" t="str">
        <f t="shared" si="596"/>
        <v>Baja</v>
      </c>
      <c r="BC1161">
        <v>9.6999999999999993</v>
      </c>
      <c r="BD1161" t="str">
        <f t="shared" si="619"/>
        <v>Normal</v>
      </c>
      <c r="BE1161">
        <v>3.3</v>
      </c>
      <c r="BF1161" t="str">
        <f t="shared" si="620"/>
        <v>Normal</v>
      </c>
      <c r="BG1161">
        <v>0</v>
      </c>
      <c r="BH1161" t="str">
        <f t="shared" si="621"/>
        <v>No Toma ECA</v>
      </c>
      <c r="BI1161">
        <v>1</v>
      </c>
      <c r="BJ1161" t="str">
        <f t="shared" si="622"/>
        <v>Toma ARB</v>
      </c>
      <c r="BK1161">
        <v>0</v>
      </c>
      <c r="BL1161" t="str">
        <f t="shared" si="623"/>
        <v>No toma diureticos</v>
      </c>
      <c r="BM1161">
        <v>0</v>
      </c>
      <c r="BN1161" t="str">
        <f t="shared" si="624"/>
        <v>No toma estatinas</v>
      </c>
      <c r="BO1161">
        <v>0</v>
      </c>
      <c r="BP1161" t="str">
        <f t="shared" si="625"/>
        <v>Sano</v>
      </c>
      <c r="BQ1161">
        <v>1</v>
      </c>
      <c r="BR1161" t="str">
        <f t="shared" si="626"/>
        <v>Enfermedad cardiovascular</v>
      </c>
    </row>
    <row r="1162" spans="1:70" x14ac:dyDescent="0.25">
      <c r="A1162" t="s">
        <v>1162</v>
      </c>
      <c r="B1162">
        <v>46</v>
      </c>
      <c r="C1162" t="str">
        <f t="shared" si="597"/>
        <v>Adulto</v>
      </c>
      <c r="D1162" t="s">
        <v>1</v>
      </c>
      <c r="E1162">
        <v>22.7</v>
      </c>
      <c r="F1162" t="str">
        <f t="shared" si="598"/>
        <v>Peso Normal</v>
      </c>
      <c r="G1162">
        <v>1</v>
      </c>
      <c r="H1162" t="str">
        <f t="shared" si="599"/>
        <v>Tiene herencia</v>
      </c>
      <c r="I1162">
        <v>101</v>
      </c>
      <c r="J1162">
        <v>71</v>
      </c>
      <c r="K1162">
        <v>60</v>
      </c>
      <c r="L1162" t="str">
        <f t="shared" si="600"/>
        <v>Normal</v>
      </c>
      <c r="M1162">
        <v>70</v>
      </c>
      <c r="N1162" t="str">
        <f t="shared" si="601"/>
        <v>Normal</v>
      </c>
      <c r="O1162">
        <v>2</v>
      </c>
      <c r="P1162" t="str">
        <f t="shared" si="602"/>
        <v>Ligera limitaciones</v>
      </c>
      <c r="Q1162">
        <v>0</v>
      </c>
      <c r="R1162" t="str">
        <f t="shared" si="603"/>
        <v>No tiene cetoacidosis</v>
      </c>
      <c r="S1162">
        <v>0</v>
      </c>
      <c r="T1162" t="str">
        <f t="shared" si="604"/>
        <v>No tiene Insuficiencia</v>
      </c>
      <c r="U1162">
        <v>0</v>
      </c>
      <c r="V1162" t="str">
        <f t="shared" si="605"/>
        <v>Normotenso</v>
      </c>
      <c r="W1162">
        <v>0.8</v>
      </c>
      <c r="X1162" t="str">
        <f t="shared" si="594"/>
        <v>Normal</v>
      </c>
      <c r="Y1162">
        <v>35</v>
      </c>
      <c r="Z1162" t="str">
        <f t="shared" si="595"/>
        <v>Normal</v>
      </c>
      <c r="AA1162">
        <v>72</v>
      </c>
      <c r="AB1162" t="str">
        <f t="shared" si="606"/>
        <v>Funcion disminuida</v>
      </c>
      <c r="AC1162">
        <v>27</v>
      </c>
      <c r="AD1162" t="str">
        <f t="shared" si="607"/>
        <v>Normal</v>
      </c>
      <c r="AE1162">
        <v>21</v>
      </c>
      <c r="AF1162" t="str">
        <f t="shared" si="608"/>
        <v>Normal</v>
      </c>
      <c r="AG1162">
        <v>1575</v>
      </c>
      <c r="AH1162" t="str">
        <f t="shared" si="609"/>
        <v>Poliuria</v>
      </c>
      <c r="AI1162">
        <v>0</v>
      </c>
      <c r="AJ1162" t="str">
        <f t="shared" si="610"/>
        <v>No Diabetico</v>
      </c>
      <c r="AK1162">
        <v>113</v>
      </c>
      <c r="AL1162" t="str">
        <f t="shared" si="611"/>
        <v>Prediabetes</v>
      </c>
      <c r="AM1162">
        <v>5.5</v>
      </c>
      <c r="AN1162" t="str">
        <f t="shared" si="612"/>
        <v>Normal</v>
      </c>
      <c r="AO1162">
        <v>178</v>
      </c>
      <c r="AP1162" t="str">
        <f t="shared" si="613"/>
        <v>Normal</v>
      </c>
      <c r="AQ1162">
        <v>111</v>
      </c>
      <c r="AR1162" t="str">
        <f t="shared" si="614"/>
        <v>Casi normal</v>
      </c>
      <c r="AS1162">
        <v>50</v>
      </c>
      <c r="AT1162" t="str">
        <f t="shared" si="615"/>
        <v>Bajo</v>
      </c>
      <c r="AU1162">
        <v>97</v>
      </c>
      <c r="AV1162" t="str">
        <f t="shared" si="616"/>
        <v>Normal</v>
      </c>
      <c r="AW1162">
        <v>139</v>
      </c>
      <c r="AX1162" t="str">
        <f t="shared" si="617"/>
        <v>Normal</v>
      </c>
      <c r="AY1162">
        <v>4.9000000000000004</v>
      </c>
      <c r="AZ1162" t="str">
        <f t="shared" si="618"/>
        <v>Normal</v>
      </c>
      <c r="BA1162">
        <v>13.1</v>
      </c>
      <c r="BB1162" t="str">
        <f t="shared" si="596"/>
        <v>Baja</v>
      </c>
      <c r="BC1162">
        <v>9.9</v>
      </c>
      <c r="BD1162" t="str">
        <f t="shared" si="619"/>
        <v>Normal</v>
      </c>
      <c r="BE1162">
        <v>2.8</v>
      </c>
      <c r="BF1162" t="str">
        <f t="shared" si="620"/>
        <v>Normal</v>
      </c>
      <c r="BG1162">
        <v>1</v>
      </c>
      <c r="BH1162" t="str">
        <f t="shared" si="621"/>
        <v>Toma ECA</v>
      </c>
      <c r="BI1162">
        <v>0</v>
      </c>
      <c r="BJ1162" t="str">
        <f t="shared" si="622"/>
        <v>No toma ARB</v>
      </c>
      <c r="BK1162">
        <v>0</v>
      </c>
      <c r="BL1162" t="str">
        <f t="shared" si="623"/>
        <v>No toma diureticos</v>
      </c>
      <c r="BM1162">
        <v>0</v>
      </c>
      <c r="BN1162" t="str">
        <f t="shared" si="624"/>
        <v>No toma estatinas</v>
      </c>
      <c r="BO1162">
        <v>0</v>
      </c>
      <c r="BP1162" t="str">
        <f t="shared" si="625"/>
        <v>Sano</v>
      </c>
      <c r="BQ1162">
        <v>1</v>
      </c>
      <c r="BR1162" t="str">
        <f t="shared" si="626"/>
        <v>Enfermedad cardiovascular</v>
      </c>
    </row>
    <row r="1163" spans="1:70" x14ac:dyDescent="0.25">
      <c r="A1163" t="s">
        <v>1163</v>
      </c>
      <c r="B1163">
        <v>41</v>
      </c>
      <c r="C1163" t="str">
        <f t="shared" si="597"/>
        <v>Adulto</v>
      </c>
      <c r="D1163" t="s">
        <v>1</v>
      </c>
      <c r="E1163">
        <v>24.8</v>
      </c>
      <c r="F1163" t="str">
        <f t="shared" si="598"/>
        <v>Peso Normal</v>
      </c>
      <c r="G1163">
        <v>0</v>
      </c>
      <c r="H1163" t="str">
        <f t="shared" si="599"/>
        <v>No tiene herencia</v>
      </c>
      <c r="I1163">
        <v>102</v>
      </c>
      <c r="J1163">
        <v>71</v>
      </c>
      <c r="K1163">
        <v>78</v>
      </c>
      <c r="L1163" t="str">
        <f t="shared" si="600"/>
        <v>Normal</v>
      </c>
      <c r="M1163">
        <v>69</v>
      </c>
      <c r="N1163" t="str">
        <f t="shared" si="601"/>
        <v>Normal</v>
      </c>
      <c r="O1163">
        <v>2</v>
      </c>
      <c r="P1163" t="str">
        <f t="shared" si="602"/>
        <v>Ligera limitaciones</v>
      </c>
      <c r="Q1163">
        <v>0</v>
      </c>
      <c r="R1163" t="str">
        <f t="shared" si="603"/>
        <v>No tiene cetoacidosis</v>
      </c>
      <c r="S1163">
        <v>0</v>
      </c>
      <c r="T1163" t="str">
        <f t="shared" si="604"/>
        <v>No tiene Insuficiencia</v>
      </c>
      <c r="U1163">
        <v>1</v>
      </c>
      <c r="V1163" t="str">
        <f t="shared" si="605"/>
        <v>Hipertenso</v>
      </c>
      <c r="W1163">
        <v>0.9</v>
      </c>
      <c r="X1163" t="str">
        <f t="shared" si="594"/>
        <v>Normal</v>
      </c>
      <c r="Y1163">
        <v>20</v>
      </c>
      <c r="Z1163" t="str">
        <f t="shared" si="595"/>
        <v>Normal</v>
      </c>
      <c r="AA1163">
        <v>107</v>
      </c>
      <c r="AB1163" t="str">
        <f t="shared" si="606"/>
        <v>Normal</v>
      </c>
      <c r="AC1163">
        <v>30</v>
      </c>
      <c r="AD1163" t="str">
        <f t="shared" si="607"/>
        <v>Microalbuminuria</v>
      </c>
      <c r="AE1163">
        <v>27</v>
      </c>
      <c r="AF1163" t="str">
        <f t="shared" si="608"/>
        <v>Normal</v>
      </c>
      <c r="AG1163">
        <v>2192</v>
      </c>
      <c r="AH1163" t="str">
        <f t="shared" si="609"/>
        <v>Poliuria</v>
      </c>
      <c r="AI1163">
        <v>0</v>
      </c>
      <c r="AJ1163" t="str">
        <f t="shared" si="610"/>
        <v>No Diabetico</v>
      </c>
      <c r="AK1163">
        <v>94</v>
      </c>
      <c r="AL1163" t="str">
        <f t="shared" si="611"/>
        <v>Normal</v>
      </c>
      <c r="AM1163">
        <v>5.9</v>
      </c>
      <c r="AN1163" t="str">
        <f t="shared" si="612"/>
        <v>Prediabetes</v>
      </c>
      <c r="AO1163">
        <v>203</v>
      </c>
      <c r="AP1163" t="str">
        <f t="shared" si="613"/>
        <v>Alto</v>
      </c>
      <c r="AQ1163">
        <v>91</v>
      </c>
      <c r="AR1163" t="str">
        <f t="shared" si="614"/>
        <v>Normal</v>
      </c>
      <c r="AS1163">
        <v>48</v>
      </c>
      <c r="AT1163" t="str">
        <f t="shared" si="615"/>
        <v>Bajo</v>
      </c>
      <c r="AU1163">
        <v>127</v>
      </c>
      <c r="AV1163" t="str">
        <f t="shared" si="616"/>
        <v>Normal</v>
      </c>
      <c r="AW1163">
        <v>140</v>
      </c>
      <c r="AX1163" t="str">
        <f t="shared" si="617"/>
        <v>Normal</v>
      </c>
      <c r="AY1163">
        <v>4.4000000000000004</v>
      </c>
      <c r="AZ1163" t="str">
        <f t="shared" si="618"/>
        <v>Normal</v>
      </c>
      <c r="BA1163">
        <v>14.4</v>
      </c>
      <c r="BB1163" t="str">
        <f t="shared" si="596"/>
        <v>Normal</v>
      </c>
      <c r="BC1163">
        <v>9.1</v>
      </c>
      <c r="BD1163" t="str">
        <f t="shared" si="619"/>
        <v>Normal</v>
      </c>
      <c r="BE1163">
        <v>2.7</v>
      </c>
      <c r="BF1163" t="str">
        <f t="shared" si="620"/>
        <v>Normal</v>
      </c>
      <c r="BG1163">
        <v>1</v>
      </c>
      <c r="BH1163" t="str">
        <f t="shared" si="621"/>
        <v>Toma ECA</v>
      </c>
      <c r="BI1163">
        <v>0</v>
      </c>
      <c r="BJ1163" t="str">
        <f t="shared" si="622"/>
        <v>No toma ARB</v>
      </c>
      <c r="BK1163">
        <v>1</v>
      </c>
      <c r="BL1163" t="str">
        <f t="shared" si="623"/>
        <v>Toma diureticos</v>
      </c>
      <c r="BM1163">
        <v>1</v>
      </c>
      <c r="BN1163" t="str">
        <f t="shared" si="624"/>
        <v>Toma estatinas</v>
      </c>
      <c r="BO1163">
        <v>0</v>
      </c>
      <c r="BP1163" t="str">
        <f t="shared" si="625"/>
        <v>Sano</v>
      </c>
      <c r="BQ1163">
        <v>1</v>
      </c>
      <c r="BR1163" t="str">
        <f t="shared" si="626"/>
        <v>Enfermedad cardiovascular</v>
      </c>
    </row>
    <row r="1164" spans="1:70" x14ac:dyDescent="0.25">
      <c r="A1164" t="s">
        <v>1164</v>
      </c>
      <c r="B1164">
        <v>50</v>
      </c>
      <c r="C1164" t="str">
        <f t="shared" si="597"/>
        <v>Adulto</v>
      </c>
      <c r="D1164" t="s">
        <v>6</v>
      </c>
      <c r="E1164">
        <v>31</v>
      </c>
      <c r="F1164" t="str">
        <f t="shared" si="598"/>
        <v>Obesidad I</v>
      </c>
      <c r="G1164">
        <v>1</v>
      </c>
      <c r="H1164" t="str">
        <f t="shared" si="599"/>
        <v>Tiene herencia</v>
      </c>
      <c r="I1164">
        <v>181</v>
      </c>
      <c r="J1164">
        <v>98</v>
      </c>
      <c r="K1164">
        <v>92</v>
      </c>
      <c r="L1164" t="str">
        <f t="shared" si="600"/>
        <v>Normal</v>
      </c>
      <c r="M1164">
        <v>25</v>
      </c>
      <c r="N1164" t="str">
        <f t="shared" si="601"/>
        <v>Reducida</v>
      </c>
      <c r="O1164">
        <v>3</v>
      </c>
      <c r="P1164" t="str">
        <f t="shared" si="602"/>
        <v>Limitacion marcada</v>
      </c>
      <c r="Q1164">
        <v>0</v>
      </c>
      <c r="R1164" t="str">
        <f t="shared" si="603"/>
        <v>No tiene cetoacidosis</v>
      </c>
      <c r="S1164">
        <v>1</v>
      </c>
      <c r="T1164" t="str">
        <f t="shared" si="604"/>
        <v>Tiene Insuficiencia</v>
      </c>
      <c r="U1164">
        <v>1</v>
      </c>
      <c r="V1164" t="str">
        <f t="shared" si="605"/>
        <v>Hipertenso</v>
      </c>
      <c r="W1164">
        <v>3.8</v>
      </c>
      <c r="X1164" t="str">
        <f t="shared" si="594"/>
        <v>Alto</v>
      </c>
      <c r="Y1164">
        <v>49</v>
      </c>
      <c r="Z1164" t="str">
        <f t="shared" si="595"/>
        <v>Elevado</v>
      </c>
      <c r="AA1164">
        <v>13</v>
      </c>
      <c r="AB1164" t="str">
        <f t="shared" si="606"/>
        <v>Fallo renal</v>
      </c>
      <c r="AC1164">
        <v>1703</v>
      </c>
      <c r="AD1164" t="str">
        <f t="shared" si="607"/>
        <v>Proteinuria</v>
      </c>
      <c r="AE1164">
        <v>1362</v>
      </c>
      <c r="AF1164" t="str">
        <f t="shared" si="608"/>
        <v>Macroalbuminuria</v>
      </c>
      <c r="AG1164">
        <v>408</v>
      </c>
      <c r="AH1164" t="str">
        <f t="shared" si="609"/>
        <v>Oliguria</v>
      </c>
      <c r="AI1164">
        <v>1</v>
      </c>
      <c r="AJ1164" t="str">
        <f t="shared" si="610"/>
        <v>Diabetico</v>
      </c>
      <c r="AK1164">
        <v>198</v>
      </c>
      <c r="AL1164" t="str">
        <f t="shared" si="611"/>
        <v>Diabetes</v>
      </c>
      <c r="AM1164">
        <v>8.5</v>
      </c>
      <c r="AN1164" t="str">
        <f t="shared" si="612"/>
        <v>Diabetes</v>
      </c>
      <c r="AO1164">
        <v>249</v>
      </c>
      <c r="AP1164" t="str">
        <f t="shared" si="613"/>
        <v>Riesgo</v>
      </c>
      <c r="AQ1164">
        <v>135</v>
      </c>
      <c r="AR1164" t="str">
        <f t="shared" si="614"/>
        <v>Limite alto</v>
      </c>
      <c r="AS1164">
        <v>26</v>
      </c>
      <c r="AT1164" t="str">
        <f t="shared" si="615"/>
        <v>Bajo</v>
      </c>
      <c r="AU1164">
        <v>284</v>
      </c>
      <c r="AV1164" t="str">
        <f t="shared" si="616"/>
        <v>Alto</v>
      </c>
      <c r="AW1164">
        <v>126</v>
      </c>
      <c r="AX1164" t="str">
        <f t="shared" si="617"/>
        <v>Bajo</v>
      </c>
      <c r="AY1164">
        <v>6.4</v>
      </c>
      <c r="AZ1164" t="str">
        <f t="shared" si="618"/>
        <v>Alto</v>
      </c>
      <c r="BA1164">
        <v>8.1</v>
      </c>
      <c r="BB1164" t="str">
        <f t="shared" si="596"/>
        <v>Baja</v>
      </c>
      <c r="BC1164">
        <v>8.1999999999999993</v>
      </c>
      <c r="BD1164" t="str">
        <f t="shared" si="619"/>
        <v>Bajo</v>
      </c>
      <c r="BE1164">
        <v>7.2</v>
      </c>
      <c r="BF1164" t="str">
        <f t="shared" si="620"/>
        <v>Alto</v>
      </c>
      <c r="BG1164">
        <v>0</v>
      </c>
      <c r="BH1164" t="str">
        <f t="shared" si="621"/>
        <v>No Toma ECA</v>
      </c>
      <c r="BI1164">
        <v>1</v>
      </c>
      <c r="BJ1164" t="str">
        <f t="shared" si="622"/>
        <v>Toma ARB</v>
      </c>
      <c r="BK1164">
        <v>0</v>
      </c>
      <c r="BL1164" t="str">
        <f t="shared" si="623"/>
        <v>No toma diureticos</v>
      </c>
      <c r="BM1164">
        <v>1</v>
      </c>
      <c r="BN1164" t="str">
        <f t="shared" si="624"/>
        <v>Toma estatinas</v>
      </c>
      <c r="BO1164">
        <v>1</v>
      </c>
      <c r="BP1164" t="str">
        <f t="shared" si="625"/>
        <v>Enfermedad renal</v>
      </c>
      <c r="BQ1164">
        <v>0</v>
      </c>
      <c r="BR1164" t="str">
        <f t="shared" si="626"/>
        <v>Sano</v>
      </c>
    </row>
    <row r="1165" spans="1:70" x14ac:dyDescent="0.25">
      <c r="A1165" t="s">
        <v>1165</v>
      </c>
      <c r="B1165">
        <v>70</v>
      </c>
      <c r="C1165" t="str">
        <f t="shared" si="597"/>
        <v>Adulto Mayor</v>
      </c>
      <c r="D1165" t="s">
        <v>1</v>
      </c>
      <c r="E1165">
        <v>26.6</v>
      </c>
      <c r="F1165" t="str">
        <f t="shared" si="598"/>
        <v>Sobrepeso</v>
      </c>
      <c r="G1165">
        <v>0</v>
      </c>
      <c r="H1165" t="str">
        <f t="shared" si="599"/>
        <v>No tiene herencia</v>
      </c>
      <c r="I1165">
        <v>122</v>
      </c>
      <c r="J1165">
        <v>71</v>
      </c>
      <c r="K1165">
        <v>84</v>
      </c>
      <c r="L1165" t="str">
        <f t="shared" si="600"/>
        <v>Normal</v>
      </c>
      <c r="M1165">
        <v>61</v>
      </c>
      <c r="N1165" t="str">
        <f t="shared" si="601"/>
        <v>Normal</v>
      </c>
      <c r="O1165">
        <v>2</v>
      </c>
      <c r="P1165" t="str">
        <f t="shared" si="602"/>
        <v>Ligera limitaciones</v>
      </c>
      <c r="Q1165">
        <v>0</v>
      </c>
      <c r="R1165" t="str">
        <f t="shared" si="603"/>
        <v>No tiene cetoacidosis</v>
      </c>
      <c r="S1165">
        <v>0</v>
      </c>
      <c r="T1165" t="str">
        <f t="shared" si="604"/>
        <v>No tiene Insuficiencia</v>
      </c>
      <c r="U1165">
        <v>0</v>
      </c>
      <c r="V1165" t="str">
        <f t="shared" si="605"/>
        <v>Normotenso</v>
      </c>
      <c r="W1165">
        <v>0.6</v>
      </c>
      <c r="X1165" t="str">
        <f t="shared" si="594"/>
        <v>Bajo</v>
      </c>
      <c r="Y1165">
        <v>21</v>
      </c>
      <c r="Z1165" t="str">
        <f t="shared" si="595"/>
        <v>Normal</v>
      </c>
      <c r="AA1165">
        <v>102</v>
      </c>
      <c r="AB1165" t="str">
        <f t="shared" si="606"/>
        <v>Normal</v>
      </c>
      <c r="AC1165">
        <v>8</v>
      </c>
      <c r="AD1165" t="str">
        <f t="shared" si="607"/>
        <v>Normal</v>
      </c>
      <c r="AE1165">
        <v>6</v>
      </c>
      <c r="AF1165" t="str">
        <f t="shared" si="608"/>
        <v>Normal</v>
      </c>
      <c r="AG1165">
        <v>1123</v>
      </c>
      <c r="AH1165" t="str">
        <f t="shared" si="609"/>
        <v>Poliuria</v>
      </c>
      <c r="AI1165">
        <v>1</v>
      </c>
      <c r="AJ1165" t="str">
        <f t="shared" si="610"/>
        <v>Diabetico</v>
      </c>
      <c r="AK1165">
        <v>124</v>
      </c>
      <c r="AL1165" t="str">
        <f t="shared" si="611"/>
        <v>Prediabetes</v>
      </c>
      <c r="AM1165">
        <v>5.5</v>
      </c>
      <c r="AN1165" t="str">
        <f t="shared" si="612"/>
        <v>Normal</v>
      </c>
      <c r="AO1165">
        <v>179</v>
      </c>
      <c r="AP1165" t="str">
        <f t="shared" si="613"/>
        <v>Normal</v>
      </c>
      <c r="AQ1165">
        <v>97</v>
      </c>
      <c r="AR1165" t="str">
        <f t="shared" si="614"/>
        <v>Normal</v>
      </c>
      <c r="AS1165">
        <v>69</v>
      </c>
      <c r="AT1165" t="str">
        <f t="shared" si="615"/>
        <v>Normal</v>
      </c>
      <c r="AU1165">
        <v>86</v>
      </c>
      <c r="AV1165" t="str">
        <f t="shared" si="616"/>
        <v>Normal</v>
      </c>
      <c r="AW1165">
        <v>138</v>
      </c>
      <c r="AX1165" t="str">
        <f t="shared" si="617"/>
        <v>Normal</v>
      </c>
      <c r="AY1165">
        <v>4.5</v>
      </c>
      <c r="AZ1165" t="str">
        <f t="shared" si="618"/>
        <v>Normal</v>
      </c>
      <c r="BA1165">
        <v>12.8</v>
      </c>
      <c r="BB1165" t="str">
        <f t="shared" si="596"/>
        <v>Baja</v>
      </c>
      <c r="BC1165">
        <v>9.9</v>
      </c>
      <c r="BD1165" t="str">
        <f t="shared" si="619"/>
        <v>Normal</v>
      </c>
      <c r="BE1165">
        <v>2.5</v>
      </c>
      <c r="BF1165" t="str">
        <f t="shared" si="620"/>
        <v>Normal</v>
      </c>
      <c r="BG1165">
        <v>1</v>
      </c>
      <c r="BH1165" t="str">
        <f t="shared" si="621"/>
        <v>Toma ECA</v>
      </c>
      <c r="BI1165">
        <v>0</v>
      </c>
      <c r="BJ1165" t="str">
        <f t="shared" si="622"/>
        <v>No toma ARB</v>
      </c>
      <c r="BK1165">
        <v>0</v>
      </c>
      <c r="BL1165" t="str">
        <f t="shared" si="623"/>
        <v>No toma diureticos</v>
      </c>
      <c r="BM1165">
        <v>0</v>
      </c>
      <c r="BN1165" t="str">
        <f t="shared" si="624"/>
        <v>No toma estatinas</v>
      </c>
      <c r="BO1165">
        <v>0</v>
      </c>
      <c r="BP1165" t="str">
        <f t="shared" si="625"/>
        <v>Sano</v>
      </c>
      <c r="BQ1165">
        <v>0</v>
      </c>
      <c r="BR1165" t="str">
        <f t="shared" si="626"/>
        <v>Sano</v>
      </c>
    </row>
    <row r="1166" spans="1:70" x14ac:dyDescent="0.25">
      <c r="A1166" t="s">
        <v>1166</v>
      </c>
      <c r="B1166">
        <v>47</v>
      </c>
      <c r="C1166" t="str">
        <f t="shared" si="597"/>
        <v>Adulto</v>
      </c>
      <c r="D1166" t="s">
        <v>1</v>
      </c>
      <c r="E1166">
        <v>28</v>
      </c>
      <c r="F1166" t="str">
        <f t="shared" si="598"/>
        <v>Sobrepeso</v>
      </c>
      <c r="G1166">
        <v>1</v>
      </c>
      <c r="H1166" t="str">
        <f t="shared" si="599"/>
        <v>Tiene herencia</v>
      </c>
      <c r="I1166">
        <v>126</v>
      </c>
      <c r="J1166">
        <v>76</v>
      </c>
      <c r="K1166">
        <v>82</v>
      </c>
      <c r="L1166" t="str">
        <f t="shared" si="600"/>
        <v>Normal</v>
      </c>
      <c r="M1166">
        <v>66</v>
      </c>
      <c r="N1166" t="str">
        <f t="shared" si="601"/>
        <v>Normal</v>
      </c>
      <c r="O1166">
        <v>2</v>
      </c>
      <c r="P1166" t="str">
        <f t="shared" si="602"/>
        <v>Ligera limitaciones</v>
      </c>
      <c r="Q1166">
        <v>0</v>
      </c>
      <c r="R1166" t="str">
        <f t="shared" si="603"/>
        <v>No tiene cetoacidosis</v>
      </c>
      <c r="S1166">
        <v>0</v>
      </c>
      <c r="T1166" t="str">
        <f t="shared" si="604"/>
        <v>No tiene Insuficiencia</v>
      </c>
      <c r="U1166">
        <v>0</v>
      </c>
      <c r="V1166" t="str">
        <f t="shared" si="605"/>
        <v>Normotenso</v>
      </c>
      <c r="W1166">
        <v>0.9</v>
      </c>
      <c r="X1166" t="str">
        <f t="shared" si="594"/>
        <v>Normal</v>
      </c>
      <c r="Y1166">
        <v>21</v>
      </c>
      <c r="Z1166" t="str">
        <f t="shared" si="595"/>
        <v>Normal</v>
      </c>
      <c r="AA1166">
        <v>88</v>
      </c>
      <c r="AB1166" t="str">
        <f t="shared" si="606"/>
        <v>Funcion disminuida</v>
      </c>
      <c r="AC1166">
        <v>25</v>
      </c>
      <c r="AD1166" t="str">
        <f t="shared" si="607"/>
        <v>Normal</v>
      </c>
      <c r="AE1166">
        <v>22</v>
      </c>
      <c r="AF1166" t="str">
        <f t="shared" si="608"/>
        <v>Normal</v>
      </c>
      <c r="AG1166">
        <v>1214</v>
      </c>
      <c r="AH1166" t="str">
        <f t="shared" si="609"/>
        <v>Poliuria</v>
      </c>
      <c r="AI1166">
        <v>1</v>
      </c>
      <c r="AJ1166" t="str">
        <f t="shared" si="610"/>
        <v>Diabetico</v>
      </c>
      <c r="AK1166">
        <v>113</v>
      </c>
      <c r="AL1166" t="str">
        <f t="shared" si="611"/>
        <v>Prediabetes</v>
      </c>
      <c r="AM1166">
        <v>5.8</v>
      </c>
      <c r="AN1166" t="str">
        <f t="shared" si="612"/>
        <v>Prediabetes</v>
      </c>
      <c r="AO1166">
        <v>199</v>
      </c>
      <c r="AP1166" t="str">
        <f t="shared" si="613"/>
        <v>Normal</v>
      </c>
      <c r="AQ1166">
        <v>84</v>
      </c>
      <c r="AR1166" t="str">
        <f t="shared" si="614"/>
        <v>Normal</v>
      </c>
      <c r="AS1166">
        <v>53</v>
      </c>
      <c r="AT1166" t="str">
        <f t="shared" si="615"/>
        <v>Bajo</v>
      </c>
      <c r="AU1166">
        <v>119</v>
      </c>
      <c r="AV1166" t="str">
        <f t="shared" si="616"/>
        <v>Normal</v>
      </c>
      <c r="AW1166">
        <v>140</v>
      </c>
      <c r="AX1166" t="str">
        <f t="shared" si="617"/>
        <v>Normal</v>
      </c>
      <c r="AY1166">
        <v>4.7</v>
      </c>
      <c r="AZ1166" t="str">
        <f t="shared" si="618"/>
        <v>Normal</v>
      </c>
      <c r="BA1166">
        <v>15</v>
      </c>
      <c r="BB1166" t="str">
        <f t="shared" si="596"/>
        <v>Normal</v>
      </c>
      <c r="BC1166">
        <v>10</v>
      </c>
      <c r="BD1166" t="str">
        <f t="shared" si="619"/>
        <v>Normal</v>
      </c>
      <c r="BE1166">
        <v>3.5</v>
      </c>
      <c r="BF1166" t="str">
        <f t="shared" si="620"/>
        <v>Normal</v>
      </c>
      <c r="BG1166">
        <v>1</v>
      </c>
      <c r="BH1166" t="str">
        <f t="shared" si="621"/>
        <v>Toma ECA</v>
      </c>
      <c r="BI1166">
        <v>0</v>
      </c>
      <c r="BJ1166" t="str">
        <f t="shared" si="622"/>
        <v>No toma ARB</v>
      </c>
      <c r="BK1166">
        <v>0</v>
      </c>
      <c r="BL1166" t="str">
        <f t="shared" si="623"/>
        <v>No toma diureticos</v>
      </c>
      <c r="BM1166">
        <v>0</v>
      </c>
      <c r="BN1166" t="str">
        <f t="shared" si="624"/>
        <v>No toma estatinas</v>
      </c>
      <c r="BO1166">
        <v>0</v>
      </c>
      <c r="BP1166" t="str">
        <f t="shared" si="625"/>
        <v>Sano</v>
      </c>
      <c r="BQ1166">
        <v>0</v>
      </c>
      <c r="BR1166" t="str">
        <f t="shared" si="626"/>
        <v>Sano</v>
      </c>
    </row>
    <row r="1167" spans="1:70" x14ac:dyDescent="0.25">
      <c r="A1167" t="s">
        <v>1167</v>
      </c>
      <c r="B1167">
        <v>30</v>
      </c>
      <c r="C1167" t="str">
        <f t="shared" si="597"/>
        <v>Adulto</v>
      </c>
      <c r="D1167" t="s">
        <v>1</v>
      </c>
      <c r="E1167">
        <v>27.9</v>
      </c>
      <c r="F1167" t="str">
        <f t="shared" si="598"/>
        <v>Sobrepeso</v>
      </c>
      <c r="G1167">
        <v>1</v>
      </c>
      <c r="H1167" t="str">
        <f t="shared" si="599"/>
        <v>Tiene herencia</v>
      </c>
      <c r="I1167">
        <v>117</v>
      </c>
      <c r="J1167">
        <v>82</v>
      </c>
      <c r="K1167">
        <v>76</v>
      </c>
      <c r="L1167" t="str">
        <f t="shared" si="600"/>
        <v>Normal</v>
      </c>
      <c r="M1167">
        <v>50</v>
      </c>
      <c r="N1167" t="str">
        <f t="shared" si="601"/>
        <v>Normal</v>
      </c>
      <c r="O1167">
        <v>2</v>
      </c>
      <c r="P1167" t="str">
        <f t="shared" si="602"/>
        <v>Ligera limitaciones</v>
      </c>
      <c r="Q1167">
        <v>0</v>
      </c>
      <c r="R1167" t="str">
        <f t="shared" si="603"/>
        <v>No tiene cetoacidosis</v>
      </c>
      <c r="S1167">
        <v>0</v>
      </c>
      <c r="T1167" t="str">
        <f t="shared" si="604"/>
        <v>No tiene Insuficiencia</v>
      </c>
      <c r="U1167">
        <v>1</v>
      </c>
      <c r="V1167" t="str">
        <f t="shared" si="605"/>
        <v>Hipertenso</v>
      </c>
      <c r="W1167">
        <v>0.9</v>
      </c>
      <c r="X1167" t="str">
        <f t="shared" si="594"/>
        <v>Normal</v>
      </c>
      <c r="Y1167">
        <v>30</v>
      </c>
      <c r="Z1167" t="str">
        <f t="shared" si="595"/>
        <v>Normal</v>
      </c>
      <c r="AA1167">
        <v>95</v>
      </c>
      <c r="AB1167" t="str">
        <f t="shared" si="606"/>
        <v>Normal</v>
      </c>
      <c r="AC1167">
        <v>26</v>
      </c>
      <c r="AD1167" t="str">
        <f t="shared" si="607"/>
        <v>Normal</v>
      </c>
      <c r="AE1167">
        <v>18</v>
      </c>
      <c r="AF1167" t="str">
        <f t="shared" si="608"/>
        <v>Normal</v>
      </c>
      <c r="AG1167">
        <v>1613</v>
      </c>
      <c r="AH1167" t="str">
        <f t="shared" si="609"/>
        <v>Poliuria</v>
      </c>
      <c r="AI1167">
        <v>0</v>
      </c>
      <c r="AJ1167" t="str">
        <f t="shared" si="610"/>
        <v>No Diabetico</v>
      </c>
      <c r="AK1167">
        <v>112</v>
      </c>
      <c r="AL1167" t="str">
        <f t="shared" si="611"/>
        <v>Prediabetes</v>
      </c>
      <c r="AM1167">
        <v>5.0999999999999996</v>
      </c>
      <c r="AN1167" t="str">
        <f t="shared" si="612"/>
        <v>Normal</v>
      </c>
      <c r="AO1167">
        <v>182</v>
      </c>
      <c r="AP1167" t="str">
        <f t="shared" si="613"/>
        <v>Normal</v>
      </c>
      <c r="AQ1167">
        <v>119</v>
      </c>
      <c r="AR1167" t="str">
        <f t="shared" si="614"/>
        <v>Casi normal</v>
      </c>
      <c r="AS1167">
        <v>53</v>
      </c>
      <c r="AT1167" t="str">
        <f t="shared" si="615"/>
        <v>Bajo</v>
      </c>
      <c r="AU1167">
        <v>84</v>
      </c>
      <c r="AV1167" t="str">
        <f t="shared" si="616"/>
        <v>Normal</v>
      </c>
      <c r="AW1167">
        <v>143</v>
      </c>
      <c r="AX1167" t="str">
        <f t="shared" si="617"/>
        <v>Normal</v>
      </c>
      <c r="AY1167">
        <v>4.8</v>
      </c>
      <c r="AZ1167" t="str">
        <f t="shared" si="618"/>
        <v>Normal</v>
      </c>
      <c r="BA1167">
        <v>14.4</v>
      </c>
      <c r="BB1167" t="str">
        <f t="shared" si="596"/>
        <v>Normal</v>
      </c>
      <c r="BC1167">
        <v>9.9</v>
      </c>
      <c r="BD1167" t="str">
        <f t="shared" si="619"/>
        <v>Normal</v>
      </c>
      <c r="BE1167">
        <v>3.4</v>
      </c>
      <c r="BF1167" t="str">
        <f t="shared" si="620"/>
        <v>Normal</v>
      </c>
      <c r="BG1167">
        <v>0</v>
      </c>
      <c r="BH1167" t="str">
        <f t="shared" si="621"/>
        <v>No Toma ECA</v>
      </c>
      <c r="BI1167">
        <v>1</v>
      </c>
      <c r="BJ1167" t="str">
        <f t="shared" si="622"/>
        <v>Toma ARB</v>
      </c>
      <c r="BK1167">
        <v>0</v>
      </c>
      <c r="BL1167" t="str">
        <f t="shared" si="623"/>
        <v>No toma diureticos</v>
      </c>
      <c r="BM1167">
        <v>1</v>
      </c>
      <c r="BN1167" t="str">
        <f t="shared" si="624"/>
        <v>Toma estatinas</v>
      </c>
      <c r="BO1167">
        <v>0</v>
      </c>
      <c r="BP1167" t="str">
        <f t="shared" si="625"/>
        <v>Sano</v>
      </c>
      <c r="BQ1167">
        <v>1</v>
      </c>
      <c r="BR1167" t="str">
        <f t="shared" si="626"/>
        <v>Enfermedad cardiovascular</v>
      </c>
    </row>
    <row r="1168" spans="1:70" x14ac:dyDescent="0.25">
      <c r="A1168" t="s">
        <v>1168</v>
      </c>
      <c r="B1168">
        <v>68</v>
      </c>
      <c r="C1168" t="str">
        <f t="shared" si="597"/>
        <v>Adulto Mayor</v>
      </c>
      <c r="D1168" t="s">
        <v>1</v>
      </c>
      <c r="E1168">
        <v>23.3</v>
      </c>
      <c r="F1168" t="str">
        <f t="shared" si="598"/>
        <v>Peso Normal</v>
      </c>
      <c r="G1168">
        <v>0</v>
      </c>
      <c r="H1168" t="str">
        <f t="shared" si="599"/>
        <v>No tiene herencia</v>
      </c>
      <c r="I1168">
        <v>111</v>
      </c>
      <c r="J1168">
        <v>83</v>
      </c>
      <c r="K1168">
        <v>68</v>
      </c>
      <c r="L1168" t="str">
        <f t="shared" si="600"/>
        <v>Normal</v>
      </c>
      <c r="M1168">
        <v>65</v>
      </c>
      <c r="N1168" t="str">
        <f t="shared" si="601"/>
        <v>Normal</v>
      </c>
      <c r="O1168">
        <v>1</v>
      </c>
      <c r="P1168" t="str">
        <f t="shared" si="602"/>
        <v>Sin limitaciones</v>
      </c>
      <c r="Q1168">
        <v>0</v>
      </c>
      <c r="R1168" t="str">
        <f t="shared" si="603"/>
        <v>No tiene cetoacidosis</v>
      </c>
      <c r="S1168">
        <v>0</v>
      </c>
      <c r="T1168" t="str">
        <f t="shared" si="604"/>
        <v>No tiene Insuficiencia</v>
      </c>
      <c r="U1168">
        <v>1</v>
      </c>
      <c r="V1168" t="str">
        <f t="shared" si="605"/>
        <v>Hipertenso</v>
      </c>
      <c r="W1168">
        <v>1.1000000000000001</v>
      </c>
      <c r="X1168" t="str">
        <f t="shared" si="594"/>
        <v>Normal</v>
      </c>
      <c r="Y1168">
        <v>29</v>
      </c>
      <c r="Z1168" t="str">
        <f t="shared" si="595"/>
        <v>Normal</v>
      </c>
      <c r="AA1168">
        <v>103</v>
      </c>
      <c r="AB1168" t="str">
        <f t="shared" si="606"/>
        <v>Normal</v>
      </c>
      <c r="AC1168">
        <v>8</v>
      </c>
      <c r="AD1168" t="str">
        <f t="shared" si="607"/>
        <v>Normal</v>
      </c>
      <c r="AE1168">
        <v>6</v>
      </c>
      <c r="AF1168" t="str">
        <f t="shared" si="608"/>
        <v>Normal</v>
      </c>
      <c r="AG1168">
        <v>1830</v>
      </c>
      <c r="AH1168" t="str">
        <f t="shared" si="609"/>
        <v>Poliuria</v>
      </c>
      <c r="AI1168">
        <v>1</v>
      </c>
      <c r="AJ1168" t="str">
        <f t="shared" si="610"/>
        <v>Diabetico</v>
      </c>
      <c r="AK1168">
        <v>114</v>
      </c>
      <c r="AL1168" t="str">
        <f t="shared" si="611"/>
        <v>Prediabetes</v>
      </c>
      <c r="AM1168">
        <v>6.3</v>
      </c>
      <c r="AN1168" t="str">
        <f t="shared" si="612"/>
        <v>Prediabetes</v>
      </c>
      <c r="AO1168">
        <v>157</v>
      </c>
      <c r="AP1168" t="str">
        <f t="shared" si="613"/>
        <v>Normal</v>
      </c>
      <c r="AQ1168">
        <v>130</v>
      </c>
      <c r="AR1168" t="str">
        <f t="shared" si="614"/>
        <v>Limite alto</v>
      </c>
      <c r="AS1168">
        <v>60</v>
      </c>
      <c r="AT1168" t="str">
        <f t="shared" si="615"/>
        <v>Normal</v>
      </c>
      <c r="AU1168">
        <v>98</v>
      </c>
      <c r="AV1168" t="str">
        <f t="shared" si="616"/>
        <v>Normal</v>
      </c>
      <c r="AW1168">
        <v>141</v>
      </c>
      <c r="AX1168" t="str">
        <f t="shared" si="617"/>
        <v>Normal</v>
      </c>
      <c r="AY1168">
        <v>3.5</v>
      </c>
      <c r="AZ1168" t="str">
        <f t="shared" si="618"/>
        <v>Normal</v>
      </c>
      <c r="BA1168">
        <v>12.3</v>
      </c>
      <c r="BB1168" t="str">
        <f t="shared" si="596"/>
        <v>Baja</v>
      </c>
      <c r="BC1168">
        <v>8.6</v>
      </c>
      <c r="BD1168" t="str">
        <f t="shared" si="619"/>
        <v>Normal</v>
      </c>
      <c r="BE1168">
        <v>3.7</v>
      </c>
      <c r="BF1168" t="str">
        <f t="shared" si="620"/>
        <v>Normal</v>
      </c>
      <c r="BG1168">
        <v>0</v>
      </c>
      <c r="BH1168" t="str">
        <f t="shared" si="621"/>
        <v>No Toma ECA</v>
      </c>
      <c r="BI1168">
        <v>1</v>
      </c>
      <c r="BJ1168" t="str">
        <f t="shared" si="622"/>
        <v>Toma ARB</v>
      </c>
      <c r="BK1168">
        <v>0</v>
      </c>
      <c r="BL1168" t="str">
        <f t="shared" si="623"/>
        <v>No toma diureticos</v>
      </c>
      <c r="BM1168">
        <v>0</v>
      </c>
      <c r="BN1168" t="str">
        <f t="shared" si="624"/>
        <v>No toma estatinas</v>
      </c>
      <c r="BO1168">
        <v>0</v>
      </c>
      <c r="BP1168" t="str">
        <f t="shared" si="625"/>
        <v>Sano</v>
      </c>
      <c r="BQ1168">
        <v>0</v>
      </c>
      <c r="BR1168" t="str">
        <f t="shared" si="626"/>
        <v>Sano</v>
      </c>
    </row>
    <row r="1169" spans="1:70" x14ac:dyDescent="0.25">
      <c r="A1169" t="s">
        <v>1169</v>
      </c>
      <c r="B1169">
        <v>78</v>
      </c>
      <c r="C1169" t="str">
        <f t="shared" si="597"/>
        <v>Adulto Mayor</v>
      </c>
      <c r="D1169" t="s">
        <v>6</v>
      </c>
      <c r="E1169">
        <v>28.1</v>
      </c>
      <c r="F1169" t="str">
        <f t="shared" si="598"/>
        <v>Sobrepeso</v>
      </c>
      <c r="G1169">
        <v>1</v>
      </c>
      <c r="H1169" t="str">
        <f t="shared" si="599"/>
        <v>Tiene herencia</v>
      </c>
      <c r="I1169">
        <v>168</v>
      </c>
      <c r="J1169">
        <v>101</v>
      </c>
      <c r="K1169">
        <v>90</v>
      </c>
      <c r="L1169" t="str">
        <f t="shared" si="600"/>
        <v>Normal</v>
      </c>
      <c r="M1169">
        <v>38</v>
      </c>
      <c r="N1169" t="str">
        <f t="shared" si="601"/>
        <v>Reducida</v>
      </c>
      <c r="O1169">
        <v>4</v>
      </c>
      <c r="P1169" t="str">
        <f t="shared" si="602"/>
        <v>Incapacidad</v>
      </c>
      <c r="Q1169">
        <v>1</v>
      </c>
      <c r="R1169" t="str">
        <f t="shared" si="603"/>
        <v>Tiene cetoacidosis</v>
      </c>
      <c r="S1169">
        <v>0</v>
      </c>
      <c r="T1169" t="str">
        <f t="shared" si="604"/>
        <v>No tiene Insuficiencia</v>
      </c>
      <c r="U1169">
        <v>1</v>
      </c>
      <c r="V1169" t="str">
        <f t="shared" si="605"/>
        <v>Hipertenso</v>
      </c>
      <c r="W1169">
        <v>3.1</v>
      </c>
      <c r="X1169" t="str">
        <f t="shared" si="594"/>
        <v>Alto</v>
      </c>
      <c r="Y1169">
        <v>92</v>
      </c>
      <c r="Z1169" t="str">
        <f t="shared" si="595"/>
        <v>Elevado</v>
      </c>
      <c r="AA1169">
        <v>51</v>
      </c>
      <c r="AB1169" t="str">
        <f t="shared" si="606"/>
        <v>Funcion disminuida moderada</v>
      </c>
      <c r="AC1169">
        <v>1669</v>
      </c>
      <c r="AD1169" t="str">
        <f t="shared" si="607"/>
        <v>Proteinuria</v>
      </c>
      <c r="AE1169">
        <v>1335</v>
      </c>
      <c r="AF1169" t="str">
        <f t="shared" si="608"/>
        <v>Macroalbuminuria</v>
      </c>
      <c r="AG1169">
        <v>527</v>
      </c>
      <c r="AH1169" t="str">
        <f t="shared" si="609"/>
        <v>Poliuria</v>
      </c>
      <c r="AI1169">
        <v>0</v>
      </c>
      <c r="AJ1169" t="str">
        <f t="shared" si="610"/>
        <v>No Diabetico</v>
      </c>
      <c r="AK1169">
        <v>181</v>
      </c>
      <c r="AL1169" t="str">
        <f t="shared" si="611"/>
        <v>Diabetes</v>
      </c>
      <c r="AM1169">
        <v>9.6999999999999993</v>
      </c>
      <c r="AN1169" t="str">
        <f t="shared" si="612"/>
        <v>Diabetes</v>
      </c>
      <c r="AO1169">
        <v>316</v>
      </c>
      <c r="AP1169" t="str">
        <f t="shared" si="613"/>
        <v>Riesgo</v>
      </c>
      <c r="AQ1169">
        <v>220</v>
      </c>
      <c r="AR1169" t="str">
        <f t="shared" si="614"/>
        <v>Muy alto</v>
      </c>
      <c r="AS1169">
        <v>29</v>
      </c>
      <c r="AT1169" t="str">
        <f t="shared" si="615"/>
        <v>Bajo</v>
      </c>
      <c r="AU1169">
        <v>421</v>
      </c>
      <c r="AV1169" t="str">
        <f t="shared" si="616"/>
        <v>Alto</v>
      </c>
      <c r="AW1169">
        <v>130</v>
      </c>
      <c r="AX1169" t="str">
        <f t="shared" si="617"/>
        <v>Bajo</v>
      </c>
      <c r="AY1169">
        <v>6.9</v>
      </c>
      <c r="AZ1169" t="str">
        <f t="shared" si="618"/>
        <v>Alto</v>
      </c>
      <c r="BA1169">
        <v>7.8</v>
      </c>
      <c r="BB1169" t="str">
        <f t="shared" si="596"/>
        <v>Baja</v>
      </c>
      <c r="BC1169">
        <v>7.6</v>
      </c>
      <c r="BD1169" t="str">
        <f t="shared" si="619"/>
        <v>Bajo</v>
      </c>
      <c r="BE1169">
        <v>5.5</v>
      </c>
      <c r="BF1169" t="str">
        <f t="shared" si="620"/>
        <v>Alto</v>
      </c>
      <c r="BG1169">
        <v>0</v>
      </c>
      <c r="BH1169" t="str">
        <f t="shared" si="621"/>
        <v>No Toma ECA</v>
      </c>
      <c r="BI1169">
        <v>0</v>
      </c>
      <c r="BJ1169" t="str">
        <f t="shared" si="622"/>
        <v>No toma ARB</v>
      </c>
      <c r="BK1169">
        <v>1</v>
      </c>
      <c r="BL1169" t="str">
        <f t="shared" si="623"/>
        <v>Toma diureticos</v>
      </c>
      <c r="BM1169">
        <v>0</v>
      </c>
      <c r="BN1169" t="str">
        <f t="shared" si="624"/>
        <v>No toma estatinas</v>
      </c>
      <c r="BO1169">
        <v>1</v>
      </c>
      <c r="BP1169" t="str">
        <f t="shared" si="625"/>
        <v>Enfermedad renal</v>
      </c>
      <c r="BQ1169">
        <v>0</v>
      </c>
      <c r="BR1169" t="str">
        <f t="shared" si="626"/>
        <v>Sano</v>
      </c>
    </row>
    <row r="1170" spans="1:70" x14ac:dyDescent="0.25">
      <c r="A1170" t="s">
        <v>1170</v>
      </c>
      <c r="B1170">
        <v>71</v>
      </c>
      <c r="C1170" t="str">
        <f t="shared" si="597"/>
        <v>Adulto Mayor</v>
      </c>
      <c r="D1170" t="s">
        <v>6</v>
      </c>
      <c r="E1170">
        <v>38.299999999999997</v>
      </c>
      <c r="F1170" t="str">
        <f t="shared" si="598"/>
        <v>Obesidad II</v>
      </c>
      <c r="G1170">
        <v>0</v>
      </c>
      <c r="H1170" t="str">
        <f t="shared" si="599"/>
        <v>No tiene herencia</v>
      </c>
      <c r="I1170">
        <v>174</v>
      </c>
      <c r="J1170">
        <v>103</v>
      </c>
      <c r="K1170">
        <v>91</v>
      </c>
      <c r="L1170" t="str">
        <f t="shared" si="600"/>
        <v>Normal</v>
      </c>
      <c r="M1170">
        <v>43</v>
      </c>
      <c r="N1170" t="str">
        <f t="shared" si="601"/>
        <v>Intermedia</v>
      </c>
      <c r="O1170">
        <v>4</v>
      </c>
      <c r="P1170" t="str">
        <f t="shared" si="602"/>
        <v>Incapacidad</v>
      </c>
      <c r="Q1170">
        <v>1</v>
      </c>
      <c r="R1170" t="str">
        <f t="shared" si="603"/>
        <v>Tiene cetoacidosis</v>
      </c>
      <c r="S1170">
        <v>1</v>
      </c>
      <c r="T1170" t="str">
        <f t="shared" si="604"/>
        <v>Tiene Insuficiencia</v>
      </c>
      <c r="U1170">
        <v>1</v>
      </c>
      <c r="V1170" t="str">
        <f t="shared" si="605"/>
        <v>Hipertenso</v>
      </c>
      <c r="W1170">
        <v>4.2</v>
      </c>
      <c r="X1170" t="str">
        <f t="shared" si="594"/>
        <v>Alto</v>
      </c>
      <c r="Y1170">
        <v>75</v>
      </c>
      <c r="Z1170" t="str">
        <f t="shared" si="595"/>
        <v>Elevado</v>
      </c>
      <c r="AA1170">
        <v>33</v>
      </c>
      <c r="AB1170" t="str">
        <f t="shared" si="606"/>
        <v>Funcion disminuida moderada</v>
      </c>
      <c r="AC1170">
        <v>2640</v>
      </c>
      <c r="AD1170" t="str">
        <f t="shared" si="607"/>
        <v>Proteinuria</v>
      </c>
      <c r="AE1170">
        <v>2112</v>
      </c>
      <c r="AF1170" t="str">
        <f t="shared" si="608"/>
        <v>Macroalbuminuria</v>
      </c>
      <c r="AG1170">
        <v>748</v>
      </c>
      <c r="AH1170" t="str">
        <f t="shared" si="609"/>
        <v>Poliuria</v>
      </c>
      <c r="AI1170">
        <v>1</v>
      </c>
      <c r="AJ1170" t="str">
        <f t="shared" si="610"/>
        <v>Diabetico</v>
      </c>
      <c r="AK1170">
        <v>137</v>
      </c>
      <c r="AL1170" t="str">
        <f t="shared" si="611"/>
        <v>Diabetes</v>
      </c>
      <c r="AM1170">
        <v>8.6</v>
      </c>
      <c r="AN1170" t="str">
        <f t="shared" si="612"/>
        <v>Diabetes</v>
      </c>
      <c r="AO1170">
        <v>228</v>
      </c>
      <c r="AP1170" t="str">
        <f t="shared" si="613"/>
        <v>Alto</v>
      </c>
      <c r="AQ1170">
        <v>206</v>
      </c>
      <c r="AR1170" t="str">
        <f t="shared" si="614"/>
        <v>Muy alto</v>
      </c>
      <c r="AS1170">
        <v>28</v>
      </c>
      <c r="AT1170" t="str">
        <f t="shared" si="615"/>
        <v>Bajo</v>
      </c>
      <c r="AU1170">
        <v>300</v>
      </c>
      <c r="AV1170" t="str">
        <f t="shared" si="616"/>
        <v>Alto</v>
      </c>
      <c r="AW1170">
        <v>136</v>
      </c>
      <c r="AX1170" t="str">
        <f t="shared" si="617"/>
        <v>Normal</v>
      </c>
      <c r="AY1170">
        <v>5.5</v>
      </c>
      <c r="AZ1170" t="str">
        <f t="shared" si="618"/>
        <v>Alto</v>
      </c>
      <c r="BA1170">
        <v>10</v>
      </c>
      <c r="BB1170" t="str">
        <f t="shared" si="596"/>
        <v>Baja</v>
      </c>
      <c r="BC1170">
        <v>8.6</v>
      </c>
      <c r="BD1170" t="str">
        <f t="shared" si="619"/>
        <v>Normal</v>
      </c>
      <c r="BE1170">
        <v>5.3</v>
      </c>
      <c r="BF1170" t="str">
        <f t="shared" si="620"/>
        <v>Alto</v>
      </c>
      <c r="BG1170">
        <v>1</v>
      </c>
      <c r="BH1170" t="str">
        <f t="shared" si="621"/>
        <v>Toma ECA</v>
      </c>
      <c r="BI1170">
        <v>1</v>
      </c>
      <c r="BJ1170" t="str">
        <f t="shared" si="622"/>
        <v>Toma ARB</v>
      </c>
      <c r="BK1170">
        <v>1</v>
      </c>
      <c r="BL1170" t="str">
        <f t="shared" si="623"/>
        <v>Toma diureticos</v>
      </c>
      <c r="BM1170">
        <v>1</v>
      </c>
      <c r="BN1170" t="str">
        <f t="shared" si="624"/>
        <v>Toma estatinas</v>
      </c>
      <c r="BO1170">
        <v>1</v>
      </c>
      <c r="BP1170" t="str">
        <f t="shared" si="625"/>
        <v>Enfermedad renal</v>
      </c>
      <c r="BQ1170">
        <v>0</v>
      </c>
      <c r="BR1170" t="str">
        <f t="shared" si="626"/>
        <v>Sano</v>
      </c>
    </row>
    <row r="1171" spans="1:70" x14ac:dyDescent="0.25">
      <c r="A1171" t="s">
        <v>1171</v>
      </c>
      <c r="B1171">
        <v>77</v>
      </c>
      <c r="C1171" t="str">
        <f t="shared" si="597"/>
        <v>Adulto Mayor</v>
      </c>
      <c r="D1171" t="s">
        <v>6</v>
      </c>
      <c r="E1171">
        <v>35.9</v>
      </c>
      <c r="F1171" t="str">
        <f t="shared" si="598"/>
        <v>Obesidad II</v>
      </c>
      <c r="G1171">
        <v>0</v>
      </c>
      <c r="H1171" t="str">
        <f t="shared" si="599"/>
        <v>No tiene herencia</v>
      </c>
      <c r="I1171">
        <v>147</v>
      </c>
      <c r="J1171">
        <v>93</v>
      </c>
      <c r="K1171">
        <v>100</v>
      </c>
      <c r="L1171" t="str">
        <f t="shared" si="600"/>
        <v>Normal</v>
      </c>
      <c r="M1171">
        <v>31</v>
      </c>
      <c r="N1171" t="str">
        <f t="shared" si="601"/>
        <v>Reducida</v>
      </c>
      <c r="O1171">
        <v>3</v>
      </c>
      <c r="P1171" t="str">
        <f t="shared" si="602"/>
        <v>Limitacion marcada</v>
      </c>
      <c r="Q1171">
        <v>1</v>
      </c>
      <c r="R1171" t="str">
        <f t="shared" si="603"/>
        <v>Tiene cetoacidosis</v>
      </c>
      <c r="S1171">
        <v>0</v>
      </c>
      <c r="T1171" t="str">
        <f t="shared" si="604"/>
        <v>No tiene Insuficiencia</v>
      </c>
      <c r="U1171">
        <v>1</v>
      </c>
      <c r="V1171" t="str">
        <f t="shared" si="605"/>
        <v>Hipertenso</v>
      </c>
      <c r="W1171">
        <v>3.2</v>
      </c>
      <c r="X1171" t="str">
        <f t="shared" si="594"/>
        <v>Alto</v>
      </c>
      <c r="Y1171">
        <v>61</v>
      </c>
      <c r="Z1171" t="str">
        <f t="shared" si="595"/>
        <v>Elevado</v>
      </c>
      <c r="AA1171">
        <v>37</v>
      </c>
      <c r="AB1171" t="str">
        <f t="shared" si="606"/>
        <v>Funcion disminuida moderada</v>
      </c>
      <c r="AC1171">
        <v>2272</v>
      </c>
      <c r="AD1171" t="str">
        <f t="shared" si="607"/>
        <v>Proteinuria</v>
      </c>
      <c r="AE1171">
        <v>1817</v>
      </c>
      <c r="AF1171" t="str">
        <f t="shared" si="608"/>
        <v>Macroalbuminuria</v>
      </c>
      <c r="AG1171">
        <v>750</v>
      </c>
      <c r="AH1171" t="str">
        <f t="shared" si="609"/>
        <v>Poliuria</v>
      </c>
      <c r="AI1171">
        <v>1</v>
      </c>
      <c r="AJ1171" t="str">
        <f t="shared" si="610"/>
        <v>Diabetico</v>
      </c>
      <c r="AK1171">
        <v>176</v>
      </c>
      <c r="AL1171" t="str">
        <f t="shared" si="611"/>
        <v>Diabetes</v>
      </c>
      <c r="AM1171">
        <v>9.5</v>
      </c>
      <c r="AN1171" t="str">
        <f t="shared" si="612"/>
        <v>Diabetes</v>
      </c>
      <c r="AO1171">
        <v>296</v>
      </c>
      <c r="AP1171" t="str">
        <f t="shared" si="613"/>
        <v>Riesgo</v>
      </c>
      <c r="AQ1171">
        <v>211</v>
      </c>
      <c r="AR1171" t="str">
        <f t="shared" si="614"/>
        <v>Muy alto</v>
      </c>
      <c r="AS1171">
        <v>26</v>
      </c>
      <c r="AT1171" t="str">
        <f t="shared" si="615"/>
        <v>Bajo</v>
      </c>
      <c r="AU1171">
        <v>382</v>
      </c>
      <c r="AV1171" t="str">
        <f t="shared" si="616"/>
        <v>Alto</v>
      </c>
      <c r="AW1171">
        <v>139</v>
      </c>
      <c r="AX1171" t="str">
        <f t="shared" si="617"/>
        <v>Normal</v>
      </c>
      <c r="AY1171">
        <v>6.7</v>
      </c>
      <c r="AZ1171" t="str">
        <f t="shared" si="618"/>
        <v>Alto</v>
      </c>
      <c r="BA1171">
        <v>10.199999999999999</v>
      </c>
      <c r="BB1171" t="str">
        <f t="shared" si="596"/>
        <v>Baja</v>
      </c>
      <c r="BC1171">
        <v>7.5</v>
      </c>
      <c r="BD1171" t="str">
        <f t="shared" si="619"/>
        <v>Bajo</v>
      </c>
      <c r="BE1171">
        <v>4.5999999999999996</v>
      </c>
      <c r="BF1171" t="str">
        <f t="shared" si="620"/>
        <v>Alto</v>
      </c>
      <c r="BG1171">
        <v>1</v>
      </c>
      <c r="BH1171" t="str">
        <f t="shared" si="621"/>
        <v>Toma ECA</v>
      </c>
      <c r="BI1171">
        <v>0</v>
      </c>
      <c r="BJ1171" t="str">
        <f t="shared" si="622"/>
        <v>No toma ARB</v>
      </c>
      <c r="BK1171">
        <v>1</v>
      </c>
      <c r="BL1171" t="str">
        <f t="shared" si="623"/>
        <v>Toma diureticos</v>
      </c>
      <c r="BM1171">
        <v>1</v>
      </c>
      <c r="BN1171" t="str">
        <f t="shared" si="624"/>
        <v>Toma estatinas</v>
      </c>
      <c r="BO1171">
        <v>1</v>
      </c>
      <c r="BP1171" t="str">
        <f t="shared" si="625"/>
        <v>Enfermedad renal</v>
      </c>
      <c r="BQ1171">
        <v>0</v>
      </c>
      <c r="BR1171" t="str">
        <f t="shared" si="626"/>
        <v>Sano</v>
      </c>
    </row>
    <row r="1172" spans="1:70" x14ac:dyDescent="0.25">
      <c r="A1172" t="s">
        <v>1172</v>
      </c>
      <c r="B1172">
        <v>71</v>
      </c>
      <c r="C1172" t="str">
        <f t="shared" si="597"/>
        <v>Adulto Mayor</v>
      </c>
      <c r="D1172" t="s">
        <v>1</v>
      </c>
      <c r="E1172">
        <v>27.7</v>
      </c>
      <c r="F1172" t="str">
        <f t="shared" si="598"/>
        <v>Sobrepeso</v>
      </c>
      <c r="G1172">
        <v>0</v>
      </c>
      <c r="H1172" t="str">
        <f t="shared" si="599"/>
        <v>No tiene herencia</v>
      </c>
      <c r="I1172">
        <v>184</v>
      </c>
      <c r="J1172">
        <v>92</v>
      </c>
      <c r="K1172">
        <v>99</v>
      </c>
      <c r="L1172" t="str">
        <f t="shared" si="600"/>
        <v>Normal</v>
      </c>
      <c r="M1172">
        <v>32</v>
      </c>
      <c r="N1172" t="str">
        <f t="shared" si="601"/>
        <v>Reducida</v>
      </c>
      <c r="O1172">
        <v>2</v>
      </c>
      <c r="P1172" t="str">
        <f t="shared" si="602"/>
        <v>Ligera limitaciones</v>
      </c>
      <c r="Q1172">
        <v>1</v>
      </c>
      <c r="R1172" t="str">
        <f t="shared" si="603"/>
        <v>Tiene cetoacidosis</v>
      </c>
      <c r="S1172">
        <v>1</v>
      </c>
      <c r="T1172" t="str">
        <f t="shared" si="604"/>
        <v>Tiene Insuficiencia</v>
      </c>
      <c r="U1172">
        <v>1</v>
      </c>
      <c r="V1172" t="str">
        <f t="shared" si="605"/>
        <v>Hipertenso</v>
      </c>
      <c r="W1172">
        <v>3.7</v>
      </c>
      <c r="X1172" t="str">
        <f t="shared" si="594"/>
        <v>Alto</v>
      </c>
      <c r="Y1172">
        <v>77</v>
      </c>
      <c r="Z1172" t="str">
        <f t="shared" si="595"/>
        <v>Elevado</v>
      </c>
      <c r="AA1172">
        <v>25</v>
      </c>
      <c r="AB1172" t="str">
        <f t="shared" si="606"/>
        <v>Dismucion grave</v>
      </c>
      <c r="AC1172">
        <v>2231</v>
      </c>
      <c r="AD1172" t="str">
        <f t="shared" si="607"/>
        <v>Proteinuria</v>
      </c>
      <c r="AE1172">
        <v>1784</v>
      </c>
      <c r="AF1172" t="str">
        <f t="shared" si="608"/>
        <v>Macroalbuminuria</v>
      </c>
      <c r="AG1172">
        <v>642</v>
      </c>
      <c r="AH1172" t="str">
        <f t="shared" si="609"/>
        <v>Poliuria</v>
      </c>
      <c r="AI1172">
        <v>1</v>
      </c>
      <c r="AJ1172" t="str">
        <f t="shared" si="610"/>
        <v>Diabetico</v>
      </c>
      <c r="AK1172">
        <v>196</v>
      </c>
      <c r="AL1172" t="str">
        <f t="shared" si="611"/>
        <v>Diabetes</v>
      </c>
      <c r="AM1172">
        <v>9.1999999999999993</v>
      </c>
      <c r="AN1172" t="str">
        <f t="shared" si="612"/>
        <v>Diabetes</v>
      </c>
      <c r="AO1172">
        <v>299</v>
      </c>
      <c r="AP1172" t="str">
        <f t="shared" si="613"/>
        <v>Riesgo</v>
      </c>
      <c r="AQ1172">
        <v>156</v>
      </c>
      <c r="AR1172" t="str">
        <f t="shared" si="614"/>
        <v>Limite alto</v>
      </c>
      <c r="AS1172">
        <v>28</v>
      </c>
      <c r="AT1172" t="str">
        <f t="shared" si="615"/>
        <v>Bajo</v>
      </c>
      <c r="AU1172">
        <v>285</v>
      </c>
      <c r="AV1172" t="str">
        <f t="shared" si="616"/>
        <v>Alto</v>
      </c>
      <c r="AW1172">
        <v>131</v>
      </c>
      <c r="AX1172" t="str">
        <f t="shared" si="617"/>
        <v>Bajo</v>
      </c>
      <c r="AY1172">
        <v>6.7</v>
      </c>
      <c r="AZ1172" t="str">
        <f t="shared" si="618"/>
        <v>Alto</v>
      </c>
      <c r="BA1172">
        <v>8.3000000000000007</v>
      </c>
      <c r="BB1172" t="str">
        <f t="shared" si="596"/>
        <v>Baja</v>
      </c>
      <c r="BC1172">
        <v>8.3000000000000007</v>
      </c>
      <c r="BD1172" t="str">
        <f t="shared" si="619"/>
        <v>Bajo</v>
      </c>
      <c r="BE1172">
        <v>6.3</v>
      </c>
      <c r="BF1172" t="str">
        <f t="shared" si="620"/>
        <v>Alto</v>
      </c>
      <c r="BG1172">
        <v>1</v>
      </c>
      <c r="BH1172" t="str">
        <f t="shared" si="621"/>
        <v>Toma ECA</v>
      </c>
      <c r="BI1172">
        <v>1</v>
      </c>
      <c r="BJ1172" t="str">
        <f t="shared" si="622"/>
        <v>Toma ARB</v>
      </c>
      <c r="BK1172">
        <v>0</v>
      </c>
      <c r="BL1172" t="str">
        <f t="shared" si="623"/>
        <v>No toma diureticos</v>
      </c>
      <c r="BM1172">
        <v>1</v>
      </c>
      <c r="BN1172" t="str">
        <f t="shared" si="624"/>
        <v>Toma estatinas</v>
      </c>
      <c r="BO1172">
        <v>1</v>
      </c>
      <c r="BP1172" t="str">
        <f t="shared" si="625"/>
        <v>Enfermedad renal</v>
      </c>
      <c r="BQ1172">
        <v>0</v>
      </c>
      <c r="BR1172" t="str">
        <f t="shared" si="626"/>
        <v>Sano</v>
      </c>
    </row>
    <row r="1173" spans="1:70" x14ac:dyDescent="0.25">
      <c r="A1173" t="s">
        <v>1173</v>
      </c>
      <c r="B1173">
        <v>34</v>
      </c>
      <c r="C1173" t="str">
        <f t="shared" si="597"/>
        <v>Adulto</v>
      </c>
      <c r="D1173" t="s">
        <v>6</v>
      </c>
      <c r="E1173">
        <v>24.2</v>
      </c>
      <c r="F1173" t="str">
        <f t="shared" si="598"/>
        <v>Peso Normal</v>
      </c>
      <c r="G1173">
        <v>1</v>
      </c>
      <c r="H1173" t="str">
        <f t="shared" si="599"/>
        <v>Tiene herencia</v>
      </c>
      <c r="I1173">
        <v>104</v>
      </c>
      <c r="J1173">
        <v>84</v>
      </c>
      <c r="K1173">
        <v>68</v>
      </c>
      <c r="L1173" t="str">
        <f t="shared" si="600"/>
        <v>Normal</v>
      </c>
      <c r="M1173">
        <v>68</v>
      </c>
      <c r="N1173" t="str">
        <f t="shared" si="601"/>
        <v>Normal</v>
      </c>
      <c r="O1173">
        <v>1</v>
      </c>
      <c r="P1173" t="str">
        <f t="shared" si="602"/>
        <v>Sin limitaciones</v>
      </c>
      <c r="Q1173">
        <v>0</v>
      </c>
      <c r="R1173" t="str">
        <f t="shared" si="603"/>
        <v>No tiene cetoacidosis</v>
      </c>
      <c r="S1173">
        <v>0</v>
      </c>
      <c r="T1173" t="str">
        <f t="shared" si="604"/>
        <v>No tiene Insuficiencia</v>
      </c>
      <c r="U1173">
        <v>0</v>
      </c>
      <c r="V1173" t="str">
        <f t="shared" si="605"/>
        <v>Normotenso</v>
      </c>
      <c r="W1173">
        <v>1.1000000000000001</v>
      </c>
      <c r="X1173" t="str">
        <f t="shared" si="594"/>
        <v>Alto</v>
      </c>
      <c r="Y1173">
        <v>30</v>
      </c>
      <c r="Z1173" t="str">
        <f t="shared" si="595"/>
        <v>Normal</v>
      </c>
      <c r="AA1173">
        <v>66</v>
      </c>
      <c r="AB1173" t="str">
        <f t="shared" si="606"/>
        <v>Funcion disminuida</v>
      </c>
      <c r="AC1173">
        <v>18</v>
      </c>
      <c r="AD1173" t="str">
        <f t="shared" si="607"/>
        <v>Normal</v>
      </c>
      <c r="AE1173">
        <v>14</v>
      </c>
      <c r="AF1173" t="str">
        <f t="shared" si="608"/>
        <v>Normal</v>
      </c>
      <c r="AG1173">
        <v>1917</v>
      </c>
      <c r="AH1173" t="str">
        <f t="shared" si="609"/>
        <v>Poliuria</v>
      </c>
      <c r="AI1173">
        <v>1</v>
      </c>
      <c r="AJ1173" t="str">
        <f t="shared" si="610"/>
        <v>Diabetico</v>
      </c>
      <c r="AK1173">
        <v>122</v>
      </c>
      <c r="AL1173" t="str">
        <f t="shared" si="611"/>
        <v>Prediabetes</v>
      </c>
      <c r="AM1173">
        <v>6.3</v>
      </c>
      <c r="AN1173" t="str">
        <f t="shared" si="612"/>
        <v>Prediabetes</v>
      </c>
      <c r="AO1173">
        <v>175</v>
      </c>
      <c r="AP1173" t="str">
        <f t="shared" si="613"/>
        <v>Normal</v>
      </c>
      <c r="AQ1173">
        <v>120</v>
      </c>
      <c r="AR1173" t="str">
        <f t="shared" si="614"/>
        <v>Casi normal</v>
      </c>
      <c r="AS1173">
        <v>45</v>
      </c>
      <c r="AT1173" t="str">
        <f t="shared" si="615"/>
        <v>Bajo</v>
      </c>
      <c r="AU1173">
        <v>110</v>
      </c>
      <c r="AV1173" t="str">
        <f t="shared" si="616"/>
        <v>Normal</v>
      </c>
      <c r="AW1173">
        <v>135</v>
      </c>
      <c r="AX1173" t="str">
        <f t="shared" si="617"/>
        <v>Normal</v>
      </c>
      <c r="AY1173">
        <v>4.8</v>
      </c>
      <c r="AZ1173" t="str">
        <f t="shared" si="618"/>
        <v>Normal</v>
      </c>
      <c r="BA1173">
        <v>13</v>
      </c>
      <c r="BB1173" t="str">
        <f t="shared" si="596"/>
        <v>Normal</v>
      </c>
      <c r="BC1173">
        <v>9.1</v>
      </c>
      <c r="BD1173" t="str">
        <f t="shared" si="619"/>
        <v>Normal</v>
      </c>
      <c r="BE1173">
        <v>3.6</v>
      </c>
      <c r="BF1173" t="str">
        <f t="shared" si="620"/>
        <v>Normal</v>
      </c>
      <c r="BG1173">
        <v>0</v>
      </c>
      <c r="BH1173" t="str">
        <f t="shared" si="621"/>
        <v>No Toma ECA</v>
      </c>
      <c r="BI1173">
        <v>0</v>
      </c>
      <c r="BJ1173" t="str">
        <f t="shared" si="622"/>
        <v>No toma ARB</v>
      </c>
      <c r="BK1173">
        <v>0</v>
      </c>
      <c r="BL1173" t="str">
        <f t="shared" si="623"/>
        <v>No toma diureticos</v>
      </c>
      <c r="BM1173">
        <v>1</v>
      </c>
      <c r="BN1173" t="str">
        <f t="shared" si="624"/>
        <v>Toma estatinas</v>
      </c>
      <c r="BO1173">
        <v>0</v>
      </c>
      <c r="BP1173" t="str">
        <f t="shared" si="625"/>
        <v>Sano</v>
      </c>
      <c r="BQ1173">
        <v>0</v>
      </c>
      <c r="BR1173" t="str">
        <f t="shared" si="626"/>
        <v>Sano</v>
      </c>
    </row>
    <row r="1174" spans="1:70" x14ac:dyDescent="0.25">
      <c r="A1174" t="s">
        <v>1174</v>
      </c>
      <c r="B1174">
        <v>78</v>
      </c>
      <c r="C1174" t="str">
        <f t="shared" si="597"/>
        <v>Adulto Mayor</v>
      </c>
      <c r="D1174" t="s">
        <v>1</v>
      </c>
      <c r="E1174">
        <v>33.200000000000003</v>
      </c>
      <c r="F1174" t="str">
        <f t="shared" si="598"/>
        <v>Obesidad I</v>
      </c>
      <c r="G1174">
        <v>1</v>
      </c>
      <c r="H1174" t="str">
        <f t="shared" si="599"/>
        <v>Tiene herencia</v>
      </c>
      <c r="I1174">
        <v>148</v>
      </c>
      <c r="J1174">
        <v>96</v>
      </c>
      <c r="K1174">
        <v>88</v>
      </c>
      <c r="L1174" t="str">
        <f t="shared" si="600"/>
        <v>Normal</v>
      </c>
      <c r="M1174">
        <v>44</v>
      </c>
      <c r="N1174" t="str">
        <f t="shared" si="601"/>
        <v>Intermedia</v>
      </c>
      <c r="O1174">
        <v>3</v>
      </c>
      <c r="P1174" t="str">
        <f t="shared" si="602"/>
        <v>Limitacion marcada</v>
      </c>
      <c r="Q1174">
        <v>0</v>
      </c>
      <c r="R1174" t="str">
        <f t="shared" si="603"/>
        <v>No tiene cetoacidosis</v>
      </c>
      <c r="S1174">
        <v>0</v>
      </c>
      <c r="T1174" t="str">
        <f t="shared" si="604"/>
        <v>No tiene Insuficiencia</v>
      </c>
      <c r="U1174">
        <v>1</v>
      </c>
      <c r="V1174" t="str">
        <f t="shared" si="605"/>
        <v>Hipertenso</v>
      </c>
      <c r="W1174">
        <v>2.8</v>
      </c>
      <c r="X1174" t="str">
        <f t="shared" si="594"/>
        <v>Alto</v>
      </c>
      <c r="Y1174">
        <v>87</v>
      </c>
      <c r="Z1174" t="str">
        <f t="shared" si="595"/>
        <v>Elevado</v>
      </c>
      <c r="AA1174">
        <v>15</v>
      </c>
      <c r="AB1174" t="str">
        <f t="shared" si="606"/>
        <v>Dismucion grave</v>
      </c>
      <c r="AC1174">
        <v>1651</v>
      </c>
      <c r="AD1174" t="str">
        <f t="shared" si="607"/>
        <v>Proteinuria</v>
      </c>
      <c r="AE1174">
        <v>1320</v>
      </c>
      <c r="AF1174" t="str">
        <f t="shared" si="608"/>
        <v>Macroalbuminuria</v>
      </c>
      <c r="AG1174">
        <v>528</v>
      </c>
      <c r="AH1174" t="str">
        <f t="shared" si="609"/>
        <v>Poliuria</v>
      </c>
      <c r="AI1174">
        <v>0</v>
      </c>
      <c r="AJ1174" t="str">
        <f t="shared" si="610"/>
        <v>No Diabetico</v>
      </c>
      <c r="AK1174">
        <v>121</v>
      </c>
      <c r="AL1174" t="str">
        <f t="shared" si="611"/>
        <v>Prediabetes</v>
      </c>
      <c r="AM1174">
        <v>8.1999999999999993</v>
      </c>
      <c r="AN1174" t="str">
        <f t="shared" si="612"/>
        <v>Diabetes</v>
      </c>
      <c r="AO1174">
        <v>256</v>
      </c>
      <c r="AP1174" t="str">
        <f t="shared" si="613"/>
        <v>Riesgo</v>
      </c>
      <c r="AQ1174">
        <v>195</v>
      </c>
      <c r="AR1174" t="str">
        <f t="shared" si="614"/>
        <v>Muy alto</v>
      </c>
      <c r="AS1174">
        <v>39</v>
      </c>
      <c r="AT1174" t="str">
        <f t="shared" si="615"/>
        <v>Bajo</v>
      </c>
      <c r="AU1174">
        <v>199</v>
      </c>
      <c r="AV1174" t="str">
        <f t="shared" si="616"/>
        <v>Alto</v>
      </c>
      <c r="AW1174">
        <v>134</v>
      </c>
      <c r="AX1174" t="str">
        <f t="shared" si="617"/>
        <v>Bajo</v>
      </c>
      <c r="AY1174">
        <v>5.6</v>
      </c>
      <c r="AZ1174" t="str">
        <f t="shared" si="618"/>
        <v>Alto</v>
      </c>
      <c r="BA1174">
        <v>9</v>
      </c>
      <c r="BB1174" t="str">
        <f t="shared" si="596"/>
        <v>Baja</v>
      </c>
      <c r="BC1174">
        <v>7.6</v>
      </c>
      <c r="BD1174" t="str">
        <f t="shared" si="619"/>
        <v>Bajo</v>
      </c>
      <c r="BE1174">
        <v>7</v>
      </c>
      <c r="BF1174" t="str">
        <f t="shared" si="620"/>
        <v>Alto</v>
      </c>
      <c r="BG1174">
        <v>1</v>
      </c>
      <c r="BH1174" t="str">
        <f t="shared" si="621"/>
        <v>Toma ECA</v>
      </c>
      <c r="BI1174">
        <v>0</v>
      </c>
      <c r="BJ1174" t="str">
        <f t="shared" si="622"/>
        <v>No toma ARB</v>
      </c>
      <c r="BK1174">
        <v>1</v>
      </c>
      <c r="BL1174" t="str">
        <f t="shared" si="623"/>
        <v>Toma diureticos</v>
      </c>
      <c r="BM1174">
        <v>1</v>
      </c>
      <c r="BN1174" t="str">
        <f t="shared" si="624"/>
        <v>Toma estatinas</v>
      </c>
      <c r="BO1174">
        <v>1</v>
      </c>
      <c r="BP1174" t="str">
        <f t="shared" si="625"/>
        <v>Enfermedad renal</v>
      </c>
      <c r="BQ1174">
        <v>0</v>
      </c>
      <c r="BR1174" t="str">
        <f t="shared" si="626"/>
        <v>Sano</v>
      </c>
    </row>
    <row r="1175" spans="1:70" x14ac:dyDescent="0.25">
      <c r="A1175" t="s">
        <v>1175</v>
      </c>
      <c r="B1175">
        <v>51</v>
      </c>
      <c r="C1175" t="str">
        <f t="shared" si="597"/>
        <v>Adulto</v>
      </c>
      <c r="D1175" t="s">
        <v>6</v>
      </c>
      <c r="E1175">
        <v>26.3</v>
      </c>
      <c r="F1175" t="str">
        <f t="shared" si="598"/>
        <v>Sobrepeso</v>
      </c>
      <c r="G1175">
        <v>1</v>
      </c>
      <c r="H1175" t="str">
        <f t="shared" si="599"/>
        <v>Tiene herencia</v>
      </c>
      <c r="I1175">
        <v>162</v>
      </c>
      <c r="J1175">
        <v>98</v>
      </c>
      <c r="K1175">
        <v>77</v>
      </c>
      <c r="L1175" t="str">
        <f t="shared" si="600"/>
        <v>Normal</v>
      </c>
      <c r="M1175">
        <v>39</v>
      </c>
      <c r="N1175" t="str">
        <f t="shared" si="601"/>
        <v>Reducida</v>
      </c>
      <c r="O1175">
        <v>4</v>
      </c>
      <c r="P1175" t="str">
        <f t="shared" si="602"/>
        <v>Incapacidad</v>
      </c>
      <c r="Q1175">
        <v>0</v>
      </c>
      <c r="R1175" t="str">
        <f t="shared" si="603"/>
        <v>No tiene cetoacidosis</v>
      </c>
      <c r="S1175">
        <v>1</v>
      </c>
      <c r="T1175" t="str">
        <f t="shared" si="604"/>
        <v>Tiene Insuficiencia</v>
      </c>
      <c r="U1175">
        <v>1</v>
      </c>
      <c r="V1175" t="str">
        <f t="shared" si="605"/>
        <v>Hipertenso</v>
      </c>
      <c r="W1175">
        <v>4.4000000000000004</v>
      </c>
      <c r="X1175" t="str">
        <f t="shared" si="594"/>
        <v>Alto</v>
      </c>
      <c r="Y1175">
        <v>61</v>
      </c>
      <c r="Z1175" t="str">
        <f t="shared" si="595"/>
        <v>Elevado</v>
      </c>
      <c r="AA1175">
        <v>47</v>
      </c>
      <c r="AB1175" t="str">
        <f t="shared" si="606"/>
        <v>Funcion disminuida moderada</v>
      </c>
      <c r="AC1175">
        <v>1116</v>
      </c>
      <c r="AD1175" t="str">
        <f t="shared" si="607"/>
        <v>Proteinuria</v>
      </c>
      <c r="AE1175">
        <v>1004</v>
      </c>
      <c r="AF1175" t="str">
        <f t="shared" si="608"/>
        <v>Macroalbuminuria</v>
      </c>
      <c r="AG1175">
        <v>795</v>
      </c>
      <c r="AH1175" t="str">
        <f t="shared" si="609"/>
        <v>Poliuria</v>
      </c>
      <c r="AI1175">
        <v>0</v>
      </c>
      <c r="AJ1175" t="str">
        <f t="shared" si="610"/>
        <v>No Diabetico</v>
      </c>
      <c r="AK1175">
        <v>214</v>
      </c>
      <c r="AL1175" t="str">
        <f t="shared" si="611"/>
        <v>Diabetes</v>
      </c>
      <c r="AM1175">
        <v>9.5</v>
      </c>
      <c r="AN1175" t="str">
        <f t="shared" si="612"/>
        <v>Diabetes</v>
      </c>
      <c r="AO1175">
        <v>278</v>
      </c>
      <c r="AP1175" t="str">
        <f t="shared" si="613"/>
        <v>Riesgo</v>
      </c>
      <c r="AQ1175">
        <v>164</v>
      </c>
      <c r="AR1175" t="str">
        <f t="shared" si="614"/>
        <v>Alto</v>
      </c>
      <c r="AS1175">
        <v>40</v>
      </c>
      <c r="AT1175" t="str">
        <f t="shared" si="615"/>
        <v>Bajo</v>
      </c>
      <c r="AU1175">
        <v>406</v>
      </c>
      <c r="AV1175" t="str">
        <f t="shared" si="616"/>
        <v>Alto</v>
      </c>
      <c r="AW1175">
        <v>125</v>
      </c>
      <c r="AX1175" t="str">
        <f t="shared" si="617"/>
        <v>Bajo</v>
      </c>
      <c r="AY1175">
        <v>5.6</v>
      </c>
      <c r="AZ1175" t="str">
        <f t="shared" si="618"/>
        <v>Alto</v>
      </c>
      <c r="BA1175">
        <v>8.6</v>
      </c>
      <c r="BB1175" t="str">
        <f t="shared" si="596"/>
        <v>Baja</v>
      </c>
      <c r="BC1175">
        <v>8</v>
      </c>
      <c r="BD1175" t="str">
        <f t="shared" si="619"/>
        <v>Bajo</v>
      </c>
      <c r="BE1175">
        <v>5.3</v>
      </c>
      <c r="BF1175" t="str">
        <f t="shared" si="620"/>
        <v>Alto</v>
      </c>
      <c r="BG1175">
        <v>1</v>
      </c>
      <c r="BH1175" t="str">
        <f t="shared" si="621"/>
        <v>Toma ECA</v>
      </c>
      <c r="BI1175">
        <v>1</v>
      </c>
      <c r="BJ1175" t="str">
        <f t="shared" si="622"/>
        <v>Toma ARB</v>
      </c>
      <c r="BK1175">
        <v>0</v>
      </c>
      <c r="BL1175" t="str">
        <f t="shared" si="623"/>
        <v>No toma diureticos</v>
      </c>
      <c r="BM1175">
        <v>1</v>
      </c>
      <c r="BN1175" t="str">
        <f t="shared" si="624"/>
        <v>Toma estatinas</v>
      </c>
      <c r="BO1175">
        <v>1</v>
      </c>
      <c r="BP1175" t="str">
        <f t="shared" si="625"/>
        <v>Enfermedad renal</v>
      </c>
      <c r="BQ1175">
        <v>1</v>
      </c>
      <c r="BR1175" t="str">
        <f t="shared" si="626"/>
        <v>Enfermedad cardiovascular</v>
      </c>
    </row>
    <row r="1176" spans="1:70" x14ac:dyDescent="0.25">
      <c r="A1176" t="s">
        <v>1176</v>
      </c>
      <c r="B1176">
        <v>43</v>
      </c>
      <c r="C1176" t="str">
        <f t="shared" si="597"/>
        <v>Adulto</v>
      </c>
      <c r="D1176" t="s">
        <v>6</v>
      </c>
      <c r="E1176">
        <v>21.8</v>
      </c>
      <c r="F1176" t="str">
        <f t="shared" si="598"/>
        <v>Peso Normal</v>
      </c>
      <c r="G1176">
        <v>0</v>
      </c>
      <c r="H1176" t="str">
        <f t="shared" si="599"/>
        <v>No tiene herencia</v>
      </c>
      <c r="I1176">
        <v>125</v>
      </c>
      <c r="J1176">
        <v>78</v>
      </c>
      <c r="K1176">
        <v>84</v>
      </c>
      <c r="L1176" t="str">
        <f t="shared" si="600"/>
        <v>Normal</v>
      </c>
      <c r="M1176">
        <v>64</v>
      </c>
      <c r="N1176" t="str">
        <f t="shared" si="601"/>
        <v>Normal</v>
      </c>
      <c r="O1176">
        <v>1</v>
      </c>
      <c r="P1176" t="str">
        <f t="shared" si="602"/>
        <v>Sin limitaciones</v>
      </c>
      <c r="Q1176">
        <v>0</v>
      </c>
      <c r="R1176" t="str">
        <f t="shared" si="603"/>
        <v>No tiene cetoacidosis</v>
      </c>
      <c r="S1176">
        <v>0</v>
      </c>
      <c r="T1176" t="str">
        <f t="shared" si="604"/>
        <v>No tiene Insuficiencia</v>
      </c>
      <c r="U1176">
        <v>0</v>
      </c>
      <c r="V1176" t="str">
        <f t="shared" si="605"/>
        <v>Normotenso</v>
      </c>
      <c r="W1176">
        <v>1.2</v>
      </c>
      <c r="X1176" t="str">
        <f t="shared" si="594"/>
        <v>Alto</v>
      </c>
      <c r="Y1176">
        <v>25</v>
      </c>
      <c r="Z1176" t="str">
        <f t="shared" si="595"/>
        <v>Normal</v>
      </c>
      <c r="AA1176">
        <v>71</v>
      </c>
      <c r="AB1176" t="str">
        <f t="shared" si="606"/>
        <v>Funcion disminuida</v>
      </c>
      <c r="AC1176">
        <v>24</v>
      </c>
      <c r="AD1176" t="str">
        <f t="shared" si="607"/>
        <v>Normal</v>
      </c>
      <c r="AE1176">
        <v>19</v>
      </c>
      <c r="AF1176" t="str">
        <f t="shared" si="608"/>
        <v>Normal</v>
      </c>
      <c r="AG1176">
        <v>2470</v>
      </c>
      <c r="AH1176" t="str">
        <f t="shared" si="609"/>
        <v>Poliuria</v>
      </c>
      <c r="AI1176">
        <v>1</v>
      </c>
      <c r="AJ1176" t="str">
        <f t="shared" si="610"/>
        <v>Diabetico</v>
      </c>
      <c r="AK1176">
        <v>97</v>
      </c>
      <c r="AL1176" t="str">
        <f t="shared" si="611"/>
        <v>Normal</v>
      </c>
      <c r="AM1176">
        <v>4.9000000000000004</v>
      </c>
      <c r="AN1176" t="str">
        <f t="shared" si="612"/>
        <v>Normal</v>
      </c>
      <c r="AO1176">
        <v>199</v>
      </c>
      <c r="AP1176" t="str">
        <f t="shared" si="613"/>
        <v>Normal</v>
      </c>
      <c r="AQ1176">
        <v>109</v>
      </c>
      <c r="AR1176" t="str">
        <f t="shared" si="614"/>
        <v>Casi normal</v>
      </c>
      <c r="AS1176">
        <v>40</v>
      </c>
      <c r="AT1176" t="str">
        <f t="shared" si="615"/>
        <v>Bajo</v>
      </c>
      <c r="AU1176">
        <v>133</v>
      </c>
      <c r="AV1176" t="str">
        <f t="shared" si="616"/>
        <v>Normal</v>
      </c>
      <c r="AW1176">
        <v>138</v>
      </c>
      <c r="AX1176" t="str">
        <f t="shared" si="617"/>
        <v>Normal</v>
      </c>
      <c r="AY1176">
        <v>4</v>
      </c>
      <c r="AZ1176" t="str">
        <f t="shared" si="618"/>
        <v>Normal</v>
      </c>
      <c r="BA1176">
        <v>13.9</v>
      </c>
      <c r="BB1176" t="str">
        <f t="shared" si="596"/>
        <v>Normal</v>
      </c>
      <c r="BC1176">
        <v>9.6</v>
      </c>
      <c r="BD1176" t="str">
        <f t="shared" si="619"/>
        <v>Normal</v>
      </c>
      <c r="BE1176">
        <v>4.0999999999999996</v>
      </c>
      <c r="BF1176" t="str">
        <f t="shared" si="620"/>
        <v>Normal</v>
      </c>
      <c r="BG1176">
        <v>1</v>
      </c>
      <c r="BH1176" t="str">
        <f t="shared" si="621"/>
        <v>Toma ECA</v>
      </c>
      <c r="BI1176">
        <v>1</v>
      </c>
      <c r="BJ1176" t="str">
        <f t="shared" si="622"/>
        <v>Toma ARB</v>
      </c>
      <c r="BK1176">
        <v>0</v>
      </c>
      <c r="BL1176" t="str">
        <f t="shared" si="623"/>
        <v>No toma diureticos</v>
      </c>
      <c r="BM1176">
        <v>0</v>
      </c>
      <c r="BN1176" t="str">
        <f t="shared" si="624"/>
        <v>No toma estatinas</v>
      </c>
      <c r="BO1176">
        <v>0</v>
      </c>
      <c r="BP1176" t="str">
        <f t="shared" si="625"/>
        <v>Sano</v>
      </c>
      <c r="BQ1176">
        <v>0</v>
      </c>
      <c r="BR1176" t="str">
        <f t="shared" si="626"/>
        <v>Sano</v>
      </c>
    </row>
    <row r="1177" spans="1:70" x14ac:dyDescent="0.25">
      <c r="A1177" t="s">
        <v>1177</v>
      </c>
      <c r="B1177">
        <v>34</v>
      </c>
      <c r="C1177" t="str">
        <f t="shared" si="597"/>
        <v>Adulto</v>
      </c>
      <c r="D1177" t="s">
        <v>6</v>
      </c>
      <c r="E1177">
        <v>28.1</v>
      </c>
      <c r="F1177" t="str">
        <f t="shared" si="598"/>
        <v>Sobrepeso</v>
      </c>
      <c r="G1177">
        <v>1</v>
      </c>
      <c r="H1177" t="str">
        <f t="shared" si="599"/>
        <v>Tiene herencia</v>
      </c>
      <c r="I1177">
        <v>126</v>
      </c>
      <c r="J1177">
        <v>67</v>
      </c>
      <c r="K1177">
        <v>87</v>
      </c>
      <c r="L1177" t="str">
        <f t="shared" si="600"/>
        <v>Normal</v>
      </c>
      <c r="M1177">
        <v>69</v>
      </c>
      <c r="N1177" t="str">
        <f t="shared" si="601"/>
        <v>Normal</v>
      </c>
      <c r="O1177">
        <v>2</v>
      </c>
      <c r="P1177" t="str">
        <f t="shared" si="602"/>
        <v>Ligera limitaciones</v>
      </c>
      <c r="Q1177">
        <v>0</v>
      </c>
      <c r="R1177" t="str">
        <f t="shared" si="603"/>
        <v>No tiene cetoacidosis</v>
      </c>
      <c r="S1177">
        <v>0</v>
      </c>
      <c r="T1177" t="str">
        <f t="shared" si="604"/>
        <v>No tiene Insuficiencia</v>
      </c>
      <c r="U1177">
        <v>1</v>
      </c>
      <c r="V1177" t="str">
        <f t="shared" si="605"/>
        <v>Hipertenso</v>
      </c>
      <c r="W1177">
        <v>0.9</v>
      </c>
      <c r="X1177" t="str">
        <f t="shared" si="594"/>
        <v>Normal</v>
      </c>
      <c r="Y1177">
        <v>20</v>
      </c>
      <c r="Z1177" t="str">
        <f t="shared" si="595"/>
        <v>Normal</v>
      </c>
      <c r="AA1177">
        <v>89</v>
      </c>
      <c r="AB1177" t="str">
        <f t="shared" si="606"/>
        <v>Funcion disminuida</v>
      </c>
      <c r="AC1177">
        <v>11</v>
      </c>
      <c r="AD1177" t="str">
        <f t="shared" si="607"/>
        <v>Normal</v>
      </c>
      <c r="AE1177">
        <v>8</v>
      </c>
      <c r="AF1177" t="str">
        <f t="shared" si="608"/>
        <v>Normal</v>
      </c>
      <c r="AG1177">
        <v>1332</v>
      </c>
      <c r="AH1177" t="str">
        <f t="shared" si="609"/>
        <v>Poliuria</v>
      </c>
      <c r="AI1177">
        <v>0</v>
      </c>
      <c r="AJ1177" t="str">
        <f t="shared" si="610"/>
        <v>No Diabetico</v>
      </c>
      <c r="AK1177">
        <v>109</v>
      </c>
      <c r="AL1177" t="str">
        <f t="shared" si="611"/>
        <v>Prediabetes</v>
      </c>
      <c r="AM1177">
        <v>5.2</v>
      </c>
      <c r="AN1177" t="str">
        <f t="shared" si="612"/>
        <v>Normal</v>
      </c>
      <c r="AO1177">
        <v>194</v>
      </c>
      <c r="AP1177" t="str">
        <f t="shared" si="613"/>
        <v>Normal</v>
      </c>
      <c r="AQ1177">
        <v>103</v>
      </c>
      <c r="AR1177" t="str">
        <f t="shared" si="614"/>
        <v>Casi normal</v>
      </c>
      <c r="AS1177">
        <v>59</v>
      </c>
      <c r="AT1177" t="str">
        <f t="shared" si="615"/>
        <v>Bajo</v>
      </c>
      <c r="AU1177">
        <v>135</v>
      </c>
      <c r="AV1177" t="str">
        <f t="shared" si="616"/>
        <v>Normal</v>
      </c>
      <c r="AW1177">
        <v>137</v>
      </c>
      <c r="AX1177" t="str">
        <f t="shared" si="617"/>
        <v>Normal</v>
      </c>
      <c r="AY1177">
        <v>3.7</v>
      </c>
      <c r="AZ1177" t="str">
        <f t="shared" si="618"/>
        <v>Normal</v>
      </c>
      <c r="BA1177">
        <v>12.4</v>
      </c>
      <c r="BB1177" t="str">
        <f t="shared" si="596"/>
        <v>Normal</v>
      </c>
      <c r="BC1177">
        <v>10.4</v>
      </c>
      <c r="BD1177" t="str">
        <f t="shared" si="619"/>
        <v>Normal</v>
      </c>
      <c r="BE1177">
        <v>2.9</v>
      </c>
      <c r="BF1177" t="str">
        <f t="shared" si="620"/>
        <v>Normal</v>
      </c>
      <c r="BG1177">
        <v>1</v>
      </c>
      <c r="BH1177" t="str">
        <f t="shared" si="621"/>
        <v>Toma ECA</v>
      </c>
      <c r="BI1177">
        <v>1</v>
      </c>
      <c r="BJ1177" t="str">
        <f t="shared" si="622"/>
        <v>Toma ARB</v>
      </c>
      <c r="BK1177">
        <v>0</v>
      </c>
      <c r="BL1177" t="str">
        <f t="shared" si="623"/>
        <v>No toma diureticos</v>
      </c>
      <c r="BM1177">
        <v>0</v>
      </c>
      <c r="BN1177" t="str">
        <f t="shared" si="624"/>
        <v>No toma estatinas</v>
      </c>
      <c r="BO1177">
        <v>0</v>
      </c>
      <c r="BP1177" t="str">
        <f t="shared" si="625"/>
        <v>Sano</v>
      </c>
      <c r="BQ1177">
        <v>1</v>
      </c>
      <c r="BR1177" t="str">
        <f t="shared" si="626"/>
        <v>Enfermedad cardiovascular</v>
      </c>
    </row>
    <row r="1178" spans="1:70" x14ac:dyDescent="0.25">
      <c r="A1178" t="s">
        <v>1178</v>
      </c>
      <c r="B1178">
        <v>58</v>
      </c>
      <c r="C1178" t="str">
        <f t="shared" si="597"/>
        <v>Adulto</v>
      </c>
      <c r="D1178" t="s">
        <v>1</v>
      </c>
      <c r="E1178">
        <v>30.3</v>
      </c>
      <c r="F1178" t="str">
        <f t="shared" si="598"/>
        <v>Obesidad I</v>
      </c>
      <c r="G1178">
        <v>1</v>
      </c>
      <c r="H1178" t="str">
        <f t="shared" si="599"/>
        <v>Tiene herencia</v>
      </c>
      <c r="I1178">
        <v>150</v>
      </c>
      <c r="J1178">
        <v>99</v>
      </c>
      <c r="K1178">
        <v>77</v>
      </c>
      <c r="L1178" t="str">
        <f t="shared" si="600"/>
        <v>Normal</v>
      </c>
      <c r="M1178">
        <v>43</v>
      </c>
      <c r="N1178" t="str">
        <f t="shared" si="601"/>
        <v>Intermedia</v>
      </c>
      <c r="O1178">
        <v>3</v>
      </c>
      <c r="P1178" t="str">
        <f t="shared" si="602"/>
        <v>Limitacion marcada</v>
      </c>
      <c r="Q1178">
        <v>0</v>
      </c>
      <c r="R1178" t="str">
        <f t="shared" si="603"/>
        <v>No tiene cetoacidosis</v>
      </c>
      <c r="S1178">
        <v>0</v>
      </c>
      <c r="T1178" t="str">
        <f t="shared" si="604"/>
        <v>No tiene Insuficiencia</v>
      </c>
      <c r="U1178">
        <v>1</v>
      </c>
      <c r="V1178" t="str">
        <f t="shared" si="605"/>
        <v>Hipertenso</v>
      </c>
      <c r="W1178">
        <v>1.8</v>
      </c>
      <c r="X1178" t="str">
        <f t="shared" si="594"/>
        <v>Alto</v>
      </c>
      <c r="Y1178">
        <v>60</v>
      </c>
      <c r="Z1178" t="str">
        <f t="shared" si="595"/>
        <v>Elevado</v>
      </c>
      <c r="AA1178">
        <v>58</v>
      </c>
      <c r="AB1178" t="str">
        <f t="shared" si="606"/>
        <v>Funcion disminuida moderada</v>
      </c>
      <c r="AC1178">
        <v>1775</v>
      </c>
      <c r="AD1178" t="str">
        <f t="shared" si="607"/>
        <v>Proteinuria</v>
      </c>
      <c r="AE1178">
        <v>1242</v>
      </c>
      <c r="AF1178" t="str">
        <f t="shared" si="608"/>
        <v>Macroalbuminuria</v>
      </c>
      <c r="AG1178">
        <v>854</v>
      </c>
      <c r="AH1178" t="str">
        <f t="shared" si="609"/>
        <v>Poliuria</v>
      </c>
      <c r="AI1178">
        <v>1</v>
      </c>
      <c r="AJ1178" t="str">
        <f t="shared" si="610"/>
        <v>Diabetico</v>
      </c>
      <c r="AK1178">
        <v>179</v>
      </c>
      <c r="AL1178" t="str">
        <f t="shared" si="611"/>
        <v>Diabetes</v>
      </c>
      <c r="AM1178">
        <v>9.9</v>
      </c>
      <c r="AN1178" t="str">
        <f t="shared" si="612"/>
        <v>Diabetes</v>
      </c>
      <c r="AO1178">
        <v>275</v>
      </c>
      <c r="AP1178" t="str">
        <f t="shared" si="613"/>
        <v>Riesgo</v>
      </c>
      <c r="AQ1178">
        <v>214</v>
      </c>
      <c r="AR1178" t="str">
        <f t="shared" si="614"/>
        <v>Muy alto</v>
      </c>
      <c r="AS1178">
        <v>34</v>
      </c>
      <c r="AT1178" t="str">
        <f t="shared" si="615"/>
        <v>Bajo</v>
      </c>
      <c r="AU1178">
        <v>278</v>
      </c>
      <c r="AV1178" t="str">
        <f t="shared" si="616"/>
        <v>Alto</v>
      </c>
      <c r="AW1178">
        <v>133</v>
      </c>
      <c r="AX1178" t="str">
        <f t="shared" si="617"/>
        <v>Bajo</v>
      </c>
      <c r="AY1178">
        <v>5.6</v>
      </c>
      <c r="AZ1178" t="str">
        <f t="shared" si="618"/>
        <v>Alto</v>
      </c>
      <c r="BA1178">
        <v>7.2</v>
      </c>
      <c r="BB1178" t="str">
        <f t="shared" si="596"/>
        <v>Baja</v>
      </c>
      <c r="BC1178">
        <v>8.1999999999999993</v>
      </c>
      <c r="BD1178" t="str">
        <f t="shared" si="619"/>
        <v>Bajo</v>
      </c>
      <c r="BE1178">
        <v>5.0999999999999996</v>
      </c>
      <c r="BF1178" t="str">
        <f t="shared" si="620"/>
        <v>Alto</v>
      </c>
      <c r="BG1178">
        <v>1</v>
      </c>
      <c r="BH1178" t="str">
        <f t="shared" si="621"/>
        <v>Toma ECA</v>
      </c>
      <c r="BI1178">
        <v>0</v>
      </c>
      <c r="BJ1178" t="str">
        <f t="shared" si="622"/>
        <v>No toma ARB</v>
      </c>
      <c r="BK1178">
        <v>0</v>
      </c>
      <c r="BL1178" t="str">
        <f t="shared" si="623"/>
        <v>No toma diureticos</v>
      </c>
      <c r="BM1178">
        <v>0</v>
      </c>
      <c r="BN1178" t="str">
        <f t="shared" si="624"/>
        <v>No toma estatinas</v>
      </c>
      <c r="BO1178">
        <v>1</v>
      </c>
      <c r="BP1178" t="str">
        <f t="shared" si="625"/>
        <v>Enfermedad renal</v>
      </c>
      <c r="BQ1178">
        <v>0</v>
      </c>
      <c r="BR1178" t="str">
        <f t="shared" si="626"/>
        <v>Sano</v>
      </c>
    </row>
    <row r="1179" spans="1:70" x14ac:dyDescent="0.25">
      <c r="A1179" t="s">
        <v>1179</v>
      </c>
      <c r="B1179">
        <v>58</v>
      </c>
      <c r="C1179" t="str">
        <f t="shared" si="597"/>
        <v>Adulto</v>
      </c>
      <c r="D1179" t="s">
        <v>6</v>
      </c>
      <c r="E1179">
        <v>36.200000000000003</v>
      </c>
      <c r="F1179" t="str">
        <f t="shared" si="598"/>
        <v>Obesidad II</v>
      </c>
      <c r="G1179">
        <v>1</v>
      </c>
      <c r="H1179" t="str">
        <f t="shared" si="599"/>
        <v>Tiene herencia</v>
      </c>
      <c r="I1179">
        <v>177</v>
      </c>
      <c r="J1179">
        <v>105</v>
      </c>
      <c r="K1179">
        <v>91</v>
      </c>
      <c r="L1179" t="str">
        <f t="shared" si="600"/>
        <v>Normal</v>
      </c>
      <c r="M1179">
        <v>35</v>
      </c>
      <c r="N1179" t="str">
        <f t="shared" si="601"/>
        <v>Reducida</v>
      </c>
      <c r="O1179">
        <v>4</v>
      </c>
      <c r="P1179" t="str">
        <f t="shared" si="602"/>
        <v>Incapacidad</v>
      </c>
      <c r="Q1179">
        <v>1</v>
      </c>
      <c r="R1179" t="str">
        <f t="shared" si="603"/>
        <v>Tiene cetoacidosis</v>
      </c>
      <c r="S1179">
        <v>0</v>
      </c>
      <c r="T1179" t="str">
        <f t="shared" si="604"/>
        <v>No tiene Insuficiencia</v>
      </c>
      <c r="U1179">
        <v>1</v>
      </c>
      <c r="V1179" t="str">
        <f t="shared" si="605"/>
        <v>Hipertenso</v>
      </c>
      <c r="W1179">
        <v>4.9000000000000004</v>
      </c>
      <c r="X1179" t="str">
        <f t="shared" si="594"/>
        <v>Alto</v>
      </c>
      <c r="Y1179">
        <v>65</v>
      </c>
      <c r="Z1179" t="str">
        <f t="shared" si="595"/>
        <v>Elevado</v>
      </c>
      <c r="AA1179">
        <v>23</v>
      </c>
      <c r="AB1179" t="str">
        <f t="shared" si="606"/>
        <v>Dismucion grave</v>
      </c>
      <c r="AC1179">
        <v>2756</v>
      </c>
      <c r="AD1179" t="str">
        <f t="shared" si="607"/>
        <v>Proteinuria</v>
      </c>
      <c r="AE1179">
        <v>2204</v>
      </c>
      <c r="AF1179" t="str">
        <f t="shared" si="608"/>
        <v>Macroalbuminuria</v>
      </c>
      <c r="AG1179">
        <v>380</v>
      </c>
      <c r="AH1179" t="str">
        <f t="shared" si="609"/>
        <v>Oliguria</v>
      </c>
      <c r="AI1179">
        <v>1</v>
      </c>
      <c r="AJ1179" t="str">
        <f t="shared" si="610"/>
        <v>Diabetico</v>
      </c>
      <c r="AK1179">
        <v>171</v>
      </c>
      <c r="AL1179" t="str">
        <f t="shared" si="611"/>
        <v>Diabetes</v>
      </c>
      <c r="AM1179">
        <v>8.8000000000000007</v>
      </c>
      <c r="AN1179" t="str">
        <f t="shared" si="612"/>
        <v>Diabetes</v>
      </c>
      <c r="AO1179">
        <v>233</v>
      </c>
      <c r="AP1179" t="str">
        <f t="shared" si="613"/>
        <v>Alto</v>
      </c>
      <c r="AQ1179">
        <v>196</v>
      </c>
      <c r="AR1179" t="str">
        <f t="shared" si="614"/>
        <v>Muy alto</v>
      </c>
      <c r="AS1179">
        <v>28</v>
      </c>
      <c r="AT1179" t="str">
        <f t="shared" si="615"/>
        <v>Bajo</v>
      </c>
      <c r="AU1179">
        <v>434</v>
      </c>
      <c r="AV1179" t="str">
        <f t="shared" si="616"/>
        <v>Alto</v>
      </c>
      <c r="AW1179">
        <v>139</v>
      </c>
      <c r="AX1179" t="str">
        <f t="shared" si="617"/>
        <v>Normal</v>
      </c>
      <c r="AY1179">
        <v>6.8</v>
      </c>
      <c r="AZ1179" t="str">
        <f t="shared" si="618"/>
        <v>Alto</v>
      </c>
      <c r="BA1179">
        <v>8.4</v>
      </c>
      <c r="BB1179" t="str">
        <f t="shared" si="596"/>
        <v>Baja</v>
      </c>
      <c r="BC1179">
        <v>8.5</v>
      </c>
      <c r="BD1179" t="str">
        <f t="shared" si="619"/>
        <v>Normal</v>
      </c>
      <c r="BE1179">
        <v>4.9000000000000004</v>
      </c>
      <c r="BF1179" t="str">
        <f t="shared" si="620"/>
        <v>Alto</v>
      </c>
      <c r="BG1179">
        <v>1</v>
      </c>
      <c r="BH1179" t="str">
        <f t="shared" si="621"/>
        <v>Toma ECA</v>
      </c>
      <c r="BI1179">
        <v>1</v>
      </c>
      <c r="BJ1179" t="str">
        <f t="shared" si="622"/>
        <v>Toma ARB</v>
      </c>
      <c r="BK1179">
        <v>1</v>
      </c>
      <c r="BL1179" t="str">
        <f t="shared" si="623"/>
        <v>Toma diureticos</v>
      </c>
      <c r="BM1179">
        <v>1</v>
      </c>
      <c r="BN1179" t="str">
        <f t="shared" si="624"/>
        <v>Toma estatinas</v>
      </c>
      <c r="BO1179">
        <v>1</v>
      </c>
      <c r="BP1179" t="str">
        <f t="shared" si="625"/>
        <v>Enfermedad renal</v>
      </c>
      <c r="BQ1179">
        <v>0</v>
      </c>
      <c r="BR1179" t="str">
        <f t="shared" si="626"/>
        <v>Sano</v>
      </c>
    </row>
    <row r="1180" spans="1:70" x14ac:dyDescent="0.25">
      <c r="A1180" t="s">
        <v>1180</v>
      </c>
      <c r="B1180">
        <v>75</v>
      </c>
      <c r="C1180" t="str">
        <f t="shared" si="597"/>
        <v>Adulto Mayor</v>
      </c>
      <c r="D1180" t="s">
        <v>1</v>
      </c>
      <c r="E1180">
        <v>25.6</v>
      </c>
      <c r="F1180" t="str">
        <f t="shared" si="598"/>
        <v>Sobrepeso</v>
      </c>
      <c r="G1180">
        <v>1</v>
      </c>
      <c r="H1180" t="str">
        <f t="shared" si="599"/>
        <v>Tiene herencia</v>
      </c>
      <c r="I1180">
        <v>158</v>
      </c>
      <c r="J1180">
        <v>98</v>
      </c>
      <c r="K1180">
        <v>77</v>
      </c>
      <c r="L1180" t="str">
        <f t="shared" si="600"/>
        <v>Normal</v>
      </c>
      <c r="M1180">
        <v>30</v>
      </c>
      <c r="N1180" t="str">
        <f t="shared" si="601"/>
        <v>Reducida</v>
      </c>
      <c r="O1180">
        <v>3</v>
      </c>
      <c r="P1180" t="str">
        <f t="shared" si="602"/>
        <v>Limitacion marcada</v>
      </c>
      <c r="Q1180">
        <v>0</v>
      </c>
      <c r="R1180" t="str">
        <f t="shared" si="603"/>
        <v>No tiene cetoacidosis</v>
      </c>
      <c r="S1180">
        <v>0</v>
      </c>
      <c r="T1180" t="str">
        <f t="shared" si="604"/>
        <v>No tiene Insuficiencia</v>
      </c>
      <c r="U1180">
        <v>1</v>
      </c>
      <c r="V1180" t="str">
        <f t="shared" si="605"/>
        <v>Hipertenso</v>
      </c>
      <c r="W1180">
        <v>4</v>
      </c>
      <c r="X1180" t="str">
        <f t="shared" si="594"/>
        <v>Alto</v>
      </c>
      <c r="Y1180">
        <v>115</v>
      </c>
      <c r="Z1180" t="str">
        <f t="shared" si="595"/>
        <v>Riesgo</v>
      </c>
      <c r="AA1180">
        <v>50</v>
      </c>
      <c r="AB1180" t="str">
        <f t="shared" si="606"/>
        <v>Funcion disminuida moderada</v>
      </c>
      <c r="AC1180">
        <v>2244</v>
      </c>
      <c r="AD1180" t="str">
        <f t="shared" si="607"/>
        <v>Proteinuria</v>
      </c>
      <c r="AE1180">
        <v>1570</v>
      </c>
      <c r="AF1180" t="str">
        <f t="shared" si="608"/>
        <v>Macroalbuminuria</v>
      </c>
      <c r="AG1180">
        <v>428</v>
      </c>
      <c r="AH1180" t="str">
        <f t="shared" si="609"/>
        <v>Oliguria</v>
      </c>
      <c r="AI1180">
        <v>1</v>
      </c>
      <c r="AJ1180" t="str">
        <f t="shared" si="610"/>
        <v>Diabetico</v>
      </c>
      <c r="AK1180">
        <v>159</v>
      </c>
      <c r="AL1180" t="str">
        <f t="shared" si="611"/>
        <v>Diabetes</v>
      </c>
      <c r="AM1180">
        <v>9.5</v>
      </c>
      <c r="AN1180" t="str">
        <f t="shared" si="612"/>
        <v>Diabetes</v>
      </c>
      <c r="AO1180">
        <v>240</v>
      </c>
      <c r="AP1180" t="str">
        <f t="shared" si="613"/>
        <v>Riesgo</v>
      </c>
      <c r="AQ1180">
        <v>190</v>
      </c>
      <c r="AR1180" t="str">
        <f t="shared" si="614"/>
        <v>Muy alto</v>
      </c>
      <c r="AS1180">
        <v>25</v>
      </c>
      <c r="AT1180" t="str">
        <f t="shared" si="615"/>
        <v>Bajo</v>
      </c>
      <c r="AU1180">
        <v>380</v>
      </c>
      <c r="AV1180" t="str">
        <f t="shared" si="616"/>
        <v>Alto</v>
      </c>
      <c r="AW1180">
        <v>137</v>
      </c>
      <c r="AX1180" t="str">
        <f t="shared" si="617"/>
        <v>Normal</v>
      </c>
      <c r="AY1180">
        <v>6.6</v>
      </c>
      <c r="AZ1180" t="str">
        <f t="shared" si="618"/>
        <v>Alto</v>
      </c>
      <c r="BA1180">
        <v>9</v>
      </c>
      <c r="BB1180" t="str">
        <f t="shared" si="596"/>
        <v>Baja</v>
      </c>
      <c r="BC1180">
        <v>8.1</v>
      </c>
      <c r="BD1180" t="str">
        <f t="shared" si="619"/>
        <v>Bajo</v>
      </c>
      <c r="BE1180">
        <v>4.5</v>
      </c>
      <c r="BF1180" t="str">
        <f t="shared" si="620"/>
        <v>Normal</v>
      </c>
      <c r="BG1180">
        <v>0</v>
      </c>
      <c r="BH1180" t="str">
        <f t="shared" si="621"/>
        <v>No Toma ECA</v>
      </c>
      <c r="BI1180">
        <v>1</v>
      </c>
      <c r="BJ1180" t="str">
        <f t="shared" si="622"/>
        <v>Toma ARB</v>
      </c>
      <c r="BK1180">
        <v>0</v>
      </c>
      <c r="BL1180" t="str">
        <f t="shared" si="623"/>
        <v>No toma diureticos</v>
      </c>
      <c r="BM1180">
        <v>1</v>
      </c>
      <c r="BN1180" t="str">
        <f t="shared" si="624"/>
        <v>Toma estatinas</v>
      </c>
      <c r="BO1180">
        <v>1</v>
      </c>
      <c r="BP1180" t="str">
        <f t="shared" si="625"/>
        <v>Enfermedad renal</v>
      </c>
      <c r="BQ1180">
        <v>1</v>
      </c>
      <c r="BR1180" t="str">
        <f t="shared" si="626"/>
        <v>Enfermedad cardiovascular</v>
      </c>
    </row>
    <row r="1181" spans="1:70" x14ac:dyDescent="0.25">
      <c r="A1181" t="s">
        <v>1181</v>
      </c>
      <c r="B1181">
        <v>54</v>
      </c>
      <c r="C1181" t="str">
        <f t="shared" si="597"/>
        <v>Adulto</v>
      </c>
      <c r="D1181" t="s">
        <v>6</v>
      </c>
      <c r="E1181">
        <v>24.3</v>
      </c>
      <c r="F1181" t="str">
        <f t="shared" si="598"/>
        <v>Peso Normal</v>
      </c>
      <c r="G1181">
        <v>0</v>
      </c>
      <c r="H1181" t="str">
        <f t="shared" si="599"/>
        <v>No tiene herencia</v>
      </c>
      <c r="I1181">
        <v>108</v>
      </c>
      <c r="J1181">
        <v>65</v>
      </c>
      <c r="K1181">
        <v>82</v>
      </c>
      <c r="L1181" t="str">
        <f t="shared" si="600"/>
        <v>Normal</v>
      </c>
      <c r="M1181">
        <v>52</v>
      </c>
      <c r="N1181" t="str">
        <f t="shared" si="601"/>
        <v>Normal</v>
      </c>
      <c r="O1181">
        <v>2</v>
      </c>
      <c r="P1181" t="str">
        <f t="shared" si="602"/>
        <v>Ligera limitaciones</v>
      </c>
      <c r="Q1181">
        <v>0</v>
      </c>
      <c r="R1181" t="str">
        <f t="shared" si="603"/>
        <v>No tiene cetoacidosis</v>
      </c>
      <c r="S1181">
        <v>0</v>
      </c>
      <c r="T1181" t="str">
        <f t="shared" si="604"/>
        <v>No tiene Insuficiencia</v>
      </c>
      <c r="U1181">
        <v>0</v>
      </c>
      <c r="V1181" t="str">
        <f t="shared" si="605"/>
        <v>Normotenso</v>
      </c>
      <c r="W1181">
        <v>0.9</v>
      </c>
      <c r="X1181" t="str">
        <f t="shared" si="594"/>
        <v>Normal</v>
      </c>
      <c r="Y1181">
        <v>28</v>
      </c>
      <c r="Z1181" t="str">
        <f t="shared" si="595"/>
        <v>Normal</v>
      </c>
      <c r="AA1181">
        <v>114</v>
      </c>
      <c r="AB1181" t="str">
        <f t="shared" si="606"/>
        <v>Normal</v>
      </c>
      <c r="AC1181">
        <v>26</v>
      </c>
      <c r="AD1181" t="str">
        <f t="shared" si="607"/>
        <v>Normal</v>
      </c>
      <c r="AE1181">
        <v>23</v>
      </c>
      <c r="AF1181" t="str">
        <f t="shared" si="608"/>
        <v>Normal</v>
      </c>
      <c r="AG1181">
        <v>1364</v>
      </c>
      <c r="AH1181" t="str">
        <f t="shared" si="609"/>
        <v>Poliuria</v>
      </c>
      <c r="AI1181">
        <v>0</v>
      </c>
      <c r="AJ1181" t="str">
        <f t="shared" si="610"/>
        <v>No Diabetico</v>
      </c>
      <c r="AK1181">
        <v>99</v>
      </c>
      <c r="AL1181" t="str">
        <f t="shared" si="611"/>
        <v>Normal</v>
      </c>
      <c r="AM1181">
        <v>5.4</v>
      </c>
      <c r="AN1181" t="str">
        <f t="shared" si="612"/>
        <v>Normal</v>
      </c>
      <c r="AO1181">
        <v>201</v>
      </c>
      <c r="AP1181" t="str">
        <f t="shared" si="613"/>
        <v>Alto</v>
      </c>
      <c r="AQ1181">
        <v>102</v>
      </c>
      <c r="AR1181" t="str">
        <f t="shared" si="614"/>
        <v>Casi normal</v>
      </c>
      <c r="AS1181">
        <v>60</v>
      </c>
      <c r="AT1181" t="str">
        <f t="shared" si="615"/>
        <v>Normal</v>
      </c>
      <c r="AU1181">
        <v>144</v>
      </c>
      <c r="AV1181" t="str">
        <f t="shared" si="616"/>
        <v>Normal</v>
      </c>
      <c r="AW1181">
        <v>138</v>
      </c>
      <c r="AX1181" t="str">
        <f t="shared" si="617"/>
        <v>Normal</v>
      </c>
      <c r="AY1181">
        <v>4.8</v>
      </c>
      <c r="AZ1181" t="str">
        <f t="shared" si="618"/>
        <v>Normal</v>
      </c>
      <c r="BA1181">
        <v>14.8</v>
      </c>
      <c r="BB1181" t="str">
        <f t="shared" si="596"/>
        <v>Normal</v>
      </c>
      <c r="BC1181">
        <v>8.9</v>
      </c>
      <c r="BD1181" t="str">
        <f t="shared" si="619"/>
        <v>Normal</v>
      </c>
      <c r="BE1181">
        <v>3</v>
      </c>
      <c r="BF1181" t="str">
        <f t="shared" si="620"/>
        <v>Normal</v>
      </c>
      <c r="BG1181">
        <v>1</v>
      </c>
      <c r="BH1181" t="str">
        <f t="shared" si="621"/>
        <v>Toma ECA</v>
      </c>
      <c r="BI1181">
        <v>0</v>
      </c>
      <c r="BJ1181" t="str">
        <f t="shared" si="622"/>
        <v>No toma ARB</v>
      </c>
      <c r="BK1181">
        <v>0</v>
      </c>
      <c r="BL1181" t="str">
        <f t="shared" si="623"/>
        <v>No toma diureticos</v>
      </c>
      <c r="BM1181">
        <v>0</v>
      </c>
      <c r="BN1181" t="str">
        <f t="shared" si="624"/>
        <v>No toma estatinas</v>
      </c>
      <c r="BO1181">
        <v>0</v>
      </c>
      <c r="BP1181" t="str">
        <f t="shared" si="625"/>
        <v>Sano</v>
      </c>
      <c r="BQ1181">
        <v>1</v>
      </c>
      <c r="BR1181" t="str">
        <f t="shared" si="626"/>
        <v>Enfermedad cardiovascular</v>
      </c>
    </row>
    <row r="1182" spans="1:70" x14ac:dyDescent="0.25">
      <c r="A1182" t="s">
        <v>1182</v>
      </c>
      <c r="B1182">
        <v>77</v>
      </c>
      <c r="C1182" t="str">
        <f t="shared" si="597"/>
        <v>Adulto Mayor</v>
      </c>
      <c r="D1182" t="s">
        <v>1</v>
      </c>
      <c r="E1182">
        <v>30.7</v>
      </c>
      <c r="F1182" t="str">
        <f t="shared" si="598"/>
        <v>Obesidad I</v>
      </c>
      <c r="G1182">
        <v>1</v>
      </c>
      <c r="H1182" t="str">
        <f t="shared" si="599"/>
        <v>Tiene herencia</v>
      </c>
      <c r="I1182">
        <v>150</v>
      </c>
      <c r="J1182">
        <v>107</v>
      </c>
      <c r="K1182">
        <v>101</v>
      </c>
      <c r="L1182" t="str">
        <f t="shared" si="600"/>
        <v>Taquicardia</v>
      </c>
      <c r="M1182">
        <v>48</v>
      </c>
      <c r="N1182" t="str">
        <f t="shared" si="601"/>
        <v>Intermedia</v>
      </c>
      <c r="O1182">
        <v>4</v>
      </c>
      <c r="P1182" t="str">
        <f t="shared" si="602"/>
        <v>Incapacidad</v>
      </c>
      <c r="Q1182">
        <v>1</v>
      </c>
      <c r="R1182" t="str">
        <f t="shared" si="603"/>
        <v>Tiene cetoacidosis</v>
      </c>
      <c r="S1182">
        <v>0</v>
      </c>
      <c r="T1182" t="str">
        <f t="shared" si="604"/>
        <v>No tiene Insuficiencia</v>
      </c>
      <c r="U1182">
        <v>1</v>
      </c>
      <c r="V1182" t="str">
        <f t="shared" si="605"/>
        <v>Hipertenso</v>
      </c>
      <c r="W1182">
        <v>2.4</v>
      </c>
      <c r="X1182" t="str">
        <f t="shared" si="594"/>
        <v>Alto</v>
      </c>
      <c r="Y1182">
        <v>47</v>
      </c>
      <c r="Z1182" t="str">
        <f t="shared" si="595"/>
        <v>Normal</v>
      </c>
      <c r="AA1182">
        <v>40</v>
      </c>
      <c r="AB1182" t="str">
        <f t="shared" si="606"/>
        <v>Funcion disminuida moderada</v>
      </c>
      <c r="AC1182">
        <v>1984</v>
      </c>
      <c r="AD1182" t="str">
        <f t="shared" si="607"/>
        <v>Proteinuria</v>
      </c>
      <c r="AE1182">
        <v>1785</v>
      </c>
      <c r="AF1182" t="str">
        <f t="shared" si="608"/>
        <v>Macroalbuminuria</v>
      </c>
      <c r="AG1182">
        <v>588</v>
      </c>
      <c r="AH1182" t="str">
        <f t="shared" si="609"/>
        <v>Poliuria</v>
      </c>
      <c r="AI1182">
        <v>0</v>
      </c>
      <c r="AJ1182" t="str">
        <f t="shared" si="610"/>
        <v>No Diabetico</v>
      </c>
      <c r="AK1182">
        <v>175</v>
      </c>
      <c r="AL1182" t="str">
        <f t="shared" si="611"/>
        <v>Diabetes</v>
      </c>
      <c r="AM1182">
        <v>7</v>
      </c>
      <c r="AN1182" t="str">
        <f t="shared" si="612"/>
        <v>Diabetes</v>
      </c>
      <c r="AO1182">
        <v>276</v>
      </c>
      <c r="AP1182" t="str">
        <f t="shared" si="613"/>
        <v>Riesgo</v>
      </c>
      <c r="AQ1182">
        <v>187</v>
      </c>
      <c r="AR1182" t="str">
        <f t="shared" si="614"/>
        <v>Alto</v>
      </c>
      <c r="AS1182">
        <v>36</v>
      </c>
      <c r="AT1182" t="str">
        <f t="shared" si="615"/>
        <v>Bajo</v>
      </c>
      <c r="AU1182">
        <v>401</v>
      </c>
      <c r="AV1182" t="str">
        <f t="shared" si="616"/>
        <v>Alto</v>
      </c>
      <c r="AW1182">
        <v>132</v>
      </c>
      <c r="AX1182" t="str">
        <f t="shared" si="617"/>
        <v>Bajo</v>
      </c>
      <c r="AY1182">
        <v>6.2</v>
      </c>
      <c r="AZ1182" t="str">
        <f t="shared" si="618"/>
        <v>Alto</v>
      </c>
      <c r="BA1182">
        <v>7.1</v>
      </c>
      <c r="BB1182" t="str">
        <f t="shared" si="596"/>
        <v>Baja</v>
      </c>
      <c r="BC1182">
        <v>8</v>
      </c>
      <c r="BD1182" t="str">
        <f t="shared" si="619"/>
        <v>Bajo</v>
      </c>
      <c r="BE1182">
        <v>5.5</v>
      </c>
      <c r="BF1182" t="str">
        <f t="shared" si="620"/>
        <v>Alto</v>
      </c>
      <c r="BG1182">
        <v>1</v>
      </c>
      <c r="BH1182" t="str">
        <f t="shared" si="621"/>
        <v>Toma ECA</v>
      </c>
      <c r="BI1182">
        <v>0</v>
      </c>
      <c r="BJ1182" t="str">
        <f t="shared" si="622"/>
        <v>No toma ARB</v>
      </c>
      <c r="BK1182">
        <v>1</v>
      </c>
      <c r="BL1182" t="str">
        <f t="shared" si="623"/>
        <v>Toma diureticos</v>
      </c>
      <c r="BM1182">
        <v>1</v>
      </c>
      <c r="BN1182" t="str">
        <f t="shared" si="624"/>
        <v>Toma estatinas</v>
      </c>
      <c r="BO1182">
        <v>1</v>
      </c>
      <c r="BP1182" t="str">
        <f t="shared" si="625"/>
        <v>Enfermedad renal</v>
      </c>
      <c r="BQ1182">
        <v>1</v>
      </c>
      <c r="BR1182" t="str">
        <f t="shared" si="626"/>
        <v>Enfermedad cardiovascular</v>
      </c>
    </row>
    <row r="1183" spans="1:70" x14ac:dyDescent="0.25">
      <c r="A1183" t="s">
        <v>1183</v>
      </c>
      <c r="B1183">
        <v>53</v>
      </c>
      <c r="C1183" t="str">
        <f t="shared" si="597"/>
        <v>Adulto</v>
      </c>
      <c r="D1183" t="s">
        <v>1</v>
      </c>
      <c r="E1183">
        <v>29.3</v>
      </c>
      <c r="F1183" t="str">
        <f t="shared" si="598"/>
        <v>Sobrepeso</v>
      </c>
      <c r="G1183">
        <v>0</v>
      </c>
      <c r="H1183" t="str">
        <f t="shared" si="599"/>
        <v>No tiene herencia</v>
      </c>
      <c r="I1183">
        <v>124</v>
      </c>
      <c r="J1183">
        <v>82</v>
      </c>
      <c r="K1183">
        <v>65</v>
      </c>
      <c r="L1183" t="str">
        <f t="shared" si="600"/>
        <v>Normal</v>
      </c>
      <c r="M1183">
        <v>65</v>
      </c>
      <c r="N1183" t="str">
        <f t="shared" si="601"/>
        <v>Normal</v>
      </c>
      <c r="O1183">
        <v>1</v>
      </c>
      <c r="P1183" t="str">
        <f t="shared" si="602"/>
        <v>Sin limitaciones</v>
      </c>
      <c r="Q1183">
        <v>0</v>
      </c>
      <c r="R1183" t="str">
        <f t="shared" si="603"/>
        <v>No tiene cetoacidosis</v>
      </c>
      <c r="S1183">
        <v>0</v>
      </c>
      <c r="T1183" t="str">
        <f t="shared" si="604"/>
        <v>No tiene Insuficiencia</v>
      </c>
      <c r="U1183">
        <v>0</v>
      </c>
      <c r="V1183" t="str">
        <f t="shared" si="605"/>
        <v>Normotenso</v>
      </c>
      <c r="W1183">
        <v>1</v>
      </c>
      <c r="X1183" t="str">
        <f t="shared" si="594"/>
        <v>Normal</v>
      </c>
      <c r="Y1183">
        <v>29</v>
      </c>
      <c r="Z1183" t="str">
        <f t="shared" si="595"/>
        <v>Normal</v>
      </c>
      <c r="AA1183">
        <v>79</v>
      </c>
      <c r="AB1183" t="str">
        <f t="shared" si="606"/>
        <v>Funcion disminuida</v>
      </c>
      <c r="AC1183">
        <v>15</v>
      </c>
      <c r="AD1183" t="str">
        <f t="shared" si="607"/>
        <v>Normal</v>
      </c>
      <c r="AE1183">
        <v>12</v>
      </c>
      <c r="AF1183" t="str">
        <f t="shared" si="608"/>
        <v>Normal</v>
      </c>
      <c r="AG1183">
        <v>1882</v>
      </c>
      <c r="AH1183" t="str">
        <f t="shared" si="609"/>
        <v>Poliuria</v>
      </c>
      <c r="AI1183">
        <v>1</v>
      </c>
      <c r="AJ1183" t="str">
        <f t="shared" si="610"/>
        <v>Diabetico</v>
      </c>
      <c r="AK1183">
        <v>114</v>
      </c>
      <c r="AL1183" t="str">
        <f t="shared" si="611"/>
        <v>Prediabetes</v>
      </c>
      <c r="AM1183">
        <v>5.4</v>
      </c>
      <c r="AN1183" t="str">
        <f t="shared" si="612"/>
        <v>Normal</v>
      </c>
      <c r="AO1183">
        <v>210</v>
      </c>
      <c r="AP1183" t="str">
        <f t="shared" si="613"/>
        <v>Alto</v>
      </c>
      <c r="AQ1183">
        <v>110</v>
      </c>
      <c r="AR1183" t="str">
        <f t="shared" si="614"/>
        <v>Casi normal</v>
      </c>
      <c r="AS1183">
        <v>60</v>
      </c>
      <c r="AT1183" t="str">
        <f t="shared" si="615"/>
        <v>Normal</v>
      </c>
      <c r="AU1183">
        <v>115</v>
      </c>
      <c r="AV1183" t="str">
        <f t="shared" si="616"/>
        <v>Normal</v>
      </c>
      <c r="AW1183">
        <v>138</v>
      </c>
      <c r="AX1183" t="str">
        <f t="shared" si="617"/>
        <v>Normal</v>
      </c>
      <c r="AY1183">
        <v>4.9000000000000004</v>
      </c>
      <c r="AZ1183" t="str">
        <f t="shared" si="618"/>
        <v>Normal</v>
      </c>
      <c r="BA1183">
        <v>12.3</v>
      </c>
      <c r="BB1183" t="str">
        <f t="shared" si="596"/>
        <v>Baja</v>
      </c>
      <c r="BC1183">
        <v>8.6</v>
      </c>
      <c r="BD1183" t="str">
        <f t="shared" si="619"/>
        <v>Normal</v>
      </c>
      <c r="BE1183">
        <v>2.8</v>
      </c>
      <c r="BF1183" t="str">
        <f t="shared" si="620"/>
        <v>Normal</v>
      </c>
      <c r="BG1183">
        <v>1</v>
      </c>
      <c r="BH1183" t="str">
        <f t="shared" si="621"/>
        <v>Toma ECA</v>
      </c>
      <c r="BI1183">
        <v>0</v>
      </c>
      <c r="BJ1183" t="str">
        <f t="shared" si="622"/>
        <v>No toma ARB</v>
      </c>
      <c r="BK1183">
        <v>0</v>
      </c>
      <c r="BL1183" t="str">
        <f t="shared" si="623"/>
        <v>No toma diureticos</v>
      </c>
      <c r="BM1183">
        <v>1</v>
      </c>
      <c r="BN1183" t="str">
        <f t="shared" si="624"/>
        <v>Toma estatinas</v>
      </c>
      <c r="BO1183">
        <v>0</v>
      </c>
      <c r="BP1183" t="str">
        <f t="shared" si="625"/>
        <v>Sano</v>
      </c>
      <c r="BQ1183">
        <v>0</v>
      </c>
      <c r="BR1183" t="str">
        <f t="shared" si="626"/>
        <v>Sano</v>
      </c>
    </row>
    <row r="1184" spans="1:70" x14ac:dyDescent="0.25">
      <c r="A1184" t="s">
        <v>1184</v>
      </c>
      <c r="B1184">
        <v>39</v>
      </c>
      <c r="C1184" t="str">
        <f t="shared" si="597"/>
        <v>Adulto</v>
      </c>
      <c r="D1184" t="s">
        <v>6</v>
      </c>
      <c r="E1184">
        <v>21.2</v>
      </c>
      <c r="F1184" t="str">
        <f t="shared" si="598"/>
        <v>Peso Normal</v>
      </c>
      <c r="G1184">
        <v>0</v>
      </c>
      <c r="H1184" t="str">
        <f t="shared" si="599"/>
        <v>No tiene herencia</v>
      </c>
      <c r="I1184">
        <v>125</v>
      </c>
      <c r="J1184">
        <v>85</v>
      </c>
      <c r="K1184">
        <v>63</v>
      </c>
      <c r="L1184" t="str">
        <f t="shared" si="600"/>
        <v>Normal</v>
      </c>
      <c r="M1184">
        <v>58</v>
      </c>
      <c r="N1184" t="str">
        <f t="shared" si="601"/>
        <v>Normal</v>
      </c>
      <c r="O1184">
        <v>2</v>
      </c>
      <c r="P1184" t="str">
        <f t="shared" si="602"/>
        <v>Ligera limitaciones</v>
      </c>
      <c r="Q1184">
        <v>0</v>
      </c>
      <c r="R1184" t="str">
        <f t="shared" si="603"/>
        <v>No tiene cetoacidosis</v>
      </c>
      <c r="S1184">
        <v>0</v>
      </c>
      <c r="T1184" t="str">
        <f t="shared" si="604"/>
        <v>No tiene Insuficiencia</v>
      </c>
      <c r="U1184">
        <v>1</v>
      </c>
      <c r="V1184" t="str">
        <f t="shared" si="605"/>
        <v>Hipertenso</v>
      </c>
      <c r="W1184">
        <v>1</v>
      </c>
      <c r="X1184" t="str">
        <f t="shared" si="594"/>
        <v>Normal</v>
      </c>
      <c r="Y1184">
        <v>30</v>
      </c>
      <c r="Z1184" t="str">
        <f t="shared" si="595"/>
        <v>Normal</v>
      </c>
      <c r="AA1184">
        <v>90</v>
      </c>
      <c r="AB1184" t="str">
        <f t="shared" si="606"/>
        <v>Funcion disminuida</v>
      </c>
      <c r="AC1184">
        <v>15</v>
      </c>
      <c r="AD1184" t="str">
        <f t="shared" si="607"/>
        <v>Normal</v>
      </c>
      <c r="AE1184">
        <v>12</v>
      </c>
      <c r="AF1184" t="str">
        <f t="shared" si="608"/>
        <v>Normal</v>
      </c>
      <c r="AG1184">
        <v>1997</v>
      </c>
      <c r="AH1184" t="str">
        <f t="shared" si="609"/>
        <v>Poliuria</v>
      </c>
      <c r="AI1184">
        <v>1</v>
      </c>
      <c r="AJ1184" t="str">
        <f t="shared" si="610"/>
        <v>Diabetico</v>
      </c>
      <c r="AK1184">
        <v>91</v>
      </c>
      <c r="AL1184" t="str">
        <f t="shared" si="611"/>
        <v>Normal</v>
      </c>
      <c r="AM1184">
        <v>5.6</v>
      </c>
      <c r="AN1184" t="str">
        <f t="shared" si="612"/>
        <v>Normal</v>
      </c>
      <c r="AO1184">
        <v>190</v>
      </c>
      <c r="AP1184" t="str">
        <f t="shared" si="613"/>
        <v>Normal</v>
      </c>
      <c r="AQ1184">
        <v>87</v>
      </c>
      <c r="AR1184" t="str">
        <f t="shared" si="614"/>
        <v>Normal</v>
      </c>
      <c r="AS1184">
        <v>67</v>
      </c>
      <c r="AT1184" t="str">
        <f t="shared" si="615"/>
        <v>Normal</v>
      </c>
      <c r="AU1184">
        <v>159</v>
      </c>
      <c r="AV1184" t="str">
        <f t="shared" si="616"/>
        <v>Alto</v>
      </c>
      <c r="AW1184">
        <v>139</v>
      </c>
      <c r="AX1184" t="str">
        <f t="shared" si="617"/>
        <v>Normal</v>
      </c>
      <c r="AY1184">
        <v>4.0999999999999996</v>
      </c>
      <c r="AZ1184" t="str">
        <f t="shared" si="618"/>
        <v>Normal</v>
      </c>
      <c r="BA1184">
        <v>12.4</v>
      </c>
      <c r="BB1184" t="str">
        <f t="shared" si="596"/>
        <v>Normal</v>
      </c>
      <c r="BC1184">
        <v>10</v>
      </c>
      <c r="BD1184" t="str">
        <f t="shared" si="619"/>
        <v>Normal</v>
      </c>
      <c r="BE1184">
        <v>4.3</v>
      </c>
      <c r="BF1184" t="str">
        <f t="shared" si="620"/>
        <v>Normal</v>
      </c>
      <c r="BG1184">
        <v>0</v>
      </c>
      <c r="BH1184" t="str">
        <f t="shared" si="621"/>
        <v>No Toma ECA</v>
      </c>
      <c r="BI1184">
        <v>1</v>
      </c>
      <c r="BJ1184" t="str">
        <f t="shared" si="622"/>
        <v>Toma ARB</v>
      </c>
      <c r="BK1184">
        <v>0</v>
      </c>
      <c r="BL1184" t="str">
        <f t="shared" si="623"/>
        <v>No toma diureticos</v>
      </c>
      <c r="BM1184">
        <v>1</v>
      </c>
      <c r="BN1184" t="str">
        <f t="shared" si="624"/>
        <v>Toma estatinas</v>
      </c>
      <c r="BO1184">
        <v>0</v>
      </c>
      <c r="BP1184" t="str">
        <f t="shared" si="625"/>
        <v>Sano</v>
      </c>
      <c r="BQ1184">
        <v>1</v>
      </c>
      <c r="BR1184" t="str">
        <f t="shared" si="626"/>
        <v>Enfermedad cardiovascular</v>
      </c>
    </row>
    <row r="1185" spans="1:70" x14ac:dyDescent="0.25">
      <c r="A1185" t="s">
        <v>1185</v>
      </c>
      <c r="B1185">
        <v>37</v>
      </c>
      <c r="C1185" t="str">
        <f t="shared" si="597"/>
        <v>Adulto</v>
      </c>
      <c r="D1185" t="s">
        <v>1</v>
      </c>
      <c r="E1185">
        <v>21.5</v>
      </c>
      <c r="F1185" t="str">
        <f t="shared" si="598"/>
        <v>Peso Normal</v>
      </c>
      <c r="G1185">
        <v>0</v>
      </c>
      <c r="H1185" t="str">
        <f t="shared" si="599"/>
        <v>No tiene herencia</v>
      </c>
      <c r="I1185">
        <v>121</v>
      </c>
      <c r="J1185">
        <v>73</v>
      </c>
      <c r="K1185">
        <v>73</v>
      </c>
      <c r="L1185" t="str">
        <f t="shared" si="600"/>
        <v>Normal</v>
      </c>
      <c r="M1185">
        <v>64</v>
      </c>
      <c r="N1185" t="str">
        <f t="shared" si="601"/>
        <v>Normal</v>
      </c>
      <c r="O1185">
        <v>1</v>
      </c>
      <c r="P1185" t="str">
        <f t="shared" si="602"/>
        <v>Sin limitaciones</v>
      </c>
      <c r="Q1185">
        <v>0</v>
      </c>
      <c r="R1185" t="str">
        <f t="shared" si="603"/>
        <v>No tiene cetoacidosis</v>
      </c>
      <c r="S1185">
        <v>0</v>
      </c>
      <c r="T1185" t="str">
        <f t="shared" si="604"/>
        <v>No tiene Insuficiencia</v>
      </c>
      <c r="U1185">
        <v>0</v>
      </c>
      <c r="V1185" t="str">
        <f t="shared" si="605"/>
        <v>Normotenso</v>
      </c>
      <c r="W1185">
        <v>1</v>
      </c>
      <c r="X1185" t="str">
        <f t="shared" si="594"/>
        <v>Normal</v>
      </c>
      <c r="Y1185">
        <v>39</v>
      </c>
      <c r="Z1185" t="str">
        <f t="shared" si="595"/>
        <v>Normal</v>
      </c>
      <c r="AA1185">
        <v>96</v>
      </c>
      <c r="AB1185" t="str">
        <f t="shared" si="606"/>
        <v>Normal</v>
      </c>
      <c r="AC1185">
        <v>10</v>
      </c>
      <c r="AD1185" t="str">
        <f t="shared" si="607"/>
        <v>Normal</v>
      </c>
      <c r="AE1185">
        <v>8</v>
      </c>
      <c r="AF1185" t="str">
        <f t="shared" si="608"/>
        <v>Normal</v>
      </c>
      <c r="AG1185">
        <v>1804</v>
      </c>
      <c r="AH1185" t="str">
        <f t="shared" si="609"/>
        <v>Poliuria</v>
      </c>
      <c r="AI1185">
        <v>0</v>
      </c>
      <c r="AJ1185" t="str">
        <f t="shared" si="610"/>
        <v>No Diabetico</v>
      </c>
      <c r="AK1185">
        <v>102</v>
      </c>
      <c r="AL1185" t="str">
        <f t="shared" si="611"/>
        <v>Prediabetes</v>
      </c>
      <c r="AM1185">
        <v>5.7</v>
      </c>
      <c r="AN1185" t="str">
        <f t="shared" si="612"/>
        <v>Prediabetes</v>
      </c>
      <c r="AO1185">
        <v>212</v>
      </c>
      <c r="AP1185" t="str">
        <f t="shared" si="613"/>
        <v>Alto</v>
      </c>
      <c r="AQ1185">
        <v>87</v>
      </c>
      <c r="AR1185" t="str">
        <f t="shared" si="614"/>
        <v>Normal</v>
      </c>
      <c r="AS1185">
        <v>56</v>
      </c>
      <c r="AT1185" t="str">
        <f t="shared" si="615"/>
        <v>Bajo</v>
      </c>
      <c r="AU1185">
        <v>169</v>
      </c>
      <c r="AV1185" t="str">
        <f t="shared" si="616"/>
        <v>Alto</v>
      </c>
      <c r="AW1185">
        <v>141</v>
      </c>
      <c r="AX1185" t="str">
        <f t="shared" si="617"/>
        <v>Normal</v>
      </c>
      <c r="AY1185">
        <v>4</v>
      </c>
      <c r="AZ1185" t="str">
        <f t="shared" si="618"/>
        <v>Normal</v>
      </c>
      <c r="BA1185">
        <v>15.2</v>
      </c>
      <c r="BB1185" t="str">
        <f t="shared" si="596"/>
        <v>Normal</v>
      </c>
      <c r="BC1185">
        <v>8.6999999999999993</v>
      </c>
      <c r="BD1185" t="str">
        <f t="shared" si="619"/>
        <v>Normal</v>
      </c>
      <c r="BE1185">
        <v>3.4</v>
      </c>
      <c r="BF1185" t="str">
        <f t="shared" si="620"/>
        <v>Normal</v>
      </c>
      <c r="BG1185">
        <v>0</v>
      </c>
      <c r="BH1185" t="str">
        <f t="shared" si="621"/>
        <v>No Toma ECA</v>
      </c>
      <c r="BI1185">
        <v>1</v>
      </c>
      <c r="BJ1185" t="str">
        <f t="shared" si="622"/>
        <v>Toma ARB</v>
      </c>
      <c r="BK1185">
        <v>0</v>
      </c>
      <c r="BL1185" t="str">
        <f t="shared" si="623"/>
        <v>No toma diureticos</v>
      </c>
      <c r="BM1185">
        <v>0</v>
      </c>
      <c r="BN1185" t="str">
        <f t="shared" si="624"/>
        <v>No toma estatinas</v>
      </c>
      <c r="BO1185">
        <v>0</v>
      </c>
      <c r="BP1185" t="str">
        <f t="shared" si="625"/>
        <v>Sano</v>
      </c>
      <c r="BQ1185">
        <v>0</v>
      </c>
      <c r="BR1185" t="str">
        <f t="shared" si="626"/>
        <v>Sano</v>
      </c>
    </row>
    <row r="1186" spans="1:70" x14ac:dyDescent="0.25">
      <c r="A1186" t="s">
        <v>1186</v>
      </c>
      <c r="B1186">
        <v>51</v>
      </c>
      <c r="C1186" t="str">
        <f t="shared" si="597"/>
        <v>Adulto</v>
      </c>
      <c r="D1186" t="s">
        <v>6</v>
      </c>
      <c r="E1186">
        <v>24.3</v>
      </c>
      <c r="F1186" t="str">
        <f t="shared" si="598"/>
        <v>Peso Normal</v>
      </c>
      <c r="G1186">
        <v>0</v>
      </c>
      <c r="H1186" t="str">
        <f t="shared" si="599"/>
        <v>No tiene herencia</v>
      </c>
      <c r="I1186">
        <v>122</v>
      </c>
      <c r="J1186">
        <v>67</v>
      </c>
      <c r="K1186">
        <v>88</v>
      </c>
      <c r="L1186" t="str">
        <f t="shared" si="600"/>
        <v>Normal</v>
      </c>
      <c r="M1186">
        <v>69</v>
      </c>
      <c r="N1186" t="str">
        <f t="shared" si="601"/>
        <v>Normal</v>
      </c>
      <c r="O1186">
        <v>2</v>
      </c>
      <c r="P1186" t="str">
        <f t="shared" si="602"/>
        <v>Ligera limitaciones</v>
      </c>
      <c r="Q1186">
        <v>0</v>
      </c>
      <c r="R1186" t="str">
        <f t="shared" si="603"/>
        <v>No tiene cetoacidosis</v>
      </c>
      <c r="S1186">
        <v>0</v>
      </c>
      <c r="T1186" t="str">
        <f t="shared" si="604"/>
        <v>No tiene Insuficiencia</v>
      </c>
      <c r="U1186">
        <v>0</v>
      </c>
      <c r="V1186" t="str">
        <f t="shared" si="605"/>
        <v>Normotenso</v>
      </c>
      <c r="W1186">
        <v>0.9</v>
      </c>
      <c r="X1186" t="str">
        <f t="shared" si="594"/>
        <v>Normal</v>
      </c>
      <c r="Y1186">
        <v>28</v>
      </c>
      <c r="Z1186" t="str">
        <f t="shared" si="595"/>
        <v>Normal</v>
      </c>
      <c r="AA1186">
        <v>60</v>
      </c>
      <c r="AB1186" t="str">
        <f t="shared" si="606"/>
        <v>Funcion disminuida</v>
      </c>
      <c r="AC1186">
        <v>20</v>
      </c>
      <c r="AD1186" t="str">
        <f t="shared" si="607"/>
        <v>Normal</v>
      </c>
      <c r="AE1186">
        <v>16</v>
      </c>
      <c r="AF1186" t="str">
        <f t="shared" si="608"/>
        <v>Normal</v>
      </c>
      <c r="AG1186">
        <v>1536</v>
      </c>
      <c r="AH1186" t="str">
        <f t="shared" si="609"/>
        <v>Poliuria</v>
      </c>
      <c r="AI1186">
        <v>0</v>
      </c>
      <c r="AJ1186" t="str">
        <f t="shared" si="610"/>
        <v>No Diabetico</v>
      </c>
      <c r="AK1186">
        <v>95</v>
      </c>
      <c r="AL1186" t="str">
        <f t="shared" si="611"/>
        <v>Normal</v>
      </c>
      <c r="AM1186">
        <v>5.7</v>
      </c>
      <c r="AN1186" t="str">
        <f t="shared" si="612"/>
        <v>Prediabetes</v>
      </c>
      <c r="AO1186">
        <v>218</v>
      </c>
      <c r="AP1186" t="str">
        <f t="shared" si="613"/>
        <v>Alto</v>
      </c>
      <c r="AQ1186">
        <v>106</v>
      </c>
      <c r="AR1186" t="str">
        <f t="shared" si="614"/>
        <v>Casi normal</v>
      </c>
      <c r="AS1186">
        <v>51</v>
      </c>
      <c r="AT1186" t="str">
        <f t="shared" si="615"/>
        <v>Bajo</v>
      </c>
      <c r="AU1186">
        <v>149</v>
      </c>
      <c r="AV1186" t="str">
        <f t="shared" si="616"/>
        <v>Normal</v>
      </c>
      <c r="AW1186">
        <v>143</v>
      </c>
      <c r="AX1186" t="str">
        <f t="shared" si="617"/>
        <v>Normal</v>
      </c>
      <c r="AY1186">
        <v>4.3</v>
      </c>
      <c r="AZ1186" t="str">
        <f t="shared" si="618"/>
        <v>Normal</v>
      </c>
      <c r="BA1186">
        <v>14.3</v>
      </c>
      <c r="BB1186" t="str">
        <f t="shared" si="596"/>
        <v>Normal</v>
      </c>
      <c r="BC1186">
        <v>9.1</v>
      </c>
      <c r="BD1186" t="str">
        <f t="shared" si="619"/>
        <v>Normal</v>
      </c>
      <c r="BE1186">
        <v>4.0999999999999996</v>
      </c>
      <c r="BF1186" t="str">
        <f t="shared" si="620"/>
        <v>Normal</v>
      </c>
      <c r="BG1186">
        <v>0</v>
      </c>
      <c r="BH1186" t="str">
        <f t="shared" si="621"/>
        <v>No Toma ECA</v>
      </c>
      <c r="BI1186">
        <v>1</v>
      </c>
      <c r="BJ1186" t="str">
        <f t="shared" si="622"/>
        <v>Toma ARB</v>
      </c>
      <c r="BK1186">
        <v>1</v>
      </c>
      <c r="BL1186" t="str">
        <f t="shared" si="623"/>
        <v>Toma diureticos</v>
      </c>
      <c r="BM1186">
        <v>0</v>
      </c>
      <c r="BN1186" t="str">
        <f t="shared" si="624"/>
        <v>No toma estatinas</v>
      </c>
      <c r="BO1186">
        <v>0</v>
      </c>
      <c r="BP1186" t="str">
        <f t="shared" si="625"/>
        <v>Sano</v>
      </c>
      <c r="BQ1186">
        <v>1</v>
      </c>
      <c r="BR1186" t="str">
        <f t="shared" si="626"/>
        <v>Enfermedad cardiovascular</v>
      </c>
    </row>
    <row r="1187" spans="1:70" x14ac:dyDescent="0.25">
      <c r="A1187" t="s">
        <v>1187</v>
      </c>
      <c r="B1187">
        <v>67</v>
      </c>
      <c r="C1187" t="str">
        <f t="shared" si="597"/>
        <v>Adulto Mayor</v>
      </c>
      <c r="D1187" t="s">
        <v>1</v>
      </c>
      <c r="E1187">
        <v>27.6</v>
      </c>
      <c r="F1187" t="str">
        <f t="shared" si="598"/>
        <v>Sobrepeso</v>
      </c>
      <c r="G1187">
        <v>1</v>
      </c>
      <c r="H1187" t="str">
        <f t="shared" si="599"/>
        <v>Tiene herencia</v>
      </c>
      <c r="I1187">
        <v>176</v>
      </c>
      <c r="J1187">
        <v>106</v>
      </c>
      <c r="K1187">
        <v>97</v>
      </c>
      <c r="L1187" t="str">
        <f t="shared" si="600"/>
        <v>Normal</v>
      </c>
      <c r="M1187">
        <v>28</v>
      </c>
      <c r="N1187" t="str">
        <f t="shared" si="601"/>
        <v>Reducida</v>
      </c>
      <c r="O1187">
        <v>4</v>
      </c>
      <c r="P1187" t="str">
        <f t="shared" si="602"/>
        <v>Incapacidad</v>
      </c>
      <c r="Q1187">
        <v>1</v>
      </c>
      <c r="R1187" t="str">
        <f t="shared" si="603"/>
        <v>Tiene cetoacidosis</v>
      </c>
      <c r="S1187">
        <v>0</v>
      </c>
      <c r="T1187" t="str">
        <f t="shared" si="604"/>
        <v>No tiene Insuficiencia</v>
      </c>
      <c r="U1187">
        <v>1</v>
      </c>
      <c r="V1187" t="str">
        <f t="shared" si="605"/>
        <v>Hipertenso</v>
      </c>
      <c r="W1187">
        <v>3</v>
      </c>
      <c r="X1187" t="str">
        <f t="shared" si="594"/>
        <v>Alto</v>
      </c>
      <c r="Y1187">
        <v>62</v>
      </c>
      <c r="Z1187" t="str">
        <f t="shared" si="595"/>
        <v>Elevado</v>
      </c>
      <c r="AA1187">
        <v>17</v>
      </c>
      <c r="AB1187" t="str">
        <f t="shared" si="606"/>
        <v>Dismucion grave</v>
      </c>
      <c r="AC1187">
        <v>767</v>
      </c>
      <c r="AD1187" t="str">
        <f t="shared" si="607"/>
        <v>Proteinuria</v>
      </c>
      <c r="AE1187">
        <v>690</v>
      </c>
      <c r="AF1187" t="str">
        <f t="shared" si="608"/>
        <v>Macroalbuminuria</v>
      </c>
      <c r="AG1187">
        <v>860</v>
      </c>
      <c r="AH1187" t="str">
        <f t="shared" si="609"/>
        <v>Poliuria</v>
      </c>
      <c r="AI1187">
        <v>1</v>
      </c>
      <c r="AJ1187" t="str">
        <f t="shared" si="610"/>
        <v>Diabetico</v>
      </c>
      <c r="AK1187">
        <v>178</v>
      </c>
      <c r="AL1187" t="str">
        <f t="shared" si="611"/>
        <v>Diabetes</v>
      </c>
      <c r="AM1187">
        <v>10.7</v>
      </c>
      <c r="AN1187" t="str">
        <f t="shared" si="612"/>
        <v>Diabetes</v>
      </c>
      <c r="AO1187">
        <v>298</v>
      </c>
      <c r="AP1187" t="str">
        <f t="shared" si="613"/>
        <v>Riesgo</v>
      </c>
      <c r="AQ1187">
        <v>168</v>
      </c>
      <c r="AR1187" t="str">
        <f t="shared" si="614"/>
        <v>Alto</v>
      </c>
      <c r="AS1187">
        <v>42</v>
      </c>
      <c r="AT1187" t="str">
        <f t="shared" si="615"/>
        <v>Bajo</v>
      </c>
      <c r="AU1187">
        <v>392</v>
      </c>
      <c r="AV1187" t="str">
        <f t="shared" si="616"/>
        <v>Alto</v>
      </c>
      <c r="AW1187">
        <v>131</v>
      </c>
      <c r="AX1187" t="str">
        <f t="shared" si="617"/>
        <v>Bajo</v>
      </c>
      <c r="AY1187">
        <v>6.2</v>
      </c>
      <c r="AZ1187" t="str">
        <f t="shared" si="618"/>
        <v>Alto</v>
      </c>
      <c r="BA1187">
        <v>8</v>
      </c>
      <c r="BB1187" t="str">
        <f t="shared" si="596"/>
        <v>Baja</v>
      </c>
      <c r="BC1187">
        <v>7.5</v>
      </c>
      <c r="BD1187" t="str">
        <f t="shared" si="619"/>
        <v>Bajo</v>
      </c>
      <c r="BE1187">
        <v>5.9</v>
      </c>
      <c r="BF1187" t="str">
        <f t="shared" si="620"/>
        <v>Alto</v>
      </c>
      <c r="BG1187">
        <v>0</v>
      </c>
      <c r="BH1187" t="str">
        <f t="shared" si="621"/>
        <v>No Toma ECA</v>
      </c>
      <c r="BI1187">
        <v>1</v>
      </c>
      <c r="BJ1187" t="str">
        <f t="shared" si="622"/>
        <v>Toma ARB</v>
      </c>
      <c r="BK1187">
        <v>0</v>
      </c>
      <c r="BL1187" t="str">
        <f t="shared" si="623"/>
        <v>No toma diureticos</v>
      </c>
      <c r="BM1187">
        <v>1</v>
      </c>
      <c r="BN1187" t="str">
        <f t="shared" si="624"/>
        <v>Toma estatinas</v>
      </c>
      <c r="BO1187">
        <v>1</v>
      </c>
      <c r="BP1187" t="str">
        <f t="shared" si="625"/>
        <v>Enfermedad renal</v>
      </c>
      <c r="BQ1187">
        <v>0</v>
      </c>
      <c r="BR1187" t="str">
        <f t="shared" si="626"/>
        <v>Sano</v>
      </c>
    </row>
    <row r="1188" spans="1:70" x14ac:dyDescent="0.25">
      <c r="A1188" t="s">
        <v>1188</v>
      </c>
      <c r="B1188">
        <v>70</v>
      </c>
      <c r="C1188" t="str">
        <f t="shared" si="597"/>
        <v>Adulto Mayor</v>
      </c>
      <c r="D1188" t="s">
        <v>1</v>
      </c>
      <c r="E1188">
        <v>29.9</v>
      </c>
      <c r="F1188" t="str">
        <f t="shared" si="598"/>
        <v>Sobrepeso</v>
      </c>
      <c r="G1188">
        <v>1</v>
      </c>
      <c r="H1188" t="str">
        <f t="shared" si="599"/>
        <v>Tiene herencia</v>
      </c>
      <c r="I1188">
        <v>152</v>
      </c>
      <c r="J1188">
        <v>106</v>
      </c>
      <c r="K1188">
        <v>86</v>
      </c>
      <c r="L1188" t="str">
        <f t="shared" si="600"/>
        <v>Normal</v>
      </c>
      <c r="M1188">
        <v>42</v>
      </c>
      <c r="N1188" t="str">
        <f t="shared" si="601"/>
        <v>Intermedia</v>
      </c>
      <c r="O1188">
        <v>3</v>
      </c>
      <c r="P1188" t="str">
        <f t="shared" si="602"/>
        <v>Limitacion marcada</v>
      </c>
      <c r="Q1188">
        <v>0</v>
      </c>
      <c r="R1188" t="str">
        <f t="shared" si="603"/>
        <v>No tiene cetoacidosis</v>
      </c>
      <c r="S1188">
        <v>1</v>
      </c>
      <c r="T1188" t="str">
        <f t="shared" si="604"/>
        <v>Tiene Insuficiencia</v>
      </c>
      <c r="U1188">
        <v>1</v>
      </c>
      <c r="V1188" t="str">
        <f t="shared" si="605"/>
        <v>Hipertenso</v>
      </c>
      <c r="W1188">
        <v>3.8</v>
      </c>
      <c r="X1188" t="str">
        <f t="shared" si="594"/>
        <v>Alto</v>
      </c>
      <c r="Y1188">
        <v>45</v>
      </c>
      <c r="Z1188" t="str">
        <f t="shared" si="595"/>
        <v>Normal</v>
      </c>
      <c r="AA1188">
        <v>16</v>
      </c>
      <c r="AB1188" t="str">
        <f t="shared" si="606"/>
        <v>Dismucion grave</v>
      </c>
      <c r="AC1188">
        <v>2651</v>
      </c>
      <c r="AD1188" t="str">
        <f t="shared" si="607"/>
        <v>Proteinuria</v>
      </c>
      <c r="AE1188">
        <v>2120</v>
      </c>
      <c r="AF1188" t="str">
        <f t="shared" si="608"/>
        <v>Macroalbuminuria</v>
      </c>
      <c r="AG1188">
        <v>411</v>
      </c>
      <c r="AH1188" t="str">
        <f t="shared" si="609"/>
        <v>Oliguria</v>
      </c>
      <c r="AI1188">
        <v>1</v>
      </c>
      <c r="AJ1188" t="str">
        <f t="shared" si="610"/>
        <v>Diabetico</v>
      </c>
      <c r="AK1188">
        <v>162</v>
      </c>
      <c r="AL1188" t="str">
        <f t="shared" si="611"/>
        <v>Diabetes</v>
      </c>
      <c r="AM1188">
        <v>9.8000000000000007</v>
      </c>
      <c r="AN1188" t="str">
        <f t="shared" si="612"/>
        <v>Diabetes</v>
      </c>
      <c r="AO1188">
        <v>265</v>
      </c>
      <c r="AP1188" t="str">
        <f t="shared" si="613"/>
        <v>Riesgo</v>
      </c>
      <c r="AQ1188">
        <v>160</v>
      </c>
      <c r="AR1188" t="str">
        <f t="shared" si="614"/>
        <v>Alto</v>
      </c>
      <c r="AS1188">
        <v>31</v>
      </c>
      <c r="AT1188" t="str">
        <f t="shared" si="615"/>
        <v>Bajo</v>
      </c>
      <c r="AU1188">
        <v>444</v>
      </c>
      <c r="AV1188" t="str">
        <f t="shared" si="616"/>
        <v>Alto</v>
      </c>
      <c r="AW1188">
        <v>133</v>
      </c>
      <c r="AX1188" t="str">
        <f t="shared" si="617"/>
        <v>Bajo</v>
      </c>
      <c r="AY1188">
        <v>5.2</v>
      </c>
      <c r="AZ1188" t="str">
        <f t="shared" si="618"/>
        <v>Alto</v>
      </c>
      <c r="BA1188">
        <v>8.9</v>
      </c>
      <c r="BB1188" t="str">
        <f t="shared" si="596"/>
        <v>Baja</v>
      </c>
      <c r="BC1188">
        <v>7.8</v>
      </c>
      <c r="BD1188" t="str">
        <f t="shared" si="619"/>
        <v>Bajo</v>
      </c>
      <c r="BE1188">
        <v>4.5999999999999996</v>
      </c>
      <c r="BF1188" t="str">
        <f t="shared" si="620"/>
        <v>Alto</v>
      </c>
      <c r="BG1188">
        <v>1</v>
      </c>
      <c r="BH1188" t="str">
        <f t="shared" si="621"/>
        <v>Toma ECA</v>
      </c>
      <c r="BI1188">
        <v>1</v>
      </c>
      <c r="BJ1188" t="str">
        <f t="shared" si="622"/>
        <v>Toma ARB</v>
      </c>
      <c r="BK1188">
        <v>1</v>
      </c>
      <c r="BL1188" t="str">
        <f t="shared" si="623"/>
        <v>Toma diureticos</v>
      </c>
      <c r="BM1188">
        <v>0</v>
      </c>
      <c r="BN1188" t="str">
        <f t="shared" si="624"/>
        <v>No toma estatinas</v>
      </c>
      <c r="BO1188">
        <v>1</v>
      </c>
      <c r="BP1188" t="str">
        <f t="shared" si="625"/>
        <v>Enfermedad renal</v>
      </c>
      <c r="BQ1188">
        <v>1</v>
      </c>
      <c r="BR1188" t="str">
        <f t="shared" si="626"/>
        <v>Enfermedad cardiovascular</v>
      </c>
    </row>
    <row r="1189" spans="1:70" x14ac:dyDescent="0.25">
      <c r="A1189" t="s">
        <v>1189</v>
      </c>
      <c r="B1189">
        <v>71</v>
      </c>
      <c r="C1189" t="str">
        <f t="shared" si="597"/>
        <v>Adulto Mayor</v>
      </c>
      <c r="D1189" t="s">
        <v>1</v>
      </c>
      <c r="E1189">
        <v>36.9</v>
      </c>
      <c r="F1189" t="str">
        <f t="shared" si="598"/>
        <v>Obesidad II</v>
      </c>
      <c r="G1189">
        <v>1</v>
      </c>
      <c r="H1189" t="str">
        <f t="shared" si="599"/>
        <v>Tiene herencia</v>
      </c>
      <c r="I1189">
        <v>184</v>
      </c>
      <c r="J1189">
        <v>92</v>
      </c>
      <c r="K1189">
        <v>93</v>
      </c>
      <c r="L1189" t="str">
        <f t="shared" si="600"/>
        <v>Normal</v>
      </c>
      <c r="M1189">
        <v>44</v>
      </c>
      <c r="N1189" t="str">
        <f t="shared" si="601"/>
        <v>Intermedia</v>
      </c>
      <c r="O1189">
        <v>4</v>
      </c>
      <c r="P1189" t="str">
        <f t="shared" si="602"/>
        <v>Incapacidad</v>
      </c>
      <c r="Q1189">
        <v>0</v>
      </c>
      <c r="R1189" t="str">
        <f t="shared" si="603"/>
        <v>No tiene cetoacidosis</v>
      </c>
      <c r="S1189">
        <v>0</v>
      </c>
      <c r="T1189" t="str">
        <f t="shared" si="604"/>
        <v>No tiene Insuficiencia</v>
      </c>
      <c r="U1189">
        <v>1</v>
      </c>
      <c r="V1189" t="str">
        <f t="shared" si="605"/>
        <v>Hipertenso</v>
      </c>
      <c r="W1189">
        <v>4.4000000000000004</v>
      </c>
      <c r="X1189" t="str">
        <f t="shared" si="594"/>
        <v>Alto</v>
      </c>
      <c r="Y1189">
        <v>98</v>
      </c>
      <c r="Z1189" t="str">
        <f t="shared" si="595"/>
        <v>Elevado</v>
      </c>
      <c r="AA1189">
        <v>56</v>
      </c>
      <c r="AB1189" t="str">
        <f t="shared" si="606"/>
        <v>Funcion disminuida moderada</v>
      </c>
      <c r="AC1189">
        <v>2977</v>
      </c>
      <c r="AD1189" t="str">
        <f t="shared" si="607"/>
        <v>Proteinuria</v>
      </c>
      <c r="AE1189">
        <v>2083</v>
      </c>
      <c r="AF1189" t="str">
        <f t="shared" si="608"/>
        <v>Macroalbuminuria</v>
      </c>
      <c r="AG1189">
        <v>659</v>
      </c>
      <c r="AH1189" t="str">
        <f t="shared" si="609"/>
        <v>Poliuria</v>
      </c>
      <c r="AI1189">
        <v>0</v>
      </c>
      <c r="AJ1189" t="str">
        <f t="shared" si="610"/>
        <v>No Diabetico</v>
      </c>
      <c r="AK1189">
        <v>198</v>
      </c>
      <c r="AL1189" t="str">
        <f t="shared" si="611"/>
        <v>Diabetes</v>
      </c>
      <c r="AM1189">
        <v>9.6999999999999993</v>
      </c>
      <c r="AN1189" t="str">
        <f t="shared" si="612"/>
        <v>Diabetes</v>
      </c>
      <c r="AO1189">
        <v>318</v>
      </c>
      <c r="AP1189" t="str">
        <f t="shared" si="613"/>
        <v>Riesgo</v>
      </c>
      <c r="AQ1189">
        <v>178</v>
      </c>
      <c r="AR1189" t="str">
        <f t="shared" si="614"/>
        <v>Alto</v>
      </c>
      <c r="AS1189">
        <v>38</v>
      </c>
      <c r="AT1189" t="str">
        <f t="shared" si="615"/>
        <v>Bajo</v>
      </c>
      <c r="AU1189">
        <v>432</v>
      </c>
      <c r="AV1189" t="str">
        <f t="shared" si="616"/>
        <v>Alto</v>
      </c>
      <c r="AW1189">
        <v>138</v>
      </c>
      <c r="AX1189" t="str">
        <f t="shared" si="617"/>
        <v>Normal</v>
      </c>
      <c r="AY1189">
        <v>6.7</v>
      </c>
      <c r="AZ1189" t="str">
        <f t="shared" si="618"/>
        <v>Alto</v>
      </c>
      <c r="BA1189">
        <v>9.4</v>
      </c>
      <c r="BB1189" t="str">
        <f t="shared" si="596"/>
        <v>Baja</v>
      </c>
      <c r="BC1189">
        <v>8.1</v>
      </c>
      <c r="BD1189" t="str">
        <f t="shared" si="619"/>
        <v>Bajo</v>
      </c>
      <c r="BE1189">
        <v>7</v>
      </c>
      <c r="BF1189" t="str">
        <f t="shared" si="620"/>
        <v>Alto</v>
      </c>
      <c r="BG1189">
        <v>1</v>
      </c>
      <c r="BH1189" t="str">
        <f t="shared" si="621"/>
        <v>Toma ECA</v>
      </c>
      <c r="BI1189">
        <v>0</v>
      </c>
      <c r="BJ1189" t="str">
        <f t="shared" si="622"/>
        <v>No toma ARB</v>
      </c>
      <c r="BK1189">
        <v>1</v>
      </c>
      <c r="BL1189" t="str">
        <f t="shared" si="623"/>
        <v>Toma diureticos</v>
      </c>
      <c r="BM1189">
        <v>0</v>
      </c>
      <c r="BN1189" t="str">
        <f t="shared" si="624"/>
        <v>No toma estatinas</v>
      </c>
      <c r="BO1189">
        <v>1</v>
      </c>
      <c r="BP1189" t="str">
        <f t="shared" si="625"/>
        <v>Enfermedad renal</v>
      </c>
      <c r="BQ1189">
        <v>1</v>
      </c>
      <c r="BR1189" t="str">
        <f t="shared" si="626"/>
        <v>Enfermedad cardiovascular</v>
      </c>
    </row>
    <row r="1190" spans="1:70" x14ac:dyDescent="0.25">
      <c r="A1190" t="s">
        <v>1190</v>
      </c>
      <c r="B1190">
        <v>60</v>
      </c>
      <c r="C1190" t="str">
        <f t="shared" si="597"/>
        <v>Adulto Mayor</v>
      </c>
      <c r="D1190" t="s">
        <v>6</v>
      </c>
      <c r="E1190">
        <v>32.299999999999997</v>
      </c>
      <c r="F1190" t="str">
        <f t="shared" si="598"/>
        <v>Obesidad I</v>
      </c>
      <c r="G1190">
        <v>0</v>
      </c>
      <c r="H1190" t="str">
        <f t="shared" si="599"/>
        <v>No tiene herencia</v>
      </c>
      <c r="I1190">
        <v>178</v>
      </c>
      <c r="J1190">
        <v>99</v>
      </c>
      <c r="K1190">
        <v>88</v>
      </c>
      <c r="L1190" t="str">
        <f t="shared" si="600"/>
        <v>Normal</v>
      </c>
      <c r="M1190">
        <v>50</v>
      </c>
      <c r="N1190" t="str">
        <f t="shared" si="601"/>
        <v>Normal</v>
      </c>
      <c r="O1190">
        <v>2</v>
      </c>
      <c r="P1190" t="str">
        <f t="shared" si="602"/>
        <v>Ligera limitaciones</v>
      </c>
      <c r="Q1190">
        <v>1</v>
      </c>
      <c r="R1190" t="str">
        <f t="shared" si="603"/>
        <v>Tiene cetoacidosis</v>
      </c>
      <c r="S1190">
        <v>0</v>
      </c>
      <c r="T1190" t="str">
        <f t="shared" si="604"/>
        <v>No tiene Insuficiencia</v>
      </c>
      <c r="U1190">
        <v>1</v>
      </c>
      <c r="V1190" t="str">
        <f t="shared" si="605"/>
        <v>Hipertenso</v>
      </c>
      <c r="W1190">
        <v>3.2</v>
      </c>
      <c r="X1190" t="str">
        <f t="shared" si="594"/>
        <v>Alto</v>
      </c>
      <c r="Y1190">
        <v>116</v>
      </c>
      <c r="Z1190" t="str">
        <f t="shared" si="595"/>
        <v>Riesgo</v>
      </c>
      <c r="AA1190">
        <v>58</v>
      </c>
      <c r="AB1190" t="str">
        <f t="shared" si="606"/>
        <v>Funcion disminuida moderada</v>
      </c>
      <c r="AC1190">
        <v>2526</v>
      </c>
      <c r="AD1190" t="str">
        <f t="shared" si="607"/>
        <v>Proteinuria</v>
      </c>
      <c r="AE1190">
        <v>1768</v>
      </c>
      <c r="AF1190" t="str">
        <f t="shared" si="608"/>
        <v>Macroalbuminuria</v>
      </c>
      <c r="AG1190">
        <v>839</v>
      </c>
      <c r="AH1190" t="str">
        <f t="shared" si="609"/>
        <v>Poliuria</v>
      </c>
      <c r="AI1190">
        <v>1</v>
      </c>
      <c r="AJ1190" t="str">
        <f t="shared" si="610"/>
        <v>Diabetico</v>
      </c>
      <c r="AK1190">
        <v>155</v>
      </c>
      <c r="AL1190" t="str">
        <f t="shared" si="611"/>
        <v>Diabetes</v>
      </c>
      <c r="AM1190">
        <v>9.5</v>
      </c>
      <c r="AN1190" t="str">
        <f t="shared" si="612"/>
        <v>Diabetes</v>
      </c>
      <c r="AO1190">
        <v>206</v>
      </c>
      <c r="AP1190" t="str">
        <f t="shared" si="613"/>
        <v>Alto</v>
      </c>
      <c r="AQ1190">
        <v>194</v>
      </c>
      <c r="AR1190" t="str">
        <f t="shared" si="614"/>
        <v>Muy alto</v>
      </c>
      <c r="AS1190">
        <v>33</v>
      </c>
      <c r="AT1190" t="str">
        <f t="shared" si="615"/>
        <v>Bajo</v>
      </c>
      <c r="AU1190">
        <v>302</v>
      </c>
      <c r="AV1190" t="str">
        <f t="shared" si="616"/>
        <v>Alto</v>
      </c>
      <c r="AW1190">
        <v>136</v>
      </c>
      <c r="AX1190" t="str">
        <f t="shared" si="617"/>
        <v>Normal</v>
      </c>
      <c r="AY1190">
        <v>6.7</v>
      </c>
      <c r="AZ1190" t="str">
        <f t="shared" si="618"/>
        <v>Alto</v>
      </c>
      <c r="BA1190">
        <v>7.7</v>
      </c>
      <c r="BB1190" t="str">
        <f t="shared" si="596"/>
        <v>Baja</v>
      </c>
      <c r="BC1190">
        <v>7.9</v>
      </c>
      <c r="BD1190" t="str">
        <f t="shared" si="619"/>
        <v>Bajo</v>
      </c>
      <c r="BE1190">
        <v>7.3</v>
      </c>
      <c r="BF1190" t="str">
        <f t="shared" si="620"/>
        <v>Alto</v>
      </c>
      <c r="BG1190">
        <v>1</v>
      </c>
      <c r="BH1190" t="str">
        <f t="shared" si="621"/>
        <v>Toma ECA</v>
      </c>
      <c r="BI1190">
        <v>0</v>
      </c>
      <c r="BJ1190" t="str">
        <f t="shared" si="622"/>
        <v>No toma ARB</v>
      </c>
      <c r="BK1190">
        <v>1</v>
      </c>
      <c r="BL1190" t="str">
        <f t="shared" si="623"/>
        <v>Toma diureticos</v>
      </c>
      <c r="BM1190">
        <v>1</v>
      </c>
      <c r="BN1190" t="str">
        <f t="shared" si="624"/>
        <v>Toma estatinas</v>
      </c>
      <c r="BO1190">
        <v>1</v>
      </c>
      <c r="BP1190" t="str">
        <f t="shared" si="625"/>
        <v>Enfermedad renal</v>
      </c>
      <c r="BQ1190">
        <v>1</v>
      </c>
      <c r="BR1190" t="str">
        <f t="shared" si="626"/>
        <v>Enfermedad cardiovascular</v>
      </c>
    </row>
    <row r="1191" spans="1:70" x14ac:dyDescent="0.25">
      <c r="A1191" t="s">
        <v>1191</v>
      </c>
      <c r="B1191">
        <v>34</v>
      </c>
      <c r="C1191" t="str">
        <f t="shared" si="597"/>
        <v>Adulto</v>
      </c>
      <c r="D1191" t="s">
        <v>6</v>
      </c>
      <c r="E1191">
        <v>25</v>
      </c>
      <c r="F1191" t="str">
        <f t="shared" si="598"/>
        <v>Sobrepeso</v>
      </c>
      <c r="G1191">
        <v>0</v>
      </c>
      <c r="H1191" t="str">
        <f t="shared" si="599"/>
        <v>No tiene herencia</v>
      </c>
      <c r="I1191">
        <v>116</v>
      </c>
      <c r="J1191">
        <v>83</v>
      </c>
      <c r="K1191">
        <v>76</v>
      </c>
      <c r="L1191" t="str">
        <f t="shared" si="600"/>
        <v>Normal</v>
      </c>
      <c r="M1191">
        <v>54</v>
      </c>
      <c r="N1191" t="str">
        <f t="shared" si="601"/>
        <v>Normal</v>
      </c>
      <c r="O1191">
        <v>2</v>
      </c>
      <c r="P1191" t="str">
        <f t="shared" si="602"/>
        <v>Ligera limitaciones</v>
      </c>
      <c r="Q1191">
        <v>0</v>
      </c>
      <c r="R1191" t="str">
        <f t="shared" si="603"/>
        <v>No tiene cetoacidosis</v>
      </c>
      <c r="S1191">
        <v>0</v>
      </c>
      <c r="T1191" t="str">
        <f t="shared" si="604"/>
        <v>No tiene Insuficiencia</v>
      </c>
      <c r="U1191">
        <v>1</v>
      </c>
      <c r="V1191" t="str">
        <f t="shared" si="605"/>
        <v>Hipertenso</v>
      </c>
      <c r="W1191">
        <v>0.9</v>
      </c>
      <c r="X1191" t="str">
        <f t="shared" si="594"/>
        <v>Normal</v>
      </c>
      <c r="Y1191">
        <v>23</v>
      </c>
      <c r="Z1191" t="str">
        <f t="shared" si="595"/>
        <v>Normal</v>
      </c>
      <c r="AA1191">
        <v>113</v>
      </c>
      <c r="AB1191" t="str">
        <f t="shared" si="606"/>
        <v>Normal</v>
      </c>
      <c r="AC1191">
        <v>10</v>
      </c>
      <c r="AD1191" t="str">
        <f t="shared" si="607"/>
        <v>Normal</v>
      </c>
      <c r="AE1191">
        <v>8</v>
      </c>
      <c r="AF1191" t="str">
        <f t="shared" si="608"/>
        <v>Normal</v>
      </c>
      <c r="AG1191">
        <v>1250</v>
      </c>
      <c r="AH1191" t="str">
        <f t="shared" si="609"/>
        <v>Poliuria</v>
      </c>
      <c r="AI1191">
        <v>0</v>
      </c>
      <c r="AJ1191" t="str">
        <f t="shared" si="610"/>
        <v>No Diabetico</v>
      </c>
      <c r="AK1191">
        <v>90</v>
      </c>
      <c r="AL1191" t="str">
        <f t="shared" si="611"/>
        <v>Normal</v>
      </c>
      <c r="AM1191">
        <v>5.4</v>
      </c>
      <c r="AN1191" t="str">
        <f t="shared" si="612"/>
        <v>Normal</v>
      </c>
      <c r="AO1191">
        <v>198</v>
      </c>
      <c r="AP1191" t="str">
        <f t="shared" si="613"/>
        <v>Normal</v>
      </c>
      <c r="AQ1191">
        <v>85</v>
      </c>
      <c r="AR1191" t="str">
        <f t="shared" si="614"/>
        <v>Normal</v>
      </c>
      <c r="AS1191">
        <v>42</v>
      </c>
      <c r="AT1191" t="str">
        <f t="shared" si="615"/>
        <v>Bajo</v>
      </c>
      <c r="AU1191">
        <v>95</v>
      </c>
      <c r="AV1191" t="str">
        <f t="shared" si="616"/>
        <v>Normal</v>
      </c>
      <c r="AW1191">
        <v>143</v>
      </c>
      <c r="AX1191" t="str">
        <f t="shared" si="617"/>
        <v>Normal</v>
      </c>
      <c r="AY1191">
        <v>4</v>
      </c>
      <c r="AZ1191" t="str">
        <f t="shared" si="618"/>
        <v>Normal</v>
      </c>
      <c r="BA1191">
        <v>14.8</v>
      </c>
      <c r="BB1191" t="str">
        <f t="shared" si="596"/>
        <v>Normal</v>
      </c>
      <c r="BC1191">
        <v>9.5</v>
      </c>
      <c r="BD1191" t="str">
        <f t="shared" si="619"/>
        <v>Normal</v>
      </c>
      <c r="BE1191">
        <v>3.1</v>
      </c>
      <c r="BF1191" t="str">
        <f t="shared" si="620"/>
        <v>Normal</v>
      </c>
      <c r="BG1191">
        <v>1</v>
      </c>
      <c r="BH1191" t="str">
        <f t="shared" si="621"/>
        <v>Toma ECA</v>
      </c>
      <c r="BI1191">
        <v>0</v>
      </c>
      <c r="BJ1191" t="str">
        <f t="shared" si="622"/>
        <v>No toma ARB</v>
      </c>
      <c r="BK1191">
        <v>0</v>
      </c>
      <c r="BL1191" t="str">
        <f t="shared" si="623"/>
        <v>No toma diureticos</v>
      </c>
      <c r="BM1191">
        <v>0</v>
      </c>
      <c r="BN1191" t="str">
        <f t="shared" si="624"/>
        <v>No toma estatinas</v>
      </c>
      <c r="BO1191">
        <v>0</v>
      </c>
      <c r="BP1191" t="str">
        <f t="shared" si="625"/>
        <v>Sano</v>
      </c>
      <c r="BQ1191">
        <v>0</v>
      </c>
      <c r="BR1191" t="str">
        <f t="shared" si="626"/>
        <v>Sano</v>
      </c>
    </row>
    <row r="1192" spans="1:70" x14ac:dyDescent="0.25">
      <c r="A1192" t="s">
        <v>1192</v>
      </c>
      <c r="B1192">
        <v>62</v>
      </c>
      <c r="C1192" t="str">
        <f t="shared" si="597"/>
        <v>Adulto Mayor</v>
      </c>
      <c r="D1192" t="s">
        <v>1</v>
      </c>
      <c r="E1192">
        <v>23.9</v>
      </c>
      <c r="F1192" t="str">
        <f t="shared" si="598"/>
        <v>Peso Normal</v>
      </c>
      <c r="G1192">
        <v>1</v>
      </c>
      <c r="H1192" t="str">
        <f t="shared" si="599"/>
        <v>Tiene herencia</v>
      </c>
      <c r="I1192">
        <v>121</v>
      </c>
      <c r="J1192">
        <v>79</v>
      </c>
      <c r="K1192">
        <v>62</v>
      </c>
      <c r="L1192" t="str">
        <f t="shared" si="600"/>
        <v>Normal</v>
      </c>
      <c r="M1192">
        <v>68</v>
      </c>
      <c r="N1192" t="str">
        <f t="shared" si="601"/>
        <v>Normal</v>
      </c>
      <c r="O1192">
        <v>2</v>
      </c>
      <c r="P1192" t="str">
        <f t="shared" si="602"/>
        <v>Ligera limitaciones</v>
      </c>
      <c r="Q1192">
        <v>0</v>
      </c>
      <c r="R1192" t="str">
        <f t="shared" si="603"/>
        <v>No tiene cetoacidosis</v>
      </c>
      <c r="S1192">
        <v>0</v>
      </c>
      <c r="T1192" t="str">
        <f t="shared" si="604"/>
        <v>No tiene Insuficiencia</v>
      </c>
      <c r="U1192">
        <v>0</v>
      </c>
      <c r="V1192" t="str">
        <f t="shared" si="605"/>
        <v>Normotenso</v>
      </c>
      <c r="W1192">
        <v>0.7</v>
      </c>
      <c r="X1192" t="str">
        <f t="shared" si="594"/>
        <v>Normal</v>
      </c>
      <c r="Y1192">
        <v>16</v>
      </c>
      <c r="Z1192" t="str">
        <f t="shared" si="595"/>
        <v>Bajo</v>
      </c>
      <c r="AA1192">
        <v>93</v>
      </c>
      <c r="AB1192" t="str">
        <f t="shared" si="606"/>
        <v>Normal</v>
      </c>
      <c r="AC1192">
        <v>16</v>
      </c>
      <c r="AD1192" t="str">
        <f t="shared" si="607"/>
        <v>Normal</v>
      </c>
      <c r="AE1192">
        <v>12</v>
      </c>
      <c r="AF1192" t="str">
        <f t="shared" si="608"/>
        <v>Normal</v>
      </c>
      <c r="AG1192">
        <v>2091</v>
      </c>
      <c r="AH1192" t="str">
        <f t="shared" si="609"/>
        <v>Poliuria</v>
      </c>
      <c r="AI1192">
        <v>1</v>
      </c>
      <c r="AJ1192" t="str">
        <f t="shared" si="610"/>
        <v>Diabetico</v>
      </c>
      <c r="AK1192">
        <v>100</v>
      </c>
      <c r="AL1192" t="str">
        <f t="shared" si="611"/>
        <v>Prediabetes</v>
      </c>
      <c r="AM1192">
        <v>5</v>
      </c>
      <c r="AN1192" t="str">
        <f t="shared" si="612"/>
        <v>Normal</v>
      </c>
      <c r="AO1192">
        <v>158</v>
      </c>
      <c r="AP1192" t="str">
        <f t="shared" si="613"/>
        <v>Normal</v>
      </c>
      <c r="AQ1192">
        <v>99</v>
      </c>
      <c r="AR1192" t="str">
        <f t="shared" si="614"/>
        <v>Normal</v>
      </c>
      <c r="AS1192">
        <v>47</v>
      </c>
      <c r="AT1192" t="str">
        <f t="shared" si="615"/>
        <v>Bajo</v>
      </c>
      <c r="AU1192">
        <v>91</v>
      </c>
      <c r="AV1192" t="str">
        <f t="shared" si="616"/>
        <v>Normal</v>
      </c>
      <c r="AW1192">
        <v>141</v>
      </c>
      <c r="AX1192" t="str">
        <f t="shared" si="617"/>
        <v>Normal</v>
      </c>
      <c r="AY1192">
        <v>3.9</v>
      </c>
      <c r="AZ1192" t="str">
        <f t="shared" si="618"/>
        <v>Normal</v>
      </c>
      <c r="BA1192">
        <v>15.1</v>
      </c>
      <c r="BB1192" t="str">
        <f t="shared" si="596"/>
        <v>Normal</v>
      </c>
      <c r="BC1192">
        <v>10.4</v>
      </c>
      <c r="BD1192" t="str">
        <f t="shared" si="619"/>
        <v>Normal</v>
      </c>
      <c r="BE1192">
        <v>4.3</v>
      </c>
      <c r="BF1192" t="str">
        <f t="shared" si="620"/>
        <v>Normal</v>
      </c>
      <c r="BG1192">
        <v>0</v>
      </c>
      <c r="BH1192" t="str">
        <f t="shared" si="621"/>
        <v>No Toma ECA</v>
      </c>
      <c r="BI1192">
        <v>1</v>
      </c>
      <c r="BJ1192" t="str">
        <f t="shared" si="622"/>
        <v>Toma ARB</v>
      </c>
      <c r="BK1192">
        <v>0</v>
      </c>
      <c r="BL1192" t="str">
        <f t="shared" si="623"/>
        <v>No toma diureticos</v>
      </c>
      <c r="BM1192">
        <v>0</v>
      </c>
      <c r="BN1192" t="str">
        <f t="shared" si="624"/>
        <v>No toma estatinas</v>
      </c>
      <c r="BO1192">
        <v>0</v>
      </c>
      <c r="BP1192" t="str">
        <f t="shared" si="625"/>
        <v>Sano</v>
      </c>
      <c r="BQ1192">
        <v>1</v>
      </c>
      <c r="BR1192" t="str">
        <f t="shared" si="626"/>
        <v>Enfermedad cardiovascular</v>
      </c>
    </row>
    <row r="1193" spans="1:70" x14ac:dyDescent="0.25">
      <c r="A1193" t="s">
        <v>1193</v>
      </c>
      <c r="B1193">
        <v>32</v>
      </c>
      <c r="C1193" t="str">
        <f t="shared" si="597"/>
        <v>Adulto</v>
      </c>
      <c r="D1193" t="s">
        <v>1</v>
      </c>
      <c r="E1193">
        <v>29.9</v>
      </c>
      <c r="F1193" t="str">
        <f t="shared" si="598"/>
        <v>Sobrepeso</v>
      </c>
      <c r="G1193">
        <v>0</v>
      </c>
      <c r="H1193" t="str">
        <f t="shared" si="599"/>
        <v>No tiene herencia</v>
      </c>
      <c r="I1193">
        <v>113</v>
      </c>
      <c r="J1193">
        <v>69</v>
      </c>
      <c r="K1193">
        <v>79</v>
      </c>
      <c r="L1193" t="str">
        <f t="shared" si="600"/>
        <v>Normal</v>
      </c>
      <c r="M1193">
        <v>64</v>
      </c>
      <c r="N1193" t="str">
        <f t="shared" si="601"/>
        <v>Normal</v>
      </c>
      <c r="O1193">
        <v>2</v>
      </c>
      <c r="P1193" t="str">
        <f t="shared" si="602"/>
        <v>Ligera limitaciones</v>
      </c>
      <c r="Q1193">
        <v>0</v>
      </c>
      <c r="R1193" t="str">
        <f t="shared" si="603"/>
        <v>No tiene cetoacidosis</v>
      </c>
      <c r="S1193">
        <v>0</v>
      </c>
      <c r="T1193" t="str">
        <f t="shared" si="604"/>
        <v>No tiene Insuficiencia</v>
      </c>
      <c r="U1193">
        <v>1</v>
      </c>
      <c r="V1193" t="str">
        <f t="shared" si="605"/>
        <v>Hipertenso</v>
      </c>
      <c r="W1193">
        <v>1.2</v>
      </c>
      <c r="X1193" t="str">
        <f t="shared" si="594"/>
        <v>Normal</v>
      </c>
      <c r="Y1193">
        <v>21</v>
      </c>
      <c r="Z1193" t="str">
        <f t="shared" si="595"/>
        <v>Normal</v>
      </c>
      <c r="AA1193">
        <v>64</v>
      </c>
      <c r="AB1193" t="str">
        <f t="shared" si="606"/>
        <v>Funcion disminuida</v>
      </c>
      <c r="AC1193">
        <v>29</v>
      </c>
      <c r="AD1193" t="str">
        <f t="shared" si="607"/>
        <v>Normal</v>
      </c>
      <c r="AE1193">
        <v>23</v>
      </c>
      <c r="AF1193" t="str">
        <f t="shared" si="608"/>
        <v>Normal</v>
      </c>
      <c r="AG1193">
        <v>1643</v>
      </c>
      <c r="AH1193" t="str">
        <f t="shared" si="609"/>
        <v>Poliuria</v>
      </c>
      <c r="AI1193">
        <v>0</v>
      </c>
      <c r="AJ1193" t="str">
        <f t="shared" si="610"/>
        <v>No Diabetico</v>
      </c>
      <c r="AK1193">
        <v>99</v>
      </c>
      <c r="AL1193" t="str">
        <f t="shared" si="611"/>
        <v>Normal</v>
      </c>
      <c r="AM1193">
        <v>5.4</v>
      </c>
      <c r="AN1193" t="str">
        <f t="shared" si="612"/>
        <v>Normal</v>
      </c>
      <c r="AO1193">
        <v>167</v>
      </c>
      <c r="AP1193" t="str">
        <f t="shared" si="613"/>
        <v>Normal</v>
      </c>
      <c r="AQ1193">
        <v>116</v>
      </c>
      <c r="AR1193" t="str">
        <f t="shared" si="614"/>
        <v>Casi normal</v>
      </c>
      <c r="AS1193">
        <v>69</v>
      </c>
      <c r="AT1193" t="str">
        <f t="shared" si="615"/>
        <v>Normal</v>
      </c>
      <c r="AU1193">
        <v>140</v>
      </c>
      <c r="AV1193" t="str">
        <f t="shared" si="616"/>
        <v>Normal</v>
      </c>
      <c r="AW1193">
        <v>138</v>
      </c>
      <c r="AX1193" t="str">
        <f t="shared" si="617"/>
        <v>Normal</v>
      </c>
      <c r="AY1193">
        <v>4</v>
      </c>
      <c r="AZ1193" t="str">
        <f t="shared" si="618"/>
        <v>Normal</v>
      </c>
      <c r="BA1193">
        <v>13.2</v>
      </c>
      <c r="BB1193" t="str">
        <f t="shared" si="596"/>
        <v>Baja</v>
      </c>
      <c r="BC1193">
        <v>9.3000000000000007</v>
      </c>
      <c r="BD1193" t="str">
        <f t="shared" si="619"/>
        <v>Normal</v>
      </c>
      <c r="BE1193">
        <v>4.4000000000000004</v>
      </c>
      <c r="BF1193" t="str">
        <f t="shared" si="620"/>
        <v>Normal</v>
      </c>
      <c r="BG1193">
        <v>0</v>
      </c>
      <c r="BH1193" t="str">
        <f t="shared" si="621"/>
        <v>No Toma ECA</v>
      </c>
      <c r="BI1193">
        <v>1</v>
      </c>
      <c r="BJ1193" t="str">
        <f t="shared" si="622"/>
        <v>Toma ARB</v>
      </c>
      <c r="BK1193">
        <v>0</v>
      </c>
      <c r="BL1193" t="str">
        <f t="shared" si="623"/>
        <v>No toma diureticos</v>
      </c>
      <c r="BM1193">
        <v>1</v>
      </c>
      <c r="BN1193" t="str">
        <f t="shared" si="624"/>
        <v>Toma estatinas</v>
      </c>
      <c r="BO1193">
        <v>0</v>
      </c>
      <c r="BP1193" t="str">
        <f t="shared" si="625"/>
        <v>Sano</v>
      </c>
      <c r="BQ1193">
        <v>1</v>
      </c>
      <c r="BR1193" t="str">
        <f t="shared" si="626"/>
        <v>Enfermedad cardiovascular</v>
      </c>
    </row>
    <row r="1194" spans="1:70" x14ac:dyDescent="0.25">
      <c r="A1194" t="s">
        <v>1194</v>
      </c>
      <c r="B1194">
        <v>51</v>
      </c>
      <c r="C1194" t="str">
        <f t="shared" si="597"/>
        <v>Adulto</v>
      </c>
      <c r="D1194" t="s">
        <v>6</v>
      </c>
      <c r="E1194">
        <v>23.5</v>
      </c>
      <c r="F1194" t="str">
        <f t="shared" si="598"/>
        <v>Peso Normal</v>
      </c>
      <c r="G1194">
        <v>0</v>
      </c>
      <c r="H1194" t="str">
        <f t="shared" si="599"/>
        <v>No tiene herencia</v>
      </c>
      <c r="I1194">
        <v>132</v>
      </c>
      <c r="J1194">
        <v>66</v>
      </c>
      <c r="K1194">
        <v>85</v>
      </c>
      <c r="L1194" t="str">
        <f t="shared" si="600"/>
        <v>Normal</v>
      </c>
      <c r="M1194">
        <v>52</v>
      </c>
      <c r="N1194" t="str">
        <f t="shared" si="601"/>
        <v>Normal</v>
      </c>
      <c r="O1194">
        <v>2</v>
      </c>
      <c r="P1194" t="str">
        <f t="shared" si="602"/>
        <v>Ligera limitaciones</v>
      </c>
      <c r="Q1194">
        <v>0</v>
      </c>
      <c r="R1194" t="str">
        <f t="shared" si="603"/>
        <v>No tiene cetoacidosis</v>
      </c>
      <c r="S1194">
        <v>0</v>
      </c>
      <c r="T1194" t="str">
        <f t="shared" si="604"/>
        <v>No tiene Insuficiencia</v>
      </c>
      <c r="U1194">
        <v>0</v>
      </c>
      <c r="V1194" t="str">
        <f t="shared" si="605"/>
        <v>Normotenso</v>
      </c>
      <c r="W1194">
        <v>0.6</v>
      </c>
      <c r="X1194" t="str">
        <f t="shared" si="594"/>
        <v>Normal</v>
      </c>
      <c r="Y1194">
        <v>28</v>
      </c>
      <c r="Z1194" t="str">
        <f t="shared" si="595"/>
        <v>Normal</v>
      </c>
      <c r="AA1194">
        <v>78</v>
      </c>
      <c r="AB1194" t="str">
        <f t="shared" si="606"/>
        <v>Funcion disminuida</v>
      </c>
      <c r="AC1194">
        <v>30</v>
      </c>
      <c r="AD1194" t="str">
        <f t="shared" si="607"/>
        <v>Microalbuminuria</v>
      </c>
      <c r="AE1194">
        <v>24</v>
      </c>
      <c r="AF1194" t="str">
        <f t="shared" si="608"/>
        <v>Normal</v>
      </c>
      <c r="AG1194">
        <v>1123</v>
      </c>
      <c r="AH1194" t="str">
        <f t="shared" si="609"/>
        <v>Poliuria</v>
      </c>
      <c r="AI1194">
        <v>0</v>
      </c>
      <c r="AJ1194" t="str">
        <f t="shared" si="610"/>
        <v>No Diabetico</v>
      </c>
      <c r="AK1194">
        <v>93</v>
      </c>
      <c r="AL1194" t="str">
        <f t="shared" si="611"/>
        <v>Normal</v>
      </c>
      <c r="AM1194">
        <v>6</v>
      </c>
      <c r="AN1194" t="str">
        <f t="shared" si="612"/>
        <v>Prediabetes</v>
      </c>
      <c r="AO1194">
        <v>151</v>
      </c>
      <c r="AP1194" t="str">
        <f t="shared" si="613"/>
        <v>Normal</v>
      </c>
      <c r="AQ1194">
        <v>97</v>
      </c>
      <c r="AR1194" t="str">
        <f t="shared" si="614"/>
        <v>Normal</v>
      </c>
      <c r="AS1194">
        <v>64</v>
      </c>
      <c r="AT1194" t="str">
        <f t="shared" si="615"/>
        <v>Normal</v>
      </c>
      <c r="AU1194">
        <v>165</v>
      </c>
      <c r="AV1194" t="str">
        <f t="shared" si="616"/>
        <v>Alto</v>
      </c>
      <c r="AW1194">
        <v>143</v>
      </c>
      <c r="AX1194" t="str">
        <f t="shared" si="617"/>
        <v>Normal</v>
      </c>
      <c r="AY1194">
        <v>4.5999999999999996</v>
      </c>
      <c r="AZ1194" t="str">
        <f t="shared" si="618"/>
        <v>Normal</v>
      </c>
      <c r="BA1194">
        <v>13.4</v>
      </c>
      <c r="BB1194" t="str">
        <f t="shared" si="596"/>
        <v>Normal</v>
      </c>
      <c r="BC1194">
        <v>9.1999999999999993</v>
      </c>
      <c r="BD1194" t="str">
        <f t="shared" si="619"/>
        <v>Normal</v>
      </c>
      <c r="BE1194">
        <v>3</v>
      </c>
      <c r="BF1194" t="str">
        <f t="shared" si="620"/>
        <v>Normal</v>
      </c>
      <c r="BG1194">
        <v>0</v>
      </c>
      <c r="BH1194" t="str">
        <f t="shared" si="621"/>
        <v>No Toma ECA</v>
      </c>
      <c r="BI1194">
        <v>0</v>
      </c>
      <c r="BJ1194" t="str">
        <f t="shared" si="622"/>
        <v>No toma ARB</v>
      </c>
      <c r="BK1194">
        <v>0</v>
      </c>
      <c r="BL1194" t="str">
        <f t="shared" si="623"/>
        <v>No toma diureticos</v>
      </c>
      <c r="BM1194">
        <v>1</v>
      </c>
      <c r="BN1194" t="str">
        <f t="shared" si="624"/>
        <v>Toma estatinas</v>
      </c>
      <c r="BO1194">
        <v>0</v>
      </c>
      <c r="BP1194" t="str">
        <f t="shared" si="625"/>
        <v>Sano</v>
      </c>
      <c r="BQ1194">
        <v>1</v>
      </c>
      <c r="BR1194" t="str">
        <f t="shared" si="626"/>
        <v>Enfermedad cardiovascular</v>
      </c>
    </row>
    <row r="1195" spans="1:70" x14ac:dyDescent="0.25">
      <c r="A1195" t="s">
        <v>1195</v>
      </c>
      <c r="B1195">
        <v>36</v>
      </c>
      <c r="C1195" t="str">
        <f t="shared" si="597"/>
        <v>Adulto</v>
      </c>
      <c r="D1195" t="s">
        <v>1</v>
      </c>
      <c r="E1195">
        <v>29.1</v>
      </c>
      <c r="F1195" t="str">
        <f t="shared" si="598"/>
        <v>Sobrepeso</v>
      </c>
      <c r="G1195">
        <v>0</v>
      </c>
      <c r="H1195" t="str">
        <f t="shared" si="599"/>
        <v>No tiene herencia</v>
      </c>
      <c r="I1195">
        <v>113</v>
      </c>
      <c r="J1195">
        <v>69</v>
      </c>
      <c r="K1195">
        <v>82</v>
      </c>
      <c r="L1195" t="str">
        <f t="shared" si="600"/>
        <v>Normal</v>
      </c>
      <c r="M1195">
        <v>68</v>
      </c>
      <c r="N1195" t="str">
        <f t="shared" si="601"/>
        <v>Normal</v>
      </c>
      <c r="O1195">
        <v>2</v>
      </c>
      <c r="P1195" t="str">
        <f t="shared" si="602"/>
        <v>Ligera limitaciones</v>
      </c>
      <c r="Q1195">
        <v>0</v>
      </c>
      <c r="R1195" t="str">
        <f t="shared" si="603"/>
        <v>No tiene cetoacidosis</v>
      </c>
      <c r="S1195">
        <v>0</v>
      </c>
      <c r="T1195" t="str">
        <f t="shared" si="604"/>
        <v>No tiene Insuficiencia</v>
      </c>
      <c r="U1195">
        <v>1</v>
      </c>
      <c r="V1195" t="str">
        <f t="shared" si="605"/>
        <v>Hipertenso</v>
      </c>
      <c r="W1195">
        <v>1</v>
      </c>
      <c r="X1195" t="str">
        <f t="shared" si="594"/>
        <v>Normal</v>
      </c>
      <c r="Y1195">
        <v>25</v>
      </c>
      <c r="Z1195" t="str">
        <f t="shared" si="595"/>
        <v>Normal</v>
      </c>
      <c r="AA1195">
        <v>93</v>
      </c>
      <c r="AB1195" t="str">
        <f t="shared" si="606"/>
        <v>Normal</v>
      </c>
      <c r="AC1195">
        <v>17</v>
      </c>
      <c r="AD1195" t="str">
        <f t="shared" si="607"/>
        <v>Normal</v>
      </c>
      <c r="AE1195">
        <v>15</v>
      </c>
      <c r="AF1195" t="str">
        <f t="shared" si="608"/>
        <v>Normal</v>
      </c>
      <c r="AG1195">
        <v>2167</v>
      </c>
      <c r="AH1195" t="str">
        <f t="shared" si="609"/>
        <v>Poliuria</v>
      </c>
      <c r="AI1195">
        <v>1</v>
      </c>
      <c r="AJ1195" t="str">
        <f t="shared" si="610"/>
        <v>Diabetico</v>
      </c>
      <c r="AK1195">
        <v>95</v>
      </c>
      <c r="AL1195" t="str">
        <f t="shared" si="611"/>
        <v>Normal</v>
      </c>
      <c r="AM1195">
        <v>5.8</v>
      </c>
      <c r="AN1195" t="str">
        <f t="shared" si="612"/>
        <v>Prediabetes</v>
      </c>
      <c r="AO1195">
        <v>162</v>
      </c>
      <c r="AP1195" t="str">
        <f t="shared" si="613"/>
        <v>Normal</v>
      </c>
      <c r="AQ1195">
        <v>84</v>
      </c>
      <c r="AR1195" t="str">
        <f t="shared" si="614"/>
        <v>Normal</v>
      </c>
      <c r="AS1195">
        <v>66</v>
      </c>
      <c r="AT1195" t="str">
        <f t="shared" si="615"/>
        <v>Normal</v>
      </c>
      <c r="AU1195">
        <v>126</v>
      </c>
      <c r="AV1195" t="str">
        <f t="shared" si="616"/>
        <v>Normal</v>
      </c>
      <c r="AW1195">
        <v>141</v>
      </c>
      <c r="AX1195" t="str">
        <f t="shared" si="617"/>
        <v>Normal</v>
      </c>
      <c r="AY1195">
        <v>3.9</v>
      </c>
      <c r="AZ1195" t="str">
        <f t="shared" si="618"/>
        <v>Normal</v>
      </c>
      <c r="BA1195">
        <v>14.5</v>
      </c>
      <c r="BB1195" t="str">
        <f t="shared" si="596"/>
        <v>Normal</v>
      </c>
      <c r="BC1195">
        <v>8.9</v>
      </c>
      <c r="BD1195" t="str">
        <f t="shared" si="619"/>
        <v>Normal</v>
      </c>
      <c r="BE1195">
        <v>4.3</v>
      </c>
      <c r="BF1195" t="str">
        <f t="shared" si="620"/>
        <v>Normal</v>
      </c>
      <c r="BG1195">
        <v>1</v>
      </c>
      <c r="BH1195" t="str">
        <f t="shared" si="621"/>
        <v>Toma ECA</v>
      </c>
      <c r="BI1195">
        <v>1</v>
      </c>
      <c r="BJ1195" t="str">
        <f t="shared" si="622"/>
        <v>Toma ARB</v>
      </c>
      <c r="BK1195">
        <v>1</v>
      </c>
      <c r="BL1195" t="str">
        <f t="shared" si="623"/>
        <v>Toma diureticos</v>
      </c>
      <c r="BM1195">
        <v>0</v>
      </c>
      <c r="BN1195" t="str">
        <f t="shared" si="624"/>
        <v>No toma estatinas</v>
      </c>
      <c r="BO1195">
        <v>0</v>
      </c>
      <c r="BP1195" t="str">
        <f t="shared" si="625"/>
        <v>Sano</v>
      </c>
      <c r="BQ1195">
        <v>0</v>
      </c>
      <c r="BR1195" t="str">
        <f t="shared" si="626"/>
        <v>Sano</v>
      </c>
    </row>
    <row r="1196" spans="1:70" x14ac:dyDescent="0.25">
      <c r="A1196" t="s">
        <v>1196</v>
      </c>
      <c r="B1196">
        <v>69</v>
      </c>
      <c r="C1196" t="str">
        <f t="shared" si="597"/>
        <v>Adulto Mayor</v>
      </c>
      <c r="D1196" t="s">
        <v>1</v>
      </c>
      <c r="E1196">
        <v>19.2</v>
      </c>
      <c r="F1196" t="str">
        <f t="shared" si="598"/>
        <v>Peso Normal</v>
      </c>
      <c r="G1196">
        <v>0</v>
      </c>
      <c r="H1196" t="str">
        <f t="shared" si="599"/>
        <v>No tiene herencia</v>
      </c>
      <c r="I1196">
        <v>127</v>
      </c>
      <c r="J1196">
        <v>81</v>
      </c>
      <c r="K1196">
        <v>65</v>
      </c>
      <c r="L1196" t="str">
        <f t="shared" si="600"/>
        <v>Normal</v>
      </c>
      <c r="M1196">
        <v>67</v>
      </c>
      <c r="N1196" t="str">
        <f t="shared" si="601"/>
        <v>Normal</v>
      </c>
      <c r="O1196">
        <v>1</v>
      </c>
      <c r="P1196" t="str">
        <f t="shared" si="602"/>
        <v>Sin limitaciones</v>
      </c>
      <c r="Q1196">
        <v>0</v>
      </c>
      <c r="R1196" t="str">
        <f t="shared" si="603"/>
        <v>No tiene cetoacidosis</v>
      </c>
      <c r="S1196">
        <v>0</v>
      </c>
      <c r="T1196" t="str">
        <f t="shared" si="604"/>
        <v>No tiene Insuficiencia</v>
      </c>
      <c r="U1196">
        <v>1</v>
      </c>
      <c r="V1196" t="str">
        <f t="shared" si="605"/>
        <v>Hipertenso</v>
      </c>
      <c r="W1196">
        <v>0.9</v>
      </c>
      <c r="X1196" t="str">
        <f t="shared" si="594"/>
        <v>Normal</v>
      </c>
      <c r="Y1196">
        <v>21</v>
      </c>
      <c r="Z1196" t="str">
        <f t="shared" si="595"/>
        <v>Normal</v>
      </c>
      <c r="AA1196">
        <v>119</v>
      </c>
      <c r="AB1196" t="str">
        <f t="shared" si="606"/>
        <v>Normal</v>
      </c>
      <c r="AC1196">
        <v>18</v>
      </c>
      <c r="AD1196" t="str">
        <f t="shared" si="607"/>
        <v>Normal</v>
      </c>
      <c r="AE1196">
        <v>12</v>
      </c>
      <c r="AF1196" t="str">
        <f t="shared" si="608"/>
        <v>Normal</v>
      </c>
      <c r="AG1196">
        <v>1931</v>
      </c>
      <c r="AH1196" t="str">
        <f t="shared" si="609"/>
        <v>Poliuria</v>
      </c>
      <c r="AI1196">
        <v>0</v>
      </c>
      <c r="AJ1196" t="str">
        <f t="shared" si="610"/>
        <v>No Diabetico</v>
      </c>
      <c r="AK1196">
        <v>90</v>
      </c>
      <c r="AL1196" t="str">
        <f t="shared" si="611"/>
        <v>Normal</v>
      </c>
      <c r="AM1196">
        <v>5</v>
      </c>
      <c r="AN1196" t="str">
        <f t="shared" si="612"/>
        <v>Normal</v>
      </c>
      <c r="AO1196">
        <v>178</v>
      </c>
      <c r="AP1196" t="str">
        <f t="shared" si="613"/>
        <v>Normal</v>
      </c>
      <c r="AQ1196">
        <v>107</v>
      </c>
      <c r="AR1196" t="str">
        <f t="shared" si="614"/>
        <v>Casi normal</v>
      </c>
      <c r="AS1196">
        <v>54</v>
      </c>
      <c r="AT1196" t="str">
        <f t="shared" si="615"/>
        <v>Bajo</v>
      </c>
      <c r="AU1196">
        <v>85</v>
      </c>
      <c r="AV1196" t="str">
        <f t="shared" si="616"/>
        <v>Normal</v>
      </c>
      <c r="AW1196">
        <v>137</v>
      </c>
      <c r="AX1196" t="str">
        <f t="shared" si="617"/>
        <v>Normal</v>
      </c>
      <c r="AY1196">
        <v>4.7</v>
      </c>
      <c r="AZ1196" t="str">
        <f t="shared" si="618"/>
        <v>Normal</v>
      </c>
      <c r="BA1196">
        <v>15.3</v>
      </c>
      <c r="BB1196" t="str">
        <f t="shared" si="596"/>
        <v>Normal</v>
      </c>
      <c r="BC1196">
        <v>9.1</v>
      </c>
      <c r="BD1196" t="str">
        <f t="shared" si="619"/>
        <v>Normal</v>
      </c>
      <c r="BE1196">
        <v>3</v>
      </c>
      <c r="BF1196" t="str">
        <f t="shared" si="620"/>
        <v>Normal</v>
      </c>
      <c r="BG1196">
        <v>1</v>
      </c>
      <c r="BH1196" t="str">
        <f t="shared" si="621"/>
        <v>Toma ECA</v>
      </c>
      <c r="BI1196">
        <v>1</v>
      </c>
      <c r="BJ1196" t="str">
        <f t="shared" si="622"/>
        <v>Toma ARB</v>
      </c>
      <c r="BK1196">
        <v>1</v>
      </c>
      <c r="BL1196" t="str">
        <f t="shared" si="623"/>
        <v>Toma diureticos</v>
      </c>
      <c r="BM1196">
        <v>1</v>
      </c>
      <c r="BN1196" t="str">
        <f t="shared" si="624"/>
        <v>Toma estatinas</v>
      </c>
      <c r="BO1196">
        <v>0</v>
      </c>
      <c r="BP1196" t="str">
        <f t="shared" si="625"/>
        <v>Sano</v>
      </c>
      <c r="BQ1196">
        <v>0</v>
      </c>
      <c r="BR1196" t="str">
        <f t="shared" si="626"/>
        <v>Sano</v>
      </c>
    </row>
    <row r="1197" spans="1:70" x14ac:dyDescent="0.25">
      <c r="A1197" t="s">
        <v>1197</v>
      </c>
      <c r="B1197">
        <v>73</v>
      </c>
      <c r="C1197" t="str">
        <f t="shared" si="597"/>
        <v>Adulto Mayor</v>
      </c>
      <c r="D1197" t="s">
        <v>1</v>
      </c>
      <c r="E1197">
        <v>33.200000000000003</v>
      </c>
      <c r="F1197" t="str">
        <f t="shared" si="598"/>
        <v>Obesidad I</v>
      </c>
      <c r="G1197">
        <v>0</v>
      </c>
      <c r="H1197" t="str">
        <f t="shared" si="599"/>
        <v>No tiene herencia</v>
      </c>
      <c r="I1197">
        <v>177</v>
      </c>
      <c r="J1197">
        <v>107</v>
      </c>
      <c r="K1197">
        <v>79</v>
      </c>
      <c r="L1197" t="str">
        <f t="shared" si="600"/>
        <v>Normal</v>
      </c>
      <c r="M1197">
        <v>43</v>
      </c>
      <c r="N1197" t="str">
        <f t="shared" si="601"/>
        <v>Intermedia</v>
      </c>
      <c r="O1197">
        <v>4</v>
      </c>
      <c r="P1197" t="str">
        <f t="shared" si="602"/>
        <v>Incapacidad</v>
      </c>
      <c r="Q1197">
        <v>0</v>
      </c>
      <c r="R1197" t="str">
        <f t="shared" si="603"/>
        <v>No tiene cetoacidosis</v>
      </c>
      <c r="S1197">
        <v>1</v>
      </c>
      <c r="T1197" t="str">
        <f t="shared" si="604"/>
        <v>Tiene Insuficiencia</v>
      </c>
      <c r="U1197">
        <v>1</v>
      </c>
      <c r="V1197" t="str">
        <f t="shared" si="605"/>
        <v>Hipertenso</v>
      </c>
      <c r="W1197">
        <v>2.2999999999999998</v>
      </c>
      <c r="X1197" t="str">
        <f t="shared" si="594"/>
        <v>Alto</v>
      </c>
      <c r="Y1197">
        <v>69</v>
      </c>
      <c r="Z1197" t="str">
        <f t="shared" si="595"/>
        <v>Elevado</v>
      </c>
      <c r="AA1197">
        <v>18</v>
      </c>
      <c r="AB1197" t="str">
        <f t="shared" si="606"/>
        <v>Dismucion grave</v>
      </c>
      <c r="AC1197">
        <v>2243</v>
      </c>
      <c r="AD1197" t="str">
        <f t="shared" si="607"/>
        <v>Proteinuria</v>
      </c>
      <c r="AE1197">
        <v>1794</v>
      </c>
      <c r="AF1197" t="str">
        <f t="shared" si="608"/>
        <v>Macroalbuminuria</v>
      </c>
      <c r="AG1197">
        <v>785</v>
      </c>
      <c r="AH1197" t="str">
        <f t="shared" si="609"/>
        <v>Poliuria</v>
      </c>
      <c r="AI1197">
        <v>1</v>
      </c>
      <c r="AJ1197" t="str">
        <f t="shared" si="610"/>
        <v>Diabetico</v>
      </c>
      <c r="AK1197">
        <v>145</v>
      </c>
      <c r="AL1197" t="str">
        <f t="shared" si="611"/>
        <v>Diabetes</v>
      </c>
      <c r="AM1197">
        <v>7.1</v>
      </c>
      <c r="AN1197" t="str">
        <f t="shared" si="612"/>
        <v>Diabetes</v>
      </c>
      <c r="AO1197">
        <v>293</v>
      </c>
      <c r="AP1197" t="str">
        <f t="shared" si="613"/>
        <v>Riesgo</v>
      </c>
      <c r="AQ1197">
        <v>204</v>
      </c>
      <c r="AR1197" t="str">
        <f t="shared" si="614"/>
        <v>Muy alto</v>
      </c>
      <c r="AS1197">
        <v>39</v>
      </c>
      <c r="AT1197" t="str">
        <f t="shared" si="615"/>
        <v>Bajo</v>
      </c>
      <c r="AU1197">
        <v>351</v>
      </c>
      <c r="AV1197" t="str">
        <f t="shared" si="616"/>
        <v>Alto</v>
      </c>
      <c r="AW1197">
        <v>133</v>
      </c>
      <c r="AX1197" t="str">
        <f t="shared" si="617"/>
        <v>Bajo</v>
      </c>
      <c r="AY1197">
        <v>6.4</v>
      </c>
      <c r="AZ1197" t="str">
        <f t="shared" si="618"/>
        <v>Alto</v>
      </c>
      <c r="BA1197">
        <v>10.7</v>
      </c>
      <c r="BB1197" t="str">
        <f t="shared" si="596"/>
        <v>Baja</v>
      </c>
      <c r="BC1197">
        <v>8.5</v>
      </c>
      <c r="BD1197" t="str">
        <f t="shared" si="619"/>
        <v>Normal</v>
      </c>
      <c r="BE1197">
        <v>6.5</v>
      </c>
      <c r="BF1197" t="str">
        <f t="shared" si="620"/>
        <v>Alto</v>
      </c>
      <c r="BG1197">
        <v>0</v>
      </c>
      <c r="BH1197" t="str">
        <f t="shared" si="621"/>
        <v>No Toma ECA</v>
      </c>
      <c r="BI1197">
        <v>0</v>
      </c>
      <c r="BJ1197" t="str">
        <f t="shared" si="622"/>
        <v>No toma ARB</v>
      </c>
      <c r="BK1197">
        <v>0</v>
      </c>
      <c r="BL1197" t="str">
        <f t="shared" si="623"/>
        <v>No toma diureticos</v>
      </c>
      <c r="BM1197">
        <v>0</v>
      </c>
      <c r="BN1197" t="str">
        <f t="shared" si="624"/>
        <v>No toma estatinas</v>
      </c>
      <c r="BO1197">
        <v>1</v>
      </c>
      <c r="BP1197" t="str">
        <f t="shared" si="625"/>
        <v>Enfermedad renal</v>
      </c>
      <c r="BQ1197">
        <v>1</v>
      </c>
      <c r="BR1197" t="str">
        <f t="shared" si="626"/>
        <v>Enfermedad cardiovascular</v>
      </c>
    </row>
    <row r="1198" spans="1:70" x14ac:dyDescent="0.25">
      <c r="A1198" t="s">
        <v>1198</v>
      </c>
      <c r="B1198">
        <v>54</v>
      </c>
      <c r="C1198" t="str">
        <f t="shared" si="597"/>
        <v>Adulto</v>
      </c>
      <c r="D1198" t="s">
        <v>1</v>
      </c>
      <c r="E1198">
        <v>23.4</v>
      </c>
      <c r="F1198" t="str">
        <f t="shared" si="598"/>
        <v>Peso Normal</v>
      </c>
      <c r="G1198">
        <v>0</v>
      </c>
      <c r="H1198" t="str">
        <f t="shared" si="599"/>
        <v>No tiene herencia</v>
      </c>
      <c r="I1198">
        <v>108</v>
      </c>
      <c r="J1198">
        <v>69</v>
      </c>
      <c r="K1198">
        <v>77</v>
      </c>
      <c r="L1198" t="str">
        <f t="shared" si="600"/>
        <v>Normal</v>
      </c>
      <c r="M1198">
        <v>68</v>
      </c>
      <c r="N1198" t="str">
        <f t="shared" si="601"/>
        <v>Normal</v>
      </c>
      <c r="O1198">
        <v>1</v>
      </c>
      <c r="P1198" t="str">
        <f t="shared" si="602"/>
        <v>Sin limitaciones</v>
      </c>
      <c r="Q1198">
        <v>0</v>
      </c>
      <c r="R1198" t="str">
        <f t="shared" si="603"/>
        <v>No tiene cetoacidosis</v>
      </c>
      <c r="S1198">
        <v>0</v>
      </c>
      <c r="T1198" t="str">
        <f t="shared" si="604"/>
        <v>No tiene Insuficiencia</v>
      </c>
      <c r="U1198">
        <v>1</v>
      </c>
      <c r="V1198" t="str">
        <f t="shared" si="605"/>
        <v>Hipertenso</v>
      </c>
      <c r="W1198">
        <v>1.2</v>
      </c>
      <c r="X1198" t="str">
        <f t="shared" si="594"/>
        <v>Normal</v>
      </c>
      <c r="Y1198">
        <v>28</v>
      </c>
      <c r="Z1198" t="str">
        <f t="shared" si="595"/>
        <v>Normal</v>
      </c>
      <c r="AA1198">
        <v>96</v>
      </c>
      <c r="AB1198" t="str">
        <f t="shared" si="606"/>
        <v>Normal</v>
      </c>
      <c r="AC1198">
        <v>21</v>
      </c>
      <c r="AD1198" t="str">
        <f t="shared" si="607"/>
        <v>Normal</v>
      </c>
      <c r="AE1198">
        <v>18</v>
      </c>
      <c r="AF1198" t="str">
        <f t="shared" si="608"/>
        <v>Normal</v>
      </c>
      <c r="AG1198">
        <v>1334</v>
      </c>
      <c r="AH1198" t="str">
        <f t="shared" si="609"/>
        <v>Poliuria</v>
      </c>
      <c r="AI1198">
        <v>0</v>
      </c>
      <c r="AJ1198" t="str">
        <f t="shared" si="610"/>
        <v>No Diabetico</v>
      </c>
      <c r="AK1198">
        <v>104</v>
      </c>
      <c r="AL1198" t="str">
        <f t="shared" si="611"/>
        <v>Prediabetes</v>
      </c>
      <c r="AM1198">
        <v>6</v>
      </c>
      <c r="AN1198" t="str">
        <f t="shared" si="612"/>
        <v>Prediabetes</v>
      </c>
      <c r="AO1198">
        <v>171</v>
      </c>
      <c r="AP1198" t="str">
        <f t="shared" si="613"/>
        <v>Normal</v>
      </c>
      <c r="AQ1198">
        <v>92</v>
      </c>
      <c r="AR1198" t="str">
        <f t="shared" si="614"/>
        <v>Normal</v>
      </c>
      <c r="AS1198">
        <v>44</v>
      </c>
      <c r="AT1198" t="str">
        <f t="shared" si="615"/>
        <v>Bajo</v>
      </c>
      <c r="AU1198">
        <v>107</v>
      </c>
      <c r="AV1198" t="str">
        <f t="shared" si="616"/>
        <v>Normal</v>
      </c>
      <c r="AW1198">
        <v>141</v>
      </c>
      <c r="AX1198" t="str">
        <f t="shared" si="617"/>
        <v>Normal</v>
      </c>
      <c r="AY1198">
        <v>4</v>
      </c>
      <c r="AZ1198" t="str">
        <f t="shared" si="618"/>
        <v>Normal</v>
      </c>
      <c r="BA1198">
        <v>15.4</v>
      </c>
      <c r="BB1198" t="str">
        <f t="shared" si="596"/>
        <v>Normal</v>
      </c>
      <c r="BC1198">
        <v>9.9</v>
      </c>
      <c r="BD1198" t="str">
        <f t="shared" si="619"/>
        <v>Normal</v>
      </c>
      <c r="BE1198">
        <v>3.6</v>
      </c>
      <c r="BF1198" t="str">
        <f t="shared" si="620"/>
        <v>Normal</v>
      </c>
      <c r="BG1198">
        <v>0</v>
      </c>
      <c r="BH1198" t="str">
        <f t="shared" si="621"/>
        <v>No Toma ECA</v>
      </c>
      <c r="BI1198">
        <v>1</v>
      </c>
      <c r="BJ1198" t="str">
        <f t="shared" si="622"/>
        <v>Toma ARB</v>
      </c>
      <c r="BK1198">
        <v>0</v>
      </c>
      <c r="BL1198" t="str">
        <f t="shared" si="623"/>
        <v>No toma diureticos</v>
      </c>
      <c r="BM1198">
        <v>1</v>
      </c>
      <c r="BN1198" t="str">
        <f t="shared" si="624"/>
        <v>Toma estatinas</v>
      </c>
      <c r="BO1198">
        <v>0</v>
      </c>
      <c r="BP1198" t="str">
        <f t="shared" si="625"/>
        <v>Sano</v>
      </c>
      <c r="BQ1198">
        <v>1</v>
      </c>
      <c r="BR1198" t="str">
        <f t="shared" si="626"/>
        <v>Enfermedad cardiovascular</v>
      </c>
    </row>
    <row r="1199" spans="1:70" x14ac:dyDescent="0.25">
      <c r="A1199" t="s">
        <v>1199</v>
      </c>
      <c r="B1199">
        <v>69</v>
      </c>
      <c r="C1199" t="str">
        <f t="shared" si="597"/>
        <v>Adulto Mayor</v>
      </c>
      <c r="D1199" t="s">
        <v>1</v>
      </c>
      <c r="E1199">
        <v>36</v>
      </c>
      <c r="F1199" t="str">
        <f t="shared" si="598"/>
        <v>Obesidad II</v>
      </c>
      <c r="G1199">
        <v>1</v>
      </c>
      <c r="H1199" t="str">
        <f t="shared" si="599"/>
        <v>Tiene herencia</v>
      </c>
      <c r="I1199">
        <v>163</v>
      </c>
      <c r="J1199">
        <v>100</v>
      </c>
      <c r="K1199">
        <v>82</v>
      </c>
      <c r="L1199" t="str">
        <f t="shared" si="600"/>
        <v>Normal</v>
      </c>
      <c r="M1199">
        <v>27</v>
      </c>
      <c r="N1199" t="str">
        <f t="shared" si="601"/>
        <v>Reducida</v>
      </c>
      <c r="O1199">
        <v>2</v>
      </c>
      <c r="P1199" t="str">
        <f t="shared" si="602"/>
        <v>Ligera limitaciones</v>
      </c>
      <c r="Q1199">
        <v>1</v>
      </c>
      <c r="R1199" t="str">
        <f t="shared" si="603"/>
        <v>Tiene cetoacidosis</v>
      </c>
      <c r="S1199">
        <v>1</v>
      </c>
      <c r="T1199" t="str">
        <f t="shared" si="604"/>
        <v>Tiene Insuficiencia</v>
      </c>
      <c r="U1199">
        <v>1</v>
      </c>
      <c r="V1199" t="str">
        <f t="shared" si="605"/>
        <v>Hipertenso</v>
      </c>
      <c r="W1199">
        <v>3.9</v>
      </c>
      <c r="X1199" t="str">
        <f t="shared" si="594"/>
        <v>Alto</v>
      </c>
      <c r="Y1199">
        <v>50</v>
      </c>
      <c r="Z1199" t="str">
        <f t="shared" si="595"/>
        <v>Normal</v>
      </c>
      <c r="AA1199">
        <v>29</v>
      </c>
      <c r="AB1199" t="str">
        <f t="shared" si="606"/>
        <v>Dismucion grave</v>
      </c>
      <c r="AC1199">
        <v>2787</v>
      </c>
      <c r="AD1199" t="str">
        <f t="shared" si="607"/>
        <v>Proteinuria</v>
      </c>
      <c r="AE1199">
        <v>1950</v>
      </c>
      <c r="AF1199" t="str">
        <f t="shared" si="608"/>
        <v>Macroalbuminuria</v>
      </c>
      <c r="AG1199">
        <v>543</v>
      </c>
      <c r="AH1199" t="str">
        <f t="shared" si="609"/>
        <v>Poliuria</v>
      </c>
      <c r="AI1199">
        <v>1</v>
      </c>
      <c r="AJ1199" t="str">
        <f t="shared" si="610"/>
        <v>Diabetico</v>
      </c>
      <c r="AK1199">
        <v>125</v>
      </c>
      <c r="AL1199" t="str">
        <f t="shared" si="611"/>
        <v>Prediabetes</v>
      </c>
      <c r="AM1199">
        <v>10.199999999999999</v>
      </c>
      <c r="AN1199" t="str">
        <f t="shared" si="612"/>
        <v>Diabetes</v>
      </c>
      <c r="AO1199">
        <v>261</v>
      </c>
      <c r="AP1199" t="str">
        <f t="shared" si="613"/>
        <v>Riesgo</v>
      </c>
      <c r="AQ1199">
        <v>143</v>
      </c>
      <c r="AR1199" t="str">
        <f t="shared" si="614"/>
        <v>Limite alto</v>
      </c>
      <c r="AS1199">
        <v>27</v>
      </c>
      <c r="AT1199" t="str">
        <f t="shared" si="615"/>
        <v>Bajo</v>
      </c>
      <c r="AU1199">
        <v>309</v>
      </c>
      <c r="AV1199" t="str">
        <f t="shared" si="616"/>
        <v>Alto</v>
      </c>
      <c r="AW1199">
        <v>130</v>
      </c>
      <c r="AX1199" t="str">
        <f t="shared" si="617"/>
        <v>Bajo</v>
      </c>
      <c r="AY1199">
        <v>6.9</v>
      </c>
      <c r="AZ1199" t="str">
        <f t="shared" si="618"/>
        <v>Alto</v>
      </c>
      <c r="BA1199">
        <v>8.8000000000000007</v>
      </c>
      <c r="BB1199" t="str">
        <f t="shared" si="596"/>
        <v>Baja</v>
      </c>
      <c r="BC1199">
        <v>7.6</v>
      </c>
      <c r="BD1199" t="str">
        <f t="shared" si="619"/>
        <v>Bajo</v>
      </c>
      <c r="BE1199">
        <v>5.4</v>
      </c>
      <c r="BF1199" t="str">
        <f t="shared" si="620"/>
        <v>Alto</v>
      </c>
      <c r="BG1199">
        <v>0</v>
      </c>
      <c r="BH1199" t="str">
        <f t="shared" si="621"/>
        <v>No Toma ECA</v>
      </c>
      <c r="BI1199">
        <v>0</v>
      </c>
      <c r="BJ1199" t="str">
        <f t="shared" si="622"/>
        <v>No toma ARB</v>
      </c>
      <c r="BK1199">
        <v>0</v>
      </c>
      <c r="BL1199" t="str">
        <f t="shared" si="623"/>
        <v>No toma diureticos</v>
      </c>
      <c r="BM1199">
        <v>0</v>
      </c>
      <c r="BN1199" t="str">
        <f t="shared" si="624"/>
        <v>No toma estatinas</v>
      </c>
      <c r="BO1199">
        <v>1</v>
      </c>
      <c r="BP1199" t="str">
        <f t="shared" si="625"/>
        <v>Enfermedad renal</v>
      </c>
      <c r="BQ1199">
        <v>0</v>
      </c>
      <c r="BR1199" t="str">
        <f t="shared" si="626"/>
        <v>Sano</v>
      </c>
    </row>
    <row r="1200" spans="1:70" x14ac:dyDescent="0.25">
      <c r="A1200" t="s">
        <v>1200</v>
      </c>
      <c r="B1200">
        <v>68</v>
      </c>
      <c r="C1200" t="str">
        <f t="shared" si="597"/>
        <v>Adulto Mayor</v>
      </c>
      <c r="D1200" t="s">
        <v>1</v>
      </c>
      <c r="E1200">
        <v>36.6</v>
      </c>
      <c r="F1200" t="str">
        <f t="shared" si="598"/>
        <v>Obesidad II</v>
      </c>
      <c r="G1200">
        <v>0</v>
      </c>
      <c r="H1200" t="str">
        <f t="shared" si="599"/>
        <v>No tiene herencia</v>
      </c>
      <c r="I1200">
        <v>184</v>
      </c>
      <c r="J1200">
        <v>102</v>
      </c>
      <c r="K1200">
        <v>95</v>
      </c>
      <c r="L1200" t="str">
        <f t="shared" si="600"/>
        <v>Normal</v>
      </c>
      <c r="M1200">
        <v>45</v>
      </c>
      <c r="N1200" t="str">
        <f t="shared" si="601"/>
        <v>Intermedia</v>
      </c>
      <c r="O1200">
        <v>2</v>
      </c>
      <c r="P1200" t="str">
        <f t="shared" si="602"/>
        <v>Ligera limitaciones</v>
      </c>
      <c r="Q1200">
        <v>0</v>
      </c>
      <c r="R1200" t="str">
        <f t="shared" si="603"/>
        <v>No tiene cetoacidosis</v>
      </c>
      <c r="S1200">
        <v>1</v>
      </c>
      <c r="T1200" t="str">
        <f t="shared" si="604"/>
        <v>Tiene Insuficiencia</v>
      </c>
      <c r="U1200">
        <v>1</v>
      </c>
      <c r="V1200" t="str">
        <f t="shared" si="605"/>
        <v>Hipertenso</v>
      </c>
      <c r="W1200">
        <v>1.7</v>
      </c>
      <c r="X1200" t="str">
        <f t="shared" si="594"/>
        <v>Alto</v>
      </c>
      <c r="Y1200">
        <v>105</v>
      </c>
      <c r="Z1200" t="str">
        <f t="shared" si="595"/>
        <v>Riesgo</v>
      </c>
      <c r="AA1200">
        <v>40</v>
      </c>
      <c r="AB1200" t="str">
        <f t="shared" si="606"/>
        <v>Funcion disminuida moderada</v>
      </c>
      <c r="AC1200">
        <v>1625</v>
      </c>
      <c r="AD1200" t="str">
        <f t="shared" si="607"/>
        <v>Proteinuria</v>
      </c>
      <c r="AE1200">
        <v>1300</v>
      </c>
      <c r="AF1200" t="str">
        <f t="shared" si="608"/>
        <v>Macroalbuminuria</v>
      </c>
      <c r="AG1200">
        <v>657</v>
      </c>
      <c r="AH1200" t="str">
        <f t="shared" si="609"/>
        <v>Poliuria</v>
      </c>
      <c r="AI1200">
        <v>0</v>
      </c>
      <c r="AJ1200" t="str">
        <f t="shared" si="610"/>
        <v>No Diabetico</v>
      </c>
      <c r="AK1200">
        <v>213</v>
      </c>
      <c r="AL1200" t="str">
        <f t="shared" si="611"/>
        <v>Diabetes</v>
      </c>
      <c r="AM1200">
        <v>10</v>
      </c>
      <c r="AN1200" t="str">
        <f t="shared" si="612"/>
        <v>Diabetes</v>
      </c>
      <c r="AO1200">
        <v>279</v>
      </c>
      <c r="AP1200" t="str">
        <f t="shared" si="613"/>
        <v>Riesgo</v>
      </c>
      <c r="AQ1200">
        <v>165</v>
      </c>
      <c r="AR1200" t="str">
        <f t="shared" si="614"/>
        <v>Alto</v>
      </c>
      <c r="AS1200">
        <v>31</v>
      </c>
      <c r="AT1200" t="str">
        <f t="shared" si="615"/>
        <v>Bajo</v>
      </c>
      <c r="AU1200">
        <v>234</v>
      </c>
      <c r="AV1200" t="str">
        <f t="shared" si="616"/>
        <v>Alto</v>
      </c>
      <c r="AW1200">
        <v>132</v>
      </c>
      <c r="AX1200" t="str">
        <f t="shared" si="617"/>
        <v>Bajo</v>
      </c>
      <c r="AY1200">
        <v>5.4</v>
      </c>
      <c r="AZ1200" t="str">
        <f t="shared" si="618"/>
        <v>Alto</v>
      </c>
      <c r="BA1200">
        <v>9.9</v>
      </c>
      <c r="BB1200" t="str">
        <f t="shared" si="596"/>
        <v>Baja</v>
      </c>
      <c r="BC1200">
        <v>8.4</v>
      </c>
      <c r="BD1200" t="str">
        <f t="shared" si="619"/>
        <v>Bajo</v>
      </c>
      <c r="BE1200">
        <v>6.2</v>
      </c>
      <c r="BF1200" t="str">
        <f t="shared" si="620"/>
        <v>Alto</v>
      </c>
      <c r="BG1200">
        <v>0</v>
      </c>
      <c r="BH1200" t="str">
        <f t="shared" si="621"/>
        <v>No Toma ECA</v>
      </c>
      <c r="BI1200">
        <v>1</v>
      </c>
      <c r="BJ1200" t="str">
        <f t="shared" si="622"/>
        <v>Toma ARB</v>
      </c>
      <c r="BK1200">
        <v>0</v>
      </c>
      <c r="BL1200" t="str">
        <f t="shared" si="623"/>
        <v>No toma diureticos</v>
      </c>
      <c r="BM1200">
        <v>1</v>
      </c>
      <c r="BN1200" t="str">
        <f t="shared" si="624"/>
        <v>Toma estatinas</v>
      </c>
      <c r="BO1200">
        <v>1</v>
      </c>
      <c r="BP1200" t="str">
        <f t="shared" si="625"/>
        <v>Enfermedad renal</v>
      </c>
      <c r="BQ1200">
        <v>0</v>
      </c>
      <c r="BR1200" t="str">
        <f t="shared" si="626"/>
        <v>Sano</v>
      </c>
    </row>
    <row r="1201" spans="1:70" x14ac:dyDescent="0.25">
      <c r="A1201" t="s">
        <v>1201</v>
      </c>
      <c r="B1201">
        <v>47</v>
      </c>
      <c r="C1201" t="str">
        <f t="shared" si="597"/>
        <v>Adulto</v>
      </c>
      <c r="D1201" t="s">
        <v>6</v>
      </c>
      <c r="E1201">
        <v>19.5</v>
      </c>
      <c r="F1201" t="str">
        <f t="shared" si="598"/>
        <v>Peso Normal</v>
      </c>
      <c r="G1201">
        <v>0</v>
      </c>
      <c r="H1201" t="str">
        <f t="shared" si="599"/>
        <v>No tiene herencia</v>
      </c>
      <c r="I1201">
        <v>117</v>
      </c>
      <c r="J1201">
        <v>69</v>
      </c>
      <c r="K1201">
        <v>75</v>
      </c>
      <c r="L1201" t="str">
        <f t="shared" si="600"/>
        <v>Normal</v>
      </c>
      <c r="M1201">
        <v>58</v>
      </c>
      <c r="N1201" t="str">
        <f t="shared" si="601"/>
        <v>Normal</v>
      </c>
      <c r="O1201">
        <v>2</v>
      </c>
      <c r="P1201" t="str">
        <f t="shared" si="602"/>
        <v>Ligera limitaciones</v>
      </c>
      <c r="Q1201">
        <v>0</v>
      </c>
      <c r="R1201" t="str">
        <f t="shared" si="603"/>
        <v>No tiene cetoacidosis</v>
      </c>
      <c r="S1201">
        <v>0</v>
      </c>
      <c r="T1201" t="str">
        <f t="shared" si="604"/>
        <v>No tiene Insuficiencia</v>
      </c>
      <c r="U1201">
        <v>0</v>
      </c>
      <c r="V1201" t="str">
        <f t="shared" si="605"/>
        <v>Normotenso</v>
      </c>
      <c r="W1201">
        <v>1.1000000000000001</v>
      </c>
      <c r="X1201" t="str">
        <f t="shared" si="594"/>
        <v>Alto</v>
      </c>
      <c r="Y1201">
        <v>28</v>
      </c>
      <c r="Z1201" t="str">
        <f t="shared" si="595"/>
        <v>Normal</v>
      </c>
      <c r="AA1201">
        <v>60</v>
      </c>
      <c r="AB1201" t="str">
        <f t="shared" si="606"/>
        <v>Funcion disminuida</v>
      </c>
      <c r="AC1201">
        <v>13</v>
      </c>
      <c r="AD1201" t="str">
        <f t="shared" si="607"/>
        <v>Normal</v>
      </c>
      <c r="AE1201">
        <v>10</v>
      </c>
      <c r="AF1201" t="str">
        <f t="shared" si="608"/>
        <v>Normal</v>
      </c>
      <c r="AG1201">
        <v>1671</v>
      </c>
      <c r="AH1201" t="str">
        <f t="shared" si="609"/>
        <v>Poliuria</v>
      </c>
      <c r="AI1201">
        <v>1</v>
      </c>
      <c r="AJ1201" t="str">
        <f t="shared" si="610"/>
        <v>Diabetico</v>
      </c>
      <c r="AK1201">
        <v>125</v>
      </c>
      <c r="AL1201" t="str">
        <f t="shared" si="611"/>
        <v>Prediabetes</v>
      </c>
      <c r="AM1201">
        <v>6.3</v>
      </c>
      <c r="AN1201" t="str">
        <f t="shared" si="612"/>
        <v>Prediabetes</v>
      </c>
      <c r="AO1201">
        <v>200</v>
      </c>
      <c r="AP1201" t="str">
        <f t="shared" si="613"/>
        <v>Alto</v>
      </c>
      <c r="AQ1201">
        <v>121</v>
      </c>
      <c r="AR1201" t="str">
        <f t="shared" si="614"/>
        <v>Casi normal</v>
      </c>
      <c r="AS1201">
        <v>65</v>
      </c>
      <c r="AT1201" t="str">
        <f t="shared" si="615"/>
        <v>Normal</v>
      </c>
      <c r="AU1201">
        <v>90</v>
      </c>
      <c r="AV1201" t="str">
        <f t="shared" si="616"/>
        <v>Normal</v>
      </c>
      <c r="AW1201">
        <v>143</v>
      </c>
      <c r="AX1201" t="str">
        <f t="shared" si="617"/>
        <v>Normal</v>
      </c>
      <c r="AY1201">
        <v>4.9000000000000004</v>
      </c>
      <c r="AZ1201" t="str">
        <f t="shared" si="618"/>
        <v>Normal</v>
      </c>
      <c r="BA1201">
        <v>15.4</v>
      </c>
      <c r="BB1201" t="str">
        <f t="shared" si="596"/>
        <v>Normal</v>
      </c>
      <c r="BC1201">
        <v>10.3</v>
      </c>
      <c r="BD1201" t="str">
        <f t="shared" si="619"/>
        <v>Normal</v>
      </c>
      <c r="BE1201">
        <v>3.2</v>
      </c>
      <c r="BF1201" t="str">
        <f t="shared" si="620"/>
        <v>Normal</v>
      </c>
      <c r="BG1201">
        <v>1</v>
      </c>
      <c r="BH1201" t="str">
        <f t="shared" si="621"/>
        <v>Toma ECA</v>
      </c>
      <c r="BI1201">
        <v>1</v>
      </c>
      <c r="BJ1201" t="str">
        <f t="shared" si="622"/>
        <v>Toma ARB</v>
      </c>
      <c r="BK1201">
        <v>0</v>
      </c>
      <c r="BL1201" t="str">
        <f t="shared" si="623"/>
        <v>No toma diureticos</v>
      </c>
      <c r="BM1201">
        <v>0</v>
      </c>
      <c r="BN1201" t="str">
        <f t="shared" si="624"/>
        <v>No toma estatinas</v>
      </c>
      <c r="BO1201">
        <v>0</v>
      </c>
      <c r="BP1201" t="str">
        <f t="shared" si="625"/>
        <v>Sano</v>
      </c>
      <c r="BQ1201">
        <v>0</v>
      </c>
      <c r="BR1201" t="str">
        <f t="shared" si="626"/>
        <v>Sano</v>
      </c>
    </row>
    <row r="1202" spans="1:70" x14ac:dyDescent="0.25">
      <c r="A1202" t="s">
        <v>1202</v>
      </c>
      <c r="B1202">
        <v>64</v>
      </c>
      <c r="C1202" t="str">
        <f t="shared" si="597"/>
        <v>Adulto Mayor</v>
      </c>
      <c r="D1202" t="s">
        <v>1</v>
      </c>
      <c r="E1202">
        <v>28.1</v>
      </c>
      <c r="F1202" t="str">
        <f t="shared" si="598"/>
        <v>Sobrepeso</v>
      </c>
      <c r="G1202">
        <v>1</v>
      </c>
      <c r="H1202" t="str">
        <f t="shared" si="599"/>
        <v>Tiene herencia</v>
      </c>
      <c r="I1202">
        <v>121</v>
      </c>
      <c r="J1202">
        <v>83</v>
      </c>
      <c r="K1202">
        <v>73</v>
      </c>
      <c r="L1202" t="str">
        <f t="shared" si="600"/>
        <v>Normal</v>
      </c>
      <c r="M1202">
        <v>54</v>
      </c>
      <c r="N1202" t="str">
        <f t="shared" si="601"/>
        <v>Normal</v>
      </c>
      <c r="O1202">
        <v>1</v>
      </c>
      <c r="P1202" t="str">
        <f t="shared" si="602"/>
        <v>Sin limitaciones</v>
      </c>
      <c r="Q1202">
        <v>0</v>
      </c>
      <c r="R1202" t="str">
        <f t="shared" si="603"/>
        <v>No tiene cetoacidosis</v>
      </c>
      <c r="S1202">
        <v>0</v>
      </c>
      <c r="T1202" t="str">
        <f t="shared" si="604"/>
        <v>No tiene Insuficiencia</v>
      </c>
      <c r="U1202">
        <v>0</v>
      </c>
      <c r="V1202" t="str">
        <f t="shared" si="605"/>
        <v>Normotenso</v>
      </c>
      <c r="W1202">
        <v>1.1000000000000001</v>
      </c>
      <c r="X1202" t="str">
        <f t="shared" si="594"/>
        <v>Normal</v>
      </c>
      <c r="Y1202">
        <v>37</v>
      </c>
      <c r="Z1202" t="str">
        <f t="shared" si="595"/>
        <v>Normal</v>
      </c>
      <c r="AA1202">
        <v>85</v>
      </c>
      <c r="AB1202" t="str">
        <f t="shared" si="606"/>
        <v>Funcion disminuida</v>
      </c>
      <c r="AC1202">
        <v>15</v>
      </c>
      <c r="AD1202" t="str">
        <f t="shared" si="607"/>
        <v>Normal</v>
      </c>
      <c r="AE1202">
        <v>12</v>
      </c>
      <c r="AF1202" t="str">
        <f t="shared" si="608"/>
        <v>Normal</v>
      </c>
      <c r="AG1202">
        <v>2334</v>
      </c>
      <c r="AH1202" t="str">
        <f t="shared" si="609"/>
        <v>Poliuria</v>
      </c>
      <c r="AI1202">
        <v>0</v>
      </c>
      <c r="AJ1202" t="str">
        <f t="shared" si="610"/>
        <v>No Diabetico</v>
      </c>
      <c r="AK1202">
        <v>113</v>
      </c>
      <c r="AL1202" t="str">
        <f t="shared" si="611"/>
        <v>Prediabetes</v>
      </c>
      <c r="AM1202">
        <v>5.4</v>
      </c>
      <c r="AN1202" t="str">
        <f t="shared" si="612"/>
        <v>Normal</v>
      </c>
      <c r="AO1202">
        <v>172</v>
      </c>
      <c r="AP1202" t="str">
        <f t="shared" si="613"/>
        <v>Normal</v>
      </c>
      <c r="AQ1202">
        <v>86</v>
      </c>
      <c r="AR1202" t="str">
        <f t="shared" si="614"/>
        <v>Normal</v>
      </c>
      <c r="AS1202">
        <v>46</v>
      </c>
      <c r="AT1202" t="str">
        <f t="shared" si="615"/>
        <v>Bajo</v>
      </c>
      <c r="AU1202">
        <v>144</v>
      </c>
      <c r="AV1202" t="str">
        <f t="shared" si="616"/>
        <v>Normal</v>
      </c>
      <c r="AW1202">
        <v>136</v>
      </c>
      <c r="AX1202" t="str">
        <f t="shared" si="617"/>
        <v>Normal</v>
      </c>
      <c r="AY1202">
        <v>3.9</v>
      </c>
      <c r="AZ1202" t="str">
        <f t="shared" si="618"/>
        <v>Normal</v>
      </c>
      <c r="BA1202">
        <v>13</v>
      </c>
      <c r="BB1202" t="str">
        <f t="shared" si="596"/>
        <v>Baja</v>
      </c>
      <c r="BC1202">
        <v>9.3000000000000007</v>
      </c>
      <c r="BD1202" t="str">
        <f t="shared" si="619"/>
        <v>Normal</v>
      </c>
      <c r="BE1202">
        <v>2.7</v>
      </c>
      <c r="BF1202" t="str">
        <f t="shared" si="620"/>
        <v>Normal</v>
      </c>
      <c r="BG1202">
        <v>0</v>
      </c>
      <c r="BH1202" t="str">
        <f t="shared" si="621"/>
        <v>No Toma ECA</v>
      </c>
      <c r="BI1202">
        <v>1</v>
      </c>
      <c r="BJ1202" t="str">
        <f t="shared" si="622"/>
        <v>Toma ARB</v>
      </c>
      <c r="BK1202">
        <v>0</v>
      </c>
      <c r="BL1202" t="str">
        <f t="shared" si="623"/>
        <v>No toma diureticos</v>
      </c>
      <c r="BM1202">
        <v>1</v>
      </c>
      <c r="BN1202" t="str">
        <f t="shared" si="624"/>
        <v>Toma estatinas</v>
      </c>
      <c r="BO1202">
        <v>0</v>
      </c>
      <c r="BP1202" t="str">
        <f t="shared" si="625"/>
        <v>Sano</v>
      </c>
      <c r="BQ1202">
        <v>0</v>
      </c>
      <c r="BR1202" t="str">
        <f t="shared" si="626"/>
        <v>Sano</v>
      </c>
    </row>
    <row r="1203" spans="1:70" x14ac:dyDescent="0.25">
      <c r="A1203" t="s">
        <v>1203</v>
      </c>
      <c r="B1203">
        <v>62</v>
      </c>
      <c r="C1203" t="str">
        <f t="shared" si="597"/>
        <v>Adulto Mayor</v>
      </c>
      <c r="D1203" t="s">
        <v>6</v>
      </c>
      <c r="E1203">
        <v>29.3</v>
      </c>
      <c r="F1203" t="str">
        <f t="shared" si="598"/>
        <v>Sobrepeso</v>
      </c>
      <c r="G1203">
        <v>0</v>
      </c>
      <c r="H1203" t="str">
        <f t="shared" si="599"/>
        <v>No tiene herencia</v>
      </c>
      <c r="I1203">
        <v>148</v>
      </c>
      <c r="J1203">
        <v>109</v>
      </c>
      <c r="K1203">
        <v>94</v>
      </c>
      <c r="L1203" t="str">
        <f t="shared" si="600"/>
        <v>Normal</v>
      </c>
      <c r="M1203">
        <v>32</v>
      </c>
      <c r="N1203" t="str">
        <f t="shared" si="601"/>
        <v>Reducida</v>
      </c>
      <c r="O1203">
        <v>3</v>
      </c>
      <c r="P1203" t="str">
        <f t="shared" si="602"/>
        <v>Limitacion marcada</v>
      </c>
      <c r="Q1203">
        <v>1</v>
      </c>
      <c r="R1203" t="str">
        <f t="shared" si="603"/>
        <v>Tiene cetoacidosis</v>
      </c>
      <c r="S1203">
        <v>1</v>
      </c>
      <c r="T1203" t="str">
        <f t="shared" si="604"/>
        <v>Tiene Insuficiencia</v>
      </c>
      <c r="U1203">
        <v>1</v>
      </c>
      <c r="V1203" t="str">
        <f t="shared" si="605"/>
        <v>Hipertenso</v>
      </c>
      <c r="W1203">
        <v>2.4</v>
      </c>
      <c r="X1203" t="str">
        <f t="shared" si="594"/>
        <v>Alto</v>
      </c>
      <c r="Y1203">
        <v>89</v>
      </c>
      <c r="Z1203" t="str">
        <f t="shared" si="595"/>
        <v>Elevado</v>
      </c>
      <c r="AA1203">
        <v>30</v>
      </c>
      <c r="AB1203" t="str">
        <f t="shared" si="606"/>
        <v>Funcion disminuida moderada</v>
      </c>
      <c r="AC1203">
        <v>2068</v>
      </c>
      <c r="AD1203" t="str">
        <f t="shared" si="607"/>
        <v>Proteinuria</v>
      </c>
      <c r="AE1203">
        <v>1861</v>
      </c>
      <c r="AF1203" t="str">
        <f t="shared" si="608"/>
        <v>Macroalbuminuria</v>
      </c>
      <c r="AG1203">
        <v>352</v>
      </c>
      <c r="AH1203" t="str">
        <f t="shared" si="609"/>
        <v>Oliguria</v>
      </c>
      <c r="AI1203">
        <v>1</v>
      </c>
      <c r="AJ1203" t="str">
        <f t="shared" si="610"/>
        <v>Diabetico</v>
      </c>
      <c r="AK1203">
        <v>162</v>
      </c>
      <c r="AL1203" t="str">
        <f t="shared" si="611"/>
        <v>Diabetes</v>
      </c>
      <c r="AM1203">
        <v>9.6999999999999993</v>
      </c>
      <c r="AN1203" t="str">
        <f t="shared" si="612"/>
        <v>Diabetes</v>
      </c>
      <c r="AO1203">
        <v>254</v>
      </c>
      <c r="AP1203" t="str">
        <f t="shared" si="613"/>
        <v>Riesgo</v>
      </c>
      <c r="AQ1203">
        <v>173</v>
      </c>
      <c r="AR1203" t="str">
        <f t="shared" si="614"/>
        <v>Alto</v>
      </c>
      <c r="AS1203">
        <v>28</v>
      </c>
      <c r="AT1203" t="str">
        <f t="shared" si="615"/>
        <v>Bajo</v>
      </c>
      <c r="AU1203">
        <v>183</v>
      </c>
      <c r="AV1203" t="str">
        <f t="shared" si="616"/>
        <v>Alto</v>
      </c>
      <c r="AW1203">
        <v>133</v>
      </c>
      <c r="AX1203" t="str">
        <f t="shared" si="617"/>
        <v>Bajo</v>
      </c>
      <c r="AY1203">
        <v>5.0999999999999996</v>
      </c>
      <c r="AZ1203" t="str">
        <f t="shared" si="618"/>
        <v>Alto</v>
      </c>
      <c r="BA1203">
        <v>8.3000000000000007</v>
      </c>
      <c r="BB1203" t="str">
        <f t="shared" si="596"/>
        <v>Baja</v>
      </c>
      <c r="BC1203">
        <v>8.1999999999999993</v>
      </c>
      <c r="BD1203" t="str">
        <f t="shared" si="619"/>
        <v>Bajo</v>
      </c>
      <c r="BE1203">
        <v>4.7</v>
      </c>
      <c r="BF1203" t="str">
        <f t="shared" si="620"/>
        <v>Alto</v>
      </c>
      <c r="BG1203">
        <v>1</v>
      </c>
      <c r="BH1203" t="str">
        <f t="shared" si="621"/>
        <v>Toma ECA</v>
      </c>
      <c r="BI1203">
        <v>1</v>
      </c>
      <c r="BJ1203" t="str">
        <f t="shared" si="622"/>
        <v>Toma ARB</v>
      </c>
      <c r="BK1203">
        <v>1</v>
      </c>
      <c r="BL1203" t="str">
        <f t="shared" si="623"/>
        <v>Toma diureticos</v>
      </c>
      <c r="BM1203">
        <v>0</v>
      </c>
      <c r="BN1203" t="str">
        <f t="shared" si="624"/>
        <v>No toma estatinas</v>
      </c>
      <c r="BO1203">
        <v>1</v>
      </c>
      <c r="BP1203" t="str">
        <f t="shared" si="625"/>
        <v>Enfermedad renal</v>
      </c>
      <c r="BQ1203">
        <v>1</v>
      </c>
      <c r="BR1203" t="str">
        <f t="shared" si="626"/>
        <v>Enfermedad cardiovascular</v>
      </c>
    </row>
    <row r="1204" spans="1:70" x14ac:dyDescent="0.25">
      <c r="A1204" t="s">
        <v>1204</v>
      </c>
      <c r="B1204">
        <v>82</v>
      </c>
      <c r="C1204" t="str">
        <f t="shared" si="597"/>
        <v>Adulto Mayor</v>
      </c>
      <c r="D1204" t="s">
        <v>1</v>
      </c>
      <c r="E1204">
        <v>39.700000000000003</v>
      </c>
      <c r="F1204" t="str">
        <f t="shared" si="598"/>
        <v>Obesidad II</v>
      </c>
      <c r="G1204">
        <v>1</v>
      </c>
      <c r="H1204" t="str">
        <f t="shared" si="599"/>
        <v>Tiene herencia</v>
      </c>
      <c r="I1204">
        <v>182</v>
      </c>
      <c r="J1204">
        <v>105</v>
      </c>
      <c r="K1204">
        <v>92</v>
      </c>
      <c r="L1204" t="str">
        <f t="shared" si="600"/>
        <v>Normal</v>
      </c>
      <c r="M1204">
        <v>30</v>
      </c>
      <c r="N1204" t="str">
        <f t="shared" si="601"/>
        <v>Reducida</v>
      </c>
      <c r="O1204">
        <v>2</v>
      </c>
      <c r="P1204" t="str">
        <f t="shared" si="602"/>
        <v>Ligera limitaciones</v>
      </c>
      <c r="Q1204">
        <v>1</v>
      </c>
      <c r="R1204" t="str">
        <f t="shared" si="603"/>
        <v>Tiene cetoacidosis</v>
      </c>
      <c r="S1204">
        <v>1</v>
      </c>
      <c r="T1204" t="str">
        <f t="shared" si="604"/>
        <v>Tiene Insuficiencia</v>
      </c>
      <c r="U1204">
        <v>1</v>
      </c>
      <c r="V1204" t="str">
        <f t="shared" si="605"/>
        <v>Hipertenso</v>
      </c>
      <c r="W1204">
        <v>2.9</v>
      </c>
      <c r="X1204" t="str">
        <f t="shared" si="594"/>
        <v>Alto</v>
      </c>
      <c r="Y1204">
        <v>109</v>
      </c>
      <c r="Z1204" t="str">
        <f t="shared" si="595"/>
        <v>Riesgo</v>
      </c>
      <c r="AA1204">
        <v>31</v>
      </c>
      <c r="AB1204" t="str">
        <f t="shared" si="606"/>
        <v>Funcion disminuida moderada</v>
      </c>
      <c r="AC1204">
        <v>1369</v>
      </c>
      <c r="AD1204" t="str">
        <f t="shared" si="607"/>
        <v>Proteinuria</v>
      </c>
      <c r="AE1204">
        <v>1095</v>
      </c>
      <c r="AF1204" t="str">
        <f t="shared" si="608"/>
        <v>Macroalbuminuria</v>
      </c>
      <c r="AG1204">
        <v>704</v>
      </c>
      <c r="AH1204" t="str">
        <f t="shared" si="609"/>
        <v>Poliuria</v>
      </c>
      <c r="AI1204">
        <v>1</v>
      </c>
      <c r="AJ1204" t="str">
        <f t="shared" si="610"/>
        <v>Diabetico</v>
      </c>
      <c r="AK1204">
        <v>219</v>
      </c>
      <c r="AL1204" t="str">
        <f t="shared" si="611"/>
        <v>Diabetes</v>
      </c>
      <c r="AM1204">
        <v>6.9</v>
      </c>
      <c r="AN1204" t="str">
        <f t="shared" si="612"/>
        <v>Diabetes</v>
      </c>
      <c r="AO1204">
        <v>237</v>
      </c>
      <c r="AP1204" t="str">
        <f t="shared" si="613"/>
        <v>Alto</v>
      </c>
      <c r="AQ1204">
        <v>202</v>
      </c>
      <c r="AR1204" t="str">
        <f t="shared" si="614"/>
        <v>Muy alto</v>
      </c>
      <c r="AS1204">
        <v>25</v>
      </c>
      <c r="AT1204" t="str">
        <f t="shared" si="615"/>
        <v>Bajo</v>
      </c>
      <c r="AU1204">
        <v>265</v>
      </c>
      <c r="AV1204" t="str">
        <f t="shared" si="616"/>
        <v>Alto</v>
      </c>
      <c r="AW1204">
        <v>125</v>
      </c>
      <c r="AX1204" t="str">
        <f t="shared" si="617"/>
        <v>Bajo</v>
      </c>
      <c r="AY1204">
        <v>6.4</v>
      </c>
      <c r="AZ1204" t="str">
        <f t="shared" si="618"/>
        <v>Alto</v>
      </c>
      <c r="BA1204">
        <v>7.5</v>
      </c>
      <c r="BB1204" t="str">
        <f t="shared" si="596"/>
        <v>Baja</v>
      </c>
      <c r="BC1204">
        <v>8.1999999999999993</v>
      </c>
      <c r="BD1204" t="str">
        <f t="shared" si="619"/>
        <v>Bajo</v>
      </c>
      <c r="BE1204">
        <v>6.4</v>
      </c>
      <c r="BF1204" t="str">
        <f t="shared" si="620"/>
        <v>Alto</v>
      </c>
      <c r="BG1204">
        <v>1</v>
      </c>
      <c r="BH1204" t="str">
        <f t="shared" si="621"/>
        <v>Toma ECA</v>
      </c>
      <c r="BI1204">
        <v>0</v>
      </c>
      <c r="BJ1204" t="str">
        <f t="shared" si="622"/>
        <v>No toma ARB</v>
      </c>
      <c r="BK1204">
        <v>0</v>
      </c>
      <c r="BL1204" t="str">
        <f t="shared" si="623"/>
        <v>No toma diureticos</v>
      </c>
      <c r="BM1204">
        <v>0</v>
      </c>
      <c r="BN1204" t="str">
        <f t="shared" si="624"/>
        <v>No toma estatinas</v>
      </c>
      <c r="BO1204">
        <v>1</v>
      </c>
      <c r="BP1204" t="str">
        <f t="shared" si="625"/>
        <v>Enfermedad renal</v>
      </c>
      <c r="BQ1204">
        <v>0</v>
      </c>
      <c r="BR1204" t="str">
        <f t="shared" si="626"/>
        <v>Sano</v>
      </c>
    </row>
    <row r="1205" spans="1:70" x14ac:dyDescent="0.25">
      <c r="A1205" t="s">
        <v>1205</v>
      </c>
      <c r="B1205">
        <v>59</v>
      </c>
      <c r="C1205" t="str">
        <f t="shared" si="597"/>
        <v>Adulto</v>
      </c>
      <c r="D1205" t="s">
        <v>6</v>
      </c>
      <c r="E1205">
        <v>22.3</v>
      </c>
      <c r="F1205" t="str">
        <f t="shared" si="598"/>
        <v>Peso Normal</v>
      </c>
      <c r="G1205">
        <v>1</v>
      </c>
      <c r="H1205" t="str">
        <f t="shared" si="599"/>
        <v>Tiene herencia</v>
      </c>
      <c r="I1205">
        <v>131</v>
      </c>
      <c r="J1205">
        <v>81</v>
      </c>
      <c r="K1205">
        <v>60</v>
      </c>
      <c r="L1205" t="str">
        <f t="shared" si="600"/>
        <v>Normal</v>
      </c>
      <c r="M1205">
        <v>51</v>
      </c>
      <c r="N1205" t="str">
        <f t="shared" si="601"/>
        <v>Normal</v>
      </c>
      <c r="O1205">
        <v>1</v>
      </c>
      <c r="P1205" t="str">
        <f t="shared" si="602"/>
        <v>Sin limitaciones</v>
      </c>
      <c r="Q1205">
        <v>0</v>
      </c>
      <c r="R1205" t="str">
        <f t="shared" si="603"/>
        <v>No tiene cetoacidosis</v>
      </c>
      <c r="S1205">
        <v>0</v>
      </c>
      <c r="T1205" t="str">
        <f t="shared" si="604"/>
        <v>No tiene Insuficiencia</v>
      </c>
      <c r="U1205">
        <v>0</v>
      </c>
      <c r="V1205" t="str">
        <f t="shared" si="605"/>
        <v>Normotenso</v>
      </c>
      <c r="W1205">
        <v>0.9</v>
      </c>
      <c r="X1205" t="str">
        <f t="shared" si="594"/>
        <v>Normal</v>
      </c>
      <c r="Y1205">
        <v>40</v>
      </c>
      <c r="Z1205" t="str">
        <f t="shared" si="595"/>
        <v>Normal</v>
      </c>
      <c r="AA1205">
        <v>81</v>
      </c>
      <c r="AB1205" t="str">
        <f t="shared" si="606"/>
        <v>Funcion disminuida</v>
      </c>
      <c r="AC1205">
        <v>6</v>
      </c>
      <c r="AD1205" t="str">
        <f t="shared" si="607"/>
        <v>Normal</v>
      </c>
      <c r="AE1205">
        <v>4</v>
      </c>
      <c r="AF1205" t="str">
        <f t="shared" si="608"/>
        <v>Normal</v>
      </c>
      <c r="AG1205">
        <v>1480</v>
      </c>
      <c r="AH1205" t="str">
        <f t="shared" si="609"/>
        <v>Poliuria</v>
      </c>
      <c r="AI1205">
        <v>1</v>
      </c>
      <c r="AJ1205" t="str">
        <f t="shared" si="610"/>
        <v>Diabetico</v>
      </c>
      <c r="AK1205">
        <v>111</v>
      </c>
      <c r="AL1205" t="str">
        <f t="shared" si="611"/>
        <v>Prediabetes</v>
      </c>
      <c r="AM1205">
        <v>5.2</v>
      </c>
      <c r="AN1205" t="str">
        <f t="shared" si="612"/>
        <v>Normal</v>
      </c>
      <c r="AO1205">
        <v>211</v>
      </c>
      <c r="AP1205" t="str">
        <f t="shared" si="613"/>
        <v>Alto</v>
      </c>
      <c r="AQ1205">
        <v>101</v>
      </c>
      <c r="AR1205" t="str">
        <f t="shared" si="614"/>
        <v>Casi normal</v>
      </c>
      <c r="AS1205">
        <v>68</v>
      </c>
      <c r="AT1205" t="str">
        <f t="shared" si="615"/>
        <v>Normal</v>
      </c>
      <c r="AU1205">
        <v>135</v>
      </c>
      <c r="AV1205" t="str">
        <f t="shared" si="616"/>
        <v>Normal</v>
      </c>
      <c r="AW1205">
        <v>138</v>
      </c>
      <c r="AX1205" t="str">
        <f t="shared" si="617"/>
        <v>Normal</v>
      </c>
      <c r="AY1205">
        <v>4.4000000000000004</v>
      </c>
      <c r="AZ1205" t="str">
        <f t="shared" si="618"/>
        <v>Normal</v>
      </c>
      <c r="BA1205">
        <v>14.8</v>
      </c>
      <c r="BB1205" t="str">
        <f t="shared" si="596"/>
        <v>Normal</v>
      </c>
      <c r="BC1205">
        <v>9.9</v>
      </c>
      <c r="BD1205" t="str">
        <f t="shared" si="619"/>
        <v>Normal</v>
      </c>
      <c r="BE1205">
        <v>3.5</v>
      </c>
      <c r="BF1205" t="str">
        <f t="shared" si="620"/>
        <v>Normal</v>
      </c>
      <c r="BG1205">
        <v>1</v>
      </c>
      <c r="BH1205" t="str">
        <f t="shared" si="621"/>
        <v>Toma ECA</v>
      </c>
      <c r="BI1205">
        <v>0</v>
      </c>
      <c r="BJ1205" t="str">
        <f t="shared" si="622"/>
        <v>No toma ARB</v>
      </c>
      <c r="BK1205">
        <v>0</v>
      </c>
      <c r="BL1205" t="str">
        <f t="shared" si="623"/>
        <v>No toma diureticos</v>
      </c>
      <c r="BM1205">
        <v>1</v>
      </c>
      <c r="BN1205" t="str">
        <f t="shared" si="624"/>
        <v>Toma estatinas</v>
      </c>
      <c r="BO1205">
        <v>0</v>
      </c>
      <c r="BP1205" t="str">
        <f t="shared" si="625"/>
        <v>Sano</v>
      </c>
      <c r="BQ1205">
        <v>0</v>
      </c>
      <c r="BR1205" t="str">
        <f t="shared" si="626"/>
        <v>Sano</v>
      </c>
    </row>
    <row r="1206" spans="1:70" x14ac:dyDescent="0.25">
      <c r="A1206" t="s">
        <v>1206</v>
      </c>
      <c r="B1206">
        <v>64</v>
      </c>
      <c r="C1206" t="str">
        <f t="shared" si="597"/>
        <v>Adulto Mayor</v>
      </c>
      <c r="D1206" t="s">
        <v>1</v>
      </c>
      <c r="E1206">
        <v>36.6</v>
      </c>
      <c r="F1206" t="str">
        <f t="shared" si="598"/>
        <v>Obesidad II</v>
      </c>
      <c r="G1206">
        <v>1</v>
      </c>
      <c r="H1206" t="str">
        <f t="shared" si="599"/>
        <v>Tiene herencia</v>
      </c>
      <c r="I1206">
        <v>154</v>
      </c>
      <c r="J1206">
        <v>102</v>
      </c>
      <c r="K1206">
        <v>105</v>
      </c>
      <c r="L1206" t="str">
        <f t="shared" si="600"/>
        <v>Taquicardia</v>
      </c>
      <c r="M1206">
        <v>35</v>
      </c>
      <c r="N1206" t="str">
        <f t="shared" si="601"/>
        <v>Reducida</v>
      </c>
      <c r="O1206">
        <v>3</v>
      </c>
      <c r="P1206" t="str">
        <f t="shared" si="602"/>
        <v>Limitacion marcada</v>
      </c>
      <c r="Q1206">
        <v>0</v>
      </c>
      <c r="R1206" t="str">
        <f t="shared" si="603"/>
        <v>No tiene cetoacidosis</v>
      </c>
      <c r="S1206">
        <v>0</v>
      </c>
      <c r="T1206" t="str">
        <f t="shared" si="604"/>
        <v>No tiene Insuficiencia</v>
      </c>
      <c r="U1206">
        <v>1</v>
      </c>
      <c r="V1206" t="str">
        <f t="shared" si="605"/>
        <v>Hipertenso</v>
      </c>
      <c r="W1206">
        <v>2.4</v>
      </c>
      <c r="X1206" t="str">
        <f t="shared" si="594"/>
        <v>Alto</v>
      </c>
      <c r="Y1206">
        <v>64</v>
      </c>
      <c r="Z1206" t="str">
        <f t="shared" si="595"/>
        <v>Elevado</v>
      </c>
      <c r="AA1206">
        <v>31</v>
      </c>
      <c r="AB1206" t="str">
        <f t="shared" si="606"/>
        <v>Funcion disminuida moderada</v>
      </c>
      <c r="AC1206">
        <v>431</v>
      </c>
      <c r="AD1206" t="str">
        <f t="shared" si="607"/>
        <v>Proteinuria</v>
      </c>
      <c r="AE1206">
        <v>344</v>
      </c>
      <c r="AF1206" t="str">
        <f t="shared" si="608"/>
        <v>Macroalbuminuria</v>
      </c>
      <c r="AG1206">
        <v>308</v>
      </c>
      <c r="AH1206" t="str">
        <f t="shared" si="609"/>
        <v>Oliguria</v>
      </c>
      <c r="AI1206">
        <v>0</v>
      </c>
      <c r="AJ1206" t="str">
        <f t="shared" si="610"/>
        <v>No Diabetico</v>
      </c>
      <c r="AK1206">
        <v>218</v>
      </c>
      <c r="AL1206" t="str">
        <f t="shared" si="611"/>
        <v>Diabetes</v>
      </c>
      <c r="AM1206">
        <v>8.1999999999999993</v>
      </c>
      <c r="AN1206" t="str">
        <f t="shared" si="612"/>
        <v>Diabetes</v>
      </c>
      <c r="AO1206">
        <v>226</v>
      </c>
      <c r="AP1206" t="str">
        <f t="shared" si="613"/>
        <v>Alto</v>
      </c>
      <c r="AQ1206">
        <v>157</v>
      </c>
      <c r="AR1206" t="str">
        <f t="shared" si="614"/>
        <v>Limite alto</v>
      </c>
      <c r="AS1206">
        <v>25</v>
      </c>
      <c r="AT1206" t="str">
        <f t="shared" si="615"/>
        <v>Bajo</v>
      </c>
      <c r="AU1206">
        <v>369</v>
      </c>
      <c r="AV1206" t="str">
        <f t="shared" si="616"/>
        <v>Alto</v>
      </c>
      <c r="AW1206">
        <v>140</v>
      </c>
      <c r="AX1206" t="str">
        <f t="shared" si="617"/>
        <v>Normal</v>
      </c>
      <c r="AY1206">
        <v>5.2</v>
      </c>
      <c r="AZ1206" t="str">
        <f t="shared" si="618"/>
        <v>Alto</v>
      </c>
      <c r="BA1206">
        <v>7.6</v>
      </c>
      <c r="BB1206" t="str">
        <f t="shared" si="596"/>
        <v>Baja</v>
      </c>
      <c r="BC1206">
        <v>8</v>
      </c>
      <c r="BD1206" t="str">
        <f t="shared" si="619"/>
        <v>Bajo</v>
      </c>
      <c r="BE1206">
        <v>4.7</v>
      </c>
      <c r="BF1206" t="str">
        <f t="shared" si="620"/>
        <v>Alto</v>
      </c>
      <c r="BG1206">
        <v>0</v>
      </c>
      <c r="BH1206" t="str">
        <f t="shared" si="621"/>
        <v>No Toma ECA</v>
      </c>
      <c r="BI1206">
        <v>1</v>
      </c>
      <c r="BJ1206" t="str">
        <f t="shared" si="622"/>
        <v>Toma ARB</v>
      </c>
      <c r="BK1206">
        <v>1</v>
      </c>
      <c r="BL1206" t="str">
        <f t="shared" si="623"/>
        <v>Toma diureticos</v>
      </c>
      <c r="BM1206">
        <v>0</v>
      </c>
      <c r="BN1206" t="str">
        <f t="shared" si="624"/>
        <v>No toma estatinas</v>
      </c>
      <c r="BO1206">
        <v>1</v>
      </c>
      <c r="BP1206" t="str">
        <f t="shared" si="625"/>
        <v>Enfermedad renal</v>
      </c>
      <c r="BQ1206">
        <v>1</v>
      </c>
      <c r="BR1206" t="str">
        <f t="shared" si="626"/>
        <v>Enfermedad cardiovascular</v>
      </c>
    </row>
    <row r="1207" spans="1:70" x14ac:dyDescent="0.25">
      <c r="A1207" t="s">
        <v>1207</v>
      </c>
      <c r="B1207">
        <v>51</v>
      </c>
      <c r="C1207" t="str">
        <f t="shared" si="597"/>
        <v>Adulto</v>
      </c>
      <c r="D1207" t="s">
        <v>6</v>
      </c>
      <c r="E1207">
        <v>27.3</v>
      </c>
      <c r="F1207" t="str">
        <f t="shared" si="598"/>
        <v>Sobrepeso</v>
      </c>
      <c r="G1207">
        <v>1</v>
      </c>
      <c r="H1207" t="str">
        <f t="shared" si="599"/>
        <v>Tiene herencia</v>
      </c>
      <c r="I1207">
        <v>120</v>
      </c>
      <c r="J1207">
        <v>72</v>
      </c>
      <c r="K1207">
        <v>88</v>
      </c>
      <c r="L1207" t="str">
        <f t="shared" si="600"/>
        <v>Normal</v>
      </c>
      <c r="M1207">
        <v>70</v>
      </c>
      <c r="N1207" t="str">
        <f t="shared" si="601"/>
        <v>Normal</v>
      </c>
      <c r="O1207">
        <v>1</v>
      </c>
      <c r="P1207" t="str">
        <f t="shared" si="602"/>
        <v>Sin limitaciones</v>
      </c>
      <c r="Q1207">
        <v>0</v>
      </c>
      <c r="R1207" t="str">
        <f t="shared" si="603"/>
        <v>No tiene cetoacidosis</v>
      </c>
      <c r="S1207">
        <v>0</v>
      </c>
      <c r="T1207" t="str">
        <f t="shared" si="604"/>
        <v>No tiene Insuficiencia</v>
      </c>
      <c r="U1207">
        <v>1</v>
      </c>
      <c r="V1207" t="str">
        <f t="shared" si="605"/>
        <v>Hipertenso</v>
      </c>
      <c r="W1207">
        <v>1</v>
      </c>
      <c r="X1207" t="str">
        <f t="shared" si="594"/>
        <v>Normal</v>
      </c>
      <c r="Y1207">
        <v>36</v>
      </c>
      <c r="Z1207" t="str">
        <f t="shared" si="595"/>
        <v>Normal</v>
      </c>
      <c r="AA1207">
        <v>82</v>
      </c>
      <c r="AB1207" t="str">
        <f t="shared" si="606"/>
        <v>Funcion disminuida</v>
      </c>
      <c r="AC1207">
        <v>12</v>
      </c>
      <c r="AD1207" t="str">
        <f t="shared" si="607"/>
        <v>Normal</v>
      </c>
      <c r="AE1207">
        <v>10</v>
      </c>
      <c r="AF1207" t="str">
        <f t="shared" si="608"/>
        <v>Normal</v>
      </c>
      <c r="AG1207">
        <v>2164</v>
      </c>
      <c r="AH1207" t="str">
        <f t="shared" si="609"/>
        <v>Poliuria</v>
      </c>
      <c r="AI1207">
        <v>0</v>
      </c>
      <c r="AJ1207" t="str">
        <f t="shared" si="610"/>
        <v>No Diabetico</v>
      </c>
      <c r="AK1207">
        <v>84</v>
      </c>
      <c r="AL1207" t="str">
        <f t="shared" si="611"/>
        <v>Normal</v>
      </c>
      <c r="AM1207">
        <v>6.1</v>
      </c>
      <c r="AN1207" t="str">
        <f t="shared" si="612"/>
        <v>Prediabetes</v>
      </c>
      <c r="AO1207">
        <v>158</v>
      </c>
      <c r="AP1207" t="str">
        <f t="shared" si="613"/>
        <v>Normal</v>
      </c>
      <c r="AQ1207">
        <v>93</v>
      </c>
      <c r="AR1207" t="str">
        <f t="shared" si="614"/>
        <v>Normal</v>
      </c>
      <c r="AS1207">
        <v>45</v>
      </c>
      <c r="AT1207" t="str">
        <f t="shared" si="615"/>
        <v>Bajo</v>
      </c>
      <c r="AU1207">
        <v>89</v>
      </c>
      <c r="AV1207" t="str">
        <f t="shared" si="616"/>
        <v>Normal</v>
      </c>
      <c r="AW1207">
        <v>135</v>
      </c>
      <c r="AX1207" t="str">
        <f t="shared" si="617"/>
        <v>Normal</v>
      </c>
      <c r="AY1207">
        <v>4.8</v>
      </c>
      <c r="AZ1207" t="str">
        <f t="shared" si="618"/>
        <v>Normal</v>
      </c>
      <c r="BA1207">
        <v>15.3</v>
      </c>
      <c r="BB1207" t="str">
        <f t="shared" si="596"/>
        <v>Normal</v>
      </c>
      <c r="BC1207">
        <v>10.3</v>
      </c>
      <c r="BD1207" t="str">
        <f t="shared" si="619"/>
        <v>Normal</v>
      </c>
      <c r="BE1207">
        <v>2.7</v>
      </c>
      <c r="BF1207" t="str">
        <f t="shared" si="620"/>
        <v>Normal</v>
      </c>
      <c r="BG1207">
        <v>1</v>
      </c>
      <c r="BH1207" t="str">
        <f t="shared" si="621"/>
        <v>Toma ECA</v>
      </c>
      <c r="BI1207">
        <v>0</v>
      </c>
      <c r="BJ1207" t="str">
        <f t="shared" si="622"/>
        <v>No toma ARB</v>
      </c>
      <c r="BK1207">
        <v>0</v>
      </c>
      <c r="BL1207" t="str">
        <f t="shared" si="623"/>
        <v>No toma diureticos</v>
      </c>
      <c r="BM1207">
        <v>0</v>
      </c>
      <c r="BN1207" t="str">
        <f t="shared" si="624"/>
        <v>No toma estatinas</v>
      </c>
      <c r="BO1207">
        <v>0</v>
      </c>
      <c r="BP1207" t="str">
        <f t="shared" si="625"/>
        <v>Sano</v>
      </c>
      <c r="BQ1207">
        <v>1</v>
      </c>
      <c r="BR1207" t="str">
        <f t="shared" si="626"/>
        <v>Enfermedad cardiovascular</v>
      </c>
    </row>
    <row r="1208" spans="1:70" x14ac:dyDescent="0.25">
      <c r="A1208" t="s">
        <v>1208</v>
      </c>
      <c r="B1208">
        <v>53</v>
      </c>
      <c r="C1208" t="str">
        <f t="shared" si="597"/>
        <v>Adulto</v>
      </c>
      <c r="D1208" t="s">
        <v>6</v>
      </c>
      <c r="E1208">
        <v>18.8</v>
      </c>
      <c r="F1208" t="str">
        <f t="shared" si="598"/>
        <v>Peso Normal</v>
      </c>
      <c r="G1208">
        <v>1</v>
      </c>
      <c r="H1208" t="str">
        <f t="shared" si="599"/>
        <v>Tiene herencia</v>
      </c>
      <c r="I1208">
        <v>110</v>
      </c>
      <c r="J1208">
        <v>67</v>
      </c>
      <c r="K1208">
        <v>89</v>
      </c>
      <c r="L1208" t="str">
        <f t="shared" si="600"/>
        <v>Normal</v>
      </c>
      <c r="M1208">
        <v>60</v>
      </c>
      <c r="N1208" t="str">
        <f t="shared" si="601"/>
        <v>Normal</v>
      </c>
      <c r="O1208">
        <v>2</v>
      </c>
      <c r="P1208" t="str">
        <f t="shared" si="602"/>
        <v>Ligera limitaciones</v>
      </c>
      <c r="Q1208">
        <v>0</v>
      </c>
      <c r="R1208" t="str">
        <f t="shared" si="603"/>
        <v>No tiene cetoacidosis</v>
      </c>
      <c r="S1208">
        <v>0</v>
      </c>
      <c r="T1208" t="str">
        <f t="shared" si="604"/>
        <v>No tiene Insuficiencia</v>
      </c>
      <c r="U1208">
        <v>1</v>
      </c>
      <c r="V1208" t="str">
        <f t="shared" si="605"/>
        <v>Hipertenso</v>
      </c>
      <c r="W1208">
        <v>1</v>
      </c>
      <c r="X1208" t="str">
        <f t="shared" si="594"/>
        <v>Normal</v>
      </c>
      <c r="Y1208">
        <v>36</v>
      </c>
      <c r="Z1208" t="str">
        <f t="shared" si="595"/>
        <v>Normal</v>
      </c>
      <c r="AA1208">
        <v>116</v>
      </c>
      <c r="AB1208" t="str">
        <f t="shared" si="606"/>
        <v>Normal</v>
      </c>
      <c r="AC1208">
        <v>15</v>
      </c>
      <c r="AD1208" t="str">
        <f t="shared" si="607"/>
        <v>Normal</v>
      </c>
      <c r="AE1208">
        <v>10</v>
      </c>
      <c r="AF1208" t="str">
        <f t="shared" si="608"/>
        <v>Normal</v>
      </c>
      <c r="AG1208">
        <v>1583</v>
      </c>
      <c r="AH1208" t="str">
        <f t="shared" si="609"/>
        <v>Poliuria</v>
      </c>
      <c r="AI1208">
        <v>0</v>
      </c>
      <c r="AJ1208" t="str">
        <f t="shared" si="610"/>
        <v>No Diabetico</v>
      </c>
      <c r="AK1208">
        <v>87</v>
      </c>
      <c r="AL1208" t="str">
        <f t="shared" si="611"/>
        <v>Normal</v>
      </c>
      <c r="AM1208">
        <v>4.9000000000000004</v>
      </c>
      <c r="AN1208" t="str">
        <f t="shared" si="612"/>
        <v>Normal</v>
      </c>
      <c r="AO1208">
        <v>184</v>
      </c>
      <c r="AP1208" t="str">
        <f t="shared" si="613"/>
        <v>Normal</v>
      </c>
      <c r="AQ1208">
        <v>87</v>
      </c>
      <c r="AR1208" t="str">
        <f t="shared" si="614"/>
        <v>Normal</v>
      </c>
      <c r="AS1208">
        <v>47</v>
      </c>
      <c r="AT1208" t="str">
        <f t="shared" si="615"/>
        <v>Bajo</v>
      </c>
      <c r="AU1208">
        <v>124</v>
      </c>
      <c r="AV1208" t="str">
        <f t="shared" si="616"/>
        <v>Normal</v>
      </c>
      <c r="AW1208">
        <v>135</v>
      </c>
      <c r="AX1208" t="str">
        <f t="shared" si="617"/>
        <v>Normal</v>
      </c>
      <c r="AY1208">
        <v>3.6</v>
      </c>
      <c r="AZ1208" t="str">
        <f t="shared" si="618"/>
        <v>Normal</v>
      </c>
      <c r="BA1208">
        <v>13.2</v>
      </c>
      <c r="BB1208" t="str">
        <f t="shared" si="596"/>
        <v>Normal</v>
      </c>
      <c r="BC1208">
        <v>10.199999999999999</v>
      </c>
      <c r="BD1208" t="str">
        <f t="shared" si="619"/>
        <v>Normal</v>
      </c>
      <c r="BE1208">
        <v>2.7</v>
      </c>
      <c r="BF1208" t="str">
        <f t="shared" si="620"/>
        <v>Normal</v>
      </c>
      <c r="BG1208">
        <v>1</v>
      </c>
      <c r="BH1208" t="str">
        <f t="shared" si="621"/>
        <v>Toma ECA</v>
      </c>
      <c r="BI1208">
        <v>1</v>
      </c>
      <c r="BJ1208" t="str">
        <f t="shared" si="622"/>
        <v>Toma ARB</v>
      </c>
      <c r="BK1208">
        <v>0</v>
      </c>
      <c r="BL1208" t="str">
        <f t="shared" si="623"/>
        <v>No toma diureticos</v>
      </c>
      <c r="BM1208">
        <v>1</v>
      </c>
      <c r="BN1208" t="str">
        <f t="shared" si="624"/>
        <v>Toma estatinas</v>
      </c>
      <c r="BO1208">
        <v>0</v>
      </c>
      <c r="BP1208" t="str">
        <f t="shared" si="625"/>
        <v>Sano</v>
      </c>
      <c r="BQ1208">
        <v>0</v>
      </c>
      <c r="BR1208" t="str">
        <f t="shared" si="626"/>
        <v>Sano</v>
      </c>
    </row>
    <row r="1209" spans="1:70" x14ac:dyDescent="0.25">
      <c r="A1209" t="s">
        <v>1209</v>
      </c>
      <c r="B1209">
        <v>54</v>
      </c>
      <c r="C1209" t="str">
        <f t="shared" si="597"/>
        <v>Adulto</v>
      </c>
      <c r="D1209" t="s">
        <v>1</v>
      </c>
      <c r="E1209">
        <v>35.6</v>
      </c>
      <c r="F1209" t="str">
        <f t="shared" si="598"/>
        <v>Obesidad II</v>
      </c>
      <c r="G1209">
        <v>1</v>
      </c>
      <c r="H1209" t="str">
        <f t="shared" si="599"/>
        <v>Tiene herencia</v>
      </c>
      <c r="I1209">
        <v>168</v>
      </c>
      <c r="J1209">
        <v>104</v>
      </c>
      <c r="K1209">
        <v>83</v>
      </c>
      <c r="L1209" t="str">
        <f t="shared" si="600"/>
        <v>Normal</v>
      </c>
      <c r="M1209">
        <v>39</v>
      </c>
      <c r="N1209" t="str">
        <f t="shared" si="601"/>
        <v>Reducida</v>
      </c>
      <c r="O1209">
        <v>4</v>
      </c>
      <c r="P1209" t="str">
        <f t="shared" si="602"/>
        <v>Incapacidad</v>
      </c>
      <c r="Q1209">
        <v>1</v>
      </c>
      <c r="R1209" t="str">
        <f t="shared" si="603"/>
        <v>Tiene cetoacidosis</v>
      </c>
      <c r="S1209">
        <v>0</v>
      </c>
      <c r="T1209" t="str">
        <f t="shared" si="604"/>
        <v>No tiene Insuficiencia</v>
      </c>
      <c r="U1209">
        <v>1</v>
      </c>
      <c r="V1209" t="str">
        <f t="shared" si="605"/>
        <v>Hipertenso</v>
      </c>
      <c r="W1209">
        <v>2.4</v>
      </c>
      <c r="X1209" t="str">
        <f t="shared" si="594"/>
        <v>Alto</v>
      </c>
      <c r="Y1209">
        <v>115</v>
      </c>
      <c r="Z1209" t="str">
        <f t="shared" si="595"/>
        <v>Riesgo</v>
      </c>
      <c r="AA1209">
        <v>58</v>
      </c>
      <c r="AB1209" t="str">
        <f t="shared" si="606"/>
        <v>Funcion disminuida moderada</v>
      </c>
      <c r="AC1209">
        <v>1638</v>
      </c>
      <c r="AD1209" t="str">
        <f t="shared" si="607"/>
        <v>Proteinuria</v>
      </c>
      <c r="AE1209">
        <v>1310</v>
      </c>
      <c r="AF1209" t="str">
        <f t="shared" si="608"/>
        <v>Macroalbuminuria</v>
      </c>
      <c r="AG1209">
        <v>305</v>
      </c>
      <c r="AH1209" t="str">
        <f t="shared" si="609"/>
        <v>Oliguria</v>
      </c>
      <c r="AI1209">
        <v>0</v>
      </c>
      <c r="AJ1209" t="str">
        <f t="shared" si="610"/>
        <v>No Diabetico</v>
      </c>
      <c r="AK1209">
        <v>172</v>
      </c>
      <c r="AL1209" t="str">
        <f t="shared" si="611"/>
        <v>Diabetes</v>
      </c>
      <c r="AM1209">
        <v>9</v>
      </c>
      <c r="AN1209" t="str">
        <f t="shared" si="612"/>
        <v>Diabetes</v>
      </c>
      <c r="AO1209">
        <v>319</v>
      </c>
      <c r="AP1209" t="str">
        <f t="shared" si="613"/>
        <v>Riesgo</v>
      </c>
      <c r="AQ1209">
        <v>220</v>
      </c>
      <c r="AR1209" t="str">
        <f t="shared" si="614"/>
        <v>Muy alto</v>
      </c>
      <c r="AS1209">
        <v>28</v>
      </c>
      <c r="AT1209" t="str">
        <f t="shared" si="615"/>
        <v>Bajo</v>
      </c>
      <c r="AU1209">
        <v>180</v>
      </c>
      <c r="AV1209" t="str">
        <f t="shared" si="616"/>
        <v>Alto</v>
      </c>
      <c r="AW1209">
        <v>130</v>
      </c>
      <c r="AX1209" t="str">
        <f t="shared" si="617"/>
        <v>Bajo</v>
      </c>
      <c r="AY1209">
        <v>5.5</v>
      </c>
      <c r="AZ1209" t="str">
        <f t="shared" si="618"/>
        <v>Alto</v>
      </c>
      <c r="BA1209">
        <v>8.9</v>
      </c>
      <c r="BB1209" t="str">
        <f t="shared" si="596"/>
        <v>Baja</v>
      </c>
      <c r="BC1209">
        <v>8.6999999999999993</v>
      </c>
      <c r="BD1209" t="str">
        <f t="shared" si="619"/>
        <v>Normal</v>
      </c>
      <c r="BE1209">
        <v>5</v>
      </c>
      <c r="BF1209" t="str">
        <f t="shared" si="620"/>
        <v>Alto</v>
      </c>
      <c r="BG1209">
        <v>1</v>
      </c>
      <c r="BH1209" t="str">
        <f t="shared" si="621"/>
        <v>Toma ECA</v>
      </c>
      <c r="BI1209">
        <v>0</v>
      </c>
      <c r="BJ1209" t="str">
        <f t="shared" si="622"/>
        <v>No toma ARB</v>
      </c>
      <c r="BK1209">
        <v>0</v>
      </c>
      <c r="BL1209" t="str">
        <f t="shared" si="623"/>
        <v>No toma diureticos</v>
      </c>
      <c r="BM1209">
        <v>0</v>
      </c>
      <c r="BN1209" t="str">
        <f t="shared" si="624"/>
        <v>No toma estatinas</v>
      </c>
      <c r="BO1209">
        <v>1</v>
      </c>
      <c r="BP1209" t="str">
        <f t="shared" si="625"/>
        <v>Enfermedad renal</v>
      </c>
      <c r="BQ1209">
        <v>0</v>
      </c>
      <c r="BR1209" t="str">
        <f t="shared" si="626"/>
        <v>Sano</v>
      </c>
    </row>
    <row r="1210" spans="1:70" x14ac:dyDescent="0.25">
      <c r="A1210" t="s">
        <v>1210</v>
      </c>
      <c r="B1210">
        <v>42</v>
      </c>
      <c r="C1210" t="str">
        <f t="shared" si="597"/>
        <v>Adulto</v>
      </c>
      <c r="D1210" t="s">
        <v>1</v>
      </c>
      <c r="E1210">
        <v>28.5</v>
      </c>
      <c r="F1210" t="str">
        <f t="shared" si="598"/>
        <v>Sobrepeso</v>
      </c>
      <c r="G1210">
        <v>1</v>
      </c>
      <c r="H1210" t="str">
        <f t="shared" si="599"/>
        <v>Tiene herencia</v>
      </c>
      <c r="I1210">
        <v>126</v>
      </c>
      <c r="J1210">
        <v>70</v>
      </c>
      <c r="K1210">
        <v>60</v>
      </c>
      <c r="L1210" t="str">
        <f t="shared" si="600"/>
        <v>Normal</v>
      </c>
      <c r="M1210">
        <v>55</v>
      </c>
      <c r="N1210" t="str">
        <f t="shared" si="601"/>
        <v>Normal</v>
      </c>
      <c r="O1210">
        <v>1</v>
      </c>
      <c r="P1210" t="str">
        <f t="shared" si="602"/>
        <v>Sin limitaciones</v>
      </c>
      <c r="Q1210">
        <v>0</v>
      </c>
      <c r="R1210" t="str">
        <f t="shared" si="603"/>
        <v>No tiene cetoacidosis</v>
      </c>
      <c r="S1210">
        <v>0</v>
      </c>
      <c r="T1210" t="str">
        <f t="shared" si="604"/>
        <v>No tiene Insuficiencia</v>
      </c>
      <c r="U1210">
        <v>0</v>
      </c>
      <c r="V1210" t="str">
        <f t="shared" si="605"/>
        <v>Normotenso</v>
      </c>
      <c r="W1210">
        <v>0.7</v>
      </c>
      <c r="X1210" t="str">
        <f t="shared" si="594"/>
        <v>Normal</v>
      </c>
      <c r="Y1210">
        <v>18</v>
      </c>
      <c r="Z1210" t="str">
        <f t="shared" si="595"/>
        <v>Normal</v>
      </c>
      <c r="AA1210">
        <v>96</v>
      </c>
      <c r="AB1210" t="str">
        <f t="shared" si="606"/>
        <v>Normal</v>
      </c>
      <c r="AC1210">
        <v>17</v>
      </c>
      <c r="AD1210" t="str">
        <f t="shared" si="607"/>
        <v>Normal</v>
      </c>
      <c r="AE1210">
        <v>11</v>
      </c>
      <c r="AF1210" t="str">
        <f t="shared" si="608"/>
        <v>Normal</v>
      </c>
      <c r="AG1210">
        <v>1456</v>
      </c>
      <c r="AH1210" t="str">
        <f t="shared" si="609"/>
        <v>Poliuria</v>
      </c>
      <c r="AI1210">
        <v>1</v>
      </c>
      <c r="AJ1210" t="str">
        <f t="shared" si="610"/>
        <v>Diabetico</v>
      </c>
      <c r="AK1210">
        <v>97</v>
      </c>
      <c r="AL1210" t="str">
        <f t="shared" si="611"/>
        <v>Normal</v>
      </c>
      <c r="AM1210">
        <v>5.8</v>
      </c>
      <c r="AN1210" t="str">
        <f t="shared" si="612"/>
        <v>Prediabetes</v>
      </c>
      <c r="AO1210">
        <v>150</v>
      </c>
      <c r="AP1210" t="str">
        <f t="shared" si="613"/>
        <v>Normal</v>
      </c>
      <c r="AQ1210">
        <v>120</v>
      </c>
      <c r="AR1210" t="str">
        <f t="shared" si="614"/>
        <v>Casi normal</v>
      </c>
      <c r="AS1210">
        <v>45</v>
      </c>
      <c r="AT1210" t="str">
        <f t="shared" si="615"/>
        <v>Bajo</v>
      </c>
      <c r="AU1210">
        <v>97</v>
      </c>
      <c r="AV1210" t="str">
        <f t="shared" si="616"/>
        <v>Normal</v>
      </c>
      <c r="AW1210">
        <v>135</v>
      </c>
      <c r="AX1210" t="str">
        <f t="shared" si="617"/>
        <v>Normal</v>
      </c>
      <c r="AY1210">
        <v>3.9</v>
      </c>
      <c r="AZ1210" t="str">
        <f t="shared" si="618"/>
        <v>Normal</v>
      </c>
      <c r="BA1210">
        <v>13.6</v>
      </c>
      <c r="BB1210" t="str">
        <f t="shared" si="596"/>
        <v>Normal</v>
      </c>
      <c r="BC1210">
        <v>10.4</v>
      </c>
      <c r="BD1210" t="str">
        <f t="shared" si="619"/>
        <v>Normal</v>
      </c>
      <c r="BE1210">
        <v>3.8</v>
      </c>
      <c r="BF1210" t="str">
        <f t="shared" si="620"/>
        <v>Normal</v>
      </c>
      <c r="BG1210">
        <v>1</v>
      </c>
      <c r="BH1210" t="str">
        <f t="shared" si="621"/>
        <v>Toma ECA</v>
      </c>
      <c r="BI1210">
        <v>0</v>
      </c>
      <c r="BJ1210" t="str">
        <f t="shared" si="622"/>
        <v>No toma ARB</v>
      </c>
      <c r="BK1210">
        <v>0</v>
      </c>
      <c r="BL1210" t="str">
        <f t="shared" si="623"/>
        <v>No toma diureticos</v>
      </c>
      <c r="BM1210">
        <v>0</v>
      </c>
      <c r="BN1210" t="str">
        <f t="shared" si="624"/>
        <v>No toma estatinas</v>
      </c>
      <c r="BO1210">
        <v>0</v>
      </c>
      <c r="BP1210" t="str">
        <f t="shared" si="625"/>
        <v>Sano</v>
      </c>
      <c r="BQ1210">
        <v>0</v>
      </c>
      <c r="BR1210" t="str">
        <f t="shared" si="626"/>
        <v>Sano</v>
      </c>
    </row>
    <row r="1211" spans="1:70" x14ac:dyDescent="0.25">
      <c r="A1211" t="s">
        <v>1211</v>
      </c>
      <c r="B1211">
        <v>61</v>
      </c>
      <c r="C1211" t="str">
        <f t="shared" si="597"/>
        <v>Adulto Mayor</v>
      </c>
      <c r="D1211" t="s">
        <v>6</v>
      </c>
      <c r="E1211">
        <v>23.2</v>
      </c>
      <c r="F1211" t="str">
        <f t="shared" si="598"/>
        <v>Peso Normal</v>
      </c>
      <c r="G1211">
        <v>1</v>
      </c>
      <c r="H1211" t="str">
        <f t="shared" si="599"/>
        <v>Tiene herencia</v>
      </c>
      <c r="I1211">
        <v>115</v>
      </c>
      <c r="J1211">
        <v>66</v>
      </c>
      <c r="K1211">
        <v>70</v>
      </c>
      <c r="L1211" t="str">
        <f t="shared" si="600"/>
        <v>Normal</v>
      </c>
      <c r="M1211">
        <v>65</v>
      </c>
      <c r="N1211" t="str">
        <f t="shared" si="601"/>
        <v>Normal</v>
      </c>
      <c r="O1211">
        <v>1</v>
      </c>
      <c r="P1211" t="str">
        <f t="shared" si="602"/>
        <v>Sin limitaciones</v>
      </c>
      <c r="Q1211">
        <v>0</v>
      </c>
      <c r="R1211" t="str">
        <f t="shared" si="603"/>
        <v>No tiene cetoacidosis</v>
      </c>
      <c r="S1211">
        <v>0</v>
      </c>
      <c r="T1211" t="str">
        <f t="shared" si="604"/>
        <v>No tiene Insuficiencia</v>
      </c>
      <c r="U1211">
        <v>0</v>
      </c>
      <c r="V1211" t="str">
        <f t="shared" si="605"/>
        <v>Normotenso</v>
      </c>
      <c r="W1211">
        <v>0.6</v>
      </c>
      <c r="X1211" t="str">
        <f t="shared" si="594"/>
        <v>Normal</v>
      </c>
      <c r="Y1211">
        <v>17</v>
      </c>
      <c r="Z1211" t="str">
        <f t="shared" si="595"/>
        <v>Normal</v>
      </c>
      <c r="AA1211">
        <v>113</v>
      </c>
      <c r="AB1211" t="str">
        <f t="shared" si="606"/>
        <v>Normal</v>
      </c>
      <c r="AC1211">
        <v>26</v>
      </c>
      <c r="AD1211" t="str">
        <f t="shared" si="607"/>
        <v>Normal</v>
      </c>
      <c r="AE1211">
        <v>18</v>
      </c>
      <c r="AF1211" t="str">
        <f t="shared" si="608"/>
        <v>Normal</v>
      </c>
      <c r="AG1211">
        <v>2023</v>
      </c>
      <c r="AH1211" t="str">
        <f t="shared" si="609"/>
        <v>Poliuria</v>
      </c>
      <c r="AI1211">
        <v>1</v>
      </c>
      <c r="AJ1211" t="str">
        <f t="shared" si="610"/>
        <v>Diabetico</v>
      </c>
      <c r="AK1211">
        <v>108</v>
      </c>
      <c r="AL1211" t="str">
        <f t="shared" si="611"/>
        <v>Prediabetes</v>
      </c>
      <c r="AM1211">
        <v>5.8</v>
      </c>
      <c r="AN1211" t="str">
        <f t="shared" si="612"/>
        <v>Prediabetes</v>
      </c>
      <c r="AO1211">
        <v>179</v>
      </c>
      <c r="AP1211" t="str">
        <f t="shared" si="613"/>
        <v>Normal</v>
      </c>
      <c r="AQ1211">
        <v>97</v>
      </c>
      <c r="AR1211" t="str">
        <f t="shared" si="614"/>
        <v>Normal</v>
      </c>
      <c r="AS1211">
        <v>64</v>
      </c>
      <c r="AT1211" t="str">
        <f t="shared" si="615"/>
        <v>Normal</v>
      </c>
      <c r="AU1211">
        <v>125</v>
      </c>
      <c r="AV1211" t="str">
        <f t="shared" si="616"/>
        <v>Normal</v>
      </c>
      <c r="AW1211">
        <v>140</v>
      </c>
      <c r="AX1211" t="str">
        <f t="shared" si="617"/>
        <v>Normal</v>
      </c>
      <c r="AY1211">
        <v>3.7</v>
      </c>
      <c r="AZ1211" t="str">
        <f t="shared" si="618"/>
        <v>Normal</v>
      </c>
      <c r="BA1211">
        <v>12.2</v>
      </c>
      <c r="BB1211" t="str">
        <f t="shared" si="596"/>
        <v>Normal</v>
      </c>
      <c r="BC1211">
        <v>8.6</v>
      </c>
      <c r="BD1211" t="str">
        <f t="shared" si="619"/>
        <v>Normal</v>
      </c>
      <c r="BE1211">
        <v>3.4</v>
      </c>
      <c r="BF1211" t="str">
        <f t="shared" si="620"/>
        <v>Normal</v>
      </c>
      <c r="BG1211">
        <v>1</v>
      </c>
      <c r="BH1211" t="str">
        <f t="shared" si="621"/>
        <v>Toma ECA</v>
      </c>
      <c r="BI1211">
        <v>0</v>
      </c>
      <c r="BJ1211" t="str">
        <f t="shared" si="622"/>
        <v>No toma ARB</v>
      </c>
      <c r="BK1211">
        <v>0</v>
      </c>
      <c r="BL1211" t="str">
        <f t="shared" si="623"/>
        <v>No toma diureticos</v>
      </c>
      <c r="BM1211">
        <v>0</v>
      </c>
      <c r="BN1211" t="str">
        <f t="shared" si="624"/>
        <v>No toma estatinas</v>
      </c>
      <c r="BO1211">
        <v>0</v>
      </c>
      <c r="BP1211" t="str">
        <f t="shared" si="625"/>
        <v>Sano</v>
      </c>
      <c r="BQ1211">
        <v>0</v>
      </c>
      <c r="BR1211" t="str">
        <f t="shared" si="626"/>
        <v>Sano</v>
      </c>
    </row>
    <row r="1212" spans="1:70" x14ac:dyDescent="0.25">
      <c r="A1212" t="s">
        <v>1212</v>
      </c>
      <c r="B1212">
        <v>53</v>
      </c>
      <c r="C1212" t="str">
        <f t="shared" si="597"/>
        <v>Adulto</v>
      </c>
      <c r="D1212" t="s">
        <v>6</v>
      </c>
      <c r="E1212">
        <v>27.8</v>
      </c>
      <c r="F1212" t="str">
        <f t="shared" si="598"/>
        <v>Sobrepeso</v>
      </c>
      <c r="G1212">
        <v>1</v>
      </c>
      <c r="H1212" t="str">
        <f t="shared" si="599"/>
        <v>Tiene herencia</v>
      </c>
      <c r="I1212">
        <v>112</v>
      </c>
      <c r="J1212">
        <v>69</v>
      </c>
      <c r="K1212">
        <v>72</v>
      </c>
      <c r="L1212" t="str">
        <f t="shared" si="600"/>
        <v>Normal</v>
      </c>
      <c r="M1212">
        <v>50</v>
      </c>
      <c r="N1212" t="str">
        <f t="shared" si="601"/>
        <v>Normal</v>
      </c>
      <c r="O1212">
        <v>1</v>
      </c>
      <c r="P1212" t="str">
        <f t="shared" si="602"/>
        <v>Sin limitaciones</v>
      </c>
      <c r="Q1212">
        <v>0</v>
      </c>
      <c r="R1212" t="str">
        <f t="shared" si="603"/>
        <v>No tiene cetoacidosis</v>
      </c>
      <c r="S1212">
        <v>0</v>
      </c>
      <c r="T1212" t="str">
        <f t="shared" si="604"/>
        <v>No tiene Insuficiencia</v>
      </c>
      <c r="U1212">
        <v>0</v>
      </c>
      <c r="V1212" t="str">
        <f t="shared" si="605"/>
        <v>Normotenso</v>
      </c>
      <c r="W1212">
        <v>0.9</v>
      </c>
      <c r="X1212" t="str">
        <f t="shared" si="594"/>
        <v>Normal</v>
      </c>
      <c r="Y1212">
        <v>17</v>
      </c>
      <c r="Z1212" t="str">
        <f t="shared" si="595"/>
        <v>Normal</v>
      </c>
      <c r="AA1212">
        <v>108</v>
      </c>
      <c r="AB1212" t="str">
        <f t="shared" si="606"/>
        <v>Normal</v>
      </c>
      <c r="AC1212">
        <v>23</v>
      </c>
      <c r="AD1212" t="str">
        <f t="shared" si="607"/>
        <v>Normal</v>
      </c>
      <c r="AE1212">
        <v>16</v>
      </c>
      <c r="AF1212" t="str">
        <f t="shared" si="608"/>
        <v>Normal</v>
      </c>
      <c r="AG1212">
        <v>1031</v>
      </c>
      <c r="AH1212" t="str">
        <f t="shared" si="609"/>
        <v>Poliuria</v>
      </c>
      <c r="AI1212">
        <v>1</v>
      </c>
      <c r="AJ1212" t="str">
        <f t="shared" si="610"/>
        <v>Diabetico</v>
      </c>
      <c r="AK1212">
        <v>102</v>
      </c>
      <c r="AL1212" t="str">
        <f t="shared" si="611"/>
        <v>Prediabetes</v>
      </c>
      <c r="AM1212">
        <v>6.2</v>
      </c>
      <c r="AN1212" t="str">
        <f t="shared" si="612"/>
        <v>Prediabetes</v>
      </c>
      <c r="AO1212">
        <v>219</v>
      </c>
      <c r="AP1212" t="str">
        <f t="shared" si="613"/>
        <v>Alto</v>
      </c>
      <c r="AQ1212">
        <v>86</v>
      </c>
      <c r="AR1212" t="str">
        <f t="shared" si="614"/>
        <v>Normal</v>
      </c>
      <c r="AS1212">
        <v>54</v>
      </c>
      <c r="AT1212" t="str">
        <f t="shared" si="615"/>
        <v>Bajo</v>
      </c>
      <c r="AU1212">
        <v>109</v>
      </c>
      <c r="AV1212" t="str">
        <f t="shared" si="616"/>
        <v>Normal</v>
      </c>
      <c r="AW1212">
        <v>139</v>
      </c>
      <c r="AX1212" t="str">
        <f t="shared" si="617"/>
        <v>Normal</v>
      </c>
      <c r="AY1212">
        <v>3.7</v>
      </c>
      <c r="AZ1212" t="str">
        <f t="shared" si="618"/>
        <v>Normal</v>
      </c>
      <c r="BA1212">
        <v>12.8</v>
      </c>
      <c r="BB1212" t="str">
        <f t="shared" si="596"/>
        <v>Normal</v>
      </c>
      <c r="BC1212">
        <v>10.1</v>
      </c>
      <c r="BD1212" t="str">
        <f t="shared" si="619"/>
        <v>Normal</v>
      </c>
      <c r="BE1212">
        <v>3.1</v>
      </c>
      <c r="BF1212" t="str">
        <f t="shared" si="620"/>
        <v>Normal</v>
      </c>
      <c r="BG1212">
        <v>0</v>
      </c>
      <c r="BH1212" t="str">
        <f t="shared" si="621"/>
        <v>No Toma ECA</v>
      </c>
      <c r="BI1212">
        <v>1</v>
      </c>
      <c r="BJ1212" t="str">
        <f t="shared" si="622"/>
        <v>Toma ARB</v>
      </c>
      <c r="BK1212">
        <v>1</v>
      </c>
      <c r="BL1212" t="str">
        <f t="shared" si="623"/>
        <v>Toma diureticos</v>
      </c>
      <c r="BM1212">
        <v>0</v>
      </c>
      <c r="BN1212" t="str">
        <f t="shared" si="624"/>
        <v>No toma estatinas</v>
      </c>
      <c r="BO1212">
        <v>0</v>
      </c>
      <c r="BP1212" t="str">
        <f t="shared" si="625"/>
        <v>Sano</v>
      </c>
      <c r="BQ1212">
        <v>1</v>
      </c>
      <c r="BR1212" t="str">
        <f t="shared" si="626"/>
        <v>Enfermedad cardiovascular</v>
      </c>
    </row>
    <row r="1213" spans="1:70" x14ac:dyDescent="0.25">
      <c r="A1213" t="s">
        <v>1213</v>
      </c>
      <c r="B1213">
        <v>64</v>
      </c>
      <c r="C1213" t="str">
        <f t="shared" si="597"/>
        <v>Adulto Mayor</v>
      </c>
      <c r="D1213" t="s">
        <v>6</v>
      </c>
      <c r="E1213">
        <v>27.1</v>
      </c>
      <c r="F1213" t="str">
        <f t="shared" si="598"/>
        <v>Sobrepeso</v>
      </c>
      <c r="G1213">
        <v>1</v>
      </c>
      <c r="H1213" t="str">
        <f t="shared" si="599"/>
        <v>Tiene herencia</v>
      </c>
      <c r="I1213">
        <v>153</v>
      </c>
      <c r="J1213">
        <v>98</v>
      </c>
      <c r="K1213">
        <v>103</v>
      </c>
      <c r="L1213" t="str">
        <f t="shared" si="600"/>
        <v>Taquicardia</v>
      </c>
      <c r="M1213">
        <v>34</v>
      </c>
      <c r="N1213" t="str">
        <f t="shared" si="601"/>
        <v>Reducida</v>
      </c>
      <c r="O1213">
        <v>3</v>
      </c>
      <c r="P1213" t="str">
        <f t="shared" si="602"/>
        <v>Limitacion marcada</v>
      </c>
      <c r="Q1213">
        <v>1</v>
      </c>
      <c r="R1213" t="str">
        <f t="shared" si="603"/>
        <v>Tiene cetoacidosis</v>
      </c>
      <c r="S1213">
        <v>0</v>
      </c>
      <c r="T1213" t="str">
        <f t="shared" si="604"/>
        <v>No tiene Insuficiencia</v>
      </c>
      <c r="U1213">
        <v>1</v>
      </c>
      <c r="V1213" t="str">
        <f t="shared" si="605"/>
        <v>Hipertenso</v>
      </c>
      <c r="W1213">
        <v>2.6</v>
      </c>
      <c r="X1213" t="str">
        <f t="shared" si="594"/>
        <v>Alto</v>
      </c>
      <c r="Y1213">
        <v>101</v>
      </c>
      <c r="Z1213" t="str">
        <f t="shared" si="595"/>
        <v>Riesgo</v>
      </c>
      <c r="AA1213">
        <v>47</v>
      </c>
      <c r="AB1213" t="str">
        <f t="shared" si="606"/>
        <v>Funcion disminuida moderada</v>
      </c>
      <c r="AC1213">
        <v>2884</v>
      </c>
      <c r="AD1213" t="str">
        <f t="shared" si="607"/>
        <v>Proteinuria</v>
      </c>
      <c r="AE1213">
        <v>2595</v>
      </c>
      <c r="AF1213" t="str">
        <f t="shared" si="608"/>
        <v>Macroalbuminuria</v>
      </c>
      <c r="AG1213">
        <v>479</v>
      </c>
      <c r="AH1213" t="str">
        <f t="shared" si="609"/>
        <v>Oliguria</v>
      </c>
      <c r="AI1213">
        <v>1</v>
      </c>
      <c r="AJ1213" t="str">
        <f t="shared" si="610"/>
        <v>Diabetico</v>
      </c>
      <c r="AK1213">
        <v>135</v>
      </c>
      <c r="AL1213" t="str">
        <f t="shared" si="611"/>
        <v>Diabetes</v>
      </c>
      <c r="AM1213">
        <v>8.6</v>
      </c>
      <c r="AN1213" t="str">
        <f t="shared" si="612"/>
        <v>Diabetes</v>
      </c>
      <c r="AO1213">
        <v>286</v>
      </c>
      <c r="AP1213" t="str">
        <f t="shared" si="613"/>
        <v>Riesgo</v>
      </c>
      <c r="AQ1213">
        <v>165</v>
      </c>
      <c r="AR1213" t="str">
        <f t="shared" si="614"/>
        <v>Alto</v>
      </c>
      <c r="AS1213">
        <v>25</v>
      </c>
      <c r="AT1213" t="str">
        <f t="shared" si="615"/>
        <v>Bajo</v>
      </c>
      <c r="AU1213">
        <v>232</v>
      </c>
      <c r="AV1213" t="str">
        <f t="shared" si="616"/>
        <v>Alto</v>
      </c>
      <c r="AW1213">
        <v>134</v>
      </c>
      <c r="AX1213" t="str">
        <f t="shared" si="617"/>
        <v>Bajo</v>
      </c>
      <c r="AY1213">
        <v>6.9</v>
      </c>
      <c r="AZ1213" t="str">
        <f t="shared" si="618"/>
        <v>Alto</v>
      </c>
      <c r="BA1213">
        <v>10.6</v>
      </c>
      <c r="BB1213" t="str">
        <f t="shared" si="596"/>
        <v>Baja</v>
      </c>
      <c r="BC1213">
        <v>9</v>
      </c>
      <c r="BD1213" t="str">
        <f t="shared" si="619"/>
        <v>Normal</v>
      </c>
      <c r="BE1213">
        <v>7.1</v>
      </c>
      <c r="BF1213" t="str">
        <f t="shared" si="620"/>
        <v>Alto</v>
      </c>
      <c r="BG1213">
        <v>1</v>
      </c>
      <c r="BH1213" t="str">
        <f t="shared" si="621"/>
        <v>Toma ECA</v>
      </c>
      <c r="BI1213">
        <v>0</v>
      </c>
      <c r="BJ1213" t="str">
        <f t="shared" si="622"/>
        <v>No toma ARB</v>
      </c>
      <c r="BK1213">
        <v>1</v>
      </c>
      <c r="BL1213" t="str">
        <f t="shared" si="623"/>
        <v>Toma diureticos</v>
      </c>
      <c r="BM1213">
        <v>1</v>
      </c>
      <c r="BN1213" t="str">
        <f t="shared" si="624"/>
        <v>Toma estatinas</v>
      </c>
      <c r="BO1213">
        <v>1</v>
      </c>
      <c r="BP1213" t="str">
        <f t="shared" si="625"/>
        <v>Enfermedad renal</v>
      </c>
      <c r="BQ1213">
        <v>1</v>
      </c>
      <c r="BR1213" t="str">
        <f t="shared" si="626"/>
        <v>Enfermedad cardiovascular</v>
      </c>
    </row>
    <row r="1214" spans="1:70" x14ac:dyDescent="0.25">
      <c r="A1214" t="s">
        <v>1214</v>
      </c>
      <c r="B1214">
        <v>70</v>
      </c>
      <c r="C1214" t="str">
        <f t="shared" si="597"/>
        <v>Adulto Mayor</v>
      </c>
      <c r="D1214" t="s">
        <v>6</v>
      </c>
      <c r="E1214">
        <v>25.7</v>
      </c>
      <c r="F1214" t="str">
        <f t="shared" si="598"/>
        <v>Sobrepeso</v>
      </c>
      <c r="G1214">
        <v>0</v>
      </c>
      <c r="H1214" t="str">
        <f t="shared" si="599"/>
        <v>No tiene herencia</v>
      </c>
      <c r="I1214">
        <v>190</v>
      </c>
      <c r="J1214">
        <v>97</v>
      </c>
      <c r="K1214">
        <v>98</v>
      </c>
      <c r="L1214" t="str">
        <f t="shared" si="600"/>
        <v>Normal</v>
      </c>
      <c r="M1214">
        <v>37</v>
      </c>
      <c r="N1214" t="str">
        <f t="shared" si="601"/>
        <v>Reducida</v>
      </c>
      <c r="O1214">
        <v>3</v>
      </c>
      <c r="P1214" t="str">
        <f t="shared" si="602"/>
        <v>Limitacion marcada</v>
      </c>
      <c r="Q1214">
        <v>0</v>
      </c>
      <c r="R1214" t="str">
        <f t="shared" si="603"/>
        <v>No tiene cetoacidosis</v>
      </c>
      <c r="S1214">
        <v>0</v>
      </c>
      <c r="T1214" t="str">
        <f t="shared" si="604"/>
        <v>No tiene Insuficiencia</v>
      </c>
      <c r="U1214">
        <v>1</v>
      </c>
      <c r="V1214" t="str">
        <f t="shared" si="605"/>
        <v>Hipertenso</v>
      </c>
      <c r="W1214">
        <v>1.8</v>
      </c>
      <c r="X1214" t="str">
        <f t="shared" si="594"/>
        <v>Alto</v>
      </c>
      <c r="Y1214">
        <v>52</v>
      </c>
      <c r="Z1214" t="str">
        <f t="shared" si="595"/>
        <v>Elevado</v>
      </c>
      <c r="AA1214">
        <v>11</v>
      </c>
      <c r="AB1214" t="str">
        <f t="shared" si="606"/>
        <v>Fallo renal</v>
      </c>
      <c r="AC1214">
        <v>1574</v>
      </c>
      <c r="AD1214" t="str">
        <f t="shared" si="607"/>
        <v>Proteinuria</v>
      </c>
      <c r="AE1214">
        <v>1101</v>
      </c>
      <c r="AF1214" t="str">
        <f t="shared" si="608"/>
        <v>Macroalbuminuria</v>
      </c>
      <c r="AG1214">
        <v>707</v>
      </c>
      <c r="AH1214" t="str">
        <f t="shared" si="609"/>
        <v>Poliuria</v>
      </c>
      <c r="AI1214">
        <v>0</v>
      </c>
      <c r="AJ1214" t="str">
        <f t="shared" si="610"/>
        <v>No Diabetico</v>
      </c>
      <c r="AK1214">
        <v>213</v>
      </c>
      <c r="AL1214" t="str">
        <f t="shared" si="611"/>
        <v>Diabetes</v>
      </c>
      <c r="AM1214">
        <v>7.5</v>
      </c>
      <c r="AN1214" t="str">
        <f t="shared" si="612"/>
        <v>Diabetes</v>
      </c>
      <c r="AO1214">
        <v>298</v>
      </c>
      <c r="AP1214" t="str">
        <f t="shared" si="613"/>
        <v>Riesgo</v>
      </c>
      <c r="AQ1214">
        <v>142</v>
      </c>
      <c r="AR1214" t="str">
        <f t="shared" si="614"/>
        <v>Limite alto</v>
      </c>
      <c r="AS1214">
        <v>29</v>
      </c>
      <c r="AT1214" t="str">
        <f t="shared" si="615"/>
        <v>Bajo</v>
      </c>
      <c r="AU1214">
        <v>254</v>
      </c>
      <c r="AV1214" t="str">
        <f t="shared" si="616"/>
        <v>Alto</v>
      </c>
      <c r="AW1214">
        <v>134</v>
      </c>
      <c r="AX1214" t="str">
        <f t="shared" si="617"/>
        <v>Bajo</v>
      </c>
      <c r="AY1214">
        <v>5.4</v>
      </c>
      <c r="AZ1214" t="str">
        <f t="shared" si="618"/>
        <v>Alto</v>
      </c>
      <c r="BA1214">
        <v>8.5</v>
      </c>
      <c r="BB1214" t="str">
        <f t="shared" si="596"/>
        <v>Baja</v>
      </c>
      <c r="BC1214">
        <v>7.9</v>
      </c>
      <c r="BD1214" t="str">
        <f t="shared" si="619"/>
        <v>Bajo</v>
      </c>
      <c r="BE1214">
        <v>5.8</v>
      </c>
      <c r="BF1214" t="str">
        <f t="shared" si="620"/>
        <v>Alto</v>
      </c>
      <c r="BG1214">
        <v>1</v>
      </c>
      <c r="BH1214" t="str">
        <f t="shared" si="621"/>
        <v>Toma ECA</v>
      </c>
      <c r="BI1214">
        <v>0</v>
      </c>
      <c r="BJ1214" t="str">
        <f t="shared" si="622"/>
        <v>No toma ARB</v>
      </c>
      <c r="BK1214">
        <v>1</v>
      </c>
      <c r="BL1214" t="str">
        <f t="shared" si="623"/>
        <v>Toma diureticos</v>
      </c>
      <c r="BM1214">
        <v>1</v>
      </c>
      <c r="BN1214" t="str">
        <f t="shared" si="624"/>
        <v>Toma estatinas</v>
      </c>
      <c r="BO1214">
        <v>1</v>
      </c>
      <c r="BP1214" t="str">
        <f t="shared" si="625"/>
        <v>Enfermedad renal</v>
      </c>
      <c r="BQ1214">
        <v>1</v>
      </c>
      <c r="BR1214" t="str">
        <f t="shared" si="626"/>
        <v>Enfermedad cardiovascular</v>
      </c>
    </row>
    <row r="1215" spans="1:70" x14ac:dyDescent="0.25">
      <c r="A1215" t="s">
        <v>1215</v>
      </c>
      <c r="B1215">
        <v>53</v>
      </c>
      <c r="C1215" t="str">
        <f t="shared" si="597"/>
        <v>Adulto</v>
      </c>
      <c r="D1215" t="s">
        <v>6</v>
      </c>
      <c r="E1215">
        <v>31.9</v>
      </c>
      <c r="F1215" t="str">
        <f t="shared" si="598"/>
        <v>Obesidad I</v>
      </c>
      <c r="G1215">
        <v>0</v>
      </c>
      <c r="H1215" t="str">
        <f t="shared" si="599"/>
        <v>No tiene herencia</v>
      </c>
      <c r="I1215">
        <v>179</v>
      </c>
      <c r="J1215">
        <v>105</v>
      </c>
      <c r="K1215">
        <v>90</v>
      </c>
      <c r="L1215" t="str">
        <f t="shared" si="600"/>
        <v>Normal</v>
      </c>
      <c r="M1215">
        <v>27</v>
      </c>
      <c r="N1215" t="str">
        <f t="shared" si="601"/>
        <v>Reducida</v>
      </c>
      <c r="O1215">
        <v>2</v>
      </c>
      <c r="P1215" t="str">
        <f t="shared" si="602"/>
        <v>Ligera limitaciones</v>
      </c>
      <c r="Q1215">
        <v>0</v>
      </c>
      <c r="R1215" t="str">
        <f t="shared" si="603"/>
        <v>No tiene cetoacidosis</v>
      </c>
      <c r="S1215">
        <v>0</v>
      </c>
      <c r="T1215" t="str">
        <f t="shared" si="604"/>
        <v>No tiene Insuficiencia</v>
      </c>
      <c r="U1215">
        <v>1</v>
      </c>
      <c r="V1215" t="str">
        <f t="shared" si="605"/>
        <v>Hipertenso</v>
      </c>
      <c r="W1215">
        <v>4.5999999999999996</v>
      </c>
      <c r="X1215" t="str">
        <f t="shared" si="594"/>
        <v>Alto</v>
      </c>
      <c r="Y1215">
        <v>49</v>
      </c>
      <c r="Z1215" t="str">
        <f t="shared" si="595"/>
        <v>Elevado</v>
      </c>
      <c r="AA1215">
        <v>14</v>
      </c>
      <c r="AB1215" t="str">
        <f t="shared" si="606"/>
        <v>Fallo renal</v>
      </c>
      <c r="AC1215">
        <v>960</v>
      </c>
      <c r="AD1215" t="str">
        <f t="shared" si="607"/>
        <v>Proteinuria</v>
      </c>
      <c r="AE1215">
        <v>864</v>
      </c>
      <c r="AF1215" t="str">
        <f t="shared" si="608"/>
        <v>Macroalbuminuria</v>
      </c>
      <c r="AG1215">
        <v>644</v>
      </c>
      <c r="AH1215" t="str">
        <f t="shared" si="609"/>
        <v>Poliuria</v>
      </c>
      <c r="AI1215">
        <v>0</v>
      </c>
      <c r="AJ1215" t="str">
        <f t="shared" si="610"/>
        <v>No Diabetico</v>
      </c>
      <c r="AK1215">
        <v>151</v>
      </c>
      <c r="AL1215" t="str">
        <f t="shared" si="611"/>
        <v>Diabetes</v>
      </c>
      <c r="AM1215">
        <v>10.4</v>
      </c>
      <c r="AN1215" t="str">
        <f t="shared" si="612"/>
        <v>Diabetes</v>
      </c>
      <c r="AO1215">
        <v>297</v>
      </c>
      <c r="AP1215" t="str">
        <f t="shared" si="613"/>
        <v>Riesgo</v>
      </c>
      <c r="AQ1215">
        <v>208</v>
      </c>
      <c r="AR1215" t="str">
        <f t="shared" si="614"/>
        <v>Muy alto</v>
      </c>
      <c r="AS1215">
        <v>29</v>
      </c>
      <c r="AT1215" t="str">
        <f t="shared" si="615"/>
        <v>Bajo</v>
      </c>
      <c r="AU1215">
        <v>360</v>
      </c>
      <c r="AV1215" t="str">
        <f t="shared" si="616"/>
        <v>Alto</v>
      </c>
      <c r="AW1215">
        <v>130</v>
      </c>
      <c r="AX1215" t="str">
        <f t="shared" si="617"/>
        <v>Bajo</v>
      </c>
      <c r="AY1215">
        <v>5.4</v>
      </c>
      <c r="AZ1215" t="str">
        <f t="shared" si="618"/>
        <v>Alto</v>
      </c>
      <c r="BA1215">
        <v>8.8000000000000007</v>
      </c>
      <c r="BB1215" t="str">
        <f t="shared" si="596"/>
        <v>Baja</v>
      </c>
      <c r="BC1215">
        <v>8.1</v>
      </c>
      <c r="BD1215" t="str">
        <f t="shared" si="619"/>
        <v>Bajo</v>
      </c>
      <c r="BE1215">
        <v>4.5999999999999996</v>
      </c>
      <c r="BF1215" t="str">
        <f t="shared" si="620"/>
        <v>Alto</v>
      </c>
      <c r="BG1215">
        <v>1</v>
      </c>
      <c r="BH1215" t="str">
        <f t="shared" si="621"/>
        <v>Toma ECA</v>
      </c>
      <c r="BI1215">
        <v>0</v>
      </c>
      <c r="BJ1215" t="str">
        <f t="shared" si="622"/>
        <v>No toma ARB</v>
      </c>
      <c r="BK1215">
        <v>1</v>
      </c>
      <c r="BL1215" t="str">
        <f t="shared" si="623"/>
        <v>Toma diureticos</v>
      </c>
      <c r="BM1215">
        <v>1</v>
      </c>
      <c r="BN1215" t="str">
        <f t="shared" si="624"/>
        <v>Toma estatinas</v>
      </c>
      <c r="BO1215">
        <v>1</v>
      </c>
      <c r="BP1215" t="str">
        <f t="shared" si="625"/>
        <v>Enfermedad renal</v>
      </c>
      <c r="BQ1215">
        <v>0</v>
      </c>
      <c r="BR1215" t="str">
        <f t="shared" si="626"/>
        <v>Sano</v>
      </c>
    </row>
    <row r="1216" spans="1:70" x14ac:dyDescent="0.25">
      <c r="A1216" t="s">
        <v>1216</v>
      </c>
      <c r="B1216">
        <v>75</v>
      </c>
      <c r="C1216" t="str">
        <f t="shared" si="597"/>
        <v>Adulto Mayor</v>
      </c>
      <c r="D1216" t="s">
        <v>6</v>
      </c>
      <c r="E1216">
        <v>32.9</v>
      </c>
      <c r="F1216" t="str">
        <f t="shared" si="598"/>
        <v>Obesidad I</v>
      </c>
      <c r="G1216">
        <v>0</v>
      </c>
      <c r="H1216" t="str">
        <f t="shared" si="599"/>
        <v>No tiene herencia</v>
      </c>
      <c r="I1216">
        <v>145</v>
      </c>
      <c r="J1216">
        <v>109</v>
      </c>
      <c r="K1216">
        <v>93</v>
      </c>
      <c r="L1216" t="str">
        <f t="shared" si="600"/>
        <v>Normal</v>
      </c>
      <c r="M1216">
        <v>40</v>
      </c>
      <c r="N1216" t="str">
        <f t="shared" si="601"/>
        <v>Reducida</v>
      </c>
      <c r="O1216">
        <v>3</v>
      </c>
      <c r="P1216" t="str">
        <f t="shared" si="602"/>
        <v>Limitacion marcada</v>
      </c>
      <c r="Q1216">
        <v>0</v>
      </c>
      <c r="R1216" t="str">
        <f t="shared" si="603"/>
        <v>No tiene cetoacidosis</v>
      </c>
      <c r="S1216">
        <v>0</v>
      </c>
      <c r="T1216" t="str">
        <f t="shared" si="604"/>
        <v>No tiene Insuficiencia</v>
      </c>
      <c r="U1216">
        <v>1</v>
      </c>
      <c r="V1216" t="str">
        <f t="shared" si="605"/>
        <v>Hipertenso</v>
      </c>
      <c r="W1216">
        <v>1.8</v>
      </c>
      <c r="X1216" t="str">
        <f t="shared" si="594"/>
        <v>Alto</v>
      </c>
      <c r="Y1216">
        <v>114</v>
      </c>
      <c r="Z1216" t="str">
        <f t="shared" si="595"/>
        <v>Riesgo</v>
      </c>
      <c r="AA1216">
        <v>23</v>
      </c>
      <c r="AB1216" t="str">
        <f t="shared" si="606"/>
        <v>Dismucion grave</v>
      </c>
      <c r="AC1216">
        <v>1503</v>
      </c>
      <c r="AD1216" t="str">
        <f t="shared" si="607"/>
        <v>Proteinuria</v>
      </c>
      <c r="AE1216">
        <v>1052</v>
      </c>
      <c r="AF1216" t="str">
        <f t="shared" si="608"/>
        <v>Macroalbuminuria</v>
      </c>
      <c r="AG1216">
        <v>540</v>
      </c>
      <c r="AH1216" t="str">
        <f t="shared" si="609"/>
        <v>Poliuria</v>
      </c>
      <c r="AI1216">
        <v>1</v>
      </c>
      <c r="AJ1216" t="str">
        <f t="shared" si="610"/>
        <v>Diabetico</v>
      </c>
      <c r="AK1216">
        <v>129</v>
      </c>
      <c r="AL1216" t="str">
        <f t="shared" si="611"/>
        <v>Diabetes</v>
      </c>
      <c r="AM1216">
        <v>10.8</v>
      </c>
      <c r="AN1216" t="str">
        <f t="shared" si="612"/>
        <v>Diabetes</v>
      </c>
      <c r="AO1216">
        <v>314</v>
      </c>
      <c r="AP1216" t="str">
        <f t="shared" si="613"/>
        <v>Riesgo</v>
      </c>
      <c r="AQ1216">
        <v>211</v>
      </c>
      <c r="AR1216" t="str">
        <f t="shared" si="614"/>
        <v>Muy alto</v>
      </c>
      <c r="AS1216">
        <v>28</v>
      </c>
      <c r="AT1216" t="str">
        <f t="shared" si="615"/>
        <v>Bajo</v>
      </c>
      <c r="AU1216">
        <v>359</v>
      </c>
      <c r="AV1216" t="str">
        <f t="shared" si="616"/>
        <v>Alto</v>
      </c>
      <c r="AW1216">
        <v>140</v>
      </c>
      <c r="AX1216" t="str">
        <f t="shared" si="617"/>
        <v>Normal</v>
      </c>
      <c r="AY1216">
        <v>6.3</v>
      </c>
      <c r="AZ1216" t="str">
        <f t="shared" si="618"/>
        <v>Alto</v>
      </c>
      <c r="BA1216">
        <v>8.6999999999999993</v>
      </c>
      <c r="BB1216" t="str">
        <f t="shared" si="596"/>
        <v>Baja</v>
      </c>
      <c r="BC1216">
        <v>8.1999999999999993</v>
      </c>
      <c r="BD1216" t="str">
        <f t="shared" si="619"/>
        <v>Bajo</v>
      </c>
      <c r="BE1216">
        <v>5</v>
      </c>
      <c r="BF1216" t="str">
        <f t="shared" si="620"/>
        <v>Alto</v>
      </c>
      <c r="BG1216">
        <v>0</v>
      </c>
      <c r="BH1216" t="str">
        <f t="shared" si="621"/>
        <v>No Toma ECA</v>
      </c>
      <c r="BI1216">
        <v>1</v>
      </c>
      <c r="BJ1216" t="str">
        <f t="shared" si="622"/>
        <v>Toma ARB</v>
      </c>
      <c r="BK1216">
        <v>1</v>
      </c>
      <c r="BL1216" t="str">
        <f t="shared" si="623"/>
        <v>Toma diureticos</v>
      </c>
      <c r="BM1216">
        <v>1</v>
      </c>
      <c r="BN1216" t="str">
        <f t="shared" si="624"/>
        <v>Toma estatinas</v>
      </c>
      <c r="BO1216">
        <v>1</v>
      </c>
      <c r="BP1216" t="str">
        <f t="shared" si="625"/>
        <v>Enfermedad renal</v>
      </c>
      <c r="BQ1216">
        <v>1</v>
      </c>
      <c r="BR1216" t="str">
        <f t="shared" si="626"/>
        <v>Enfermedad cardiovascular</v>
      </c>
    </row>
    <row r="1217" spans="1:70" x14ac:dyDescent="0.25">
      <c r="A1217" t="s">
        <v>1217</v>
      </c>
      <c r="B1217">
        <v>42</v>
      </c>
      <c r="C1217" t="str">
        <f t="shared" si="597"/>
        <v>Adulto</v>
      </c>
      <c r="D1217" t="s">
        <v>6</v>
      </c>
      <c r="E1217">
        <v>25.4</v>
      </c>
      <c r="F1217" t="str">
        <f t="shared" si="598"/>
        <v>Sobrepeso</v>
      </c>
      <c r="G1217">
        <v>1</v>
      </c>
      <c r="H1217" t="str">
        <f t="shared" si="599"/>
        <v>Tiene herencia</v>
      </c>
      <c r="I1217">
        <v>135</v>
      </c>
      <c r="J1217">
        <v>82</v>
      </c>
      <c r="K1217">
        <v>83</v>
      </c>
      <c r="L1217" t="str">
        <f t="shared" si="600"/>
        <v>Normal</v>
      </c>
      <c r="M1217">
        <v>68</v>
      </c>
      <c r="N1217" t="str">
        <f t="shared" si="601"/>
        <v>Normal</v>
      </c>
      <c r="O1217">
        <v>2</v>
      </c>
      <c r="P1217" t="str">
        <f t="shared" si="602"/>
        <v>Ligera limitaciones</v>
      </c>
      <c r="Q1217">
        <v>0</v>
      </c>
      <c r="R1217" t="str">
        <f t="shared" si="603"/>
        <v>No tiene cetoacidosis</v>
      </c>
      <c r="S1217">
        <v>0</v>
      </c>
      <c r="T1217" t="str">
        <f t="shared" si="604"/>
        <v>No tiene Insuficiencia</v>
      </c>
      <c r="U1217">
        <v>1</v>
      </c>
      <c r="V1217" t="str">
        <f t="shared" si="605"/>
        <v>Hipertenso</v>
      </c>
      <c r="W1217">
        <v>0.9</v>
      </c>
      <c r="X1217" t="str">
        <f t="shared" si="594"/>
        <v>Normal</v>
      </c>
      <c r="Y1217">
        <v>29</v>
      </c>
      <c r="Z1217" t="str">
        <f t="shared" si="595"/>
        <v>Normal</v>
      </c>
      <c r="AA1217">
        <v>103</v>
      </c>
      <c r="AB1217" t="str">
        <f t="shared" si="606"/>
        <v>Normal</v>
      </c>
      <c r="AC1217">
        <v>8</v>
      </c>
      <c r="AD1217" t="str">
        <f t="shared" si="607"/>
        <v>Normal</v>
      </c>
      <c r="AE1217">
        <v>5</v>
      </c>
      <c r="AF1217" t="str">
        <f t="shared" si="608"/>
        <v>Normal</v>
      </c>
      <c r="AG1217">
        <v>2380</v>
      </c>
      <c r="AH1217" t="str">
        <f t="shared" si="609"/>
        <v>Poliuria</v>
      </c>
      <c r="AI1217">
        <v>0</v>
      </c>
      <c r="AJ1217" t="str">
        <f t="shared" si="610"/>
        <v>No Diabetico</v>
      </c>
      <c r="AK1217">
        <v>83</v>
      </c>
      <c r="AL1217" t="str">
        <f t="shared" si="611"/>
        <v>Normal</v>
      </c>
      <c r="AM1217">
        <v>5.8</v>
      </c>
      <c r="AN1217" t="str">
        <f t="shared" si="612"/>
        <v>Prediabetes</v>
      </c>
      <c r="AO1217">
        <v>156</v>
      </c>
      <c r="AP1217" t="str">
        <f t="shared" si="613"/>
        <v>Normal</v>
      </c>
      <c r="AQ1217">
        <v>86</v>
      </c>
      <c r="AR1217" t="str">
        <f t="shared" si="614"/>
        <v>Normal</v>
      </c>
      <c r="AS1217">
        <v>56</v>
      </c>
      <c r="AT1217" t="str">
        <f t="shared" si="615"/>
        <v>Bajo</v>
      </c>
      <c r="AU1217">
        <v>168</v>
      </c>
      <c r="AV1217" t="str">
        <f t="shared" si="616"/>
        <v>Alto</v>
      </c>
      <c r="AW1217">
        <v>141</v>
      </c>
      <c r="AX1217" t="str">
        <f t="shared" si="617"/>
        <v>Normal</v>
      </c>
      <c r="AY1217">
        <v>4.7</v>
      </c>
      <c r="AZ1217" t="str">
        <f t="shared" si="618"/>
        <v>Normal</v>
      </c>
      <c r="BA1217">
        <v>14.5</v>
      </c>
      <c r="BB1217" t="str">
        <f t="shared" si="596"/>
        <v>Normal</v>
      </c>
      <c r="BC1217">
        <v>9.1999999999999993</v>
      </c>
      <c r="BD1217" t="str">
        <f t="shared" si="619"/>
        <v>Normal</v>
      </c>
      <c r="BE1217">
        <v>2.9</v>
      </c>
      <c r="BF1217" t="str">
        <f t="shared" si="620"/>
        <v>Normal</v>
      </c>
      <c r="BG1217">
        <v>0</v>
      </c>
      <c r="BH1217" t="str">
        <f t="shared" si="621"/>
        <v>No Toma ECA</v>
      </c>
      <c r="BI1217">
        <v>0</v>
      </c>
      <c r="BJ1217" t="str">
        <f t="shared" si="622"/>
        <v>No toma ARB</v>
      </c>
      <c r="BK1217">
        <v>0</v>
      </c>
      <c r="BL1217" t="str">
        <f t="shared" si="623"/>
        <v>No toma diureticos</v>
      </c>
      <c r="BM1217">
        <v>0</v>
      </c>
      <c r="BN1217" t="str">
        <f t="shared" si="624"/>
        <v>No toma estatinas</v>
      </c>
      <c r="BO1217">
        <v>0</v>
      </c>
      <c r="BP1217" t="str">
        <f t="shared" si="625"/>
        <v>Sano</v>
      </c>
      <c r="BQ1217">
        <v>1</v>
      </c>
      <c r="BR1217" t="str">
        <f t="shared" si="626"/>
        <v>Enfermedad cardiovascular</v>
      </c>
    </row>
    <row r="1218" spans="1:70" x14ac:dyDescent="0.25">
      <c r="A1218" t="s">
        <v>1218</v>
      </c>
      <c r="B1218">
        <v>54</v>
      </c>
      <c r="C1218" t="str">
        <f t="shared" si="597"/>
        <v>Adulto</v>
      </c>
      <c r="D1218" t="s">
        <v>1</v>
      </c>
      <c r="E1218">
        <v>31.8</v>
      </c>
      <c r="F1218" t="str">
        <f t="shared" si="598"/>
        <v>Obesidad I</v>
      </c>
      <c r="G1218">
        <v>1</v>
      </c>
      <c r="H1218" t="str">
        <f t="shared" si="599"/>
        <v>Tiene herencia</v>
      </c>
      <c r="I1218">
        <v>185</v>
      </c>
      <c r="J1218">
        <v>103</v>
      </c>
      <c r="K1218">
        <v>104</v>
      </c>
      <c r="L1218" t="str">
        <f t="shared" si="600"/>
        <v>Taquicardia</v>
      </c>
      <c r="M1218">
        <v>39</v>
      </c>
      <c r="N1218" t="str">
        <f t="shared" si="601"/>
        <v>Reducida</v>
      </c>
      <c r="O1218">
        <v>3</v>
      </c>
      <c r="P1218" t="str">
        <f t="shared" si="602"/>
        <v>Limitacion marcada</v>
      </c>
      <c r="Q1218">
        <v>1</v>
      </c>
      <c r="R1218" t="str">
        <f t="shared" si="603"/>
        <v>Tiene cetoacidosis</v>
      </c>
      <c r="S1218">
        <v>0</v>
      </c>
      <c r="T1218" t="str">
        <f t="shared" si="604"/>
        <v>No tiene Insuficiencia</v>
      </c>
      <c r="U1218">
        <v>1</v>
      </c>
      <c r="V1218" t="str">
        <f t="shared" si="605"/>
        <v>Hipertenso</v>
      </c>
      <c r="W1218">
        <v>1.6</v>
      </c>
      <c r="X1218" t="str">
        <f t="shared" ref="X1218:X1281" si="627">IF(AND(D1218="M",W1218&gt;=0.7,W1218&lt;=1.2),"Normal",IF(AND(D1218="M",W1218&gt;=1.3),"Alto",IF(AND(D1218="F",W1218&gt;=0.5,W1218&lt;=1),"Normal",IF(AND(D1218="F",W1218&gt;1),"Alto",IF(AND(D1218="F",W1218&lt;0.5), "Bajo",IF(AND(D1218="M",W1218&lt;0.7),"Bajo","error"))))))</f>
        <v>Alto</v>
      </c>
      <c r="Y1218">
        <v>51</v>
      </c>
      <c r="Z1218" t="str">
        <f t="shared" ref="Z1218:Z1281" si="628">IF(AND(D1218="F",Y1218&gt;=17,Y1218&lt;=43),"Normal",IF(AND(D1218="F",Y1218&gt;43,Y1218&lt;100),"Elevado",IF(AND(D1218="M",Y1218&gt;=18,Y1218&lt;=55),"Normal",IF(AND(D1218="M",Y1218&gt;55,Y1218&lt;100),"Elevado",IF(AND(D1218="F",Y1218&gt;=100),"Riesgo",IF(AND(D1218="M",Y1218&gt;=100),"Riesgo","Bajo"))))))</f>
        <v>Normal</v>
      </c>
      <c r="AA1218">
        <v>40</v>
      </c>
      <c r="AB1218" t="str">
        <f t="shared" si="606"/>
        <v>Funcion disminuida moderada</v>
      </c>
      <c r="AC1218">
        <v>1212</v>
      </c>
      <c r="AD1218" t="str">
        <f t="shared" si="607"/>
        <v>Proteinuria</v>
      </c>
      <c r="AE1218">
        <v>1090</v>
      </c>
      <c r="AF1218" t="str">
        <f t="shared" si="608"/>
        <v>Macroalbuminuria</v>
      </c>
      <c r="AG1218">
        <v>649</v>
      </c>
      <c r="AH1218" t="str">
        <f t="shared" si="609"/>
        <v>Poliuria</v>
      </c>
      <c r="AI1218">
        <v>1</v>
      </c>
      <c r="AJ1218" t="str">
        <f t="shared" si="610"/>
        <v>Diabetico</v>
      </c>
      <c r="AK1218">
        <v>190</v>
      </c>
      <c r="AL1218" t="str">
        <f t="shared" si="611"/>
        <v>Diabetes</v>
      </c>
      <c r="AM1218">
        <v>9.4</v>
      </c>
      <c r="AN1218" t="str">
        <f t="shared" si="612"/>
        <v>Diabetes</v>
      </c>
      <c r="AO1218">
        <v>283</v>
      </c>
      <c r="AP1218" t="str">
        <f t="shared" si="613"/>
        <v>Riesgo</v>
      </c>
      <c r="AQ1218">
        <v>207</v>
      </c>
      <c r="AR1218" t="str">
        <f t="shared" si="614"/>
        <v>Muy alto</v>
      </c>
      <c r="AS1218">
        <v>42</v>
      </c>
      <c r="AT1218" t="str">
        <f t="shared" si="615"/>
        <v>Bajo</v>
      </c>
      <c r="AU1218">
        <v>363</v>
      </c>
      <c r="AV1218" t="str">
        <f t="shared" si="616"/>
        <v>Alto</v>
      </c>
      <c r="AW1218">
        <v>138</v>
      </c>
      <c r="AX1218" t="str">
        <f t="shared" si="617"/>
        <v>Normal</v>
      </c>
      <c r="AY1218">
        <v>5.5</v>
      </c>
      <c r="AZ1218" t="str">
        <f t="shared" si="618"/>
        <v>Alto</v>
      </c>
      <c r="BA1218">
        <v>9.6</v>
      </c>
      <c r="BB1218" t="str">
        <f t="shared" ref="BB1218:BB1281" si="629">IF(AND(D1218="M",BA1218&gt;=13.5,BA1218&lt;=17.5),"Normal",IF(AND(D1218="M",BA1218&gt;17.5),"Alta",IF(AND(D1218="F",BA1218&gt;=12,BA1218&lt;=15.5),"Normal",IF(AND(D1218="F",BA1218&gt;15.5),"Alta","Baja"))))</f>
        <v>Baja</v>
      </c>
      <c r="BC1218">
        <v>7.9</v>
      </c>
      <c r="BD1218" t="str">
        <f t="shared" si="619"/>
        <v>Bajo</v>
      </c>
      <c r="BE1218">
        <v>7</v>
      </c>
      <c r="BF1218" t="str">
        <f t="shared" si="620"/>
        <v>Alto</v>
      </c>
      <c r="BG1218">
        <v>1</v>
      </c>
      <c r="BH1218" t="str">
        <f t="shared" si="621"/>
        <v>Toma ECA</v>
      </c>
      <c r="BI1218">
        <v>1</v>
      </c>
      <c r="BJ1218" t="str">
        <f t="shared" si="622"/>
        <v>Toma ARB</v>
      </c>
      <c r="BK1218">
        <v>1</v>
      </c>
      <c r="BL1218" t="str">
        <f t="shared" si="623"/>
        <v>Toma diureticos</v>
      </c>
      <c r="BM1218">
        <v>0</v>
      </c>
      <c r="BN1218" t="str">
        <f t="shared" si="624"/>
        <v>No toma estatinas</v>
      </c>
      <c r="BO1218">
        <v>1</v>
      </c>
      <c r="BP1218" t="str">
        <f t="shared" si="625"/>
        <v>Enfermedad renal</v>
      </c>
      <c r="BQ1218">
        <v>0</v>
      </c>
      <c r="BR1218" t="str">
        <f t="shared" si="626"/>
        <v>Sano</v>
      </c>
    </row>
    <row r="1219" spans="1:70" x14ac:dyDescent="0.25">
      <c r="A1219" t="s">
        <v>1219</v>
      </c>
      <c r="B1219">
        <v>82</v>
      </c>
      <c r="C1219" t="str">
        <f t="shared" ref="C1219:C1282" si="630">IF(AND(B1219&gt;=14,B1219&lt;=26),"Joven",IF(AND(B1219&gt;=27,B1219&lt;=59),"Adulto",IF(B1219&gt;=60,"Adulto Mayor","Niño")))</f>
        <v>Adulto Mayor</v>
      </c>
      <c r="D1219" t="s">
        <v>1</v>
      </c>
      <c r="E1219">
        <v>36.5</v>
      </c>
      <c r="F1219" t="str">
        <f t="shared" ref="F1219:F1282" si="631">IF(E1219&lt;18.5,"Bajo peso",IF(AND(E1219&gt;=18.5,E1219&lt;=24.9),"Peso Normal",IF(AND(E1219&gt;=25,E1219&lt;=29.9),"Sobrepeso",IF(AND(E1219&gt;=30,E1219&lt;=34.9),"Obesidad I",IF(AND(E1219&gt;=35,E1219&lt;=39.9),"Obesidad II","Obesidad III")))))</f>
        <v>Obesidad II</v>
      </c>
      <c r="G1219">
        <v>0</v>
      </c>
      <c r="H1219" t="str">
        <f t="shared" ref="H1219:H1282" si="632">IF(G1219=1,"Tiene herencia","No tiene herencia")</f>
        <v>No tiene herencia</v>
      </c>
      <c r="I1219">
        <v>143</v>
      </c>
      <c r="J1219">
        <v>94</v>
      </c>
      <c r="K1219">
        <v>95</v>
      </c>
      <c r="L1219" t="str">
        <f t="shared" ref="L1219:L1282" si="633">IF(AND(K1219&gt;=60,K1219&lt;=100),"Normal",IF(K1219&gt;100,"Taquicardia","Bradicardia"))</f>
        <v>Normal</v>
      </c>
      <c r="M1219">
        <v>41</v>
      </c>
      <c r="N1219" t="str">
        <f t="shared" ref="N1219:N1282" si="634">IF(M1219&gt;=50,"Normal",IF(AND(M1219&gt;=41,M1219&lt;=49),"Intermedia","Reducida"))</f>
        <v>Intermedia</v>
      </c>
      <c r="O1219">
        <v>3</v>
      </c>
      <c r="P1219" t="str">
        <f t="shared" ref="P1219:P1282" si="635">IF(O1219=1,"Sin limitaciones",IF(O1219=2,"Ligera limitaciones",IF(O1219=3,"Limitacion marcada","Incapacidad")))</f>
        <v>Limitacion marcada</v>
      </c>
      <c r="Q1219">
        <v>0</v>
      </c>
      <c r="R1219" t="str">
        <f t="shared" ref="R1219:R1282" si="636">IF(Q1219=1,"Tiene cetoacidosis","No tiene cetoacidosis")</f>
        <v>No tiene cetoacidosis</v>
      </c>
      <c r="S1219">
        <v>1</v>
      </c>
      <c r="T1219" t="str">
        <f t="shared" ref="T1219:T1282" si="637">IF(S1219=1,"Tiene Insuficiencia","No tiene Insuficiencia")</f>
        <v>Tiene Insuficiencia</v>
      </c>
      <c r="U1219">
        <v>1</v>
      </c>
      <c r="V1219" t="str">
        <f t="shared" ref="V1219:V1282" si="638">IF(U1219=1,"Hipertenso","Normotenso")</f>
        <v>Hipertenso</v>
      </c>
      <c r="W1219">
        <v>4.5999999999999996</v>
      </c>
      <c r="X1219" t="str">
        <f t="shared" si="627"/>
        <v>Alto</v>
      </c>
      <c r="Y1219">
        <v>111</v>
      </c>
      <c r="Z1219" t="str">
        <f t="shared" si="628"/>
        <v>Riesgo</v>
      </c>
      <c r="AA1219">
        <v>52</v>
      </c>
      <c r="AB1219" t="str">
        <f t="shared" ref="AB1219:AB1282" si="639">IF(AA1219&gt;90,"Normal",IF(AND(AA1219&gt;=60,AA1219&lt;=90),"Funcion disminuida",IF(AND(AA1219&gt;=30,AA1219&lt;=59),"Funcion disminuida moderada",IF(AND(AA1219&gt;=15,AA1219&lt;=29),"Dismucion grave",IF(AA1219&lt;15,"Fallo renal","error")))))</f>
        <v>Funcion disminuida moderada</v>
      </c>
      <c r="AC1219">
        <v>1180</v>
      </c>
      <c r="AD1219" t="str">
        <f t="shared" ref="AD1219:AD1282" si="640">IF(AC1219&lt;30,"Normal",IF(AND(AC1219&lt;=30,AC1219&lt;=300),"Microalbuminuria","Proteinuria"))</f>
        <v>Proteinuria</v>
      </c>
      <c r="AE1219">
        <v>944</v>
      </c>
      <c r="AF1219" t="str">
        <f t="shared" ref="AF1219:AF1282" si="641">IF(AE1219&lt;30,"Normal",IF(AND(AE1219&gt;=30,AE1219&lt;=300),"Microalbuminuria","Macroalbuminuria"))</f>
        <v>Macroalbuminuria</v>
      </c>
      <c r="AG1219">
        <v>677</v>
      </c>
      <c r="AH1219" t="str">
        <f t="shared" ref="AH1219:AH1282" si="642">IF(AND(AG1219&gt;=0,AG1219&lt;=49),"Anuria",IF(AND(AG1219&gt;=50,AG1219&lt;=499),"Oliguria",IF(AND(AG1219&gt;=500,AG1219&lt;=3500),"Poliuria")))</f>
        <v>Poliuria</v>
      </c>
      <c r="AI1219">
        <v>0</v>
      </c>
      <c r="AJ1219" t="str">
        <f t="shared" ref="AJ1219:AJ1282" si="643">IF(AI1219=1,"Diabetico","No Diabetico")</f>
        <v>No Diabetico</v>
      </c>
      <c r="AK1219">
        <v>206</v>
      </c>
      <c r="AL1219" t="str">
        <f t="shared" ref="AL1219:AL1282" si="644">IF(AK1219&lt;100,"Normal",IF(AND(AK1219&gt;=100,AK1219&lt;=125),"Prediabetes","Diabetes"))</f>
        <v>Diabetes</v>
      </c>
      <c r="AM1219">
        <v>7.8</v>
      </c>
      <c r="AN1219" t="str">
        <f t="shared" ref="AN1219:AN1282" si="645">IF(AM1219&lt;5.7,"Normal",IF(AND(AM1219&gt;=5.7,AM1219&lt;=6.4),"Prediabetes","Diabetes"))</f>
        <v>Diabetes</v>
      </c>
      <c r="AO1219">
        <v>302</v>
      </c>
      <c r="AP1219" t="str">
        <f t="shared" ref="AP1219:AP1282" si="646">IF(AO1219&lt;200,"Normal",IF(AND(AO1219&gt;=200,AO1219&lt;=239),"Alto","Riesgo"))</f>
        <v>Riesgo</v>
      </c>
      <c r="AQ1219">
        <v>150</v>
      </c>
      <c r="AR1219" t="str">
        <f t="shared" ref="AR1219:AR1282" si="647">IF(AQ1219&lt;100,"Normal",IF(AND(AQ1219&gt;=100,AQ1219&lt;=129),"Casi normal",IF(AND(AQ1219&gt;=130,AQ1219&lt;=159),"Limite alto",IF(AND(AQ1219&gt;=160,AQ1219&lt;=189),"Alto",IF(AQ1219&gt;=190,"Muy alto")))))</f>
        <v>Limite alto</v>
      </c>
      <c r="AS1219">
        <v>44</v>
      </c>
      <c r="AT1219" t="str">
        <f t="shared" ref="AT1219:AT1282" si="648">IF(AS1219&gt;=60,"Normal","Bajo")</f>
        <v>Bajo</v>
      </c>
      <c r="AU1219">
        <v>331</v>
      </c>
      <c r="AV1219" t="str">
        <f t="shared" ref="AV1219:AV1282" si="649">IF(AU1219&lt;=150,"Normal","Alto")</f>
        <v>Alto</v>
      </c>
      <c r="AW1219">
        <v>129</v>
      </c>
      <c r="AX1219" t="str">
        <f t="shared" ref="AX1219:AX1282" si="650">IF(AND(AW1219&gt;=135,AW1219&lt;=145),"Normal",IF(AW1219&gt;145,"Alto","Bajo"))</f>
        <v>Bajo</v>
      </c>
      <c r="AY1219">
        <v>5.5</v>
      </c>
      <c r="AZ1219" t="str">
        <f t="shared" ref="AZ1219:AZ1282" si="651">IF(AND(AY1219&gt;=3.5,AY1219&lt;=5),"Normal",IF(AY1219&gt;5,"Alto","Bajo"))</f>
        <v>Alto</v>
      </c>
      <c r="BA1219">
        <v>7.1</v>
      </c>
      <c r="BB1219" t="str">
        <f t="shared" si="629"/>
        <v>Baja</v>
      </c>
      <c r="BC1219">
        <v>7.6</v>
      </c>
      <c r="BD1219" t="str">
        <f t="shared" ref="BD1219:BD1282" si="652">IF(AND(BC1219&gt;=8.5,BC1219&lt;=10.5),"Normal",IF(BC1219&gt;10.5,"Alto","Bajo"))</f>
        <v>Bajo</v>
      </c>
      <c r="BE1219">
        <v>7.4</v>
      </c>
      <c r="BF1219" t="str">
        <f t="shared" ref="BF1219:BF1282" si="653">IF(AND(BE1219&gt;=2.5,BE1219&lt;=4.5),"Normal",IF(BE1219&gt;4.5,"Alto","Bajo"))</f>
        <v>Alto</v>
      </c>
      <c r="BG1219">
        <v>0</v>
      </c>
      <c r="BH1219" t="str">
        <f t="shared" ref="BH1219:BH1282" si="654">IF(BG1219=1,"Toma ECA","No Toma ECA")</f>
        <v>No Toma ECA</v>
      </c>
      <c r="BI1219">
        <v>0</v>
      </c>
      <c r="BJ1219" t="str">
        <f t="shared" ref="BJ1219:BJ1282" si="655">IF(BI1219=1,"Toma ARB","No toma ARB")</f>
        <v>No toma ARB</v>
      </c>
      <c r="BK1219">
        <v>1</v>
      </c>
      <c r="BL1219" t="str">
        <f t="shared" ref="BL1219:BL1282" si="656">IF(BK1219=1,"Toma diureticos","No toma diureticos")</f>
        <v>Toma diureticos</v>
      </c>
      <c r="BM1219">
        <v>1</v>
      </c>
      <c r="BN1219" t="str">
        <f t="shared" ref="BN1219:BN1282" si="657">IF(BM1219=1,"Toma estatinas","No toma estatinas")</f>
        <v>Toma estatinas</v>
      </c>
      <c r="BO1219">
        <v>1</v>
      </c>
      <c r="BP1219" t="str">
        <f t="shared" ref="BP1219:BP1282" si="658">IF(BO1219=1,"Enfermedad renal","Sano")</f>
        <v>Enfermedad renal</v>
      </c>
      <c r="BQ1219">
        <v>0</v>
      </c>
      <c r="BR1219" t="str">
        <f t="shared" ref="BR1219:BR1282" si="659">IF(BQ1219=1,"Enfermedad cardiovascular","Sano")</f>
        <v>Sano</v>
      </c>
    </row>
    <row r="1220" spans="1:70" x14ac:dyDescent="0.25">
      <c r="A1220" t="s">
        <v>1220</v>
      </c>
      <c r="B1220">
        <v>61</v>
      </c>
      <c r="C1220" t="str">
        <f t="shared" si="630"/>
        <v>Adulto Mayor</v>
      </c>
      <c r="D1220" t="s">
        <v>1</v>
      </c>
      <c r="E1220">
        <v>32.9</v>
      </c>
      <c r="F1220" t="str">
        <f t="shared" si="631"/>
        <v>Obesidad I</v>
      </c>
      <c r="G1220">
        <v>1</v>
      </c>
      <c r="H1220" t="str">
        <f t="shared" si="632"/>
        <v>Tiene herencia</v>
      </c>
      <c r="I1220">
        <v>170</v>
      </c>
      <c r="J1220">
        <v>95</v>
      </c>
      <c r="K1220">
        <v>101</v>
      </c>
      <c r="L1220" t="str">
        <f t="shared" si="633"/>
        <v>Taquicardia</v>
      </c>
      <c r="M1220">
        <v>27</v>
      </c>
      <c r="N1220" t="str">
        <f t="shared" si="634"/>
        <v>Reducida</v>
      </c>
      <c r="O1220">
        <v>4</v>
      </c>
      <c r="P1220" t="str">
        <f t="shared" si="635"/>
        <v>Incapacidad</v>
      </c>
      <c r="Q1220">
        <v>0</v>
      </c>
      <c r="R1220" t="str">
        <f t="shared" si="636"/>
        <v>No tiene cetoacidosis</v>
      </c>
      <c r="S1220">
        <v>0</v>
      </c>
      <c r="T1220" t="str">
        <f t="shared" si="637"/>
        <v>No tiene Insuficiencia</v>
      </c>
      <c r="U1220">
        <v>1</v>
      </c>
      <c r="V1220" t="str">
        <f t="shared" si="638"/>
        <v>Hipertenso</v>
      </c>
      <c r="W1220">
        <v>3.9</v>
      </c>
      <c r="X1220" t="str">
        <f t="shared" si="627"/>
        <v>Alto</v>
      </c>
      <c r="Y1220">
        <v>70</v>
      </c>
      <c r="Z1220" t="str">
        <f t="shared" si="628"/>
        <v>Elevado</v>
      </c>
      <c r="AA1220">
        <v>52</v>
      </c>
      <c r="AB1220" t="str">
        <f t="shared" si="639"/>
        <v>Funcion disminuida moderada</v>
      </c>
      <c r="AC1220">
        <v>1854</v>
      </c>
      <c r="AD1220" t="str">
        <f t="shared" si="640"/>
        <v>Proteinuria</v>
      </c>
      <c r="AE1220">
        <v>1668</v>
      </c>
      <c r="AF1220" t="str">
        <f t="shared" si="641"/>
        <v>Macroalbuminuria</v>
      </c>
      <c r="AG1220">
        <v>315</v>
      </c>
      <c r="AH1220" t="str">
        <f t="shared" si="642"/>
        <v>Oliguria</v>
      </c>
      <c r="AI1220">
        <v>0</v>
      </c>
      <c r="AJ1220" t="str">
        <f t="shared" si="643"/>
        <v>No Diabetico</v>
      </c>
      <c r="AK1220">
        <v>199</v>
      </c>
      <c r="AL1220" t="str">
        <f t="shared" si="644"/>
        <v>Diabetes</v>
      </c>
      <c r="AM1220">
        <v>10.7</v>
      </c>
      <c r="AN1220" t="str">
        <f t="shared" si="645"/>
        <v>Diabetes</v>
      </c>
      <c r="AO1220">
        <v>258</v>
      </c>
      <c r="AP1220" t="str">
        <f t="shared" si="646"/>
        <v>Riesgo</v>
      </c>
      <c r="AQ1220">
        <v>177</v>
      </c>
      <c r="AR1220" t="str">
        <f t="shared" si="647"/>
        <v>Alto</v>
      </c>
      <c r="AS1220">
        <v>44</v>
      </c>
      <c r="AT1220" t="str">
        <f t="shared" si="648"/>
        <v>Bajo</v>
      </c>
      <c r="AU1220">
        <v>357</v>
      </c>
      <c r="AV1220" t="str">
        <f t="shared" si="649"/>
        <v>Alto</v>
      </c>
      <c r="AW1220">
        <v>125</v>
      </c>
      <c r="AX1220" t="str">
        <f t="shared" si="650"/>
        <v>Bajo</v>
      </c>
      <c r="AY1220">
        <v>5.6</v>
      </c>
      <c r="AZ1220" t="str">
        <f t="shared" si="651"/>
        <v>Alto</v>
      </c>
      <c r="BA1220">
        <v>7.2</v>
      </c>
      <c r="BB1220" t="str">
        <f t="shared" si="629"/>
        <v>Baja</v>
      </c>
      <c r="BC1220">
        <v>9</v>
      </c>
      <c r="BD1220" t="str">
        <f t="shared" si="652"/>
        <v>Normal</v>
      </c>
      <c r="BE1220">
        <v>5.8</v>
      </c>
      <c r="BF1220" t="str">
        <f t="shared" si="653"/>
        <v>Alto</v>
      </c>
      <c r="BG1220">
        <v>0</v>
      </c>
      <c r="BH1220" t="str">
        <f t="shared" si="654"/>
        <v>No Toma ECA</v>
      </c>
      <c r="BI1220">
        <v>1</v>
      </c>
      <c r="BJ1220" t="str">
        <f t="shared" si="655"/>
        <v>Toma ARB</v>
      </c>
      <c r="BK1220">
        <v>1</v>
      </c>
      <c r="BL1220" t="str">
        <f t="shared" si="656"/>
        <v>Toma diureticos</v>
      </c>
      <c r="BM1220">
        <v>0</v>
      </c>
      <c r="BN1220" t="str">
        <f t="shared" si="657"/>
        <v>No toma estatinas</v>
      </c>
      <c r="BO1220">
        <v>1</v>
      </c>
      <c r="BP1220" t="str">
        <f t="shared" si="658"/>
        <v>Enfermedad renal</v>
      </c>
      <c r="BQ1220">
        <v>1</v>
      </c>
      <c r="BR1220" t="str">
        <f t="shared" si="659"/>
        <v>Enfermedad cardiovascular</v>
      </c>
    </row>
    <row r="1221" spans="1:70" x14ac:dyDescent="0.25">
      <c r="A1221" t="s">
        <v>1221</v>
      </c>
      <c r="B1221">
        <v>45</v>
      </c>
      <c r="C1221" t="str">
        <f t="shared" si="630"/>
        <v>Adulto</v>
      </c>
      <c r="D1221" t="s">
        <v>1</v>
      </c>
      <c r="E1221">
        <v>21.1</v>
      </c>
      <c r="F1221" t="str">
        <f t="shared" si="631"/>
        <v>Peso Normal</v>
      </c>
      <c r="G1221">
        <v>0</v>
      </c>
      <c r="H1221" t="str">
        <f t="shared" si="632"/>
        <v>No tiene herencia</v>
      </c>
      <c r="I1221">
        <v>131</v>
      </c>
      <c r="J1221">
        <v>77</v>
      </c>
      <c r="K1221">
        <v>71</v>
      </c>
      <c r="L1221" t="str">
        <f t="shared" si="633"/>
        <v>Normal</v>
      </c>
      <c r="M1221">
        <v>64</v>
      </c>
      <c r="N1221" t="str">
        <f t="shared" si="634"/>
        <v>Normal</v>
      </c>
      <c r="O1221">
        <v>2</v>
      </c>
      <c r="P1221" t="str">
        <f t="shared" si="635"/>
        <v>Ligera limitaciones</v>
      </c>
      <c r="Q1221">
        <v>0</v>
      </c>
      <c r="R1221" t="str">
        <f t="shared" si="636"/>
        <v>No tiene cetoacidosis</v>
      </c>
      <c r="S1221">
        <v>0</v>
      </c>
      <c r="T1221" t="str">
        <f t="shared" si="637"/>
        <v>No tiene Insuficiencia</v>
      </c>
      <c r="U1221">
        <v>1</v>
      </c>
      <c r="V1221" t="str">
        <f t="shared" si="638"/>
        <v>Hipertenso</v>
      </c>
      <c r="W1221">
        <v>0.8</v>
      </c>
      <c r="X1221" t="str">
        <f t="shared" si="627"/>
        <v>Normal</v>
      </c>
      <c r="Y1221">
        <v>22</v>
      </c>
      <c r="Z1221" t="str">
        <f t="shared" si="628"/>
        <v>Normal</v>
      </c>
      <c r="AA1221">
        <v>82</v>
      </c>
      <c r="AB1221" t="str">
        <f t="shared" si="639"/>
        <v>Funcion disminuida</v>
      </c>
      <c r="AC1221">
        <v>25</v>
      </c>
      <c r="AD1221" t="str">
        <f t="shared" si="640"/>
        <v>Normal</v>
      </c>
      <c r="AE1221">
        <v>17</v>
      </c>
      <c r="AF1221" t="str">
        <f t="shared" si="641"/>
        <v>Normal</v>
      </c>
      <c r="AG1221">
        <v>1687</v>
      </c>
      <c r="AH1221" t="str">
        <f t="shared" si="642"/>
        <v>Poliuria</v>
      </c>
      <c r="AI1221">
        <v>0</v>
      </c>
      <c r="AJ1221" t="str">
        <f t="shared" si="643"/>
        <v>No Diabetico</v>
      </c>
      <c r="AK1221">
        <v>102</v>
      </c>
      <c r="AL1221" t="str">
        <f t="shared" si="644"/>
        <v>Prediabetes</v>
      </c>
      <c r="AM1221">
        <v>5.9</v>
      </c>
      <c r="AN1221" t="str">
        <f t="shared" si="645"/>
        <v>Prediabetes</v>
      </c>
      <c r="AO1221">
        <v>154</v>
      </c>
      <c r="AP1221" t="str">
        <f t="shared" si="646"/>
        <v>Normal</v>
      </c>
      <c r="AQ1221">
        <v>116</v>
      </c>
      <c r="AR1221" t="str">
        <f t="shared" si="647"/>
        <v>Casi normal</v>
      </c>
      <c r="AS1221">
        <v>51</v>
      </c>
      <c r="AT1221" t="str">
        <f t="shared" si="648"/>
        <v>Bajo</v>
      </c>
      <c r="AU1221">
        <v>150</v>
      </c>
      <c r="AV1221" t="str">
        <f t="shared" si="649"/>
        <v>Normal</v>
      </c>
      <c r="AW1221">
        <v>139</v>
      </c>
      <c r="AX1221" t="str">
        <f t="shared" si="650"/>
        <v>Normal</v>
      </c>
      <c r="AY1221">
        <v>4.8</v>
      </c>
      <c r="AZ1221" t="str">
        <f t="shared" si="651"/>
        <v>Normal</v>
      </c>
      <c r="BA1221">
        <v>14</v>
      </c>
      <c r="BB1221" t="str">
        <f t="shared" si="629"/>
        <v>Normal</v>
      </c>
      <c r="BC1221">
        <v>10.199999999999999</v>
      </c>
      <c r="BD1221" t="str">
        <f t="shared" si="652"/>
        <v>Normal</v>
      </c>
      <c r="BE1221">
        <v>3.2</v>
      </c>
      <c r="BF1221" t="str">
        <f t="shared" si="653"/>
        <v>Normal</v>
      </c>
      <c r="BG1221">
        <v>1</v>
      </c>
      <c r="BH1221" t="str">
        <f t="shared" si="654"/>
        <v>Toma ECA</v>
      </c>
      <c r="BI1221">
        <v>0</v>
      </c>
      <c r="BJ1221" t="str">
        <f t="shared" si="655"/>
        <v>No toma ARB</v>
      </c>
      <c r="BK1221">
        <v>0</v>
      </c>
      <c r="BL1221" t="str">
        <f t="shared" si="656"/>
        <v>No toma diureticos</v>
      </c>
      <c r="BM1221">
        <v>0</v>
      </c>
      <c r="BN1221" t="str">
        <f t="shared" si="657"/>
        <v>No toma estatinas</v>
      </c>
      <c r="BO1221">
        <v>0</v>
      </c>
      <c r="BP1221" t="str">
        <f t="shared" si="658"/>
        <v>Sano</v>
      </c>
      <c r="BQ1221">
        <v>1</v>
      </c>
      <c r="BR1221" t="str">
        <f t="shared" si="659"/>
        <v>Enfermedad cardiovascular</v>
      </c>
    </row>
    <row r="1222" spans="1:70" x14ac:dyDescent="0.25">
      <c r="A1222" t="s">
        <v>1222</v>
      </c>
      <c r="B1222">
        <v>64</v>
      </c>
      <c r="C1222" t="str">
        <f t="shared" si="630"/>
        <v>Adulto Mayor</v>
      </c>
      <c r="D1222" t="s">
        <v>1</v>
      </c>
      <c r="E1222">
        <v>31.2</v>
      </c>
      <c r="F1222" t="str">
        <f t="shared" si="631"/>
        <v>Obesidad I</v>
      </c>
      <c r="G1222">
        <v>1</v>
      </c>
      <c r="H1222" t="str">
        <f t="shared" si="632"/>
        <v>Tiene herencia</v>
      </c>
      <c r="I1222">
        <v>161</v>
      </c>
      <c r="J1222">
        <v>95</v>
      </c>
      <c r="K1222">
        <v>98</v>
      </c>
      <c r="L1222" t="str">
        <f t="shared" si="633"/>
        <v>Normal</v>
      </c>
      <c r="M1222">
        <v>29</v>
      </c>
      <c r="N1222" t="str">
        <f t="shared" si="634"/>
        <v>Reducida</v>
      </c>
      <c r="O1222">
        <v>2</v>
      </c>
      <c r="P1222" t="str">
        <f t="shared" si="635"/>
        <v>Ligera limitaciones</v>
      </c>
      <c r="Q1222">
        <v>0</v>
      </c>
      <c r="R1222" t="str">
        <f t="shared" si="636"/>
        <v>No tiene cetoacidosis</v>
      </c>
      <c r="S1222">
        <v>1</v>
      </c>
      <c r="T1222" t="str">
        <f t="shared" si="637"/>
        <v>Tiene Insuficiencia</v>
      </c>
      <c r="U1222">
        <v>1</v>
      </c>
      <c r="V1222" t="str">
        <f t="shared" si="638"/>
        <v>Hipertenso</v>
      </c>
      <c r="W1222">
        <v>2.8</v>
      </c>
      <c r="X1222" t="str">
        <f t="shared" si="627"/>
        <v>Alto</v>
      </c>
      <c r="Y1222">
        <v>56</v>
      </c>
      <c r="Z1222" t="str">
        <f t="shared" si="628"/>
        <v>Elevado</v>
      </c>
      <c r="AA1222">
        <v>16</v>
      </c>
      <c r="AB1222" t="str">
        <f t="shared" si="639"/>
        <v>Dismucion grave</v>
      </c>
      <c r="AC1222">
        <v>2285</v>
      </c>
      <c r="AD1222" t="str">
        <f t="shared" si="640"/>
        <v>Proteinuria</v>
      </c>
      <c r="AE1222">
        <v>1599</v>
      </c>
      <c r="AF1222" t="str">
        <f t="shared" si="641"/>
        <v>Macroalbuminuria</v>
      </c>
      <c r="AG1222">
        <v>658</v>
      </c>
      <c r="AH1222" t="str">
        <f t="shared" si="642"/>
        <v>Poliuria</v>
      </c>
      <c r="AI1222">
        <v>1</v>
      </c>
      <c r="AJ1222" t="str">
        <f t="shared" si="643"/>
        <v>Diabetico</v>
      </c>
      <c r="AK1222">
        <v>144</v>
      </c>
      <c r="AL1222" t="str">
        <f t="shared" si="644"/>
        <v>Diabetes</v>
      </c>
      <c r="AM1222">
        <v>9</v>
      </c>
      <c r="AN1222" t="str">
        <f t="shared" si="645"/>
        <v>Diabetes</v>
      </c>
      <c r="AO1222">
        <v>303</v>
      </c>
      <c r="AP1222" t="str">
        <f t="shared" si="646"/>
        <v>Riesgo</v>
      </c>
      <c r="AQ1222">
        <v>173</v>
      </c>
      <c r="AR1222" t="str">
        <f t="shared" si="647"/>
        <v>Alto</v>
      </c>
      <c r="AS1222">
        <v>26</v>
      </c>
      <c r="AT1222" t="str">
        <f t="shared" si="648"/>
        <v>Bajo</v>
      </c>
      <c r="AU1222">
        <v>340</v>
      </c>
      <c r="AV1222" t="str">
        <f t="shared" si="649"/>
        <v>Alto</v>
      </c>
      <c r="AW1222">
        <v>125</v>
      </c>
      <c r="AX1222" t="str">
        <f t="shared" si="650"/>
        <v>Bajo</v>
      </c>
      <c r="AY1222">
        <v>5.0999999999999996</v>
      </c>
      <c r="AZ1222" t="str">
        <f t="shared" si="651"/>
        <v>Alto</v>
      </c>
      <c r="BA1222">
        <v>9.1</v>
      </c>
      <c r="BB1222" t="str">
        <f t="shared" si="629"/>
        <v>Baja</v>
      </c>
      <c r="BC1222">
        <v>7.9</v>
      </c>
      <c r="BD1222" t="str">
        <f t="shared" si="652"/>
        <v>Bajo</v>
      </c>
      <c r="BE1222">
        <v>5.4</v>
      </c>
      <c r="BF1222" t="str">
        <f t="shared" si="653"/>
        <v>Alto</v>
      </c>
      <c r="BG1222">
        <v>1</v>
      </c>
      <c r="BH1222" t="str">
        <f t="shared" si="654"/>
        <v>Toma ECA</v>
      </c>
      <c r="BI1222">
        <v>1</v>
      </c>
      <c r="BJ1222" t="str">
        <f t="shared" si="655"/>
        <v>Toma ARB</v>
      </c>
      <c r="BK1222">
        <v>1</v>
      </c>
      <c r="BL1222" t="str">
        <f t="shared" si="656"/>
        <v>Toma diureticos</v>
      </c>
      <c r="BM1222">
        <v>1</v>
      </c>
      <c r="BN1222" t="str">
        <f t="shared" si="657"/>
        <v>Toma estatinas</v>
      </c>
      <c r="BO1222">
        <v>1</v>
      </c>
      <c r="BP1222" t="str">
        <f t="shared" si="658"/>
        <v>Enfermedad renal</v>
      </c>
      <c r="BQ1222">
        <v>0</v>
      </c>
      <c r="BR1222" t="str">
        <f t="shared" si="659"/>
        <v>Sano</v>
      </c>
    </row>
    <row r="1223" spans="1:70" x14ac:dyDescent="0.25">
      <c r="A1223" t="s">
        <v>1223</v>
      </c>
      <c r="B1223">
        <v>55</v>
      </c>
      <c r="C1223" t="str">
        <f t="shared" si="630"/>
        <v>Adulto</v>
      </c>
      <c r="D1223" t="s">
        <v>6</v>
      </c>
      <c r="E1223">
        <v>36.700000000000003</v>
      </c>
      <c r="F1223" t="str">
        <f t="shared" si="631"/>
        <v>Obesidad II</v>
      </c>
      <c r="G1223">
        <v>1</v>
      </c>
      <c r="H1223" t="str">
        <f t="shared" si="632"/>
        <v>Tiene herencia</v>
      </c>
      <c r="I1223">
        <v>183</v>
      </c>
      <c r="J1223">
        <v>100</v>
      </c>
      <c r="K1223">
        <v>76</v>
      </c>
      <c r="L1223" t="str">
        <f t="shared" si="633"/>
        <v>Normal</v>
      </c>
      <c r="M1223">
        <v>26</v>
      </c>
      <c r="N1223" t="str">
        <f t="shared" si="634"/>
        <v>Reducida</v>
      </c>
      <c r="O1223">
        <v>3</v>
      </c>
      <c r="P1223" t="str">
        <f t="shared" si="635"/>
        <v>Limitacion marcada</v>
      </c>
      <c r="Q1223">
        <v>1</v>
      </c>
      <c r="R1223" t="str">
        <f t="shared" si="636"/>
        <v>Tiene cetoacidosis</v>
      </c>
      <c r="S1223">
        <v>0</v>
      </c>
      <c r="T1223" t="str">
        <f t="shared" si="637"/>
        <v>No tiene Insuficiencia</v>
      </c>
      <c r="U1223">
        <v>1</v>
      </c>
      <c r="V1223" t="str">
        <f t="shared" si="638"/>
        <v>Hipertenso</v>
      </c>
      <c r="W1223">
        <v>4.8</v>
      </c>
      <c r="X1223" t="str">
        <f t="shared" si="627"/>
        <v>Alto</v>
      </c>
      <c r="Y1223">
        <v>76</v>
      </c>
      <c r="Z1223" t="str">
        <f t="shared" si="628"/>
        <v>Elevado</v>
      </c>
      <c r="AA1223">
        <v>39</v>
      </c>
      <c r="AB1223" t="str">
        <f t="shared" si="639"/>
        <v>Funcion disminuida moderada</v>
      </c>
      <c r="AC1223">
        <v>804</v>
      </c>
      <c r="AD1223" t="str">
        <f t="shared" si="640"/>
        <v>Proteinuria</v>
      </c>
      <c r="AE1223">
        <v>723</v>
      </c>
      <c r="AF1223" t="str">
        <f t="shared" si="641"/>
        <v>Macroalbuminuria</v>
      </c>
      <c r="AG1223">
        <v>306</v>
      </c>
      <c r="AH1223" t="str">
        <f t="shared" si="642"/>
        <v>Oliguria</v>
      </c>
      <c r="AI1223">
        <v>1</v>
      </c>
      <c r="AJ1223" t="str">
        <f t="shared" si="643"/>
        <v>Diabetico</v>
      </c>
      <c r="AK1223">
        <v>182</v>
      </c>
      <c r="AL1223" t="str">
        <f t="shared" si="644"/>
        <v>Diabetes</v>
      </c>
      <c r="AM1223">
        <v>6.9</v>
      </c>
      <c r="AN1223" t="str">
        <f t="shared" si="645"/>
        <v>Diabetes</v>
      </c>
      <c r="AO1223">
        <v>201</v>
      </c>
      <c r="AP1223" t="str">
        <f t="shared" si="646"/>
        <v>Alto</v>
      </c>
      <c r="AQ1223">
        <v>164</v>
      </c>
      <c r="AR1223" t="str">
        <f t="shared" si="647"/>
        <v>Alto</v>
      </c>
      <c r="AS1223">
        <v>26</v>
      </c>
      <c r="AT1223" t="str">
        <f t="shared" si="648"/>
        <v>Bajo</v>
      </c>
      <c r="AU1223">
        <v>231</v>
      </c>
      <c r="AV1223" t="str">
        <f t="shared" si="649"/>
        <v>Alto</v>
      </c>
      <c r="AW1223">
        <v>129</v>
      </c>
      <c r="AX1223" t="str">
        <f t="shared" si="650"/>
        <v>Bajo</v>
      </c>
      <c r="AY1223">
        <v>6.1</v>
      </c>
      <c r="AZ1223" t="str">
        <f t="shared" si="651"/>
        <v>Alto</v>
      </c>
      <c r="BA1223">
        <v>10.7</v>
      </c>
      <c r="BB1223" t="str">
        <f t="shared" si="629"/>
        <v>Baja</v>
      </c>
      <c r="BC1223">
        <v>8.3000000000000007</v>
      </c>
      <c r="BD1223" t="str">
        <f t="shared" si="652"/>
        <v>Bajo</v>
      </c>
      <c r="BE1223">
        <v>5.4</v>
      </c>
      <c r="BF1223" t="str">
        <f t="shared" si="653"/>
        <v>Alto</v>
      </c>
      <c r="BG1223">
        <v>1</v>
      </c>
      <c r="BH1223" t="str">
        <f t="shared" si="654"/>
        <v>Toma ECA</v>
      </c>
      <c r="BI1223">
        <v>0</v>
      </c>
      <c r="BJ1223" t="str">
        <f t="shared" si="655"/>
        <v>No toma ARB</v>
      </c>
      <c r="BK1223">
        <v>0</v>
      </c>
      <c r="BL1223" t="str">
        <f t="shared" si="656"/>
        <v>No toma diureticos</v>
      </c>
      <c r="BM1223">
        <v>1</v>
      </c>
      <c r="BN1223" t="str">
        <f t="shared" si="657"/>
        <v>Toma estatinas</v>
      </c>
      <c r="BO1223">
        <v>1</v>
      </c>
      <c r="BP1223" t="str">
        <f t="shared" si="658"/>
        <v>Enfermedad renal</v>
      </c>
      <c r="BQ1223">
        <v>0</v>
      </c>
      <c r="BR1223" t="str">
        <f t="shared" si="659"/>
        <v>Sano</v>
      </c>
    </row>
    <row r="1224" spans="1:70" x14ac:dyDescent="0.25">
      <c r="A1224" t="s">
        <v>1224</v>
      </c>
      <c r="B1224">
        <v>55</v>
      </c>
      <c r="C1224" t="str">
        <f t="shared" si="630"/>
        <v>Adulto</v>
      </c>
      <c r="D1224" t="s">
        <v>6</v>
      </c>
      <c r="E1224">
        <v>26</v>
      </c>
      <c r="F1224" t="str">
        <f t="shared" si="631"/>
        <v>Sobrepeso</v>
      </c>
      <c r="G1224">
        <v>0</v>
      </c>
      <c r="H1224" t="str">
        <f t="shared" si="632"/>
        <v>No tiene herencia</v>
      </c>
      <c r="I1224">
        <v>129</v>
      </c>
      <c r="J1224">
        <v>74</v>
      </c>
      <c r="K1224">
        <v>69</v>
      </c>
      <c r="L1224" t="str">
        <f t="shared" si="633"/>
        <v>Normal</v>
      </c>
      <c r="M1224">
        <v>53</v>
      </c>
      <c r="N1224" t="str">
        <f t="shared" si="634"/>
        <v>Normal</v>
      </c>
      <c r="O1224">
        <v>2</v>
      </c>
      <c r="P1224" t="str">
        <f t="shared" si="635"/>
        <v>Ligera limitaciones</v>
      </c>
      <c r="Q1224">
        <v>0</v>
      </c>
      <c r="R1224" t="str">
        <f t="shared" si="636"/>
        <v>No tiene cetoacidosis</v>
      </c>
      <c r="S1224">
        <v>0</v>
      </c>
      <c r="T1224" t="str">
        <f t="shared" si="637"/>
        <v>No tiene Insuficiencia</v>
      </c>
      <c r="U1224">
        <v>1</v>
      </c>
      <c r="V1224" t="str">
        <f t="shared" si="638"/>
        <v>Hipertenso</v>
      </c>
      <c r="W1224">
        <v>1.1000000000000001</v>
      </c>
      <c r="X1224" t="str">
        <f t="shared" si="627"/>
        <v>Alto</v>
      </c>
      <c r="Y1224">
        <v>20</v>
      </c>
      <c r="Z1224" t="str">
        <f t="shared" si="628"/>
        <v>Normal</v>
      </c>
      <c r="AA1224">
        <v>106</v>
      </c>
      <c r="AB1224" t="str">
        <f t="shared" si="639"/>
        <v>Normal</v>
      </c>
      <c r="AC1224">
        <v>9</v>
      </c>
      <c r="AD1224" t="str">
        <f t="shared" si="640"/>
        <v>Normal</v>
      </c>
      <c r="AE1224">
        <v>6</v>
      </c>
      <c r="AF1224" t="str">
        <f t="shared" si="641"/>
        <v>Normal</v>
      </c>
      <c r="AG1224">
        <v>1969</v>
      </c>
      <c r="AH1224" t="str">
        <f t="shared" si="642"/>
        <v>Poliuria</v>
      </c>
      <c r="AI1224">
        <v>1</v>
      </c>
      <c r="AJ1224" t="str">
        <f t="shared" si="643"/>
        <v>Diabetico</v>
      </c>
      <c r="AK1224">
        <v>121</v>
      </c>
      <c r="AL1224" t="str">
        <f t="shared" si="644"/>
        <v>Prediabetes</v>
      </c>
      <c r="AM1224">
        <v>5.7</v>
      </c>
      <c r="AN1224" t="str">
        <f t="shared" si="645"/>
        <v>Prediabetes</v>
      </c>
      <c r="AO1224">
        <v>217</v>
      </c>
      <c r="AP1224" t="str">
        <f t="shared" si="646"/>
        <v>Alto</v>
      </c>
      <c r="AQ1224">
        <v>108</v>
      </c>
      <c r="AR1224" t="str">
        <f t="shared" si="647"/>
        <v>Casi normal</v>
      </c>
      <c r="AS1224">
        <v>43</v>
      </c>
      <c r="AT1224" t="str">
        <f t="shared" si="648"/>
        <v>Bajo</v>
      </c>
      <c r="AU1224">
        <v>136</v>
      </c>
      <c r="AV1224" t="str">
        <f t="shared" si="649"/>
        <v>Normal</v>
      </c>
      <c r="AW1224">
        <v>138</v>
      </c>
      <c r="AX1224" t="str">
        <f t="shared" si="650"/>
        <v>Normal</v>
      </c>
      <c r="AY1224">
        <v>4.3</v>
      </c>
      <c r="AZ1224" t="str">
        <f t="shared" si="651"/>
        <v>Normal</v>
      </c>
      <c r="BA1224">
        <v>15</v>
      </c>
      <c r="BB1224" t="str">
        <f t="shared" si="629"/>
        <v>Normal</v>
      </c>
      <c r="BC1224">
        <v>9.6</v>
      </c>
      <c r="BD1224" t="str">
        <f t="shared" si="652"/>
        <v>Normal</v>
      </c>
      <c r="BE1224">
        <v>3.3</v>
      </c>
      <c r="BF1224" t="str">
        <f t="shared" si="653"/>
        <v>Normal</v>
      </c>
      <c r="BG1224">
        <v>1</v>
      </c>
      <c r="BH1224" t="str">
        <f t="shared" si="654"/>
        <v>Toma ECA</v>
      </c>
      <c r="BI1224">
        <v>0</v>
      </c>
      <c r="BJ1224" t="str">
        <f t="shared" si="655"/>
        <v>No toma ARB</v>
      </c>
      <c r="BK1224">
        <v>0</v>
      </c>
      <c r="BL1224" t="str">
        <f t="shared" si="656"/>
        <v>No toma diureticos</v>
      </c>
      <c r="BM1224">
        <v>1</v>
      </c>
      <c r="BN1224" t="str">
        <f t="shared" si="657"/>
        <v>Toma estatinas</v>
      </c>
      <c r="BO1224">
        <v>0</v>
      </c>
      <c r="BP1224" t="str">
        <f t="shared" si="658"/>
        <v>Sano</v>
      </c>
      <c r="BQ1224">
        <v>1</v>
      </c>
      <c r="BR1224" t="str">
        <f t="shared" si="659"/>
        <v>Enfermedad cardiovascular</v>
      </c>
    </row>
    <row r="1225" spans="1:70" x14ac:dyDescent="0.25">
      <c r="A1225" t="s">
        <v>1225</v>
      </c>
      <c r="B1225">
        <v>59</v>
      </c>
      <c r="C1225" t="str">
        <f t="shared" si="630"/>
        <v>Adulto</v>
      </c>
      <c r="D1225" t="s">
        <v>1</v>
      </c>
      <c r="E1225">
        <v>20.2</v>
      </c>
      <c r="F1225" t="str">
        <f t="shared" si="631"/>
        <v>Peso Normal</v>
      </c>
      <c r="G1225">
        <v>0</v>
      </c>
      <c r="H1225" t="str">
        <f t="shared" si="632"/>
        <v>No tiene herencia</v>
      </c>
      <c r="I1225">
        <v>131</v>
      </c>
      <c r="J1225">
        <v>77</v>
      </c>
      <c r="K1225">
        <v>76</v>
      </c>
      <c r="L1225" t="str">
        <f t="shared" si="633"/>
        <v>Normal</v>
      </c>
      <c r="M1225">
        <v>62</v>
      </c>
      <c r="N1225" t="str">
        <f t="shared" si="634"/>
        <v>Normal</v>
      </c>
      <c r="O1225">
        <v>1</v>
      </c>
      <c r="P1225" t="str">
        <f t="shared" si="635"/>
        <v>Sin limitaciones</v>
      </c>
      <c r="Q1225">
        <v>0</v>
      </c>
      <c r="R1225" t="str">
        <f t="shared" si="636"/>
        <v>No tiene cetoacidosis</v>
      </c>
      <c r="S1225">
        <v>0</v>
      </c>
      <c r="T1225" t="str">
        <f t="shared" si="637"/>
        <v>No tiene Insuficiencia</v>
      </c>
      <c r="U1225">
        <v>0</v>
      </c>
      <c r="V1225" t="str">
        <f t="shared" si="638"/>
        <v>Normotenso</v>
      </c>
      <c r="W1225">
        <v>0.7</v>
      </c>
      <c r="X1225" t="str">
        <f t="shared" si="627"/>
        <v>Normal</v>
      </c>
      <c r="Y1225">
        <v>34</v>
      </c>
      <c r="Z1225" t="str">
        <f t="shared" si="628"/>
        <v>Normal</v>
      </c>
      <c r="AA1225">
        <v>69</v>
      </c>
      <c r="AB1225" t="str">
        <f t="shared" si="639"/>
        <v>Funcion disminuida</v>
      </c>
      <c r="AC1225">
        <v>6</v>
      </c>
      <c r="AD1225" t="str">
        <f t="shared" si="640"/>
        <v>Normal</v>
      </c>
      <c r="AE1225">
        <v>5</v>
      </c>
      <c r="AF1225" t="str">
        <f t="shared" si="641"/>
        <v>Normal</v>
      </c>
      <c r="AG1225">
        <v>2360</v>
      </c>
      <c r="AH1225" t="str">
        <f t="shared" si="642"/>
        <v>Poliuria</v>
      </c>
      <c r="AI1225">
        <v>0</v>
      </c>
      <c r="AJ1225" t="str">
        <f t="shared" si="643"/>
        <v>No Diabetico</v>
      </c>
      <c r="AK1225">
        <v>114</v>
      </c>
      <c r="AL1225" t="str">
        <f t="shared" si="644"/>
        <v>Prediabetes</v>
      </c>
      <c r="AM1225">
        <v>6.3</v>
      </c>
      <c r="AN1225" t="str">
        <f t="shared" si="645"/>
        <v>Prediabetes</v>
      </c>
      <c r="AO1225">
        <v>167</v>
      </c>
      <c r="AP1225" t="str">
        <f t="shared" si="646"/>
        <v>Normal</v>
      </c>
      <c r="AQ1225">
        <v>109</v>
      </c>
      <c r="AR1225" t="str">
        <f t="shared" si="647"/>
        <v>Casi normal</v>
      </c>
      <c r="AS1225">
        <v>44</v>
      </c>
      <c r="AT1225" t="str">
        <f t="shared" si="648"/>
        <v>Bajo</v>
      </c>
      <c r="AU1225">
        <v>119</v>
      </c>
      <c r="AV1225" t="str">
        <f t="shared" si="649"/>
        <v>Normal</v>
      </c>
      <c r="AW1225">
        <v>140</v>
      </c>
      <c r="AX1225" t="str">
        <f t="shared" si="650"/>
        <v>Normal</v>
      </c>
      <c r="AY1225">
        <v>4.4000000000000004</v>
      </c>
      <c r="AZ1225" t="str">
        <f t="shared" si="651"/>
        <v>Normal</v>
      </c>
      <c r="BA1225">
        <v>15.3</v>
      </c>
      <c r="BB1225" t="str">
        <f t="shared" si="629"/>
        <v>Normal</v>
      </c>
      <c r="BC1225">
        <v>10.199999999999999</v>
      </c>
      <c r="BD1225" t="str">
        <f t="shared" si="652"/>
        <v>Normal</v>
      </c>
      <c r="BE1225">
        <v>3.7</v>
      </c>
      <c r="BF1225" t="str">
        <f t="shared" si="653"/>
        <v>Normal</v>
      </c>
      <c r="BG1225">
        <v>1</v>
      </c>
      <c r="BH1225" t="str">
        <f t="shared" si="654"/>
        <v>Toma ECA</v>
      </c>
      <c r="BI1225">
        <v>1</v>
      </c>
      <c r="BJ1225" t="str">
        <f t="shared" si="655"/>
        <v>Toma ARB</v>
      </c>
      <c r="BK1225">
        <v>0</v>
      </c>
      <c r="BL1225" t="str">
        <f t="shared" si="656"/>
        <v>No toma diureticos</v>
      </c>
      <c r="BM1225">
        <v>0</v>
      </c>
      <c r="BN1225" t="str">
        <f t="shared" si="657"/>
        <v>No toma estatinas</v>
      </c>
      <c r="BO1225">
        <v>0</v>
      </c>
      <c r="BP1225" t="str">
        <f t="shared" si="658"/>
        <v>Sano</v>
      </c>
      <c r="BQ1225">
        <v>1</v>
      </c>
      <c r="BR1225" t="str">
        <f t="shared" si="659"/>
        <v>Enfermedad cardiovascular</v>
      </c>
    </row>
    <row r="1226" spans="1:70" x14ac:dyDescent="0.25">
      <c r="A1226" t="s">
        <v>1226</v>
      </c>
      <c r="B1226">
        <v>58</v>
      </c>
      <c r="C1226" t="str">
        <f t="shared" si="630"/>
        <v>Adulto</v>
      </c>
      <c r="D1226" t="s">
        <v>6</v>
      </c>
      <c r="E1226">
        <v>37.299999999999997</v>
      </c>
      <c r="F1226" t="str">
        <f t="shared" si="631"/>
        <v>Obesidad II</v>
      </c>
      <c r="G1226">
        <v>0</v>
      </c>
      <c r="H1226" t="str">
        <f t="shared" si="632"/>
        <v>No tiene herencia</v>
      </c>
      <c r="I1226">
        <v>190</v>
      </c>
      <c r="J1226">
        <v>96</v>
      </c>
      <c r="K1226">
        <v>93</v>
      </c>
      <c r="L1226" t="str">
        <f t="shared" si="633"/>
        <v>Normal</v>
      </c>
      <c r="M1226">
        <v>29</v>
      </c>
      <c r="N1226" t="str">
        <f t="shared" si="634"/>
        <v>Reducida</v>
      </c>
      <c r="O1226">
        <v>2</v>
      </c>
      <c r="P1226" t="str">
        <f t="shared" si="635"/>
        <v>Ligera limitaciones</v>
      </c>
      <c r="Q1226">
        <v>1</v>
      </c>
      <c r="R1226" t="str">
        <f t="shared" si="636"/>
        <v>Tiene cetoacidosis</v>
      </c>
      <c r="S1226">
        <v>0</v>
      </c>
      <c r="T1226" t="str">
        <f t="shared" si="637"/>
        <v>No tiene Insuficiencia</v>
      </c>
      <c r="U1226">
        <v>1</v>
      </c>
      <c r="V1226" t="str">
        <f t="shared" si="638"/>
        <v>Hipertenso</v>
      </c>
      <c r="W1226">
        <v>3.7</v>
      </c>
      <c r="X1226" t="str">
        <f t="shared" si="627"/>
        <v>Alto</v>
      </c>
      <c r="Y1226">
        <v>82</v>
      </c>
      <c r="Z1226" t="str">
        <f t="shared" si="628"/>
        <v>Elevado</v>
      </c>
      <c r="AA1226">
        <v>22</v>
      </c>
      <c r="AB1226" t="str">
        <f t="shared" si="639"/>
        <v>Dismucion grave</v>
      </c>
      <c r="AC1226">
        <v>2268</v>
      </c>
      <c r="AD1226" t="str">
        <f t="shared" si="640"/>
        <v>Proteinuria</v>
      </c>
      <c r="AE1226">
        <v>1814</v>
      </c>
      <c r="AF1226" t="str">
        <f t="shared" si="641"/>
        <v>Macroalbuminuria</v>
      </c>
      <c r="AG1226">
        <v>372</v>
      </c>
      <c r="AH1226" t="str">
        <f t="shared" si="642"/>
        <v>Oliguria</v>
      </c>
      <c r="AI1226">
        <v>1</v>
      </c>
      <c r="AJ1226" t="str">
        <f t="shared" si="643"/>
        <v>Diabetico</v>
      </c>
      <c r="AK1226">
        <v>131</v>
      </c>
      <c r="AL1226" t="str">
        <f t="shared" si="644"/>
        <v>Diabetes</v>
      </c>
      <c r="AM1226">
        <v>6.9</v>
      </c>
      <c r="AN1226" t="str">
        <f t="shared" si="645"/>
        <v>Diabetes</v>
      </c>
      <c r="AO1226">
        <v>200</v>
      </c>
      <c r="AP1226" t="str">
        <f t="shared" si="646"/>
        <v>Alto</v>
      </c>
      <c r="AQ1226">
        <v>197</v>
      </c>
      <c r="AR1226" t="str">
        <f t="shared" si="647"/>
        <v>Muy alto</v>
      </c>
      <c r="AS1226">
        <v>31</v>
      </c>
      <c r="AT1226" t="str">
        <f t="shared" si="648"/>
        <v>Bajo</v>
      </c>
      <c r="AU1226">
        <v>376</v>
      </c>
      <c r="AV1226" t="str">
        <f t="shared" si="649"/>
        <v>Alto</v>
      </c>
      <c r="AW1226">
        <v>131</v>
      </c>
      <c r="AX1226" t="str">
        <f t="shared" si="650"/>
        <v>Bajo</v>
      </c>
      <c r="AY1226">
        <v>6.1</v>
      </c>
      <c r="AZ1226" t="str">
        <f t="shared" si="651"/>
        <v>Alto</v>
      </c>
      <c r="BA1226">
        <v>9.6999999999999993</v>
      </c>
      <c r="BB1226" t="str">
        <f t="shared" si="629"/>
        <v>Baja</v>
      </c>
      <c r="BC1226">
        <v>8.6999999999999993</v>
      </c>
      <c r="BD1226" t="str">
        <f t="shared" si="652"/>
        <v>Normal</v>
      </c>
      <c r="BE1226">
        <v>6.9</v>
      </c>
      <c r="BF1226" t="str">
        <f t="shared" si="653"/>
        <v>Alto</v>
      </c>
      <c r="BG1226">
        <v>0</v>
      </c>
      <c r="BH1226" t="str">
        <f t="shared" si="654"/>
        <v>No Toma ECA</v>
      </c>
      <c r="BI1226">
        <v>0</v>
      </c>
      <c r="BJ1226" t="str">
        <f t="shared" si="655"/>
        <v>No toma ARB</v>
      </c>
      <c r="BK1226">
        <v>0</v>
      </c>
      <c r="BL1226" t="str">
        <f t="shared" si="656"/>
        <v>No toma diureticos</v>
      </c>
      <c r="BM1226">
        <v>0</v>
      </c>
      <c r="BN1226" t="str">
        <f t="shared" si="657"/>
        <v>No toma estatinas</v>
      </c>
      <c r="BO1226">
        <v>1</v>
      </c>
      <c r="BP1226" t="str">
        <f t="shared" si="658"/>
        <v>Enfermedad renal</v>
      </c>
      <c r="BQ1226">
        <v>0</v>
      </c>
      <c r="BR1226" t="str">
        <f t="shared" si="659"/>
        <v>Sano</v>
      </c>
    </row>
    <row r="1227" spans="1:70" x14ac:dyDescent="0.25">
      <c r="A1227" t="s">
        <v>1227</v>
      </c>
      <c r="B1227">
        <v>50</v>
      </c>
      <c r="C1227" t="str">
        <f t="shared" si="630"/>
        <v>Adulto</v>
      </c>
      <c r="D1227" t="s">
        <v>1</v>
      </c>
      <c r="E1227">
        <v>29.6</v>
      </c>
      <c r="F1227" t="str">
        <f t="shared" si="631"/>
        <v>Sobrepeso</v>
      </c>
      <c r="G1227">
        <v>0</v>
      </c>
      <c r="H1227" t="str">
        <f t="shared" si="632"/>
        <v>No tiene herencia</v>
      </c>
      <c r="I1227">
        <v>102</v>
      </c>
      <c r="J1227">
        <v>65</v>
      </c>
      <c r="K1227">
        <v>80</v>
      </c>
      <c r="L1227" t="str">
        <f t="shared" si="633"/>
        <v>Normal</v>
      </c>
      <c r="M1227">
        <v>60</v>
      </c>
      <c r="N1227" t="str">
        <f t="shared" si="634"/>
        <v>Normal</v>
      </c>
      <c r="O1227">
        <v>2</v>
      </c>
      <c r="P1227" t="str">
        <f t="shared" si="635"/>
        <v>Ligera limitaciones</v>
      </c>
      <c r="Q1227">
        <v>0</v>
      </c>
      <c r="R1227" t="str">
        <f t="shared" si="636"/>
        <v>No tiene cetoacidosis</v>
      </c>
      <c r="S1227">
        <v>0</v>
      </c>
      <c r="T1227" t="str">
        <f t="shared" si="637"/>
        <v>No tiene Insuficiencia</v>
      </c>
      <c r="U1227">
        <v>0</v>
      </c>
      <c r="V1227" t="str">
        <f t="shared" si="638"/>
        <v>Normotenso</v>
      </c>
      <c r="W1227">
        <v>1.1000000000000001</v>
      </c>
      <c r="X1227" t="str">
        <f t="shared" si="627"/>
        <v>Normal</v>
      </c>
      <c r="Y1227">
        <v>25</v>
      </c>
      <c r="Z1227" t="str">
        <f t="shared" si="628"/>
        <v>Normal</v>
      </c>
      <c r="AA1227">
        <v>90</v>
      </c>
      <c r="AB1227" t="str">
        <f t="shared" si="639"/>
        <v>Funcion disminuida</v>
      </c>
      <c r="AC1227">
        <v>21</v>
      </c>
      <c r="AD1227" t="str">
        <f t="shared" si="640"/>
        <v>Normal</v>
      </c>
      <c r="AE1227">
        <v>18</v>
      </c>
      <c r="AF1227" t="str">
        <f t="shared" si="641"/>
        <v>Normal</v>
      </c>
      <c r="AG1227">
        <v>1064</v>
      </c>
      <c r="AH1227" t="str">
        <f t="shared" si="642"/>
        <v>Poliuria</v>
      </c>
      <c r="AI1227">
        <v>1</v>
      </c>
      <c r="AJ1227" t="str">
        <f t="shared" si="643"/>
        <v>Diabetico</v>
      </c>
      <c r="AK1227">
        <v>111</v>
      </c>
      <c r="AL1227" t="str">
        <f t="shared" si="644"/>
        <v>Prediabetes</v>
      </c>
      <c r="AM1227">
        <v>4.9000000000000004</v>
      </c>
      <c r="AN1227" t="str">
        <f t="shared" si="645"/>
        <v>Normal</v>
      </c>
      <c r="AO1227">
        <v>206</v>
      </c>
      <c r="AP1227" t="str">
        <f t="shared" si="646"/>
        <v>Alto</v>
      </c>
      <c r="AQ1227">
        <v>122</v>
      </c>
      <c r="AR1227" t="str">
        <f t="shared" si="647"/>
        <v>Casi normal</v>
      </c>
      <c r="AS1227">
        <v>44</v>
      </c>
      <c r="AT1227" t="str">
        <f t="shared" si="648"/>
        <v>Bajo</v>
      </c>
      <c r="AU1227">
        <v>91</v>
      </c>
      <c r="AV1227" t="str">
        <f t="shared" si="649"/>
        <v>Normal</v>
      </c>
      <c r="AW1227">
        <v>137</v>
      </c>
      <c r="AX1227" t="str">
        <f t="shared" si="650"/>
        <v>Normal</v>
      </c>
      <c r="AY1227">
        <v>4</v>
      </c>
      <c r="AZ1227" t="str">
        <f t="shared" si="651"/>
        <v>Normal</v>
      </c>
      <c r="BA1227">
        <v>12.9</v>
      </c>
      <c r="BB1227" t="str">
        <f t="shared" si="629"/>
        <v>Baja</v>
      </c>
      <c r="BC1227">
        <v>10.5</v>
      </c>
      <c r="BD1227" t="str">
        <f t="shared" si="652"/>
        <v>Normal</v>
      </c>
      <c r="BE1227">
        <v>3.8</v>
      </c>
      <c r="BF1227" t="str">
        <f t="shared" si="653"/>
        <v>Normal</v>
      </c>
      <c r="BG1227">
        <v>1</v>
      </c>
      <c r="BH1227" t="str">
        <f t="shared" si="654"/>
        <v>Toma ECA</v>
      </c>
      <c r="BI1227">
        <v>1</v>
      </c>
      <c r="BJ1227" t="str">
        <f t="shared" si="655"/>
        <v>Toma ARB</v>
      </c>
      <c r="BK1227">
        <v>1</v>
      </c>
      <c r="BL1227" t="str">
        <f t="shared" si="656"/>
        <v>Toma diureticos</v>
      </c>
      <c r="BM1227">
        <v>0</v>
      </c>
      <c r="BN1227" t="str">
        <f t="shared" si="657"/>
        <v>No toma estatinas</v>
      </c>
      <c r="BO1227">
        <v>0</v>
      </c>
      <c r="BP1227" t="str">
        <f t="shared" si="658"/>
        <v>Sano</v>
      </c>
      <c r="BQ1227">
        <v>1</v>
      </c>
      <c r="BR1227" t="str">
        <f t="shared" si="659"/>
        <v>Enfermedad cardiovascular</v>
      </c>
    </row>
    <row r="1228" spans="1:70" x14ac:dyDescent="0.25">
      <c r="A1228" t="s">
        <v>1228</v>
      </c>
      <c r="B1228">
        <v>52</v>
      </c>
      <c r="C1228" t="str">
        <f t="shared" si="630"/>
        <v>Adulto</v>
      </c>
      <c r="D1228" t="s">
        <v>6</v>
      </c>
      <c r="E1228">
        <v>37.200000000000003</v>
      </c>
      <c r="F1228" t="str">
        <f t="shared" si="631"/>
        <v>Obesidad II</v>
      </c>
      <c r="G1228">
        <v>1</v>
      </c>
      <c r="H1228" t="str">
        <f t="shared" si="632"/>
        <v>Tiene herencia</v>
      </c>
      <c r="I1228">
        <v>176</v>
      </c>
      <c r="J1228">
        <v>97</v>
      </c>
      <c r="K1228">
        <v>93</v>
      </c>
      <c r="L1228" t="str">
        <f t="shared" si="633"/>
        <v>Normal</v>
      </c>
      <c r="M1228">
        <v>46</v>
      </c>
      <c r="N1228" t="str">
        <f t="shared" si="634"/>
        <v>Intermedia</v>
      </c>
      <c r="O1228">
        <v>2</v>
      </c>
      <c r="P1228" t="str">
        <f t="shared" si="635"/>
        <v>Ligera limitaciones</v>
      </c>
      <c r="Q1228">
        <v>1</v>
      </c>
      <c r="R1228" t="str">
        <f t="shared" si="636"/>
        <v>Tiene cetoacidosis</v>
      </c>
      <c r="S1228">
        <v>0</v>
      </c>
      <c r="T1228" t="str">
        <f t="shared" si="637"/>
        <v>No tiene Insuficiencia</v>
      </c>
      <c r="U1228">
        <v>1</v>
      </c>
      <c r="V1228" t="str">
        <f t="shared" si="638"/>
        <v>Hipertenso</v>
      </c>
      <c r="W1228">
        <v>3.4</v>
      </c>
      <c r="X1228" t="str">
        <f t="shared" si="627"/>
        <v>Alto</v>
      </c>
      <c r="Y1228">
        <v>51</v>
      </c>
      <c r="Z1228" t="str">
        <f t="shared" si="628"/>
        <v>Elevado</v>
      </c>
      <c r="AA1228">
        <v>28</v>
      </c>
      <c r="AB1228" t="str">
        <f t="shared" si="639"/>
        <v>Dismucion grave</v>
      </c>
      <c r="AC1228">
        <v>1612</v>
      </c>
      <c r="AD1228" t="str">
        <f t="shared" si="640"/>
        <v>Proteinuria</v>
      </c>
      <c r="AE1228">
        <v>1289</v>
      </c>
      <c r="AF1228" t="str">
        <f t="shared" si="641"/>
        <v>Macroalbuminuria</v>
      </c>
      <c r="AG1228">
        <v>557</v>
      </c>
      <c r="AH1228" t="str">
        <f t="shared" si="642"/>
        <v>Poliuria</v>
      </c>
      <c r="AI1228">
        <v>1</v>
      </c>
      <c r="AJ1228" t="str">
        <f t="shared" si="643"/>
        <v>Diabetico</v>
      </c>
      <c r="AK1228">
        <v>134</v>
      </c>
      <c r="AL1228" t="str">
        <f t="shared" si="644"/>
        <v>Diabetes</v>
      </c>
      <c r="AM1228">
        <v>10.1</v>
      </c>
      <c r="AN1228" t="str">
        <f t="shared" si="645"/>
        <v>Diabetes</v>
      </c>
      <c r="AO1228">
        <v>258</v>
      </c>
      <c r="AP1228" t="str">
        <f t="shared" si="646"/>
        <v>Riesgo</v>
      </c>
      <c r="AQ1228">
        <v>211</v>
      </c>
      <c r="AR1228" t="str">
        <f t="shared" si="647"/>
        <v>Muy alto</v>
      </c>
      <c r="AS1228">
        <v>41</v>
      </c>
      <c r="AT1228" t="str">
        <f t="shared" si="648"/>
        <v>Bajo</v>
      </c>
      <c r="AU1228">
        <v>436</v>
      </c>
      <c r="AV1228" t="str">
        <f t="shared" si="649"/>
        <v>Alto</v>
      </c>
      <c r="AW1228">
        <v>133</v>
      </c>
      <c r="AX1228" t="str">
        <f t="shared" si="650"/>
        <v>Bajo</v>
      </c>
      <c r="AY1228">
        <v>6.8</v>
      </c>
      <c r="AZ1228" t="str">
        <f t="shared" si="651"/>
        <v>Alto</v>
      </c>
      <c r="BA1228">
        <v>9.1999999999999993</v>
      </c>
      <c r="BB1228" t="str">
        <f t="shared" si="629"/>
        <v>Baja</v>
      </c>
      <c r="BC1228">
        <v>8</v>
      </c>
      <c r="BD1228" t="str">
        <f t="shared" si="652"/>
        <v>Bajo</v>
      </c>
      <c r="BE1228">
        <v>5.5</v>
      </c>
      <c r="BF1228" t="str">
        <f t="shared" si="653"/>
        <v>Alto</v>
      </c>
      <c r="BG1228">
        <v>1</v>
      </c>
      <c r="BH1228" t="str">
        <f t="shared" si="654"/>
        <v>Toma ECA</v>
      </c>
      <c r="BI1228">
        <v>0</v>
      </c>
      <c r="BJ1228" t="str">
        <f t="shared" si="655"/>
        <v>No toma ARB</v>
      </c>
      <c r="BK1228">
        <v>1</v>
      </c>
      <c r="BL1228" t="str">
        <f t="shared" si="656"/>
        <v>Toma diureticos</v>
      </c>
      <c r="BM1228">
        <v>0</v>
      </c>
      <c r="BN1228" t="str">
        <f t="shared" si="657"/>
        <v>No toma estatinas</v>
      </c>
      <c r="BO1228">
        <v>1</v>
      </c>
      <c r="BP1228" t="str">
        <f t="shared" si="658"/>
        <v>Enfermedad renal</v>
      </c>
      <c r="BQ1228">
        <v>0</v>
      </c>
      <c r="BR1228" t="str">
        <f t="shared" si="659"/>
        <v>Sano</v>
      </c>
    </row>
    <row r="1229" spans="1:70" x14ac:dyDescent="0.25">
      <c r="A1229" t="s">
        <v>1229</v>
      </c>
      <c r="B1229">
        <v>55</v>
      </c>
      <c r="C1229" t="str">
        <f t="shared" si="630"/>
        <v>Adulto</v>
      </c>
      <c r="D1229" t="s">
        <v>6</v>
      </c>
      <c r="E1229">
        <v>32.5</v>
      </c>
      <c r="F1229" t="str">
        <f t="shared" si="631"/>
        <v>Obesidad I</v>
      </c>
      <c r="G1229">
        <v>1</v>
      </c>
      <c r="H1229" t="str">
        <f t="shared" si="632"/>
        <v>Tiene herencia</v>
      </c>
      <c r="I1229">
        <v>167</v>
      </c>
      <c r="J1229">
        <v>98</v>
      </c>
      <c r="K1229">
        <v>101</v>
      </c>
      <c r="L1229" t="str">
        <f t="shared" si="633"/>
        <v>Taquicardia</v>
      </c>
      <c r="M1229">
        <v>27</v>
      </c>
      <c r="N1229" t="str">
        <f t="shared" si="634"/>
        <v>Reducida</v>
      </c>
      <c r="O1229">
        <v>3</v>
      </c>
      <c r="P1229" t="str">
        <f t="shared" si="635"/>
        <v>Limitacion marcada</v>
      </c>
      <c r="Q1229">
        <v>1</v>
      </c>
      <c r="R1229" t="str">
        <f t="shared" si="636"/>
        <v>Tiene cetoacidosis</v>
      </c>
      <c r="S1229">
        <v>1</v>
      </c>
      <c r="T1229" t="str">
        <f t="shared" si="637"/>
        <v>Tiene Insuficiencia</v>
      </c>
      <c r="U1229">
        <v>1</v>
      </c>
      <c r="V1229" t="str">
        <f t="shared" si="638"/>
        <v>Hipertenso</v>
      </c>
      <c r="W1229">
        <v>3.2</v>
      </c>
      <c r="X1229" t="str">
        <f t="shared" si="627"/>
        <v>Alto</v>
      </c>
      <c r="Y1229">
        <v>73</v>
      </c>
      <c r="Z1229" t="str">
        <f t="shared" si="628"/>
        <v>Elevado</v>
      </c>
      <c r="AA1229">
        <v>50</v>
      </c>
      <c r="AB1229" t="str">
        <f t="shared" si="639"/>
        <v>Funcion disminuida moderada</v>
      </c>
      <c r="AC1229">
        <v>1775</v>
      </c>
      <c r="AD1229" t="str">
        <f t="shared" si="640"/>
        <v>Proteinuria</v>
      </c>
      <c r="AE1229">
        <v>1420</v>
      </c>
      <c r="AF1229" t="str">
        <f t="shared" si="641"/>
        <v>Macroalbuminuria</v>
      </c>
      <c r="AG1229">
        <v>617</v>
      </c>
      <c r="AH1229" t="str">
        <f t="shared" si="642"/>
        <v>Poliuria</v>
      </c>
      <c r="AI1229">
        <v>1</v>
      </c>
      <c r="AJ1229" t="str">
        <f t="shared" si="643"/>
        <v>Diabetico</v>
      </c>
      <c r="AK1229">
        <v>143</v>
      </c>
      <c r="AL1229" t="str">
        <f t="shared" si="644"/>
        <v>Diabetes</v>
      </c>
      <c r="AM1229">
        <v>7.3</v>
      </c>
      <c r="AN1229" t="str">
        <f t="shared" si="645"/>
        <v>Diabetes</v>
      </c>
      <c r="AO1229">
        <v>269</v>
      </c>
      <c r="AP1229" t="str">
        <f t="shared" si="646"/>
        <v>Riesgo</v>
      </c>
      <c r="AQ1229">
        <v>187</v>
      </c>
      <c r="AR1229" t="str">
        <f t="shared" si="647"/>
        <v>Alto</v>
      </c>
      <c r="AS1229">
        <v>38</v>
      </c>
      <c r="AT1229" t="str">
        <f t="shared" si="648"/>
        <v>Bajo</v>
      </c>
      <c r="AU1229">
        <v>257</v>
      </c>
      <c r="AV1229" t="str">
        <f t="shared" si="649"/>
        <v>Alto</v>
      </c>
      <c r="AW1229">
        <v>126</v>
      </c>
      <c r="AX1229" t="str">
        <f t="shared" si="650"/>
        <v>Bajo</v>
      </c>
      <c r="AY1229">
        <v>6.9</v>
      </c>
      <c r="AZ1229" t="str">
        <f t="shared" si="651"/>
        <v>Alto</v>
      </c>
      <c r="BA1229">
        <v>7.5</v>
      </c>
      <c r="BB1229" t="str">
        <f t="shared" si="629"/>
        <v>Baja</v>
      </c>
      <c r="BC1229">
        <v>7.9</v>
      </c>
      <c r="BD1229" t="str">
        <f t="shared" si="652"/>
        <v>Bajo</v>
      </c>
      <c r="BE1229">
        <v>5.8</v>
      </c>
      <c r="BF1229" t="str">
        <f t="shared" si="653"/>
        <v>Alto</v>
      </c>
      <c r="BG1229">
        <v>1</v>
      </c>
      <c r="BH1229" t="str">
        <f t="shared" si="654"/>
        <v>Toma ECA</v>
      </c>
      <c r="BI1229">
        <v>1</v>
      </c>
      <c r="BJ1229" t="str">
        <f t="shared" si="655"/>
        <v>Toma ARB</v>
      </c>
      <c r="BK1229">
        <v>1</v>
      </c>
      <c r="BL1229" t="str">
        <f t="shared" si="656"/>
        <v>Toma diureticos</v>
      </c>
      <c r="BM1229">
        <v>1</v>
      </c>
      <c r="BN1229" t="str">
        <f t="shared" si="657"/>
        <v>Toma estatinas</v>
      </c>
      <c r="BO1229">
        <v>1</v>
      </c>
      <c r="BP1229" t="str">
        <f t="shared" si="658"/>
        <v>Enfermedad renal</v>
      </c>
      <c r="BQ1229">
        <v>1</v>
      </c>
      <c r="BR1229" t="str">
        <f t="shared" si="659"/>
        <v>Enfermedad cardiovascular</v>
      </c>
    </row>
    <row r="1230" spans="1:70" x14ac:dyDescent="0.25">
      <c r="A1230" t="s">
        <v>1230</v>
      </c>
      <c r="B1230">
        <v>49</v>
      </c>
      <c r="C1230" t="str">
        <f t="shared" si="630"/>
        <v>Adulto</v>
      </c>
      <c r="D1230" t="s">
        <v>1</v>
      </c>
      <c r="E1230">
        <v>18.2</v>
      </c>
      <c r="F1230" t="str">
        <f t="shared" si="631"/>
        <v>Bajo peso</v>
      </c>
      <c r="G1230">
        <v>0</v>
      </c>
      <c r="H1230" t="str">
        <f t="shared" si="632"/>
        <v>No tiene herencia</v>
      </c>
      <c r="I1230">
        <v>134</v>
      </c>
      <c r="J1230">
        <v>77</v>
      </c>
      <c r="K1230">
        <v>66</v>
      </c>
      <c r="L1230" t="str">
        <f t="shared" si="633"/>
        <v>Normal</v>
      </c>
      <c r="M1230">
        <v>69</v>
      </c>
      <c r="N1230" t="str">
        <f t="shared" si="634"/>
        <v>Normal</v>
      </c>
      <c r="O1230">
        <v>1</v>
      </c>
      <c r="P1230" t="str">
        <f t="shared" si="635"/>
        <v>Sin limitaciones</v>
      </c>
      <c r="Q1230">
        <v>0</v>
      </c>
      <c r="R1230" t="str">
        <f t="shared" si="636"/>
        <v>No tiene cetoacidosis</v>
      </c>
      <c r="S1230">
        <v>0</v>
      </c>
      <c r="T1230" t="str">
        <f t="shared" si="637"/>
        <v>No tiene Insuficiencia</v>
      </c>
      <c r="U1230">
        <v>0</v>
      </c>
      <c r="V1230" t="str">
        <f t="shared" si="638"/>
        <v>Normotenso</v>
      </c>
      <c r="W1230">
        <v>1</v>
      </c>
      <c r="X1230" t="str">
        <f t="shared" si="627"/>
        <v>Normal</v>
      </c>
      <c r="Y1230">
        <v>18</v>
      </c>
      <c r="Z1230" t="str">
        <f t="shared" si="628"/>
        <v>Normal</v>
      </c>
      <c r="AA1230">
        <v>79</v>
      </c>
      <c r="AB1230" t="str">
        <f t="shared" si="639"/>
        <v>Funcion disminuida</v>
      </c>
      <c r="AC1230">
        <v>26</v>
      </c>
      <c r="AD1230" t="str">
        <f t="shared" si="640"/>
        <v>Normal</v>
      </c>
      <c r="AE1230">
        <v>20</v>
      </c>
      <c r="AF1230" t="str">
        <f t="shared" si="641"/>
        <v>Normal</v>
      </c>
      <c r="AG1230">
        <v>1827</v>
      </c>
      <c r="AH1230" t="str">
        <f t="shared" si="642"/>
        <v>Poliuria</v>
      </c>
      <c r="AI1230">
        <v>0</v>
      </c>
      <c r="AJ1230" t="str">
        <f t="shared" si="643"/>
        <v>No Diabetico</v>
      </c>
      <c r="AK1230">
        <v>80</v>
      </c>
      <c r="AL1230" t="str">
        <f t="shared" si="644"/>
        <v>Normal</v>
      </c>
      <c r="AM1230">
        <v>5.0999999999999996</v>
      </c>
      <c r="AN1230" t="str">
        <f t="shared" si="645"/>
        <v>Normal</v>
      </c>
      <c r="AO1230">
        <v>198</v>
      </c>
      <c r="AP1230" t="str">
        <f t="shared" si="646"/>
        <v>Normal</v>
      </c>
      <c r="AQ1230">
        <v>114</v>
      </c>
      <c r="AR1230" t="str">
        <f t="shared" si="647"/>
        <v>Casi normal</v>
      </c>
      <c r="AS1230">
        <v>48</v>
      </c>
      <c r="AT1230" t="str">
        <f t="shared" si="648"/>
        <v>Bajo</v>
      </c>
      <c r="AU1230">
        <v>146</v>
      </c>
      <c r="AV1230" t="str">
        <f t="shared" si="649"/>
        <v>Normal</v>
      </c>
      <c r="AW1230">
        <v>137</v>
      </c>
      <c r="AX1230" t="str">
        <f t="shared" si="650"/>
        <v>Normal</v>
      </c>
      <c r="AY1230">
        <v>4.9000000000000004</v>
      </c>
      <c r="AZ1230" t="str">
        <f t="shared" si="651"/>
        <v>Normal</v>
      </c>
      <c r="BA1230">
        <v>12.6</v>
      </c>
      <c r="BB1230" t="str">
        <f t="shared" si="629"/>
        <v>Baja</v>
      </c>
      <c r="BC1230">
        <v>8.5</v>
      </c>
      <c r="BD1230" t="str">
        <f t="shared" si="652"/>
        <v>Normal</v>
      </c>
      <c r="BE1230">
        <v>2.7</v>
      </c>
      <c r="BF1230" t="str">
        <f t="shared" si="653"/>
        <v>Normal</v>
      </c>
      <c r="BG1230">
        <v>1</v>
      </c>
      <c r="BH1230" t="str">
        <f t="shared" si="654"/>
        <v>Toma ECA</v>
      </c>
      <c r="BI1230">
        <v>1</v>
      </c>
      <c r="BJ1230" t="str">
        <f t="shared" si="655"/>
        <v>Toma ARB</v>
      </c>
      <c r="BK1230">
        <v>1</v>
      </c>
      <c r="BL1230" t="str">
        <f t="shared" si="656"/>
        <v>Toma diureticos</v>
      </c>
      <c r="BM1230">
        <v>0</v>
      </c>
      <c r="BN1230" t="str">
        <f t="shared" si="657"/>
        <v>No toma estatinas</v>
      </c>
      <c r="BO1230">
        <v>0</v>
      </c>
      <c r="BP1230" t="str">
        <f t="shared" si="658"/>
        <v>Sano</v>
      </c>
      <c r="BQ1230">
        <v>1</v>
      </c>
      <c r="BR1230" t="str">
        <f t="shared" si="659"/>
        <v>Enfermedad cardiovascular</v>
      </c>
    </row>
    <row r="1231" spans="1:70" x14ac:dyDescent="0.25">
      <c r="A1231" t="s">
        <v>1231</v>
      </c>
      <c r="B1231">
        <v>60</v>
      </c>
      <c r="C1231" t="str">
        <f t="shared" si="630"/>
        <v>Adulto Mayor</v>
      </c>
      <c r="D1231" t="s">
        <v>6</v>
      </c>
      <c r="E1231">
        <v>21.7</v>
      </c>
      <c r="F1231" t="str">
        <f t="shared" si="631"/>
        <v>Peso Normal</v>
      </c>
      <c r="G1231">
        <v>1</v>
      </c>
      <c r="H1231" t="str">
        <f t="shared" si="632"/>
        <v>Tiene herencia</v>
      </c>
      <c r="I1231">
        <v>122</v>
      </c>
      <c r="J1231">
        <v>72</v>
      </c>
      <c r="K1231">
        <v>78</v>
      </c>
      <c r="L1231" t="str">
        <f t="shared" si="633"/>
        <v>Normal</v>
      </c>
      <c r="M1231">
        <v>60</v>
      </c>
      <c r="N1231" t="str">
        <f t="shared" si="634"/>
        <v>Normal</v>
      </c>
      <c r="O1231">
        <v>1</v>
      </c>
      <c r="P1231" t="str">
        <f t="shared" si="635"/>
        <v>Sin limitaciones</v>
      </c>
      <c r="Q1231">
        <v>0</v>
      </c>
      <c r="R1231" t="str">
        <f t="shared" si="636"/>
        <v>No tiene cetoacidosis</v>
      </c>
      <c r="S1231">
        <v>0</v>
      </c>
      <c r="T1231" t="str">
        <f t="shared" si="637"/>
        <v>No tiene Insuficiencia</v>
      </c>
      <c r="U1231">
        <v>1</v>
      </c>
      <c r="V1231" t="str">
        <f t="shared" si="638"/>
        <v>Hipertenso</v>
      </c>
      <c r="W1231">
        <v>0.6</v>
      </c>
      <c r="X1231" t="str">
        <f t="shared" si="627"/>
        <v>Normal</v>
      </c>
      <c r="Y1231">
        <v>38</v>
      </c>
      <c r="Z1231" t="str">
        <f t="shared" si="628"/>
        <v>Normal</v>
      </c>
      <c r="AA1231">
        <v>69</v>
      </c>
      <c r="AB1231" t="str">
        <f t="shared" si="639"/>
        <v>Funcion disminuida</v>
      </c>
      <c r="AC1231">
        <v>23</v>
      </c>
      <c r="AD1231" t="str">
        <f t="shared" si="640"/>
        <v>Normal</v>
      </c>
      <c r="AE1231">
        <v>18</v>
      </c>
      <c r="AF1231" t="str">
        <f t="shared" si="641"/>
        <v>Normal</v>
      </c>
      <c r="AG1231">
        <v>1635</v>
      </c>
      <c r="AH1231" t="str">
        <f t="shared" si="642"/>
        <v>Poliuria</v>
      </c>
      <c r="AI1231">
        <v>0</v>
      </c>
      <c r="AJ1231" t="str">
        <f t="shared" si="643"/>
        <v>No Diabetico</v>
      </c>
      <c r="AK1231">
        <v>83</v>
      </c>
      <c r="AL1231" t="str">
        <f t="shared" si="644"/>
        <v>Normal</v>
      </c>
      <c r="AM1231">
        <v>6.3</v>
      </c>
      <c r="AN1231" t="str">
        <f t="shared" si="645"/>
        <v>Prediabetes</v>
      </c>
      <c r="AO1231">
        <v>186</v>
      </c>
      <c r="AP1231" t="str">
        <f t="shared" si="646"/>
        <v>Normal</v>
      </c>
      <c r="AQ1231">
        <v>127</v>
      </c>
      <c r="AR1231" t="str">
        <f t="shared" si="647"/>
        <v>Casi normal</v>
      </c>
      <c r="AS1231">
        <v>65</v>
      </c>
      <c r="AT1231" t="str">
        <f t="shared" si="648"/>
        <v>Normal</v>
      </c>
      <c r="AU1231">
        <v>118</v>
      </c>
      <c r="AV1231" t="str">
        <f t="shared" si="649"/>
        <v>Normal</v>
      </c>
      <c r="AW1231">
        <v>136</v>
      </c>
      <c r="AX1231" t="str">
        <f t="shared" si="650"/>
        <v>Normal</v>
      </c>
      <c r="AY1231">
        <v>4</v>
      </c>
      <c r="AZ1231" t="str">
        <f t="shared" si="651"/>
        <v>Normal</v>
      </c>
      <c r="BA1231">
        <v>15.3</v>
      </c>
      <c r="BB1231" t="str">
        <f t="shared" si="629"/>
        <v>Normal</v>
      </c>
      <c r="BC1231">
        <v>9.3000000000000007</v>
      </c>
      <c r="BD1231" t="str">
        <f t="shared" si="652"/>
        <v>Normal</v>
      </c>
      <c r="BE1231">
        <v>3</v>
      </c>
      <c r="BF1231" t="str">
        <f t="shared" si="653"/>
        <v>Normal</v>
      </c>
      <c r="BG1231">
        <v>0</v>
      </c>
      <c r="BH1231" t="str">
        <f t="shared" si="654"/>
        <v>No Toma ECA</v>
      </c>
      <c r="BI1231">
        <v>0</v>
      </c>
      <c r="BJ1231" t="str">
        <f t="shared" si="655"/>
        <v>No toma ARB</v>
      </c>
      <c r="BK1231">
        <v>0</v>
      </c>
      <c r="BL1231" t="str">
        <f t="shared" si="656"/>
        <v>No toma diureticos</v>
      </c>
      <c r="BM1231">
        <v>1</v>
      </c>
      <c r="BN1231" t="str">
        <f t="shared" si="657"/>
        <v>Toma estatinas</v>
      </c>
      <c r="BO1231">
        <v>0</v>
      </c>
      <c r="BP1231" t="str">
        <f t="shared" si="658"/>
        <v>Sano</v>
      </c>
      <c r="BQ1231">
        <v>1</v>
      </c>
      <c r="BR1231" t="str">
        <f t="shared" si="659"/>
        <v>Enfermedad cardiovascular</v>
      </c>
    </row>
    <row r="1232" spans="1:70" x14ac:dyDescent="0.25">
      <c r="A1232" t="s">
        <v>1232</v>
      </c>
      <c r="B1232">
        <v>78</v>
      </c>
      <c r="C1232" t="str">
        <f t="shared" si="630"/>
        <v>Adulto Mayor</v>
      </c>
      <c r="D1232" t="s">
        <v>6</v>
      </c>
      <c r="E1232">
        <v>32</v>
      </c>
      <c r="F1232" t="str">
        <f t="shared" si="631"/>
        <v>Obesidad I</v>
      </c>
      <c r="G1232">
        <v>1</v>
      </c>
      <c r="H1232" t="str">
        <f t="shared" si="632"/>
        <v>Tiene herencia</v>
      </c>
      <c r="I1232">
        <v>173</v>
      </c>
      <c r="J1232">
        <v>97</v>
      </c>
      <c r="K1232">
        <v>101</v>
      </c>
      <c r="L1232" t="str">
        <f t="shared" si="633"/>
        <v>Taquicardia</v>
      </c>
      <c r="M1232">
        <v>47</v>
      </c>
      <c r="N1232" t="str">
        <f t="shared" si="634"/>
        <v>Intermedia</v>
      </c>
      <c r="O1232">
        <v>3</v>
      </c>
      <c r="P1232" t="str">
        <f t="shared" si="635"/>
        <v>Limitacion marcada</v>
      </c>
      <c r="Q1232">
        <v>1</v>
      </c>
      <c r="R1232" t="str">
        <f t="shared" si="636"/>
        <v>Tiene cetoacidosis</v>
      </c>
      <c r="S1232">
        <v>1</v>
      </c>
      <c r="T1232" t="str">
        <f t="shared" si="637"/>
        <v>Tiene Insuficiencia</v>
      </c>
      <c r="U1232">
        <v>1</v>
      </c>
      <c r="V1232" t="str">
        <f t="shared" si="638"/>
        <v>Hipertenso</v>
      </c>
      <c r="W1232">
        <v>2.1</v>
      </c>
      <c r="X1232" t="str">
        <f t="shared" si="627"/>
        <v>Alto</v>
      </c>
      <c r="Y1232">
        <v>103</v>
      </c>
      <c r="Z1232" t="str">
        <f t="shared" si="628"/>
        <v>Riesgo</v>
      </c>
      <c r="AA1232">
        <v>33</v>
      </c>
      <c r="AB1232" t="str">
        <f t="shared" si="639"/>
        <v>Funcion disminuida moderada</v>
      </c>
      <c r="AC1232">
        <v>1381</v>
      </c>
      <c r="AD1232" t="str">
        <f t="shared" si="640"/>
        <v>Proteinuria</v>
      </c>
      <c r="AE1232">
        <v>1104</v>
      </c>
      <c r="AF1232" t="str">
        <f t="shared" si="641"/>
        <v>Macroalbuminuria</v>
      </c>
      <c r="AG1232">
        <v>861</v>
      </c>
      <c r="AH1232" t="str">
        <f t="shared" si="642"/>
        <v>Poliuria</v>
      </c>
      <c r="AI1232">
        <v>1</v>
      </c>
      <c r="AJ1232" t="str">
        <f t="shared" si="643"/>
        <v>Diabetico</v>
      </c>
      <c r="AK1232">
        <v>136</v>
      </c>
      <c r="AL1232" t="str">
        <f t="shared" si="644"/>
        <v>Diabetes</v>
      </c>
      <c r="AM1232">
        <v>9.3000000000000007</v>
      </c>
      <c r="AN1232" t="str">
        <f t="shared" si="645"/>
        <v>Diabetes</v>
      </c>
      <c r="AO1232">
        <v>305</v>
      </c>
      <c r="AP1232" t="str">
        <f t="shared" si="646"/>
        <v>Riesgo</v>
      </c>
      <c r="AQ1232">
        <v>197</v>
      </c>
      <c r="AR1232" t="str">
        <f t="shared" si="647"/>
        <v>Muy alto</v>
      </c>
      <c r="AS1232">
        <v>42</v>
      </c>
      <c r="AT1232" t="str">
        <f t="shared" si="648"/>
        <v>Bajo</v>
      </c>
      <c r="AU1232">
        <v>297</v>
      </c>
      <c r="AV1232" t="str">
        <f t="shared" si="649"/>
        <v>Alto</v>
      </c>
      <c r="AW1232">
        <v>140</v>
      </c>
      <c r="AX1232" t="str">
        <f t="shared" si="650"/>
        <v>Normal</v>
      </c>
      <c r="AY1232">
        <v>6.5</v>
      </c>
      <c r="AZ1232" t="str">
        <f t="shared" si="651"/>
        <v>Alto</v>
      </c>
      <c r="BA1232">
        <v>10</v>
      </c>
      <c r="BB1232" t="str">
        <f t="shared" si="629"/>
        <v>Baja</v>
      </c>
      <c r="BC1232">
        <v>8.6</v>
      </c>
      <c r="BD1232" t="str">
        <f t="shared" si="652"/>
        <v>Normal</v>
      </c>
      <c r="BE1232">
        <v>6.7</v>
      </c>
      <c r="BF1232" t="str">
        <f t="shared" si="653"/>
        <v>Alto</v>
      </c>
      <c r="BG1232">
        <v>0</v>
      </c>
      <c r="BH1232" t="str">
        <f t="shared" si="654"/>
        <v>No Toma ECA</v>
      </c>
      <c r="BI1232">
        <v>1</v>
      </c>
      <c r="BJ1232" t="str">
        <f t="shared" si="655"/>
        <v>Toma ARB</v>
      </c>
      <c r="BK1232">
        <v>1</v>
      </c>
      <c r="BL1232" t="str">
        <f t="shared" si="656"/>
        <v>Toma diureticos</v>
      </c>
      <c r="BM1232">
        <v>0</v>
      </c>
      <c r="BN1232" t="str">
        <f t="shared" si="657"/>
        <v>No toma estatinas</v>
      </c>
      <c r="BO1232">
        <v>1</v>
      </c>
      <c r="BP1232" t="str">
        <f t="shared" si="658"/>
        <v>Enfermedad renal</v>
      </c>
      <c r="BQ1232">
        <v>1</v>
      </c>
      <c r="BR1232" t="str">
        <f t="shared" si="659"/>
        <v>Enfermedad cardiovascular</v>
      </c>
    </row>
    <row r="1233" spans="1:70" x14ac:dyDescent="0.25">
      <c r="A1233" t="s">
        <v>1233</v>
      </c>
      <c r="B1233">
        <v>32</v>
      </c>
      <c r="C1233" t="str">
        <f t="shared" si="630"/>
        <v>Adulto</v>
      </c>
      <c r="D1233" t="s">
        <v>6</v>
      </c>
      <c r="E1233">
        <v>27.8</v>
      </c>
      <c r="F1233" t="str">
        <f t="shared" si="631"/>
        <v>Sobrepeso</v>
      </c>
      <c r="G1233">
        <v>1</v>
      </c>
      <c r="H1233" t="str">
        <f t="shared" si="632"/>
        <v>Tiene herencia</v>
      </c>
      <c r="I1233">
        <v>125</v>
      </c>
      <c r="J1233">
        <v>80</v>
      </c>
      <c r="K1233">
        <v>73</v>
      </c>
      <c r="L1233" t="str">
        <f t="shared" si="633"/>
        <v>Normal</v>
      </c>
      <c r="M1233">
        <v>66</v>
      </c>
      <c r="N1233" t="str">
        <f t="shared" si="634"/>
        <v>Normal</v>
      </c>
      <c r="O1233">
        <v>1</v>
      </c>
      <c r="P1233" t="str">
        <f t="shared" si="635"/>
        <v>Sin limitaciones</v>
      </c>
      <c r="Q1233">
        <v>0</v>
      </c>
      <c r="R1233" t="str">
        <f t="shared" si="636"/>
        <v>No tiene cetoacidosis</v>
      </c>
      <c r="S1233">
        <v>0</v>
      </c>
      <c r="T1233" t="str">
        <f t="shared" si="637"/>
        <v>No tiene Insuficiencia</v>
      </c>
      <c r="U1233">
        <v>0</v>
      </c>
      <c r="V1233" t="str">
        <f t="shared" si="638"/>
        <v>Normotenso</v>
      </c>
      <c r="W1233">
        <v>1</v>
      </c>
      <c r="X1233" t="str">
        <f t="shared" si="627"/>
        <v>Normal</v>
      </c>
      <c r="Y1233">
        <v>37</v>
      </c>
      <c r="Z1233" t="str">
        <f t="shared" si="628"/>
        <v>Normal</v>
      </c>
      <c r="AA1233">
        <v>71</v>
      </c>
      <c r="AB1233" t="str">
        <f t="shared" si="639"/>
        <v>Funcion disminuida</v>
      </c>
      <c r="AC1233">
        <v>21</v>
      </c>
      <c r="AD1233" t="str">
        <f t="shared" si="640"/>
        <v>Normal</v>
      </c>
      <c r="AE1233">
        <v>16</v>
      </c>
      <c r="AF1233" t="str">
        <f t="shared" si="641"/>
        <v>Normal</v>
      </c>
      <c r="AG1233">
        <v>2480</v>
      </c>
      <c r="AH1233" t="str">
        <f t="shared" si="642"/>
        <v>Poliuria</v>
      </c>
      <c r="AI1233">
        <v>1</v>
      </c>
      <c r="AJ1233" t="str">
        <f t="shared" si="643"/>
        <v>Diabetico</v>
      </c>
      <c r="AK1233">
        <v>121</v>
      </c>
      <c r="AL1233" t="str">
        <f t="shared" si="644"/>
        <v>Prediabetes</v>
      </c>
      <c r="AM1233">
        <v>5</v>
      </c>
      <c r="AN1233" t="str">
        <f t="shared" si="645"/>
        <v>Normal</v>
      </c>
      <c r="AO1233">
        <v>169</v>
      </c>
      <c r="AP1233" t="str">
        <f t="shared" si="646"/>
        <v>Normal</v>
      </c>
      <c r="AQ1233">
        <v>80</v>
      </c>
      <c r="AR1233" t="str">
        <f t="shared" si="647"/>
        <v>Normal</v>
      </c>
      <c r="AS1233">
        <v>48</v>
      </c>
      <c r="AT1233" t="str">
        <f t="shared" si="648"/>
        <v>Bajo</v>
      </c>
      <c r="AU1233">
        <v>103</v>
      </c>
      <c r="AV1233" t="str">
        <f t="shared" si="649"/>
        <v>Normal</v>
      </c>
      <c r="AW1233">
        <v>136</v>
      </c>
      <c r="AX1233" t="str">
        <f t="shared" si="650"/>
        <v>Normal</v>
      </c>
      <c r="AY1233">
        <v>4.2</v>
      </c>
      <c r="AZ1233" t="str">
        <f t="shared" si="651"/>
        <v>Normal</v>
      </c>
      <c r="BA1233">
        <v>15.5</v>
      </c>
      <c r="BB1233" t="str">
        <f t="shared" si="629"/>
        <v>Normal</v>
      </c>
      <c r="BC1233">
        <v>8.9</v>
      </c>
      <c r="BD1233" t="str">
        <f t="shared" si="652"/>
        <v>Normal</v>
      </c>
      <c r="BE1233">
        <v>3.7</v>
      </c>
      <c r="BF1233" t="str">
        <f t="shared" si="653"/>
        <v>Normal</v>
      </c>
      <c r="BG1233">
        <v>0</v>
      </c>
      <c r="BH1233" t="str">
        <f t="shared" si="654"/>
        <v>No Toma ECA</v>
      </c>
      <c r="BI1233">
        <v>1</v>
      </c>
      <c r="BJ1233" t="str">
        <f t="shared" si="655"/>
        <v>Toma ARB</v>
      </c>
      <c r="BK1233">
        <v>1</v>
      </c>
      <c r="BL1233" t="str">
        <f t="shared" si="656"/>
        <v>Toma diureticos</v>
      </c>
      <c r="BM1233">
        <v>0</v>
      </c>
      <c r="BN1233" t="str">
        <f t="shared" si="657"/>
        <v>No toma estatinas</v>
      </c>
      <c r="BO1233">
        <v>0</v>
      </c>
      <c r="BP1233" t="str">
        <f t="shared" si="658"/>
        <v>Sano</v>
      </c>
      <c r="BQ1233">
        <v>0</v>
      </c>
      <c r="BR1233" t="str">
        <f t="shared" si="659"/>
        <v>Sano</v>
      </c>
    </row>
    <row r="1234" spans="1:70" x14ac:dyDescent="0.25">
      <c r="A1234" t="s">
        <v>1234</v>
      </c>
      <c r="B1234">
        <v>73</v>
      </c>
      <c r="C1234" t="str">
        <f t="shared" si="630"/>
        <v>Adulto Mayor</v>
      </c>
      <c r="D1234" t="s">
        <v>6</v>
      </c>
      <c r="E1234">
        <v>37.700000000000003</v>
      </c>
      <c r="F1234" t="str">
        <f t="shared" si="631"/>
        <v>Obesidad II</v>
      </c>
      <c r="G1234">
        <v>1</v>
      </c>
      <c r="H1234" t="str">
        <f t="shared" si="632"/>
        <v>Tiene herencia</v>
      </c>
      <c r="I1234">
        <v>172</v>
      </c>
      <c r="J1234">
        <v>105</v>
      </c>
      <c r="K1234">
        <v>77</v>
      </c>
      <c r="L1234" t="str">
        <f t="shared" si="633"/>
        <v>Normal</v>
      </c>
      <c r="M1234">
        <v>26</v>
      </c>
      <c r="N1234" t="str">
        <f t="shared" si="634"/>
        <v>Reducida</v>
      </c>
      <c r="O1234">
        <v>3</v>
      </c>
      <c r="P1234" t="str">
        <f t="shared" si="635"/>
        <v>Limitacion marcada</v>
      </c>
      <c r="Q1234">
        <v>1</v>
      </c>
      <c r="R1234" t="str">
        <f t="shared" si="636"/>
        <v>Tiene cetoacidosis</v>
      </c>
      <c r="S1234">
        <v>1</v>
      </c>
      <c r="T1234" t="str">
        <f t="shared" si="637"/>
        <v>Tiene Insuficiencia</v>
      </c>
      <c r="U1234">
        <v>1</v>
      </c>
      <c r="V1234" t="str">
        <f t="shared" si="638"/>
        <v>Hipertenso</v>
      </c>
      <c r="W1234">
        <v>4.2</v>
      </c>
      <c r="X1234" t="str">
        <f t="shared" si="627"/>
        <v>Alto</v>
      </c>
      <c r="Y1234">
        <v>65</v>
      </c>
      <c r="Z1234" t="str">
        <f t="shared" si="628"/>
        <v>Elevado</v>
      </c>
      <c r="AA1234">
        <v>27</v>
      </c>
      <c r="AB1234" t="str">
        <f t="shared" si="639"/>
        <v>Dismucion grave</v>
      </c>
      <c r="AC1234">
        <v>590</v>
      </c>
      <c r="AD1234" t="str">
        <f t="shared" si="640"/>
        <v>Proteinuria</v>
      </c>
      <c r="AE1234">
        <v>472</v>
      </c>
      <c r="AF1234" t="str">
        <f t="shared" si="641"/>
        <v>Macroalbuminuria</v>
      </c>
      <c r="AG1234">
        <v>487</v>
      </c>
      <c r="AH1234" t="str">
        <f t="shared" si="642"/>
        <v>Oliguria</v>
      </c>
      <c r="AI1234">
        <v>0</v>
      </c>
      <c r="AJ1234" t="str">
        <f t="shared" si="643"/>
        <v>No Diabetico</v>
      </c>
      <c r="AK1234">
        <v>142</v>
      </c>
      <c r="AL1234" t="str">
        <f t="shared" si="644"/>
        <v>Diabetes</v>
      </c>
      <c r="AM1234">
        <v>6.9</v>
      </c>
      <c r="AN1234" t="str">
        <f t="shared" si="645"/>
        <v>Diabetes</v>
      </c>
      <c r="AO1234">
        <v>241</v>
      </c>
      <c r="AP1234" t="str">
        <f t="shared" si="646"/>
        <v>Riesgo</v>
      </c>
      <c r="AQ1234">
        <v>193</v>
      </c>
      <c r="AR1234" t="str">
        <f t="shared" si="647"/>
        <v>Muy alto</v>
      </c>
      <c r="AS1234">
        <v>26</v>
      </c>
      <c r="AT1234" t="str">
        <f t="shared" si="648"/>
        <v>Bajo</v>
      </c>
      <c r="AU1234">
        <v>429</v>
      </c>
      <c r="AV1234" t="str">
        <f t="shared" si="649"/>
        <v>Alto</v>
      </c>
      <c r="AW1234">
        <v>125</v>
      </c>
      <c r="AX1234" t="str">
        <f t="shared" si="650"/>
        <v>Bajo</v>
      </c>
      <c r="AY1234">
        <v>6.8</v>
      </c>
      <c r="AZ1234" t="str">
        <f t="shared" si="651"/>
        <v>Alto</v>
      </c>
      <c r="BA1234">
        <v>7.8</v>
      </c>
      <c r="BB1234" t="str">
        <f t="shared" si="629"/>
        <v>Baja</v>
      </c>
      <c r="BC1234">
        <v>8.3000000000000007</v>
      </c>
      <c r="BD1234" t="str">
        <f t="shared" si="652"/>
        <v>Bajo</v>
      </c>
      <c r="BE1234">
        <v>6</v>
      </c>
      <c r="BF1234" t="str">
        <f t="shared" si="653"/>
        <v>Alto</v>
      </c>
      <c r="BG1234">
        <v>1</v>
      </c>
      <c r="BH1234" t="str">
        <f t="shared" si="654"/>
        <v>Toma ECA</v>
      </c>
      <c r="BI1234">
        <v>1</v>
      </c>
      <c r="BJ1234" t="str">
        <f t="shared" si="655"/>
        <v>Toma ARB</v>
      </c>
      <c r="BK1234">
        <v>1</v>
      </c>
      <c r="BL1234" t="str">
        <f t="shared" si="656"/>
        <v>Toma diureticos</v>
      </c>
      <c r="BM1234">
        <v>1</v>
      </c>
      <c r="BN1234" t="str">
        <f t="shared" si="657"/>
        <v>Toma estatinas</v>
      </c>
      <c r="BO1234">
        <v>1</v>
      </c>
      <c r="BP1234" t="str">
        <f t="shared" si="658"/>
        <v>Enfermedad renal</v>
      </c>
      <c r="BQ1234">
        <v>0</v>
      </c>
      <c r="BR1234" t="str">
        <f t="shared" si="659"/>
        <v>Sano</v>
      </c>
    </row>
    <row r="1235" spans="1:70" x14ac:dyDescent="0.25">
      <c r="A1235" t="s">
        <v>1235</v>
      </c>
      <c r="B1235">
        <v>58</v>
      </c>
      <c r="C1235" t="str">
        <f t="shared" si="630"/>
        <v>Adulto</v>
      </c>
      <c r="D1235" t="s">
        <v>6</v>
      </c>
      <c r="E1235">
        <v>26.4</v>
      </c>
      <c r="F1235" t="str">
        <f t="shared" si="631"/>
        <v>Sobrepeso</v>
      </c>
      <c r="G1235">
        <v>1</v>
      </c>
      <c r="H1235" t="str">
        <f t="shared" si="632"/>
        <v>Tiene herencia</v>
      </c>
      <c r="I1235">
        <v>113</v>
      </c>
      <c r="J1235">
        <v>77</v>
      </c>
      <c r="K1235">
        <v>82</v>
      </c>
      <c r="L1235" t="str">
        <f t="shared" si="633"/>
        <v>Normal</v>
      </c>
      <c r="M1235">
        <v>57</v>
      </c>
      <c r="N1235" t="str">
        <f t="shared" si="634"/>
        <v>Normal</v>
      </c>
      <c r="O1235">
        <v>1</v>
      </c>
      <c r="P1235" t="str">
        <f t="shared" si="635"/>
        <v>Sin limitaciones</v>
      </c>
      <c r="Q1235">
        <v>0</v>
      </c>
      <c r="R1235" t="str">
        <f t="shared" si="636"/>
        <v>No tiene cetoacidosis</v>
      </c>
      <c r="S1235">
        <v>0</v>
      </c>
      <c r="T1235" t="str">
        <f t="shared" si="637"/>
        <v>No tiene Insuficiencia</v>
      </c>
      <c r="U1235">
        <v>0</v>
      </c>
      <c r="V1235" t="str">
        <f t="shared" si="638"/>
        <v>Normotenso</v>
      </c>
      <c r="W1235">
        <v>0.7</v>
      </c>
      <c r="X1235" t="str">
        <f t="shared" si="627"/>
        <v>Normal</v>
      </c>
      <c r="Y1235">
        <v>31</v>
      </c>
      <c r="Z1235" t="str">
        <f t="shared" si="628"/>
        <v>Normal</v>
      </c>
      <c r="AA1235">
        <v>63</v>
      </c>
      <c r="AB1235" t="str">
        <f t="shared" si="639"/>
        <v>Funcion disminuida</v>
      </c>
      <c r="AC1235">
        <v>29</v>
      </c>
      <c r="AD1235" t="str">
        <f t="shared" si="640"/>
        <v>Normal</v>
      </c>
      <c r="AE1235">
        <v>20</v>
      </c>
      <c r="AF1235" t="str">
        <f t="shared" si="641"/>
        <v>Normal</v>
      </c>
      <c r="AG1235">
        <v>1272</v>
      </c>
      <c r="AH1235" t="str">
        <f t="shared" si="642"/>
        <v>Poliuria</v>
      </c>
      <c r="AI1235">
        <v>0</v>
      </c>
      <c r="AJ1235" t="str">
        <f t="shared" si="643"/>
        <v>No Diabetico</v>
      </c>
      <c r="AK1235">
        <v>107</v>
      </c>
      <c r="AL1235" t="str">
        <f t="shared" si="644"/>
        <v>Prediabetes</v>
      </c>
      <c r="AM1235">
        <v>6.1</v>
      </c>
      <c r="AN1235" t="str">
        <f t="shared" si="645"/>
        <v>Prediabetes</v>
      </c>
      <c r="AO1235">
        <v>155</v>
      </c>
      <c r="AP1235" t="str">
        <f t="shared" si="646"/>
        <v>Normal</v>
      </c>
      <c r="AQ1235">
        <v>109</v>
      </c>
      <c r="AR1235" t="str">
        <f t="shared" si="647"/>
        <v>Casi normal</v>
      </c>
      <c r="AS1235">
        <v>49</v>
      </c>
      <c r="AT1235" t="str">
        <f t="shared" si="648"/>
        <v>Bajo</v>
      </c>
      <c r="AU1235">
        <v>135</v>
      </c>
      <c r="AV1235" t="str">
        <f t="shared" si="649"/>
        <v>Normal</v>
      </c>
      <c r="AW1235">
        <v>141</v>
      </c>
      <c r="AX1235" t="str">
        <f t="shared" si="650"/>
        <v>Normal</v>
      </c>
      <c r="AY1235">
        <v>4.8</v>
      </c>
      <c r="AZ1235" t="str">
        <f t="shared" si="651"/>
        <v>Normal</v>
      </c>
      <c r="BA1235">
        <v>12.3</v>
      </c>
      <c r="BB1235" t="str">
        <f t="shared" si="629"/>
        <v>Normal</v>
      </c>
      <c r="BC1235">
        <v>9.3000000000000007</v>
      </c>
      <c r="BD1235" t="str">
        <f t="shared" si="652"/>
        <v>Normal</v>
      </c>
      <c r="BE1235">
        <v>2.7</v>
      </c>
      <c r="BF1235" t="str">
        <f t="shared" si="653"/>
        <v>Normal</v>
      </c>
      <c r="BG1235">
        <v>1</v>
      </c>
      <c r="BH1235" t="str">
        <f t="shared" si="654"/>
        <v>Toma ECA</v>
      </c>
      <c r="BI1235">
        <v>1</v>
      </c>
      <c r="BJ1235" t="str">
        <f t="shared" si="655"/>
        <v>Toma ARB</v>
      </c>
      <c r="BK1235">
        <v>1</v>
      </c>
      <c r="BL1235" t="str">
        <f t="shared" si="656"/>
        <v>Toma diureticos</v>
      </c>
      <c r="BM1235">
        <v>1</v>
      </c>
      <c r="BN1235" t="str">
        <f t="shared" si="657"/>
        <v>Toma estatinas</v>
      </c>
      <c r="BO1235">
        <v>0</v>
      </c>
      <c r="BP1235" t="str">
        <f t="shared" si="658"/>
        <v>Sano</v>
      </c>
      <c r="BQ1235">
        <v>1</v>
      </c>
      <c r="BR1235" t="str">
        <f t="shared" si="659"/>
        <v>Enfermedad cardiovascular</v>
      </c>
    </row>
    <row r="1236" spans="1:70" x14ac:dyDescent="0.25">
      <c r="A1236" t="s">
        <v>1236</v>
      </c>
      <c r="B1236">
        <v>60</v>
      </c>
      <c r="C1236" t="str">
        <f t="shared" si="630"/>
        <v>Adulto Mayor</v>
      </c>
      <c r="D1236" t="s">
        <v>6</v>
      </c>
      <c r="E1236">
        <v>28.1</v>
      </c>
      <c r="F1236" t="str">
        <f t="shared" si="631"/>
        <v>Sobrepeso</v>
      </c>
      <c r="G1236">
        <v>1</v>
      </c>
      <c r="H1236" t="str">
        <f t="shared" si="632"/>
        <v>Tiene herencia</v>
      </c>
      <c r="I1236">
        <v>169</v>
      </c>
      <c r="J1236">
        <v>98</v>
      </c>
      <c r="K1236">
        <v>102</v>
      </c>
      <c r="L1236" t="str">
        <f t="shared" si="633"/>
        <v>Taquicardia</v>
      </c>
      <c r="M1236">
        <v>37</v>
      </c>
      <c r="N1236" t="str">
        <f t="shared" si="634"/>
        <v>Reducida</v>
      </c>
      <c r="O1236">
        <v>3</v>
      </c>
      <c r="P1236" t="str">
        <f t="shared" si="635"/>
        <v>Limitacion marcada</v>
      </c>
      <c r="Q1236">
        <v>1</v>
      </c>
      <c r="R1236" t="str">
        <f t="shared" si="636"/>
        <v>Tiene cetoacidosis</v>
      </c>
      <c r="S1236">
        <v>0</v>
      </c>
      <c r="T1236" t="str">
        <f t="shared" si="637"/>
        <v>No tiene Insuficiencia</v>
      </c>
      <c r="U1236">
        <v>1</v>
      </c>
      <c r="V1236" t="str">
        <f t="shared" si="638"/>
        <v>Hipertenso</v>
      </c>
      <c r="W1236">
        <v>2.2000000000000002</v>
      </c>
      <c r="X1236" t="str">
        <f t="shared" si="627"/>
        <v>Alto</v>
      </c>
      <c r="Y1236">
        <v>91</v>
      </c>
      <c r="Z1236" t="str">
        <f t="shared" si="628"/>
        <v>Elevado</v>
      </c>
      <c r="AA1236">
        <v>48</v>
      </c>
      <c r="AB1236" t="str">
        <f t="shared" si="639"/>
        <v>Funcion disminuida moderada</v>
      </c>
      <c r="AC1236">
        <v>2326</v>
      </c>
      <c r="AD1236" t="str">
        <f t="shared" si="640"/>
        <v>Proteinuria</v>
      </c>
      <c r="AE1236">
        <v>2093</v>
      </c>
      <c r="AF1236" t="str">
        <f t="shared" si="641"/>
        <v>Macroalbuminuria</v>
      </c>
      <c r="AG1236">
        <v>732</v>
      </c>
      <c r="AH1236" t="str">
        <f t="shared" si="642"/>
        <v>Poliuria</v>
      </c>
      <c r="AI1236">
        <v>1</v>
      </c>
      <c r="AJ1236" t="str">
        <f t="shared" si="643"/>
        <v>Diabetico</v>
      </c>
      <c r="AK1236">
        <v>209</v>
      </c>
      <c r="AL1236" t="str">
        <f t="shared" si="644"/>
        <v>Diabetes</v>
      </c>
      <c r="AM1236">
        <v>7.5</v>
      </c>
      <c r="AN1236" t="str">
        <f t="shared" si="645"/>
        <v>Diabetes</v>
      </c>
      <c r="AO1236">
        <v>205</v>
      </c>
      <c r="AP1236" t="str">
        <f t="shared" si="646"/>
        <v>Alto</v>
      </c>
      <c r="AQ1236">
        <v>144</v>
      </c>
      <c r="AR1236" t="str">
        <f t="shared" si="647"/>
        <v>Limite alto</v>
      </c>
      <c r="AS1236">
        <v>27</v>
      </c>
      <c r="AT1236" t="str">
        <f t="shared" si="648"/>
        <v>Bajo</v>
      </c>
      <c r="AU1236">
        <v>274</v>
      </c>
      <c r="AV1236" t="str">
        <f t="shared" si="649"/>
        <v>Alto</v>
      </c>
      <c r="AW1236">
        <v>136</v>
      </c>
      <c r="AX1236" t="str">
        <f t="shared" si="650"/>
        <v>Normal</v>
      </c>
      <c r="AY1236">
        <v>6.4</v>
      </c>
      <c r="AZ1236" t="str">
        <f t="shared" si="651"/>
        <v>Alto</v>
      </c>
      <c r="BA1236">
        <v>8.3000000000000007</v>
      </c>
      <c r="BB1236" t="str">
        <f t="shared" si="629"/>
        <v>Baja</v>
      </c>
      <c r="BC1236">
        <v>8.8000000000000007</v>
      </c>
      <c r="BD1236" t="str">
        <f t="shared" si="652"/>
        <v>Normal</v>
      </c>
      <c r="BE1236">
        <v>5</v>
      </c>
      <c r="BF1236" t="str">
        <f t="shared" si="653"/>
        <v>Alto</v>
      </c>
      <c r="BG1236">
        <v>0</v>
      </c>
      <c r="BH1236" t="str">
        <f t="shared" si="654"/>
        <v>No Toma ECA</v>
      </c>
      <c r="BI1236">
        <v>0</v>
      </c>
      <c r="BJ1236" t="str">
        <f t="shared" si="655"/>
        <v>No toma ARB</v>
      </c>
      <c r="BK1236">
        <v>1</v>
      </c>
      <c r="BL1236" t="str">
        <f t="shared" si="656"/>
        <v>Toma diureticos</v>
      </c>
      <c r="BM1236">
        <v>1</v>
      </c>
      <c r="BN1236" t="str">
        <f t="shared" si="657"/>
        <v>Toma estatinas</v>
      </c>
      <c r="BO1236">
        <v>1</v>
      </c>
      <c r="BP1236" t="str">
        <f t="shared" si="658"/>
        <v>Enfermedad renal</v>
      </c>
      <c r="BQ1236">
        <v>0</v>
      </c>
      <c r="BR1236" t="str">
        <f t="shared" si="659"/>
        <v>Sano</v>
      </c>
    </row>
    <row r="1237" spans="1:70" x14ac:dyDescent="0.25">
      <c r="A1237" t="s">
        <v>1237</v>
      </c>
      <c r="B1237">
        <v>46</v>
      </c>
      <c r="C1237" t="str">
        <f t="shared" si="630"/>
        <v>Adulto</v>
      </c>
      <c r="D1237" t="s">
        <v>1</v>
      </c>
      <c r="E1237">
        <v>27</v>
      </c>
      <c r="F1237" t="str">
        <f t="shared" si="631"/>
        <v>Sobrepeso</v>
      </c>
      <c r="G1237">
        <v>1</v>
      </c>
      <c r="H1237" t="str">
        <f t="shared" si="632"/>
        <v>Tiene herencia</v>
      </c>
      <c r="I1237">
        <v>110</v>
      </c>
      <c r="J1237">
        <v>66</v>
      </c>
      <c r="K1237">
        <v>80</v>
      </c>
      <c r="L1237" t="str">
        <f t="shared" si="633"/>
        <v>Normal</v>
      </c>
      <c r="M1237">
        <v>51</v>
      </c>
      <c r="N1237" t="str">
        <f t="shared" si="634"/>
        <v>Normal</v>
      </c>
      <c r="O1237">
        <v>2</v>
      </c>
      <c r="P1237" t="str">
        <f t="shared" si="635"/>
        <v>Ligera limitaciones</v>
      </c>
      <c r="Q1237">
        <v>0</v>
      </c>
      <c r="R1237" t="str">
        <f t="shared" si="636"/>
        <v>No tiene cetoacidosis</v>
      </c>
      <c r="S1237">
        <v>0</v>
      </c>
      <c r="T1237" t="str">
        <f t="shared" si="637"/>
        <v>No tiene Insuficiencia</v>
      </c>
      <c r="U1237">
        <v>1</v>
      </c>
      <c r="V1237" t="str">
        <f t="shared" si="638"/>
        <v>Hipertenso</v>
      </c>
      <c r="W1237">
        <v>1</v>
      </c>
      <c r="X1237" t="str">
        <f t="shared" si="627"/>
        <v>Normal</v>
      </c>
      <c r="Y1237">
        <v>25</v>
      </c>
      <c r="Z1237" t="str">
        <f t="shared" si="628"/>
        <v>Normal</v>
      </c>
      <c r="AA1237">
        <v>68</v>
      </c>
      <c r="AB1237" t="str">
        <f t="shared" si="639"/>
        <v>Funcion disminuida</v>
      </c>
      <c r="AC1237">
        <v>11</v>
      </c>
      <c r="AD1237" t="str">
        <f t="shared" si="640"/>
        <v>Normal</v>
      </c>
      <c r="AE1237">
        <v>8</v>
      </c>
      <c r="AF1237" t="str">
        <f t="shared" si="641"/>
        <v>Normal</v>
      </c>
      <c r="AG1237">
        <v>1515</v>
      </c>
      <c r="AH1237" t="str">
        <f t="shared" si="642"/>
        <v>Poliuria</v>
      </c>
      <c r="AI1237">
        <v>1</v>
      </c>
      <c r="AJ1237" t="str">
        <f t="shared" si="643"/>
        <v>Diabetico</v>
      </c>
      <c r="AK1237">
        <v>109</v>
      </c>
      <c r="AL1237" t="str">
        <f t="shared" si="644"/>
        <v>Prediabetes</v>
      </c>
      <c r="AM1237">
        <v>5.0999999999999996</v>
      </c>
      <c r="AN1237" t="str">
        <f t="shared" si="645"/>
        <v>Normal</v>
      </c>
      <c r="AO1237">
        <v>201</v>
      </c>
      <c r="AP1237" t="str">
        <f t="shared" si="646"/>
        <v>Alto</v>
      </c>
      <c r="AQ1237">
        <v>111</v>
      </c>
      <c r="AR1237" t="str">
        <f t="shared" si="647"/>
        <v>Casi normal</v>
      </c>
      <c r="AS1237">
        <v>56</v>
      </c>
      <c r="AT1237" t="str">
        <f t="shared" si="648"/>
        <v>Bajo</v>
      </c>
      <c r="AU1237">
        <v>169</v>
      </c>
      <c r="AV1237" t="str">
        <f t="shared" si="649"/>
        <v>Alto</v>
      </c>
      <c r="AW1237">
        <v>137</v>
      </c>
      <c r="AX1237" t="str">
        <f t="shared" si="650"/>
        <v>Normal</v>
      </c>
      <c r="AY1237">
        <v>3.6</v>
      </c>
      <c r="AZ1237" t="str">
        <f t="shared" si="651"/>
        <v>Normal</v>
      </c>
      <c r="BA1237">
        <v>14.6</v>
      </c>
      <c r="BB1237" t="str">
        <f t="shared" si="629"/>
        <v>Normal</v>
      </c>
      <c r="BC1237">
        <v>10.199999999999999</v>
      </c>
      <c r="BD1237" t="str">
        <f t="shared" si="652"/>
        <v>Normal</v>
      </c>
      <c r="BE1237">
        <v>4.4000000000000004</v>
      </c>
      <c r="BF1237" t="str">
        <f t="shared" si="653"/>
        <v>Normal</v>
      </c>
      <c r="BG1237">
        <v>1</v>
      </c>
      <c r="BH1237" t="str">
        <f t="shared" si="654"/>
        <v>Toma ECA</v>
      </c>
      <c r="BI1237">
        <v>1</v>
      </c>
      <c r="BJ1237" t="str">
        <f t="shared" si="655"/>
        <v>Toma ARB</v>
      </c>
      <c r="BK1237">
        <v>0</v>
      </c>
      <c r="BL1237" t="str">
        <f t="shared" si="656"/>
        <v>No toma diureticos</v>
      </c>
      <c r="BM1237">
        <v>1</v>
      </c>
      <c r="BN1237" t="str">
        <f t="shared" si="657"/>
        <v>Toma estatinas</v>
      </c>
      <c r="BO1237">
        <v>0</v>
      </c>
      <c r="BP1237" t="str">
        <f t="shared" si="658"/>
        <v>Sano</v>
      </c>
      <c r="BQ1237">
        <v>1</v>
      </c>
      <c r="BR1237" t="str">
        <f t="shared" si="659"/>
        <v>Enfermedad cardiovascular</v>
      </c>
    </row>
    <row r="1238" spans="1:70" x14ac:dyDescent="0.25">
      <c r="A1238" t="s">
        <v>1238</v>
      </c>
      <c r="B1238">
        <v>71</v>
      </c>
      <c r="C1238" t="str">
        <f t="shared" si="630"/>
        <v>Adulto Mayor</v>
      </c>
      <c r="D1238" t="s">
        <v>1</v>
      </c>
      <c r="E1238">
        <v>27.4</v>
      </c>
      <c r="F1238" t="str">
        <f t="shared" si="631"/>
        <v>Sobrepeso</v>
      </c>
      <c r="G1238">
        <v>0</v>
      </c>
      <c r="H1238" t="str">
        <f t="shared" si="632"/>
        <v>No tiene herencia</v>
      </c>
      <c r="I1238">
        <v>152</v>
      </c>
      <c r="J1238">
        <v>102</v>
      </c>
      <c r="K1238">
        <v>90</v>
      </c>
      <c r="L1238" t="str">
        <f t="shared" si="633"/>
        <v>Normal</v>
      </c>
      <c r="M1238">
        <v>37</v>
      </c>
      <c r="N1238" t="str">
        <f t="shared" si="634"/>
        <v>Reducida</v>
      </c>
      <c r="O1238">
        <v>2</v>
      </c>
      <c r="P1238" t="str">
        <f t="shared" si="635"/>
        <v>Ligera limitaciones</v>
      </c>
      <c r="Q1238">
        <v>1</v>
      </c>
      <c r="R1238" t="str">
        <f t="shared" si="636"/>
        <v>Tiene cetoacidosis</v>
      </c>
      <c r="S1238">
        <v>0</v>
      </c>
      <c r="T1238" t="str">
        <f t="shared" si="637"/>
        <v>No tiene Insuficiencia</v>
      </c>
      <c r="U1238">
        <v>1</v>
      </c>
      <c r="V1238" t="str">
        <f t="shared" si="638"/>
        <v>Hipertenso</v>
      </c>
      <c r="W1238">
        <v>3.7</v>
      </c>
      <c r="X1238" t="str">
        <f t="shared" si="627"/>
        <v>Alto</v>
      </c>
      <c r="Y1238">
        <v>108</v>
      </c>
      <c r="Z1238" t="str">
        <f t="shared" si="628"/>
        <v>Riesgo</v>
      </c>
      <c r="AA1238">
        <v>49</v>
      </c>
      <c r="AB1238" t="str">
        <f t="shared" si="639"/>
        <v>Funcion disminuida moderada</v>
      </c>
      <c r="AC1238">
        <v>2467</v>
      </c>
      <c r="AD1238" t="str">
        <f t="shared" si="640"/>
        <v>Proteinuria</v>
      </c>
      <c r="AE1238">
        <v>2220</v>
      </c>
      <c r="AF1238" t="str">
        <f t="shared" si="641"/>
        <v>Macroalbuminuria</v>
      </c>
      <c r="AG1238">
        <v>509</v>
      </c>
      <c r="AH1238" t="str">
        <f t="shared" si="642"/>
        <v>Poliuria</v>
      </c>
      <c r="AI1238">
        <v>1</v>
      </c>
      <c r="AJ1238" t="str">
        <f t="shared" si="643"/>
        <v>Diabetico</v>
      </c>
      <c r="AK1238">
        <v>193</v>
      </c>
      <c r="AL1238" t="str">
        <f t="shared" si="644"/>
        <v>Diabetes</v>
      </c>
      <c r="AM1238">
        <v>10.1</v>
      </c>
      <c r="AN1238" t="str">
        <f t="shared" si="645"/>
        <v>Diabetes</v>
      </c>
      <c r="AO1238">
        <v>218</v>
      </c>
      <c r="AP1238" t="str">
        <f t="shared" si="646"/>
        <v>Alto</v>
      </c>
      <c r="AQ1238">
        <v>213</v>
      </c>
      <c r="AR1238" t="str">
        <f t="shared" si="647"/>
        <v>Muy alto</v>
      </c>
      <c r="AS1238">
        <v>44</v>
      </c>
      <c r="AT1238" t="str">
        <f t="shared" si="648"/>
        <v>Bajo</v>
      </c>
      <c r="AU1238">
        <v>359</v>
      </c>
      <c r="AV1238" t="str">
        <f t="shared" si="649"/>
        <v>Alto</v>
      </c>
      <c r="AW1238">
        <v>126</v>
      </c>
      <c r="AX1238" t="str">
        <f t="shared" si="650"/>
        <v>Bajo</v>
      </c>
      <c r="AY1238">
        <v>6</v>
      </c>
      <c r="AZ1238" t="str">
        <f t="shared" si="651"/>
        <v>Alto</v>
      </c>
      <c r="BA1238">
        <v>9.3000000000000007</v>
      </c>
      <c r="BB1238" t="str">
        <f t="shared" si="629"/>
        <v>Baja</v>
      </c>
      <c r="BC1238">
        <v>8.5</v>
      </c>
      <c r="BD1238" t="str">
        <f t="shared" si="652"/>
        <v>Normal</v>
      </c>
      <c r="BE1238">
        <v>5</v>
      </c>
      <c r="BF1238" t="str">
        <f t="shared" si="653"/>
        <v>Alto</v>
      </c>
      <c r="BG1238">
        <v>1</v>
      </c>
      <c r="BH1238" t="str">
        <f t="shared" si="654"/>
        <v>Toma ECA</v>
      </c>
      <c r="BI1238">
        <v>1</v>
      </c>
      <c r="BJ1238" t="str">
        <f t="shared" si="655"/>
        <v>Toma ARB</v>
      </c>
      <c r="BK1238">
        <v>1</v>
      </c>
      <c r="BL1238" t="str">
        <f t="shared" si="656"/>
        <v>Toma diureticos</v>
      </c>
      <c r="BM1238">
        <v>1</v>
      </c>
      <c r="BN1238" t="str">
        <f t="shared" si="657"/>
        <v>Toma estatinas</v>
      </c>
      <c r="BO1238">
        <v>1</v>
      </c>
      <c r="BP1238" t="str">
        <f t="shared" si="658"/>
        <v>Enfermedad renal</v>
      </c>
      <c r="BQ1238">
        <v>0</v>
      </c>
      <c r="BR1238" t="str">
        <f t="shared" si="659"/>
        <v>Sano</v>
      </c>
    </row>
    <row r="1239" spans="1:70" x14ac:dyDescent="0.25">
      <c r="A1239" t="s">
        <v>1239</v>
      </c>
      <c r="B1239">
        <v>57</v>
      </c>
      <c r="C1239" t="str">
        <f t="shared" si="630"/>
        <v>Adulto</v>
      </c>
      <c r="D1239" t="s">
        <v>6</v>
      </c>
      <c r="E1239">
        <v>21</v>
      </c>
      <c r="F1239" t="str">
        <f t="shared" si="631"/>
        <v>Peso Normal</v>
      </c>
      <c r="G1239">
        <v>1</v>
      </c>
      <c r="H1239" t="str">
        <f t="shared" si="632"/>
        <v>Tiene herencia</v>
      </c>
      <c r="I1239">
        <v>134</v>
      </c>
      <c r="J1239">
        <v>79</v>
      </c>
      <c r="K1239">
        <v>74</v>
      </c>
      <c r="L1239" t="str">
        <f t="shared" si="633"/>
        <v>Normal</v>
      </c>
      <c r="M1239">
        <v>56</v>
      </c>
      <c r="N1239" t="str">
        <f t="shared" si="634"/>
        <v>Normal</v>
      </c>
      <c r="O1239">
        <v>2</v>
      </c>
      <c r="P1239" t="str">
        <f t="shared" si="635"/>
        <v>Ligera limitaciones</v>
      </c>
      <c r="Q1239">
        <v>0</v>
      </c>
      <c r="R1239" t="str">
        <f t="shared" si="636"/>
        <v>No tiene cetoacidosis</v>
      </c>
      <c r="S1239">
        <v>0</v>
      </c>
      <c r="T1239" t="str">
        <f t="shared" si="637"/>
        <v>No tiene Insuficiencia</v>
      </c>
      <c r="U1239">
        <v>0</v>
      </c>
      <c r="V1239" t="str">
        <f t="shared" si="638"/>
        <v>Normotenso</v>
      </c>
      <c r="W1239">
        <v>1</v>
      </c>
      <c r="X1239" t="str">
        <f t="shared" si="627"/>
        <v>Normal</v>
      </c>
      <c r="Y1239">
        <v>37</v>
      </c>
      <c r="Z1239" t="str">
        <f t="shared" si="628"/>
        <v>Normal</v>
      </c>
      <c r="AA1239">
        <v>78</v>
      </c>
      <c r="AB1239" t="str">
        <f t="shared" si="639"/>
        <v>Funcion disminuida</v>
      </c>
      <c r="AC1239">
        <v>22</v>
      </c>
      <c r="AD1239" t="str">
        <f t="shared" si="640"/>
        <v>Normal</v>
      </c>
      <c r="AE1239">
        <v>15</v>
      </c>
      <c r="AF1239" t="str">
        <f t="shared" si="641"/>
        <v>Normal</v>
      </c>
      <c r="AG1239">
        <v>2254</v>
      </c>
      <c r="AH1239" t="str">
        <f t="shared" si="642"/>
        <v>Poliuria</v>
      </c>
      <c r="AI1239">
        <v>1</v>
      </c>
      <c r="AJ1239" t="str">
        <f t="shared" si="643"/>
        <v>Diabetico</v>
      </c>
      <c r="AK1239">
        <v>92</v>
      </c>
      <c r="AL1239" t="str">
        <f t="shared" si="644"/>
        <v>Normal</v>
      </c>
      <c r="AM1239">
        <v>5.6</v>
      </c>
      <c r="AN1239" t="str">
        <f t="shared" si="645"/>
        <v>Normal</v>
      </c>
      <c r="AO1239">
        <v>167</v>
      </c>
      <c r="AP1239" t="str">
        <f t="shared" si="646"/>
        <v>Normal</v>
      </c>
      <c r="AQ1239">
        <v>83</v>
      </c>
      <c r="AR1239" t="str">
        <f t="shared" si="647"/>
        <v>Normal</v>
      </c>
      <c r="AS1239">
        <v>43</v>
      </c>
      <c r="AT1239" t="str">
        <f t="shared" si="648"/>
        <v>Bajo</v>
      </c>
      <c r="AU1239">
        <v>151</v>
      </c>
      <c r="AV1239" t="str">
        <f t="shared" si="649"/>
        <v>Alto</v>
      </c>
      <c r="AW1239">
        <v>145</v>
      </c>
      <c r="AX1239" t="str">
        <f t="shared" si="650"/>
        <v>Normal</v>
      </c>
      <c r="AY1239">
        <v>3.9</v>
      </c>
      <c r="AZ1239" t="str">
        <f t="shared" si="651"/>
        <v>Normal</v>
      </c>
      <c r="BA1239">
        <v>14.7</v>
      </c>
      <c r="BB1239" t="str">
        <f t="shared" si="629"/>
        <v>Normal</v>
      </c>
      <c r="BC1239">
        <v>9.1</v>
      </c>
      <c r="BD1239" t="str">
        <f t="shared" si="652"/>
        <v>Normal</v>
      </c>
      <c r="BE1239">
        <v>2.7</v>
      </c>
      <c r="BF1239" t="str">
        <f t="shared" si="653"/>
        <v>Normal</v>
      </c>
      <c r="BG1239">
        <v>1</v>
      </c>
      <c r="BH1239" t="str">
        <f t="shared" si="654"/>
        <v>Toma ECA</v>
      </c>
      <c r="BI1239">
        <v>0</v>
      </c>
      <c r="BJ1239" t="str">
        <f t="shared" si="655"/>
        <v>No toma ARB</v>
      </c>
      <c r="BK1239">
        <v>0</v>
      </c>
      <c r="BL1239" t="str">
        <f t="shared" si="656"/>
        <v>No toma diureticos</v>
      </c>
      <c r="BM1239">
        <v>0</v>
      </c>
      <c r="BN1239" t="str">
        <f t="shared" si="657"/>
        <v>No toma estatinas</v>
      </c>
      <c r="BO1239">
        <v>0</v>
      </c>
      <c r="BP1239" t="str">
        <f t="shared" si="658"/>
        <v>Sano</v>
      </c>
      <c r="BQ1239">
        <v>1</v>
      </c>
      <c r="BR1239" t="str">
        <f t="shared" si="659"/>
        <v>Enfermedad cardiovascular</v>
      </c>
    </row>
    <row r="1240" spans="1:70" x14ac:dyDescent="0.25">
      <c r="A1240" t="s">
        <v>1240</v>
      </c>
      <c r="B1240">
        <v>33</v>
      </c>
      <c r="C1240" t="str">
        <f t="shared" si="630"/>
        <v>Adulto</v>
      </c>
      <c r="D1240" t="s">
        <v>1</v>
      </c>
      <c r="E1240">
        <v>24.2</v>
      </c>
      <c r="F1240" t="str">
        <f t="shared" si="631"/>
        <v>Peso Normal</v>
      </c>
      <c r="G1240">
        <v>0</v>
      </c>
      <c r="H1240" t="str">
        <f t="shared" si="632"/>
        <v>No tiene herencia</v>
      </c>
      <c r="I1240">
        <v>102</v>
      </c>
      <c r="J1240">
        <v>68</v>
      </c>
      <c r="K1240">
        <v>67</v>
      </c>
      <c r="L1240" t="str">
        <f t="shared" si="633"/>
        <v>Normal</v>
      </c>
      <c r="M1240">
        <v>65</v>
      </c>
      <c r="N1240" t="str">
        <f t="shared" si="634"/>
        <v>Normal</v>
      </c>
      <c r="O1240">
        <v>1</v>
      </c>
      <c r="P1240" t="str">
        <f t="shared" si="635"/>
        <v>Sin limitaciones</v>
      </c>
      <c r="Q1240">
        <v>0</v>
      </c>
      <c r="R1240" t="str">
        <f t="shared" si="636"/>
        <v>No tiene cetoacidosis</v>
      </c>
      <c r="S1240">
        <v>0</v>
      </c>
      <c r="T1240" t="str">
        <f t="shared" si="637"/>
        <v>No tiene Insuficiencia</v>
      </c>
      <c r="U1240">
        <v>0</v>
      </c>
      <c r="V1240" t="str">
        <f t="shared" si="638"/>
        <v>Normotenso</v>
      </c>
      <c r="W1240">
        <v>0.7</v>
      </c>
      <c r="X1240" t="str">
        <f t="shared" si="627"/>
        <v>Normal</v>
      </c>
      <c r="Y1240">
        <v>16</v>
      </c>
      <c r="Z1240" t="str">
        <f t="shared" si="628"/>
        <v>Bajo</v>
      </c>
      <c r="AA1240">
        <v>67</v>
      </c>
      <c r="AB1240" t="str">
        <f t="shared" si="639"/>
        <v>Funcion disminuida</v>
      </c>
      <c r="AC1240">
        <v>11</v>
      </c>
      <c r="AD1240" t="str">
        <f t="shared" si="640"/>
        <v>Normal</v>
      </c>
      <c r="AE1240">
        <v>7</v>
      </c>
      <c r="AF1240" t="str">
        <f t="shared" si="641"/>
        <v>Normal</v>
      </c>
      <c r="AG1240">
        <v>1192</v>
      </c>
      <c r="AH1240" t="str">
        <f t="shared" si="642"/>
        <v>Poliuria</v>
      </c>
      <c r="AI1240">
        <v>1</v>
      </c>
      <c r="AJ1240" t="str">
        <f t="shared" si="643"/>
        <v>Diabetico</v>
      </c>
      <c r="AK1240">
        <v>106</v>
      </c>
      <c r="AL1240" t="str">
        <f t="shared" si="644"/>
        <v>Prediabetes</v>
      </c>
      <c r="AM1240">
        <v>6.3</v>
      </c>
      <c r="AN1240" t="str">
        <f t="shared" si="645"/>
        <v>Prediabetes</v>
      </c>
      <c r="AO1240">
        <v>152</v>
      </c>
      <c r="AP1240" t="str">
        <f t="shared" si="646"/>
        <v>Normal</v>
      </c>
      <c r="AQ1240">
        <v>113</v>
      </c>
      <c r="AR1240" t="str">
        <f t="shared" si="647"/>
        <v>Casi normal</v>
      </c>
      <c r="AS1240">
        <v>55</v>
      </c>
      <c r="AT1240" t="str">
        <f t="shared" si="648"/>
        <v>Bajo</v>
      </c>
      <c r="AU1240">
        <v>144</v>
      </c>
      <c r="AV1240" t="str">
        <f t="shared" si="649"/>
        <v>Normal</v>
      </c>
      <c r="AW1240">
        <v>141</v>
      </c>
      <c r="AX1240" t="str">
        <f t="shared" si="650"/>
        <v>Normal</v>
      </c>
      <c r="AY1240">
        <v>4.2</v>
      </c>
      <c r="AZ1240" t="str">
        <f t="shared" si="651"/>
        <v>Normal</v>
      </c>
      <c r="BA1240">
        <v>12.7</v>
      </c>
      <c r="BB1240" t="str">
        <f t="shared" si="629"/>
        <v>Baja</v>
      </c>
      <c r="BC1240">
        <v>9.8000000000000007</v>
      </c>
      <c r="BD1240" t="str">
        <f t="shared" si="652"/>
        <v>Normal</v>
      </c>
      <c r="BE1240">
        <v>3.2</v>
      </c>
      <c r="BF1240" t="str">
        <f t="shared" si="653"/>
        <v>Normal</v>
      </c>
      <c r="BG1240">
        <v>0</v>
      </c>
      <c r="BH1240" t="str">
        <f t="shared" si="654"/>
        <v>No Toma ECA</v>
      </c>
      <c r="BI1240">
        <v>0</v>
      </c>
      <c r="BJ1240" t="str">
        <f t="shared" si="655"/>
        <v>No toma ARB</v>
      </c>
      <c r="BK1240">
        <v>1</v>
      </c>
      <c r="BL1240" t="str">
        <f t="shared" si="656"/>
        <v>Toma diureticos</v>
      </c>
      <c r="BM1240">
        <v>1</v>
      </c>
      <c r="BN1240" t="str">
        <f t="shared" si="657"/>
        <v>Toma estatinas</v>
      </c>
      <c r="BO1240">
        <v>0</v>
      </c>
      <c r="BP1240" t="str">
        <f t="shared" si="658"/>
        <v>Sano</v>
      </c>
      <c r="BQ1240">
        <v>1</v>
      </c>
      <c r="BR1240" t="str">
        <f t="shared" si="659"/>
        <v>Enfermedad cardiovascular</v>
      </c>
    </row>
    <row r="1241" spans="1:70" x14ac:dyDescent="0.25">
      <c r="A1241" t="s">
        <v>1241</v>
      </c>
      <c r="B1241">
        <v>51</v>
      </c>
      <c r="C1241" t="str">
        <f t="shared" si="630"/>
        <v>Adulto</v>
      </c>
      <c r="D1241" t="s">
        <v>1</v>
      </c>
      <c r="E1241">
        <v>25.8</v>
      </c>
      <c r="F1241" t="str">
        <f t="shared" si="631"/>
        <v>Sobrepeso</v>
      </c>
      <c r="G1241">
        <v>0</v>
      </c>
      <c r="H1241" t="str">
        <f t="shared" si="632"/>
        <v>No tiene herencia</v>
      </c>
      <c r="I1241">
        <v>119</v>
      </c>
      <c r="J1241">
        <v>73</v>
      </c>
      <c r="K1241">
        <v>86</v>
      </c>
      <c r="L1241" t="str">
        <f t="shared" si="633"/>
        <v>Normal</v>
      </c>
      <c r="M1241">
        <v>60</v>
      </c>
      <c r="N1241" t="str">
        <f t="shared" si="634"/>
        <v>Normal</v>
      </c>
      <c r="O1241">
        <v>1</v>
      </c>
      <c r="P1241" t="str">
        <f t="shared" si="635"/>
        <v>Sin limitaciones</v>
      </c>
      <c r="Q1241">
        <v>0</v>
      </c>
      <c r="R1241" t="str">
        <f t="shared" si="636"/>
        <v>No tiene cetoacidosis</v>
      </c>
      <c r="S1241">
        <v>0</v>
      </c>
      <c r="T1241" t="str">
        <f t="shared" si="637"/>
        <v>No tiene Insuficiencia</v>
      </c>
      <c r="U1241">
        <v>0</v>
      </c>
      <c r="V1241" t="str">
        <f t="shared" si="638"/>
        <v>Normotenso</v>
      </c>
      <c r="W1241">
        <v>1.1000000000000001</v>
      </c>
      <c r="X1241" t="str">
        <f t="shared" si="627"/>
        <v>Normal</v>
      </c>
      <c r="Y1241">
        <v>17</v>
      </c>
      <c r="Z1241" t="str">
        <f t="shared" si="628"/>
        <v>Bajo</v>
      </c>
      <c r="AA1241">
        <v>91</v>
      </c>
      <c r="AB1241" t="str">
        <f t="shared" si="639"/>
        <v>Normal</v>
      </c>
      <c r="AC1241">
        <v>24</v>
      </c>
      <c r="AD1241" t="str">
        <f t="shared" si="640"/>
        <v>Normal</v>
      </c>
      <c r="AE1241">
        <v>19</v>
      </c>
      <c r="AF1241" t="str">
        <f t="shared" si="641"/>
        <v>Normal</v>
      </c>
      <c r="AG1241">
        <v>2104</v>
      </c>
      <c r="AH1241" t="str">
        <f t="shared" si="642"/>
        <v>Poliuria</v>
      </c>
      <c r="AI1241">
        <v>0</v>
      </c>
      <c r="AJ1241" t="str">
        <f t="shared" si="643"/>
        <v>No Diabetico</v>
      </c>
      <c r="AK1241">
        <v>89</v>
      </c>
      <c r="AL1241" t="str">
        <f t="shared" si="644"/>
        <v>Normal</v>
      </c>
      <c r="AM1241">
        <v>6.3</v>
      </c>
      <c r="AN1241" t="str">
        <f t="shared" si="645"/>
        <v>Prediabetes</v>
      </c>
      <c r="AO1241">
        <v>191</v>
      </c>
      <c r="AP1241" t="str">
        <f t="shared" si="646"/>
        <v>Normal</v>
      </c>
      <c r="AQ1241">
        <v>125</v>
      </c>
      <c r="AR1241" t="str">
        <f t="shared" si="647"/>
        <v>Casi normal</v>
      </c>
      <c r="AS1241">
        <v>67</v>
      </c>
      <c r="AT1241" t="str">
        <f t="shared" si="648"/>
        <v>Normal</v>
      </c>
      <c r="AU1241">
        <v>92</v>
      </c>
      <c r="AV1241" t="str">
        <f t="shared" si="649"/>
        <v>Normal</v>
      </c>
      <c r="AW1241">
        <v>138</v>
      </c>
      <c r="AX1241" t="str">
        <f t="shared" si="650"/>
        <v>Normal</v>
      </c>
      <c r="AY1241">
        <v>4.5999999999999996</v>
      </c>
      <c r="AZ1241" t="str">
        <f t="shared" si="651"/>
        <v>Normal</v>
      </c>
      <c r="BA1241">
        <v>15.6</v>
      </c>
      <c r="BB1241" t="str">
        <f t="shared" si="629"/>
        <v>Normal</v>
      </c>
      <c r="BC1241">
        <v>8.8000000000000007</v>
      </c>
      <c r="BD1241" t="str">
        <f t="shared" si="652"/>
        <v>Normal</v>
      </c>
      <c r="BE1241">
        <v>4</v>
      </c>
      <c r="BF1241" t="str">
        <f t="shared" si="653"/>
        <v>Normal</v>
      </c>
      <c r="BG1241">
        <v>0</v>
      </c>
      <c r="BH1241" t="str">
        <f t="shared" si="654"/>
        <v>No Toma ECA</v>
      </c>
      <c r="BI1241">
        <v>0</v>
      </c>
      <c r="BJ1241" t="str">
        <f t="shared" si="655"/>
        <v>No toma ARB</v>
      </c>
      <c r="BK1241">
        <v>0</v>
      </c>
      <c r="BL1241" t="str">
        <f t="shared" si="656"/>
        <v>No toma diureticos</v>
      </c>
      <c r="BM1241">
        <v>0</v>
      </c>
      <c r="BN1241" t="str">
        <f t="shared" si="657"/>
        <v>No toma estatinas</v>
      </c>
      <c r="BO1241">
        <v>0</v>
      </c>
      <c r="BP1241" t="str">
        <f t="shared" si="658"/>
        <v>Sano</v>
      </c>
      <c r="BQ1241">
        <v>0</v>
      </c>
      <c r="BR1241" t="str">
        <f t="shared" si="659"/>
        <v>Sano</v>
      </c>
    </row>
    <row r="1242" spans="1:70" x14ac:dyDescent="0.25">
      <c r="A1242" t="s">
        <v>1242</v>
      </c>
      <c r="B1242">
        <v>30</v>
      </c>
      <c r="C1242" t="str">
        <f t="shared" si="630"/>
        <v>Adulto</v>
      </c>
      <c r="D1242" t="s">
        <v>6</v>
      </c>
      <c r="E1242">
        <v>24</v>
      </c>
      <c r="F1242" t="str">
        <f t="shared" si="631"/>
        <v>Peso Normal</v>
      </c>
      <c r="G1242">
        <v>0</v>
      </c>
      <c r="H1242" t="str">
        <f t="shared" si="632"/>
        <v>No tiene herencia</v>
      </c>
      <c r="I1242">
        <v>111</v>
      </c>
      <c r="J1242">
        <v>76</v>
      </c>
      <c r="K1242">
        <v>76</v>
      </c>
      <c r="L1242" t="str">
        <f t="shared" si="633"/>
        <v>Normal</v>
      </c>
      <c r="M1242">
        <v>51</v>
      </c>
      <c r="N1242" t="str">
        <f t="shared" si="634"/>
        <v>Normal</v>
      </c>
      <c r="O1242">
        <v>1</v>
      </c>
      <c r="P1242" t="str">
        <f t="shared" si="635"/>
        <v>Sin limitaciones</v>
      </c>
      <c r="Q1242">
        <v>0</v>
      </c>
      <c r="R1242" t="str">
        <f t="shared" si="636"/>
        <v>No tiene cetoacidosis</v>
      </c>
      <c r="S1242">
        <v>0</v>
      </c>
      <c r="T1242" t="str">
        <f t="shared" si="637"/>
        <v>No tiene Insuficiencia</v>
      </c>
      <c r="U1242">
        <v>0</v>
      </c>
      <c r="V1242" t="str">
        <f t="shared" si="638"/>
        <v>Normotenso</v>
      </c>
      <c r="W1242">
        <v>1.1000000000000001</v>
      </c>
      <c r="X1242" t="str">
        <f t="shared" si="627"/>
        <v>Alto</v>
      </c>
      <c r="Y1242">
        <v>26</v>
      </c>
      <c r="Z1242" t="str">
        <f t="shared" si="628"/>
        <v>Normal</v>
      </c>
      <c r="AA1242">
        <v>87</v>
      </c>
      <c r="AB1242" t="str">
        <f t="shared" si="639"/>
        <v>Funcion disminuida</v>
      </c>
      <c r="AC1242">
        <v>17</v>
      </c>
      <c r="AD1242" t="str">
        <f t="shared" si="640"/>
        <v>Normal</v>
      </c>
      <c r="AE1242">
        <v>13</v>
      </c>
      <c r="AF1242" t="str">
        <f t="shared" si="641"/>
        <v>Normal</v>
      </c>
      <c r="AG1242">
        <v>2060</v>
      </c>
      <c r="AH1242" t="str">
        <f t="shared" si="642"/>
        <v>Poliuria</v>
      </c>
      <c r="AI1242">
        <v>0</v>
      </c>
      <c r="AJ1242" t="str">
        <f t="shared" si="643"/>
        <v>No Diabetico</v>
      </c>
      <c r="AK1242">
        <v>98</v>
      </c>
      <c r="AL1242" t="str">
        <f t="shared" si="644"/>
        <v>Normal</v>
      </c>
      <c r="AM1242">
        <v>6.4</v>
      </c>
      <c r="AN1242" t="str">
        <f t="shared" si="645"/>
        <v>Prediabetes</v>
      </c>
      <c r="AO1242">
        <v>204</v>
      </c>
      <c r="AP1242" t="str">
        <f t="shared" si="646"/>
        <v>Alto</v>
      </c>
      <c r="AQ1242">
        <v>128</v>
      </c>
      <c r="AR1242" t="str">
        <f t="shared" si="647"/>
        <v>Casi normal</v>
      </c>
      <c r="AS1242">
        <v>50</v>
      </c>
      <c r="AT1242" t="str">
        <f t="shared" si="648"/>
        <v>Bajo</v>
      </c>
      <c r="AU1242">
        <v>117</v>
      </c>
      <c r="AV1242" t="str">
        <f t="shared" si="649"/>
        <v>Normal</v>
      </c>
      <c r="AW1242">
        <v>143</v>
      </c>
      <c r="AX1242" t="str">
        <f t="shared" si="650"/>
        <v>Normal</v>
      </c>
      <c r="AY1242">
        <v>3.7</v>
      </c>
      <c r="AZ1242" t="str">
        <f t="shared" si="651"/>
        <v>Normal</v>
      </c>
      <c r="BA1242">
        <v>12.7</v>
      </c>
      <c r="BB1242" t="str">
        <f t="shared" si="629"/>
        <v>Normal</v>
      </c>
      <c r="BC1242">
        <v>8.9</v>
      </c>
      <c r="BD1242" t="str">
        <f t="shared" si="652"/>
        <v>Normal</v>
      </c>
      <c r="BE1242">
        <v>3.7</v>
      </c>
      <c r="BF1242" t="str">
        <f t="shared" si="653"/>
        <v>Normal</v>
      </c>
      <c r="BG1242">
        <v>1</v>
      </c>
      <c r="BH1242" t="str">
        <f t="shared" si="654"/>
        <v>Toma ECA</v>
      </c>
      <c r="BI1242">
        <v>0</v>
      </c>
      <c r="BJ1242" t="str">
        <f t="shared" si="655"/>
        <v>No toma ARB</v>
      </c>
      <c r="BK1242">
        <v>1</v>
      </c>
      <c r="BL1242" t="str">
        <f t="shared" si="656"/>
        <v>Toma diureticos</v>
      </c>
      <c r="BM1242">
        <v>0</v>
      </c>
      <c r="BN1242" t="str">
        <f t="shared" si="657"/>
        <v>No toma estatinas</v>
      </c>
      <c r="BO1242">
        <v>0</v>
      </c>
      <c r="BP1242" t="str">
        <f t="shared" si="658"/>
        <v>Sano</v>
      </c>
      <c r="BQ1242">
        <v>0</v>
      </c>
      <c r="BR1242" t="str">
        <f t="shared" si="659"/>
        <v>Sano</v>
      </c>
    </row>
    <row r="1243" spans="1:70" x14ac:dyDescent="0.25">
      <c r="A1243" t="s">
        <v>1243</v>
      </c>
      <c r="B1243">
        <v>67</v>
      </c>
      <c r="C1243" t="str">
        <f t="shared" si="630"/>
        <v>Adulto Mayor</v>
      </c>
      <c r="D1243" t="s">
        <v>6</v>
      </c>
      <c r="E1243">
        <v>39.200000000000003</v>
      </c>
      <c r="F1243" t="str">
        <f t="shared" si="631"/>
        <v>Obesidad II</v>
      </c>
      <c r="G1243">
        <v>1</v>
      </c>
      <c r="H1243" t="str">
        <f t="shared" si="632"/>
        <v>Tiene herencia</v>
      </c>
      <c r="I1243">
        <v>155</v>
      </c>
      <c r="J1243">
        <v>100</v>
      </c>
      <c r="K1243">
        <v>96</v>
      </c>
      <c r="L1243" t="str">
        <f t="shared" si="633"/>
        <v>Normal</v>
      </c>
      <c r="M1243">
        <v>28</v>
      </c>
      <c r="N1243" t="str">
        <f t="shared" si="634"/>
        <v>Reducida</v>
      </c>
      <c r="O1243">
        <v>4</v>
      </c>
      <c r="P1243" t="str">
        <f t="shared" si="635"/>
        <v>Incapacidad</v>
      </c>
      <c r="Q1243">
        <v>0</v>
      </c>
      <c r="R1243" t="str">
        <f t="shared" si="636"/>
        <v>No tiene cetoacidosis</v>
      </c>
      <c r="S1243">
        <v>0</v>
      </c>
      <c r="T1243" t="str">
        <f t="shared" si="637"/>
        <v>No tiene Insuficiencia</v>
      </c>
      <c r="U1243">
        <v>1</v>
      </c>
      <c r="V1243" t="str">
        <f t="shared" si="638"/>
        <v>Hipertenso</v>
      </c>
      <c r="W1243">
        <v>2</v>
      </c>
      <c r="X1243" t="str">
        <f t="shared" si="627"/>
        <v>Alto</v>
      </c>
      <c r="Y1243">
        <v>48</v>
      </c>
      <c r="Z1243" t="str">
        <f t="shared" si="628"/>
        <v>Elevado</v>
      </c>
      <c r="AA1243">
        <v>44</v>
      </c>
      <c r="AB1243" t="str">
        <f t="shared" si="639"/>
        <v>Funcion disminuida moderada</v>
      </c>
      <c r="AC1243">
        <v>2086</v>
      </c>
      <c r="AD1243" t="str">
        <f t="shared" si="640"/>
        <v>Proteinuria</v>
      </c>
      <c r="AE1243">
        <v>1460</v>
      </c>
      <c r="AF1243" t="str">
        <f t="shared" si="641"/>
        <v>Macroalbuminuria</v>
      </c>
      <c r="AG1243">
        <v>384</v>
      </c>
      <c r="AH1243" t="str">
        <f t="shared" si="642"/>
        <v>Oliguria</v>
      </c>
      <c r="AI1243">
        <v>1</v>
      </c>
      <c r="AJ1243" t="str">
        <f t="shared" si="643"/>
        <v>Diabetico</v>
      </c>
      <c r="AK1243">
        <v>158</v>
      </c>
      <c r="AL1243" t="str">
        <f t="shared" si="644"/>
        <v>Diabetes</v>
      </c>
      <c r="AM1243">
        <v>8.5</v>
      </c>
      <c r="AN1243" t="str">
        <f t="shared" si="645"/>
        <v>Diabetes</v>
      </c>
      <c r="AO1243">
        <v>232</v>
      </c>
      <c r="AP1243" t="str">
        <f t="shared" si="646"/>
        <v>Alto</v>
      </c>
      <c r="AQ1243">
        <v>179</v>
      </c>
      <c r="AR1243" t="str">
        <f t="shared" si="647"/>
        <v>Alto</v>
      </c>
      <c r="AS1243">
        <v>32</v>
      </c>
      <c r="AT1243" t="str">
        <f t="shared" si="648"/>
        <v>Bajo</v>
      </c>
      <c r="AU1243">
        <v>431</v>
      </c>
      <c r="AV1243" t="str">
        <f t="shared" si="649"/>
        <v>Alto</v>
      </c>
      <c r="AW1243">
        <v>134</v>
      </c>
      <c r="AX1243" t="str">
        <f t="shared" si="650"/>
        <v>Bajo</v>
      </c>
      <c r="AY1243">
        <v>5.3</v>
      </c>
      <c r="AZ1243" t="str">
        <f t="shared" si="651"/>
        <v>Alto</v>
      </c>
      <c r="BA1243">
        <v>10</v>
      </c>
      <c r="BB1243" t="str">
        <f t="shared" si="629"/>
        <v>Baja</v>
      </c>
      <c r="BC1243">
        <v>7.7</v>
      </c>
      <c r="BD1243" t="str">
        <f t="shared" si="652"/>
        <v>Bajo</v>
      </c>
      <c r="BE1243">
        <v>6.2</v>
      </c>
      <c r="BF1243" t="str">
        <f t="shared" si="653"/>
        <v>Alto</v>
      </c>
      <c r="BG1243">
        <v>0</v>
      </c>
      <c r="BH1243" t="str">
        <f t="shared" si="654"/>
        <v>No Toma ECA</v>
      </c>
      <c r="BI1243">
        <v>1</v>
      </c>
      <c r="BJ1243" t="str">
        <f t="shared" si="655"/>
        <v>Toma ARB</v>
      </c>
      <c r="BK1243">
        <v>0</v>
      </c>
      <c r="BL1243" t="str">
        <f t="shared" si="656"/>
        <v>No toma diureticos</v>
      </c>
      <c r="BM1243">
        <v>1</v>
      </c>
      <c r="BN1243" t="str">
        <f t="shared" si="657"/>
        <v>Toma estatinas</v>
      </c>
      <c r="BO1243">
        <v>1</v>
      </c>
      <c r="BP1243" t="str">
        <f t="shared" si="658"/>
        <v>Enfermedad renal</v>
      </c>
      <c r="BQ1243">
        <v>1</v>
      </c>
      <c r="BR1243" t="str">
        <f t="shared" si="659"/>
        <v>Enfermedad cardiovascular</v>
      </c>
    </row>
    <row r="1244" spans="1:70" x14ac:dyDescent="0.25">
      <c r="A1244" t="s">
        <v>1244</v>
      </c>
      <c r="B1244">
        <v>85</v>
      </c>
      <c r="C1244" t="str">
        <f t="shared" si="630"/>
        <v>Adulto Mayor</v>
      </c>
      <c r="D1244" t="s">
        <v>6</v>
      </c>
      <c r="E1244">
        <v>32.5</v>
      </c>
      <c r="F1244" t="str">
        <f t="shared" si="631"/>
        <v>Obesidad I</v>
      </c>
      <c r="G1244">
        <v>1</v>
      </c>
      <c r="H1244" t="str">
        <f t="shared" si="632"/>
        <v>Tiene herencia</v>
      </c>
      <c r="I1244">
        <v>149</v>
      </c>
      <c r="J1244">
        <v>93</v>
      </c>
      <c r="K1244">
        <v>82</v>
      </c>
      <c r="L1244" t="str">
        <f t="shared" si="633"/>
        <v>Normal</v>
      </c>
      <c r="M1244">
        <v>31</v>
      </c>
      <c r="N1244" t="str">
        <f t="shared" si="634"/>
        <v>Reducida</v>
      </c>
      <c r="O1244">
        <v>3</v>
      </c>
      <c r="P1244" t="str">
        <f t="shared" si="635"/>
        <v>Limitacion marcada</v>
      </c>
      <c r="Q1244">
        <v>0</v>
      </c>
      <c r="R1244" t="str">
        <f t="shared" si="636"/>
        <v>No tiene cetoacidosis</v>
      </c>
      <c r="S1244">
        <v>1</v>
      </c>
      <c r="T1244" t="str">
        <f t="shared" si="637"/>
        <v>Tiene Insuficiencia</v>
      </c>
      <c r="U1244">
        <v>1</v>
      </c>
      <c r="V1244" t="str">
        <f t="shared" si="638"/>
        <v>Hipertenso</v>
      </c>
      <c r="W1244">
        <v>3.4</v>
      </c>
      <c r="X1244" t="str">
        <f t="shared" si="627"/>
        <v>Alto</v>
      </c>
      <c r="Y1244">
        <v>83</v>
      </c>
      <c r="Z1244" t="str">
        <f t="shared" si="628"/>
        <v>Elevado</v>
      </c>
      <c r="AA1244">
        <v>44</v>
      </c>
      <c r="AB1244" t="str">
        <f t="shared" si="639"/>
        <v>Funcion disminuida moderada</v>
      </c>
      <c r="AC1244">
        <v>2516</v>
      </c>
      <c r="AD1244" t="str">
        <f t="shared" si="640"/>
        <v>Proteinuria</v>
      </c>
      <c r="AE1244">
        <v>1761</v>
      </c>
      <c r="AF1244" t="str">
        <f t="shared" si="641"/>
        <v>Macroalbuminuria</v>
      </c>
      <c r="AG1244">
        <v>859</v>
      </c>
      <c r="AH1244" t="str">
        <f t="shared" si="642"/>
        <v>Poliuria</v>
      </c>
      <c r="AI1244">
        <v>0</v>
      </c>
      <c r="AJ1244" t="str">
        <f t="shared" si="643"/>
        <v>No Diabetico</v>
      </c>
      <c r="AK1244">
        <v>163</v>
      </c>
      <c r="AL1244" t="str">
        <f t="shared" si="644"/>
        <v>Diabetes</v>
      </c>
      <c r="AM1244">
        <v>7.7</v>
      </c>
      <c r="AN1244" t="str">
        <f t="shared" si="645"/>
        <v>Diabetes</v>
      </c>
      <c r="AO1244">
        <v>234</v>
      </c>
      <c r="AP1244" t="str">
        <f t="shared" si="646"/>
        <v>Alto</v>
      </c>
      <c r="AQ1244">
        <v>156</v>
      </c>
      <c r="AR1244" t="str">
        <f t="shared" si="647"/>
        <v>Limite alto</v>
      </c>
      <c r="AS1244">
        <v>25</v>
      </c>
      <c r="AT1244" t="str">
        <f t="shared" si="648"/>
        <v>Bajo</v>
      </c>
      <c r="AU1244">
        <v>249</v>
      </c>
      <c r="AV1244" t="str">
        <f t="shared" si="649"/>
        <v>Alto</v>
      </c>
      <c r="AW1244">
        <v>137</v>
      </c>
      <c r="AX1244" t="str">
        <f t="shared" si="650"/>
        <v>Normal</v>
      </c>
      <c r="AY1244">
        <v>5</v>
      </c>
      <c r="AZ1244" t="str">
        <f t="shared" si="651"/>
        <v>Normal</v>
      </c>
      <c r="BA1244">
        <v>7.8</v>
      </c>
      <c r="BB1244" t="str">
        <f t="shared" si="629"/>
        <v>Baja</v>
      </c>
      <c r="BC1244">
        <v>8.3000000000000007</v>
      </c>
      <c r="BD1244" t="str">
        <f t="shared" si="652"/>
        <v>Bajo</v>
      </c>
      <c r="BE1244">
        <v>5.2</v>
      </c>
      <c r="BF1244" t="str">
        <f t="shared" si="653"/>
        <v>Alto</v>
      </c>
      <c r="BG1244">
        <v>0</v>
      </c>
      <c r="BH1244" t="str">
        <f t="shared" si="654"/>
        <v>No Toma ECA</v>
      </c>
      <c r="BI1244">
        <v>1</v>
      </c>
      <c r="BJ1244" t="str">
        <f t="shared" si="655"/>
        <v>Toma ARB</v>
      </c>
      <c r="BK1244">
        <v>1</v>
      </c>
      <c r="BL1244" t="str">
        <f t="shared" si="656"/>
        <v>Toma diureticos</v>
      </c>
      <c r="BM1244">
        <v>1</v>
      </c>
      <c r="BN1244" t="str">
        <f t="shared" si="657"/>
        <v>Toma estatinas</v>
      </c>
      <c r="BO1244">
        <v>1</v>
      </c>
      <c r="BP1244" t="str">
        <f t="shared" si="658"/>
        <v>Enfermedad renal</v>
      </c>
      <c r="BQ1244">
        <v>1</v>
      </c>
      <c r="BR1244" t="str">
        <f t="shared" si="659"/>
        <v>Enfermedad cardiovascular</v>
      </c>
    </row>
    <row r="1245" spans="1:70" x14ac:dyDescent="0.25">
      <c r="A1245" t="s">
        <v>1245</v>
      </c>
      <c r="B1245">
        <v>74</v>
      </c>
      <c r="C1245" t="str">
        <f t="shared" si="630"/>
        <v>Adulto Mayor</v>
      </c>
      <c r="D1245" t="s">
        <v>1</v>
      </c>
      <c r="E1245">
        <v>32.6</v>
      </c>
      <c r="F1245" t="str">
        <f t="shared" si="631"/>
        <v>Obesidad I</v>
      </c>
      <c r="G1245">
        <v>1</v>
      </c>
      <c r="H1245" t="str">
        <f t="shared" si="632"/>
        <v>Tiene herencia</v>
      </c>
      <c r="I1245">
        <v>179</v>
      </c>
      <c r="J1245">
        <v>97</v>
      </c>
      <c r="K1245">
        <v>97</v>
      </c>
      <c r="L1245" t="str">
        <f t="shared" si="633"/>
        <v>Normal</v>
      </c>
      <c r="M1245">
        <v>31</v>
      </c>
      <c r="N1245" t="str">
        <f t="shared" si="634"/>
        <v>Reducida</v>
      </c>
      <c r="O1245">
        <v>2</v>
      </c>
      <c r="P1245" t="str">
        <f t="shared" si="635"/>
        <v>Ligera limitaciones</v>
      </c>
      <c r="Q1245">
        <v>0</v>
      </c>
      <c r="R1245" t="str">
        <f t="shared" si="636"/>
        <v>No tiene cetoacidosis</v>
      </c>
      <c r="S1245">
        <v>0</v>
      </c>
      <c r="T1245" t="str">
        <f t="shared" si="637"/>
        <v>No tiene Insuficiencia</v>
      </c>
      <c r="U1245">
        <v>1</v>
      </c>
      <c r="V1245" t="str">
        <f t="shared" si="638"/>
        <v>Hipertenso</v>
      </c>
      <c r="W1245">
        <v>4.4000000000000004</v>
      </c>
      <c r="X1245" t="str">
        <f t="shared" si="627"/>
        <v>Alto</v>
      </c>
      <c r="Y1245">
        <v>80</v>
      </c>
      <c r="Z1245" t="str">
        <f t="shared" si="628"/>
        <v>Elevado</v>
      </c>
      <c r="AA1245">
        <v>36</v>
      </c>
      <c r="AB1245" t="str">
        <f t="shared" si="639"/>
        <v>Funcion disminuida moderada</v>
      </c>
      <c r="AC1245">
        <v>2901</v>
      </c>
      <c r="AD1245" t="str">
        <f t="shared" si="640"/>
        <v>Proteinuria</v>
      </c>
      <c r="AE1245">
        <v>2610</v>
      </c>
      <c r="AF1245" t="str">
        <f t="shared" si="641"/>
        <v>Macroalbuminuria</v>
      </c>
      <c r="AG1245">
        <v>778</v>
      </c>
      <c r="AH1245" t="str">
        <f t="shared" si="642"/>
        <v>Poliuria</v>
      </c>
      <c r="AI1245">
        <v>1</v>
      </c>
      <c r="AJ1245" t="str">
        <f t="shared" si="643"/>
        <v>Diabetico</v>
      </c>
      <c r="AK1245">
        <v>187</v>
      </c>
      <c r="AL1245" t="str">
        <f t="shared" si="644"/>
        <v>Diabetes</v>
      </c>
      <c r="AM1245">
        <v>9.3000000000000007</v>
      </c>
      <c r="AN1245" t="str">
        <f t="shared" si="645"/>
        <v>Diabetes</v>
      </c>
      <c r="AO1245">
        <v>309</v>
      </c>
      <c r="AP1245" t="str">
        <f t="shared" si="646"/>
        <v>Riesgo</v>
      </c>
      <c r="AQ1245">
        <v>142</v>
      </c>
      <c r="AR1245" t="str">
        <f t="shared" si="647"/>
        <v>Limite alto</v>
      </c>
      <c r="AS1245">
        <v>45</v>
      </c>
      <c r="AT1245" t="str">
        <f t="shared" si="648"/>
        <v>Bajo</v>
      </c>
      <c r="AU1245">
        <v>374</v>
      </c>
      <c r="AV1245" t="str">
        <f t="shared" si="649"/>
        <v>Alto</v>
      </c>
      <c r="AW1245">
        <v>129</v>
      </c>
      <c r="AX1245" t="str">
        <f t="shared" si="650"/>
        <v>Bajo</v>
      </c>
      <c r="AY1245">
        <v>6.8</v>
      </c>
      <c r="AZ1245" t="str">
        <f t="shared" si="651"/>
        <v>Alto</v>
      </c>
      <c r="BA1245">
        <v>10.199999999999999</v>
      </c>
      <c r="BB1245" t="str">
        <f t="shared" si="629"/>
        <v>Baja</v>
      </c>
      <c r="BC1245">
        <v>7.5</v>
      </c>
      <c r="BD1245" t="str">
        <f t="shared" si="652"/>
        <v>Bajo</v>
      </c>
      <c r="BE1245">
        <v>4.9000000000000004</v>
      </c>
      <c r="BF1245" t="str">
        <f t="shared" si="653"/>
        <v>Alto</v>
      </c>
      <c r="BG1245">
        <v>0</v>
      </c>
      <c r="BH1245" t="str">
        <f t="shared" si="654"/>
        <v>No Toma ECA</v>
      </c>
      <c r="BI1245">
        <v>1</v>
      </c>
      <c r="BJ1245" t="str">
        <f t="shared" si="655"/>
        <v>Toma ARB</v>
      </c>
      <c r="BK1245">
        <v>1</v>
      </c>
      <c r="BL1245" t="str">
        <f t="shared" si="656"/>
        <v>Toma diureticos</v>
      </c>
      <c r="BM1245">
        <v>0</v>
      </c>
      <c r="BN1245" t="str">
        <f t="shared" si="657"/>
        <v>No toma estatinas</v>
      </c>
      <c r="BO1245">
        <v>1</v>
      </c>
      <c r="BP1245" t="str">
        <f t="shared" si="658"/>
        <v>Enfermedad renal</v>
      </c>
      <c r="BQ1245">
        <v>1</v>
      </c>
      <c r="BR1245" t="str">
        <f t="shared" si="659"/>
        <v>Enfermedad cardiovascular</v>
      </c>
    </row>
    <row r="1246" spans="1:70" x14ac:dyDescent="0.25">
      <c r="A1246" t="s">
        <v>1246</v>
      </c>
      <c r="B1246">
        <v>57</v>
      </c>
      <c r="C1246" t="str">
        <f t="shared" si="630"/>
        <v>Adulto</v>
      </c>
      <c r="D1246" t="s">
        <v>1</v>
      </c>
      <c r="E1246">
        <v>38.700000000000003</v>
      </c>
      <c r="F1246" t="str">
        <f t="shared" si="631"/>
        <v>Obesidad II</v>
      </c>
      <c r="G1246">
        <v>1</v>
      </c>
      <c r="H1246" t="str">
        <f t="shared" si="632"/>
        <v>Tiene herencia</v>
      </c>
      <c r="I1246">
        <v>173</v>
      </c>
      <c r="J1246">
        <v>109</v>
      </c>
      <c r="K1246">
        <v>78</v>
      </c>
      <c r="L1246" t="str">
        <f t="shared" si="633"/>
        <v>Normal</v>
      </c>
      <c r="M1246">
        <v>26</v>
      </c>
      <c r="N1246" t="str">
        <f t="shared" si="634"/>
        <v>Reducida</v>
      </c>
      <c r="O1246">
        <v>2</v>
      </c>
      <c r="P1246" t="str">
        <f t="shared" si="635"/>
        <v>Ligera limitaciones</v>
      </c>
      <c r="Q1246">
        <v>1</v>
      </c>
      <c r="R1246" t="str">
        <f t="shared" si="636"/>
        <v>Tiene cetoacidosis</v>
      </c>
      <c r="S1246">
        <v>0</v>
      </c>
      <c r="T1246" t="str">
        <f t="shared" si="637"/>
        <v>No tiene Insuficiencia</v>
      </c>
      <c r="U1246">
        <v>1</v>
      </c>
      <c r="V1246" t="str">
        <f t="shared" si="638"/>
        <v>Hipertenso</v>
      </c>
      <c r="W1246">
        <v>5</v>
      </c>
      <c r="X1246" t="str">
        <f t="shared" si="627"/>
        <v>Alto</v>
      </c>
      <c r="Y1246">
        <v>97</v>
      </c>
      <c r="Z1246" t="str">
        <f t="shared" si="628"/>
        <v>Elevado</v>
      </c>
      <c r="AA1246">
        <v>15</v>
      </c>
      <c r="AB1246" t="str">
        <f t="shared" si="639"/>
        <v>Dismucion grave</v>
      </c>
      <c r="AC1246">
        <v>2127</v>
      </c>
      <c r="AD1246" t="str">
        <f t="shared" si="640"/>
        <v>Proteinuria</v>
      </c>
      <c r="AE1246">
        <v>1701</v>
      </c>
      <c r="AF1246" t="str">
        <f t="shared" si="641"/>
        <v>Macroalbuminuria</v>
      </c>
      <c r="AG1246">
        <v>646</v>
      </c>
      <c r="AH1246" t="str">
        <f t="shared" si="642"/>
        <v>Poliuria</v>
      </c>
      <c r="AI1246">
        <v>0</v>
      </c>
      <c r="AJ1246" t="str">
        <f t="shared" si="643"/>
        <v>No Diabetico</v>
      </c>
      <c r="AK1246">
        <v>214</v>
      </c>
      <c r="AL1246" t="str">
        <f t="shared" si="644"/>
        <v>Diabetes</v>
      </c>
      <c r="AM1246">
        <v>8.5</v>
      </c>
      <c r="AN1246" t="str">
        <f t="shared" si="645"/>
        <v>Diabetes</v>
      </c>
      <c r="AO1246">
        <v>267</v>
      </c>
      <c r="AP1246" t="str">
        <f t="shared" si="646"/>
        <v>Riesgo</v>
      </c>
      <c r="AQ1246">
        <v>210</v>
      </c>
      <c r="AR1246" t="str">
        <f t="shared" si="647"/>
        <v>Muy alto</v>
      </c>
      <c r="AS1246">
        <v>30</v>
      </c>
      <c r="AT1246" t="str">
        <f t="shared" si="648"/>
        <v>Bajo</v>
      </c>
      <c r="AU1246">
        <v>320</v>
      </c>
      <c r="AV1246" t="str">
        <f t="shared" si="649"/>
        <v>Alto</v>
      </c>
      <c r="AW1246">
        <v>139</v>
      </c>
      <c r="AX1246" t="str">
        <f t="shared" si="650"/>
        <v>Normal</v>
      </c>
      <c r="AY1246">
        <v>5.4</v>
      </c>
      <c r="AZ1246" t="str">
        <f t="shared" si="651"/>
        <v>Alto</v>
      </c>
      <c r="BA1246">
        <v>8</v>
      </c>
      <c r="BB1246" t="str">
        <f t="shared" si="629"/>
        <v>Baja</v>
      </c>
      <c r="BC1246">
        <v>7.9</v>
      </c>
      <c r="BD1246" t="str">
        <f t="shared" si="652"/>
        <v>Bajo</v>
      </c>
      <c r="BE1246">
        <v>5</v>
      </c>
      <c r="BF1246" t="str">
        <f t="shared" si="653"/>
        <v>Alto</v>
      </c>
      <c r="BG1246">
        <v>0</v>
      </c>
      <c r="BH1246" t="str">
        <f t="shared" si="654"/>
        <v>No Toma ECA</v>
      </c>
      <c r="BI1246">
        <v>1</v>
      </c>
      <c r="BJ1246" t="str">
        <f t="shared" si="655"/>
        <v>Toma ARB</v>
      </c>
      <c r="BK1246">
        <v>1</v>
      </c>
      <c r="BL1246" t="str">
        <f t="shared" si="656"/>
        <v>Toma diureticos</v>
      </c>
      <c r="BM1246">
        <v>1</v>
      </c>
      <c r="BN1246" t="str">
        <f t="shared" si="657"/>
        <v>Toma estatinas</v>
      </c>
      <c r="BO1246">
        <v>1</v>
      </c>
      <c r="BP1246" t="str">
        <f t="shared" si="658"/>
        <v>Enfermedad renal</v>
      </c>
      <c r="BQ1246">
        <v>1</v>
      </c>
      <c r="BR1246" t="str">
        <f t="shared" si="659"/>
        <v>Enfermedad cardiovascular</v>
      </c>
    </row>
    <row r="1247" spans="1:70" x14ac:dyDescent="0.25">
      <c r="A1247" t="s">
        <v>1247</v>
      </c>
      <c r="B1247">
        <v>58</v>
      </c>
      <c r="C1247" t="str">
        <f t="shared" si="630"/>
        <v>Adulto</v>
      </c>
      <c r="D1247" t="s">
        <v>6</v>
      </c>
      <c r="E1247">
        <v>26.5</v>
      </c>
      <c r="F1247" t="str">
        <f t="shared" si="631"/>
        <v>Sobrepeso</v>
      </c>
      <c r="G1247">
        <v>1</v>
      </c>
      <c r="H1247" t="str">
        <f t="shared" si="632"/>
        <v>Tiene herencia</v>
      </c>
      <c r="I1247">
        <v>131</v>
      </c>
      <c r="J1247">
        <v>73</v>
      </c>
      <c r="K1247">
        <v>74</v>
      </c>
      <c r="L1247" t="str">
        <f t="shared" si="633"/>
        <v>Normal</v>
      </c>
      <c r="M1247">
        <v>65</v>
      </c>
      <c r="N1247" t="str">
        <f t="shared" si="634"/>
        <v>Normal</v>
      </c>
      <c r="O1247">
        <v>1</v>
      </c>
      <c r="P1247" t="str">
        <f t="shared" si="635"/>
        <v>Sin limitaciones</v>
      </c>
      <c r="Q1247">
        <v>0</v>
      </c>
      <c r="R1247" t="str">
        <f t="shared" si="636"/>
        <v>No tiene cetoacidosis</v>
      </c>
      <c r="S1247">
        <v>0</v>
      </c>
      <c r="T1247" t="str">
        <f t="shared" si="637"/>
        <v>No tiene Insuficiencia</v>
      </c>
      <c r="U1247">
        <v>1</v>
      </c>
      <c r="V1247" t="str">
        <f t="shared" si="638"/>
        <v>Hipertenso</v>
      </c>
      <c r="W1247">
        <v>0.6</v>
      </c>
      <c r="X1247" t="str">
        <f t="shared" si="627"/>
        <v>Normal</v>
      </c>
      <c r="Y1247">
        <v>38</v>
      </c>
      <c r="Z1247" t="str">
        <f t="shared" si="628"/>
        <v>Normal</v>
      </c>
      <c r="AA1247">
        <v>104</v>
      </c>
      <c r="AB1247" t="str">
        <f t="shared" si="639"/>
        <v>Normal</v>
      </c>
      <c r="AC1247">
        <v>18</v>
      </c>
      <c r="AD1247" t="str">
        <f t="shared" si="640"/>
        <v>Normal</v>
      </c>
      <c r="AE1247">
        <v>12</v>
      </c>
      <c r="AF1247" t="str">
        <f t="shared" si="641"/>
        <v>Normal</v>
      </c>
      <c r="AG1247">
        <v>1645</v>
      </c>
      <c r="AH1247" t="str">
        <f t="shared" si="642"/>
        <v>Poliuria</v>
      </c>
      <c r="AI1247">
        <v>1</v>
      </c>
      <c r="AJ1247" t="str">
        <f t="shared" si="643"/>
        <v>Diabetico</v>
      </c>
      <c r="AK1247">
        <v>116</v>
      </c>
      <c r="AL1247" t="str">
        <f t="shared" si="644"/>
        <v>Prediabetes</v>
      </c>
      <c r="AM1247">
        <v>4.9000000000000004</v>
      </c>
      <c r="AN1247" t="str">
        <f t="shared" si="645"/>
        <v>Normal</v>
      </c>
      <c r="AO1247">
        <v>208</v>
      </c>
      <c r="AP1247" t="str">
        <f t="shared" si="646"/>
        <v>Alto</v>
      </c>
      <c r="AQ1247">
        <v>102</v>
      </c>
      <c r="AR1247" t="str">
        <f t="shared" si="647"/>
        <v>Casi normal</v>
      </c>
      <c r="AS1247">
        <v>53</v>
      </c>
      <c r="AT1247" t="str">
        <f t="shared" si="648"/>
        <v>Bajo</v>
      </c>
      <c r="AU1247">
        <v>143</v>
      </c>
      <c r="AV1247" t="str">
        <f t="shared" si="649"/>
        <v>Normal</v>
      </c>
      <c r="AW1247">
        <v>145</v>
      </c>
      <c r="AX1247" t="str">
        <f t="shared" si="650"/>
        <v>Normal</v>
      </c>
      <c r="AY1247">
        <v>4.3</v>
      </c>
      <c r="AZ1247" t="str">
        <f t="shared" si="651"/>
        <v>Normal</v>
      </c>
      <c r="BA1247">
        <v>16</v>
      </c>
      <c r="BB1247" t="str">
        <f t="shared" si="629"/>
        <v>Alta</v>
      </c>
      <c r="BC1247">
        <v>9.3000000000000007</v>
      </c>
      <c r="BD1247" t="str">
        <f t="shared" si="652"/>
        <v>Normal</v>
      </c>
      <c r="BE1247">
        <v>3</v>
      </c>
      <c r="BF1247" t="str">
        <f t="shared" si="653"/>
        <v>Normal</v>
      </c>
      <c r="BG1247">
        <v>0</v>
      </c>
      <c r="BH1247" t="str">
        <f t="shared" si="654"/>
        <v>No Toma ECA</v>
      </c>
      <c r="BI1247">
        <v>1</v>
      </c>
      <c r="BJ1247" t="str">
        <f t="shared" si="655"/>
        <v>Toma ARB</v>
      </c>
      <c r="BK1247">
        <v>0</v>
      </c>
      <c r="BL1247" t="str">
        <f t="shared" si="656"/>
        <v>No toma diureticos</v>
      </c>
      <c r="BM1247">
        <v>1</v>
      </c>
      <c r="BN1247" t="str">
        <f t="shared" si="657"/>
        <v>Toma estatinas</v>
      </c>
      <c r="BO1247">
        <v>0</v>
      </c>
      <c r="BP1247" t="str">
        <f t="shared" si="658"/>
        <v>Sano</v>
      </c>
      <c r="BQ1247">
        <v>1</v>
      </c>
      <c r="BR1247" t="str">
        <f t="shared" si="659"/>
        <v>Enfermedad cardiovascular</v>
      </c>
    </row>
    <row r="1248" spans="1:70" x14ac:dyDescent="0.25">
      <c r="A1248" t="s">
        <v>1248</v>
      </c>
      <c r="B1248">
        <v>49</v>
      </c>
      <c r="C1248" t="str">
        <f t="shared" si="630"/>
        <v>Adulto</v>
      </c>
      <c r="D1248" t="s">
        <v>1</v>
      </c>
      <c r="E1248">
        <v>24.7</v>
      </c>
      <c r="F1248" t="str">
        <f t="shared" si="631"/>
        <v>Peso Normal</v>
      </c>
      <c r="G1248">
        <v>0</v>
      </c>
      <c r="H1248" t="str">
        <f t="shared" si="632"/>
        <v>No tiene herencia</v>
      </c>
      <c r="I1248">
        <v>116</v>
      </c>
      <c r="J1248">
        <v>70</v>
      </c>
      <c r="K1248">
        <v>78</v>
      </c>
      <c r="L1248" t="str">
        <f t="shared" si="633"/>
        <v>Normal</v>
      </c>
      <c r="M1248">
        <v>52</v>
      </c>
      <c r="N1248" t="str">
        <f t="shared" si="634"/>
        <v>Normal</v>
      </c>
      <c r="O1248">
        <v>1</v>
      </c>
      <c r="P1248" t="str">
        <f t="shared" si="635"/>
        <v>Sin limitaciones</v>
      </c>
      <c r="Q1248">
        <v>0</v>
      </c>
      <c r="R1248" t="str">
        <f t="shared" si="636"/>
        <v>No tiene cetoacidosis</v>
      </c>
      <c r="S1248">
        <v>0</v>
      </c>
      <c r="T1248" t="str">
        <f t="shared" si="637"/>
        <v>No tiene Insuficiencia</v>
      </c>
      <c r="U1248">
        <v>0</v>
      </c>
      <c r="V1248" t="str">
        <f t="shared" si="638"/>
        <v>Normotenso</v>
      </c>
      <c r="W1248">
        <v>1.1000000000000001</v>
      </c>
      <c r="X1248" t="str">
        <f t="shared" si="627"/>
        <v>Normal</v>
      </c>
      <c r="Y1248">
        <v>29</v>
      </c>
      <c r="Z1248" t="str">
        <f t="shared" si="628"/>
        <v>Normal</v>
      </c>
      <c r="AA1248">
        <v>67</v>
      </c>
      <c r="AB1248" t="str">
        <f t="shared" si="639"/>
        <v>Funcion disminuida</v>
      </c>
      <c r="AC1248">
        <v>29</v>
      </c>
      <c r="AD1248" t="str">
        <f t="shared" si="640"/>
        <v>Normal</v>
      </c>
      <c r="AE1248">
        <v>20</v>
      </c>
      <c r="AF1248" t="str">
        <f t="shared" si="641"/>
        <v>Normal</v>
      </c>
      <c r="AG1248">
        <v>2017</v>
      </c>
      <c r="AH1248" t="str">
        <f t="shared" si="642"/>
        <v>Poliuria</v>
      </c>
      <c r="AI1248">
        <v>1</v>
      </c>
      <c r="AJ1248" t="str">
        <f t="shared" si="643"/>
        <v>Diabetico</v>
      </c>
      <c r="AK1248">
        <v>115</v>
      </c>
      <c r="AL1248" t="str">
        <f t="shared" si="644"/>
        <v>Prediabetes</v>
      </c>
      <c r="AM1248">
        <v>5.2</v>
      </c>
      <c r="AN1248" t="str">
        <f t="shared" si="645"/>
        <v>Normal</v>
      </c>
      <c r="AO1248">
        <v>199</v>
      </c>
      <c r="AP1248" t="str">
        <f t="shared" si="646"/>
        <v>Normal</v>
      </c>
      <c r="AQ1248">
        <v>83</v>
      </c>
      <c r="AR1248" t="str">
        <f t="shared" si="647"/>
        <v>Normal</v>
      </c>
      <c r="AS1248">
        <v>47</v>
      </c>
      <c r="AT1248" t="str">
        <f t="shared" si="648"/>
        <v>Bajo</v>
      </c>
      <c r="AU1248">
        <v>115</v>
      </c>
      <c r="AV1248" t="str">
        <f t="shared" si="649"/>
        <v>Normal</v>
      </c>
      <c r="AW1248">
        <v>144</v>
      </c>
      <c r="AX1248" t="str">
        <f t="shared" si="650"/>
        <v>Normal</v>
      </c>
      <c r="AY1248">
        <v>4.7</v>
      </c>
      <c r="AZ1248" t="str">
        <f t="shared" si="651"/>
        <v>Normal</v>
      </c>
      <c r="BA1248">
        <v>13</v>
      </c>
      <c r="BB1248" t="str">
        <f t="shared" si="629"/>
        <v>Baja</v>
      </c>
      <c r="BC1248">
        <v>9.4</v>
      </c>
      <c r="BD1248" t="str">
        <f t="shared" si="652"/>
        <v>Normal</v>
      </c>
      <c r="BE1248">
        <v>2.8</v>
      </c>
      <c r="BF1248" t="str">
        <f t="shared" si="653"/>
        <v>Normal</v>
      </c>
      <c r="BG1248">
        <v>0</v>
      </c>
      <c r="BH1248" t="str">
        <f t="shared" si="654"/>
        <v>No Toma ECA</v>
      </c>
      <c r="BI1248">
        <v>0</v>
      </c>
      <c r="BJ1248" t="str">
        <f t="shared" si="655"/>
        <v>No toma ARB</v>
      </c>
      <c r="BK1248">
        <v>0</v>
      </c>
      <c r="BL1248" t="str">
        <f t="shared" si="656"/>
        <v>No toma diureticos</v>
      </c>
      <c r="BM1248">
        <v>1</v>
      </c>
      <c r="BN1248" t="str">
        <f t="shared" si="657"/>
        <v>Toma estatinas</v>
      </c>
      <c r="BO1248">
        <v>0</v>
      </c>
      <c r="BP1248" t="str">
        <f t="shared" si="658"/>
        <v>Sano</v>
      </c>
      <c r="BQ1248">
        <v>0</v>
      </c>
      <c r="BR1248" t="str">
        <f t="shared" si="659"/>
        <v>Sano</v>
      </c>
    </row>
    <row r="1249" spans="1:70" x14ac:dyDescent="0.25">
      <c r="A1249" t="s">
        <v>1249</v>
      </c>
      <c r="B1249">
        <v>33</v>
      </c>
      <c r="C1249" t="str">
        <f t="shared" si="630"/>
        <v>Adulto</v>
      </c>
      <c r="D1249" t="s">
        <v>6</v>
      </c>
      <c r="E1249">
        <v>20.9</v>
      </c>
      <c r="F1249" t="str">
        <f t="shared" si="631"/>
        <v>Peso Normal</v>
      </c>
      <c r="G1249">
        <v>1</v>
      </c>
      <c r="H1249" t="str">
        <f t="shared" si="632"/>
        <v>Tiene herencia</v>
      </c>
      <c r="I1249">
        <v>134</v>
      </c>
      <c r="J1249">
        <v>66</v>
      </c>
      <c r="K1249">
        <v>85</v>
      </c>
      <c r="L1249" t="str">
        <f t="shared" si="633"/>
        <v>Normal</v>
      </c>
      <c r="M1249">
        <v>56</v>
      </c>
      <c r="N1249" t="str">
        <f t="shared" si="634"/>
        <v>Normal</v>
      </c>
      <c r="O1249">
        <v>2</v>
      </c>
      <c r="P1249" t="str">
        <f t="shared" si="635"/>
        <v>Ligera limitaciones</v>
      </c>
      <c r="Q1249">
        <v>0</v>
      </c>
      <c r="R1249" t="str">
        <f t="shared" si="636"/>
        <v>No tiene cetoacidosis</v>
      </c>
      <c r="S1249">
        <v>0</v>
      </c>
      <c r="T1249" t="str">
        <f t="shared" si="637"/>
        <v>No tiene Insuficiencia</v>
      </c>
      <c r="U1249">
        <v>0</v>
      </c>
      <c r="V1249" t="str">
        <f t="shared" si="638"/>
        <v>Normotenso</v>
      </c>
      <c r="W1249">
        <v>0.7</v>
      </c>
      <c r="X1249" t="str">
        <f t="shared" si="627"/>
        <v>Normal</v>
      </c>
      <c r="Y1249">
        <v>26</v>
      </c>
      <c r="Z1249" t="str">
        <f t="shared" si="628"/>
        <v>Normal</v>
      </c>
      <c r="AA1249">
        <v>104</v>
      </c>
      <c r="AB1249" t="str">
        <f t="shared" si="639"/>
        <v>Normal</v>
      </c>
      <c r="AC1249">
        <v>12</v>
      </c>
      <c r="AD1249" t="str">
        <f t="shared" si="640"/>
        <v>Normal</v>
      </c>
      <c r="AE1249">
        <v>8</v>
      </c>
      <c r="AF1249" t="str">
        <f t="shared" si="641"/>
        <v>Normal</v>
      </c>
      <c r="AG1249">
        <v>1008</v>
      </c>
      <c r="AH1249" t="str">
        <f t="shared" si="642"/>
        <v>Poliuria</v>
      </c>
      <c r="AI1249">
        <v>1</v>
      </c>
      <c r="AJ1249" t="str">
        <f t="shared" si="643"/>
        <v>Diabetico</v>
      </c>
      <c r="AK1249">
        <v>97</v>
      </c>
      <c r="AL1249" t="str">
        <f t="shared" si="644"/>
        <v>Normal</v>
      </c>
      <c r="AM1249">
        <v>5.5</v>
      </c>
      <c r="AN1249" t="str">
        <f t="shared" si="645"/>
        <v>Normal</v>
      </c>
      <c r="AO1249">
        <v>173</v>
      </c>
      <c r="AP1249" t="str">
        <f t="shared" si="646"/>
        <v>Normal</v>
      </c>
      <c r="AQ1249">
        <v>105</v>
      </c>
      <c r="AR1249" t="str">
        <f t="shared" si="647"/>
        <v>Casi normal</v>
      </c>
      <c r="AS1249">
        <v>49</v>
      </c>
      <c r="AT1249" t="str">
        <f t="shared" si="648"/>
        <v>Bajo</v>
      </c>
      <c r="AU1249">
        <v>140</v>
      </c>
      <c r="AV1249" t="str">
        <f t="shared" si="649"/>
        <v>Normal</v>
      </c>
      <c r="AW1249">
        <v>142</v>
      </c>
      <c r="AX1249" t="str">
        <f t="shared" si="650"/>
        <v>Normal</v>
      </c>
      <c r="AY1249">
        <v>4.9000000000000004</v>
      </c>
      <c r="AZ1249" t="str">
        <f t="shared" si="651"/>
        <v>Normal</v>
      </c>
      <c r="BA1249">
        <v>12.7</v>
      </c>
      <c r="BB1249" t="str">
        <f t="shared" si="629"/>
        <v>Normal</v>
      </c>
      <c r="BC1249">
        <v>9</v>
      </c>
      <c r="BD1249" t="str">
        <f t="shared" si="652"/>
        <v>Normal</v>
      </c>
      <c r="BE1249">
        <v>3.7</v>
      </c>
      <c r="BF1249" t="str">
        <f t="shared" si="653"/>
        <v>Normal</v>
      </c>
      <c r="BG1249">
        <v>0</v>
      </c>
      <c r="BH1249" t="str">
        <f t="shared" si="654"/>
        <v>No Toma ECA</v>
      </c>
      <c r="BI1249">
        <v>1</v>
      </c>
      <c r="BJ1249" t="str">
        <f t="shared" si="655"/>
        <v>Toma ARB</v>
      </c>
      <c r="BK1249">
        <v>0</v>
      </c>
      <c r="BL1249" t="str">
        <f t="shared" si="656"/>
        <v>No toma diureticos</v>
      </c>
      <c r="BM1249">
        <v>1</v>
      </c>
      <c r="BN1249" t="str">
        <f t="shared" si="657"/>
        <v>Toma estatinas</v>
      </c>
      <c r="BO1249">
        <v>0</v>
      </c>
      <c r="BP1249" t="str">
        <f t="shared" si="658"/>
        <v>Sano</v>
      </c>
      <c r="BQ1249">
        <v>0</v>
      </c>
      <c r="BR1249" t="str">
        <f t="shared" si="659"/>
        <v>Sano</v>
      </c>
    </row>
    <row r="1250" spans="1:70" x14ac:dyDescent="0.25">
      <c r="A1250" t="s">
        <v>1250</v>
      </c>
      <c r="B1250">
        <v>67</v>
      </c>
      <c r="C1250" t="str">
        <f t="shared" si="630"/>
        <v>Adulto Mayor</v>
      </c>
      <c r="D1250" t="s">
        <v>6</v>
      </c>
      <c r="E1250">
        <v>18.600000000000001</v>
      </c>
      <c r="F1250" t="str">
        <f t="shared" si="631"/>
        <v>Peso Normal</v>
      </c>
      <c r="G1250">
        <v>0</v>
      </c>
      <c r="H1250" t="str">
        <f t="shared" si="632"/>
        <v>No tiene herencia</v>
      </c>
      <c r="I1250">
        <v>129</v>
      </c>
      <c r="J1250">
        <v>75</v>
      </c>
      <c r="K1250">
        <v>80</v>
      </c>
      <c r="L1250" t="str">
        <f t="shared" si="633"/>
        <v>Normal</v>
      </c>
      <c r="M1250">
        <v>58</v>
      </c>
      <c r="N1250" t="str">
        <f t="shared" si="634"/>
        <v>Normal</v>
      </c>
      <c r="O1250">
        <v>2</v>
      </c>
      <c r="P1250" t="str">
        <f t="shared" si="635"/>
        <v>Ligera limitaciones</v>
      </c>
      <c r="Q1250">
        <v>0</v>
      </c>
      <c r="R1250" t="str">
        <f t="shared" si="636"/>
        <v>No tiene cetoacidosis</v>
      </c>
      <c r="S1250">
        <v>0</v>
      </c>
      <c r="T1250" t="str">
        <f t="shared" si="637"/>
        <v>No tiene Insuficiencia</v>
      </c>
      <c r="U1250">
        <v>0</v>
      </c>
      <c r="V1250" t="str">
        <f t="shared" si="638"/>
        <v>Normotenso</v>
      </c>
      <c r="W1250">
        <v>0.7</v>
      </c>
      <c r="X1250" t="str">
        <f t="shared" si="627"/>
        <v>Normal</v>
      </c>
      <c r="Y1250">
        <v>29</v>
      </c>
      <c r="Z1250" t="str">
        <f t="shared" si="628"/>
        <v>Normal</v>
      </c>
      <c r="AA1250">
        <v>84</v>
      </c>
      <c r="AB1250" t="str">
        <f t="shared" si="639"/>
        <v>Funcion disminuida</v>
      </c>
      <c r="AC1250">
        <v>17</v>
      </c>
      <c r="AD1250" t="str">
        <f t="shared" si="640"/>
        <v>Normal</v>
      </c>
      <c r="AE1250">
        <v>13</v>
      </c>
      <c r="AF1250" t="str">
        <f t="shared" si="641"/>
        <v>Normal</v>
      </c>
      <c r="AG1250">
        <v>2495</v>
      </c>
      <c r="AH1250" t="str">
        <f t="shared" si="642"/>
        <v>Poliuria</v>
      </c>
      <c r="AI1250">
        <v>0</v>
      </c>
      <c r="AJ1250" t="str">
        <f t="shared" si="643"/>
        <v>No Diabetico</v>
      </c>
      <c r="AK1250">
        <v>105</v>
      </c>
      <c r="AL1250" t="str">
        <f t="shared" si="644"/>
        <v>Prediabetes</v>
      </c>
      <c r="AM1250">
        <v>5.8</v>
      </c>
      <c r="AN1250" t="str">
        <f t="shared" si="645"/>
        <v>Prediabetes</v>
      </c>
      <c r="AO1250">
        <v>173</v>
      </c>
      <c r="AP1250" t="str">
        <f t="shared" si="646"/>
        <v>Normal</v>
      </c>
      <c r="AQ1250">
        <v>98</v>
      </c>
      <c r="AR1250" t="str">
        <f t="shared" si="647"/>
        <v>Normal</v>
      </c>
      <c r="AS1250">
        <v>49</v>
      </c>
      <c r="AT1250" t="str">
        <f t="shared" si="648"/>
        <v>Bajo</v>
      </c>
      <c r="AU1250">
        <v>96</v>
      </c>
      <c r="AV1250" t="str">
        <f t="shared" si="649"/>
        <v>Normal</v>
      </c>
      <c r="AW1250">
        <v>139</v>
      </c>
      <c r="AX1250" t="str">
        <f t="shared" si="650"/>
        <v>Normal</v>
      </c>
      <c r="AY1250">
        <v>3.6</v>
      </c>
      <c r="AZ1250" t="str">
        <f t="shared" si="651"/>
        <v>Normal</v>
      </c>
      <c r="BA1250">
        <v>14.3</v>
      </c>
      <c r="BB1250" t="str">
        <f t="shared" si="629"/>
        <v>Normal</v>
      </c>
      <c r="BC1250">
        <v>9.6</v>
      </c>
      <c r="BD1250" t="str">
        <f t="shared" si="652"/>
        <v>Normal</v>
      </c>
      <c r="BE1250">
        <v>3.6</v>
      </c>
      <c r="BF1250" t="str">
        <f t="shared" si="653"/>
        <v>Normal</v>
      </c>
      <c r="BG1250">
        <v>1</v>
      </c>
      <c r="BH1250" t="str">
        <f t="shared" si="654"/>
        <v>Toma ECA</v>
      </c>
      <c r="BI1250">
        <v>0</v>
      </c>
      <c r="BJ1250" t="str">
        <f t="shared" si="655"/>
        <v>No toma ARB</v>
      </c>
      <c r="BK1250">
        <v>1</v>
      </c>
      <c r="BL1250" t="str">
        <f t="shared" si="656"/>
        <v>Toma diureticos</v>
      </c>
      <c r="BM1250">
        <v>0</v>
      </c>
      <c r="BN1250" t="str">
        <f t="shared" si="657"/>
        <v>No toma estatinas</v>
      </c>
      <c r="BO1250">
        <v>0</v>
      </c>
      <c r="BP1250" t="str">
        <f t="shared" si="658"/>
        <v>Sano</v>
      </c>
      <c r="BQ1250">
        <v>0</v>
      </c>
      <c r="BR1250" t="str">
        <f t="shared" si="659"/>
        <v>Sano</v>
      </c>
    </row>
    <row r="1251" spans="1:70" x14ac:dyDescent="0.25">
      <c r="A1251" t="s">
        <v>1251</v>
      </c>
      <c r="B1251">
        <v>56</v>
      </c>
      <c r="C1251" t="str">
        <f t="shared" si="630"/>
        <v>Adulto</v>
      </c>
      <c r="D1251" t="s">
        <v>6</v>
      </c>
      <c r="E1251">
        <v>21.6</v>
      </c>
      <c r="F1251" t="str">
        <f t="shared" si="631"/>
        <v>Peso Normal</v>
      </c>
      <c r="G1251">
        <v>1</v>
      </c>
      <c r="H1251" t="str">
        <f t="shared" si="632"/>
        <v>Tiene herencia</v>
      </c>
      <c r="I1251">
        <v>103</v>
      </c>
      <c r="J1251">
        <v>69</v>
      </c>
      <c r="K1251">
        <v>81</v>
      </c>
      <c r="L1251" t="str">
        <f t="shared" si="633"/>
        <v>Normal</v>
      </c>
      <c r="M1251">
        <v>68</v>
      </c>
      <c r="N1251" t="str">
        <f t="shared" si="634"/>
        <v>Normal</v>
      </c>
      <c r="O1251">
        <v>1</v>
      </c>
      <c r="P1251" t="str">
        <f t="shared" si="635"/>
        <v>Sin limitaciones</v>
      </c>
      <c r="Q1251">
        <v>0</v>
      </c>
      <c r="R1251" t="str">
        <f t="shared" si="636"/>
        <v>No tiene cetoacidosis</v>
      </c>
      <c r="S1251">
        <v>0</v>
      </c>
      <c r="T1251" t="str">
        <f t="shared" si="637"/>
        <v>No tiene Insuficiencia</v>
      </c>
      <c r="U1251">
        <v>1</v>
      </c>
      <c r="V1251" t="str">
        <f t="shared" si="638"/>
        <v>Hipertenso</v>
      </c>
      <c r="W1251">
        <v>0.6</v>
      </c>
      <c r="X1251" t="str">
        <f t="shared" si="627"/>
        <v>Normal</v>
      </c>
      <c r="Y1251">
        <v>37</v>
      </c>
      <c r="Z1251" t="str">
        <f t="shared" si="628"/>
        <v>Normal</v>
      </c>
      <c r="AA1251">
        <v>109</v>
      </c>
      <c r="AB1251" t="str">
        <f t="shared" si="639"/>
        <v>Normal</v>
      </c>
      <c r="AC1251">
        <v>15</v>
      </c>
      <c r="AD1251" t="str">
        <f t="shared" si="640"/>
        <v>Normal</v>
      </c>
      <c r="AE1251">
        <v>12</v>
      </c>
      <c r="AF1251" t="str">
        <f t="shared" si="641"/>
        <v>Normal</v>
      </c>
      <c r="AG1251">
        <v>1889</v>
      </c>
      <c r="AH1251" t="str">
        <f t="shared" si="642"/>
        <v>Poliuria</v>
      </c>
      <c r="AI1251">
        <v>0</v>
      </c>
      <c r="AJ1251" t="str">
        <f t="shared" si="643"/>
        <v>No Diabetico</v>
      </c>
      <c r="AK1251">
        <v>95</v>
      </c>
      <c r="AL1251" t="str">
        <f t="shared" si="644"/>
        <v>Normal</v>
      </c>
      <c r="AM1251">
        <v>5.3</v>
      </c>
      <c r="AN1251" t="str">
        <f t="shared" si="645"/>
        <v>Normal</v>
      </c>
      <c r="AO1251">
        <v>193</v>
      </c>
      <c r="AP1251" t="str">
        <f t="shared" si="646"/>
        <v>Normal</v>
      </c>
      <c r="AQ1251">
        <v>120</v>
      </c>
      <c r="AR1251" t="str">
        <f t="shared" si="647"/>
        <v>Casi normal</v>
      </c>
      <c r="AS1251">
        <v>70</v>
      </c>
      <c r="AT1251" t="str">
        <f t="shared" si="648"/>
        <v>Normal</v>
      </c>
      <c r="AU1251">
        <v>140</v>
      </c>
      <c r="AV1251" t="str">
        <f t="shared" si="649"/>
        <v>Normal</v>
      </c>
      <c r="AW1251">
        <v>145</v>
      </c>
      <c r="AX1251" t="str">
        <f t="shared" si="650"/>
        <v>Normal</v>
      </c>
      <c r="AY1251">
        <v>5</v>
      </c>
      <c r="AZ1251" t="str">
        <f t="shared" si="651"/>
        <v>Normal</v>
      </c>
      <c r="BA1251">
        <v>14.6</v>
      </c>
      <c r="BB1251" t="str">
        <f t="shared" si="629"/>
        <v>Normal</v>
      </c>
      <c r="BC1251">
        <v>8.9</v>
      </c>
      <c r="BD1251" t="str">
        <f t="shared" si="652"/>
        <v>Normal</v>
      </c>
      <c r="BE1251">
        <v>4</v>
      </c>
      <c r="BF1251" t="str">
        <f t="shared" si="653"/>
        <v>Normal</v>
      </c>
      <c r="BG1251">
        <v>1</v>
      </c>
      <c r="BH1251" t="str">
        <f t="shared" si="654"/>
        <v>Toma ECA</v>
      </c>
      <c r="BI1251">
        <v>0</v>
      </c>
      <c r="BJ1251" t="str">
        <f t="shared" si="655"/>
        <v>No toma ARB</v>
      </c>
      <c r="BK1251">
        <v>0</v>
      </c>
      <c r="BL1251" t="str">
        <f t="shared" si="656"/>
        <v>No toma diureticos</v>
      </c>
      <c r="BM1251">
        <v>0</v>
      </c>
      <c r="BN1251" t="str">
        <f t="shared" si="657"/>
        <v>No toma estatinas</v>
      </c>
      <c r="BO1251">
        <v>0</v>
      </c>
      <c r="BP1251" t="str">
        <f t="shared" si="658"/>
        <v>Sano</v>
      </c>
      <c r="BQ1251">
        <v>1</v>
      </c>
      <c r="BR1251" t="str">
        <f t="shared" si="659"/>
        <v>Enfermedad cardiovascular</v>
      </c>
    </row>
    <row r="1252" spans="1:70" x14ac:dyDescent="0.25">
      <c r="A1252" t="s">
        <v>1252</v>
      </c>
      <c r="B1252">
        <v>69</v>
      </c>
      <c r="C1252" t="str">
        <f t="shared" si="630"/>
        <v>Adulto Mayor</v>
      </c>
      <c r="D1252" t="s">
        <v>1</v>
      </c>
      <c r="E1252">
        <v>27.8</v>
      </c>
      <c r="F1252" t="str">
        <f t="shared" si="631"/>
        <v>Sobrepeso</v>
      </c>
      <c r="G1252">
        <v>1</v>
      </c>
      <c r="H1252" t="str">
        <f t="shared" si="632"/>
        <v>Tiene herencia</v>
      </c>
      <c r="I1252">
        <v>162</v>
      </c>
      <c r="J1252">
        <v>107</v>
      </c>
      <c r="K1252">
        <v>103</v>
      </c>
      <c r="L1252" t="str">
        <f t="shared" si="633"/>
        <v>Taquicardia</v>
      </c>
      <c r="M1252">
        <v>35</v>
      </c>
      <c r="N1252" t="str">
        <f t="shared" si="634"/>
        <v>Reducida</v>
      </c>
      <c r="O1252">
        <v>4</v>
      </c>
      <c r="P1252" t="str">
        <f t="shared" si="635"/>
        <v>Incapacidad</v>
      </c>
      <c r="Q1252">
        <v>1</v>
      </c>
      <c r="R1252" t="str">
        <f t="shared" si="636"/>
        <v>Tiene cetoacidosis</v>
      </c>
      <c r="S1252">
        <v>1</v>
      </c>
      <c r="T1252" t="str">
        <f t="shared" si="637"/>
        <v>Tiene Insuficiencia</v>
      </c>
      <c r="U1252">
        <v>1</v>
      </c>
      <c r="V1252" t="str">
        <f t="shared" si="638"/>
        <v>Hipertenso</v>
      </c>
      <c r="W1252">
        <v>5</v>
      </c>
      <c r="X1252" t="str">
        <f t="shared" si="627"/>
        <v>Alto</v>
      </c>
      <c r="Y1252">
        <v>67</v>
      </c>
      <c r="Z1252" t="str">
        <f t="shared" si="628"/>
        <v>Elevado</v>
      </c>
      <c r="AA1252">
        <v>30</v>
      </c>
      <c r="AB1252" t="str">
        <f t="shared" si="639"/>
        <v>Funcion disminuida moderada</v>
      </c>
      <c r="AC1252">
        <v>1717</v>
      </c>
      <c r="AD1252" t="str">
        <f t="shared" si="640"/>
        <v>Proteinuria</v>
      </c>
      <c r="AE1252">
        <v>1201</v>
      </c>
      <c r="AF1252" t="str">
        <f t="shared" si="641"/>
        <v>Macroalbuminuria</v>
      </c>
      <c r="AG1252">
        <v>870</v>
      </c>
      <c r="AH1252" t="str">
        <f t="shared" si="642"/>
        <v>Poliuria</v>
      </c>
      <c r="AI1252">
        <v>1</v>
      </c>
      <c r="AJ1252" t="str">
        <f t="shared" si="643"/>
        <v>Diabetico</v>
      </c>
      <c r="AK1252">
        <v>162</v>
      </c>
      <c r="AL1252" t="str">
        <f t="shared" si="644"/>
        <v>Diabetes</v>
      </c>
      <c r="AM1252">
        <v>7.4</v>
      </c>
      <c r="AN1252" t="str">
        <f t="shared" si="645"/>
        <v>Diabetes</v>
      </c>
      <c r="AO1252">
        <v>315</v>
      </c>
      <c r="AP1252" t="str">
        <f t="shared" si="646"/>
        <v>Riesgo</v>
      </c>
      <c r="AQ1252">
        <v>182</v>
      </c>
      <c r="AR1252" t="str">
        <f t="shared" si="647"/>
        <v>Alto</v>
      </c>
      <c r="AS1252">
        <v>38</v>
      </c>
      <c r="AT1252" t="str">
        <f t="shared" si="648"/>
        <v>Bajo</v>
      </c>
      <c r="AU1252">
        <v>231</v>
      </c>
      <c r="AV1252" t="str">
        <f t="shared" si="649"/>
        <v>Alto</v>
      </c>
      <c r="AW1252">
        <v>128</v>
      </c>
      <c r="AX1252" t="str">
        <f t="shared" si="650"/>
        <v>Bajo</v>
      </c>
      <c r="AY1252">
        <v>6.3</v>
      </c>
      <c r="AZ1252" t="str">
        <f t="shared" si="651"/>
        <v>Alto</v>
      </c>
      <c r="BA1252">
        <v>8.6</v>
      </c>
      <c r="BB1252" t="str">
        <f t="shared" si="629"/>
        <v>Baja</v>
      </c>
      <c r="BC1252">
        <v>8.5</v>
      </c>
      <c r="BD1252" t="str">
        <f t="shared" si="652"/>
        <v>Normal</v>
      </c>
      <c r="BE1252">
        <v>6</v>
      </c>
      <c r="BF1252" t="str">
        <f t="shared" si="653"/>
        <v>Alto</v>
      </c>
      <c r="BG1252">
        <v>0</v>
      </c>
      <c r="BH1252" t="str">
        <f t="shared" si="654"/>
        <v>No Toma ECA</v>
      </c>
      <c r="BI1252">
        <v>1</v>
      </c>
      <c r="BJ1252" t="str">
        <f t="shared" si="655"/>
        <v>Toma ARB</v>
      </c>
      <c r="BK1252">
        <v>0</v>
      </c>
      <c r="BL1252" t="str">
        <f t="shared" si="656"/>
        <v>No toma diureticos</v>
      </c>
      <c r="BM1252">
        <v>1</v>
      </c>
      <c r="BN1252" t="str">
        <f t="shared" si="657"/>
        <v>Toma estatinas</v>
      </c>
      <c r="BO1252">
        <v>1</v>
      </c>
      <c r="BP1252" t="str">
        <f t="shared" si="658"/>
        <v>Enfermedad renal</v>
      </c>
      <c r="BQ1252">
        <v>0</v>
      </c>
      <c r="BR1252" t="str">
        <f t="shared" si="659"/>
        <v>Sano</v>
      </c>
    </row>
    <row r="1253" spans="1:70" x14ac:dyDescent="0.25">
      <c r="A1253" t="s">
        <v>1253</v>
      </c>
      <c r="B1253">
        <v>41</v>
      </c>
      <c r="C1253" t="str">
        <f t="shared" si="630"/>
        <v>Adulto</v>
      </c>
      <c r="D1253" t="s">
        <v>1</v>
      </c>
      <c r="E1253">
        <v>19.5</v>
      </c>
      <c r="F1253" t="str">
        <f t="shared" si="631"/>
        <v>Peso Normal</v>
      </c>
      <c r="G1253">
        <v>0</v>
      </c>
      <c r="H1253" t="str">
        <f t="shared" si="632"/>
        <v>No tiene herencia</v>
      </c>
      <c r="I1253">
        <v>129</v>
      </c>
      <c r="J1253">
        <v>67</v>
      </c>
      <c r="K1253">
        <v>89</v>
      </c>
      <c r="L1253" t="str">
        <f t="shared" si="633"/>
        <v>Normal</v>
      </c>
      <c r="M1253">
        <v>50</v>
      </c>
      <c r="N1253" t="str">
        <f t="shared" si="634"/>
        <v>Normal</v>
      </c>
      <c r="O1253">
        <v>2</v>
      </c>
      <c r="P1253" t="str">
        <f t="shared" si="635"/>
        <v>Ligera limitaciones</v>
      </c>
      <c r="Q1253">
        <v>0</v>
      </c>
      <c r="R1253" t="str">
        <f t="shared" si="636"/>
        <v>No tiene cetoacidosis</v>
      </c>
      <c r="S1253">
        <v>0</v>
      </c>
      <c r="T1253" t="str">
        <f t="shared" si="637"/>
        <v>No tiene Insuficiencia</v>
      </c>
      <c r="U1253">
        <v>1</v>
      </c>
      <c r="V1253" t="str">
        <f t="shared" si="638"/>
        <v>Hipertenso</v>
      </c>
      <c r="W1253">
        <v>0.9</v>
      </c>
      <c r="X1253" t="str">
        <f t="shared" si="627"/>
        <v>Normal</v>
      </c>
      <c r="Y1253">
        <v>40</v>
      </c>
      <c r="Z1253" t="str">
        <f t="shared" si="628"/>
        <v>Normal</v>
      </c>
      <c r="AA1253">
        <v>69</v>
      </c>
      <c r="AB1253" t="str">
        <f t="shared" si="639"/>
        <v>Funcion disminuida</v>
      </c>
      <c r="AC1253">
        <v>15</v>
      </c>
      <c r="AD1253" t="str">
        <f t="shared" si="640"/>
        <v>Normal</v>
      </c>
      <c r="AE1253">
        <v>12</v>
      </c>
      <c r="AF1253" t="str">
        <f t="shared" si="641"/>
        <v>Normal</v>
      </c>
      <c r="AG1253">
        <v>1281</v>
      </c>
      <c r="AH1253" t="str">
        <f t="shared" si="642"/>
        <v>Poliuria</v>
      </c>
      <c r="AI1253">
        <v>1</v>
      </c>
      <c r="AJ1253" t="str">
        <f t="shared" si="643"/>
        <v>Diabetico</v>
      </c>
      <c r="AK1253">
        <v>84</v>
      </c>
      <c r="AL1253" t="str">
        <f t="shared" si="644"/>
        <v>Normal</v>
      </c>
      <c r="AM1253">
        <v>5.4</v>
      </c>
      <c r="AN1253" t="str">
        <f t="shared" si="645"/>
        <v>Normal</v>
      </c>
      <c r="AO1253">
        <v>196</v>
      </c>
      <c r="AP1253" t="str">
        <f t="shared" si="646"/>
        <v>Normal</v>
      </c>
      <c r="AQ1253">
        <v>102</v>
      </c>
      <c r="AR1253" t="str">
        <f t="shared" si="647"/>
        <v>Casi normal</v>
      </c>
      <c r="AS1253">
        <v>56</v>
      </c>
      <c r="AT1253" t="str">
        <f t="shared" si="648"/>
        <v>Bajo</v>
      </c>
      <c r="AU1253">
        <v>122</v>
      </c>
      <c r="AV1253" t="str">
        <f t="shared" si="649"/>
        <v>Normal</v>
      </c>
      <c r="AW1253">
        <v>135</v>
      </c>
      <c r="AX1253" t="str">
        <f t="shared" si="650"/>
        <v>Normal</v>
      </c>
      <c r="AY1253">
        <v>4.7</v>
      </c>
      <c r="AZ1253" t="str">
        <f t="shared" si="651"/>
        <v>Normal</v>
      </c>
      <c r="BA1253">
        <v>14.5</v>
      </c>
      <c r="BB1253" t="str">
        <f t="shared" si="629"/>
        <v>Normal</v>
      </c>
      <c r="BC1253">
        <v>8.6</v>
      </c>
      <c r="BD1253" t="str">
        <f t="shared" si="652"/>
        <v>Normal</v>
      </c>
      <c r="BE1253">
        <v>4.2</v>
      </c>
      <c r="BF1253" t="str">
        <f t="shared" si="653"/>
        <v>Normal</v>
      </c>
      <c r="BG1253">
        <v>1</v>
      </c>
      <c r="BH1253" t="str">
        <f t="shared" si="654"/>
        <v>Toma ECA</v>
      </c>
      <c r="BI1253">
        <v>1</v>
      </c>
      <c r="BJ1253" t="str">
        <f t="shared" si="655"/>
        <v>Toma ARB</v>
      </c>
      <c r="BK1253">
        <v>0</v>
      </c>
      <c r="BL1253" t="str">
        <f t="shared" si="656"/>
        <v>No toma diureticos</v>
      </c>
      <c r="BM1253">
        <v>1</v>
      </c>
      <c r="BN1253" t="str">
        <f t="shared" si="657"/>
        <v>Toma estatinas</v>
      </c>
      <c r="BO1253">
        <v>0</v>
      </c>
      <c r="BP1253" t="str">
        <f t="shared" si="658"/>
        <v>Sano</v>
      </c>
      <c r="BQ1253">
        <v>0</v>
      </c>
      <c r="BR1253" t="str">
        <f t="shared" si="659"/>
        <v>Sano</v>
      </c>
    </row>
    <row r="1254" spans="1:70" x14ac:dyDescent="0.25">
      <c r="A1254" t="s">
        <v>1254</v>
      </c>
      <c r="B1254">
        <v>70</v>
      </c>
      <c r="C1254" t="str">
        <f t="shared" si="630"/>
        <v>Adulto Mayor</v>
      </c>
      <c r="D1254" t="s">
        <v>1</v>
      </c>
      <c r="E1254">
        <v>18.8</v>
      </c>
      <c r="F1254" t="str">
        <f t="shared" si="631"/>
        <v>Peso Normal</v>
      </c>
      <c r="G1254">
        <v>0</v>
      </c>
      <c r="H1254" t="str">
        <f t="shared" si="632"/>
        <v>No tiene herencia</v>
      </c>
      <c r="I1254">
        <v>113</v>
      </c>
      <c r="J1254">
        <v>74</v>
      </c>
      <c r="K1254">
        <v>87</v>
      </c>
      <c r="L1254" t="str">
        <f t="shared" si="633"/>
        <v>Normal</v>
      </c>
      <c r="M1254">
        <v>63</v>
      </c>
      <c r="N1254" t="str">
        <f t="shared" si="634"/>
        <v>Normal</v>
      </c>
      <c r="O1254">
        <v>1</v>
      </c>
      <c r="P1254" t="str">
        <f t="shared" si="635"/>
        <v>Sin limitaciones</v>
      </c>
      <c r="Q1254">
        <v>0</v>
      </c>
      <c r="R1254" t="str">
        <f t="shared" si="636"/>
        <v>No tiene cetoacidosis</v>
      </c>
      <c r="S1254">
        <v>0</v>
      </c>
      <c r="T1254" t="str">
        <f t="shared" si="637"/>
        <v>No tiene Insuficiencia</v>
      </c>
      <c r="U1254">
        <v>1</v>
      </c>
      <c r="V1254" t="str">
        <f t="shared" si="638"/>
        <v>Hipertenso</v>
      </c>
      <c r="W1254">
        <v>1.2</v>
      </c>
      <c r="X1254" t="str">
        <f t="shared" si="627"/>
        <v>Normal</v>
      </c>
      <c r="Y1254">
        <v>16</v>
      </c>
      <c r="Z1254" t="str">
        <f t="shared" si="628"/>
        <v>Bajo</v>
      </c>
      <c r="AA1254">
        <v>113</v>
      </c>
      <c r="AB1254" t="str">
        <f t="shared" si="639"/>
        <v>Normal</v>
      </c>
      <c r="AC1254">
        <v>18</v>
      </c>
      <c r="AD1254" t="str">
        <f t="shared" si="640"/>
        <v>Normal</v>
      </c>
      <c r="AE1254">
        <v>14</v>
      </c>
      <c r="AF1254" t="str">
        <f t="shared" si="641"/>
        <v>Normal</v>
      </c>
      <c r="AG1254">
        <v>1409</v>
      </c>
      <c r="AH1254" t="str">
        <f t="shared" si="642"/>
        <v>Poliuria</v>
      </c>
      <c r="AI1254">
        <v>1</v>
      </c>
      <c r="AJ1254" t="str">
        <f t="shared" si="643"/>
        <v>Diabetico</v>
      </c>
      <c r="AK1254">
        <v>103</v>
      </c>
      <c r="AL1254" t="str">
        <f t="shared" si="644"/>
        <v>Prediabetes</v>
      </c>
      <c r="AM1254">
        <v>5.9</v>
      </c>
      <c r="AN1254" t="str">
        <f t="shared" si="645"/>
        <v>Prediabetes</v>
      </c>
      <c r="AO1254">
        <v>219</v>
      </c>
      <c r="AP1254" t="str">
        <f t="shared" si="646"/>
        <v>Alto</v>
      </c>
      <c r="AQ1254">
        <v>99</v>
      </c>
      <c r="AR1254" t="str">
        <f t="shared" si="647"/>
        <v>Normal</v>
      </c>
      <c r="AS1254">
        <v>46</v>
      </c>
      <c r="AT1254" t="str">
        <f t="shared" si="648"/>
        <v>Bajo</v>
      </c>
      <c r="AU1254">
        <v>124</v>
      </c>
      <c r="AV1254" t="str">
        <f t="shared" si="649"/>
        <v>Normal</v>
      </c>
      <c r="AW1254">
        <v>136</v>
      </c>
      <c r="AX1254" t="str">
        <f t="shared" si="650"/>
        <v>Normal</v>
      </c>
      <c r="AY1254">
        <v>4.2</v>
      </c>
      <c r="AZ1254" t="str">
        <f t="shared" si="651"/>
        <v>Normal</v>
      </c>
      <c r="BA1254">
        <v>12.4</v>
      </c>
      <c r="BB1254" t="str">
        <f t="shared" si="629"/>
        <v>Baja</v>
      </c>
      <c r="BC1254">
        <v>8.9</v>
      </c>
      <c r="BD1254" t="str">
        <f t="shared" si="652"/>
        <v>Normal</v>
      </c>
      <c r="BE1254">
        <v>3.9</v>
      </c>
      <c r="BF1254" t="str">
        <f t="shared" si="653"/>
        <v>Normal</v>
      </c>
      <c r="BG1254">
        <v>1</v>
      </c>
      <c r="BH1254" t="str">
        <f t="shared" si="654"/>
        <v>Toma ECA</v>
      </c>
      <c r="BI1254">
        <v>1</v>
      </c>
      <c r="BJ1254" t="str">
        <f t="shared" si="655"/>
        <v>Toma ARB</v>
      </c>
      <c r="BK1254">
        <v>0</v>
      </c>
      <c r="BL1254" t="str">
        <f t="shared" si="656"/>
        <v>No toma diureticos</v>
      </c>
      <c r="BM1254">
        <v>0</v>
      </c>
      <c r="BN1254" t="str">
        <f t="shared" si="657"/>
        <v>No toma estatinas</v>
      </c>
      <c r="BO1254">
        <v>0</v>
      </c>
      <c r="BP1254" t="str">
        <f t="shared" si="658"/>
        <v>Sano</v>
      </c>
      <c r="BQ1254">
        <v>1</v>
      </c>
      <c r="BR1254" t="str">
        <f t="shared" si="659"/>
        <v>Enfermedad cardiovascular</v>
      </c>
    </row>
    <row r="1255" spans="1:70" x14ac:dyDescent="0.25">
      <c r="A1255" t="s">
        <v>1255</v>
      </c>
      <c r="B1255">
        <v>54</v>
      </c>
      <c r="C1255" t="str">
        <f t="shared" si="630"/>
        <v>Adulto</v>
      </c>
      <c r="D1255" t="s">
        <v>1</v>
      </c>
      <c r="E1255">
        <v>39.799999999999997</v>
      </c>
      <c r="F1255" t="str">
        <f t="shared" si="631"/>
        <v>Obesidad II</v>
      </c>
      <c r="G1255">
        <v>0</v>
      </c>
      <c r="H1255" t="str">
        <f t="shared" si="632"/>
        <v>No tiene herencia</v>
      </c>
      <c r="I1255">
        <v>141</v>
      </c>
      <c r="J1255">
        <v>107</v>
      </c>
      <c r="K1255">
        <v>78</v>
      </c>
      <c r="L1255" t="str">
        <f t="shared" si="633"/>
        <v>Normal</v>
      </c>
      <c r="M1255">
        <v>39</v>
      </c>
      <c r="N1255" t="str">
        <f t="shared" si="634"/>
        <v>Reducida</v>
      </c>
      <c r="O1255">
        <v>4</v>
      </c>
      <c r="P1255" t="str">
        <f t="shared" si="635"/>
        <v>Incapacidad</v>
      </c>
      <c r="Q1255">
        <v>0</v>
      </c>
      <c r="R1255" t="str">
        <f t="shared" si="636"/>
        <v>No tiene cetoacidosis</v>
      </c>
      <c r="S1255">
        <v>0</v>
      </c>
      <c r="T1255" t="str">
        <f t="shared" si="637"/>
        <v>No tiene Insuficiencia</v>
      </c>
      <c r="U1255">
        <v>1</v>
      </c>
      <c r="V1255" t="str">
        <f t="shared" si="638"/>
        <v>Hipertenso</v>
      </c>
      <c r="W1255">
        <v>3</v>
      </c>
      <c r="X1255" t="str">
        <f t="shared" si="627"/>
        <v>Alto</v>
      </c>
      <c r="Y1255">
        <v>65</v>
      </c>
      <c r="Z1255" t="str">
        <f t="shared" si="628"/>
        <v>Elevado</v>
      </c>
      <c r="AA1255">
        <v>57</v>
      </c>
      <c r="AB1255" t="str">
        <f t="shared" si="639"/>
        <v>Funcion disminuida moderada</v>
      </c>
      <c r="AC1255">
        <v>1521</v>
      </c>
      <c r="AD1255" t="str">
        <f t="shared" si="640"/>
        <v>Proteinuria</v>
      </c>
      <c r="AE1255">
        <v>1368</v>
      </c>
      <c r="AF1255" t="str">
        <f t="shared" si="641"/>
        <v>Macroalbuminuria</v>
      </c>
      <c r="AG1255">
        <v>749</v>
      </c>
      <c r="AH1255" t="str">
        <f t="shared" si="642"/>
        <v>Poliuria</v>
      </c>
      <c r="AI1255">
        <v>1</v>
      </c>
      <c r="AJ1255" t="str">
        <f t="shared" si="643"/>
        <v>Diabetico</v>
      </c>
      <c r="AK1255">
        <v>195</v>
      </c>
      <c r="AL1255" t="str">
        <f t="shared" si="644"/>
        <v>Diabetes</v>
      </c>
      <c r="AM1255">
        <v>10.1</v>
      </c>
      <c r="AN1255" t="str">
        <f t="shared" si="645"/>
        <v>Diabetes</v>
      </c>
      <c r="AO1255">
        <v>223</v>
      </c>
      <c r="AP1255" t="str">
        <f t="shared" si="646"/>
        <v>Alto</v>
      </c>
      <c r="AQ1255">
        <v>192</v>
      </c>
      <c r="AR1255" t="str">
        <f t="shared" si="647"/>
        <v>Muy alto</v>
      </c>
      <c r="AS1255">
        <v>38</v>
      </c>
      <c r="AT1255" t="str">
        <f t="shared" si="648"/>
        <v>Bajo</v>
      </c>
      <c r="AU1255">
        <v>420</v>
      </c>
      <c r="AV1255" t="str">
        <f t="shared" si="649"/>
        <v>Alto</v>
      </c>
      <c r="AW1255">
        <v>133</v>
      </c>
      <c r="AX1255" t="str">
        <f t="shared" si="650"/>
        <v>Bajo</v>
      </c>
      <c r="AY1255">
        <v>6.4</v>
      </c>
      <c r="AZ1255" t="str">
        <f t="shared" si="651"/>
        <v>Alto</v>
      </c>
      <c r="BA1255">
        <v>7.4</v>
      </c>
      <c r="BB1255" t="str">
        <f t="shared" si="629"/>
        <v>Baja</v>
      </c>
      <c r="BC1255">
        <v>8.4</v>
      </c>
      <c r="BD1255" t="str">
        <f t="shared" si="652"/>
        <v>Bajo</v>
      </c>
      <c r="BE1255">
        <v>7.1</v>
      </c>
      <c r="BF1255" t="str">
        <f t="shared" si="653"/>
        <v>Alto</v>
      </c>
      <c r="BG1255">
        <v>0</v>
      </c>
      <c r="BH1255" t="str">
        <f t="shared" si="654"/>
        <v>No Toma ECA</v>
      </c>
      <c r="BI1255">
        <v>0</v>
      </c>
      <c r="BJ1255" t="str">
        <f t="shared" si="655"/>
        <v>No toma ARB</v>
      </c>
      <c r="BK1255">
        <v>1</v>
      </c>
      <c r="BL1255" t="str">
        <f t="shared" si="656"/>
        <v>Toma diureticos</v>
      </c>
      <c r="BM1255">
        <v>1</v>
      </c>
      <c r="BN1255" t="str">
        <f t="shared" si="657"/>
        <v>Toma estatinas</v>
      </c>
      <c r="BO1255">
        <v>1</v>
      </c>
      <c r="BP1255" t="str">
        <f t="shared" si="658"/>
        <v>Enfermedad renal</v>
      </c>
      <c r="BQ1255">
        <v>0</v>
      </c>
      <c r="BR1255" t="str">
        <f t="shared" si="659"/>
        <v>Sano</v>
      </c>
    </row>
    <row r="1256" spans="1:70" x14ac:dyDescent="0.25">
      <c r="A1256" t="s">
        <v>1256</v>
      </c>
      <c r="B1256">
        <v>51</v>
      </c>
      <c r="C1256" t="str">
        <f t="shared" si="630"/>
        <v>Adulto</v>
      </c>
      <c r="D1256" t="s">
        <v>1</v>
      </c>
      <c r="E1256">
        <v>24.6</v>
      </c>
      <c r="F1256" t="str">
        <f t="shared" si="631"/>
        <v>Peso Normal</v>
      </c>
      <c r="G1256">
        <v>1</v>
      </c>
      <c r="H1256" t="str">
        <f t="shared" si="632"/>
        <v>Tiene herencia</v>
      </c>
      <c r="I1256">
        <v>122</v>
      </c>
      <c r="J1256">
        <v>84</v>
      </c>
      <c r="K1256">
        <v>77</v>
      </c>
      <c r="L1256" t="str">
        <f t="shared" si="633"/>
        <v>Normal</v>
      </c>
      <c r="M1256">
        <v>61</v>
      </c>
      <c r="N1256" t="str">
        <f t="shared" si="634"/>
        <v>Normal</v>
      </c>
      <c r="O1256">
        <v>1</v>
      </c>
      <c r="P1256" t="str">
        <f t="shared" si="635"/>
        <v>Sin limitaciones</v>
      </c>
      <c r="Q1256">
        <v>0</v>
      </c>
      <c r="R1256" t="str">
        <f t="shared" si="636"/>
        <v>No tiene cetoacidosis</v>
      </c>
      <c r="S1256">
        <v>0</v>
      </c>
      <c r="T1256" t="str">
        <f t="shared" si="637"/>
        <v>No tiene Insuficiencia</v>
      </c>
      <c r="U1256">
        <v>0</v>
      </c>
      <c r="V1256" t="str">
        <f t="shared" si="638"/>
        <v>Normotenso</v>
      </c>
      <c r="W1256">
        <v>0.9</v>
      </c>
      <c r="X1256" t="str">
        <f t="shared" si="627"/>
        <v>Normal</v>
      </c>
      <c r="Y1256">
        <v>25</v>
      </c>
      <c r="Z1256" t="str">
        <f t="shared" si="628"/>
        <v>Normal</v>
      </c>
      <c r="AA1256">
        <v>61</v>
      </c>
      <c r="AB1256" t="str">
        <f t="shared" si="639"/>
        <v>Funcion disminuida</v>
      </c>
      <c r="AC1256">
        <v>16</v>
      </c>
      <c r="AD1256" t="str">
        <f t="shared" si="640"/>
        <v>Normal</v>
      </c>
      <c r="AE1256">
        <v>11</v>
      </c>
      <c r="AF1256" t="str">
        <f t="shared" si="641"/>
        <v>Normal</v>
      </c>
      <c r="AG1256">
        <v>2118</v>
      </c>
      <c r="AH1256" t="str">
        <f t="shared" si="642"/>
        <v>Poliuria</v>
      </c>
      <c r="AI1256">
        <v>0</v>
      </c>
      <c r="AJ1256" t="str">
        <f t="shared" si="643"/>
        <v>No Diabetico</v>
      </c>
      <c r="AK1256">
        <v>117</v>
      </c>
      <c r="AL1256" t="str">
        <f t="shared" si="644"/>
        <v>Prediabetes</v>
      </c>
      <c r="AM1256">
        <v>5.5</v>
      </c>
      <c r="AN1256" t="str">
        <f t="shared" si="645"/>
        <v>Normal</v>
      </c>
      <c r="AO1256">
        <v>177</v>
      </c>
      <c r="AP1256" t="str">
        <f t="shared" si="646"/>
        <v>Normal</v>
      </c>
      <c r="AQ1256">
        <v>85</v>
      </c>
      <c r="AR1256" t="str">
        <f t="shared" si="647"/>
        <v>Normal</v>
      </c>
      <c r="AS1256">
        <v>46</v>
      </c>
      <c r="AT1256" t="str">
        <f t="shared" si="648"/>
        <v>Bajo</v>
      </c>
      <c r="AU1256">
        <v>98</v>
      </c>
      <c r="AV1256" t="str">
        <f t="shared" si="649"/>
        <v>Normal</v>
      </c>
      <c r="AW1256">
        <v>138</v>
      </c>
      <c r="AX1256" t="str">
        <f t="shared" si="650"/>
        <v>Normal</v>
      </c>
      <c r="AY1256">
        <v>4.4000000000000004</v>
      </c>
      <c r="AZ1256" t="str">
        <f t="shared" si="651"/>
        <v>Normal</v>
      </c>
      <c r="BA1256">
        <v>12.4</v>
      </c>
      <c r="BB1256" t="str">
        <f t="shared" si="629"/>
        <v>Baja</v>
      </c>
      <c r="BC1256">
        <v>9.1</v>
      </c>
      <c r="BD1256" t="str">
        <f t="shared" si="652"/>
        <v>Normal</v>
      </c>
      <c r="BE1256">
        <v>3.7</v>
      </c>
      <c r="BF1256" t="str">
        <f t="shared" si="653"/>
        <v>Normal</v>
      </c>
      <c r="BG1256">
        <v>0</v>
      </c>
      <c r="BH1256" t="str">
        <f t="shared" si="654"/>
        <v>No Toma ECA</v>
      </c>
      <c r="BI1256">
        <v>0</v>
      </c>
      <c r="BJ1256" t="str">
        <f t="shared" si="655"/>
        <v>No toma ARB</v>
      </c>
      <c r="BK1256">
        <v>1</v>
      </c>
      <c r="BL1256" t="str">
        <f t="shared" si="656"/>
        <v>Toma diureticos</v>
      </c>
      <c r="BM1256">
        <v>0</v>
      </c>
      <c r="BN1256" t="str">
        <f t="shared" si="657"/>
        <v>No toma estatinas</v>
      </c>
      <c r="BO1256">
        <v>0</v>
      </c>
      <c r="BP1256" t="str">
        <f t="shared" si="658"/>
        <v>Sano</v>
      </c>
      <c r="BQ1256">
        <v>0</v>
      </c>
      <c r="BR1256" t="str">
        <f t="shared" si="659"/>
        <v>Sano</v>
      </c>
    </row>
    <row r="1257" spans="1:70" x14ac:dyDescent="0.25">
      <c r="A1257" t="s">
        <v>1257</v>
      </c>
      <c r="B1257">
        <v>59</v>
      </c>
      <c r="C1257" t="str">
        <f t="shared" si="630"/>
        <v>Adulto</v>
      </c>
      <c r="D1257" t="s">
        <v>6</v>
      </c>
      <c r="E1257">
        <v>36</v>
      </c>
      <c r="F1257" t="str">
        <f t="shared" si="631"/>
        <v>Obesidad II</v>
      </c>
      <c r="G1257">
        <v>0</v>
      </c>
      <c r="H1257" t="str">
        <f t="shared" si="632"/>
        <v>No tiene herencia</v>
      </c>
      <c r="I1257">
        <v>169</v>
      </c>
      <c r="J1257">
        <v>107</v>
      </c>
      <c r="K1257">
        <v>98</v>
      </c>
      <c r="L1257" t="str">
        <f t="shared" si="633"/>
        <v>Normal</v>
      </c>
      <c r="M1257">
        <v>29</v>
      </c>
      <c r="N1257" t="str">
        <f t="shared" si="634"/>
        <v>Reducida</v>
      </c>
      <c r="O1257">
        <v>2</v>
      </c>
      <c r="P1257" t="str">
        <f t="shared" si="635"/>
        <v>Ligera limitaciones</v>
      </c>
      <c r="Q1257">
        <v>1</v>
      </c>
      <c r="R1257" t="str">
        <f t="shared" si="636"/>
        <v>Tiene cetoacidosis</v>
      </c>
      <c r="S1257">
        <v>0</v>
      </c>
      <c r="T1257" t="str">
        <f t="shared" si="637"/>
        <v>No tiene Insuficiencia</v>
      </c>
      <c r="U1257">
        <v>1</v>
      </c>
      <c r="V1257" t="str">
        <f t="shared" si="638"/>
        <v>Hipertenso</v>
      </c>
      <c r="W1257">
        <v>4</v>
      </c>
      <c r="X1257" t="str">
        <f t="shared" si="627"/>
        <v>Alto</v>
      </c>
      <c r="Y1257">
        <v>48</v>
      </c>
      <c r="Z1257" t="str">
        <f t="shared" si="628"/>
        <v>Elevado</v>
      </c>
      <c r="AA1257">
        <v>50</v>
      </c>
      <c r="AB1257" t="str">
        <f t="shared" si="639"/>
        <v>Funcion disminuida moderada</v>
      </c>
      <c r="AC1257">
        <v>1861</v>
      </c>
      <c r="AD1257" t="str">
        <f t="shared" si="640"/>
        <v>Proteinuria</v>
      </c>
      <c r="AE1257">
        <v>1302</v>
      </c>
      <c r="AF1257" t="str">
        <f t="shared" si="641"/>
        <v>Macroalbuminuria</v>
      </c>
      <c r="AG1257">
        <v>424</v>
      </c>
      <c r="AH1257" t="str">
        <f t="shared" si="642"/>
        <v>Oliguria</v>
      </c>
      <c r="AI1257">
        <v>1</v>
      </c>
      <c r="AJ1257" t="str">
        <f t="shared" si="643"/>
        <v>Diabetico</v>
      </c>
      <c r="AK1257">
        <v>129</v>
      </c>
      <c r="AL1257" t="str">
        <f t="shared" si="644"/>
        <v>Diabetes</v>
      </c>
      <c r="AM1257">
        <v>6.9</v>
      </c>
      <c r="AN1257" t="str">
        <f t="shared" si="645"/>
        <v>Diabetes</v>
      </c>
      <c r="AO1257">
        <v>272</v>
      </c>
      <c r="AP1257" t="str">
        <f t="shared" si="646"/>
        <v>Riesgo</v>
      </c>
      <c r="AQ1257">
        <v>130</v>
      </c>
      <c r="AR1257" t="str">
        <f t="shared" si="647"/>
        <v>Limite alto</v>
      </c>
      <c r="AS1257">
        <v>40</v>
      </c>
      <c r="AT1257" t="str">
        <f t="shared" si="648"/>
        <v>Bajo</v>
      </c>
      <c r="AU1257">
        <v>320</v>
      </c>
      <c r="AV1257" t="str">
        <f t="shared" si="649"/>
        <v>Alto</v>
      </c>
      <c r="AW1257">
        <v>130</v>
      </c>
      <c r="AX1257" t="str">
        <f t="shared" si="650"/>
        <v>Bajo</v>
      </c>
      <c r="AY1257">
        <v>7</v>
      </c>
      <c r="AZ1257" t="str">
        <f t="shared" si="651"/>
        <v>Alto</v>
      </c>
      <c r="BA1257">
        <v>9.4</v>
      </c>
      <c r="BB1257" t="str">
        <f t="shared" si="629"/>
        <v>Baja</v>
      </c>
      <c r="BC1257">
        <v>7.7</v>
      </c>
      <c r="BD1257" t="str">
        <f t="shared" si="652"/>
        <v>Bajo</v>
      </c>
      <c r="BE1257">
        <v>5.6</v>
      </c>
      <c r="BF1257" t="str">
        <f t="shared" si="653"/>
        <v>Alto</v>
      </c>
      <c r="BG1257">
        <v>0</v>
      </c>
      <c r="BH1257" t="str">
        <f t="shared" si="654"/>
        <v>No Toma ECA</v>
      </c>
      <c r="BI1257">
        <v>1</v>
      </c>
      <c r="BJ1257" t="str">
        <f t="shared" si="655"/>
        <v>Toma ARB</v>
      </c>
      <c r="BK1257">
        <v>1</v>
      </c>
      <c r="BL1257" t="str">
        <f t="shared" si="656"/>
        <v>Toma diureticos</v>
      </c>
      <c r="BM1257">
        <v>0</v>
      </c>
      <c r="BN1257" t="str">
        <f t="shared" si="657"/>
        <v>No toma estatinas</v>
      </c>
      <c r="BO1257">
        <v>1</v>
      </c>
      <c r="BP1257" t="str">
        <f t="shared" si="658"/>
        <v>Enfermedad renal</v>
      </c>
      <c r="BQ1257">
        <v>1</v>
      </c>
      <c r="BR1257" t="str">
        <f t="shared" si="659"/>
        <v>Enfermedad cardiovascular</v>
      </c>
    </row>
    <row r="1258" spans="1:70" x14ac:dyDescent="0.25">
      <c r="A1258" t="s">
        <v>1258</v>
      </c>
      <c r="B1258">
        <v>62</v>
      </c>
      <c r="C1258" t="str">
        <f t="shared" si="630"/>
        <v>Adulto Mayor</v>
      </c>
      <c r="D1258" t="s">
        <v>6</v>
      </c>
      <c r="E1258">
        <v>37</v>
      </c>
      <c r="F1258" t="str">
        <f t="shared" si="631"/>
        <v>Obesidad II</v>
      </c>
      <c r="G1258">
        <v>1</v>
      </c>
      <c r="H1258" t="str">
        <f t="shared" si="632"/>
        <v>Tiene herencia</v>
      </c>
      <c r="I1258">
        <v>184</v>
      </c>
      <c r="J1258">
        <v>102</v>
      </c>
      <c r="K1258">
        <v>80</v>
      </c>
      <c r="L1258" t="str">
        <f t="shared" si="633"/>
        <v>Normal</v>
      </c>
      <c r="M1258">
        <v>46</v>
      </c>
      <c r="N1258" t="str">
        <f t="shared" si="634"/>
        <v>Intermedia</v>
      </c>
      <c r="O1258">
        <v>2</v>
      </c>
      <c r="P1258" t="str">
        <f t="shared" si="635"/>
        <v>Ligera limitaciones</v>
      </c>
      <c r="Q1258">
        <v>0</v>
      </c>
      <c r="R1258" t="str">
        <f t="shared" si="636"/>
        <v>No tiene cetoacidosis</v>
      </c>
      <c r="S1258">
        <v>0</v>
      </c>
      <c r="T1258" t="str">
        <f t="shared" si="637"/>
        <v>No tiene Insuficiencia</v>
      </c>
      <c r="U1258">
        <v>1</v>
      </c>
      <c r="V1258" t="str">
        <f t="shared" si="638"/>
        <v>Hipertenso</v>
      </c>
      <c r="W1258">
        <v>3.6</v>
      </c>
      <c r="X1258" t="str">
        <f t="shared" si="627"/>
        <v>Alto</v>
      </c>
      <c r="Y1258">
        <v>55</v>
      </c>
      <c r="Z1258" t="str">
        <f t="shared" si="628"/>
        <v>Elevado</v>
      </c>
      <c r="AA1258">
        <v>43</v>
      </c>
      <c r="AB1258" t="str">
        <f t="shared" si="639"/>
        <v>Funcion disminuida moderada</v>
      </c>
      <c r="AC1258">
        <v>1922</v>
      </c>
      <c r="AD1258" t="str">
        <f t="shared" si="640"/>
        <v>Proteinuria</v>
      </c>
      <c r="AE1258">
        <v>1345</v>
      </c>
      <c r="AF1258" t="str">
        <f t="shared" si="641"/>
        <v>Macroalbuminuria</v>
      </c>
      <c r="AG1258">
        <v>421</v>
      </c>
      <c r="AH1258" t="str">
        <f t="shared" si="642"/>
        <v>Oliguria</v>
      </c>
      <c r="AI1258">
        <v>1</v>
      </c>
      <c r="AJ1258" t="str">
        <f t="shared" si="643"/>
        <v>Diabetico</v>
      </c>
      <c r="AK1258">
        <v>204</v>
      </c>
      <c r="AL1258" t="str">
        <f t="shared" si="644"/>
        <v>Diabetes</v>
      </c>
      <c r="AM1258">
        <v>8.9</v>
      </c>
      <c r="AN1258" t="str">
        <f t="shared" si="645"/>
        <v>Diabetes</v>
      </c>
      <c r="AO1258">
        <v>315</v>
      </c>
      <c r="AP1258" t="str">
        <f t="shared" si="646"/>
        <v>Riesgo</v>
      </c>
      <c r="AQ1258">
        <v>210</v>
      </c>
      <c r="AR1258" t="str">
        <f t="shared" si="647"/>
        <v>Muy alto</v>
      </c>
      <c r="AS1258">
        <v>25</v>
      </c>
      <c r="AT1258" t="str">
        <f t="shared" si="648"/>
        <v>Bajo</v>
      </c>
      <c r="AU1258">
        <v>378</v>
      </c>
      <c r="AV1258" t="str">
        <f t="shared" si="649"/>
        <v>Alto</v>
      </c>
      <c r="AW1258">
        <v>137</v>
      </c>
      <c r="AX1258" t="str">
        <f t="shared" si="650"/>
        <v>Normal</v>
      </c>
      <c r="AY1258">
        <v>5.8</v>
      </c>
      <c r="AZ1258" t="str">
        <f t="shared" si="651"/>
        <v>Alto</v>
      </c>
      <c r="BA1258">
        <v>8.6</v>
      </c>
      <c r="BB1258" t="str">
        <f t="shared" si="629"/>
        <v>Baja</v>
      </c>
      <c r="BC1258">
        <v>8</v>
      </c>
      <c r="BD1258" t="str">
        <f t="shared" si="652"/>
        <v>Bajo</v>
      </c>
      <c r="BE1258">
        <v>5.3</v>
      </c>
      <c r="BF1258" t="str">
        <f t="shared" si="653"/>
        <v>Alto</v>
      </c>
      <c r="BG1258">
        <v>1</v>
      </c>
      <c r="BH1258" t="str">
        <f t="shared" si="654"/>
        <v>Toma ECA</v>
      </c>
      <c r="BI1258">
        <v>0</v>
      </c>
      <c r="BJ1258" t="str">
        <f t="shared" si="655"/>
        <v>No toma ARB</v>
      </c>
      <c r="BK1258">
        <v>1</v>
      </c>
      <c r="BL1258" t="str">
        <f t="shared" si="656"/>
        <v>Toma diureticos</v>
      </c>
      <c r="BM1258">
        <v>1</v>
      </c>
      <c r="BN1258" t="str">
        <f t="shared" si="657"/>
        <v>Toma estatinas</v>
      </c>
      <c r="BO1258">
        <v>1</v>
      </c>
      <c r="BP1258" t="str">
        <f t="shared" si="658"/>
        <v>Enfermedad renal</v>
      </c>
      <c r="BQ1258">
        <v>0</v>
      </c>
      <c r="BR1258" t="str">
        <f t="shared" si="659"/>
        <v>Sano</v>
      </c>
    </row>
    <row r="1259" spans="1:70" x14ac:dyDescent="0.25">
      <c r="A1259" t="s">
        <v>1259</v>
      </c>
      <c r="B1259">
        <v>66</v>
      </c>
      <c r="C1259" t="str">
        <f t="shared" si="630"/>
        <v>Adulto Mayor</v>
      </c>
      <c r="D1259" t="s">
        <v>1</v>
      </c>
      <c r="E1259">
        <v>26.5</v>
      </c>
      <c r="F1259" t="str">
        <f t="shared" si="631"/>
        <v>Sobrepeso</v>
      </c>
      <c r="G1259">
        <v>1</v>
      </c>
      <c r="H1259" t="str">
        <f t="shared" si="632"/>
        <v>Tiene herencia</v>
      </c>
      <c r="I1259">
        <v>156</v>
      </c>
      <c r="J1259">
        <v>100</v>
      </c>
      <c r="K1259">
        <v>93</v>
      </c>
      <c r="L1259" t="str">
        <f t="shared" si="633"/>
        <v>Normal</v>
      </c>
      <c r="M1259">
        <v>47</v>
      </c>
      <c r="N1259" t="str">
        <f t="shared" si="634"/>
        <v>Intermedia</v>
      </c>
      <c r="O1259">
        <v>3</v>
      </c>
      <c r="P1259" t="str">
        <f t="shared" si="635"/>
        <v>Limitacion marcada</v>
      </c>
      <c r="Q1259">
        <v>1</v>
      </c>
      <c r="R1259" t="str">
        <f t="shared" si="636"/>
        <v>Tiene cetoacidosis</v>
      </c>
      <c r="S1259">
        <v>1</v>
      </c>
      <c r="T1259" t="str">
        <f t="shared" si="637"/>
        <v>Tiene Insuficiencia</v>
      </c>
      <c r="U1259">
        <v>1</v>
      </c>
      <c r="V1259" t="str">
        <f t="shared" si="638"/>
        <v>Hipertenso</v>
      </c>
      <c r="W1259">
        <v>3.1</v>
      </c>
      <c r="X1259" t="str">
        <f t="shared" si="627"/>
        <v>Alto</v>
      </c>
      <c r="Y1259">
        <v>117</v>
      </c>
      <c r="Z1259" t="str">
        <f t="shared" si="628"/>
        <v>Riesgo</v>
      </c>
      <c r="AA1259">
        <v>53</v>
      </c>
      <c r="AB1259" t="str">
        <f t="shared" si="639"/>
        <v>Funcion disminuida moderada</v>
      </c>
      <c r="AC1259">
        <v>920</v>
      </c>
      <c r="AD1259" t="str">
        <f t="shared" si="640"/>
        <v>Proteinuria</v>
      </c>
      <c r="AE1259">
        <v>736</v>
      </c>
      <c r="AF1259" t="str">
        <f t="shared" si="641"/>
        <v>Macroalbuminuria</v>
      </c>
      <c r="AG1259">
        <v>571</v>
      </c>
      <c r="AH1259" t="str">
        <f t="shared" si="642"/>
        <v>Poliuria</v>
      </c>
      <c r="AI1259">
        <v>1</v>
      </c>
      <c r="AJ1259" t="str">
        <f t="shared" si="643"/>
        <v>Diabetico</v>
      </c>
      <c r="AK1259">
        <v>142</v>
      </c>
      <c r="AL1259" t="str">
        <f t="shared" si="644"/>
        <v>Diabetes</v>
      </c>
      <c r="AM1259">
        <v>10.3</v>
      </c>
      <c r="AN1259" t="str">
        <f t="shared" si="645"/>
        <v>Diabetes</v>
      </c>
      <c r="AO1259">
        <v>201</v>
      </c>
      <c r="AP1259" t="str">
        <f t="shared" si="646"/>
        <v>Alto</v>
      </c>
      <c r="AQ1259">
        <v>141</v>
      </c>
      <c r="AR1259" t="str">
        <f t="shared" si="647"/>
        <v>Limite alto</v>
      </c>
      <c r="AS1259">
        <v>41</v>
      </c>
      <c r="AT1259" t="str">
        <f t="shared" si="648"/>
        <v>Bajo</v>
      </c>
      <c r="AU1259">
        <v>208</v>
      </c>
      <c r="AV1259" t="str">
        <f t="shared" si="649"/>
        <v>Alto</v>
      </c>
      <c r="AW1259">
        <v>128</v>
      </c>
      <c r="AX1259" t="str">
        <f t="shared" si="650"/>
        <v>Bajo</v>
      </c>
      <c r="AY1259">
        <v>5.3</v>
      </c>
      <c r="AZ1259" t="str">
        <f t="shared" si="651"/>
        <v>Alto</v>
      </c>
      <c r="BA1259">
        <v>10.6</v>
      </c>
      <c r="BB1259" t="str">
        <f t="shared" si="629"/>
        <v>Baja</v>
      </c>
      <c r="BC1259">
        <v>7.8</v>
      </c>
      <c r="BD1259" t="str">
        <f t="shared" si="652"/>
        <v>Bajo</v>
      </c>
      <c r="BE1259">
        <v>4.5999999999999996</v>
      </c>
      <c r="BF1259" t="str">
        <f t="shared" si="653"/>
        <v>Alto</v>
      </c>
      <c r="BG1259">
        <v>0</v>
      </c>
      <c r="BH1259" t="str">
        <f t="shared" si="654"/>
        <v>No Toma ECA</v>
      </c>
      <c r="BI1259">
        <v>1</v>
      </c>
      <c r="BJ1259" t="str">
        <f t="shared" si="655"/>
        <v>Toma ARB</v>
      </c>
      <c r="BK1259">
        <v>0</v>
      </c>
      <c r="BL1259" t="str">
        <f t="shared" si="656"/>
        <v>No toma diureticos</v>
      </c>
      <c r="BM1259">
        <v>1</v>
      </c>
      <c r="BN1259" t="str">
        <f t="shared" si="657"/>
        <v>Toma estatinas</v>
      </c>
      <c r="BO1259">
        <v>1</v>
      </c>
      <c r="BP1259" t="str">
        <f t="shared" si="658"/>
        <v>Enfermedad renal</v>
      </c>
      <c r="BQ1259">
        <v>1</v>
      </c>
      <c r="BR1259" t="str">
        <f t="shared" si="659"/>
        <v>Enfermedad cardiovascular</v>
      </c>
    </row>
    <row r="1260" spans="1:70" x14ac:dyDescent="0.25">
      <c r="A1260" t="s">
        <v>1260</v>
      </c>
      <c r="B1260">
        <v>34</v>
      </c>
      <c r="C1260" t="str">
        <f t="shared" si="630"/>
        <v>Adulto</v>
      </c>
      <c r="D1260" t="s">
        <v>6</v>
      </c>
      <c r="E1260">
        <v>20</v>
      </c>
      <c r="F1260" t="str">
        <f t="shared" si="631"/>
        <v>Peso Normal</v>
      </c>
      <c r="G1260">
        <v>0</v>
      </c>
      <c r="H1260" t="str">
        <f t="shared" si="632"/>
        <v>No tiene herencia</v>
      </c>
      <c r="I1260">
        <v>124</v>
      </c>
      <c r="J1260">
        <v>84</v>
      </c>
      <c r="K1260">
        <v>79</v>
      </c>
      <c r="L1260" t="str">
        <f t="shared" si="633"/>
        <v>Normal</v>
      </c>
      <c r="M1260">
        <v>56</v>
      </c>
      <c r="N1260" t="str">
        <f t="shared" si="634"/>
        <v>Normal</v>
      </c>
      <c r="O1260">
        <v>1</v>
      </c>
      <c r="P1260" t="str">
        <f t="shared" si="635"/>
        <v>Sin limitaciones</v>
      </c>
      <c r="Q1260">
        <v>0</v>
      </c>
      <c r="R1260" t="str">
        <f t="shared" si="636"/>
        <v>No tiene cetoacidosis</v>
      </c>
      <c r="S1260">
        <v>0</v>
      </c>
      <c r="T1260" t="str">
        <f t="shared" si="637"/>
        <v>No tiene Insuficiencia</v>
      </c>
      <c r="U1260">
        <v>1</v>
      </c>
      <c r="V1260" t="str">
        <f t="shared" si="638"/>
        <v>Hipertenso</v>
      </c>
      <c r="W1260">
        <v>0.6</v>
      </c>
      <c r="X1260" t="str">
        <f t="shared" si="627"/>
        <v>Normal</v>
      </c>
      <c r="Y1260">
        <v>29</v>
      </c>
      <c r="Z1260" t="str">
        <f t="shared" si="628"/>
        <v>Normal</v>
      </c>
      <c r="AA1260">
        <v>77</v>
      </c>
      <c r="AB1260" t="str">
        <f t="shared" si="639"/>
        <v>Funcion disminuida</v>
      </c>
      <c r="AC1260">
        <v>6</v>
      </c>
      <c r="AD1260" t="str">
        <f t="shared" si="640"/>
        <v>Normal</v>
      </c>
      <c r="AE1260">
        <v>4</v>
      </c>
      <c r="AF1260" t="str">
        <f t="shared" si="641"/>
        <v>Normal</v>
      </c>
      <c r="AG1260">
        <v>2466</v>
      </c>
      <c r="AH1260" t="str">
        <f t="shared" si="642"/>
        <v>Poliuria</v>
      </c>
      <c r="AI1260">
        <v>0</v>
      </c>
      <c r="AJ1260" t="str">
        <f t="shared" si="643"/>
        <v>No Diabetico</v>
      </c>
      <c r="AK1260">
        <v>123</v>
      </c>
      <c r="AL1260" t="str">
        <f t="shared" si="644"/>
        <v>Prediabetes</v>
      </c>
      <c r="AM1260">
        <v>5.9</v>
      </c>
      <c r="AN1260" t="str">
        <f t="shared" si="645"/>
        <v>Prediabetes</v>
      </c>
      <c r="AO1260">
        <v>210</v>
      </c>
      <c r="AP1260" t="str">
        <f t="shared" si="646"/>
        <v>Alto</v>
      </c>
      <c r="AQ1260">
        <v>129</v>
      </c>
      <c r="AR1260" t="str">
        <f t="shared" si="647"/>
        <v>Casi normal</v>
      </c>
      <c r="AS1260">
        <v>67</v>
      </c>
      <c r="AT1260" t="str">
        <f t="shared" si="648"/>
        <v>Normal</v>
      </c>
      <c r="AU1260">
        <v>117</v>
      </c>
      <c r="AV1260" t="str">
        <f t="shared" si="649"/>
        <v>Normal</v>
      </c>
      <c r="AW1260">
        <v>140</v>
      </c>
      <c r="AX1260" t="str">
        <f t="shared" si="650"/>
        <v>Normal</v>
      </c>
      <c r="AY1260">
        <v>4.2</v>
      </c>
      <c r="AZ1260" t="str">
        <f t="shared" si="651"/>
        <v>Normal</v>
      </c>
      <c r="BA1260">
        <v>13</v>
      </c>
      <c r="BB1260" t="str">
        <f t="shared" si="629"/>
        <v>Normal</v>
      </c>
      <c r="BC1260">
        <v>8.6999999999999993</v>
      </c>
      <c r="BD1260" t="str">
        <f t="shared" si="652"/>
        <v>Normal</v>
      </c>
      <c r="BE1260">
        <v>3.6</v>
      </c>
      <c r="BF1260" t="str">
        <f t="shared" si="653"/>
        <v>Normal</v>
      </c>
      <c r="BG1260">
        <v>0</v>
      </c>
      <c r="BH1260" t="str">
        <f t="shared" si="654"/>
        <v>No Toma ECA</v>
      </c>
      <c r="BI1260">
        <v>0</v>
      </c>
      <c r="BJ1260" t="str">
        <f t="shared" si="655"/>
        <v>No toma ARB</v>
      </c>
      <c r="BK1260">
        <v>0</v>
      </c>
      <c r="BL1260" t="str">
        <f t="shared" si="656"/>
        <v>No toma diureticos</v>
      </c>
      <c r="BM1260">
        <v>1</v>
      </c>
      <c r="BN1260" t="str">
        <f t="shared" si="657"/>
        <v>Toma estatinas</v>
      </c>
      <c r="BO1260">
        <v>0</v>
      </c>
      <c r="BP1260" t="str">
        <f t="shared" si="658"/>
        <v>Sano</v>
      </c>
      <c r="BQ1260">
        <v>0</v>
      </c>
      <c r="BR1260" t="str">
        <f t="shared" si="659"/>
        <v>Sano</v>
      </c>
    </row>
    <row r="1261" spans="1:70" x14ac:dyDescent="0.25">
      <c r="A1261" t="s">
        <v>1261</v>
      </c>
      <c r="B1261">
        <v>51</v>
      </c>
      <c r="C1261" t="str">
        <f t="shared" si="630"/>
        <v>Adulto</v>
      </c>
      <c r="D1261" t="s">
        <v>6</v>
      </c>
      <c r="E1261">
        <v>20</v>
      </c>
      <c r="F1261" t="str">
        <f t="shared" si="631"/>
        <v>Peso Normal</v>
      </c>
      <c r="G1261">
        <v>1</v>
      </c>
      <c r="H1261" t="str">
        <f t="shared" si="632"/>
        <v>Tiene herencia</v>
      </c>
      <c r="I1261">
        <v>128</v>
      </c>
      <c r="J1261">
        <v>69</v>
      </c>
      <c r="K1261">
        <v>63</v>
      </c>
      <c r="L1261" t="str">
        <f t="shared" si="633"/>
        <v>Normal</v>
      </c>
      <c r="M1261">
        <v>68</v>
      </c>
      <c r="N1261" t="str">
        <f t="shared" si="634"/>
        <v>Normal</v>
      </c>
      <c r="O1261">
        <v>1</v>
      </c>
      <c r="P1261" t="str">
        <f t="shared" si="635"/>
        <v>Sin limitaciones</v>
      </c>
      <c r="Q1261">
        <v>0</v>
      </c>
      <c r="R1261" t="str">
        <f t="shared" si="636"/>
        <v>No tiene cetoacidosis</v>
      </c>
      <c r="S1261">
        <v>0</v>
      </c>
      <c r="T1261" t="str">
        <f t="shared" si="637"/>
        <v>No tiene Insuficiencia</v>
      </c>
      <c r="U1261">
        <v>1</v>
      </c>
      <c r="V1261" t="str">
        <f t="shared" si="638"/>
        <v>Hipertenso</v>
      </c>
      <c r="W1261">
        <v>0.7</v>
      </c>
      <c r="X1261" t="str">
        <f t="shared" si="627"/>
        <v>Normal</v>
      </c>
      <c r="Y1261">
        <v>37</v>
      </c>
      <c r="Z1261" t="str">
        <f t="shared" si="628"/>
        <v>Normal</v>
      </c>
      <c r="AA1261">
        <v>120</v>
      </c>
      <c r="AB1261" t="str">
        <f t="shared" si="639"/>
        <v>Normal</v>
      </c>
      <c r="AC1261">
        <v>11</v>
      </c>
      <c r="AD1261" t="str">
        <f t="shared" si="640"/>
        <v>Normal</v>
      </c>
      <c r="AE1261">
        <v>8</v>
      </c>
      <c r="AF1261" t="str">
        <f t="shared" si="641"/>
        <v>Normal</v>
      </c>
      <c r="AG1261">
        <v>1028</v>
      </c>
      <c r="AH1261" t="str">
        <f t="shared" si="642"/>
        <v>Poliuria</v>
      </c>
      <c r="AI1261">
        <v>0</v>
      </c>
      <c r="AJ1261" t="str">
        <f t="shared" si="643"/>
        <v>No Diabetico</v>
      </c>
      <c r="AK1261">
        <v>97</v>
      </c>
      <c r="AL1261" t="str">
        <f t="shared" si="644"/>
        <v>Normal</v>
      </c>
      <c r="AM1261">
        <v>5.8</v>
      </c>
      <c r="AN1261" t="str">
        <f t="shared" si="645"/>
        <v>Prediabetes</v>
      </c>
      <c r="AO1261">
        <v>182</v>
      </c>
      <c r="AP1261" t="str">
        <f t="shared" si="646"/>
        <v>Normal</v>
      </c>
      <c r="AQ1261">
        <v>86</v>
      </c>
      <c r="AR1261" t="str">
        <f t="shared" si="647"/>
        <v>Normal</v>
      </c>
      <c r="AS1261">
        <v>41</v>
      </c>
      <c r="AT1261" t="str">
        <f t="shared" si="648"/>
        <v>Bajo</v>
      </c>
      <c r="AU1261">
        <v>89</v>
      </c>
      <c r="AV1261" t="str">
        <f t="shared" si="649"/>
        <v>Normal</v>
      </c>
      <c r="AW1261">
        <v>142</v>
      </c>
      <c r="AX1261" t="str">
        <f t="shared" si="650"/>
        <v>Normal</v>
      </c>
      <c r="AY1261">
        <v>5</v>
      </c>
      <c r="AZ1261" t="str">
        <f t="shared" si="651"/>
        <v>Normal</v>
      </c>
      <c r="BA1261">
        <v>15</v>
      </c>
      <c r="BB1261" t="str">
        <f t="shared" si="629"/>
        <v>Normal</v>
      </c>
      <c r="BC1261">
        <v>8.5</v>
      </c>
      <c r="BD1261" t="str">
        <f t="shared" si="652"/>
        <v>Normal</v>
      </c>
      <c r="BE1261">
        <v>2.8</v>
      </c>
      <c r="BF1261" t="str">
        <f t="shared" si="653"/>
        <v>Normal</v>
      </c>
      <c r="BG1261">
        <v>0</v>
      </c>
      <c r="BH1261" t="str">
        <f t="shared" si="654"/>
        <v>No Toma ECA</v>
      </c>
      <c r="BI1261">
        <v>0</v>
      </c>
      <c r="BJ1261" t="str">
        <f t="shared" si="655"/>
        <v>No toma ARB</v>
      </c>
      <c r="BK1261">
        <v>0</v>
      </c>
      <c r="BL1261" t="str">
        <f t="shared" si="656"/>
        <v>No toma diureticos</v>
      </c>
      <c r="BM1261">
        <v>0</v>
      </c>
      <c r="BN1261" t="str">
        <f t="shared" si="657"/>
        <v>No toma estatinas</v>
      </c>
      <c r="BO1261">
        <v>0</v>
      </c>
      <c r="BP1261" t="str">
        <f t="shared" si="658"/>
        <v>Sano</v>
      </c>
      <c r="BQ1261">
        <v>0</v>
      </c>
      <c r="BR1261" t="str">
        <f t="shared" si="659"/>
        <v>Sano</v>
      </c>
    </row>
    <row r="1262" spans="1:70" x14ac:dyDescent="0.25">
      <c r="A1262" t="s">
        <v>1262</v>
      </c>
      <c r="B1262">
        <v>68</v>
      </c>
      <c r="C1262" t="str">
        <f t="shared" si="630"/>
        <v>Adulto Mayor</v>
      </c>
      <c r="D1262" t="s">
        <v>6</v>
      </c>
      <c r="E1262">
        <v>19.399999999999999</v>
      </c>
      <c r="F1262" t="str">
        <f t="shared" si="631"/>
        <v>Peso Normal</v>
      </c>
      <c r="G1262">
        <v>0</v>
      </c>
      <c r="H1262" t="str">
        <f t="shared" si="632"/>
        <v>No tiene herencia</v>
      </c>
      <c r="I1262">
        <v>127</v>
      </c>
      <c r="J1262">
        <v>70</v>
      </c>
      <c r="K1262">
        <v>84</v>
      </c>
      <c r="L1262" t="str">
        <f t="shared" si="633"/>
        <v>Normal</v>
      </c>
      <c r="M1262">
        <v>61</v>
      </c>
      <c r="N1262" t="str">
        <f t="shared" si="634"/>
        <v>Normal</v>
      </c>
      <c r="O1262">
        <v>1</v>
      </c>
      <c r="P1262" t="str">
        <f t="shared" si="635"/>
        <v>Sin limitaciones</v>
      </c>
      <c r="Q1262">
        <v>0</v>
      </c>
      <c r="R1262" t="str">
        <f t="shared" si="636"/>
        <v>No tiene cetoacidosis</v>
      </c>
      <c r="S1262">
        <v>0</v>
      </c>
      <c r="T1262" t="str">
        <f t="shared" si="637"/>
        <v>No tiene Insuficiencia</v>
      </c>
      <c r="U1262">
        <v>1</v>
      </c>
      <c r="V1262" t="str">
        <f t="shared" si="638"/>
        <v>Hipertenso</v>
      </c>
      <c r="W1262">
        <v>0.7</v>
      </c>
      <c r="X1262" t="str">
        <f t="shared" si="627"/>
        <v>Normal</v>
      </c>
      <c r="Y1262">
        <v>24</v>
      </c>
      <c r="Z1262" t="str">
        <f t="shared" si="628"/>
        <v>Normal</v>
      </c>
      <c r="AA1262">
        <v>104</v>
      </c>
      <c r="AB1262" t="str">
        <f t="shared" si="639"/>
        <v>Normal</v>
      </c>
      <c r="AC1262">
        <v>12</v>
      </c>
      <c r="AD1262" t="str">
        <f t="shared" si="640"/>
        <v>Normal</v>
      </c>
      <c r="AE1262">
        <v>10</v>
      </c>
      <c r="AF1262" t="str">
        <f t="shared" si="641"/>
        <v>Normal</v>
      </c>
      <c r="AG1262">
        <v>1665</v>
      </c>
      <c r="AH1262" t="str">
        <f t="shared" si="642"/>
        <v>Poliuria</v>
      </c>
      <c r="AI1262">
        <v>1</v>
      </c>
      <c r="AJ1262" t="str">
        <f t="shared" si="643"/>
        <v>Diabetico</v>
      </c>
      <c r="AK1262">
        <v>123</v>
      </c>
      <c r="AL1262" t="str">
        <f t="shared" si="644"/>
        <v>Prediabetes</v>
      </c>
      <c r="AM1262">
        <v>5.9</v>
      </c>
      <c r="AN1262" t="str">
        <f t="shared" si="645"/>
        <v>Prediabetes</v>
      </c>
      <c r="AO1262">
        <v>151</v>
      </c>
      <c r="AP1262" t="str">
        <f t="shared" si="646"/>
        <v>Normal</v>
      </c>
      <c r="AQ1262">
        <v>86</v>
      </c>
      <c r="AR1262" t="str">
        <f t="shared" si="647"/>
        <v>Normal</v>
      </c>
      <c r="AS1262">
        <v>70</v>
      </c>
      <c r="AT1262" t="str">
        <f t="shared" si="648"/>
        <v>Normal</v>
      </c>
      <c r="AU1262">
        <v>104</v>
      </c>
      <c r="AV1262" t="str">
        <f t="shared" si="649"/>
        <v>Normal</v>
      </c>
      <c r="AW1262">
        <v>137</v>
      </c>
      <c r="AX1262" t="str">
        <f t="shared" si="650"/>
        <v>Normal</v>
      </c>
      <c r="AY1262">
        <v>4.5999999999999996</v>
      </c>
      <c r="AZ1262" t="str">
        <f t="shared" si="651"/>
        <v>Normal</v>
      </c>
      <c r="BA1262">
        <v>12.8</v>
      </c>
      <c r="BB1262" t="str">
        <f t="shared" si="629"/>
        <v>Normal</v>
      </c>
      <c r="BC1262">
        <v>8.6</v>
      </c>
      <c r="BD1262" t="str">
        <f t="shared" si="652"/>
        <v>Normal</v>
      </c>
      <c r="BE1262">
        <v>2.7</v>
      </c>
      <c r="BF1262" t="str">
        <f t="shared" si="653"/>
        <v>Normal</v>
      </c>
      <c r="BG1262">
        <v>0</v>
      </c>
      <c r="BH1262" t="str">
        <f t="shared" si="654"/>
        <v>No Toma ECA</v>
      </c>
      <c r="BI1262">
        <v>0</v>
      </c>
      <c r="BJ1262" t="str">
        <f t="shared" si="655"/>
        <v>No toma ARB</v>
      </c>
      <c r="BK1262">
        <v>0</v>
      </c>
      <c r="BL1262" t="str">
        <f t="shared" si="656"/>
        <v>No toma diureticos</v>
      </c>
      <c r="BM1262">
        <v>1</v>
      </c>
      <c r="BN1262" t="str">
        <f t="shared" si="657"/>
        <v>Toma estatinas</v>
      </c>
      <c r="BO1262">
        <v>0</v>
      </c>
      <c r="BP1262" t="str">
        <f t="shared" si="658"/>
        <v>Sano</v>
      </c>
      <c r="BQ1262">
        <v>1</v>
      </c>
      <c r="BR1262" t="str">
        <f t="shared" si="659"/>
        <v>Enfermedad cardiovascular</v>
      </c>
    </row>
    <row r="1263" spans="1:70" x14ac:dyDescent="0.25">
      <c r="A1263" t="s">
        <v>1263</v>
      </c>
      <c r="B1263">
        <v>63</v>
      </c>
      <c r="C1263" t="str">
        <f t="shared" si="630"/>
        <v>Adulto Mayor</v>
      </c>
      <c r="D1263" t="s">
        <v>6</v>
      </c>
      <c r="E1263">
        <v>38.5</v>
      </c>
      <c r="F1263" t="str">
        <f t="shared" si="631"/>
        <v>Obesidad II</v>
      </c>
      <c r="G1263">
        <v>1</v>
      </c>
      <c r="H1263" t="str">
        <f t="shared" si="632"/>
        <v>Tiene herencia</v>
      </c>
      <c r="I1263">
        <v>173</v>
      </c>
      <c r="J1263">
        <v>90</v>
      </c>
      <c r="K1263">
        <v>94</v>
      </c>
      <c r="L1263" t="str">
        <f t="shared" si="633"/>
        <v>Normal</v>
      </c>
      <c r="M1263">
        <v>39</v>
      </c>
      <c r="N1263" t="str">
        <f t="shared" si="634"/>
        <v>Reducida</v>
      </c>
      <c r="O1263">
        <v>3</v>
      </c>
      <c r="P1263" t="str">
        <f t="shared" si="635"/>
        <v>Limitacion marcada</v>
      </c>
      <c r="Q1263">
        <v>1</v>
      </c>
      <c r="R1263" t="str">
        <f t="shared" si="636"/>
        <v>Tiene cetoacidosis</v>
      </c>
      <c r="S1263">
        <v>1</v>
      </c>
      <c r="T1263" t="str">
        <f t="shared" si="637"/>
        <v>Tiene Insuficiencia</v>
      </c>
      <c r="U1263">
        <v>1</v>
      </c>
      <c r="V1263" t="str">
        <f t="shared" si="638"/>
        <v>Hipertenso</v>
      </c>
      <c r="W1263">
        <v>4.3</v>
      </c>
      <c r="X1263" t="str">
        <f t="shared" si="627"/>
        <v>Alto</v>
      </c>
      <c r="Y1263">
        <v>45</v>
      </c>
      <c r="Z1263" t="str">
        <f t="shared" si="628"/>
        <v>Elevado</v>
      </c>
      <c r="AA1263">
        <v>10</v>
      </c>
      <c r="AB1263" t="str">
        <f t="shared" si="639"/>
        <v>Fallo renal</v>
      </c>
      <c r="AC1263">
        <v>1284</v>
      </c>
      <c r="AD1263" t="str">
        <f t="shared" si="640"/>
        <v>Proteinuria</v>
      </c>
      <c r="AE1263">
        <v>1155</v>
      </c>
      <c r="AF1263" t="str">
        <f t="shared" si="641"/>
        <v>Macroalbuminuria</v>
      </c>
      <c r="AG1263">
        <v>898</v>
      </c>
      <c r="AH1263" t="str">
        <f t="shared" si="642"/>
        <v>Poliuria</v>
      </c>
      <c r="AI1263">
        <v>0</v>
      </c>
      <c r="AJ1263" t="str">
        <f t="shared" si="643"/>
        <v>No Diabetico</v>
      </c>
      <c r="AK1263">
        <v>133</v>
      </c>
      <c r="AL1263" t="str">
        <f t="shared" si="644"/>
        <v>Diabetes</v>
      </c>
      <c r="AM1263">
        <v>7</v>
      </c>
      <c r="AN1263" t="str">
        <f t="shared" si="645"/>
        <v>Diabetes</v>
      </c>
      <c r="AO1263">
        <v>232</v>
      </c>
      <c r="AP1263" t="str">
        <f t="shared" si="646"/>
        <v>Alto</v>
      </c>
      <c r="AQ1263">
        <v>199</v>
      </c>
      <c r="AR1263" t="str">
        <f t="shared" si="647"/>
        <v>Muy alto</v>
      </c>
      <c r="AS1263">
        <v>27</v>
      </c>
      <c r="AT1263" t="str">
        <f t="shared" si="648"/>
        <v>Bajo</v>
      </c>
      <c r="AU1263">
        <v>431</v>
      </c>
      <c r="AV1263" t="str">
        <f t="shared" si="649"/>
        <v>Alto</v>
      </c>
      <c r="AW1263">
        <v>135</v>
      </c>
      <c r="AX1263" t="str">
        <f t="shared" si="650"/>
        <v>Normal</v>
      </c>
      <c r="AY1263">
        <v>5.7</v>
      </c>
      <c r="AZ1263" t="str">
        <f t="shared" si="651"/>
        <v>Alto</v>
      </c>
      <c r="BA1263">
        <v>8.1</v>
      </c>
      <c r="BB1263" t="str">
        <f t="shared" si="629"/>
        <v>Baja</v>
      </c>
      <c r="BC1263">
        <v>8.6</v>
      </c>
      <c r="BD1263" t="str">
        <f t="shared" si="652"/>
        <v>Normal</v>
      </c>
      <c r="BE1263">
        <v>6.6</v>
      </c>
      <c r="BF1263" t="str">
        <f t="shared" si="653"/>
        <v>Alto</v>
      </c>
      <c r="BG1263">
        <v>1</v>
      </c>
      <c r="BH1263" t="str">
        <f t="shared" si="654"/>
        <v>Toma ECA</v>
      </c>
      <c r="BI1263">
        <v>0</v>
      </c>
      <c r="BJ1263" t="str">
        <f t="shared" si="655"/>
        <v>No toma ARB</v>
      </c>
      <c r="BK1263">
        <v>1</v>
      </c>
      <c r="BL1263" t="str">
        <f t="shared" si="656"/>
        <v>Toma diureticos</v>
      </c>
      <c r="BM1263">
        <v>1</v>
      </c>
      <c r="BN1263" t="str">
        <f t="shared" si="657"/>
        <v>Toma estatinas</v>
      </c>
      <c r="BO1263">
        <v>1</v>
      </c>
      <c r="BP1263" t="str">
        <f t="shared" si="658"/>
        <v>Enfermedad renal</v>
      </c>
      <c r="BQ1263">
        <v>1</v>
      </c>
      <c r="BR1263" t="str">
        <f t="shared" si="659"/>
        <v>Enfermedad cardiovascular</v>
      </c>
    </row>
    <row r="1264" spans="1:70" x14ac:dyDescent="0.25">
      <c r="A1264" t="s">
        <v>1264</v>
      </c>
      <c r="B1264">
        <v>68</v>
      </c>
      <c r="C1264" t="str">
        <f t="shared" si="630"/>
        <v>Adulto Mayor</v>
      </c>
      <c r="D1264" t="s">
        <v>1</v>
      </c>
      <c r="E1264">
        <v>29.5</v>
      </c>
      <c r="F1264" t="str">
        <f t="shared" si="631"/>
        <v>Sobrepeso</v>
      </c>
      <c r="G1264">
        <v>1</v>
      </c>
      <c r="H1264" t="str">
        <f t="shared" si="632"/>
        <v>Tiene herencia</v>
      </c>
      <c r="I1264">
        <v>177</v>
      </c>
      <c r="J1264">
        <v>103</v>
      </c>
      <c r="K1264">
        <v>92</v>
      </c>
      <c r="L1264" t="str">
        <f t="shared" si="633"/>
        <v>Normal</v>
      </c>
      <c r="M1264">
        <v>45</v>
      </c>
      <c r="N1264" t="str">
        <f t="shared" si="634"/>
        <v>Intermedia</v>
      </c>
      <c r="O1264">
        <v>4</v>
      </c>
      <c r="P1264" t="str">
        <f t="shared" si="635"/>
        <v>Incapacidad</v>
      </c>
      <c r="Q1264">
        <v>1</v>
      </c>
      <c r="R1264" t="str">
        <f t="shared" si="636"/>
        <v>Tiene cetoacidosis</v>
      </c>
      <c r="S1264">
        <v>0</v>
      </c>
      <c r="T1264" t="str">
        <f t="shared" si="637"/>
        <v>No tiene Insuficiencia</v>
      </c>
      <c r="U1264">
        <v>1</v>
      </c>
      <c r="V1264" t="str">
        <f t="shared" si="638"/>
        <v>Hipertenso</v>
      </c>
      <c r="W1264">
        <v>4.2</v>
      </c>
      <c r="X1264" t="str">
        <f t="shared" si="627"/>
        <v>Alto</v>
      </c>
      <c r="Y1264">
        <v>86</v>
      </c>
      <c r="Z1264" t="str">
        <f t="shared" si="628"/>
        <v>Elevado</v>
      </c>
      <c r="AA1264">
        <v>57</v>
      </c>
      <c r="AB1264" t="str">
        <f t="shared" si="639"/>
        <v>Funcion disminuida moderada</v>
      </c>
      <c r="AC1264">
        <v>2450</v>
      </c>
      <c r="AD1264" t="str">
        <f t="shared" si="640"/>
        <v>Proteinuria</v>
      </c>
      <c r="AE1264">
        <v>2205</v>
      </c>
      <c r="AF1264" t="str">
        <f t="shared" si="641"/>
        <v>Macroalbuminuria</v>
      </c>
      <c r="AG1264">
        <v>327</v>
      </c>
      <c r="AH1264" t="str">
        <f t="shared" si="642"/>
        <v>Oliguria</v>
      </c>
      <c r="AI1264">
        <v>1</v>
      </c>
      <c r="AJ1264" t="str">
        <f t="shared" si="643"/>
        <v>Diabetico</v>
      </c>
      <c r="AK1264">
        <v>178</v>
      </c>
      <c r="AL1264" t="str">
        <f t="shared" si="644"/>
        <v>Diabetes</v>
      </c>
      <c r="AM1264">
        <v>7.3</v>
      </c>
      <c r="AN1264" t="str">
        <f t="shared" si="645"/>
        <v>Diabetes</v>
      </c>
      <c r="AO1264">
        <v>238</v>
      </c>
      <c r="AP1264" t="str">
        <f t="shared" si="646"/>
        <v>Alto</v>
      </c>
      <c r="AQ1264">
        <v>186</v>
      </c>
      <c r="AR1264" t="str">
        <f t="shared" si="647"/>
        <v>Alto</v>
      </c>
      <c r="AS1264">
        <v>41</v>
      </c>
      <c r="AT1264" t="str">
        <f t="shared" si="648"/>
        <v>Bajo</v>
      </c>
      <c r="AU1264">
        <v>347</v>
      </c>
      <c r="AV1264" t="str">
        <f t="shared" si="649"/>
        <v>Alto</v>
      </c>
      <c r="AW1264">
        <v>126</v>
      </c>
      <c r="AX1264" t="str">
        <f t="shared" si="650"/>
        <v>Bajo</v>
      </c>
      <c r="AY1264">
        <v>5.2</v>
      </c>
      <c r="AZ1264" t="str">
        <f t="shared" si="651"/>
        <v>Alto</v>
      </c>
      <c r="BA1264">
        <v>7.3</v>
      </c>
      <c r="BB1264" t="str">
        <f t="shared" si="629"/>
        <v>Baja</v>
      </c>
      <c r="BC1264">
        <v>8.3000000000000007</v>
      </c>
      <c r="BD1264" t="str">
        <f t="shared" si="652"/>
        <v>Bajo</v>
      </c>
      <c r="BE1264">
        <v>7.2</v>
      </c>
      <c r="BF1264" t="str">
        <f t="shared" si="653"/>
        <v>Alto</v>
      </c>
      <c r="BG1264">
        <v>1</v>
      </c>
      <c r="BH1264" t="str">
        <f t="shared" si="654"/>
        <v>Toma ECA</v>
      </c>
      <c r="BI1264">
        <v>1</v>
      </c>
      <c r="BJ1264" t="str">
        <f t="shared" si="655"/>
        <v>Toma ARB</v>
      </c>
      <c r="BK1264">
        <v>1</v>
      </c>
      <c r="BL1264" t="str">
        <f t="shared" si="656"/>
        <v>Toma diureticos</v>
      </c>
      <c r="BM1264">
        <v>1</v>
      </c>
      <c r="BN1264" t="str">
        <f t="shared" si="657"/>
        <v>Toma estatinas</v>
      </c>
      <c r="BO1264">
        <v>1</v>
      </c>
      <c r="BP1264" t="str">
        <f t="shared" si="658"/>
        <v>Enfermedad renal</v>
      </c>
      <c r="BQ1264">
        <v>0</v>
      </c>
      <c r="BR1264" t="str">
        <f t="shared" si="659"/>
        <v>Sano</v>
      </c>
    </row>
    <row r="1265" spans="1:70" x14ac:dyDescent="0.25">
      <c r="A1265" t="s">
        <v>1265</v>
      </c>
      <c r="B1265">
        <v>48</v>
      </c>
      <c r="C1265" t="str">
        <f t="shared" si="630"/>
        <v>Adulto</v>
      </c>
      <c r="D1265" t="s">
        <v>1</v>
      </c>
      <c r="E1265">
        <v>22.9</v>
      </c>
      <c r="F1265" t="str">
        <f t="shared" si="631"/>
        <v>Peso Normal</v>
      </c>
      <c r="G1265">
        <v>1</v>
      </c>
      <c r="H1265" t="str">
        <f t="shared" si="632"/>
        <v>Tiene herencia</v>
      </c>
      <c r="I1265">
        <v>132</v>
      </c>
      <c r="J1265">
        <v>70</v>
      </c>
      <c r="K1265">
        <v>81</v>
      </c>
      <c r="L1265" t="str">
        <f t="shared" si="633"/>
        <v>Normal</v>
      </c>
      <c r="M1265">
        <v>65</v>
      </c>
      <c r="N1265" t="str">
        <f t="shared" si="634"/>
        <v>Normal</v>
      </c>
      <c r="O1265">
        <v>2</v>
      </c>
      <c r="P1265" t="str">
        <f t="shared" si="635"/>
        <v>Ligera limitaciones</v>
      </c>
      <c r="Q1265">
        <v>0</v>
      </c>
      <c r="R1265" t="str">
        <f t="shared" si="636"/>
        <v>No tiene cetoacidosis</v>
      </c>
      <c r="S1265">
        <v>0</v>
      </c>
      <c r="T1265" t="str">
        <f t="shared" si="637"/>
        <v>No tiene Insuficiencia</v>
      </c>
      <c r="U1265">
        <v>1</v>
      </c>
      <c r="V1265" t="str">
        <f t="shared" si="638"/>
        <v>Hipertenso</v>
      </c>
      <c r="W1265">
        <v>1.1000000000000001</v>
      </c>
      <c r="X1265" t="str">
        <f t="shared" si="627"/>
        <v>Normal</v>
      </c>
      <c r="Y1265">
        <v>32</v>
      </c>
      <c r="Z1265" t="str">
        <f t="shared" si="628"/>
        <v>Normal</v>
      </c>
      <c r="AA1265">
        <v>108</v>
      </c>
      <c r="AB1265" t="str">
        <f t="shared" si="639"/>
        <v>Normal</v>
      </c>
      <c r="AC1265">
        <v>24</v>
      </c>
      <c r="AD1265" t="str">
        <f t="shared" si="640"/>
        <v>Normal</v>
      </c>
      <c r="AE1265">
        <v>19</v>
      </c>
      <c r="AF1265" t="str">
        <f t="shared" si="641"/>
        <v>Normal</v>
      </c>
      <c r="AG1265">
        <v>1241</v>
      </c>
      <c r="AH1265" t="str">
        <f t="shared" si="642"/>
        <v>Poliuria</v>
      </c>
      <c r="AI1265">
        <v>1</v>
      </c>
      <c r="AJ1265" t="str">
        <f t="shared" si="643"/>
        <v>Diabetico</v>
      </c>
      <c r="AK1265">
        <v>81</v>
      </c>
      <c r="AL1265" t="str">
        <f t="shared" si="644"/>
        <v>Normal</v>
      </c>
      <c r="AM1265">
        <v>5.2</v>
      </c>
      <c r="AN1265" t="str">
        <f t="shared" si="645"/>
        <v>Normal</v>
      </c>
      <c r="AO1265">
        <v>153</v>
      </c>
      <c r="AP1265" t="str">
        <f t="shared" si="646"/>
        <v>Normal</v>
      </c>
      <c r="AQ1265">
        <v>80</v>
      </c>
      <c r="AR1265" t="str">
        <f t="shared" si="647"/>
        <v>Normal</v>
      </c>
      <c r="AS1265">
        <v>47</v>
      </c>
      <c r="AT1265" t="str">
        <f t="shared" si="648"/>
        <v>Bajo</v>
      </c>
      <c r="AU1265">
        <v>131</v>
      </c>
      <c r="AV1265" t="str">
        <f t="shared" si="649"/>
        <v>Normal</v>
      </c>
      <c r="AW1265">
        <v>144</v>
      </c>
      <c r="AX1265" t="str">
        <f t="shared" si="650"/>
        <v>Normal</v>
      </c>
      <c r="AY1265">
        <v>4.0999999999999996</v>
      </c>
      <c r="AZ1265" t="str">
        <f t="shared" si="651"/>
        <v>Normal</v>
      </c>
      <c r="BA1265">
        <v>15.8</v>
      </c>
      <c r="BB1265" t="str">
        <f t="shared" si="629"/>
        <v>Normal</v>
      </c>
      <c r="BC1265">
        <v>9.6999999999999993</v>
      </c>
      <c r="BD1265" t="str">
        <f t="shared" si="652"/>
        <v>Normal</v>
      </c>
      <c r="BE1265">
        <v>3.5</v>
      </c>
      <c r="BF1265" t="str">
        <f t="shared" si="653"/>
        <v>Normal</v>
      </c>
      <c r="BG1265">
        <v>1</v>
      </c>
      <c r="BH1265" t="str">
        <f t="shared" si="654"/>
        <v>Toma ECA</v>
      </c>
      <c r="BI1265">
        <v>1</v>
      </c>
      <c r="BJ1265" t="str">
        <f t="shared" si="655"/>
        <v>Toma ARB</v>
      </c>
      <c r="BK1265">
        <v>1</v>
      </c>
      <c r="BL1265" t="str">
        <f t="shared" si="656"/>
        <v>Toma diureticos</v>
      </c>
      <c r="BM1265">
        <v>1</v>
      </c>
      <c r="BN1265" t="str">
        <f t="shared" si="657"/>
        <v>Toma estatinas</v>
      </c>
      <c r="BO1265">
        <v>0</v>
      </c>
      <c r="BP1265" t="str">
        <f t="shared" si="658"/>
        <v>Sano</v>
      </c>
      <c r="BQ1265">
        <v>1</v>
      </c>
      <c r="BR1265" t="str">
        <f t="shared" si="659"/>
        <v>Enfermedad cardiovascular</v>
      </c>
    </row>
    <row r="1266" spans="1:70" x14ac:dyDescent="0.25">
      <c r="A1266" t="s">
        <v>1266</v>
      </c>
      <c r="B1266">
        <v>61</v>
      </c>
      <c r="C1266" t="str">
        <f t="shared" si="630"/>
        <v>Adulto Mayor</v>
      </c>
      <c r="D1266" t="s">
        <v>1</v>
      </c>
      <c r="E1266">
        <v>33.200000000000003</v>
      </c>
      <c r="F1266" t="str">
        <f t="shared" si="631"/>
        <v>Obesidad I</v>
      </c>
      <c r="G1266">
        <v>1</v>
      </c>
      <c r="H1266" t="str">
        <f t="shared" si="632"/>
        <v>Tiene herencia</v>
      </c>
      <c r="I1266">
        <v>159</v>
      </c>
      <c r="J1266">
        <v>104</v>
      </c>
      <c r="K1266">
        <v>89</v>
      </c>
      <c r="L1266" t="str">
        <f t="shared" si="633"/>
        <v>Normal</v>
      </c>
      <c r="M1266">
        <v>46</v>
      </c>
      <c r="N1266" t="str">
        <f t="shared" si="634"/>
        <v>Intermedia</v>
      </c>
      <c r="O1266">
        <v>4</v>
      </c>
      <c r="P1266" t="str">
        <f t="shared" si="635"/>
        <v>Incapacidad</v>
      </c>
      <c r="Q1266">
        <v>0</v>
      </c>
      <c r="R1266" t="str">
        <f t="shared" si="636"/>
        <v>No tiene cetoacidosis</v>
      </c>
      <c r="S1266">
        <v>0</v>
      </c>
      <c r="T1266" t="str">
        <f t="shared" si="637"/>
        <v>No tiene Insuficiencia</v>
      </c>
      <c r="U1266">
        <v>1</v>
      </c>
      <c r="V1266" t="str">
        <f t="shared" si="638"/>
        <v>Hipertenso</v>
      </c>
      <c r="W1266">
        <v>2.9</v>
      </c>
      <c r="X1266" t="str">
        <f t="shared" si="627"/>
        <v>Alto</v>
      </c>
      <c r="Y1266">
        <v>91</v>
      </c>
      <c r="Z1266" t="str">
        <f t="shared" si="628"/>
        <v>Elevado</v>
      </c>
      <c r="AA1266">
        <v>47</v>
      </c>
      <c r="AB1266" t="str">
        <f t="shared" si="639"/>
        <v>Funcion disminuida moderada</v>
      </c>
      <c r="AC1266">
        <v>1002</v>
      </c>
      <c r="AD1266" t="str">
        <f t="shared" si="640"/>
        <v>Proteinuria</v>
      </c>
      <c r="AE1266">
        <v>701</v>
      </c>
      <c r="AF1266" t="str">
        <f t="shared" si="641"/>
        <v>Macroalbuminuria</v>
      </c>
      <c r="AG1266">
        <v>764</v>
      </c>
      <c r="AH1266" t="str">
        <f t="shared" si="642"/>
        <v>Poliuria</v>
      </c>
      <c r="AI1266">
        <v>1</v>
      </c>
      <c r="AJ1266" t="str">
        <f t="shared" si="643"/>
        <v>Diabetico</v>
      </c>
      <c r="AK1266">
        <v>132</v>
      </c>
      <c r="AL1266" t="str">
        <f t="shared" si="644"/>
        <v>Diabetes</v>
      </c>
      <c r="AM1266">
        <v>8.6999999999999993</v>
      </c>
      <c r="AN1266" t="str">
        <f t="shared" si="645"/>
        <v>Diabetes</v>
      </c>
      <c r="AO1266">
        <v>242</v>
      </c>
      <c r="AP1266" t="str">
        <f t="shared" si="646"/>
        <v>Riesgo</v>
      </c>
      <c r="AQ1266">
        <v>191</v>
      </c>
      <c r="AR1266" t="str">
        <f t="shared" si="647"/>
        <v>Muy alto</v>
      </c>
      <c r="AS1266">
        <v>40</v>
      </c>
      <c r="AT1266" t="str">
        <f t="shared" si="648"/>
        <v>Bajo</v>
      </c>
      <c r="AU1266">
        <v>205</v>
      </c>
      <c r="AV1266" t="str">
        <f t="shared" si="649"/>
        <v>Alto</v>
      </c>
      <c r="AW1266">
        <v>127</v>
      </c>
      <c r="AX1266" t="str">
        <f t="shared" si="650"/>
        <v>Bajo</v>
      </c>
      <c r="AY1266">
        <v>5.8</v>
      </c>
      <c r="AZ1266" t="str">
        <f t="shared" si="651"/>
        <v>Alto</v>
      </c>
      <c r="BA1266">
        <v>9.3000000000000007</v>
      </c>
      <c r="BB1266" t="str">
        <f t="shared" si="629"/>
        <v>Baja</v>
      </c>
      <c r="BC1266">
        <v>7.6</v>
      </c>
      <c r="BD1266" t="str">
        <f t="shared" si="652"/>
        <v>Bajo</v>
      </c>
      <c r="BE1266">
        <v>4.9000000000000004</v>
      </c>
      <c r="BF1266" t="str">
        <f t="shared" si="653"/>
        <v>Alto</v>
      </c>
      <c r="BG1266">
        <v>1</v>
      </c>
      <c r="BH1266" t="str">
        <f t="shared" si="654"/>
        <v>Toma ECA</v>
      </c>
      <c r="BI1266">
        <v>1</v>
      </c>
      <c r="BJ1266" t="str">
        <f t="shared" si="655"/>
        <v>Toma ARB</v>
      </c>
      <c r="BK1266">
        <v>1</v>
      </c>
      <c r="BL1266" t="str">
        <f t="shared" si="656"/>
        <v>Toma diureticos</v>
      </c>
      <c r="BM1266">
        <v>1</v>
      </c>
      <c r="BN1266" t="str">
        <f t="shared" si="657"/>
        <v>Toma estatinas</v>
      </c>
      <c r="BO1266">
        <v>1</v>
      </c>
      <c r="BP1266" t="str">
        <f t="shared" si="658"/>
        <v>Enfermedad renal</v>
      </c>
      <c r="BQ1266">
        <v>1</v>
      </c>
      <c r="BR1266" t="str">
        <f t="shared" si="659"/>
        <v>Enfermedad cardiovascular</v>
      </c>
    </row>
    <row r="1267" spans="1:70" x14ac:dyDescent="0.25">
      <c r="A1267" t="s">
        <v>1267</v>
      </c>
      <c r="B1267">
        <v>79</v>
      </c>
      <c r="C1267" t="str">
        <f t="shared" si="630"/>
        <v>Adulto Mayor</v>
      </c>
      <c r="D1267" t="s">
        <v>1</v>
      </c>
      <c r="E1267">
        <v>25.8</v>
      </c>
      <c r="F1267" t="str">
        <f t="shared" si="631"/>
        <v>Sobrepeso</v>
      </c>
      <c r="G1267">
        <v>1</v>
      </c>
      <c r="H1267" t="str">
        <f t="shared" si="632"/>
        <v>Tiene herencia</v>
      </c>
      <c r="I1267">
        <v>148</v>
      </c>
      <c r="J1267">
        <v>102</v>
      </c>
      <c r="K1267">
        <v>104</v>
      </c>
      <c r="L1267" t="str">
        <f t="shared" si="633"/>
        <v>Taquicardia</v>
      </c>
      <c r="M1267">
        <v>45</v>
      </c>
      <c r="N1267" t="str">
        <f t="shared" si="634"/>
        <v>Intermedia</v>
      </c>
      <c r="O1267">
        <v>4</v>
      </c>
      <c r="P1267" t="str">
        <f t="shared" si="635"/>
        <v>Incapacidad</v>
      </c>
      <c r="Q1267">
        <v>1</v>
      </c>
      <c r="R1267" t="str">
        <f t="shared" si="636"/>
        <v>Tiene cetoacidosis</v>
      </c>
      <c r="S1267">
        <v>1</v>
      </c>
      <c r="T1267" t="str">
        <f t="shared" si="637"/>
        <v>Tiene Insuficiencia</v>
      </c>
      <c r="U1267">
        <v>1</v>
      </c>
      <c r="V1267" t="str">
        <f t="shared" si="638"/>
        <v>Hipertenso</v>
      </c>
      <c r="W1267">
        <v>2.9</v>
      </c>
      <c r="X1267" t="str">
        <f t="shared" si="627"/>
        <v>Alto</v>
      </c>
      <c r="Y1267">
        <v>47</v>
      </c>
      <c r="Z1267" t="str">
        <f t="shared" si="628"/>
        <v>Normal</v>
      </c>
      <c r="AA1267">
        <v>50</v>
      </c>
      <c r="AB1267" t="str">
        <f t="shared" si="639"/>
        <v>Funcion disminuida moderada</v>
      </c>
      <c r="AC1267">
        <v>936</v>
      </c>
      <c r="AD1267" t="str">
        <f t="shared" si="640"/>
        <v>Proteinuria</v>
      </c>
      <c r="AE1267">
        <v>748</v>
      </c>
      <c r="AF1267" t="str">
        <f t="shared" si="641"/>
        <v>Macroalbuminuria</v>
      </c>
      <c r="AG1267">
        <v>556</v>
      </c>
      <c r="AH1267" t="str">
        <f t="shared" si="642"/>
        <v>Poliuria</v>
      </c>
      <c r="AI1267">
        <v>1</v>
      </c>
      <c r="AJ1267" t="str">
        <f t="shared" si="643"/>
        <v>Diabetico</v>
      </c>
      <c r="AK1267">
        <v>194</v>
      </c>
      <c r="AL1267" t="str">
        <f t="shared" si="644"/>
        <v>Diabetes</v>
      </c>
      <c r="AM1267">
        <v>8.9</v>
      </c>
      <c r="AN1267" t="str">
        <f t="shared" si="645"/>
        <v>Diabetes</v>
      </c>
      <c r="AO1267">
        <v>309</v>
      </c>
      <c r="AP1267" t="str">
        <f t="shared" si="646"/>
        <v>Riesgo</v>
      </c>
      <c r="AQ1267">
        <v>209</v>
      </c>
      <c r="AR1267" t="str">
        <f t="shared" si="647"/>
        <v>Muy alto</v>
      </c>
      <c r="AS1267">
        <v>25</v>
      </c>
      <c r="AT1267" t="str">
        <f t="shared" si="648"/>
        <v>Bajo</v>
      </c>
      <c r="AU1267">
        <v>395</v>
      </c>
      <c r="AV1267" t="str">
        <f t="shared" si="649"/>
        <v>Alto</v>
      </c>
      <c r="AW1267">
        <v>135</v>
      </c>
      <c r="AX1267" t="str">
        <f t="shared" si="650"/>
        <v>Normal</v>
      </c>
      <c r="AY1267">
        <v>6.8</v>
      </c>
      <c r="AZ1267" t="str">
        <f t="shared" si="651"/>
        <v>Alto</v>
      </c>
      <c r="BA1267">
        <v>10.7</v>
      </c>
      <c r="BB1267" t="str">
        <f t="shared" si="629"/>
        <v>Baja</v>
      </c>
      <c r="BC1267">
        <v>8.6</v>
      </c>
      <c r="BD1267" t="str">
        <f t="shared" si="652"/>
        <v>Normal</v>
      </c>
      <c r="BE1267">
        <v>6.7</v>
      </c>
      <c r="BF1267" t="str">
        <f t="shared" si="653"/>
        <v>Alto</v>
      </c>
      <c r="BG1267">
        <v>0</v>
      </c>
      <c r="BH1267" t="str">
        <f t="shared" si="654"/>
        <v>No Toma ECA</v>
      </c>
      <c r="BI1267">
        <v>1</v>
      </c>
      <c r="BJ1267" t="str">
        <f t="shared" si="655"/>
        <v>Toma ARB</v>
      </c>
      <c r="BK1267">
        <v>1</v>
      </c>
      <c r="BL1267" t="str">
        <f t="shared" si="656"/>
        <v>Toma diureticos</v>
      </c>
      <c r="BM1267">
        <v>0</v>
      </c>
      <c r="BN1267" t="str">
        <f t="shared" si="657"/>
        <v>No toma estatinas</v>
      </c>
      <c r="BO1267">
        <v>1</v>
      </c>
      <c r="BP1267" t="str">
        <f t="shared" si="658"/>
        <v>Enfermedad renal</v>
      </c>
      <c r="BQ1267">
        <v>0</v>
      </c>
      <c r="BR1267" t="str">
        <f t="shared" si="659"/>
        <v>Sano</v>
      </c>
    </row>
    <row r="1268" spans="1:70" x14ac:dyDescent="0.25">
      <c r="A1268" t="s">
        <v>1268</v>
      </c>
      <c r="B1268">
        <v>50</v>
      </c>
      <c r="C1268" t="str">
        <f t="shared" si="630"/>
        <v>Adulto</v>
      </c>
      <c r="D1268" t="s">
        <v>6</v>
      </c>
      <c r="E1268">
        <v>35.700000000000003</v>
      </c>
      <c r="F1268" t="str">
        <f t="shared" si="631"/>
        <v>Obesidad II</v>
      </c>
      <c r="G1268">
        <v>1</v>
      </c>
      <c r="H1268" t="str">
        <f t="shared" si="632"/>
        <v>Tiene herencia</v>
      </c>
      <c r="I1268">
        <v>183</v>
      </c>
      <c r="J1268">
        <v>90</v>
      </c>
      <c r="K1268">
        <v>87</v>
      </c>
      <c r="L1268" t="str">
        <f t="shared" si="633"/>
        <v>Normal</v>
      </c>
      <c r="M1268">
        <v>50</v>
      </c>
      <c r="N1268" t="str">
        <f t="shared" si="634"/>
        <v>Normal</v>
      </c>
      <c r="O1268">
        <v>2</v>
      </c>
      <c r="P1268" t="str">
        <f t="shared" si="635"/>
        <v>Ligera limitaciones</v>
      </c>
      <c r="Q1268">
        <v>1</v>
      </c>
      <c r="R1268" t="str">
        <f t="shared" si="636"/>
        <v>Tiene cetoacidosis</v>
      </c>
      <c r="S1268">
        <v>0</v>
      </c>
      <c r="T1268" t="str">
        <f t="shared" si="637"/>
        <v>No tiene Insuficiencia</v>
      </c>
      <c r="U1268">
        <v>1</v>
      </c>
      <c r="V1268" t="str">
        <f t="shared" si="638"/>
        <v>Hipertenso</v>
      </c>
      <c r="W1268">
        <v>4.4000000000000004</v>
      </c>
      <c r="X1268" t="str">
        <f t="shared" si="627"/>
        <v>Alto</v>
      </c>
      <c r="Y1268">
        <v>89</v>
      </c>
      <c r="Z1268" t="str">
        <f t="shared" si="628"/>
        <v>Elevado</v>
      </c>
      <c r="AA1268">
        <v>11</v>
      </c>
      <c r="AB1268" t="str">
        <f t="shared" si="639"/>
        <v>Fallo renal</v>
      </c>
      <c r="AC1268">
        <v>1034</v>
      </c>
      <c r="AD1268" t="str">
        <f t="shared" si="640"/>
        <v>Proteinuria</v>
      </c>
      <c r="AE1268">
        <v>827</v>
      </c>
      <c r="AF1268" t="str">
        <f t="shared" si="641"/>
        <v>Macroalbuminuria</v>
      </c>
      <c r="AG1268">
        <v>858</v>
      </c>
      <c r="AH1268" t="str">
        <f t="shared" si="642"/>
        <v>Poliuria</v>
      </c>
      <c r="AI1268">
        <v>1</v>
      </c>
      <c r="AJ1268" t="str">
        <f t="shared" si="643"/>
        <v>Diabetico</v>
      </c>
      <c r="AK1268">
        <v>128</v>
      </c>
      <c r="AL1268" t="str">
        <f t="shared" si="644"/>
        <v>Diabetes</v>
      </c>
      <c r="AM1268">
        <v>9.3000000000000007</v>
      </c>
      <c r="AN1268" t="str">
        <f t="shared" si="645"/>
        <v>Diabetes</v>
      </c>
      <c r="AO1268">
        <v>309</v>
      </c>
      <c r="AP1268" t="str">
        <f t="shared" si="646"/>
        <v>Riesgo</v>
      </c>
      <c r="AQ1268">
        <v>137</v>
      </c>
      <c r="AR1268" t="str">
        <f t="shared" si="647"/>
        <v>Limite alto</v>
      </c>
      <c r="AS1268">
        <v>29</v>
      </c>
      <c r="AT1268" t="str">
        <f t="shared" si="648"/>
        <v>Bajo</v>
      </c>
      <c r="AU1268">
        <v>433</v>
      </c>
      <c r="AV1268" t="str">
        <f t="shared" si="649"/>
        <v>Alto</v>
      </c>
      <c r="AW1268">
        <v>131</v>
      </c>
      <c r="AX1268" t="str">
        <f t="shared" si="650"/>
        <v>Bajo</v>
      </c>
      <c r="AY1268">
        <v>6.4</v>
      </c>
      <c r="AZ1268" t="str">
        <f t="shared" si="651"/>
        <v>Alto</v>
      </c>
      <c r="BA1268">
        <v>9.6999999999999993</v>
      </c>
      <c r="BB1268" t="str">
        <f t="shared" si="629"/>
        <v>Baja</v>
      </c>
      <c r="BC1268">
        <v>7.7</v>
      </c>
      <c r="BD1268" t="str">
        <f t="shared" si="652"/>
        <v>Bajo</v>
      </c>
      <c r="BE1268">
        <v>5.2</v>
      </c>
      <c r="BF1268" t="str">
        <f t="shared" si="653"/>
        <v>Alto</v>
      </c>
      <c r="BG1268">
        <v>0</v>
      </c>
      <c r="BH1268" t="str">
        <f t="shared" si="654"/>
        <v>No Toma ECA</v>
      </c>
      <c r="BI1268">
        <v>0</v>
      </c>
      <c r="BJ1268" t="str">
        <f t="shared" si="655"/>
        <v>No toma ARB</v>
      </c>
      <c r="BK1268">
        <v>1</v>
      </c>
      <c r="BL1268" t="str">
        <f t="shared" si="656"/>
        <v>Toma diureticos</v>
      </c>
      <c r="BM1268">
        <v>1</v>
      </c>
      <c r="BN1268" t="str">
        <f t="shared" si="657"/>
        <v>Toma estatinas</v>
      </c>
      <c r="BO1268">
        <v>1</v>
      </c>
      <c r="BP1268" t="str">
        <f t="shared" si="658"/>
        <v>Enfermedad renal</v>
      </c>
      <c r="BQ1268">
        <v>1</v>
      </c>
      <c r="BR1268" t="str">
        <f t="shared" si="659"/>
        <v>Enfermedad cardiovascular</v>
      </c>
    </row>
    <row r="1269" spans="1:70" x14ac:dyDescent="0.25">
      <c r="A1269" t="s">
        <v>1269</v>
      </c>
      <c r="B1269">
        <v>66</v>
      </c>
      <c r="C1269" t="str">
        <f t="shared" si="630"/>
        <v>Adulto Mayor</v>
      </c>
      <c r="D1269" t="s">
        <v>1</v>
      </c>
      <c r="E1269">
        <v>26.7</v>
      </c>
      <c r="F1269" t="str">
        <f t="shared" si="631"/>
        <v>Sobrepeso</v>
      </c>
      <c r="G1269">
        <v>0</v>
      </c>
      <c r="H1269" t="str">
        <f t="shared" si="632"/>
        <v>No tiene herencia</v>
      </c>
      <c r="I1269">
        <v>119</v>
      </c>
      <c r="J1269">
        <v>79</v>
      </c>
      <c r="K1269">
        <v>65</v>
      </c>
      <c r="L1269" t="str">
        <f t="shared" si="633"/>
        <v>Normal</v>
      </c>
      <c r="M1269">
        <v>51</v>
      </c>
      <c r="N1269" t="str">
        <f t="shared" si="634"/>
        <v>Normal</v>
      </c>
      <c r="O1269">
        <v>2</v>
      </c>
      <c r="P1269" t="str">
        <f t="shared" si="635"/>
        <v>Ligera limitaciones</v>
      </c>
      <c r="Q1269">
        <v>0</v>
      </c>
      <c r="R1269" t="str">
        <f t="shared" si="636"/>
        <v>No tiene cetoacidosis</v>
      </c>
      <c r="S1269">
        <v>0</v>
      </c>
      <c r="T1269" t="str">
        <f t="shared" si="637"/>
        <v>No tiene Insuficiencia</v>
      </c>
      <c r="U1269">
        <v>0</v>
      </c>
      <c r="V1269" t="str">
        <f t="shared" si="638"/>
        <v>Normotenso</v>
      </c>
      <c r="W1269">
        <v>1.2</v>
      </c>
      <c r="X1269" t="str">
        <f t="shared" si="627"/>
        <v>Normal</v>
      </c>
      <c r="Y1269">
        <v>39</v>
      </c>
      <c r="Z1269" t="str">
        <f t="shared" si="628"/>
        <v>Normal</v>
      </c>
      <c r="AA1269">
        <v>115</v>
      </c>
      <c r="AB1269" t="str">
        <f t="shared" si="639"/>
        <v>Normal</v>
      </c>
      <c r="AC1269">
        <v>19</v>
      </c>
      <c r="AD1269" t="str">
        <f t="shared" si="640"/>
        <v>Normal</v>
      </c>
      <c r="AE1269">
        <v>15</v>
      </c>
      <c r="AF1269" t="str">
        <f t="shared" si="641"/>
        <v>Normal</v>
      </c>
      <c r="AG1269">
        <v>1091</v>
      </c>
      <c r="AH1269" t="str">
        <f t="shared" si="642"/>
        <v>Poliuria</v>
      </c>
      <c r="AI1269">
        <v>0</v>
      </c>
      <c r="AJ1269" t="str">
        <f t="shared" si="643"/>
        <v>No Diabetico</v>
      </c>
      <c r="AK1269">
        <v>86</v>
      </c>
      <c r="AL1269" t="str">
        <f t="shared" si="644"/>
        <v>Normal</v>
      </c>
      <c r="AM1269">
        <v>5</v>
      </c>
      <c r="AN1269" t="str">
        <f t="shared" si="645"/>
        <v>Normal</v>
      </c>
      <c r="AO1269">
        <v>178</v>
      </c>
      <c r="AP1269" t="str">
        <f t="shared" si="646"/>
        <v>Normal</v>
      </c>
      <c r="AQ1269">
        <v>96</v>
      </c>
      <c r="AR1269" t="str">
        <f t="shared" si="647"/>
        <v>Normal</v>
      </c>
      <c r="AS1269">
        <v>43</v>
      </c>
      <c r="AT1269" t="str">
        <f t="shared" si="648"/>
        <v>Bajo</v>
      </c>
      <c r="AU1269">
        <v>162</v>
      </c>
      <c r="AV1269" t="str">
        <f t="shared" si="649"/>
        <v>Alto</v>
      </c>
      <c r="AW1269">
        <v>144</v>
      </c>
      <c r="AX1269" t="str">
        <f t="shared" si="650"/>
        <v>Normal</v>
      </c>
      <c r="AY1269">
        <v>4.0999999999999996</v>
      </c>
      <c r="AZ1269" t="str">
        <f t="shared" si="651"/>
        <v>Normal</v>
      </c>
      <c r="BA1269">
        <v>15</v>
      </c>
      <c r="BB1269" t="str">
        <f t="shared" si="629"/>
        <v>Normal</v>
      </c>
      <c r="BC1269">
        <v>10.1</v>
      </c>
      <c r="BD1269" t="str">
        <f t="shared" si="652"/>
        <v>Normal</v>
      </c>
      <c r="BE1269">
        <v>4.3</v>
      </c>
      <c r="BF1269" t="str">
        <f t="shared" si="653"/>
        <v>Normal</v>
      </c>
      <c r="BG1269">
        <v>1</v>
      </c>
      <c r="BH1269" t="str">
        <f t="shared" si="654"/>
        <v>Toma ECA</v>
      </c>
      <c r="BI1269">
        <v>1</v>
      </c>
      <c r="BJ1269" t="str">
        <f t="shared" si="655"/>
        <v>Toma ARB</v>
      </c>
      <c r="BK1269">
        <v>0</v>
      </c>
      <c r="BL1269" t="str">
        <f t="shared" si="656"/>
        <v>No toma diureticos</v>
      </c>
      <c r="BM1269">
        <v>1</v>
      </c>
      <c r="BN1269" t="str">
        <f t="shared" si="657"/>
        <v>Toma estatinas</v>
      </c>
      <c r="BO1269">
        <v>0</v>
      </c>
      <c r="BP1269" t="str">
        <f t="shared" si="658"/>
        <v>Sano</v>
      </c>
      <c r="BQ1269">
        <v>1</v>
      </c>
      <c r="BR1269" t="str">
        <f t="shared" si="659"/>
        <v>Enfermedad cardiovascular</v>
      </c>
    </row>
    <row r="1270" spans="1:70" x14ac:dyDescent="0.25">
      <c r="A1270" t="s">
        <v>1270</v>
      </c>
      <c r="B1270">
        <v>46</v>
      </c>
      <c r="C1270" t="str">
        <f t="shared" si="630"/>
        <v>Adulto</v>
      </c>
      <c r="D1270" t="s">
        <v>6</v>
      </c>
      <c r="E1270">
        <v>27.5</v>
      </c>
      <c r="F1270" t="str">
        <f t="shared" si="631"/>
        <v>Sobrepeso</v>
      </c>
      <c r="G1270">
        <v>1</v>
      </c>
      <c r="H1270" t="str">
        <f t="shared" si="632"/>
        <v>Tiene herencia</v>
      </c>
      <c r="I1270">
        <v>124</v>
      </c>
      <c r="J1270">
        <v>78</v>
      </c>
      <c r="K1270">
        <v>87</v>
      </c>
      <c r="L1270" t="str">
        <f t="shared" si="633"/>
        <v>Normal</v>
      </c>
      <c r="M1270">
        <v>61</v>
      </c>
      <c r="N1270" t="str">
        <f t="shared" si="634"/>
        <v>Normal</v>
      </c>
      <c r="O1270">
        <v>1</v>
      </c>
      <c r="P1270" t="str">
        <f t="shared" si="635"/>
        <v>Sin limitaciones</v>
      </c>
      <c r="Q1270">
        <v>0</v>
      </c>
      <c r="R1270" t="str">
        <f t="shared" si="636"/>
        <v>No tiene cetoacidosis</v>
      </c>
      <c r="S1270">
        <v>0</v>
      </c>
      <c r="T1270" t="str">
        <f t="shared" si="637"/>
        <v>No tiene Insuficiencia</v>
      </c>
      <c r="U1270">
        <v>1</v>
      </c>
      <c r="V1270" t="str">
        <f t="shared" si="638"/>
        <v>Hipertenso</v>
      </c>
      <c r="W1270">
        <v>0.9</v>
      </c>
      <c r="X1270" t="str">
        <f t="shared" si="627"/>
        <v>Normal</v>
      </c>
      <c r="Y1270">
        <v>33</v>
      </c>
      <c r="Z1270" t="str">
        <f t="shared" si="628"/>
        <v>Normal</v>
      </c>
      <c r="AA1270">
        <v>119</v>
      </c>
      <c r="AB1270" t="str">
        <f t="shared" si="639"/>
        <v>Normal</v>
      </c>
      <c r="AC1270">
        <v>27</v>
      </c>
      <c r="AD1270" t="str">
        <f t="shared" si="640"/>
        <v>Normal</v>
      </c>
      <c r="AE1270">
        <v>21</v>
      </c>
      <c r="AF1270" t="str">
        <f t="shared" si="641"/>
        <v>Normal</v>
      </c>
      <c r="AG1270">
        <v>2279</v>
      </c>
      <c r="AH1270" t="str">
        <f t="shared" si="642"/>
        <v>Poliuria</v>
      </c>
      <c r="AI1270">
        <v>1</v>
      </c>
      <c r="AJ1270" t="str">
        <f t="shared" si="643"/>
        <v>Diabetico</v>
      </c>
      <c r="AK1270">
        <v>100</v>
      </c>
      <c r="AL1270" t="str">
        <f t="shared" si="644"/>
        <v>Prediabetes</v>
      </c>
      <c r="AM1270">
        <v>5.5</v>
      </c>
      <c r="AN1270" t="str">
        <f t="shared" si="645"/>
        <v>Normal</v>
      </c>
      <c r="AO1270">
        <v>168</v>
      </c>
      <c r="AP1270" t="str">
        <f t="shared" si="646"/>
        <v>Normal</v>
      </c>
      <c r="AQ1270">
        <v>111</v>
      </c>
      <c r="AR1270" t="str">
        <f t="shared" si="647"/>
        <v>Casi normal</v>
      </c>
      <c r="AS1270">
        <v>68</v>
      </c>
      <c r="AT1270" t="str">
        <f t="shared" si="648"/>
        <v>Normal</v>
      </c>
      <c r="AU1270">
        <v>165</v>
      </c>
      <c r="AV1270" t="str">
        <f t="shared" si="649"/>
        <v>Alto</v>
      </c>
      <c r="AW1270">
        <v>138</v>
      </c>
      <c r="AX1270" t="str">
        <f t="shared" si="650"/>
        <v>Normal</v>
      </c>
      <c r="AY1270">
        <v>4.5999999999999996</v>
      </c>
      <c r="AZ1270" t="str">
        <f t="shared" si="651"/>
        <v>Normal</v>
      </c>
      <c r="BA1270">
        <v>13.6</v>
      </c>
      <c r="BB1270" t="str">
        <f t="shared" si="629"/>
        <v>Normal</v>
      </c>
      <c r="BC1270">
        <v>10</v>
      </c>
      <c r="BD1270" t="str">
        <f t="shared" si="652"/>
        <v>Normal</v>
      </c>
      <c r="BE1270">
        <v>2.8</v>
      </c>
      <c r="BF1270" t="str">
        <f t="shared" si="653"/>
        <v>Normal</v>
      </c>
      <c r="BG1270">
        <v>0</v>
      </c>
      <c r="BH1270" t="str">
        <f t="shared" si="654"/>
        <v>No Toma ECA</v>
      </c>
      <c r="BI1270">
        <v>1</v>
      </c>
      <c r="BJ1270" t="str">
        <f t="shared" si="655"/>
        <v>Toma ARB</v>
      </c>
      <c r="BK1270">
        <v>0</v>
      </c>
      <c r="BL1270" t="str">
        <f t="shared" si="656"/>
        <v>No toma diureticos</v>
      </c>
      <c r="BM1270">
        <v>0</v>
      </c>
      <c r="BN1270" t="str">
        <f t="shared" si="657"/>
        <v>No toma estatinas</v>
      </c>
      <c r="BO1270">
        <v>0</v>
      </c>
      <c r="BP1270" t="str">
        <f t="shared" si="658"/>
        <v>Sano</v>
      </c>
      <c r="BQ1270">
        <v>1</v>
      </c>
      <c r="BR1270" t="str">
        <f t="shared" si="659"/>
        <v>Enfermedad cardiovascular</v>
      </c>
    </row>
    <row r="1271" spans="1:70" x14ac:dyDescent="0.25">
      <c r="A1271" t="s">
        <v>1271</v>
      </c>
      <c r="B1271">
        <v>58</v>
      </c>
      <c r="C1271" t="str">
        <f t="shared" si="630"/>
        <v>Adulto</v>
      </c>
      <c r="D1271" t="s">
        <v>6</v>
      </c>
      <c r="E1271">
        <v>33.799999999999997</v>
      </c>
      <c r="F1271" t="str">
        <f t="shared" si="631"/>
        <v>Obesidad I</v>
      </c>
      <c r="G1271">
        <v>1</v>
      </c>
      <c r="H1271" t="str">
        <f t="shared" si="632"/>
        <v>Tiene herencia</v>
      </c>
      <c r="I1271">
        <v>189</v>
      </c>
      <c r="J1271">
        <v>109</v>
      </c>
      <c r="K1271">
        <v>91</v>
      </c>
      <c r="L1271" t="str">
        <f t="shared" si="633"/>
        <v>Normal</v>
      </c>
      <c r="M1271">
        <v>37</v>
      </c>
      <c r="N1271" t="str">
        <f t="shared" si="634"/>
        <v>Reducida</v>
      </c>
      <c r="O1271">
        <v>4</v>
      </c>
      <c r="P1271" t="str">
        <f t="shared" si="635"/>
        <v>Incapacidad</v>
      </c>
      <c r="Q1271">
        <v>0</v>
      </c>
      <c r="R1271" t="str">
        <f t="shared" si="636"/>
        <v>No tiene cetoacidosis</v>
      </c>
      <c r="S1271">
        <v>1</v>
      </c>
      <c r="T1271" t="str">
        <f t="shared" si="637"/>
        <v>Tiene Insuficiencia</v>
      </c>
      <c r="U1271">
        <v>1</v>
      </c>
      <c r="V1271" t="str">
        <f t="shared" si="638"/>
        <v>Hipertenso</v>
      </c>
      <c r="W1271">
        <v>1.7</v>
      </c>
      <c r="X1271" t="str">
        <f t="shared" si="627"/>
        <v>Alto</v>
      </c>
      <c r="Y1271">
        <v>69</v>
      </c>
      <c r="Z1271" t="str">
        <f t="shared" si="628"/>
        <v>Elevado</v>
      </c>
      <c r="AA1271">
        <v>27</v>
      </c>
      <c r="AB1271" t="str">
        <f t="shared" si="639"/>
        <v>Dismucion grave</v>
      </c>
      <c r="AC1271">
        <v>796</v>
      </c>
      <c r="AD1271" t="str">
        <f t="shared" si="640"/>
        <v>Proteinuria</v>
      </c>
      <c r="AE1271">
        <v>557</v>
      </c>
      <c r="AF1271" t="str">
        <f t="shared" si="641"/>
        <v>Macroalbuminuria</v>
      </c>
      <c r="AG1271">
        <v>378</v>
      </c>
      <c r="AH1271" t="str">
        <f t="shared" si="642"/>
        <v>Oliguria</v>
      </c>
      <c r="AI1271">
        <v>0</v>
      </c>
      <c r="AJ1271" t="str">
        <f t="shared" si="643"/>
        <v>No Diabetico</v>
      </c>
      <c r="AK1271">
        <v>177</v>
      </c>
      <c r="AL1271" t="str">
        <f t="shared" si="644"/>
        <v>Diabetes</v>
      </c>
      <c r="AM1271">
        <v>6.9</v>
      </c>
      <c r="AN1271" t="str">
        <f t="shared" si="645"/>
        <v>Diabetes</v>
      </c>
      <c r="AO1271">
        <v>317</v>
      </c>
      <c r="AP1271" t="str">
        <f t="shared" si="646"/>
        <v>Riesgo</v>
      </c>
      <c r="AQ1271">
        <v>208</v>
      </c>
      <c r="AR1271" t="str">
        <f t="shared" si="647"/>
        <v>Muy alto</v>
      </c>
      <c r="AS1271">
        <v>37</v>
      </c>
      <c r="AT1271" t="str">
        <f t="shared" si="648"/>
        <v>Bajo</v>
      </c>
      <c r="AU1271">
        <v>350</v>
      </c>
      <c r="AV1271" t="str">
        <f t="shared" si="649"/>
        <v>Alto</v>
      </c>
      <c r="AW1271">
        <v>132</v>
      </c>
      <c r="AX1271" t="str">
        <f t="shared" si="650"/>
        <v>Bajo</v>
      </c>
      <c r="AY1271">
        <v>6</v>
      </c>
      <c r="AZ1271" t="str">
        <f t="shared" si="651"/>
        <v>Alto</v>
      </c>
      <c r="BA1271">
        <v>8.9</v>
      </c>
      <c r="BB1271" t="str">
        <f t="shared" si="629"/>
        <v>Baja</v>
      </c>
      <c r="BC1271">
        <v>8.9</v>
      </c>
      <c r="BD1271" t="str">
        <f t="shared" si="652"/>
        <v>Normal</v>
      </c>
      <c r="BE1271">
        <v>4.7</v>
      </c>
      <c r="BF1271" t="str">
        <f t="shared" si="653"/>
        <v>Alto</v>
      </c>
      <c r="BG1271">
        <v>0</v>
      </c>
      <c r="BH1271" t="str">
        <f t="shared" si="654"/>
        <v>No Toma ECA</v>
      </c>
      <c r="BI1271">
        <v>1</v>
      </c>
      <c r="BJ1271" t="str">
        <f t="shared" si="655"/>
        <v>Toma ARB</v>
      </c>
      <c r="BK1271">
        <v>1</v>
      </c>
      <c r="BL1271" t="str">
        <f t="shared" si="656"/>
        <v>Toma diureticos</v>
      </c>
      <c r="BM1271">
        <v>1</v>
      </c>
      <c r="BN1271" t="str">
        <f t="shared" si="657"/>
        <v>Toma estatinas</v>
      </c>
      <c r="BO1271">
        <v>1</v>
      </c>
      <c r="BP1271" t="str">
        <f t="shared" si="658"/>
        <v>Enfermedad renal</v>
      </c>
      <c r="BQ1271">
        <v>1</v>
      </c>
      <c r="BR1271" t="str">
        <f t="shared" si="659"/>
        <v>Enfermedad cardiovascular</v>
      </c>
    </row>
    <row r="1272" spans="1:70" x14ac:dyDescent="0.25">
      <c r="A1272" t="s">
        <v>1272</v>
      </c>
      <c r="B1272">
        <v>55</v>
      </c>
      <c r="C1272" t="str">
        <f t="shared" si="630"/>
        <v>Adulto</v>
      </c>
      <c r="D1272" t="s">
        <v>1</v>
      </c>
      <c r="E1272">
        <v>21.8</v>
      </c>
      <c r="F1272" t="str">
        <f t="shared" si="631"/>
        <v>Peso Normal</v>
      </c>
      <c r="G1272">
        <v>1</v>
      </c>
      <c r="H1272" t="str">
        <f t="shared" si="632"/>
        <v>Tiene herencia</v>
      </c>
      <c r="I1272">
        <v>119</v>
      </c>
      <c r="J1272">
        <v>85</v>
      </c>
      <c r="K1272">
        <v>74</v>
      </c>
      <c r="L1272" t="str">
        <f t="shared" si="633"/>
        <v>Normal</v>
      </c>
      <c r="M1272">
        <v>52</v>
      </c>
      <c r="N1272" t="str">
        <f t="shared" si="634"/>
        <v>Normal</v>
      </c>
      <c r="O1272">
        <v>2</v>
      </c>
      <c r="P1272" t="str">
        <f t="shared" si="635"/>
        <v>Ligera limitaciones</v>
      </c>
      <c r="Q1272">
        <v>0</v>
      </c>
      <c r="R1272" t="str">
        <f t="shared" si="636"/>
        <v>No tiene cetoacidosis</v>
      </c>
      <c r="S1272">
        <v>0</v>
      </c>
      <c r="T1272" t="str">
        <f t="shared" si="637"/>
        <v>No tiene Insuficiencia</v>
      </c>
      <c r="U1272">
        <v>0</v>
      </c>
      <c r="V1272" t="str">
        <f t="shared" si="638"/>
        <v>Normotenso</v>
      </c>
      <c r="W1272">
        <v>0.8</v>
      </c>
      <c r="X1272" t="str">
        <f t="shared" si="627"/>
        <v>Normal</v>
      </c>
      <c r="Y1272">
        <v>19</v>
      </c>
      <c r="Z1272" t="str">
        <f t="shared" si="628"/>
        <v>Normal</v>
      </c>
      <c r="AA1272">
        <v>70</v>
      </c>
      <c r="AB1272" t="str">
        <f t="shared" si="639"/>
        <v>Funcion disminuida</v>
      </c>
      <c r="AC1272">
        <v>27</v>
      </c>
      <c r="AD1272" t="str">
        <f t="shared" si="640"/>
        <v>Normal</v>
      </c>
      <c r="AE1272">
        <v>24</v>
      </c>
      <c r="AF1272" t="str">
        <f t="shared" si="641"/>
        <v>Normal</v>
      </c>
      <c r="AG1272">
        <v>1491</v>
      </c>
      <c r="AH1272" t="str">
        <f t="shared" si="642"/>
        <v>Poliuria</v>
      </c>
      <c r="AI1272">
        <v>0</v>
      </c>
      <c r="AJ1272" t="str">
        <f t="shared" si="643"/>
        <v>No Diabetico</v>
      </c>
      <c r="AK1272">
        <v>125</v>
      </c>
      <c r="AL1272" t="str">
        <f t="shared" si="644"/>
        <v>Prediabetes</v>
      </c>
      <c r="AM1272">
        <v>5</v>
      </c>
      <c r="AN1272" t="str">
        <f t="shared" si="645"/>
        <v>Normal</v>
      </c>
      <c r="AO1272">
        <v>189</v>
      </c>
      <c r="AP1272" t="str">
        <f t="shared" si="646"/>
        <v>Normal</v>
      </c>
      <c r="AQ1272">
        <v>127</v>
      </c>
      <c r="AR1272" t="str">
        <f t="shared" si="647"/>
        <v>Casi normal</v>
      </c>
      <c r="AS1272">
        <v>43</v>
      </c>
      <c r="AT1272" t="str">
        <f t="shared" si="648"/>
        <v>Bajo</v>
      </c>
      <c r="AU1272">
        <v>107</v>
      </c>
      <c r="AV1272" t="str">
        <f t="shared" si="649"/>
        <v>Normal</v>
      </c>
      <c r="AW1272">
        <v>137</v>
      </c>
      <c r="AX1272" t="str">
        <f t="shared" si="650"/>
        <v>Normal</v>
      </c>
      <c r="AY1272">
        <v>3.9</v>
      </c>
      <c r="AZ1272" t="str">
        <f t="shared" si="651"/>
        <v>Normal</v>
      </c>
      <c r="BA1272">
        <v>15.4</v>
      </c>
      <c r="BB1272" t="str">
        <f t="shared" si="629"/>
        <v>Normal</v>
      </c>
      <c r="BC1272">
        <v>9.5</v>
      </c>
      <c r="BD1272" t="str">
        <f t="shared" si="652"/>
        <v>Normal</v>
      </c>
      <c r="BE1272">
        <v>4.4000000000000004</v>
      </c>
      <c r="BF1272" t="str">
        <f t="shared" si="653"/>
        <v>Normal</v>
      </c>
      <c r="BG1272">
        <v>1</v>
      </c>
      <c r="BH1272" t="str">
        <f t="shared" si="654"/>
        <v>Toma ECA</v>
      </c>
      <c r="BI1272">
        <v>0</v>
      </c>
      <c r="BJ1272" t="str">
        <f t="shared" si="655"/>
        <v>No toma ARB</v>
      </c>
      <c r="BK1272">
        <v>1</v>
      </c>
      <c r="BL1272" t="str">
        <f t="shared" si="656"/>
        <v>Toma diureticos</v>
      </c>
      <c r="BM1272">
        <v>0</v>
      </c>
      <c r="BN1272" t="str">
        <f t="shared" si="657"/>
        <v>No toma estatinas</v>
      </c>
      <c r="BO1272">
        <v>0</v>
      </c>
      <c r="BP1272" t="str">
        <f t="shared" si="658"/>
        <v>Sano</v>
      </c>
      <c r="BQ1272">
        <v>0</v>
      </c>
      <c r="BR1272" t="str">
        <f t="shared" si="659"/>
        <v>Sano</v>
      </c>
    </row>
    <row r="1273" spans="1:70" x14ac:dyDescent="0.25">
      <c r="A1273" t="s">
        <v>1273</v>
      </c>
      <c r="B1273">
        <v>80</v>
      </c>
      <c r="C1273" t="str">
        <f t="shared" si="630"/>
        <v>Adulto Mayor</v>
      </c>
      <c r="D1273" t="s">
        <v>1</v>
      </c>
      <c r="E1273">
        <v>31.9</v>
      </c>
      <c r="F1273" t="str">
        <f t="shared" si="631"/>
        <v>Obesidad I</v>
      </c>
      <c r="G1273">
        <v>1</v>
      </c>
      <c r="H1273" t="str">
        <f t="shared" si="632"/>
        <v>Tiene herencia</v>
      </c>
      <c r="I1273">
        <v>176</v>
      </c>
      <c r="J1273">
        <v>96</v>
      </c>
      <c r="K1273">
        <v>88</v>
      </c>
      <c r="L1273" t="str">
        <f t="shared" si="633"/>
        <v>Normal</v>
      </c>
      <c r="M1273">
        <v>40</v>
      </c>
      <c r="N1273" t="str">
        <f t="shared" si="634"/>
        <v>Reducida</v>
      </c>
      <c r="O1273">
        <v>3</v>
      </c>
      <c r="P1273" t="str">
        <f t="shared" si="635"/>
        <v>Limitacion marcada</v>
      </c>
      <c r="Q1273">
        <v>1</v>
      </c>
      <c r="R1273" t="str">
        <f t="shared" si="636"/>
        <v>Tiene cetoacidosis</v>
      </c>
      <c r="S1273">
        <v>0</v>
      </c>
      <c r="T1273" t="str">
        <f t="shared" si="637"/>
        <v>No tiene Insuficiencia</v>
      </c>
      <c r="U1273">
        <v>1</v>
      </c>
      <c r="V1273" t="str">
        <f t="shared" si="638"/>
        <v>Hipertenso</v>
      </c>
      <c r="W1273">
        <v>2.9</v>
      </c>
      <c r="X1273" t="str">
        <f t="shared" si="627"/>
        <v>Alto</v>
      </c>
      <c r="Y1273">
        <v>65</v>
      </c>
      <c r="Z1273" t="str">
        <f t="shared" si="628"/>
        <v>Elevado</v>
      </c>
      <c r="AA1273">
        <v>19</v>
      </c>
      <c r="AB1273" t="str">
        <f t="shared" si="639"/>
        <v>Dismucion grave</v>
      </c>
      <c r="AC1273">
        <v>2225</v>
      </c>
      <c r="AD1273" t="str">
        <f t="shared" si="640"/>
        <v>Proteinuria</v>
      </c>
      <c r="AE1273">
        <v>1780</v>
      </c>
      <c r="AF1273" t="str">
        <f t="shared" si="641"/>
        <v>Macroalbuminuria</v>
      </c>
      <c r="AG1273">
        <v>557</v>
      </c>
      <c r="AH1273" t="str">
        <f t="shared" si="642"/>
        <v>Poliuria</v>
      </c>
      <c r="AI1273">
        <v>0</v>
      </c>
      <c r="AJ1273" t="str">
        <f t="shared" si="643"/>
        <v>No Diabetico</v>
      </c>
      <c r="AK1273">
        <v>175</v>
      </c>
      <c r="AL1273" t="str">
        <f t="shared" si="644"/>
        <v>Diabetes</v>
      </c>
      <c r="AM1273">
        <v>9.5</v>
      </c>
      <c r="AN1273" t="str">
        <f t="shared" si="645"/>
        <v>Diabetes</v>
      </c>
      <c r="AO1273">
        <v>302</v>
      </c>
      <c r="AP1273" t="str">
        <f t="shared" si="646"/>
        <v>Riesgo</v>
      </c>
      <c r="AQ1273">
        <v>214</v>
      </c>
      <c r="AR1273" t="str">
        <f t="shared" si="647"/>
        <v>Muy alto</v>
      </c>
      <c r="AS1273">
        <v>33</v>
      </c>
      <c r="AT1273" t="str">
        <f t="shared" si="648"/>
        <v>Bajo</v>
      </c>
      <c r="AU1273">
        <v>232</v>
      </c>
      <c r="AV1273" t="str">
        <f t="shared" si="649"/>
        <v>Alto</v>
      </c>
      <c r="AW1273">
        <v>132</v>
      </c>
      <c r="AX1273" t="str">
        <f t="shared" si="650"/>
        <v>Bajo</v>
      </c>
      <c r="AY1273">
        <v>6.7</v>
      </c>
      <c r="AZ1273" t="str">
        <f t="shared" si="651"/>
        <v>Alto</v>
      </c>
      <c r="BA1273">
        <v>10.3</v>
      </c>
      <c r="BB1273" t="str">
        <f t="shared" si="629"/>
        <v>Baja</v>
      </c>
      <c r="BC1273">
        <v>7.6</v>
      </c>
      <c r="BD1273" t="str">
        <f t="shared" si="652"/>
        <v>Bajo</v>
      </c>
      <c r="BE1273">
        <v>5.2</v>
      </c>
      <c r="BF1273" t="str">
        <f t="shared" si="653"/>
        <v>Alto</v>
      </c>
      <c r="BG1273">
        <v>1</v>
      </c>
      <c r="BH1273" t="str">
        <f t="shared" si="654"/>
        <v>Toma ECA</v>
      </c>
      <c r="BI1273">
        <v>1</v>
      </c>
      <c r="BJ1273" t="str">
        <f t="shared" si="655"/>
        <v>Toma ARB</v>
      </c>
      <c r="BK1273">
        <v>0</v>
      </c>
      <c r="BL1273" t="str">
        <f t="shared" si="656"/>
        <v>No toma diureticos</v>
      </c>
      <c r="BM1273">
        <v>1</v>
      </c>
      <c r="BN1273" t="str">
        <f t="shared" si="657"/>
        <v>Toma estatinas</v>
      </c>
      <c r="BO1273">
        <v>1</v>
      </c>
      <c r="BP1273" t="str">
        <f t="shared" si="658"/>
        <v>Enfermedad renal</v>
      </c>
      <c r="BQ1273">
        <v>1</v>
      </c>
      <c r="BR1273" t="str">
        <f t="shared" si="659"/>
        <v>Enfermedad cardiovascular</v>
      </c>
    </row>
    <row r="1274" spans="1:70" x14ac:dyDescent="0.25">
      <c r="A1274" t="s">
        <v>1274</v>
      </c>
      <c r="B1274">
        <v>55</v>
      </c>
      <c r="C1274" t="str">
        <f t="shared" si="630"/>
        <v>Adulto</v>
      </c>
      <c r="D1274" t="s">
        <v>1</v>
      </c>
      <c r="E1274">
        <v>25.6</v>
      </c>
      <c r="F1274" t="str">
        <f t="shared" si="631"/>
        <v>Sobrepeso</v>
      </c>
      <c r="G1274">
        <v>0</v>
      </c>
      <c r="H1274" t="str">
        <f t="shared" si="632"/>
        <v>No tiene herencia</v>
      </c>
      <c r="I1274">
        <v>165</v>
      </c>
      <c r="J1274">
        <v>102</v>
      </c>
      <c r="K1274">
        <v>104</v>
      </c>
      <c r="L1274" t="str">
        <f t="shared" si="633"/>
        <v>Taquicardia</v>
      </c>
      <c r="M1274">
        <v>27</v>
      </c>
      <c r="N1274" t="str">
        <f t="shared" si="634"/>
        <v>Reducida</v>
      </c>
      <c r="O1274">
        <v>4</v>
      </c>
      <c r="P1274" t="str">
        <f t="shared" si="635"/>
        <v>Incapacidad</v>
      </c>
      <c r="Q1274">
        <v>0</v>
      </c>
      <c r="R1274" t="str">
        <f t="shared" si="636"/>
        <v>No tiene cetoacidosis</v>
      </c>
      <c r="S1274">
        <v>0</v>
      </c>
      <c r="T1274" t="str">
        <f t="shared" si="637"/>
        <v>No tiene Insuficiencia</v>
      </c>
      <c r="U1274">
        <v>1</v>
      </c>
      <c r="V1274" t="str">
        <f t="shared" si="638"/>
        <v>Hipertenso</v>
      </c>
      <c r="W1274">
        <v>3</v>
      </c>
      <c r="X1274" t="str">
        <f t="shared" si="627"/>
        <v>Alto</v>
      </c>
      <c r="Y1274">
        <v>106</v>
      </c>
      <c r="Z1274" t="str">
        <f t="shared" si="628"/>
        <v>Riesgo</v>
      </c>
      <c r="AA1274">
        <v>51</v>
      </c>
      <c r="AB1274" t="str">
        <f t="shared" si="639"/>
        <v>Funcion disminuida moderada</v>
      </c>
      <c r="AC1274">
        <v>1029</v>
      </c>
      <c r="AD1274" t="str">
        <f t="shared" si="640"/>
        <v>Proteinuria</v>
      </c>
      <c r="AE1274">
        <v>720</v>
      </c>
      <c r="AF1274" t="str">
        <f t="shared" si="641"/>
        <v>Macroalbuminuria</v>
      </c>
      <c r="AG1274">
        <v>816</v>
      </c>
      <c r="AH1274" t="str">
        <f t="shared" si="642"/>
        <v>Poliuria</v>
      </c>
      <c r="AI1274">
        <v>1</v>
      </c>
      <c r="AJ1274" t="str">
        <f t="shared" si="643"/>
        <v>Diabetico</v>
      </c>
      <c r="AK1274">
        <v>127</v>
      </c>
      <c r="AL1274" t="str">
        <f t="shared" si="644"/>
        <v>Diabetes</v>
      </c>
      <c r="AM1274">
        <v>8.8000000000000007</v>
      </c>
      <c r="AN1274" t="str">
        <f t="shared" si="645"/>
        <v>Diabetes</v>
      </c>
      <c r="AO1274">
        <v>236</v>
      </c>
      <c r="AP1274" t="str">
        <f t="shared" si="646"/>
        <v>Alto</v>
      </c>
      <c r="AQ1274">
        <v>184</v>
      </c>
      <c r="AR1274" t="str">
        <f t="shared" si="647"/>
        <v>Alto</v>
      </c>
      <c r="AS1274">
        <v>27</v>
      </c>
      <c r="AT1274" t="str">
        <f t="shared" si="648"/>
        <v>Bajo</v>
      </c>
      <c r="AU1274">
        <v>184</v>
      </c>
      <c r="AV1274" t="str">
        <f t="shared" si="649"/>
        <v>Alto</v>
      </c>
      <c r="AW1274">
        <v>125</v>
      </c>
      <c r="AX1274" t="str">
        <f t="shared" si="650"/>
        <v>Bajo</v>
      </c>
      <c r="AY1274">
        <v>7</v>
      </c>
      <c r="AZ1274" t="str">
        <f t="shared" si="651"/>
        <v>Alto</v>
      </c>
      <c r="BA1274">
        <v>9.1999999999999993</v>
      </c>
      <c r="BB1274" t="str">
        <f t="shared" si="629"/>
        <v>Baja</v>
      </c>
      <c r="BC1274">
        <v>8.5</v>
      </c>
      <c r="BD1274" t="str">
        <f t="shared" si="652"/>
        <v>Normal</v>
      </c>
      <c r="BE1274">
        <v>7.3</v>
      </c>
      <c r="BF1274" t="str">
        <f t="shared" si="653"/>
        <v>Alto</v>
      </c>
      <c r="BG1274">
        <v>1</v>
      </c>
      <c r="BH1274" t="str">
        <f t="shared" si="654"/>
        <v>Toma ECA</v>
      </c>
      <c r="BI1274">
        <v>1</v>
      </c>
      <c r="BJ1274" t="str">
        <f t="shared" si="655"/>
        <v>Toma ARB</v>
      </c>
      <c r="BK1274">
        <v>1</v>
      </c>
      <c r="BL1274" t="str">
        <f t="shared" si="656"/>
        <v>Toma diureticos</v>
      </c>
      <c r="BM1274">
        <v>1</v>
      </c>
      <c r="BN1274" t="str">
        <f t="shared" si="657"/>
        <v>Toma estatinas</v>
      </c>
      <c r="BO1274">
        <v>1</v>
      </c>
      <c r="BP1274" t="str">
        <f t="shared" si="658"/>
        <v>Enfermedad renal</v>
      </c>
      <c r="BQ1274">
        <v>0</v>
      </c>
      <c r="BR1274" t="str">
        <f t="shared" si="659"/>
        <v>Sano</v>
      </c>
    </row>
    <row r="1275" spans="1:70" x14ac:dyDescent="0.25">
      <c r="A1275" t="s">
        <v>1275</v>
      </c>
      <c r="B1275">
        <v>60</v>
      </c>
      <c r="C1275" t="str">
        <f t="shared" si="630"/>
        <v>Adulto Mayor</v>
      </c>
      <c r="D1275" t="s">
        <v>1</v>
      </c>
      <c r="E1275">
        <v>20.399999999999999</v>
      </c>
      <c r="F1275" t="str">
        <f t="shared" si="631"/>
        <v>Peso Normal</v>
      </c>
      <c r="G1275">
        <v>1</v>
      </c>
      <c r="H1275" t="str">
        <f t="shared" si="632"/>
        <v>Tiene herencia</v>
      </c>
      <c r="I1275">
        <v>103</v>
      </c>
      <c r="J1275">
        <v>70</v>
      </c>
      <c r="K1275">
        <v>69</v>
      </c>
      <c r="L1275" t="str">
        <f t="shared" si="633"/>
        <v>Normal</v>
      </c>
      <c r="M1275">
        <v>55</v>
      </c>
      <c r="N1275" t="str">
        <f t="shared" si="634"/>
        <v>Normal</v>
      </c>
      <c r="O1275">
        <v>1</v>
      </c>
      <c r="P1275" t="str">
        <f t="shared" si="635"/>
        <v>Sin limitaciones</v>
      </c>
      <c r="Q1275">
        <v>0</v>
      </c>
      <c r="R1275" t="str">
        <f t="shared" si="636"/>
        <v>No tiene cetoacidosis</v>
      </c>
      <c r="S1275">
        <v>0</v>
      </c>
      <c r="T1275" t="str">
        <f t="shared" si="637"/>
        <v>No tiene Insuficiencia</v>
      </c>
      <c r="U1275">
        <v>1</v>
      </c>
      <c r="V1275" t="str">
        <f t="shared" si="638"/>
        <v>Hipertenso</v>
      </c>
      <c r="W1275">
        <v>1</v>
      </c>
      <c r="X1275" t="str">
        <f t="shared" si="627"/>
        <v>Normal</v>
      </c>
      <c r="Y1275">
        <v>30</v>
      </c>
      <c r="Z1275" t="str">
        <f t="shared" si="628"/>
        <v>Normal</v>
      </c>
      <c r="AA1275">
        <v>102</v>
      </c>
      <c r="AB1275" t="str">
        <f t="shared" si="639"/>
        <v>Normal</v>
      </c>
      <c r="AC1275">
        <v>10</v>
      </c>
      <c r="AD1275" t="str">
        <f t="shared" si="640"/>
        <v>Normal</v>
      </c>
      <c r="AE1275">
        <v>8</v>
      </c>
      <c r="AF1275" t="str">
        <f t="shared" si="641"/>
        <v>Normal</v>
      </c>
      <c r="AG1275">
        <v>1915</v>
      </c>
      <c r="AH1275" t="str">
        <f t="shared" si="642"/>
        <v>Poliuria</v>
      </c>
      <c r="AI1275">
        <v>0</v>
      </c>
      <c r="AJ1275" t="str">
        <f t="shared" si="643"/>
        <v>No Diabetico</v>
      </c>
      <c r="AK1275">
        <v>91</v>
      </c>
      <c r="AL1275" t="str">
        <f t="shared" si="644"/>
        <v>Normal</v>
      </c>
      <c r="AM1275">
        <v>6.3</v>
      </c>
      <c r="AN1275" t="str">
        <f t="shared" si="645"/>
        <v>Prediabetes</v>
      </c>
      <c r="AO1275">
        <v>171</v>
      </c>
      <c r="AP1275" t="str">
        <f t="shared" si="646"/>
        <v>Normal</v>
      </c>
      <c r="AQ1275">
        <v>97</v>
      </c>
      <c r="AR1275" t="str">
        <f t="shared" si="647"/>
        <v>Normal</v>
      </c>
      <c r="AS1275">
        <v>49</v>
      </c>
      <c r="AT1275" t="str">
        <f t="shared" si="648"/>
        <v>Bajo</v>
      </c>
      <c r="AU1275">
        <v>103</v>
      </c>
      <c r="AV1275" t="str">
        <f t="shared" si="649"/>
        <v>Normal</v>
      </c>
      <c r="AW1275">
        <v>138</v>
      </c>
      <c r="AX1275" t="str">
        <f t="shared" si="650"/>
        <v>Normal</v>
      </c>
      <c r="AY1275">
        <v>3.8</v>
      </c>
      <c r="AZ1275" t="str">
        <f t="shared" si="651"/>
        <v>Normal</v>
      </c>
      <c r="BA1275">
        <v>14.9</v>
      </c>
      <c r="BB1275" t="str">
        <f t="shared" si="629"/>
        <v>Normal</v>
      </c>
      <c r="BC1275">
        <v>9.6</v>
      </c>
      <c r="BD1275" t="str">
        <f t="shared" si="652"/>
        <v>Normal</v>
      </c>
      <c r="BE1275">
        <v>4.5</v>
      </c>
      <c r="BF1275" t="str">
        <f t="shared" si="653"/>
        <v>Normal</v>
      </c>
      <c r="BG1275">
        <v>1</v>
      </c>
      <c r="BH1275" t="str">
        <f t="shared" si="654"/>
        <v>Toma ECA</v>
      </c>
      <c r="BI1275">
        <v>1</v>
      </c>
      <c r="BJ1275" t="str">
        <f t="shared" si="655"/>
        <v>Toma ARB</v>
      </c>
      <c r="BK1275">
        <v>0</v>
      </c>
      <c r="BL1275" t="str">
        <f t="shared" si="656"/>
        <v>No toma diureticos</v>
      </c>
      <c r="BM1275">
        <v>1</v>
      </c>
      <c r="BN1275" t="str">
        <f t="shared" si="657"/>
        <v>Toma estatinas</v>
      </c>
      <c r="BO1275">
        <v>0</v>
      </c>
      <c r="BP1275" t="str">
        <f t="shared" si="658"/>
        <v>Sano</v>
      </c>
      <c r="BQ1275">
        <v>1</v>
      </c>
      <c r="BR1275" t="str">
        <f t="shared" si="659"/>
        <v>Enfermedad cardiovascular</v>
      </c>
    </row>
    <row r="1276" spans="1:70" x14ac:dyDescent="0.25">
      <c r="A1276" t="s">
        <v>1276</v>
      </c>
      <c r="B1276">
        <v>35</v>
      </c>
      <c r="C1276" t="str">
        <f t="shared" si="630"/>
        <v>Adulto</v>
      </c>
      <c r="D1276" t="s">
        <v>1</v>
      </c>
      <c r="E1276">
        <v>25.6</v>
      </c>
      <c r="F1276" t="str">
        <f t="shared" si="631"/>
        <v>Sobrepeso</v>
      </c>
      <c r="G1276">
        <v>1</v>
      </c>
      <c r="H1276" t="str">
        <f t="shared" si="632"/>
        <v>Tiene herencia</v>
      </c>
      <c r="I1276">
        <v>106</v>
      </c>
      <c r="J1276">
        <v>74</v>
      </c>
      <c r="K1276">
        <v>66</v>
      </c>
      <c r="L1276" t="str">
        <f t="shared" si="633"/>
        <v>Normal</v>
      </c>
      <c r="M1276">
        <v>63</v>
      </c>
      <c r="N1276" t="str">
        <f t="shared" si="634"/>
        <v>Normal</v>
      </c>
      <c r="O1276">
        <v>2</v>
      </c>
      <c r="P1276" t="str">
        <f t="shared" si="635"/>
        <v>Ligera limitaciones</v>
      </c>
      <c r="Q1276">
        <v>0</v>
      </c>
      <c r="R1276" t="str">
        <f t="shared" si="636"/>
        <v>No tiene cetoacidosis</v>
      </c>
      <c r="S1276">
        <v>0</v>
      </c>
      <c r="T1276" t="str">
        <f t="shared" si="637"/>
        <v>No tiene Insuficiencia</v>
      </c>
      <c r="U1276">
        <v>1</v>
      </c>
      <c r="V1276" t="str">
        <f t="shared" si="638"/>
        <v>Hipertenso</v>
      </c>
      <c r="W1276">
        <v>0.7</v>
      </c>
      <c r="X1276" t="str">
        <f t="shared" si="627"/>
        <v>Normal</v>
      </c>
      <c r="Y1276">
        <v>34</v>
      </c>
      <c r="Z1276" t="str">
        <f t="shared" si="628"/>
        <v>Normal</v>
      </c>
      <c r="AA1276">
        <v>81</v>
      </c>
      <c r="AB1276" t="str">
        <f t="shared" si="639"/>
        <v>Funcion disminuida</v>
      </c>
      <c r="AC1276">
        <v>29</v>
      </c>
      <c r="AD1276" t="str">
        <f t="shared" si="640"/>
        <v>Normal</v>
      </c>
      <c r="AE1276">
        <v>20</v>
      </c>
      <c r="AF1276" t="str">
        <f t="shared" si="641"/>
        <v>Normal</v>
      </c>
      <c r="AG1276">
        <v>1863</v>
      </c>
      <c r="AH1276" t="str">
        <f t="shared" si="642"/>
        <v>Poliuria</v>
      </c>
      <c r="AI1276">
        <v>1</v>
      </c>
      <c r="AJ1276" t="str">
        <f t="shared" si="643"/>
        <v>Diabetico</v>
      </c>
      <c r="AK1276">
        <v>123</v>
      </c>
      <c r="AL1276" t="str">
        <f t="shared" si="644"/>
        <v>Prediabetes</v>
      </c>
      <c r="AM1276">
        <v>6.2</v>
      </c>
      <c r="AN1276" t="str">
        <f t="shared" si="645"/>
        <v>Prediabetes</v>
      </c>
      <c r="AO1276">
        <v>171</v>
      </c>
      <c r="AP1276" t="str">
        <f t="shared" si="646"/>
        <v>Normal</v>
      </c>
      <c r="AQ1276">
        <v>108</v>
      </c>
      <c r="AR1276" t="str">
        <f t="shared" si="647"/>
        <v>Casi normal</v>
      </c>
      <c r="AS1276">
        <v>42</v>
      </c>
      <c r="AT1276" t="str">
        <f t="shared" si="648"/>
        <v>Bajo</v>
      </c>
      <c r="AU1276">
        <v>143</v>
      </c>
      <c r="AV1276" t="str">
        <f t="shared" si="649"/>
        <v>Normal</v>
      </c>
      <c r="AW1276">
        <v>138</v>
      </c>
      <c r="AX1276" t="str">
        <f t="shared" si="650"/>
        <v>Normal</v>
      </c>
      <c r="AY1276">
        <v>5</v>
      </c>
      <c r="AZ1276" t="str">
        <f t="shared" si="651"/>
        <v>Normal</v>
      </c>
      <c r="BA1276">
        <v>12.6</v>
      </c>
      <c r="BB1276" t="str">
        <f t="shared" si="629"/>
        <v>Baja</v>
      </c>
      <c r="BC1276">
        <v>10.199999999999999</v>
      </c>
      <c r="BD1276" t="str">
        <f t="shared" si="652"/>
        <v>Normal</v>
      </c>
      <c r="BE1276">
        <v>3.5</v>
      </c>
      <c r="BF1276" t="str">
        <f t="shared" si="653"/>
        <v>Normal</v>
      </c>
      <c r="BG1276">
        <v>1</v>
      </c>
      <c r="BH1276" t="str">
        <f t="shared" si="654"/>
        <v>Toma ECA</v>
      </c>
      <c r="BI1276">
        <v>0</v>
      </c>
      <c r="BJ1276" t="str">
        <f t="shared" si="655"/>
        <v>No toma ARB</v>
      </c>
      <c r="BK1276">
        <v>1</v>
      </c>
      <c r="BL1276" t="str">
        <f t="shared" si="656"/>
        <v>Toma diureticos</v>
      </c>
      <c r="BM1276">
        <v>1</v>
      </c>
      <c r="BN1276" t="str">
        <f t="shared" si="657"/>
        <v>Toma estatinas</v>
      </c>
      <c r="BO1276">
        <v>0</v>
      </c>
      <c r="BP1276" t="str">
        <f t="shared" si="658"/>
        <v>Sano</v>
      </c>
      <c r="BQ1276">
        <v>1</v>
      </c>
      <c r="BR1276" t="str">
        <f t="shared" si="659"/>
        <v>Enfermedad cardiovascular</v>
      </c>
    </row>
    <row r="1277" spans="1:70" x14ac:dyDescent="0.25">
      <c r="A1277" t="s">
        <v>1277</v>
      </c>
      <c r="B1277">
        <v>85</v>
      </c>
      <c r="C1277" t="str">
        <f t="shared" si="630"/>
        <v>Adulto Mayor</v>
      </c>
      <c r="D1277" t="s">
        <v>1</v>
      </c>
      <c r="E1277">
        <v>30.7</v>
      </c>
      <c r="F1277" t="str">
        <f t="shared" si="631"/>
        <v>Obesidad I</v>
      </c>
      <c r="G1277">
        <v>1</v>
      </c>
      <c r="H1277" t="str">
        <f t="shared" si="632"/>
        <v>Tiene herencia</v>
      </c>
      <c r="I1277">
        <v>161</v>
      </c>
      <c r="J1277">
        <v>97</v>
      </c>
      <c r="K1277">
        <v>94</v>
      </c>
      <c r="L1277" t="str">
        <f t="shared" si="633"/>
        <v>Normal</v>
      </c>
      <c r="M1277">
        <v>34</v>
      </c>
      <c r="N1277" t="str">
        <f t="shared" si="634"/>
        <v>Reducida</v>
      </c>
      <c r="O1277">
        <v>4</v>
      </c>
      <c r="P1277" t="str">
        <f t="shared" si="635"/>
        <v>Incapacidad</v>
      </c>
      <c r="Q1277">
        <v>1</v>
      </c>
      <c r="R1277" t="str">
        <f t="shared" si="636"/>
        <v>Tiene cetoacidosis</v>
      </c>
      <c r="S1277">
        <v>1</v>
      </c>
      <c r="T1277" t="str">
        <f t="shared" si="637"/>
        <v>Tiene Insuficiencia</v>
      </c>
      <c r="U1277">
        <v>1</v>
      </c>
      <c r="V1277" t="str">
        <f t="shared" si="638"/>
        <v>Hipertenso</v>
      </c>
      <c r="W1277">
        <v>4.2</v>
      </c>
      <c r="X1277" t="str">
        <f t="shared" si="627"/>
        <v>Alto</v>
      </c>
      <c r="Y1277">
        <v>65</v>
      </c>
      <c r="Z1277" t="str">
        <f t="shared" si="628"/>
        <v>Elevado</v>
      </c>
      <c r="AA1277">
        <v>34</v>
      </c>
      <c r="AB1277" t="str">
        <f t="shared" si="639"/>
        <v>Funcion disminuida moderada</v>
      </c>
      <c r="AC1277">
        <v>372</v>
      </c>
      <c r="AD1277" t="str">
        <f t="shared" si="640"/>
        <v>Proteinuria</v>
      </c>
      <c r="AE1277">
        <v>297</v>
      </c>
      <c r="AF1277" t="str">
        <f t="shared" si="641"/>
        <v>Microalbuminuria</v>
      </c>
      <c r="AG1277">
        <v>688</v>
      </c>
      <c r="AH1277" t="str">
        <f t="shared" si="642"/>
        <v>Poliuria</v>
      </c>
      <c r="AI1277">
        <v>1</v>
      </c>
      <c r="AJ1277" t="str">
        <f t="shared" si="643"/>
        <v>Diabetico</v>
      </c>
      <c r="AK1277">
        <v>204</v>
      </c>
      <c r="AL1277" t="str">
        <f t="shared" si="644"/>
        <v>Diabetes</v>
      </c>
      <c r="AM1277">
        <v>10.9</v>
      </c>
      <c r="AN1277" t="str">
        <f t="shared" si="645"/>
        <v>Diabetes</v>
      </c>
      <c r="AO1277">
        <v>207</v>
      </c>
      <c r="AP1277" t="str">
        <f t="shared" si="646"/>
        <v>Alto</v>
      </c>
      <c r="AQ1277">
        <v>216</v>
      </c>
      <c r="AR1277" t="str">
        <f t="shared" si="647"/>
        <v>Muy alto</v>
      </c>
      <c r="AS1277">
        <v>39</v>
      </c>
      <c r="AT1277" t="str">
        <f t="shared" si="648"/>
        <v>Bajo</v>
      </c>
      <c r="AU1277">
        <v>437</v>
      </c>
      <c r="AV1277" t="str">
        <f t="shared" si="649"/>
        <v>Alto</v>
      </c>
      <c r="AW1277">
        <v>136</v>
      </c>
      <c r="AX1277" t="str">
        <f t="shared" si="650"/>
        <v>Normal</v>
      </c>
      <c r="AY1277">
        <v>5.2</v>
      </c>
      <c r="AZ1277" t="str">
        <f t="shared" si="651"/>
        <v>Alto</v>
      </c>
      <c r="BA1277">
        <v>8.9</v>
      </c>
      <c r="BB1277" t="str">
        <f t="shared" si="629"/>
        <v>Baja</v>
      </c>
      <c r="BC1277">
        <v>8</v>
      </c>
      <c r="BD1277" t="str">
        <f t="shared" si="652"/>
        <v>Bajo</v>
      </c>
      <c r="BE1277">
        <v>7.2</v>
      </c>
      <c r="BF1277" t="str">
        <f t="shared" si="653"/>
        <v>Alto</v>
      </c>
      <c r="BG1277">
        <v>1</v>
      </c>
      <c r="BH1277" t="str">
        <f t="shared" si="654"/>
        <v>Toma ECA</v>
      </c>
      <c r="BI1277">
        <v>1</v>
      </c>
      <c r="BJ1277" t="str">
        <f t="shared" si="655"/>
        <v>Toma ARB</v>
      </c>
      <c r="BK1277">
        <v>1</v>
      </c>
      <c r="BL1277" t="str">
        <f t="shared" si="656"/>
        <v>Toma diureticos</v>
      </c>
      <c r="BM1277">
        <v>1</v>
      </c>
      <c r="BN1277" t="str">
        <f t="shared" si="657"/>
        <v>Toma estatinas</v>
      </c>
      <c r="BO1277">
        <v>1</v>
      </c>
      <c r="BP1277" t="str">
        <f t="shared" si="658"/>
        <v>Enfermedad renal</v>
      </c>
      <c r="BQ1277">
        <v>1</v>
      </c>
      <c r="BR1277" t="str">
        <f t="shared" si="659"/>
        <v>Enfermedad cardiovascular</v>
      </c>
    </row>
    <row r="1278" spans="1:70" x14ac:dyDescent="0.25">
      <c r="A1278" t="s">
        <v>1278</v>
      </c>
      <c r="B1278">
        <v>59</v>
      </c>
      <c r="C1278" t="str">
        <f t="shared" si="630"/>
        <v>Adulto</v>
      </c>
      <c r="D1278" t="s">
        <v>1</v>
      </c>
      <c r="E1278">
        <v>29</v>
      </c>
      <c r="F1278" t="str">
        <f t="shared" si="631"/>
        <v>Sobrepeso</v>
      </c>
      <c r="G1278">
        <v>0</v>
      </c>
      <c r="H1278" t="str">
        <f t="shared" si="632"/>
        <v>No tiene herencia</v>
      </c>
      <c r="I1278">
        <v>182</v>
      </c>
      <c r="J1278">
        <v>108</v>
      </c>
      <c r="K1278">
        <v>83</v>
      </c>
      <c r="L1278" t="str">
        <f t="shared" si="633"/>
        <v>Normal</v>
      </c>
      <c r="M1278">
        <v>37</v>
      </c>
      <c r="N1278" t="str">
        <f t="shared" si="634"/>
        <v>Reducida</v>
      </c>
      <c r="O1278">
        <v>3</v>
      </c>
      <c r="P1278" t="str">
        <f t="shared" si="635"/>
        <v>Limitacion marcada</v>
      </c>
      <c r="Q1278">
        <v>1</v>
      </c>
      <c r="R1278" t="str">
        <f t="shared" si="636"/>
        <v>Tiene cetoacidosis</v>
      </c>
      <c r="S1278">
        <v>1</v>
      </c>
      <c r="T1278" t="str">
        <f t="shared" si="637"/>
        <v>Tiene Insuficiencia</v>
      </c>
      <c r="U1278">
        <v>1</v>
      </c>
      <c r="V1278" t="str">
        <f t="shared" si="638"/>
        <v>Hipertenso</v>
      </c>
      <c r="W1278">
        <v>2.8</v>
      </c>
      <c r="X1278" t="str">
        <f t="shared" si="627"/>
        <v>Alto</v>
      </c>
      <c r="Y1278">
        <v>78</v>
      </c>
      <c r="Z1278" t="str">
        <f t="shared" si="628"/>
        <v>Elevado</v>
      </c>
      <c r="AA1278">
        <v>50</v>
      </c>
      <c r="AB1278" t="str">
        <f t="shared" si="639"/>
        <v>Funcion disminuida moderada</v>
      </c>
      <c r="AC1278">
        <v>2237</v>
      </c>
      <c r="AD1278" t="str">
        <f t="shared" si="640"/>
        <v>Proteinuria</v>
      </c>
      <c r="AE1278">
        <v>1789</v>
      </c>
      <c r="AF1278" t="str">
        <f t="shared" si="641"/>
        <v>Macroalbuminuria</v>
      </c>
      <c r="AG1278">
        <v>607</v>
      </c>
      <c r="AH1278" t="str">
        <f t="shared" si="642"/>
        <v>Poliuria</v>
      </c>
      <c r="AI1278">
        <v>0</v>
      </c>
      <c r="AJ1278" t="str">
        <f t="shared" si="643"/>
        <v>No Diabetico</v>
      </c>
      <c r="AK1278">
        <v>174</v>
      </c>
      <c r="AL1278" t="str">
        <f t="shared" si="644"/>
        <v>Diabetes</v>
      </c>
      <c r="AM1278">
        <v>8.6</v>
      </c>
      <c r="AN1278" t="str">
        <f t="shared" si="645"/>
        <v>Diabetes</v>
      </c>
      <c r="AO1278">
        <v>318</v>
      </c>
      <c r="AP1278" t="str">
        <f t="shared" si="646"/>
        <v>Riesgo</v>
      </c>
      <c r="AQ1278">
        <v>164</v>
      </c>
      <c r="AR1278" t="str">
        <f t="shared" si="647"/>
        <v>Alto</v>
      </c>
      <c r="AS1278">
        <v>28</v>
      </c>
      <c r="AT1278" t="str">
        <f t="shared" si="648"/>
        <v>Bajo</v>
      </c>
      <c r="AU1278">
        <v>271</v>
      </c>
      <c r="AV1278" t="str">
        <f t="shared" si="649"/>
        <v>Alto</v>
      </c>
      <c r="AW1278">
        <v>135</v>
      </c>
      <c r="AX1278" t="str">
        <f t="shared" si="650"/>
        <v>Normal</v>
      </c>
      <c r="AY1278">
        <v>6.6</v>
      </c>
      <c r="AZ1278" t="str">
        <f t="shared" si="651"/>
        <v>Alto</v>
      </c>
      <c r="BA1278">
        <v>7.5</v>
      </c>
      <c r="BB1278" t="str">
        <f t="shared" si="629"/>
        <v>Baja</v>
      </c>
      <c r="BC1278">
        <v>8.6</v>
      </c>
      <c r="BD1278" t="str">
        <f t="shared" si="652"/>
        <v>Normal</v>
      </c>
      <c r="BE1278">
        <v>5.4</v>
      </c>
      <c r="BF1278" t="str">
        <f t="shared" si="653"/>
        <v>Alto</v>
      </c>
      <c r="BG1278">
        <v>1</v>
      </c>
      <c r="BH1278" t="str">
        <f t="shared" si="654"/>
        <v>Toma ECA</v>
      </c>
      <c r="BI1278">
        <v>1</v>
      </c>
      <c r="BJ1278" t="str">
        <f t="shared" si="655"/>
        <v>Toma ARB</v>
      </c>
      <c r="BK1278">
        <v>1</v>
      </c>
      <c r="BL1278" t="str">
        <f t="shared" si="656"/>
        <v>Toma diureticos</v>
      </c>
      <c r="BM1278">
        <v>1</v>
      </c>
      <c r="BN1278" t="str">
        <f t="shared" si="657"/>
        <v>Toma estatinas</v>
      </c>
      <c r="BO1278">
        <v>1</v>
      </c>
      <c r="BP1278" t="str">
        <f t="shared" si="658"/>
        <v>Enfermedad renal</v>
      </c>
      <c r="BQ1278">
        <v>1</v>
      </c>
      <c r="BR1278" t="str">
        <f t="shared" si="659"/>
        <v>Enfermedad cardiovascular</v>
      </c>
    </row>
    <row r="1279" spans="1:70" x14ac:dyDescent="0.25">
      <c r="A1279" t="s">
        <v>1279</v>
      </c>
      <c r="B1279">
        <v>42</v>
      </c>
      <c r="C1279" t="str">
        <f t="shared" si="630"/>
        <v>Adulto</v>
      </c>
      <c r="D1279" t="s">
        <v>1</v>
      </c>
      <c r="E1279">
        <v>21.1</v>
      </c>
      <c r="F1279" t="str">
        <f t="shared" si="631"/>
        <v>Peso Normal</v>
      </c>
      <c r="G1279">
        <v>0</v>
      </c>
      <c r="H1279" t="str">
        <f t="shared" si="632"/>
        <v>No tiene herencia</v>
      </c>
      <c r="I1279">
        <v>129</v>
      </c>
      <c r="J1279">
        <v>75</v>
      </c>
      <c r="K1279">
        <v>73</v>
      </c>
      <c r="L1279" t="str">
        <f t="shared" si="633"/>
        <v>Normal</v>
      </c>
      <c r="M1279">
        <v>70</v>
      </c>
      <c r="N1279" t="str">
        <f t="shared" si="634"/>
        <v>Normal</v>
      </c>
      <c r="O1279">
        <v>2</v>
      </c>
      <c r="P1279" t="str">
        <f t="shared" si="635"/>
        <v>Ligera limitaciones</v>
      </c>
      <c r="Q1279">
        <v>0</v>
      </c>
      <c r="R1279" t="str">
        <f t="shared" si="636"/>
        <v>No tiene cetoacidosis</v>
      </c>
      <c r="S1279">
        <v>0</v>
      </c>
      <c r="T1279" t="str">
        <f t="shared" si="637"/>
        <v>No tiene Insuficiencia</v>
      </c>
      <c r="U1279">
        <v>1</v>
      </c>
      <c r="V1279" t="str">
        <f t="shared" si="638"/>
        <v>Hipertenso</v>
      </c>
      <c r="W1279">
        <v>0.9</v>
      </c>
      <c r="X1279" t="str">
        <f t="shared" si="627"/>
        <v>Normal</v>
      </c>
      <c r="Y1279">
        <v>33</v>
      </c>
      <c r="Z1279" t="str">
        <f t="shared" si="628"/>
        <v>Normal</v>
      </c>
      <c r="AA1279">
        <v>114</v>
      </c>
      <c r="AB1279" t="str">
        <f t="shared" si="639"/>
        <v>Normal</v>
      </c>
      <c r="AC1279">
        <v>23</v>
      </c>
      <c r="AD1279" t="str">
        <f t="shared" si="640"/>
        <v>Normal</v>
      </c>
      <c r="AE1279">
        <v>16</v>
      </c>
      <c r="AF1279" t="str">
        <f t="shared" si="641"/>
        <v>Normal</v>
      </c>
      <c r="AG1279">
        <v>2396</v>
      </c>
      <c r="AH1279" t="str">
        <f t="shared" si="642"/>
        <v>Poliuria</v>
      </c>
      <c r="AI1279">
        <v>0</v>
      </c>
      <c r="AJ1279" t="str">
        <f t="shared" si="643"/>
        <v>No Diabetico</v>
      </c>
      <c r="AK1279">
        <v>97</v>
      </c>
      <c r="AL1279" t="str">
        <f t="shared" si="644"/>
        <v>Normal</v>
      </c>
      <c r="AM1279">
        <v>5.0999999999999996</v>
      </c>
      <c r="AN1279" t="str">
        <f t="shared" si="645"/>
        <v>Normal</v>
      </c>
      <c r="AO1279">
        <v>158</v>
      </c>
      <c r="AP1279" t="str">
        <f t="shared" si="646"/>
        <v>Normal</v>
      </c>
      <c r="AQ1279">
        <v>85</v>
      </c>
      <c r="AR1279" t="str">
        <f t="shared" si="647"/>
        <v>Normal</v>
      </c>
      <c r="AS1279">
        <v>40</v>
      </c>
      <c r="AT1279" t="str">
        <f t="shared" si="648"/>
        <v>Bajo</v>
      </c>
      <c r="AU1279">
        <v>121</v>
      </c>
      <c r="AV1279" t="str">
        <f t="shared" si="649"/>
        <v>Normal</v>
      </c>
      <c r="AW1279">
        <v>142</v>
      </c>
      <c r="AX1279" t="str">
        <f t="shared" si="650"/>
        <v>Normal</v>
      </c>
      <c r="AY1279">
        <v>4.8</v>
      </c>
      <c r="AZ1279" t="str">
        <f t="shared" si="651"/>
        <v>Normal</v>
      </c>
      <c r="BA1279">
        <v>13.7</v>
      </c>
      <c r="BB1279" t="str">
        <f t="shared" si="629"/>
        <v>Normal</v>
      </c>
      <c r="BC1279">
        <v>8.8000000000000007</v>
      </c>
      <c r="BD1279" t="str">
        <f t="shared" si="652"/>
        <v>Normal</v>
      </c>
      <c r="BE1279">
        <v>4.2</v>
      </c>
      <c r="BF1279" t="str">
        <f t="shared" si="653"/>
        <v>Normal</v>
      </c>
      <c r="BG1279">
        <v>0</v>
      </c>
      <c r="BH1279" t="str">
        <f t="shared" si="654"/>
        <v>No Toma ECA</v>
      </c>
      <c r="BI1279">
        <v>1</v>
      </c>
      <c r="BJ1279" t="str">
        <f t="shared" si="655"/>
        <v>Toma ARB</v>
      </c>
      <c r="BK1279">
        <v>1</v>
      </c>
      <c r="BL1279" t="str">
        <f t="shared" si="656"/>
        <v>Toma diureticos</v>
      </c>
      <c r="BM1279">
        <v>1</v>
      </c>
      <c r="BN1279" t="str">
        <f t="shared" si="657"/>
        <v>Toma estatinas</v>
      </c>
      <c r="BO1279">
        <v>0</v>
      </c>
      <c r="BP1279" t="str">
        <f t="shared" si="658"/>
        <v>Sano</v>
      </c>
      <c r="BQ1279">
        <v>0</v>
      </c>
      <c r="BR1279" t="str">
        <f t="shared" si="659"/>
        <v>Sano</v>
      </c>
    </row>
    <row r="1280" spans="1:70" x14ac:dyDescent="0.25">
      <c r="A1280" t="s">
        <v>1280</v>
      </c>
      <c r="B1280">
        <v>54</v>
      </c>
      <c r="C1280" t="str">
        <f t="shared" si="630"/>
        <v>Adulto</v>
      </c>
      <c r="D1280" t="s">
        <v>1</v>
      </c>
      <c r="E1280">
        <v>32.799999999999997</v>
      </c>
      <c r="F1280" t="str">
        <f t="shared" si="631"/>
        <v>Obesidad I</v>
      </c>
      <c r="G1280">
        <v>1</v>
      </c>
      <c r="H1280" t="str">
        <f t="shared" si="632"/>
        <v>Tiene herencia</v>
      </c>
      <c r="I1280">
        <v>185</v>
      </c>
      <c r="J1280">
        <v>90</v>
      </c>
      <c r="K1280">
        <v>78</v>
      </c>
      <c r="L1280" t="str">
        <f t="shared" si="633"/>
        <v>Normal</v>
      </c>
      <c r="M1280">
        <v>38</v>
      </c>
      <c r="N1280" t="str">
        <f t="shared" si="634"/>
        <v>Reducida</v>
      </c>
      <c r="O1280">
        <v>4</v>
      </c>
      <c r="P1280" t="str">
        <f t="shared" si="635"/>
        <v>Incapacidad</v>
      </c>
      <c r="Q1280">
        <v>1</v>
      </c>
      <c r="R1280" t="str">
        <f t="shared" si="636"/>
        <v>Tiene cetoacidosis</v>
      </c>
      <c r="S1280">
        <v>1</v>
      </c>
      <c r="T1280" t="str">
        <f t="shared" si="637"/>
        <v>Tiene Insuficiencia</v>
      </c>
      <c r="U1280">
        <v>1</v>
      </c>
      <c r="V1280" t="str">
        <f t="shared" si="638"/>
        <v>Hipertenso</v>
      </c>
      <c r="W1280">
        <v>2.7</v>
      </c>
      <c r="X1280" t="str">
        <f t="shared" si="627"/>
        <v>Alto</v>
      </c>
      <c r="Y1280">
        <v>112</v>
      </c>
      <c r="Z1280" t="str">
        <f t="shared" si="628"/>
        <v>Riesgo</v>
      </c>
      <c r="AA1280">
        <v>27</v>
      </c>
      <c r="AB1280" t="str">
        <f t="shared" si="639"/>
        <v>Dismucion grave</v>
      </c>
      <c r="AC1280">
        <v>2755</v>
      </c>
      <c r="AD1280" t="str">
        <f t="shared" si="640"/>
        <v>Proteinuria</v>
      </c>
      <c r="AE1280">
        <v>2204</v>
      </c>
      <c r="AF1280" t="str">
        <f t="shared" si="641"/>
        <v>Macroalbuminuria</v>
      </c>
      <c r="AG1280">
        <v>710</v>
      </c>
      <c r="AH1280" t="str">
        <f t="shared" si="642"/>
        <v>Poliuria</v>
      </c>
      <c r="AI1280">
        <v>1</v>
      </c>
      <c r="AJ1280" t="str">
        <f t="shared" si="643"/>
        <v>Diabetico</v>
      </c>
      <c r="AK1280">
        <v>188</v>
      </c>
      <c r="AL1280" t="str">
        <f t="shared" si="644"/>
        <v>Diabetes</v>
      </c>
      <c r="AM1280">
        <v>8.4</v>
      </c>
      <c r="AN1280" t="str">
        <f t="shared" si="645"/>
        <v>Diabetes</v>
      </c>
      <c r="AO1280">
        <v>309</v>
      </c>
      <c r="AP1280" t="str">
        <f t="shared" si="646"/>
        <v>Riesgo</v>
      </c>
      <c r="AQ1280">
        <v>149</v>
      </c>
      <c r="AR1280" t="str">
        <f t="shared" si="647"/>
        <v>Limite alto</v>
      </c>
      <c r="AS1280">
        <v>27</v>
      </c>
      <c r="AT1280" t="str">
        <f t="shared" si="648"/>
        <v>Bajo</v>
      </c>
      <c r="AU1280">
        <v>426</v>
      </c>
      <c r="AV1280" t="str">
        <f t="shared" si="649"/>
        <v>Alto</v>
      </c>
      <c r="AW1280">
        <v>130</v>
      </c>
      <c r="AX1280" t="str">
        <f t="shared" si="650"/>
        <v>Bajo</v>
      </c>
      <c r="AY1280">
        <v>6.4</v>
      </c>
      <c r="AZ1280" t="str">
        <f t="shared" si="651"/>
        <v>Alto</v>
      </c>
      <c r="BA1280">
        <v>9.9</v>
      </c>
      <c r="BB1280" t="str">
        <f t="shared" si="629"/>
        <v>Baja</v>
      </c>
      <c r="BC1280">
        <v>8.6999999999999993</v>
      </c>
      <c r="BD1280" t="str">
        <f t="shared" si="652"/>
        <v>Normal</v>
      </c>
      <c r="BE1280">
        <v>5</v>
      </c>
      <c r="BF1280" t="str">
        <f t="shared" si="653"/>
        <v>Alto</v>
      </c>
      <c r="BG1280">
        <v>1</v>
      </c>
      <c r="BH1280" t="str">
        <f t="shared" si="654"/>
        <v>Toma ECA</v>
      </c>
      <c r="BI1280">
        <v>0</v>
      </c>
      <c r="BJ1280" t="str">
        <f t="shared" si="655"/>
        <v>No toma ARB</v>
      </c>
      <c r="BK1280">
        <v>0</v>
      </c>
      <c r="BL1280" t="str">
        <f t="shared" si="656"/>
        <v>No toma diureticos</v>
      </c>
      <c r="BM1280">
        <v>0</v>
      </c>
      <c r="BN1280" t="str">
        <f t="shared" si="657"/>
        <v>No toma estatinas</v>
      </c>
      <c r="BO1280">
        <v>1</v>
      </c>
      <c r="BP1280" t="str">
        <f t="shared" si="658"/>
        <v>Enfermedad renal</v>
      </c>
      <c r="BQ1280">
        <v>1</v>
      </c>
      <c r="BR1280" t="str">
        <f t="shared" si="659"/>
        <v>Enfermedad cardiovascular</v>
      </c>
    </row>
    <row r="1281" spans="1:70" x14ac:dyDescent="0.25">
      <c r="A1281" t="s">
        <v>1281</v>
      </c>
      <c r="B1281">
        <v>74</v>
      </c>
      <c r="C1281" t="str">
        <f t="shared" si="630"/>
        <v>Adulto Mayor</v>
      </c>
      <c r="D1281" t="s">
        <v>6</v>
      </c>
      <c r="E1281">
        <v>26.4</v>
      </c>
      <c r="F1281" t="str">
        <f t="shared" si="631"/>
        <v>Sobrepeso</v>
      </c>
      <c r="G1281">
        <v>1</v>
      </c>
      <c r="H1281" t="str">
        <f t="shared" si="632"/>
        <v>Tiene herencia</v>
      </c>
      <c r="I1281">
        <v>167</v>
      </c>
      <c r="J1281">
        <v>94</v>
      </c>
      <c r="K1281">
        <v>91</v>
      </c>
      <c r="L1281" t="str">
        <f t="shared" si="633"/>
        <v>Normal</v>
      </c>
      <c r="M1281">
        <v>41</v>
      </c>
      <c r="N1281" t="str">
        <f t="shared" si="634"/>
        <v>Intermedia</v>
      </c>
      <c r="O1281">
        <v>2</v>
      </c>
      <c r="P1281" t="str">
        <f t="shared" si="635"/>
        <v>Ligera limitaciones</v>
      </c>
      <c r="Q1281">
        <v>0</v>
      </c>
      <c r="R1281" t="str">
        <f t="shared" si="636"/>
        <v>No tiene cetoacidosis</v>
      </c>
      <c r="S1281">
        <v>1</v>
      </c>
      <c r="T1281" t="str">
        <f t="shared" si="637"/>
        <v>Tiene Insuficiencia</v>
      </c>
      <c r="U1281">
        <v>1</v>
      </c>
      <c r="V1281" t="str">
        <f t="shared" si="638"/>
        <v>Hipertenso</v>
      </c>
      <c r="W1281">
        <v>1.6</v>
      </c>
      <c r="X1281" t="str">
        <f t="shared" si="627"/>
        <v>Alto</v>
      </c>
      <c r="Y1281">
        <v>74</v>
      </c>
      <c r="Z1281" t="str">
        <f t="shared" si="628"/>
        <v>Elevado</v>
      </c>
      <c r="AA1281">
        <v>36</v>
      </c>
      <c r="AB1281" t="str">
        <f t="shared" si="639"/>
        <v>Funcion disminuida moderada</v>
      </c>
      <c r="AC1281">
        <v>692</v>
      </c>
      <c r="AD1281" t="str">
        <f t="shared" si="640"/>
        <v>Proteinuria</v>
      </c>
      <c r="AE1281">
        <v>553</v>
      </c>
      <c r="AF1281" t="str">
        <f t="shared" si="641"/>
        <v>Macroalbuminuria</v>
      </c>
      <c r="AG1281">
        <v>319</v>
      </c>
      <c r="AH1281" t="str">
        <f t="shared" si="642"/>
        <v>Oliguria</v>
      </c>
      <c r="AI1281">
        <v>0</v>
      </c>
      <c r="AJ1281" t="str">
        <f t="shared" si="643"/>
        <v>No Diabetico</v>
      </c>
      <c r="AK1281">
        <v>220</v>
      </c>
      <c r="AL1281" t="str">
        <f t="shared" si="644"/>
        <v>Diabetes</v>
      </c>
      <c r="AM1281">
        <v>9.6</v>
      </c>
      <c r="AN1281" t="str">
        <f t="shared" si="645"/>
        <v>Diabetes</v>
      </c>
      <c r="AO1281">
        <v>276</v>
      </c>
      <c r="AP1281" t="str">
        <f t="shared" si="646"/>
        <v>Riesgo</v>
      </c>
      <c r="AQ1281">
        <v>141</v>
      </c>
      <c r="AR1281" t="str">
        <f t="shared" si="647"/>
        <v>Limite alto</v>
      </c>
      <c r="AS1281">
        <v>33</v>
      </c>
      <c r="AT1281" t="str">
        <f t="shared" si="648"/>
        <v>Bajo</v>
      </c>
      <c r="AU1281">
        <v>386</v>
      </c>
      <c r="AV1281" t="str">
        <f t="shared" si="649"/>
        <v>Alto</v>
      </c>
      <c r="AW1281">
        <v>129</v>
      </c>
      <c r="AX1281" t="str">
        <f t="shared" si="650"/>
        <v>Bajo</v>
      </c>
      <c r="AY1281">
        <v>5.4</v>
      </c>
      <c r="AZ1281" t="str">
        <f t="shared" si="651"/>
        <v>Alto</v>
      </c>
      <c r="BA1281">
        <v>7.7</v>
      </c>
      <c r="BB1281" t="str">
        <f t="shared" si="629"/>
        <v>Baja</v>
      </c>
      <c r="BC1281">
        <v>8.8000000000000007</v>
      </c>
      <c r="BD1281" t="str">
        <f t="shared" si="652"/>
        <v>Normal</v>
      </c>
      <c r="BE1281">
        <v>7.1</v>
      </c>
      <c r="BF1281" t="str">
        <f t="shared" si="653"/>
        <v>Alto</v>
      </c>
      <c r="BG1281">
        <v>1</v>
      </c>
      <c r="BH1281" t="str">
        <f t="shared" si="654"/>
        <v>Toma ECA</v>
      </c>
      <c r="BI1281">
        <v>0</v>
      </c>
      <c r="BJ1281" t="str">
        <f t="shared" si="655"/>
        <v>No toma ARB</v>
      </c>
      <c r="BK1281">
        <v>1</v>
      </c>
      <c r="BL1281" t="str">
        <f t="shared" si="656"/>
        <v>Toma diureticos</v>
      </c>
      <c r="BM1281">
        <v>1</v>
      </c>
      <c r="BN1281" t="str">
        <f t="shared" si="657"/>
        <v>Toma estatinas</v>
      </c>
      <c r="BO1281">
        <v>1</v>
      </c>
      <c r="BP1281" t="str">
        <f t="shared" si="658"/>
        <v>Enfermedad renal</v>
      </c>
      <c r="BQ1281">
        <v>0</v>
      </c>
      <c r="BR1281" t="str">
        <f t="shared" si="659"/>
        <v>Sano</v>
      </c>
    </row>
    <row r="1282" spans="1:70" x14ac:dyDescent="0.25">
      <c r="A1282" t="s">
        <v>1282</v>
      </c>
      <c r="B1282">
        <v>63</v>
      </c>
      <c r="C1282" t="str">
        <f t="shared" si="630"/>
        <v>Adulto Mayor</v>
      </c>
      <c r="D1282" t="s">
        <v>6</v>
      </c>
      <c r="E1282">
        <v>29.1</v>
      </c>
      <c r="F1282" t="str">
        <f t="shared" si="631"/>
        <v>Sobrepeso</v>
      </c>
      <c r="G1282">
        <v>0</v>
      </c>
      <c r="H1282" t="str">
        <f t="shared" si="632"/>
        <v>No tiene herencia</v>
      </c>
      <c r="I1282">
        <v>177</v>
      </c>
      <c r="J1282">
        <v>103</v>
      </c>
      <c r="K1282">
        <v>79</v>
      </c>
      <c r="L1282" t="str">
        <f t="shared" si="633"/>
        <v>Normal</v>
      </c>
      <c r="M1282">
        <v>35</v>
      </c>
      <c r="N1282" t="str">
        <f t="shared" si="634"/>
        <v>Reducida</v>
      </c>
      <c r="O1282">
        <v>2</v>
      </c>
      <c r="P1282" t="str">
        <f t="shared" si="635"/>
        <v>Ligera limitaciones</v>
      </c>
      <c r="Q1282">
        <v>1</v>
      </c>
      <c r="R1282" t="str">
        <f t="shared" si="636"/>
        <v>Tiene cetoacidosis</v>
      </c>
      <c r="S1282">
        <v>0</v>
      </c>
      <c r="T1282" t="str">
        <f t="shared" si="637"/>
        <v>No tiene Insuficiencia</v>
      </c>
      <c r="U1282">
        <v>1</v>
      </c>
      <c r="V1282" t="str">
        <f t="shared" si="638"/>
        <v>Hipertenso</v>
      </c>
      <c r="W1282">
        <v>4.5999999999999996</v>
      </c>
      <c r="X1282" t="str">
        <f t="shared" ref="X1282:X1345" si="660">IF(AND(D1282="M",W1282&gt;=0.7,W1282&lt;=1.2),"Normal",IF(AND(D1282="M",W1282&gt;=1.3),"Alto",IF(AND(D1282="F",W1282&gt;=0.5,W1282&lt;=1),"Normal",IF(AND(D1282="F",W1282&gt;1),"Alto",IF(AND(D1282="F",W1282&lt;0.5), "Bajo",IF(AND(D1282="M",W1282&lt;0.7),"Bajo","error"))))))</f>
        <v>Alto</v>
      </c>
      <c r="Y1282">
        <v>62</v>
      </c>
      <c r="Z1282" t="str">
        <f t="shared" ref="Z1282:Z1345" si="661">IF(AND(D1282="F",Y1282&gt;=17,Y1282&lt;=43),"Normal",IF(AND(D1282="F",Y1282&gt;43,Y1282&lt;100),"Elevado",IF(AND(D1282="M",Y1282&gt;=18,Y1282&lt;=55),"Normal",IF(AND(D1282="M",Y1282&gt;55,Y1282&lt;100),"Elevado",IF(AND(D1282="F",Y1282&gt;=100),"Riesgo",IF(AND(D1282="M",Y1282&gt;=100),"Riesgo","Bajo"))))))</f>
        <v>Elevado</v>
      </c>
      <c r="AA1282">
        <v>41</v>
      </c>
      <c r="AB1282" t="str">
        <f t="shared" si="639"/>
        <v>Funcion disminuida moderada</v>
      </c>
      <c r="AC1282">
        <v>2260</v>
      </c>
      <c r="AD1282" t="str">
        <f t="shared" si="640"/>
        <v>Proteinuria</v>
      </c>
      <c r="AE1282">
        <v>1808</v>
      </c>
      <c r="AF1282" t="str">
        <f t="shared" si="641"/>
        <v>Macroalbuminuria</v>
      </c>
      <c r="AG1282">
        <v>319</v>
      </c>
      <c r="AH1282" t="str">
        <f t="shared" si="642"/>
        <v>Oliguria</v>
      </c>
      <c r="AI1282">
        <v>0</v>
      </c>
      <c r="AJ1282" t="str">
        <f t="shared" si="643"/>
        <v>No Diabetico</v>
      </c>
      <c r="AK1282">
        <v>209</v>
      </c>
      <c r="AL1282" t="str">
        <f t="shared" si="644"/>
        <v>Diabetes</v>
      </c>
      <c r="AM1282">
        <v>9.4</v>
      </c>
      <c r="AN1282" t="str">
        <f t="shared" si="645"/>
        <v>Diabetes</v>
      </c>
      <c r="AO1282">
        <v>268</v>
      </c>
      <c r="AP1282" t="str">
        <f t="shared" si="646"/>
        <v>Riesgo</v>
      </c>
      <c r="AQ1282">
        <v>183</v>
      </c>
      <c r="AR1282" t="str">
        <f t="shared" si="647"/>
        <v>Alto</v>
      </c>
      <c r="AS1282">
        <v>38</v>
      </c>
      <c r="AT1282" t="str">
        <f t="shared" si="648"/>
        <v>Bajo</v>
      </c>
      <c r="AU1282">
        <v>332</v>
      </c>
      <c r="AV1282" t="str">
        <f t="shared" si="649"/>
        <v>Alto</v>
      </c>
      <c r="AW1282">
        <v>140</v>
      </c>
      <c r="AX1282" t="str">
        <f t="shared" si="650"/>
        <v>Normal</v>
      </c>
      <c r="AY1282">
        <v>6.4</v>
      </c>
      <c r="AZ1282" t="str">
        <f t="shared" si="651"/>
        <v>Alto</v>
      </c>
      <c r="BA1282">
        <v>7.7</v>
      </c>
      <c r="BB1282" t="str">
        <f t="shared" ref="BB1282:BB1345" si="662">IF(AND(D1282="M",BA1282&gt;=13.5,BA1282&lt;=17.5),"Normal",IF(AND(D1282="M",BA1282&gt;17.5),"Alta",IF(AND(D1282="F",BA1282&gt;=12,BA1282&lt;=15.5),"Normal",IF(AND(D1282="F",BA1282&gt;15.5),"Alta","Baja"))))</f>
        <v>Baja</v>
      </c>
      <c r="BC1282">
        <v>7.9</v>
      </c>
      <c r="BD1282" t="str">
        <f t="shared" si="652"/>
        <v>Bajo</v>
      </c>
      <c r="BE1282">
        <v>6.1</v>
      </c>
      <c r="BF1282" t="str">
        <f t="shared" si="653"/>
        <v>Alto</v>
      </c>
      <c r="BG1282">
        <v>1</v>
      </c>
      <c r="BH1282" t="str">
        <f t="shared" si="654"/>
        <v>Toma ECA</v>
      </c>
      <c r="BI1282">
        <v>1</v>
      </c>
      <c r="BJ1282" t="str">
        <f t="shared" si="655"/>
        <v>Toma ARB</v>
      </c>
      <c r="BK1282">
        <v>0</v>
      </c>
      <c r="BL1282" t="str">
        <f t="shared" si="656"/>
        <v>No toma diureticos</v>
      </c>
      <c r="BM1282">
        <v>1</v>
      </c>
      <c r="BN1282" t="str">
        <f t="shared" si="657"/>
        <v>Toma estatinas</v>
      </c>
      <c r="BO1282">
        <v>1</v>
      </c>
      <c r="BP1282" t="str">
        <f t="shared" si="658"/>
        <v>Enfermedad renal</v>
      </c>
      <c r="BQ1282">
        <v>0</v>
      </c>
      <c r="BR1282" t="str">
        <f t="shared" si="659"/>
        <v>Sano</v>
      </c>
    </row>
    <row r="1283" spans="1:70" x14ac:dyDescent="0.25">
      <c r="A1283" t="s">
        <v>1283</v>
      </c>
      <c r="B1283">
        <v>83</v>
      </c>
      <c r="C1283" t="str">
        <f t="shared" ref="C1283:C1346" si="663">IF(AND(B1283&gt;=14,B1283&lt;=26),"Joven",IF(AND(B1283&gt;=27,B1283&lt;=59),"Adulto",IF(B1283&gt;=60,"Adulto Mayor","Niño")))</f>
        <v>Adulto Mayor</v>
      </c>
      <c r="D1283" t="s">
        <v>1</v>
      </c>
      <c r="E1283">
        <v>32.5</v>
      </c>
      <c r="F1283" t="str">
        <f t="shared" ref="F1283:F1346" si="664">IF(E1283&lt;18.5,"Bajo peso",IF(AND(E1283&gt;=18.5,E1283&lt;=24.9),"Peso Normal",IF(AND(E1283&gt;=25,E1283&lt;=29.9),"Sobrepeso",IF(AND(E1283&gt;=30,E1283&lt;=34.9),"Obesidad I",IF(AND(E1283&gt;=35,E1283&lt;=39.9),"Obesidad II","Obesidad III")))))</f>
        <v>Obesidad I</v>
      </c>
      <c r="G1283">
        <v>1</v>
      </c>
      <c r="H1283" t="str">
        <f t="shared" ref="H1283:H1346" si="665">IF(G1283=1,"Tiene herencia","No tiene herencia")</f>
        <v>Tiene herencia</v>
      </c>
      <c r="I1283">
        <v>183</v>
      </c>
      <c r="J1283">
        <v>104</v>
      </c>
      <c r="K1283">
        <v>95</v>
      </c>
      <c r="L1283" t="str">
        <f t="shared" ref="L1283:L1346" si="666">IF(AND(K1283&gt;=60,K1283&lt;=100),"Normal",IF(K1283&gt;100,"Taquicardia","Bradicardia"))</f>
        <v>Normal</v>
      </c>
      <c r="M1283">
        <v>39</v>
      </c>
      <c r="N1283" t="str">
        <f t="shared" ref="N1283:N1346" si="667">IF(M1283&gt;=50,"Normal",IF(AND(M1283&gt;=41,M1283&lt;=49),"Intermedia","Reducida"))</f>
        <v>Reducida</v>
      </c>
      <c r="O1283">
        <v>2</v>
      </c>
      <c r="P1283" t="str">
        <f t="shared" ref="P1283:P1346" si="668">IF(O1283=1,"Sin limitaciones",IF(O1283=2,"Ligera limitaciones",IF(O1283=3,"Limitacion marcada","Incapacidad")))</f>
        <v>Ligera limitaciones</v>
      </c>
      <c r="Q1283">
        <v>0</v>
      </c>
      <c r="R1283" t="str">
        <f t="shared" ref="R1283:R1346" si="669">IF(Q1283=1,"Tiene cetoacidosis","No tiene cetoacidosis")</f>
        <v>No tiene cetoacidosis</v>
      </c>
      <c r="S1283">
        <v>0</v>
      </c>
      <c r="T1283" t="str">
        <f t="shared" ref="T1283:T1346" si="670">IF(S1283=1,"Tiene Insuficiencia","No tiene Insuficiencia")</f>
        <v>No tiene Insuficiencia</v>
      </c>
      <c r="U1283">
        <v>1</v>
      </c>
      <c r="V1283" t="str">
        <f t="shared" ref="V1283:V1346" si="671">IF(U1283=1,"Hipertenso","Normotenso")</f>
        <v>Hipertenso</v>
      </c>
      <c r="W1283">
        <v>4.9000000000000004</v>
      </c>
      <c r="X1283" t="str">
        <f t="shared" si="660"/>
        <v>Alto</v>
      </c>
      <c r="Y1283">
        <v>109</v>
      </c>
      <c r="Z1283" t="str">
        <f t="shared" si="661"/>
        <v>Riesgo</v>
      </c>
      <c r="AA1283">
        <v>31</v>
      </c>
      <c r="AB1283" t="str">
        <f t="shared" ref="AB1283:AB1346" si="672">IF(AA1283&gt;90,"Normal",IF(AND(AA1283&gt;=60,AA1283&lt;=90),"Funcion disminuida",IF(AND(AA1283&gt;=30,AA1283&lt;=59),"Funcion disminuida moderada",IF(AND(AA1283&gt;=15,AA1283&lt;=29),"Dismucion grave",IF(AA1283&lt;15,"Fallo renal","error")))))</f>
        <v>Funcion disminuida moderada</v>
      </c>
      <c r="AC1283">
        <v>920</v>
      </c>
      <c r="AD1283" t="str">
        <f t="shared" ref="AD1283:AD1346" si="673">IF(AC1283&lt;30,"Normal",IF(AND(AC1283&lt;=30,AC1283&lt;=300),"Microalbuminuria","Proteinuria"))</f>
        <v>Proteinuria</v>
      </c>
      <c r="AE1283">
        <v>736</v>
      </c>
      <c r="AF1283" t="str">
        <f t="shared" ref="AF1283:AF1346" si="674">IF(AE1283&lt;30,"Normal",IF(AND(AE1283&gt;=30,AE1283&lt;=300),"Microalbuminuria","Macroalbuminuria"))</f>
        <v>Macroalbuminuria</v>
      </c>
      <c r="AG1283">
        <v>587</v>
      </c>
      <c r="AH1283" t="str">
        <f t="shared" ref="AH1283:AH1346" si="675">IF(AND(AG1283&gt;=0,AG1283&lt;=49),"Anuria",IF(AND(AG1283&gt;=50,AG1283&lt;=499),"Oliguria",IF(AND(AG1283&gt;=500,AG1283&lt;=3500),"Poliuria")))</f>
        <v>Poliuria</v>
      </c>
      <c r="AI1283">
        <v>1</v>
      </c>
      <c r="AJ1283" t="str">
        <f t="shared" ref="AJ1283:AJ1346" si="676">IF(AI1283=1,"Diabetico","No Diabetico")</f>
        <v>Diabetico</v>
      </c>
      <c r="AK1283">
        <v>162</v>
      </c>
      <c r="AL1283" t="str">
        <f t="shared" ref="AL1283:AL1346" si="677">IF(AK1283&lt;100,"Normal",IF(AND(AK1283&gt;=100,AK1283&lt;=125),"Prediabetes","Diabetes"))</f>
        <v>Diabetes</v>
      </c>
      <c r="AM1283">
        <v>10.5</v>
      </c>
      <c r="AN1283" t="str">
        <f t="shared" ref="AN1283:AN1346" si="678">IF(AM1283&lt;5.7,"Normal",IF(AND(AM1283&gt;=5.7,AM1283&lt;=6.4),"Prediabetes","Diabetes"))</f>
        <v>Diabetes</v>
      </c>
      <c r="AO1283">
        <v>291</v>
      </c>
      <c r="AP1283" t="str">
        <f t="shared" ref="AP1283:AP1346" si="679">IF(AO1283&lt;200,"Normal",IF(AND(AO1283&gt;=200,AO1283&lt;=239),"Alto","Riesgo"))</f>
        <v>Riesgo</v>
      </c>
      <c r="AQ1283">
        <v>138</v>
      </c>
      <c r="AR1283" t="str">
        <f t="shared" ref="AR1283:AR1346" si="680">IF(AQ1283&lt;100,"Normal",IF(AND(AQ1283&gt;=100,AQ1283&lt;=129),"Casi normal",IF(AND(AQ1283&gt;=130,AQ1283&lt;=159),"Limite alto",IF(AND(AQ1283&gt;=160,AQ1283&lt;=189),"Alto",IF(AQ1283&gt;=190,"Muy alto")))))</f>
        <v>Limite alto</v>
      </c>
      <c r="AS1283">
        <v>40</v>
      </c>
      <c r="AT1283" t="str">
        <f t="shared" ref="AT1283:AT1346" si="681">IF(AS1283&gt;=60,"Normal","Bajo")</f>
        <v>Bajo</v>
      </c>
      <c r="AU1283">
        <v>388</v>
      </c>
      <c r="AV1283" t="str">
        <f t="shared" ref="AV1283:AV1346" si="682">IF(AU1283&lt;=150,"Normal","Alto")</f>
        <v>Alto</v>
      </c>
      <c r="AW1283">
        <v>126</v>
      </c>
      <c r="AX1283" t="str">
        <f t="shared" ref="AX1283:AX1346" si="683">IF(AND(AW1283&gt;=135,AW1283&lt;=145),"Normal",IF(AW1283&gt;145,"Alto","Bajo"))</f>
        <v>Bajo</v>
      </c>
      <c r="AY1283">
        <v>5.4</v>
      </c>
      <c r="AZ1283" t="str">
        <f t="shared" ref="AZ1283:AZ1346" si="684">IF(AND(AY1283&gt;=3.5,AY1283&lt;=5),"Normal",IF(AY1283&gt;5,"Alto","Bajo"))</f>
        <v>Alto</v>
      </c>
      <c r="BA1283">
        <v>9.1</v>
      </c>
      <c r="BB1283" t="str">
        <f t="shared" si="662"/>
        <v>Baja</v>
      </c>
      <c r="BC1283">
        <v>7.7</v>
      </c>
      <c r="BD1283" t="str">
        <f t="shared" ref="BD1283:BD1346" si="685">IF(AND(BC1283&gt;=8.5,BC1283&lt;=10.5),"Normal",IF(BC1283&gt;10.5,"Alto","Bajo"))</f>
        <v>Bajo</v>
      </c>
      <c r="BE1283">
        <v>5.3</v>
      </c>
      <c r="BF1283" t="str">
        <f t="shared" ref="BF1283:BF1346" si="686">IF(AND(BE1283&gt;=2.5,BE1283&lt;=4.5),"Normal",IF(BE1283&gt;4.5,"Alto","Bajo"))</f>
        <v>Alto</v>
      </c>
      <c r="BG1283">
        <v>1</v>
      </c>
      <c r="BH1283" t="str">
        <f t="shared" ref="BH1283:BH1346" si="687">IF(BG1283=1,"Toma ECA","No Toma ECA")</f>
        <v>Toma ECA</v>
      </c>
      <c r="BI1283">
        <v>1</v>
      </c>
      <c r="BJ1283" t="str">
        <f t="shared" ref="BJ1283:BJ1346" si="688">IF(BI1283=1,"Toma ARB","No toma ARB")</f>
        <v>Toma ARB</v>
      </c>
      <c r="BK1283">
        <v>1</v>
      </c>
      <c r="BL1283" t="str">
        <f t="shared" ref="BL1283:BL1346" si="689">IF(BK1283=1,"Toma diureticos","No toma diureticos")</f>
        <v>Toma diureticos</v>
      </c>
      <c r="BM1283">
        <v>1</v>
      </c>
      <c r="BN1283" t="str">
        <f t="shared" ref="BN1283:BN1346" si="690">IF(BM1283=1,"Toma estatinas","No toma estatinas")</f>
        <v>Toma estatinas</v>
      </c>
      <c r="BO1283">
        <v>1</v>
      </c>
      <c r="BP1283" t="str">
        <f t="shared" ref="BP1283:BP1346" si="691">IF(BO1283=1,"Enfermedad renal","Sano")</f>
        <v>Enfermedad renal</v>
      </c>
      <c r="BQ1283">
        <v>0</v>
      </c>
      <c r="BR1283" t="str">
        <f t="shared" ref="BR1283:BR1346" si="692">IF(BQ1283=1,"Enfermedad cardiovascular","Sano")</f>
        <v>Sano</v>
      </c>
    </row>
    <row r="1284" spans="1:70" x14ac:dyDescent="0.25">
      <c r="A1284" t="s">
        <v>1284</v>
      </c>
      <c r="B1284">
        <v>33</v>
      </c>
      <c r="C1284" t="str">
        <f t="shared" si="663"/>
        <v>Adulto</v>
      </c>
      <c r="D1284" t="s">
        <v>1</v>
      </c>
      <c r="E1284">
        <v>18.600000000000001</v>
      </c>
      <c r="F1284" t="str">
        <f t="shared" si="664"/>
        <v>Peso Normal</v>
      </c>
      <c r="G1284">
        <v>0</v>
      </c>
      <c r="H1284" t="str">
        <f t="shared" si="665"/>
        <v>No tiene herencia</v>
      </c>
      <c r="I1284">
        <v>106</v>
      </c>
      <c r="J1284">
        <v>69</v>
      </c>
      <c r="K1284">
        <v>69</v>
      </c>
      <c r="L1284" t="str">
        <f t="shared" si="666"/>
        <v>Normal</v>
      </c>
      <c r="M1284">
        <v>66</v>
      </c>
      <c r="N1284" t="str">
        <f t="shared" si="667"/>
        <v>Normal</v>
      </c>
      <c r="O1284">
        <v>2</v>
      </c>
      <c r="P1284" t="str">
        <f t="shared" si="668"/>
        <v>Ligera limitaciones</v>
      </c>
      <c r="Q1284">
        <v>0</v>
      </c>
      <c r="R1284" t="str">
        <f t="shared" si="669"/>
        <v>No tiene cetoacidosis</v>
      </c>
      <c r="S1284">
        <v>0</v>
      </c>
      <c r="T1284" t="str">
        <f t="shared" si="670"/>
        <v>No tiene Insuficiencia</v>
      </c>
      <c r="U1284">
        <v>1</v>
      </c>
      <c r="V1284" t="str">
        <f t="shared" si="671"/>
        <v>Hipertenso</v>
      </c>
      <c r="W1284">
        <v>0.6</v>
      </c>
      <c r="X1284" t="str">
        <f t="shared" si="660"/>
        <v>Bajo</v>
      </c>
      <c r="Y1284">
        <v>36</v>
      </c>
      <c r="Z1284" t="str">
        <f t="shared" si="661"/>
        <v>Normal</v>
      </c>
      <c r="AA1284">
        <v>101</v>
      </c>
      <c r="AB1284" t="str">
        <f t="shared" si="672"/>
        <v>Normal</v>
      </c>
      <c r="AC1284">
        <v>8</v>
      </c>
      <c r="AD1284" t="str">
        <f t="shared" si="673"/>
        <v>Normal</v>
      </c>
      <c r="AE1284">
        <v>6</v>
      </c>
      <c r="AF1284" t="str">
        <f t="shared" si="674"/>
        <v>Normal</v>
      </c>
      <c r="AG1284">
        <v>1258</v>
      </c>
      <c r="AH1284" t="str">
        <f t="shared" si="675"/>
        <v>Poliuria</v>
      </c>
      <c r="AI1284">
        <v>1</v>
      </c>
      <c r="AJ1284" t="str">
        <f t="shared" si="676"/>
        <v>Diabetico</v>
      </c>
      <c r="AK1284">
        <v>108</v>
      </c>
      <c r="AL1284" t="str">
        <f t="shared" si="677"/>
        <v>Prediabetes</v>
      </c>
      <c r="AM1284">
        <v>5.3</v>
      </c>
      <c r="AN1284" t="str">
        <f t="shared" si="678"/>
        <v>Normal</v>
      </c>
      <c r="AO1284">
        <v>182</v>
      </c>
      <c r="AP1284" t="str">
        <f t="shared" si="679"/>
        <v>Normal</v>
      </c>
      <c r="AQ1284">
        <v>89</v>
      </c>
      <c r="AR1284" t="str">
        <f t="shared" si="680"/>
        <v>Normal</v>
      </c>
      <c r="AS1284">
        <v>45</v>
      </c>
      <c r="AT1284" t="str">
        <f t="shared" si="681"/>
        <v>Bajo</v>
      </c>
      <c r="AU1284">
        <v>142</v>
      </c>
      <c r="AV1284" t="str">
        <f t="shared" si="682"/>
        <v>Normal</v>
      </c>
      <c r="AW1284">
        <v>143</v>
      </c>
      <c r="AX1284" t="str">
        <f t="shared" si="683"/>
        <v>Normal</v>
      </c>
      <c r="AY1284">
        <v>3.6</v>
      </c>
      <c r="AZ1284" t="str">
        <f t="shared" si="684"/>
        <v>Normal</v>
      </c>
      <c r="BA1284">
        <v>15.2</v>
      </c>
      <c r="BB1284" t="str">
        <f t="shared" si="662"/>
        <v>Normal</v>
      </c>
      <c r="BC1284">
        <v>9.5</v>
      </c>
      <c r="BD1284" t="str">
        <f t="shared" si="685"/>
        <v>Normal</v>
      </c>
      <c r="BE1284">
        <v>4.0999999999999996</v>
      </c>
      <c r="BF1284" t="str">
        <f t="shared" si="686"/>
        <v>Normal</v>
      </c>
      <c r="BG1284">
        <v>0</v>
      </c>
      <c r="BH1284" t="str">
        <f t="shared" si="687"/>
        <v>No Toma ECA</v>
      </c>
      <c r="BI1284">
        <v>0</v>
      </c>
      <c r="BJ1284" t="str">
        <f t="shared" si="688"/>
        <v>No toma ARB</v>
      </c>
      <c r="BK1284">
        <v>0</v>
      </c>
      <c r="BL1284" t="str">
        <f t="shared" si="689"/>
        <v>No toma diureticos</v>
      </c>
      <c r="BM1284">
        <v>1</v>
      </c>
      <c r="BN1284" t="str">
        <f t="shared" si="690"/>
        <v>Toma estatinas</v>
      </c>
      <c r="BO1284">
        <v>0</v>
      </c>
      <c r="BP1284" t="str">
        <f t="shared" si="691"/>
        <v>Sano</v>
      </c>
      <c r="BQ1284">
        <v>0</v>
      </c>
      <c r="BR1284" t="str">
        <f t="shared" si="692"/>
        <v>Sano</v>
      </c>
    </row>
    <row r="1285" spans="1:70" x14ac:dyDescent="0.25">
      <c r="A1285" t="s">
        <v>1285</v>
      </c>
      <c r="B1285">
        <v>51</v>
      </c>
      <c r="C1285" t="str">
        <f t="shared" si="663"/>
        <v>Adulto</v>
      </c>
      <c r="D1285" t="s">
        <v>6</v>
      </c>
      <c r="E1285">
        <v>32.200000000000003</v>
      </c>
      <c r="F1285" t="str">
        <f t="shared" si="664"/>
        <v>Obesidad I</v>
      </c>
      <c r="G1285">
        <v>1</v>
      </c>
      <c r="H1285" t="str">
        <f t="shared" si="665"/>
        <v>Tiene herencia</v>
      </c>
      <c r="I1285">
        <v>164</v>
      </c>
      <c r="J1285">
        <v>95</v>
      </c>
      <c r="K1285">
        <v>79</v>
      </c>
      <c r="L1285" t="str">
        <f t="shared" si="666"/>
        <v>Normal</v>
      </c>
      <c r="M1285">
        <v>45</v>
      </c>
      <c r="N1285" t="str">
        <f t="shared" si="667"/>
        <v>Intermedia</v>
      </c>
      <c r="O1285">
        <v>3</v>
      </c>
      <c r="P1285" t="str">
        <f t="shared" si="668"/>
        <v>Limitacion marcada</v>
      </c>
      <c r="Q1285">
        <v>0</v>
      </c>
      <c r="R1285" t="str">
        <f t="shared" si="669"/>
        <v>No tiene cetoacidosis</v>
      </c>
      <c r="S1285">
        <v>1</v>
      </c>
      <c r="T1285" t="str">
        <f t="shared" si="670"/>
        <v>Tiene Insuficiencia</v>
      </c>
      <c r="U1285">
        <v>1</v>
      </c>
      <c r="V1285" t="str">
        <f t="shared" si="671"/>
        <v>Hipertenso</v>
      </c>
      <c r="W1285">
        <v>1.9</v>
      </c>
      <c r="X1285" t="str">
        <f t="shared" si="660"/>
        <v>Alto</v>
      </c>
      <c r="Y1285">
        <v>88</v>
      </c>
      <c r="Z1285" t="str">
        <f t="shared" si="661"/>
        <v>Elevado</v>
      </c>
      <c r="AA1285">
        <v>17</v>
      </c>
      <c r="AB1285" t="str">
        <f t="shared" si="672"/>
        <v>Dismucion grave</v>
      </c>
      <c r="AC1285">
        <v>1545</v>
      </c>
      <c r="AD1285" t="str">
        <f t="shared" si="673"/>
        <v>Proteinuria</v>
      </c>
      <c r="AE1285">
        <v>1236</v>
      </c>
      <c r="AF1285" t="str">
        <f t="shared" si="674"/>
        <v>Macroalbuminuria</v>
      </c>
      <c r="AG1285">
        <v>527</v>
      </c>
      <c r="AH1285" t="str">
        <f t="shared" si="675"/>
        <v>Poliuria</v>
      </c>
      <c r="AI1285">
        <v>1</v>
      </c>
      <c r="AJ1285" t="str">
        <f t="shared" si="676"/>
        <v>Diabetico</v>
      </c>
      <c r="AK1285">
        <v>154</v>
      </c>
      <c r="AL1285" t="str">
        <f t="shared" si="677"/>
        <v>Diabetes</v>
      </c>
      <c r="AM1285">
        <v>7.5</v>
      </c>
      <c r="AN1285" t="str">
        <f t="shared" si="678"/>
        <v>Diabetes</v>
      </c>
      <c r="AO1285">
        <v>222</v>
      </c>
      <c r="AP1285" t="str">
        <f t="shared" si="679"/>
        <v>Alto</v>
      </c>
      <c r="AQ1285">
        <v>197</v>
      </c>
      <c r="AR1285" t="str">
        <f t="shared" si="680"/>
        <v>Muy alto</v>
      </c>
      <c r="AS1285">
        <v>25</v>
      </c>
      <c r="AT1285" t="str">
        <f t="shared" si="681"/>
        <v>Bajo</v>
      </c>
      <c r="AU1285">
        <v>238</v>
      </c>
      <c r="AV1285" t="str">
        <f t="shared" si="682"/>
        <v>Alto</v>
      </c>
      <c r="AW1285">
        <v>133</v>
      </c>
      <c r="AX1285" t="str">
        <f t="shared" si="683"/>
        <v>Bajo</v>
      </c>
      <c r="AY1285">
        <v>6.4</v>
      </c>
      <c r="AZ1285" t="str">
        <f t="shared" si="684"/>
        <v>Alto</v>
      </c>
      <c r="BA1285">
        <v>9.1</v>
      </c>
      <c r="BB1285" t="str">
        <f t="shared" si="662"/>
        <v>Baja</v>
      </c>
      <c r="BC1285">
        <v>8.9</v>
      </c>
      <c r="BD1285" t="str">
        <f t="shared" si="685"/>
        <v>Normal</v>
      </c>
      <c r="BE1285">
        <v>7</v>
      </c>
      <c r="BF1285" t="str">
        <f t="shared" si="686"/>
        <v>Alto</v>
      </c>
      <c r="BG1285">
        <v>0</v>
      </c>
      <c r="BH1285" t="str">
        <f t="shared" si="687"/>
        <v>No Toma ECA</v>
      </c>
      <c r="BI1285">
        <v>1</v>
      </c>
      <c r="BJ1285" t="str">
        <f t="shared" si="688"/>
        <v>Toma ARB</v>
      </c>
      <c r="BK1285">
        <v>1</v>
      </c>
      <c r="BL1285" t="str">
        <f t="shared" si="689"/>
        <v>Toma diureticos</v>
      </c>
      <c r="BM1285">
        <v>1</v>
      </c>
      <c r="BN1285" t="str">
        <f t="shared" si="690"/>
        <v>Toma estatinas</v>
      </c>
      <c r="BO1285">
        <v>1</v>
      </c>
      <c r="BP1285" t="str">
        <f t="shared" si="691"/>
        <v>Enfermedad renal</v>
      </c>
      <c r="BQ1285">
        <v>0</v>
      </c>
      <c r="BR1285" t="str">
        <f t="shared" si="692"/>
        <v>Sano</v>
      </c>
    </row>
    <row r="1286" spans="1:70" x14ac:dyDescent="0.25">
      <c r="A1286" t="s">
        <v>1286</v>
      </c>
      <c r="B1286">
        <v>84</v>
      </c>
      <c r="C1286" t="str">
        <f t="shared" si="663"/>
        <v>Adulto Mayor</v>
      </c>
      <c r="D1286" t="s">
        <v>1</v>
      </c>
      <c r="E1286">
        <v>34.6</v>
      </c>
      <c r="F1286" t="str">
        <f t="shared" si="664"/>
        <v>Obesidad I</v>
      </c>
      <c r="G1286">
        <v>1</v>
      </c>
      <c r="H1286" t="str">
        <f t="shared" si="665"/>
        <v>Tiene herencia</v>
      </c>
      <c r="I1286">
        <v>164</v>
      </c>
      <c r="J1286">
        <v>103</v>
      </c>
      <c r="K1286">
        <v>90</v>
      </c>
      <c r="L1286" t="str">
        <f t="shared" si="666"/>
        <v>Normal</v>
      </c>
      <c r="M1286">
        <v>32</v>
      </c>
      <c r="N1286" t="str">
        <f t="shared" si="667"/>
        <v>Reducida</v>
      </c>
      <c r="O1286">
        <v>3</v>
      </c>
      <c r="P1286" t="str">
        <f t="shared" si="668"/>
        <v>Limitacion marcada</v>
      </c>
      <c r="Q1286">
        <v>0</v>
      </c>
      <c r="R1286" t="str">
        <f t="shared" si="669"/>
        <v>No tiene cetoacidosis</v>
      </c>
      <c r="S1286">
        <v>0</v>
      </c>
      <c r="T1286" t="str">
        <f t="shared" si="670"/>
        <v>No tiene Insuficiencia</v>
      </c>
      <c r="U1286">
        <v>1</v>
      </c>
      <c r="V1286" t="str">
        <f t="shared" si="671"/>
        <v>Hipertenso</v>
      </c>
      <c r="W1286">
        <v>4.5</v>
      </c>
      <c r="X1286" t="str">
        <f t="shared" si="660"/>
        <v>Alto</v>
      </c>
      <c r="Y1286">
        <v>107</v>
      </c>
      <c r="Z1286" t="str">
        <f t="shared" si="661"/>
        <v>Riesgo</v>
      </c>
      <c r="AA1286">
        <v>29</v>
      </c>
      <c r="AB1286" t="str">
        <f t="shared" si="672"/>
        <v>Dismucion grave</v>
      </c>
      <c r="AC1286">
        <v>2491</v>
      </c>
      <c r="AD1286" t="str">
        <f t="shared" si="673"/>
        <v>Proteinuria</v>
      </c>
      <c r="AE1286">
        <v>1743</v>
      </c>
      <c r="AF1286" t="str">
        <f t="shared" si="674"/>
        <v>Macroalbuminuria</v>
      </c>
      <c r="AG1286">
        <v>830</v>
      </c>
      <c r="AH1286" t="str">
        <f t="shared" si="675"/>
        <v>Poliuria</v>
      </c>
      <c r="AI1286">
        <v>1</v>
      </c>
      <c r="AJ1286" t="str">
        <f t="shared" si="676"/>
        <v>Diabetico</v>
      </c>
      <c r="AK1286">
        <v>217</v>
      </c>
      <c r="AL1286" t="str">
        <f t="shared" si="677"/>
        <v>Diabetes</v>
      </c>
      <c r="AM1286">
        <v>8.8000000000000007</v>
      </c>
      <c r="AN1286" t="str">
        <f t="shared" si="678"/>
        <v>Diabetes</v>
      </c>
      <c r="AO1286">
        <v>248</v>
      </c>
      <c r="AP1286" t="str">
        <f t="shared" si="679"/>
        <v>Riesgo</v>
      </c>
      <c r="AQ1286">
        <v>207</v>
      </c>
      <c r="AR1286" t="str">
        <f t="shared" si="680"/>
        <v>Muy alto</v>
      </c>
      <c r="AS1286">
        <v>35</v>
      </c>
      <c r="AT1286" t="str">
        <f t="shared" si="681"/>
        <v>Bajo</v>
      </c>
      <c r="AU1286">
        <v>408</v>
      </c>
      <c r="AV1286" t="str">
        <f t="shared" si="682"/>
        <v>Alto</v>
      </c>
      <c r="AW1286">
        <v>140</v>
      </c>
      <c r="AX1286" t="str">
        <f t="shared" si="683"/>
        <v>Normal</v>
      </c>
      <c r="AY1286">
        <v>5.3</v>
      </c>
      <c r="AZ1286" t="str">
        <f t="shared" si="684"/>
        <v>Alto</v>
      </c>
      <c r="BA1286">
        <v>9.8000000000000007</v>
      </c>
      <c r="BB1286" t="str">
        <f t="shared" si="662"/>
        <v>Baja</v>
      </c>
      <c r="BC1286">
        <v>7.6</v>
      </c>
      <c r="BD1286" t="str">
        <f t="shared" si="685"/>
        <v>Bajo</v>
      </c>
      <c r="BE1286">
        <v>6.1</v>
      </c>
      <c r="BF1286" t="str">
        <f t="shared" si="686"/>
        <v>Alto</v>
      </c>
      <c r="BG1286">
        <v>1</v>
      </c>
      <c r="BH1286" t="str">
        <f t="shared" si="687"/>
        <v>Toma ECA</v>
      </c>
      <c r="BI1286">
        <v>0</v>
      </c>
      <c r="BJ1286" t="str">
        <f t="shared" si="688"/>
        <v>No toma ARB</v>
      </c>
      <c r="BK1286">
        <v>1</v>
      </c>
      <c r="BL1286" t="str">
        <f t="shared" si="689"/>
        <v>Toma diureticos</v>
      </c>
      <c r="BM1286">
        <v>1</v>
      </c>
      <c r="BN1286" t="str">
        <f t="shared" si="690"/>
        <v>Toma estatinas</v>
      </c>
      <c r="BO1286">
        <v>1</v>
      </c>
      <c r="BP1286" t="str">
        <f t="shared" si="691"/>
        <v>Enfermedad renal</v>
      </c>
      <c r="BQ1286">
        <v>0</v>
      </c>
      <c r="BR1286" t="str">
        <f t="shared" si="692"/>
        <v>Sano</v>
      </c>
    </row>
    <row r="1287" spans="1:70" x14ac:dyDescent="0.25">
      <c r="A1287" t="s">
        <v>1287</v>
      </c>
      <c r="B1287">
        <v>30</v>
      </c>
      <c r="C1287" t="str">
        <f t="shared" si="663"/>
        <v>Adulto</v>
      </c>
      <c r="D1287" t="s">
        <v>6</v>
      </c>
      <c r="E1287">
        <v>26.8</v>
      </c>
      <c r="F1287" t="str">
        <f t="shared" si="664"/>
        <v>Sobrepeso</v>
      </c>
      <c r="G1287">
        <v>0</v>
      </c>
      <c r="H1287" t="str">
        <f t="shared" si="665"/>
        <v>No tiene herencia</v>
      </c>
      <c r="I1287">
        <v>130</v>
      </c>
      <c r="J1287">
        <v>69</v>
      </c>
      <c r="K1287">
        <v>73</v>
      </c>
      <c r="L1287" t="str">
        <f t="shared" si="666"/>
        <v>Normal</v>
      </c>
      <c r="M1287">
        <v>55</v>
      </c>
      <c r="N1287" t="str">
        <f t="shared" si="667"/>
        <v>Normal</v>
      </c>
      <c r="O1287">
        <v>1</v>
      </c>
      <c r="P1287" t="str">
        <f t="shared" si="668"/>
        <v>Sin limitaciones</v>
      </c>
      <c r="Q1287">
        <v>0</v>
      </c>
      <c r="R1287" t="str">
        <f t="shared" si="669"/>
        <v>No tiene cetoacidosis</v>
      </c>
      <c r="S1287">
        <v>0</v>
      </c>
      <c r="T1287" t="str">
        <f t="shared" si="670"/>
        <v>No tiene Insuficiencia</v>
      </c>
      <c r="U1287">
        <v>1</v>
      </c>
      <c r="V1287" t="str">
        <f t="shared" si="671"/>
        <v>Hipertenso</v>
      </c>
      <c r="W1287">
        <v>1.1000000000000001</v>
      </c>
      <c r="X1287" t="str">
        <f t="shared" si="660"/>
        <v>Alto</v>
      </c>
      <c r="Y1287">
        <v>18</v>
      </c>
      <c r="Z1287" t="str">
        <f t="shared" si="661"/>
        <v>Normal</v>
      </c>
      <c r="AA1287">
        <v>114</v>
      </c>
      <c r="AB1287" t="str">
        <f t="shared" si="672"/>
        <v>Normal</v>
      </c>
      <c r="AC1287">
        <v>29</v>
      </c>
      <c r="AD1287" t="str">
        <f t="shared" si="673"/>
        <v>Normal</v>
      </c>
      <c r="AE1287">
        <v>23</v>
      </c>
      <c r="AF1287" t="str">
        <f t="shared" si="674"/>
        <v>Normal</v>
      </c>
      <c r="AG1287">
        <v>2240</v>
      </c>
      <c r="AH1287" t="str">
        <f t="shared" si="675"/>
        <v>Poliuria</v>
      </c>
      <c r="AI1287">
        <v>1</v>
      </c>
      <c r="AJ1287" t="str">
        <f t="shared" si="676"/>
        <v>Diabetico</v>
      </c>
      <c r="AK1287">
        <v>115</v>
      </c>
      <c r="AL1287" t="str">
        <f t="shared" si="677"/>
        <v>Prediabetes</v>
      </c>
      <c r="AM1287">
        <v>5.7</v>
      </c>
      <c r="AN1287" t="str">
        <f t="shared" si="678"/>
        <v>Prediabetes</v>
      </c>
      <c r="AO1287">
        <v>197</v>
      </c>
      <c r="AP1287" t="str">
        <f t="shared" si="679"/>
        <v>Normal</v>
      </c>
      <c r="AQ1287">
        <v>92</v>
      </c>
      <c r="AR1287" t="str">
        <f t="shared" si="680"/>
        <v>Normal</v>
      </c>
      <c r="AS1287">
        <v>68</v>
      </c>
      <c r="AT1287" t="str">
        <f t="shared" si="681"/>
        <v>Normal</v>
      </c>
      <c r="AU1287">
        <v>165</v>
      </c>
      <c r="AV1287" t="str">
        <f t="shared" si="682"/>
        <v>Alto</v>
      </c>
      <c r="AW1287">
        <v>143</v>
      </c>
      <c r="AX1287" t="str">
        <f t="shared" si="683"/>
        <v>Normal</v>
      </c>
      <c r="AY1287">
        <v>4.3</v>
      </c>
      <c r="AZ1287" t="str">
        <f t="shared" si="684"/>
        <v>Normal</v>
      </c>
      <c r="BA1287">
        <v>15.2</v>
      </c>
      <c r="BB1287" t="str">
        <f t="shared" si="662"/>
        <v>Normal</v>
      </c>
      <c r="BC1287">
        <v>8.5</v>
      </c>
      <c r="BD1287" t="str">
        <f t="shared" si="685"/>
        <v>Normal</v>
      </c>
      <c r="BE1287">
        <v>4.0999999999999996</v>
      </c>
      <c r="BF1287" t="str">
        <f t="shared" si="686"/>
        <v>Normal</v>
      </c>
      <c r="BG1287">
        <v>1</v>
      </c>
      <c r="BH1287" t="str">
        <f t="shared" si="687"/>
        <v>Toma ECA</v>
      </c>
      <c r="BI1287">
        <v>1</v>
      </c>
      <c r="BJ1287" t="str">
        <f t="shared" si="688"/>
        <v>Toma ARB</v>
      </c>
      <c r="BK1287">
        <v>1</v>
      </c>
      <c r="BL1287" t="str">
        <f t="shared" si="689"/>
        <v>Toma diureticos</v>
      </c>
      <c r="BM1287">
        <v>0</v>
      </c>
      <c r="BN1287" t="str">
        <f t="shared" si="690"/>
        <v>No toma estatinas</v>
      </c>
      <c r="BO1287">
        <v>0</v>
      </c>
      <c r="BP1287" t="str">
        <f t="shared" si="691"/>
        <v>Sano</v>
      </c>
      <c r="BQ1287">
        <v>0</v>
      </c>
      <c r="BR1287" t="str">
        <f t="shared" si="692"/>
        <v>Sano</v>
      </c>
    </row>
    <row r="1288" spans="1:70" x14ac:dyDescent="0.25">
      <c r="A1288" t="s">
        <v>1288</v>
      </c>
      <c r="B1288">
        <v>72</v>
      </c>
      <c r="C1288" t="str">
        <f t="shared" si="663"/>
        <v>Adulto Mayor</v>
      </c>
      <c r="D1288" t="s">
        <v>1</v>
      </c>
      <c r="E1288">
        <v>31.7</v>
      </c>
      <c r="F1288" t="str">
        <f t="shared" si="664"/>
        <v>Obesidad I</v>
      </c>
      <c r="G1288">
        <v>1</v>
      </c>
      <c r="H1288" t="str">
        <f t="shared" si="665"/>
        <v>Tiene herencia</v>
      </c>
      <c r="I1288">
        <v>153</v>
      </c>
      <c r="J1288">
        <v>106</v>
      </c>
      <c r="K1288">
        <v>104</v>
      </c>
      <c r="L1288" t="str">
        <f t="shared" si="666"/>
        <v>Taquicardia</v>
      </c>
      <c r="M1288">
        <v>31</v>
      </c>
      <c r="N1288" t="str">
        <f t="shared" si="667"/>
        <v>Reducida</v>
      </c>
      <c r="O1288">
        <v>2</v>
      </c>
      <c r="P1288" t="str">
        <f t="shared" si="668"/>
        <v>Ligera limitaciones</v>
      </c>
      <c r="Q1288">
        <v>0</v>
      </c>
      <c r="R1288" t="str">
        <f t="shared" si="669"/>
        <v>No tiene cetoacidosis</v>
      </c>
      <c r="S1288">
        <v>0</v>
      </c>
      <c r="T1288" t="str">
        <f t="shared" si="670"/>
        <v>No tiene Insuficiencia</v>
      </c>
      <c r="U1288">
        <v>1</v>
      </c>
      <c r="V1288" t="str">
        <f t="shared" si="671"/>
        <v>Hipertenso</v>
      </c>
      <c r="W1288">
        <v>2.4</v>
      </c>
      <c r="X1288" t="str">
        <f t="shared" si="660"/>
        <v>Alto</v>
      </c>
      <c r="Y1288">
        <v>90</v>
      </c>
      <c r="Z1288" t="str">
        <f t="shared" si="661"/>
        <v>Elevado</v>
      </c>
      <c r="AA1288">
        <v>17</v>
      </c>
      <c r="AB1288" t="str">
        <f t="shared" si="672"/>
        <v>Dismucion grave</v>
      </c>
      <c r="AC1288">
        <v>1213</v>
      </c>
      <c r="AD1288" t="str">
        <f t="shared" si="673"/>
        <v>Proteinuria</v>
      </c>
      <c r="AE1288">
        <v>970</v>
      </c>
      <c r="AF1288" t="str">
        <f t="shared" si="674"/>
        <v>Macroalbuminuria</v>
      </c>
      <c r="AG1288">
        <v>359</v>
      </c>
      <c r="AH1288" t="str">
        <f t="shared" si="675"/>
        <v>Oliguria</v>
      </c>
      <c r="AI1288">
        <v>0</v>
      </c>
      <c r="AJ1288" t="str">
        <f t="shared" si="676"/>
        <v>No Diabetico</v>
      </c>
      <c r="AK1288">
        <v>150</v>
      </c>
      <c r="AL1288" t="str">
        <f t="shared" si="677"/>
        <v>Diabetes</v>
      </c>
      <c r="AM1288">
        <v>10.5</v>
      </c>
      <c r="AN1288" t="str">
        <f t="shared" si="678"/>
        <v>Diabetes</v>
      </c>
      <c r="AO1288">
        <v>311</v>
      </c>
      <c r="AP1288" t="str">
        <f t="shared" si="679"/>
        <v>Riesgo</v>
      </c>
      <c r="AQ1288">
        <v>193</v>
      </c>
      <c r="AR1288" t="str">
        <f t="shared" si="680"/>
        <v>Muy alto</v>
      </c>
      <c r="AS1288">
        <v>29</v>
      </c>
      <c r="AT1288" t="str">
        <f t="shared" si="681"/>
        <v>Bajo</v>
      </c>
      <c r="AU1288">
        <v>288</v>
      </c>
      <c r="AV1288" t="str">
        <f t="shared" si="682"/>
        <v>Alto</v>
      </c>
      <c r="AW1288">
        <v>139</v>
      </c>
      <c r="AX1288" t="str">
        <f t="shared" si="683"/>
        <v>Normal</v>
      </c>
      <c r="AY1288">
        <v>5.2</v>
      </c>
      <c r="AZ1288" t="str">
        <f t="shared" si="684"/>
        <v>Alto</v>
      </c>
      <c r="BA1288">
        <v>9.1999999999999993</v>
      </c>
      <c r="BB1288" t="str">
        <f t="shared" si="662"/>
        <v>Baja</v>
      </c>
      <c r="BC1288">
        <v>8.5</v>
      </c>
      <c r="BD1288" t="str">
        <f t="shared" si="685"/>
        <v>Normal</v>
      </c>
      <c r="BE1288">
        <v>5</v>
      </c>
      <c r="BF1288" t="str">
        <f t="shared" si="686"/>
        <v>Alto</v>
      </c>
      <c r="BG1288">
        <v>1</v>
      </c>
      <c r="BH1288" t="str">
        <f t="shared" si="687"/>
        <v>Toma ECA</v>
      </c>
      <c r="BI1288">
        <v>1</v>
      </c>
      <c r="BJ1288" t="str">
        <f t="shared" si="688"/>
        <v>Toma ARB</v>
      </c>
      <c r="BK1288">
        <v>0</v>
      </c>
      <c r="BL1288" t="str">
        <f t="shared" si="689"/>
        <v>No toma diureticos</v>
      </c>
      <c r="BM1288">
        <v>1</v>
      </c>
      <c r="BN1288" t="str">
        <f t="shared" si="690"/>
        <v>Toma estatinas</v>
      </c>
      <c r="BO1288">
        <v>1</v>
      </c>
      <c r="BP1288" t="str">
        <f t="shared" si="691"/>
        <v>Enfermedad renal</v>
      </c>
      <c r="BQ1288">
        <v>0</v>
      </c>
      <c r="BR1288" t="str">
        <f t="shared" si="692"/>
        <v>Sano</v>
      </c>
    </row>
    <row r="1289" spans="1:70" x14ac:dyDescent="0.25">
      <c r="A1289" t="s">
        <v>1289</v>
      </c>
      <c r="B1289">
        <v>59</v>
      </c>
      <c r="C1289" t="str">
        <f t="shared" si="663"/>
        <v>Adulto</v>
      </c>
      <c r="D1289" t="s">
        <v>6</v>
      </c>
      <c r="E1289">
        <v>36.1</v>
      </c>
      <c r="F1289" t="str">
        <f t="shared" si="664"/>
        <v>Obesidad II</v>
      </c>
      <c r="G1289">
        <v>0</v>
      </c>
      <c r="H1289" t="str">
        <f t="shared" si="665"/>
        <v>No tiene herencia</v>
      </c>
      <c r="I1289">
        <v>158</v>
      </c>
      <c r="J1289">
        <v>96</v>
      </c>
      <c r="K1289">
        <v>87</v>
      </c>
      <c r="L1289" t="str">
        <f t="shared" si="666"/>
        <v>Normal</v>
      </c>
      <c r="M1289">
        <v>27</v>
      </c>
      <c r="N1289" t="str">
        <f t="shared" si="667"/>
        <v>Reducida</v>
      </c>
      <c r="O1289">
        <v>4</v>
      </c>
      <c r="P1289" t="str">
        <f t="shared" si="668"/>
        <v>Incapacidad</v>
      </c>
      <c r="Q1289">
        <v>1</v>
      </c>
      <c r="R1289" t="str">
        <f t="shared" si="669"/>
        <v>Tiene cetoacidosis</v>
      </c>
      <c r="S1289">
        <v>1</v>
      </c>
      <c r="T1289" t="str">
        <f t="shared" si="670"/>
        <v>Tiene Insuficiencia</v>
      </c>
      <c r="U1289">
        <v>1</v>
      </c>
      <c r="V1289" t="str">
        <f t="shared" si="671"/>
        <v>Hipertenso</v>
      </c>
      <c r="W1289">
        <v>4.4000000000000004</v>
      </c>
      <c r="X1289" t="str">
        <f t="shared" si="660"/>
        <v>Alto</v>
      </c>
      <c r="Y1289">
        <v>67</v>
      </c>
      <c r="Z1289" t="str">
        <f t="shared" si="661"/>
        <v>Elevado</v>
      </c>
      <c r="AA1289">
        <v>41</v>
      </c>
      <c r="AB1289" t="str">
        <f t="shared" si="672"/>
        <v>Funcion disminuida moderada</v>
      </c>
      <c r="AC1289">
        <v>724</v>
      </c>
      <c r="AD1289" t="str">
        <f t="shared" si="673"/>
        <v>Proteinuria</v>
      </c>
      <c r="AE1289">
        <v>579</v>
      </c>
      <c r="AF1289" t="str">
        <f t="shared" si="674"/>
        <v>Macroalbuminuria</v>
      </c>
      <c r="AG1289">
        <v>853</v>
      </c>
      <c r="AH1289" t="str">
        <f t="shared" si="675"/>
        <v>Poliuria</v>
      </c>
      <c r="AI1289">
        <v>0</v>
      </c>
      <c r="AJ1289" t="str">
        <f t="shared" si="676"/>
        <v>No Diabetico</v>
      </c>
      <c r="AK1289">
        <v>191</v>
      </c>
      <c r="AL1289" t="str">
        <f t="shared" si="677"/>
        <v>Diabetes</v>
      </c>
      <c r="AM1289">
        <v>8.6999999999999993</v>
      </c>
      <c r="AN1289" t="str">
        <f t="shared" si="678"/>
        <v>Diabetes</v>
      </c>
      <c r="AO1289">
        <v>303</v>
      </c>
      <c r="AP1289" t="str">
        <f t="shared" si="679"/>
        <v>Riesgo</v>
      </c>
      <c r="AQ1289">
        <v>207</v>
      </c>
      <c r="AR1289" t="str">
        <f t="shared" si="680"/>
        <v>Muy alto</v>
      </c>
      <c r="AS1289">
        <v>32</v>
      </c>
      <c r="AT1289" t="str">
        <f t="shared" si="681"/>
        <v>Bajo</v>
      </c>
      <c r="AU1289">
        <v>382</v>
      </c>
      <c r="AV1289" t="str">
        <f t="shared" si="682"/>
        <v>Alto</v>
      </c>
      <c r="AW1289">
        <v>134</v>
      </c>
      <c r="AX1289" t="str">
        <f t="shared" si="683"/>
        <v>Bajo</v>
      </c>
      <c r="AY1289">
        <v>6.7</v>
      </c>
      <c r="AZ1289" t="str">
        <f t="shared" si="684"/>
        <v>Alto</v>
      </c>
      <c r="BA1289">
        <v>10.1</v>
      </c>
      <c r="BB1289" t="str">
        <f t="shared" si="662"/>
        <v>Baja</v>
      </c>
      <c r="BC1289">
        <v>7.7</v>
      </c>
      <c r="BD1289" t="str">
        <f t="shared" si="685"/>
        <v>Bajo</v>
      </c>
      <c r="BE1289">
        <v>5.2</v>
      </c>
      <c r="BF1289" t="str">
        <f t="shared" si="686"/>
        <v>Alto</v>
      </c>
      <c r="BG1289">
        <v>0</v>
      </c>
      <c r="BH1289" t="str">
        <f t="shared" si="687"/>
        <v>No Toma ECA</v>
      </c>
      <c r="BI1289">
        <v>1</v>
      </c>
      <c r="BJ1289" t="str">
        <f t="shared" si="688"/>
        <v>Toma ARB</v>
      </c>
      <c r="BK1289">
        <v>1</v>
      </c>
      <c r="BL1289" t="str">
        <f t="shared" si="689"/>
        <v>Toma diureticos</v>
      </c>
      <c r="BM1289">
        <v>1</v>
      </c>
      <c r="BN1289" t="str">
        <f t="shared" si="690"/>
        <v>Toma estatinas</v>
      </c>
      <c r="BO1289">
        <v>1</v>
      </c>
      <c r="BP1289" t="str">
        <f t="shared" si="691"/>
        <v>Enfermedad renal</v>
      </c>
      <c r="BQ1289">
        <v>1</v>
      </c>
      <c r="BR1289" t="str">
        <f t="shared" si="692"/>
        <v>Enfermedad cardiovascular</v>
      </c>
    </row>
    <row r="1290" spans="1:70" x14ac:dyDescent="0.25">
      <c r="A1290" t="s">
        <v>1290</v>
      </c>
      <c r="B1290">
        <v>67</v>
      </c>
      <c r="C1290" t="str">
        <f t="shared" si="663"/>
        <v>Adulto Mayor</v>
      </c>
      <c r="D1290" t="s">
        <v>1</v>
      </c>
      <c r="E1290">
        <v>33.4</v>
      </c>
      <c r="F1290" t="str">
        <f t="shared" si="664"/>
        <v>Obesidad I</v>
      </c>
      <c r="G1290">
        <v>0</v>
      </c>
      <c r="H1290" t="str">
        <f t="shared" si="665"/>
        <v>No tiene herencia</v>
      </c>
      <c r="I1290">
        <v>148</v>
      </c>
      <c r="J1290">
        <v>96</v>
      </c>
      <c r="K1290">
        <v>76</v>
      </c>
      <c r="L1290" t="str">
        <f t="shared" si="666"/>
        <v>Normal</v>
      </c>
      <c r="M1290">
        <v>33</v>
      </c>
      <c r="N1290" t="str">
        <f t="shared" si="667"/>
        <v>Reducida</v>
      </c>
      <c r="O1290">
        <v>3</v>
      </c>
      <c r="P1290" t="str">
        <f t="shared" si="668"/>
        <v>Limitacion marcada</v>
      </c>
      <c r="Q1290">
        <v>1</v>
      </c>
      <c r="R1290" t="str">
        <f t="shared" si="669"/>
        <v>Tiene cetoacidosis</v>
      </c>
      <c r="S1290">
        <v>1</v>
      </c>
      <c r="T1290" t="str">
        <f t="shared" si="670"/>
        <v>Tiene Insuficiencia</v>
      </c>
      <c r="U1290">
        <v>1</v>
      </c>
      <c r="V1290" t="str">
        <f t="shared" si="671"/>
        <v>Hipertenso</v>
      </c>
      <c r="W1290">
        <v>1.8</v>
      </c>
      <c r="X1290" t="str">
        <f t="shared" si="660"/>
        <v>Alto</v>
      </c>
      <c r="Y1290">
        <v>92</v>
      </c>
      <c r="Z1290" t="str">
        <f t="shared" si="661"/>
        <v>Elevado</v>
      </c>
      <c r="AA1290">
        <v>12</v>
      </c>
      <c r="AB1290" t="str">
        <f t="shared" si="672"/>
        <v>Fallo renal</v>
      </c>
      <c r="AC1290">
        <v>2017</v>
      </c>
      <c r="AD1290" t="str">
        <f t="shared" si="673"/>
        <v>Proteinuria</v>
      </c>
      <c r="AE1290">
        <v>1411</v>
      </c>
      <c r="AF1290" t="str">
        <f t="shared" si="674"/>
        <v>Macroalbuminuria</v>
      </c>
      <c r="AG1290">
        <v>681</v>
      </c>
      <c r="AH1290" t="str">
        <f t="shared" si="675"/>
        <v>Poliuria</v>
      </c>
      <c r="AI1290">
        <v>0</v>
      </c>
      <c r="AJ1290" t="str">
        <f t="shared" si="676"/>
        <v>No Diabetico</v>
      </c>
      <c r="AK1290">
        <v>194</v>
      </c>
      <c r="AL1290" t="str">
        <f t="shared" si="677"/>
        <v>Diabetes</v>
      </c>
      <c r="AM1290">
        <v>9.1999999999999993</v>
      </c>
      <c r="AN1290" t="str">
        <f t="shared" si="678"/>
        <v>Diabetes</v>
      </c>
      <c r="AO1290">
        <v>229</v>
      </c>
      <c r="AP1290" t="str">
        <f t="shared" si="679"/>
        <v>Alto</v>
      </c>
      <c r="AQ1290">
        <v>177</v>
      </c>
      <c r="AR1290" t="str">
        <f t="shared" si="680"/>
        <v>Alto</v>
      </c>
      <c r="AS1290">
        <v>29</v>
      </c>
      <c r="AT1290" t="str">
        <f t="shared" si="681"/>
        <v>Bajo</v>
      </c>
      <c r="AU1290">
        <v>295</v>
      </c>
      <c r="AV1290" t="str">
        <f t="shared" si="682"/>
        <v>Alto</v>
      </c>
      <c r="AW1290">
        <v>132</v>
      </c>
      <c r="AX1290" t="str">
        <f t="shared" si="683"/>
        <v>Bajo</v>
      </c>
      <c r="AY1290">
        <v>5.6</v>
      </c>
      <c r="AZ1290" t="str">
        <f t="shared" si="684"/>
        <v>Alto</v>
      </c>
      <c r="BA1290">
        <v>7.1</v>
      </c>
      <c r="BB1290" t="str">
        <f t="shared" si="662"/>
        <v>Baja</v>
      </c>
      <c r="BC1290">
        <v>8.6999999999999993</v>
      </c>
      <c r="BD1290" t="str">
        <f t="shared" si="685"/>
        <v>Normal</v>
      </c>
      <c r="BE1290">
        <v>4.7</v>
      </c>
      <c r="BF1290" t="str">
        <f t="shared" si="686"/>
        <v>Alto</v>
      </c>
      <c r="BG1290">
        <v>1</v>
      </c>
      <c r="BH1290" t="str">
        <f t="shared" si="687"/>
        <v>Toma ECA</v>
      </c>
      <c r="BI1290">
        <v>1</v>
      </c>
      <c r="BJ1290" t="str">
        <f t="shared" si="688"/>
        <v>Toma ARB</v>
      </c>
      <c r="BK1290">
        <v>1</v>
      </c>
      <c r="BL1290" t="str">
        <f t="shared" si="689"/>
        <v>Toma diureticos</v>
      </c>
      <c r="BM1290">
        <v>0</v>
      </c>
      <c r="BN1290" t="str">
        <f t="shared" si="690"/>
        <v>No toma estatinas</v>
      </c>
      <c r="BO1290">
        <v>1</v>
      </c>
      <c r="BP1290" t="str">
        <f t="shared" si="691"/>
        <v>Enfermedad renal</v>
      </c>
      <c r="BQ1290">
        <v>1</v>
      </c>
      <c r="BR1290" t="str">
        <f t="shared" si="692"/>
        <v>Enfermedad cardiovascular</v>
      </c>
    </row>
    <row r="1291" spans="1:70" x14ac:dyDescent="0.25">
      <c r="A1291" t="s">
        <v>1291</v>
      </c>
      <c r="B1291">
        <v>34</v>
      </c>
      <c r="C1291" t="str">
        <f t="shared" si="663"/>
        <v>Adulto</v>
      </c>
      <c r="D1291" t="s">
        <v>1</v>
      </c>
      <c r="E1291">
        <v>27.8</v>
      </c>
      <c r="F1291" t="str">
        <f t="shared" si="664"/>
        <v>Sobrepeso</v>
      </c>
      <c r="G1291">
        <v>0</v>
      </c>
      <c r="H1291" t="str">
        <f t="shared" si="665"/>
        <v>No tiene herencia</v>
      </c>
      <c r="I1291">
        <v>129</v>
      </c>
      <c r="J1291">
        <v>83</v>
      </c>
      <c r="K1291">
        <v>79</v>
      </c>
      <c r="L1291" t="str">
        <f t="shared" si="666"/>
        <v>Normal</v>
      </c>
      <c r="M1291">
        <v>66</v>
      </c>
      <c r="N1291" t="str">
        <f t="shared" si="667"/>
        <v>Normal</v>
      </c>
      <c r="O1291">
        <v>2</v>
      </c>
      <c r="P1291" t="str">
        <f t="shared" si="668"/>
        <v>Ligera limitaciones</v>
      </c>
      <c r="Q1291">
        <v>0</v>
      </c>
      <c r="R1291" t="str">
        <f t="shared" si="669"/>
        <v>No tiene cetoacidosis</v>
      </c>
      <c r="S1291">
        <v>0</v>
      </c>
      <c r="T1291" t="str">
        <f t="shared" si="670"/>
        <v>No tiene Insuficiencia</v>
      </c>
      <c r="U1291">
        <v>0</v>
      </c>
      <c r="V1291" t="str">
        <f t="shared" si="671"/>
        <v>Normotenso</v>
      </c>
      <c r="W1291">
        <v>0.9</v>
      </c>
      <c r="X1291" t="str">
        <f t="shared" si="660"/>
        <v>Normal</v>
      </c>
      <c r="Y1291">
        <v>27</v>
      </c>
      <c r="Z1291" t="str">
        <f t="shared" si="661"/>
        <v>Normal</v>
      </c>
      <c r="AA1291">
        <v>90</v>
      </c>
      <c r="AB1291" t="str">
        <f t="shared" si="672"/>
        <v>Funcion disminuida</v>
      </c>
      <c r="AC1291">
        <v>16</v>
      </c>
      <c r="AD1291" t="str">
        <f t="shared" si="673"/>
        <v>Normal</v>
      </c>
      <c r="AE1291">
        <v>12</v>
      </c>
      <c r="AF1291" t="str">
        <f t="shared" si="674"/>
        <v>Normal</v>
      </c>
      <c r="AG1291">
        <v>1569</v>
      </c>
      <c r="AH1291" t="str">
        <f t="shared" si="675"/>
        <v>Poliuria</v>
      </c>
      <c r="AI1291">
        <v>1</v>
      </c>
      <c r="AJ1291" t="str">
        <f t="shared" si="676"/>
        <v>Diabetico</v>
      </c>
      <c r="AK1291">
        <v>89</v>
      </c>
      <c r="AL1291" t="str">
        <f t="shared" si="677"/>
        <v>Normal</v>
      </c>
      <c r="AM1291">
        <v>6</v>
      </c>
      <c r="AN1291" t="str">
        <f t="shared" si="678"/>
        <v>Prediabetes</v>
      </c>
      <c r="AO1291">
        <v>162</v>
      </c>
      <c r="AP1291" t="str">
        <f t="shared" si="679"/>
        <v>Normal</v>
      </c>
      <c r="AQ1291">
        <v>115</v>
      </c>
      <c r="AR1291" t="str">
        <f t="shared" si="680"/>
        <v>Casi normal</v>
      </c>
      <c r="AS1291">
        <v>61</v>
      </c>
      <c r="AT1291" t="str">
        <f t="shared" si="681"/>
        <v>Normal</v>
      </c>
      <c r="AU1291">
        <v>152</v>
      </c>
      <c r="AV1291" t="str">
        <f t="shared" si="682"/>
        <v>Alto</v>
      </c>
      <c r="AW1291">
        <v>144</v>
      </c>
      <c r="AX1291" t="str">
        <f t="shared" si="683"/>
        <v>Normal</v>
      </c>
      <c r="AY1291">
        <v>4.8</v>
      </c>
      <c r="AZ1291" t="str">
        <f t="shared" si="684"/>
        <v>Normal</v>
      </c>
      <c r="BA1291">
        <v>13.6</v>
      </c>
      <c r="BB1291" t="str">
        <f t="shared" si="662"/>
        <v>Normal</v>
      </c>
      <c r="BC1291">
        <v>9.9</v>
      </c>
      <c r="BD1291" t="str">
        <f t="shared" si="685"/>
        <v>Normal</v>
      </c>
      <c r="BE1291">
        <v>4.3</v>
      </c>
      <c r="BF1291" t="str">
        <f t="shared" si="686"/>
        <v>Normal</v>
      </c>
      <c r="BG1291">
        <v>1</v>
      </c>
      <c r="BH1291" t="str">
        <f t="shared" si="687"/>
        <v>Toma ECA</v>
      </c>
      <c r="BI1291">
        <v>0</v>
      </c>
      <c r="BJ1291" t="str">
        <f t="shared" si="688"/>
        <v>No toma ARB</v>
      </c>
      <c r="BK1291">
        <v>0</v>
      </c>
      <c r="BL1291" t="str">
        <f t="shared" si="689"/>
        <v>No toma diureticos</v>
      </c>
      <c r="BM1291">
        <v>1</v>
      </c>
      <c r="BN1291" t="str">
        <f t="shared" si="690"/>
        <v>Toma estatinas</v>
      </c>
      <c r="BO1291">
        <v>0</v>
      </c>
      <c r="BP1291" t="str">
        <f t="shared" si="691"/>
        <v>Sano</v>
      </c>
      <c r="BQ1291">
        <v>0</v>
      </c>
      <c r="BR1291" t="str">
        <f t="shared" si="692"/>
        <v>Sano</v>
      </c>
    </row>
    <row r="1292" spans="1:70" x14ac:dyDescent="0.25">
      <c r="A1292" t="s">
        <v>1292</v>
      </c>
      <c r="B1292">
        <v>52</v>
      </c>
      <c r="C1292" t="str">
        <f t="shared" si="663"/>
        <v>Adulto</v>
      </c>
      <c r="D1292" t="s">
        <v>1</v>
      </c>
      <c r="E1292">
        <v>34.700000000000003</v>
      </c>
      <c r="F1292" t="str">
        <f t="shared" si="664"/>
        <v>Obesidad I</v>
      </c>
      <c r="G1292">
        <v>0</v>
      </c>
      <c r="H1292" t="str">
        <f t="shared" si="665"/>
        <v>No tiene herencia</v>
      </c>
      <c r="I1292">
        <v>167</v>
      </c>
      <c r="J1292">
        <v>108</v>
      </c>
      <c r="K1292">
        <v>83</v>
      </c>
      <c r="L1292" t="str">
        <f t="shared" si="666"/>
        <v>Normal</v>
      </c>
      <c r="M1292">
        <v>46</v>
      </c>
      <c r="N1292" t="str">
        <f t="shared" si="667"/>
        <v>Intermedia</v>
      </c>
      <c r="O1292">
        <v>4</v>
      </c>
      <c r="P1292" t="str">
        <f t="shared" si="668"/>
        <v>Incapacidad</v>
      </c>
      <c r="Q1292">
        <v>1</v>
      </c>
      <c r="R1292" t="str">
        <f t="shared" si="669"/>
        <v>Tiene cetoacidosis</v>
      </c>
      <c r="S1292">
        <v>0</v>
      </c>
      <c r="T1292" t="str">
        <f t="shared" si="670"/>
        <v>No tiene Insuficiencia</v>
      </c>
      <c r="U1292">
        <v>1</v>
      </c>
      <c r="V1292" t="str">
        <f t="shared" si="671"/>
        <v>Hipertenso</v>
      </c>
      <c r="W1292">
        <v>3</v>
      </c>
      <c r="X1292" t="str">
        <f t="shared" si="660"/>
        <v>Alto</v>
      </c>
      <c r="Y1292">
        <v>84</v>
      </c>
      <c r="Z1292" t="str">
        <f t="shared" si="661"/>
        <v>Elevado</v>
      </c>
      <c r="AA1292">
        <v>55</v>
      </c>
      <c r="AB1292" t="str">
        <f t="shared" si="672"/>
        <v>Funcion disminuida moderada</v>
      </c>
      <c r="AC1292">
        <v>2858</v>
      </c>
      <c r="AD1292" t="str">
        <f t="shared" si="673"/>
        <v>Proteinuria</v>
      </c>
      <c r="AE1292">
        <v>2286</v>
      </c>
      <c r="AF1292" t="str">
        <f t="shared" si="674"/>
        <v>Macroalbuminuria</v>
      </c>
      <c r="AG1292">
        <v>617</v>
      </c>
      <c r="AH1292" t="str">
        <f t="shared" si="675"/>
        <v>Poliuria</v>
      </c>
      <c r="AI1292">
        <v>0</v>
      </c>
      <c r="AJ1292" t="str">
        <f t="shared" si="676"/>
        <v>No Diabetico</v>
      </c>
      <c r="AK1292">
        <v>142</v>
      </c>
      <c r="AL1292" t="str">
        <f t="shared" si="677"/>
        <v>Diabetes</v>
      </c>
      <c r="AM1292">
        <v>10.199999999999999</v>
      </c>
      <c r="AN1292" t="str">
        <f t="shared" si="678"/>
        <v>Diabetes</v>
      </c>
      <c r="AO1292">
        <v>243</v>
      </c>
      <c r="AP1292" t="str">
        <f t="shared" si="679"/>
        <v>Riesgo</v>
      </c>
      <c r="AQ1292">
        <v>148</v>
      </c>
      <c r="AR1292" t="str">
        <f t="shared" si="680"/>
        <v>Limite alto</v>
      </c>
      <c r="AS1292">
        <v>36</v>
      </c>
      <c r="AT1292" t="str">
        <f t="shared" si="681"/>
        <v>Bajo</v>
      </c>
      <c r="AU1292">
        <v>190</v>
      </c>
      <c r="AV1292" t="str">
        <f t="shared" si="682"/>
        <v>Alto</v>
      </c>
      <c r="AW1292">
        <v>136</v>
      </c>
      <c r="AX1292" t="str">
        <f t="shared" si="683"/>
        <v>Normal</v>
      </c>
      <c r="AY1292">
        <v>5.5</v>
      </c>
      <c r="AZ1292" t="str">
        <f t="shared" si="684"/>
        <v>Alto</v>
      </c>
      <c r="BA1292">
        <v>7.1</v>
      </c>
      <c r="BB1292" t="str">
        <f t="shared" si="662"/>
        <v>Baja</v>
      </c>
      <c r="BC1292">
        <v>8</v>
      </c>
      <c r="BD1292" t="str">
        <f t="shared" si="685"/>
        <v>Bajo</v>
      </c>
      <c r="BE1292">
        <v>4.5</v>
      </c>
      <c r="BF1292" t="str">
        <f t="shared" si="686"/>
        <v>Normal</v>
      </c>
      <c r="BG1292">
        <v>1</v>
      </c>
      <c r="BH1292" t="str">
        <f t="shared" si="687"/>
        <v>Toma ECA</v>
      </c>
      <c r="BI1292">
        <v>1</v>
      </c>
      <c r="BJ1292" t="str">
        <f t="shared" si="688"/>
        <v>Toma ARB</v>
      </c>
      <c r="BK1292">
        <v>1</v>
      </c>
      <c r="BL1292" t="str">
        <f t="shared" si="689"/>
        <v>Toma diureticos</v>
      </c>
      <c r="BM1292">
        <v>1</v>
      </c>
      <c r="BN1292" t="str">
        <f t="shared" si="690"/>
        <v>Toma estatinas</v>
      </c>
      <c r="BO1292">
        <v>1</v>
      </c>
      <c r="BP1292" t="str">
        <f t="shared" si="691"/>
        <v>Enfermedad renal</v>
      </c>
      <c r="BQ1292">
        <v>0</v>
      </c>
      <c r="BR1292" t="str">
        <f t="shared" si="692"/>
        <v>Sano</v>
      </c>
    </row>
    <row r="1293" spans="1:70" x14ac:dyDescent="0.25">
      <c r="A1293" t="s">
        <v>1293</v>
      </c>
      <c r="B1293">
        <v>64</v>
      </c>
      <c r="C1293" t="str">
        <f t="shared" si="663"/>
        <v>Adulto Mayor</v>
      </c>
      <c r="D1293" t="s">
        <v>6</v>
      </c>
      <c r="E1293">
        <v>28.8</v>
      </c>
      <c r="F1293" t="str">
        <f t="shared" si="664"/>
        <v>Sobrepeso</v>
      </c>
      <c r="G1293">
        <v>0</v>
      </c>
      <c r="H1293" t="str">
        <f t="shared" si="665"/>
        <v>No tiene herencia</v>
      </c>
      <c r="I1293">
        <v>107</v>
      </c>
      <c r="J1293">
        <v>73</v>
      </c>
      <c r="K1293">
        <v>87</v>
      </c>
      <c r="L1293" t="str">
        <f t="shared" si="666"/>
        <v>Normal</v>
      </c>
      <c r="M1293">
        <v>63</v>
      </c>
      <c r="N1293" t="str">
        <f t="shared" si="667"/>
        <v>Normal</v>
      </c>
      <c r="O1293">
        <v>1</v>
      </c>
      <c r="P1293" t="str">
        <f t="shared" si="668"/>
        <v>Sin limitaciones</v>
      </c>
      <c r="Q1293">
        <v>0</v>
      </c>
      <c r="R1293" t="str">
        <f t="shared" si="669"/>
        <v>No tiene cetoacidosis</v>
      </c>
      <c r="S1293">
        <v>0</v>
      </c>
      <c r="T1293" t="str">
        <f t="shared" si="670"/>
        <v>No tiene Insuficiencia</v>
      </c>
      <c r="U1293">
        <v>0</v>
      </c>
      <c r="V1293" t="str">
        <f t="shared" si="671"/>
        <v>Normotenso</v>
      </c>
      <c r="W1293">
        <v>0.8</v>
      </c>
      <c r="X1293" t="str">
        <f t="shared" si="660"/>
        <v>Normal</v>
      </c>
      <c r="Y1293">
        <v>29</v>
      </c>
      <c r="Z1293" t="str">
        <f t="shared" si="661"/>
        <v>Normal</v>
      </c>
      <c r="AA1293">
        <v>110</v>
      </c>
      <c r="AB1293" t="str">
        <f t="shared" si="672"/>
        <v>Normal</v>
      </c>
      <c r="AC1293">
        <v>13</v>
      </c>
      <c r="AD1293" t="str">
        <f t="shared" si="673"/>
        <v>Normal</v>
      </c>
      <c r="AE1293">
        <v>10</v>
      </c>
      <c r="AF1293" t="str">
        <f t="shared" si="674"/>
        <v>Normal</v>
      </c>
      <c r="AG1293">
        <v>1217</v>
      </c>
      <c r="AH1293" t="str">
        <f t="shared" si="675"/>
        <v>Poliuria</v>
      </c>
      <c r="AI1293">
        <v>1</v>
      </c>
      <c r="AJ1293" t="str">
        <f t="shared" si="676"/>
        <v>Diabetico</v>
      </c>
      <c r="AK1293">
        <v>95</v>
      </c>
      <c r="AL1293" t="str">
        <f t="shared" si="677"/>
        <v>Normal</v>
      </c>
      <c r="AM1293">
        <v>5.9</v>
      </c>
      <c r="AN1293" t="str">
        <f t="shared" si="678"/>
        <v>Prediabetes</v>
      </c>
      <c r="AO1293">
        <v>173</v>
      </c>
      <c r="AP1293" t="str">
        <f t="shared" si="679"/>
        <v>Normal</v>
      </c>
      <c r="AQ1293">
        <v>115</v>
      </c>
      <c r="AR1293" t="str">
        <f t="shared" si="680"/>
        <v>Casi normal</v>
      </c>
      <c r="AS1293">
        <v>67</v>
      </c>
      <c r="AT1293" t="str">
        <f t="shared" si="681"/>
        <v>Normal</v>
      </c>
      <c r="AU1293">
        <v>165</v>
      </c>
      <c r="AV1293" t="str">
        <f t="shared" si="682"/>
        <v>Alto</v>
      </c>
      <c r="AW1293">
        <v>143</v>
      </c>
      <c r="AX1293" t="str">
        <f t="shared" si="683"/>
        <v>Normal</v>
      </c>
      <c r="AY1293">
        <v>4.7</v>
      </c>
      <c r="AZ1293" t="str">
        <f t="shared" si="684"/>
        <v>Normal</v>
      </c>
      <c r="BA1293">
        <v>12.3</v>
      </c>
      <c r="BB1293" t="str">
        <f t="shared" si="662"/>
        <v>Normal</v>
      </c>
      <c r="BC1293">
        <v>10.1</v>
      </c>
      <c r="BD1293" t="str">
        <f t="shared" si="685"/>
        <v>Normal</v>
      </c>
      <c r="BE1293">
        <v>3.3</v>
      </c>
      <c r="BF1293" t="str">
        <f t="shared" si="686"/>
        <v>Normal</v>
      </c>
      <c r="BG1293">
        <v>1</v>
      </c>
      <c r="BH1293" t="str">
        <f t="shared" si="687"/>
        <v>Toma ECA</v>
      </c>
      <c r="BI1293">
        <v>1</v>
      </c>
      <c r="BJ1293" t="str">
        <f t="shared" si="688"/>
        <v>Toma ARB</v>
      </c>
      <c r="BK1293">
        <v>0</v>
      </c>
      <c r="BL1293" t="str">
        <f t="shared" si="689"/>
        <v>No toma diureticos</v>
      </c>
      <c r="BM1293">
        <v>1</v>
      </c>
      <c r="BN1293" t="str">
        <f t="shared" si="690"/>
        <v>Toma estatinas</v>
      </c>
      <c r="BO1293">
        <v>0</v>
      </c>
      <c r="BP1293" t="str">
        <f t="shared" si="691"/>
        <v>Sano</v>
      </c>
      <c r="BQ1293">
        <v>0</v>
      </c>
      <c r="BR1293" t="str">
        <f t="shared" si="692"/>
        <v>Sano</v>
      </c>
    </row>
    <row r="1294" spans="1:70" x14ac:dyDescent="0.25">
      <c r="A1294" t="s">
        <v>1294</v>
      </c>
      <c r="B1294">
        <v>69</v>
      </c>
      <c r="C1294" t="str">
        <f t="shared" si="663"/>
        <v>Adulto Mayor</v>
      </c>
      <c r="D1294" t="s">
        <v>6</v>
      </c>
      <c r="E1294">
        <v>23.7</v>
      </c>
      <c r="F1294" t="str">
        <f t="shared" si="664"/>
        <v>Peso Normal</v>
      </c>
      <c r="G1294">
        <v>1</v>
      </c>
      <c r="H1294" t="str">
        <f t="shared" si="665"/>
        <v>Tiene herencia</v>
      </c>
      <c r="I1294">
        <v>114</v>
      </c>
      <c r="J1294">
        <v>84</v>
      </c>
      <c r="K1294">
        <v>75</v>
      </c>
      <c r="L1294" t="str">
        <f t="shared" si="666"/>
        <v>Normal</v>
      </c>
      <c r="M1294">
        <v>70</v>
      </c>
      <c r="N1294" t="str">
        <f t="shared" si="667"/>
        <v>Normal</v>
      </c>
      <c r="O1294">
        <v>2</v>
      </c>
      <c r="P1294" t="str">
        <f t="shared" si="668"/>
        <v>Ligera limitaciones</v>
      </c>
      <c r="Q1294">
        <v>0</v>
      </c>
      <c r="R1294" t="str">
        <f t="shared" si="669"/>
        <v>No tiene cetoacidosis</v>
      </c>
      <c r="S1294">
        <v>0</v>
      </c>
      <c r="T1294" t="str">
        <f t="shared" si="670"/>
        <v>No tiene Insuficiencia</v>
      </c>
      <c r="U1294">
        <v>0</v>
      </c>
      <c r="V1294" t="str">
        <f t="shared" si="671"/>
        <v>Normotenso</v>
      </c>
      <c r="W1294">
        <v>1</v>
      </c>
      <c r="X1294" t="str">
        <f t="shared" si="660"/>
        <v>Normal</v>
      </c>
      <c r="Y1294">
        <v>30</v>
      </c>
      <c r="Z1294" t="str">
        <f t="shared" si="661"/>
        <v>Normal</v>
      </c>
      <c r="AA1294">
        <v>87</v>
      </c>
      <c r="AB1294" t="str">
        <f t="shared" si="672"/>
        <v>Funcion disminuida</v>
      </c>
      <c r="AC1294">
        <v>23</v>
      </c>
      <c r="AD1294" t="str">
        <f t="shared" si="673"/>
        <v>Normal</v>
      </c>
      <c r="AE1294">
        <v>20</v>
      </c>
      <c r="AF1294" t="str">
        <f t="shared" si="674"/>
        <v>Normal</v>
      </c>
      <c r="AG1294">
        <v>1005</v>
      </c>
      <c r="AH1294" t="str">
        <f t="shared" si="675"/>
        <v>Poliuria</v>
      </c>
      <c r="AI1294">
        <v>0</v>
      </c>
      <c r="AJ1294" t="str">
        <f t="shared" si="676"/>
        <v>No Diabetico</v>
      </c>
      <c r="AK1294">
        <v>81</v>
      </c>
      <c r="AL1294" t="str">
        <f t="shared" si="677"/>
        <v>Normal</v>
      </c>
      <c r="AM1294">
        <v>5.5</v>
      </c>
      <c r="AN1294" t="str">
        <f t="shared" si="678"/>
        <v>Normal</v>
      </c>
      <c r="AO1294">
        <v>220</v>
      </c>
      <c r="AP1294" t="str">
        <f t="shared" si="679"/>
        <v>Alto</v>
      </c>
      <c r="AQ1294">
        <v>106</v>
      </c>
      <c r="AR1294" t="str">
        <f t="shared" si="680"/>
        <v>Casi normal</v>
      </c>
      <c r="AS1294">
        <v>69</v>
      </c>
      <c r="AT1294" t="str">
        <f t="shared" si="681"/>
        <v>Normal</v>
      </c>
      <c r="AU1294">
        <v>107</v>
      </c>
      <c r="AV1294" t="str">
        <f t="shared" si="682"/>
        <v>Normal</v>
      </c>
      <c r="AW1294">
        <v>143</v>
      </c>
      <c r="AX1294" t="str">
        <f t="shared" si="683"/>
        <v>Normal</v>
      </c>
      <c r="AY1294">
        <v>4.0999999999999996</v>
      </c>
      <c r="AZ1294" t="str">
        <f t="shared" si="684"/>
        <v>Normal</v>
      </c>
      <c r="BA1294">
        <v>13.9</v>
      </c>
      <c r="BB1294" t="str">
        <f t="shared" si="662"/>
        <v>Normal</v>
      </c>
      <c r="BC1294">
        <v>10.199999999999999</v>
      </c>
      <c r="BD1294" t="str">
        <f t="shared" si="685"/>
        <v>Normal</v>
      </c>
      <c r="BE1294">
        <v>2.9</v>
      </c>
      <c r="BF1294" t="str">
        <f t="shared" si="686"/>
        <v>Normal</v>
      </c>
      <c r="BG1294">
        <v>1</v>
      </c>
      <c r="BH1294" t="str">
        <f t="shared" si="687"/>
        <v>Toma ECA</v>
      </c>
      <c r="BI1294">
        <v>0</v>
      </c>
      <c r="BJ1294" t="str">
        <f t="shared" si="688"/>
        <v>No toma ARB</v>
      </c>
      <c r="BK1294">
        <v>0</v>
      </c>
      <c r="BL1294" t="str">
        <f t="shared" si="689"/>
        <v>No toma diureticos</v>
      </c>
      <c r="BM1294">
        <v>1</v>
      </c>
      <c r="BN1294" t="str">
        <f t="shared" si="690"/>
        <v>Toma estatinas</v>
      </c>
      <c r="BO1294">
        <v>0</v>
      </c>
      <c r="BP1294" t="str">
        <f t="shared" si="691"/>
        <v>Sano</v>
      </c>
      <c r="BQ1294">
        <v>0</v>
      </c>
      <c r="BR1294" t="str">
        <f t="shared" si="692"/>
        <v>Sano</v>
      </c>
    </row>
    <row r="1295" spans="1:70" x14ac:dyDescent="0.25">
      <c r="A1295" t="s">
        <v>1295</v>
      </c>
      <c r="B1295">
        <v>78</v>
      </c>
      <c r="C1295" t="str">
        <f t="shared" si="663"/>
        <v>Adulto Mayor</v>
      </c>
      <c r="D1295" t="s">
        <v>6</v>
      </c>
      <c r="E1295">
        <v>29.8</v>
      </c>
      <c r="F1295" t="str">
        <f t="shared" si="664"/>
        <v>Sobrepeso</v>
      </c>
      <c r="G1295">
        <v>1</v>
      </c>
      <c r="H1295" t="str">
        <f t="shared" si="665"/>
        <v>Tiene herencia</v>
      </c>
      <c r="I1295">
        <v>147</v>
      </c>
      <c r="J1295">
        <v>96</v>
      </c>
      <c r="K1295">
        <v>81</v>
      </c>
      <c r="L1295" t="str">
        <f t="shared" si="666"/>
        <v>Normal</v>
      </c>
      <c r="M1295">
        <v>36</v>
      </c>
      <c r="N1295" t="str">
        <f t="shared" si="667"/>
        <v>Reducida</v>
      </c>
      <c r="O1295">
        <v>2</v>
      </c>
      <c r="P1295" t="str">
        <f t="shared" si="668"/>
        <v>Ligera limitaciones</v>
      </c>
      <c r="Q1295">
        <v>0</v>
      </c>
      <c r="R1295" t="str">
        <f t="shared" si="669"/>
        <v>No tiene cetoacidosis</v>
      </c>
      <c r="S1295">
        <v>1</v>
      </c>
      <c r="T1295" t="str">
        <f t="shared" si="670"/>
        <v>Tiene Insuficiencia</v>
      </c>
      <c r="U1295">
        <v>1</v>
      </c>
      <c r="V1295" t="str">
        <f t="shared" si="671"/>
        <v>Hipertenso</v>
      </c>
      <c r="W1295">
        <v>3.5</v>
      </c>
      <c r="X1295" t="str">
        <f t="shared" si="660"/>
        <v>Alto</v>
      </c>
      <c r="Y1295">
        <v>83</v>
      </c>
      <c r="Z1295" t="str">
        <f t="shared" si="661"/>
        <v>Elevado</v>
      </c>
      <c r="AA1295">
        <v>49</v>
      </c>
      <c r="AB1295" t="str">
        <f t="shared" si="672"/>
        <v>Funcion disminuida moderada</v>
      </c>
      <c r="AC1295">
        <v>2282</v>
      </c>
      <c r="AD1295" t="str">
        <f t="shared" si="673"/>
        <v>Proteinuria</v>
      </c>
      <c r="AE1295">
        <v>2053</v>
      </c>
      <c r="AF1295" t="str">
        <f t="shared" si="674"/>
        <v>Macroalbuminuria</v>
      </c>
      <c r="AG1295">
        <v>588</v>
      </c>
      <c r="AH1295" t="str">
        <f t="shared" si="675"/>
        <v>Poliuria</v>
      </c>
      <c r="AI1295">
        <v>0</v>
      </c>
      <c r="AJ1295" t="str">
        <f t="shared" si="676"/>
        <v>No Diabetico</v>
      </c>
      <c r="AK1295">
        <v>173</v>
      </c>
      <c r="AL1295" t="str">
        <f t="shared" si="677"/>
        <v>Diabetes</v>
      </c>
      <c r="AM1295">
        <v>9.9</v>
      </c>
      <c r="AN1295" t="str">
        <f t="shared" si="678"/>
        <v>Diabetes</v>
      </c>
      <c r="AO1295">
        <v>278</v>
      </c>
      <c r="AP1295" t="str">
        <f t="shared" si="679"/>
        <v>Riesgo</v>
      </c>
      <c r="AQ1295">
        <v>215</v>
      </c>
      <c r="AR1295" t="str">
        <f t="shared" si="680"/>
        <v>Muy alto</v>
      </c>
      <c r="AS1295">
        <v>43</v>
      </c>
      <c r="AT1295" t="str">
        <f t="shared" si="681"/>
        <v>Bajo</v>
      </c>
      <c r="AU1295">
        <v>330</v>
      </c>
      <c r="AV1295" t="str">
        <f t="shared" si="682"/>
        <v>Alto</v>
      </c>
      <c r="AW1295">
        <v>140</v>
      </c>
      <c r="AX1295" t="str">
        <f t="shared" si="683"/>
        <v>Normal</v>
      </c>
      <c r="AY1295">
        <v>5.4</v>
      </c>
      <c r="AZ1295" t="str">
        <f t="shared" si="684"/>
        <v>Alto</v>
      </c>
      <c r="BA1295">
        <v>10.1</v>
      </c>
      <c r="BB1295" t="str">
        <f t="shared" si="662"/>
        <v>Baja</v>
      </c>
      <c r="BC1295">
        <v>7.8</v>
      </c>
      <c r="BD1295" t="str">
        <f t="shared" si="685"/>
        <v>Bajo</v>
      </c>
      <c r="BE1295">
        <v>6.6</v>
      </c>
      <c r="BF1295" t="str">
        <f t="shared" si="686"/>
        <v>Alto</v>
      </c>
      <c r="BG1295">
        <v>0</v>
      </c>
      <c r="BH1295" t="str">
        <f t="shared" si="687"/>
        <v>No Toma ECA</v>
      </c>
      <c r="BI1295">
        <v>1</v>
      </c>
      <c r="BJ1295" t="str">
        <f t="shared" si="688"/>
        <v>Toma ARB</v>
      </c>
      <c r="BK1295">
        <v>1</v>
      </c>
      <c r="BL1295" t="str">
        <f t="shared" si="689"/>
        <v>Toma diureticos</v>
      </c>
      <c r="BM1295">
        <v>1</v>
      </c>
      <c r="BN1295" t="str">
        <f t="shared" si="690"/>
        <v>Toma estatinas</v>
      </c>
      <c r="BO1295">
        <v>1</v>
      </c>
      <c r="BP1295" t="str">
        <f t="shared" si="691"/>
        <v>Enfermedad renal</v>
      </c>
      <c r="BQ1295">
        <v>1</v>
      </c>
      <c r="BR1295" t="str">
        <f t="shared" si="692"/>
        <v>Enfermedad cardiovascular</v>
      </c>
    </row>
    <row r="1296" spans="1:70" x14ac:dyDescent="0.25">
      <c r="A1296" t="s">
        <v>1296</v>
      </c>
      <c r="B1296">
        <v>36</v>
      </c>
      <c r="C1296" t="str">
        <f t="shared" si="663"/>
        <v>Adulto</v>
      </c>
      <c r="D1296" t="s">
        <v>1</v>
      </c>
      <c r="E1296">
        <v>19.5</v>
      </c>
      <c r="F1296" t="str">
        <f t="shared" si="664"/>
        <v>Peso Normal</v>
      </c>
      <c r="G1296">
        <v>1</v>
      </c>
      <c r="H1296" t="str">
        <f t="shared" si="665"/>
        <v>Tiene herencia</v>
      </c>
      <c r="I1296">
        <v>110</v>
      </c>
      <c r="J1296">
        <v>72</v>
      </c>
      <c r="K1296">
        <v>76</v>
      </c>
      <c r="L1296" t="str">
        <f t="shared" si="666"/>
        <v>Normal</v>
      </c>
      <c r="M1296">
        <v>53</v>
      </c>
      <c r="N1296" t="str">
        <f t="shared" si="667"/>
        <v>Normal</v>
      </c>
      <c r="O1296">
        <v>2</v>
      </c>
      <c r="P1296" t="str">
        <f t="shared" si="668"/>
        <v>Ligera limitaciones</v>
      </c>
      <c r="Q1296">
        <v>0</v>
      </c>
      <c r="R1296" t="str">
        <f t="shared" si="669"/>
        <v>No tiene cetoacidosis</v>
      </c>
      <c r="S1296">
        <v>0</v>
      </c>
      <c r="T1296" t="str">
        <f t="shared" si="670"/>
        <v>No tiene Insuficiencia</v>
      </c>
      <c r="U1296">
        <v>1</v>
      </c>
      <c r="V1296" t="str">
        <f t="shared" si="671"/>
        <v>Hipertenso</v>
      </c>
      <c r="W1296">
        <v>1.1000000000000001</v>
      </c>
      <c r="X1296" t="str">
        <f t="shared" si="660"/>
        <v>Normal</v>
      </c>
      <c r="Y1296">
        <v>31</v>
      </c>
      <c r="Z1296" t="str">
        <f t="shared" si="661"/>
        <v>Normal</v>
      </c>
      <c r="AA1296">
        <v>94</v>
      </c>
      <c r="AB1296" t="str">
        <f t="shared" si="672"/>
        <v>Normal</v>
      </c>
      <c r="AC1296">
        <v>13</v>
      </c>
      <c r="AD1296" t="str">
        <f t="shared" si="673"/>
        <v>Normal</v>
      </c>
      <c r="AE1296">
        <v>11</v>
      </c>
      <c r="AF1296" t="str">
        <f t="shared" si="674"/>
        <v>Normal</v>
      </c>
      <c r="AG1296">
        <v>2307</v>
      </c>
      <c r="AH1296" t="str">
        <f t="shared" si="675"/>
        <v>Poliuria</v>
      </c>
      <c r="AI1296">
        <v>0</v>
      </c>
      <c r="AJ1296" t="str">
        <f t="shared" si="676"/>
        <v>No Diabetico</v>
      </c>
      <c r="AK1296">
        <v>107</v>
      </c>
      <c r="AL1296" t="str">
        <f t="shared" si="677"/>
        <v>Prediabetes</v>
      </c>
      <c r="AM1296">
        <v>5.2</v>
      </c>
      <c r="AN1296" t="str">
        <f t="shared" si="678"/>
        <v>Normal</v>
      </c>
      <c r="AO1296">
        <v>158</v>
      </c>
      <c r="AP1296" t="str">
        <f t="shared" si="679"/>
        <v>Normal</v>
      </c>
      <c r="AQ1296">
        <v>108</v>
      </c>
      <c r="AR1296" t="str">
        <f t="shared" si="680"/>
        <v>Casi normal</v>
      </c>
      <c r="AS1296">
        <v>41</v>
      </c>
      <c r="AT1296" t="str">
        <f t="shared" si="681"/>
        <v>Bajo</v>
      </c>
      <c r="AU1296">
        <v>91</v>
      </c>
      <c r="AV1296" t="str">
        <f t="shared" si="682"/>
        <v>Normal</v>
      </c>
      <c r="AW1296">
        <v>141</v>
      </c>
      <c r="AX1296" t="str">
        <f t="shared" si="683"/>
        <v>Normal</v>
      </c>
      <c r="AY1296">
        <v>4.4000000000000004</v>
      </c>
      <c r="AZ1296" t="str">
        <f t="shared" si="684"/>
        <v>Normal</v>
      </c>
      <c r="BA1296">
        <v>13.5</v>
      </c>
      <c r="BB1296" t="str">
        <f t="shared" si="662"/>
        <v>Normal</v>
      </c>
      <c r="BC1296">
        <v>9.5</v>
      </c>
      <c r="BD1296" t="str">
        <f t="shared" si="685"/>
        <v>Normal</v>
      </c>
      <c r="BE1296">
        <v>3.6</v>
      </c>
      <c r="BF1296" t="str">
        <f t="shared" si="686"/>
        <v>Normal</v>
      </c>
      <c r="BG1296">
        <v>0</v>
      </c>
      <c r="BH1296" t="str">
        <f t="shared" si="687"/>
        <v>No Toma ECA</v>
      </c>
      <c r="BI1296">
        <v>1</v>
      </c>
      <c r="BJ1296" t="str">
        <f t="shared" si="688"/>
        <v>Toma ARB</v>
      </c>
      <c r="BK1296">
        <v>1</v>
      </c>
      <c r="BL1296" t="str">
        <f t="shared" si="689"/>
        <v>Toma diureticos</v>
      </c>
      <c r="BM1296">
        <v>0</v>
      </c>
      <c r="BN1296" t="str">
        <f t="shared" si="690"/>
        <v>No toma estatinas</v>
      </c>
      <c r="BO1296">
        <v>0</v>
      </c>
      <c r="BP1296" t="str">
        <f t="shared" si="691"/>
        <v>Sano</v>
      </c>
      <c r="BQ1296">
        <v>0</v>
      </c>
      <c r="BR1296" t="str">
        <f t="shared" si="692"/>
        <v>Sano</v>
      </c>
    </row>
    <row r="1297" spans="1:70" x14ac:dyDescent="0.25">
      <c r="A1297" t="s">
        <v>1297</v>
      </c>
      <c r="B1297">
        <v>82</v>
      </c>
      <c r="C1297" t="str">
        <f t="shared" si="663"/>
        <v>Adulto Mayor</v>
      </c>
      <c r="D1297" t="s">
        <v>6</v>
      </c>
      <c r="E1297">
        <v>29.4</v>
      </c>
      <c r="F1297" t="str">
        <f t="shared" si="664"/>
        <v>Sobrepeso</v>
      </c>
      <c r="G1297">
        <v>1</v>
      </c>
      <c r="H1297" t="str">
        <f t="shared" si="665"/>
        <v>Tiene herencia</v>
      </c>
      <c r="I1297">
        <v>153</v>
      </c>
      <c r="J1297">
        <v>99</v>
      </c>
      <c r="K1297">
        <v>85</v>
      </c>
      <c r="L1297" t="str">
        <f t="shared" si="666"/>
        <v>Normal</v>
      </c>
      <c r="M1297">
        <v>28</v>
      </c>
      <c r="N1297" t="str">
        <f t="shared" si="667"/>
        <v>Reducida</v>
      </c>
      <c r="O1297">
        <v>4</v>
      </c>
      <c r="P1297" t="str">
        <f t="shared" si="668"/>
        <v>Incapacidad</v>
      </c>
      <c r="Q1297">
        <v>1</v>
      </c>
      <c r="R1297" t="str">
        <f t="shared" si="669"/>
        <v>Tiene cetoacidosis</v>
      </c>
      <c r="S1297">
        <v>1</v>
      </c>
      <c r="T1297" t="str">
        <f t="shared" si="670"/>
        <v>Tiene Insuficiencia</v>
      </c>
      <c r="U1297">
        <v>1</v>
      </c>
      <c r="V1297" t="str">
        <f t="shared" si="671"/>
        <v>Hipertenso</v>
      </c>
      <c r="W1297">
        <v>2.7</v>
      </c>
      <c r="X1297" t="str">
        <f t="shared" si="660"/>
        <v>Alto</v>
      </c>
      <c r="Y1297">
        <v>64</v>
      </c>
      <c r="Z1297" t="str">
        <f t="shared" si="661"/>
        <v>Elevado</v>
      </c>
      <c r="AA1297">
        <v>25</v>
      </c>
      <c r="AB1297" t="str">
        <f t="shared" si="672"/>
        <v>Dismucion grave</v>
      </c>
      <c r="AC1297">
        <v>2317</v>
      </c>
      <c r="AD1297" t="str">
        <f t="shared" si="673"/>
        <v>Proteinuria</v>
      </c>
      <c r="AE1297">
        <v>1853</v>
      </c>
      <c r="AF1297" t="str">
        <f t="shared" si="674"/>
        <v>Macroalbuminuria</v>
      </c>
      <c r="AG1297">
        <v>728</v>
      </c>
      <c r="AH1297" t="str">
        <f t="shared" si="675"/>
        <v>Poliuria</v>
      </c>
      <c r="AI1297">
        <v>1</v>
      </c>
      <c r="AJ1297" t="str">
        <f t="shared" si="676"/>
        <v>Diabetico</v>
      </c>
      <c r="AK1297">
        <v>203</v>
      </c>
      <c r="AL1297" t="str">
        <f t="shared" si="677"/>
        <v>Diabetes</v>
      </c>
      <c r="AM1297">
        <v>8.3000000000000007</v>
      </c>
      <c r="AN1297" t="str">
        <f t="shared" si="678"/>
        <v>Diabetes</v>
      </c>
      <c r="AO1297">
        <v>303</v>
      </c>
      <c r="AP1297" t="str">
        <f t="shared" si="679"/>
        <v>Riesgo</v>
      </c>
      <c r="AQ1297">
        <v>159</v>
      </c>
      <c r="AR1297" t="str">
        <f t="shared" si="680"/>
        <v>Limite alto</v>
      </c>
      <c r="AS1297">
        <v>28</v>
      </c>
      <c r="AT1297" t="str">
        <f t="shared" si="681"/>
        <v>Bajo</v>
      </c>
      <c r="AU1297">
        <v>217</v>
      </c>
      <c r="AV1297" t="str">
        <f t="shared" si="682"/>
        <v>Alto</v>
      </c>
      <c r="AW1297">
        <v>131</v>
      </c>
      <c r="AX1297" t="str">
        <f t="shared" si="683"/>
        <v>Bajo</v>
      </c>
      <c r="AY1297">
        <v>5</v>
      </c>
      <c r="AZ1297" t="str">
        <f t="shared" si="684"/>
        <v>Normal</v>
      </c>
      <c r="BA1297">
        <v>9.9</v>
      </c>
      <c r="BB1297" t="str">
        <f t="shared" si="662"/>
        <v>Baja</v>
      </c>
      <c r="BC1297">
        <v>7.9</v>
      </c>
      <c r="BD1297" t="str">
        <f t="shared" si="685"/>
        <v>Bajo</v>
      </c>
      <c r="BE1297">
        <v>5.6</v>
      </c>
      <c r="BF1297" t="str">
        <f t="shared" si="686"/>
        <v>Alto</v>
      </c>
      <c r="BG1297">
        <v>0</v>
      </c>
      <c r="BH1297" t="str">
        <f t="shared" si="687"/>
        <v>No Toma ECA</v>
      </c>
      <c r="BI1297">
        <v>1</v>
      </c>
      <c r="BJ1297" t="str">
        <f t="shared" si="688"/>
        <v>Toma ARB</v>
      </c>
      <c r="BK1297">
        <v>1</v>
      </c>
      <c r="BL1297" t="str">
        <f t="shared" si="689"/>
        <v>Toma diureticos</v>
      </c>
      <c r="BM1297">
        <v>1</v>
      </c>
      <c r="BN1297" t="str">
        <f t="shared" si="690"/>
        <v>Toma estatinas</v>
      </c>
      <c r="BO1297">
        <v>1</v>
      </c>
      <c r="BP1297" t="str">
        <f t="shared" si="691"/>
        <v>Enfermedad renal</v>
      </c>
      <c r="BQ1297">
        <v>0</v>
      </c>
      <c r="BR1297" t="str">
        <f t="shared" si="692"/>
        <v>Sano</v>
      </c>
    </row>
    <row r="1298" spans="1:70" x14ac:dyDescent="0.25">
      <c r="A1298" t="s">
        <v>1298</v>
      </c>
      <c r="B1298">
        <v>48</v>
      </c>
      <c r="C1298" t="str">
        <f t="shared" si="663"/>
        <v>Adulto</v>
      </c>
      <c r="D1298" t="s">
        <v>6</v>
      </c>
      <c r="E1298">
        <v>20.399999999999999</v>
      </c>
      <c r="F1298" t="str">
        <f t="shared" si="664"/>
        <v>Peso Normal</v>
      </c>
      <c r="G1298">
        <v>0</v>
      </c>
      <c r="H1298" t="str">
        <f t="shared" si="665"/>
        <v>No tiene herencia</v>
      </c>
      <c r="I1298">
        <v>104</v>
      </c>
      <c r="J1298">
        <v>72</v>
      </c>
      <c r="K1298">
        <v>64</v>
      </c>
      <c r="L1298" t="str">
        <f t="shared" si="666"/>
        <v>Normal</v>
      </c>
      <c r="M1298">
        <v>64</v>
      </c>
      <c r="N1298" t="str">
        <f t="shared" si="667"/>
        <v>Normal</v>
      </c>
      <c r="O1298">
        <v>2</v>
      </c>
      <c r="P1298" t="str">
        <f t="shared" si="668"/>
        <v>Ligera limitaciones</v>
      </c>
      <c r="Q1298">
        <v>0</v>
      </c>
      <c r="R1298" t="str">
        <f t="shared" si="669"/>
        <v>No tiene cetoacidosis</v>
      </c>
      <c r="S1298">
        <v>0</v>
      </c>
      <c r="T1298" t="str">
        <f t="shared" si="670"/>
        <v>No tiene Insuficiencia</v>
      </c>
      <c r="U1298">
        <v>0</v>
      </c>
      <c r="V1298" t="str">
        <f t="shared" si="671"/>
        <v>Normotenso</v>
      </c>
      <c r="W1298">
        <v>0.6</v>
      </c>
      <c r="X1298" t="str">
        <f t="shared" si="660"/>
        <v>Normal</v>
      </c>
      <c r="Y1298">
        <v>19</v>
      </c>
      <c r="Z1298" t="str">
        <f t="shared" si="661"/>
        <v>Normal</v>
      </c>
      <c r="AA1298">
        <v>92</v>
      </c>
      <c r="AB1298" t="str">
        <f t="shared" si="672"/>
        <v>Normal</v>
      </c>
      <c r="AC1298">
        <v>26</v>
      </c>
      <c r="AD1298" t="str">
        <f t="shared" si="673"/>
        <v>Normal</v>
      </c>
      <c r="AE1298">
        <v>18</v>
      </c>
      <c r="AF1298" t="str">
        <f t="shared" si="674"/>
        <v>Normal</v>
      </c>
      <c r="AG1298">
        <v>1942</v>
      </c>
      <c r="AH1298" t="str">
        <f t="shared" si="675"/>
        <v>Poliuria</v>
      </c>
      <c r="AI1298">
        <v>1</v>
      </c>
      <c r="AJ1298" t="str">
        <f t="shared" si="676"/>
        <v>Diabetico</v>
      </c>
      <c r="AK1298">
        <v>108</v>
      </c>
      <c r="AL1298" t="str">
        <f t="shared" si="677"/>
        <v>Prediabetes</v>
      </c>
      <c r="AM1298">
        <v>5.4</v>
      </c>
      <c r="AN1298" t="str">
        <f t="shared" si="678"/>
        <v>Normal</v>
      </c>
      <c r="AO1298">
        <v>179</v>
      </c>
      <c r="AP1298" t="str">
        <f t="shared" si="679"/>
        <v>Normal</v>
      </c>
      <c r="AQ1298">
        <v>127</v>
      </c>
      <c r="AR1298" t="str">
        <f t="shared" si="680"/>
        <v>Casi normal</v>
      </c>
      <c r="AS1298">
        <v>58</v>
      </c>
      <c r="AT1298" t="str">
        <f t="shared" si="681"/>
        <v>Bajo</v>
      </c>
      <c r="AU1298">
        <v>134</v>
      </c>
      <c r="AV1298" t="str">
        <f t="shared" si="682"/>
        <v>Normal</v>
      </c>
      <c r="AW1298">
        <v>141</v>
      </c>
      <c r="AX1298" t="str">
        <f t="shared" si="683"/>
        <v>Normal</v>
      </c>
      <c r="AY1298">
        <v>4.8</v>
      </c>
      <c r="AZ1298" t="str">
        <f t="shared" si="684"/>
        <v>Normal</v>
      </c>
      <c r="BA1298">
        <v>15.3</v>
      </c>
      <c r="BB1298" t="str">
        <f t="shared" si="662"/>
        <v>Normal</v>
      </c>
      <c r="BC1298">
        <v>10</v>
      </c>
      <c r="BD1298" t="str">
        <f t="shared" si="685"/>
        <v>Normal</v>
      </c>
      <c r="BE1298">
        <v>2.6</v>
      </c>
      <c r="BF1298" t="str">
        <f t="shared" si="686"/>
        <v>Normal</v>
      </c>
      <c r="BG1298">
        <v>1</v>
      </c>
      <c r="BH1298" t="str">
        <f t="shared" si="687"/>
        <v>Toma ECA</v>
      </c>
      <c r="BI1298">
        <v>1</v>
      </c>
      <c r="BJ1298" t="str">
        <f t="shared" si="688"/>
        <v>Toma ARB</v>
      </c>
      <c r="BK1298">
        <v>0</v>
      </c>
      <c r="BL1298" t="str">
        <f t="shared" si="689"/>
        <v>No toma diureticos</v>
      </c>
      <c r="BM1298">
        <v>0</v>
      </c>
      <c r="BN1298" t="str">
        <f t="shared" si="690"/>
        <v>No toma estatinas</v>
      </c>
      <c r="BO1298">
        <v>0</v>
      </c>
      <c r="BP1298" t="str">
        <f t="shared" si="691"/>
        <v>Sano</v>
      </c>
      <c r="BQ1298">
        <v>0</v>
      </c>
      <c r="BR1298" t="str">
        <f t="shared" si="692"/>
        <v>Sano</v>
      </c>
    </row>
    <row r="1299" spans="1:70" x14ac:dyDescent="0.25">
      <c r="A1299" t="s">
        <v>1299</v>
      </c>
      <c r="B1299">
        <v>56</v>
      </c>
      <c r="C1299" t="str">
        <f t="shared" si="663"/>
        <v>Adulto</v>
      </c>
      <c r="D1299" t="s">
        <v>1</v>
      </c>
      <c r="E1299">
        <v>28.5</v>
      </c>
      <c r="F1299" t="str">
        <f t="shared" si="664"/>
        <v>Sobrepeso</v>
      </c>
      <c r="G1299">
        <v>1</v>
      </c>
      <c r="H1299" t="str">
        <f t="shared" si="665"/>
        <v>Tiene herencia</v>
      </c>
      <c r="I1299">
        <v>149</v>
      </c>
      <c r="J1299">
        <v>95</v>
      </c>
      <c r="K1299">
        <v>91</v>
      </c>
      <c r="L1299" t="str">
        <f t="shared" si="666"/>
        <v>Normal</v>
      </c>
      <c r="M1299">
        <v>40</v>
      </c>
      <c r="N1299" t="str">
        <f t="shared" si="667"/>
        <v>Reducida</v>
      </c>
      <c r="O1299">
        <v>4</v>
      </c>
      <c r="P1299" t="str">
        <f t="shared" si="668"/>
        <v>Incapacidad</v>
      </c>
      <c r="Q1299">
        <v>0</v>
      </c>
      <c r="R1299" t="str">
        <f t="shared" si="669"/>
        <v>No tiene cetoacidosis</v>
      </c>
      <c r="S1299">
        <v>1</v>
      </c>
      <c r="T1299" t="str">
        <f t="shared" si="670"/>
        <v>Tiene Insuficiencia</v>
      </c>
      <c r="U1299">
        <v>1</v>
      </c>
      <c r="V1299" t="str">
        <f t="shared" si="671"/>
        <v>Hipertenso</v>
      </c>
      <c r="W1299">
        <v>1.9</v>
      </c>
      <c r="X1299" t="str">
        <f t="shared" si="660"/>
        <v>Alto</v>
      </c>
      <c r="Y1299">
        <v>108</v>
      </c>
      <c r="Z1299" t="str">
        <f t="shared" si="661"/>
        <v>Riesgo</v>
      </c>
      <c r="AA1299">
        <v>58</v>
      </c>
      <c r="AB1299" t="str">
        <f t="shared" si="672"/>
        <v>Funcion disminuida moderada</v>
      </c>
      <c r="AC1299">
        <v>2403</v>
      </c>
      <c r="AD1299" t="str">
        <f t="shared" si="673"/>
        <v>Proteinuria</v>
      </c>
      <c r="AE1299">
        <v>1922</v>
      </c>
      <c r="AF1299" t="str">
        <f t="shared" si="674"/>
        <v>Macroalbuminuria</v>
      </c>
      <c r="AG1299">
        <v>758</v>
      </c>
      <c r="AH1299" t="str">
        <f t="shared" si="675"/>
        <v>Poliuria</v>
      </c>
      <c r="AI1299">
        <v>0</v>
      </c>
      <c r="AJ1299" t="str">
        <f t="shared" si="676"/>
        <v>No Diabetico</v>
      </c>
      <c r="AK1299">
        <v>126</v>
      </c>
      <c r="AL1299" t="str">
        <f t="shared" si="677"/>
        <v>Diabetes</v>
      </c>
      <c r="AM1299">
        <v>8.5</v>
      </c>
      <c r="AN1299" t="str">
        <f t="shared" si="678"/>
        <v>Diabetes</v>
      </c>
      <c r="AO1299">
        <v>236</v>
      </c>
      <c r="AP1299" t="str">
        <f t="shared" si="679"/>
        <v>Alto</v>
      </c>
      <c r="AQ1299">
        <v>130</v>
      </c>
      <c r="AR1299" t="str">
        <f t="shared" si="680"/>
        <v>Limite alto</v>
      </c>
      <c r="AS1299">
        <v>30</v>
      </c>
      <c r="AT1299" t="str">
        <f t="shared" si="681"/>
        <v>Bajo</v>
      </c>
      <c r="AU1299">
        <v>224</v>
      </c>
      <c r="AV1299" t="str">
        <f t="shared" si="682"/>
        <v>Alto</v>
      </c>
      <c r="AW1299">
        <v>139</v>
      </c>
      <c r="AX1299" t="str">
        <f t="shared" si="683"/>
        <v>Normal</v>
      </c>
      <c r="AY1299">
        <v>6.9</v>
      </c>
      <c r="AZ1299" t="str">
        <f t="shared" si="684"/>
        <v>Alto</v>
      </c>
      <c r="BA1299">
        <v>7.7</v>
      </c>
      <c r="BB1299" t="str">
        <f t="shared" si="662"/>
        <v>Baja</v>
      </c>
      <c r="BC1299">
        <v>8.5</v>
      </c>
      <c r="BD1299" t="str">
        <f t="shared" si="685"/>
        <v>Normal</v>
      </c>
      <c r="BE1299">
        <v>7.2</v>
      </c>
      <c r="BF1299" t="str">
        <f t="shared" si="686"/>
        <v>Alto</v>
      </c>
      <c r="BG1299">
        <v>1</v>
      </c>
      <c r="BH1299" t="str">
        <f t="shared" si="687"/>
        <v>Toma ECA</v>
      </c>
      <c r="BI1299">
        <v>0</v>
      </c>
      <c r="BJ1299" t="str">
        <f t="shared" si="688"/>
        <v>No toma ARB</v>
      </c>
      <c r="BK1299">
        <v>1</v>
      </c>
      <c r="BL1299" t="str">
        <f t="shared" si="689"/>
        <v>Toma diureticos</v>
      </c>
      <c r="BM1299">
        <v>0</v>
      </c>
      <c r="BN1299" t="str">
        <f t="shared" si="690"/>
        <v>No toma estatinas</v>
      </c>
      <c r="BO1299">
        <v>1</v>
      </c>
      <c r="BP1299" t="str">
        <f t="shared" si="691"/>
        <v>Enfermedad renal</v>
      </c>
      <c r="BQ1299">
        <v>0</v>
      </c>
      <c r="BR1299" t="str">
        <f t="shared" si="692"/>
        <v>Sano</v>
      </c>
    </row>
    <row r="1300" spans="1:70" x14ac:dyDescent="0.25">
      <c r="A1300" t="s">
        <v>1300</v>
      </c>
      <c r="B1300">
        <v>36</v>
      </c>
      <c r="C1300" t="str">
        <f t="shared" si="663"/>
        <v>Adulto</v>
      </c>
      <c r="D1300" t="s">
        <v>1</v>
      </c>
      <c r="E1300">
        <v>28.8</v>
      </c>
      <c r="F1300" t="str">
        <f t="shared" si="664"/>
        <v>Sobrepeso</v>
      </c>
      <c r="G1300">
        <v>0</v>
      </c>
      <c r="H1300" t="str">
        <f t="shared" si="665"/>
        <v>No tiene herencia</v>
      </c>
      <c r="I1300">
        <v>121</v>
      </c>
      <c r="J1300">
        <v>66</v>
      </c>
      <c r="K1300">
        <v>86</v>
      </c>
      <c r="L1300" t="str">
        <f t="shared" si="666"/>
        <v>Normal</v>
      </c>
      <c r="M1300">
        <v>65</v>
      </c>
      <c r="N1300" t="str">
        <f t="shared" si="667"/>
        <v>Normal</v>
      </c>
      <c r="O1300">
        <v>1</v>
      </c>
      <c r="P1300" t="str">
        <f t="shared" si="668"/>
        <v>Sin limitaciones</v>
      </c>
      <c r="Q1300">
        <v>0</v>
      </c>
      <c r="R1300" t="str">
        <f t="shared" si="669"/>
        <v>No tiene cetoacidosis</v>
      </c>
      <c r="S1300">
        <v>0</v>
      </c>
      <c r="T1300" t="str">
        <f t="shared" si="670"/>
        <v>No tiene Insuficiencia</v>
      </c>
      <c r="U1300">
        <v>1</v>
      </c>
      <c r="V1300" t="str">
        <f t="shared" si="671"/>
        <v>Hipertenso</v>
      </c>
      <c r="W1300">
        <v>0.8</v>
      </c>
      <c r="X1300" t="str">
        <f t="shared" si="660"/>
        <v>Normal</v>
      </c>
      <c r="Y1300">
        <v>29</v>
      </c>
      <c r="Z1300" t="str">
        <f t="shared" si="661"/>
        <v>Normal</v>
      </c>
      <c r="AA1300">
        <v>62</v>
      </c>
      <c r="AB1300" t="str">
        <f t="shared" si="672"/>
        <v>Funcion disminuida</v>
      </c>
      <c r="AC1300">
        <v>13</v>
      </c>
      <c r="AD1300" t="str">
        <f t="shared" si="673"/>
        <v>Normal</v>
      </c>
      <c r="AE1300">
        <v>10</v>
      </c>
      <c r="AF1300" t="str">
        <f t="shared" si="674"/>
        <v>Normal</v>
      </c>
      <c r="AG1300">
        <v>1347</v>
      </c>
      <c r="AH1300" t="str">
        <f t="shared" si="675"/>
        <v>Poliuria</v>
      </c>
      <c r="AI1300">
        <v>0</v>
      </c>
      <c r="AJ1300" t="str">
        <f t="shared" si="676"/>
        <v>No Diabetico</v>
      </c>
      <c r="AK1300">
        <v>120</v>
      </c>
      <c r="AL1300" t="str">
        <f t="shared" si="677"/>
        <v>Prediabetes</v>
      </c>
      <c r="AM1300">
        <v>5</v>
      </c>
      <c r="AN1300" t="str">
        <f t="shared" si="678"/>
        <v>Normal</v>
      </c>
      <c r="AO1300">
        <v>170</v>
      </c>
      <c r="AP1300" t="str">
        <f t="shared" si="679"/>
        <v>Normal</v>
      </c>
      <c r="AQ1300">
        <v>108</v>
      </c>
      <c r="AR1300" t="str">
        <f t="shared" si="680"/>
        <v>Casi normal</v>
      </c>
      <c r="AS1300">
        <v>64</v>
      </c>
      <c r="AT1300" t="str">
        <f t="shared" si="681"/>
        <v>Normal</v>
      </c>
      <c r="AU1300">
        <v>140</v>
      </c>
      <c r="AV1300" t="str">
        <f t="shared" si="682"/>
        <v>Normal</v>
      </c>
      <c r="AW1300">
        <v>141</v>
      </c>
      <c r="AX1300" t="str">
        <f t="shared" si="683"/>
        <v>Normal</v>
      </c>
      <c r="AY1300">
        <v>3.5</v>
      </c>
      <c r="AZ1300" t="str">
        <f t="shared" si="684"/>
        <v>Normal</v>
      </c>
      <c r="BA1300">
        <v>13.4</v>
      </c>
      <c r="BB1300" t="str">
        <f t="shared" si="662"/>
        <v>Baja</v>
      </c>
      <c r="BC1300">
        <v>8.6999999999999993</v>
      </c>
      <c r="BD1300" t="str">
        <f t="shared" si="685"/>
        <v>Normal</v>
      </c>
      <c r="BE1300">
        <v>3.7</v>
      </c>
      <c r="BF1300" t="str">
        <f t="shared" si="686"/>
        <v>Normal</v>
      </c>
      <c r="BG1300">
        <v>0</v>
      </c>
      <c r="BH1300" t="str">
        <f t="shared" si="687"/>
        <v>No Toma ECA</v>
      </c>
      <c r="BI1300">
        <v>0</v>
      </c>
      <c r="BJ1300" t="str">
        <f t="shared" si="688"/>
        <v>No toma ARB</v>
      </c>
      <c r="BK1300">
        <v>0</v>
      </c>
      <c r="BL1300" t="str">
        <f t="shared" si="689"/>
        <v>No toma diureticos</v>
      </c>
      <c r="BM1300">
        <v>0</v>
      </c>
      <c r="BN1300" t="str">
        <f t="shared" si="690"/>
        <v>No toma estatinas</v>
      </c>
      <c r="BO1300">
        <v>0</v>
      </c>
      <c r="BP1300" t="str">
        <f t="shared" si="691"/>
        <v>Sano</v>
      </c>
      <c r="BQ1300">
        <v>1</v>
      </c>
      <c r="BR1300" t="str">
        <f t="shared" si="692"/>
        <v>Enfermedad cardiovascular</v>
      </c>
    </row>
    <row r="1301" spans="1:70" x14ac:dyDescent="0.25">
      <c r="A1301" t="s">
        <v>1301</v>
      </c>
      <c r="B1301">
        <v>68</v>
      </c>
      <c r="C1301" t="str">
        <f t="shared" si="663"/>
        <v>Adulto Mayor</v>
      </c>
      <c r="D1301" t="s">
        <v>1</v>
      </c>
      <c r="E1301">
        <v>33.200000000000003</v>
      </c>
      <c r="F1301" t="str">
        <f t="shared" si="664"/>
        <v>Obesidad I</v>
      </c>
      <c r="G1301">
        <v>0</v>
      </c>
      <c r="H1301" t="str">
        <f t="shared" si="665"/>
        <v>No tiene herencia</v>
      </c>
      <c r="I1301">
        <v>190</v>
      </c>
      <c r="J1301">
        <v>100</v>
      </c>
      <c r="K1301">
        <v>80</v>
      </c>
      <c r="L1301" t="str">
        <f t="shared" si="666"/>
        <v>Normal</v>
      </c>
      <c r="M1301">
        <v>26</v>
      </c>
      <c r="N1301" t="str">
        <f t="shared" si="667"/>
        <v>Reducida</v>
      </c>
      <c r="O1301">
        <v>3</v>
      </c>
      <c r="P1301" t="str">
        <f t="shared" si="668"/>
        <v>Limitacion marcada</v>
      </c>
      <c r="Q1301">
        <v>0</v>
      </c>
      <c r="R1301" t="str">
        <f t="shared" si="669"/>
        <v>No tiene cetoacidosis</v>
      </c>
      <c r="S1301">
        <v>0</v>
      </c>
      <c r="T1301" t="str">
        <f t="shared" si="670"/>
        <v>No tiene Insuficiencia</v>
      </c>
      <c r="U1301">
        <v>1</v>
      </c>
      <c r="V1301" t="str">
        <f t="shared" si="671"/>
        <v>Hipertenso</v>
      </c>
      <c r="W1301">
        <v>1.8</v>
      </c>
      <c r="X1301" t="str">
        <f t="shared" si="660"/>
        <v>Alto</v>
      </c>
      <c r="Y1301">
        <v>74</v>
      </c>
      <c r="Z1301" t="str">
        <f t="shared" si="661"/>
        <v>Elevado</v>
      </c>
      <c r="AA1301">
        <v>48</v>
      </c>
      <c r="AB1301" t="str">
        <f t="shared" si="672"/>
        <v>Funcion disminuida moderada</v>
      </c>
      <c r="AC1301">
        <v>1998</v>
      </c>
      <c r="AD1301" t="str">
        <f t="shared" si="673"/>
        <v>Proteinuria</v>
      </c>
      <c r="AE1301">
        <v>1598</v>
      </c>
      <c r="AF1301" t="str">
        <f t="shared" si="674"/>
        <v>Macroalbuminuria</v>
      </c>
      <c r="AG1301">
        <v>809</v>
      </c>
      <c r="AH1301" t="str">
        <f t="shared" si="675"/>
        <v>Poliuria</v>
      </c>
      <c r="AI1301">
        <v>1</v>
      </c>
      <c r="AJ1301" t="str">
        <f t="shared" si="676"/>
        <v>Diabetico</v>
      </c>
      <c r="AK1301">
        <v>136</v>
      </c>
      <c r="AL1301" t="str">
        <f t="shared" si="677"/>
        <v>Diabetes</v>
      </c>
      <c r="AM1301">
        <v>11</v>
      </c>
      <c r="AN1301" t="str">
        <f t="shared" si="678"/>
        <v>Diabetes</v>
      </c>
      <c r="AO1301">
        <v>279</v>
      </c>
      <c r="AP1301" t="str">
        <f t="shared" si="679"/>
        <v>Riesgo</v>
      </c>
      <c r="AQ1301">
        <v>150</v>
      </c>
      <c r="AR1301" t="str">
        <f t="shared" si="680"/>
        <v>Limite alto</v>
      </c>
      <c r="AS1301">
        <v>44</v>
      </c>
      <c r="AT1301" t="str">
        <f t="shared" si="681"/>
        <v>Bajo</v>
      </c>
      <c r="AU1301">
        <v>372</v>
      </c>
      <c r="AV1301" t="str">
        <f t="shared" si="682"/>
        <v>Alto</v>
      </c>
      <c r="AW1301">
        <v>138</v>
      </c>
      <c r="AX1301" t="str">
        <f t="shared" si="683"/>
        <v>Normal</v>
      </c>
      <c r="AY1301">
        <v>6.4</v>
      </c>
      <c r="AZ1301" t="str">
        <f t="shared" si="684"/>
        <v>Alto</v>
      </c>
      <c r="BA1301">
        <v>8</v>
      </c>
      <c r="BB1301" t="str">
        <f t="shared" si="662"/>
        <v>Baja</v>
      </c>
      <c r="BC1301">
        <v>8.3000000000000007</v>
      </c>
      <c r="BD1301" t="str">
        <f t="shared" si="685"/>
        <v>Bajo</v>
      </c>
      <c r="BE1301">
        <v>6.2</v>
      </c>
      <c r="BF1301" t="str">
        <f t="shared" si="686"/>
        <v>Alto</v>
      </c>
      <c r="BG1301">
        <v>1</v>
      </c>
      <c r="BH1301" t="str">
        <f t="shared" si="687"/>
        <v>Toma ECA</v>
      </c>
      <c r="BI1301">
        <v>1</v>
      </c>
      <c r="BJ1301" t="str">
        <f t="shared" si="688"/>
        <v>Toma ARB</v>
      </c>
      <c r="BK1301">
        <v>1</v>
      </c>
      <c r="BL1301" t="str">
        <f t="shared" si="689"/>
        <v>Toma diureticos</v>
      </c>
      <c r="BM1301">
        <v>0</v>
      </c>
      <c r="BN1301" t="str">
        <f t="shared" si="690"/>
        <v>No toma estatinas</v>
      </c>
      <c r="BO1301">
        <v>1</v>
      </c>
      <c r="BP1301" t="str">
        <f t="shared" si="691"/>
        <v>Enfermedad renal</v>
      </c>
      <c r="BQ1301">
        <v>0</v>
      </c>
      <c r="BR1301" t="str">
        <f t="shared" si="692"/>
        <v>Sano</v>
      </c>
    </row>
    <row r="1302" spans="1:70" x14ac:dyDescent="0.25">
      <c r="A1302" t="s">
        <v>1302</v>
      </c>
      <c r="B1302">
        <v>54</v>
      </c>
      <c r="C1302" t="str">
        <f t="shared" si="663"/>
        <v>Adulto</v>
      </c>
      <c r="D1302" t="s">
        <v>1</v>
      </c>
      <c r="E1302">
        <v>25.2</v>
      </c>
      <c r="F1302" t="str">
        <f t="shared" si="664"/>
        <v>Sobrepeso</v>
      </c>
      <c r="G1302">
        <v>0</v>
      </c>
      <c r="H1302" t="str">
        <f t="shared" si="665"/>
        <v>No tiene herencia</v>
      </c>
      <c r="I1302">
        <v>163</v>
      </c>
      <c r="J1302">
        <v>94</v>
      </c>
      <c r="K1302">
        <v>86</v>
      </c>
      <c r="L1302" t="str">
        <f t="shared" si="666"/>
        <v>Normal</v>
      </c>
      <c r="M1302">
        <v>43</v>
      </c>
      <c r="N1302" t="str">
        <f t="shared" si="667"/>
        <v>Intermedia</v>
      </c>
      <c r="O1302">
        <v>2</v>
      </c>
      <c r="P1302" t="str">
        <f t="shared" si="668"/>
        <v>Ligera limitaciones</v>
      </c>
      <c r="Q1302">
        <v>1</v>
      </c>
      <c r="R1302" t="str">
        <f t="shared" si="669"/>
        <v>Tiene cetoacidosis</v>
      </c>
      <c r="S1302">
        <v>0</v>
      </c>
      <c r="T1302" t="str">
        <f t="shared" si="670"/>
        <v>No tiene Insuficiencia</v>
      </c>
      <c r="U1302">
        <v>1</v>
      </c>
      <c r="V1302" t="str">
        <f t="shared" si="671"/>
        <v>Hipertenso</v>
      </c>
      <c r="W1302">
        <v>4.9000000000000004</v>
      </c>
      <c r="X1302" t="str">
        <f t="shared" si="660"/>
        <v>Alto</v>
      </c>
      <c r="Y1302">
        <v>95</v>
      </c>
      <c r="Z1302" t="str">
        <f t="shared" si="661"/>
        <v>Elevado</v>
      </c>
      <c r="AA1302">
        <v>51</v>
      </c>
      <c r="AB1302" t="str">
        <f t="shared" si="672"/>
        <v>Funcion disminuida moderada</v>
      </c>
      <c r="AC1302">
        <v>2967</v>
      </c>
      <c r="AD1302" t="str">
        <f t="shared" si="673"/>
        <v>Proteinuria</v>
      </c>
      <c r="AE1302">
        <v>2670</v>
      </c>
      <c r="AF1302" t="str">
        <f t="shared" si="674"/>
        <v>Macroalbuminuria</v>
      </c>
      <c r="AG1302">
        <v>537</v>
      </c>
      <c r="AH1302" t="str">
        <f t="shared" si="675"/>
        <v>Poliuria</v>
      </c>
      <c r="AI1302">
        <v>0</v>
      </c>
      <c r="AJ1302" t="str">
        <f t="shared" si="676"/>
        <v>No Diabetico</v>
      </c>
      <c r="AK1302">
        <v>177</v>
      </c>
      <c r="AL1302" t="str">
        <f t="shared" si="677"/>
        <v>Diabetes</v>
      </c>
      <c r="AM1302">
        <v>9.6</v>
      </c>
      <c r="AN1302" t="str">
        <f t="shared" si="678"/>
        <v>Diabetes</v>
      </c>
      <c r="AO1302">
        <v>299</v>
      </c>
      <c r="AP1302" t="str">
        <f t="shared" si="679"/>
        <v>Riesgo</v>
      </c>
      <c r="AQ1302">
        <v>210</v>
      </c>
      <c r="AR1302" t="str">
        <f t="shared" si="680"/>
        <v>Muy alto</v>
      </c>
      <c r="AS1302">
        <v>28</v>
      </c>
      <c r="AT1302" t="str">
        <f t="shared" si="681"/>
        <v>Bajo</v>
      </c>
      <c r="AU1302">
        <v>329</v>
      </c>
      <c r="AV1302" t="str">
        <f t="shared" si="682"/>
        <v>Alto</v>
      </c>
      <c r="AW1302">
        <v>140</v>
      </c>
      <c r="AX1302" t="str">
        <f t="shared" si="683"/>
        <v>Normal</v>
      </c>
      <c r="AY1302">
        <v>6</v>
      </c>
      <c r="AZ1302" t="str">
        <f t="shared" si="684"/>
        <v>Alto</v>
      </c>
      <c r="BA1302">
        <v>8</v>
      </c>
      <c r="BB1302" t="str">
        <f t="shared" si="662"/>
        <v>Baja</v>
      </c>
      <c r="BC1302">
        <v>8.6</v>
      </c>
      <c r="BD1302" t="str">
        <f t="shared" si="685"/>
        <v>Normal</v>
      </c>
      <c r="BE1302">
        <v>5.3</v>
      </c>
      <c r="BF1302" t="str">
        <f t="shared" si="686"/>
        <v>Alto</v>
      </c>
      <c r="BG1302">
        <v>0</v>
      </c>
      <c r="BH1302" t="str">
        <f t="shared" si="687"/>
        <v>No Toma ECA</v>
      </c>
      <c r="BI1302">
        <v>0</v>
      </c>
      <c r="BJ1302" t="str">
        <f t="shared" si="688"/>
        <v>No toma ARB</v>
      </c>
      <c r="BK1302">
        <v>1</v>
      </c>
      <c r="BL1302" t="str">
        <f t="shared" si="689"/>
        <v>Toma diureticos</v>
      </c>
      <c r="BM1302">
        <v>1</v>
      </c>
      <c r="BN1302" t="str">
        <f t="shared" si="690"/>
        <v>Toma estatinas</v>
      </c>
      <c r="BO1302">
        <v>1</v>
      </c>
      <c r="BP1302" t="str">
        <f t="shared" si="691"/>
        <v>Enfermedad renal</v>
      </c>
      <c r="BQ1302">
        <v>0</v>
      </c>
      <c r="BR1302" t="str">
        <f t="shared" si="692"/>
        <v>Sano</v>
      </c>
    </row>
    <row r="1303" spans="1:70" x14ac:dyDescent="0.25">
      <c r="A1303" t="s">
        <v>1303</v>
      </c>
      <c r="B1303">
        <v>55</v>
      </c>
      <c r="C1303" t="str">
        <f t="shared" si="663"/>
        <v>Adulto</v>
      </c>
      <c r="D1303" t="s">
        <v>6</v>
      </c>
      <c r="E1303">
        <v>27</v>
      </c>
      <c r="F1303" t="str">
        <f t="shared" si="664"/>
        <v>Sobrepeso</v>
      </c>
      <c r="G1303">
        <v>1</v>
      </c>
      <c r="H1303" t="str">
        <f t="shared" si="665"/>
        <v>Tiene herencia</v>
      </c>
      <c r="I1303">
        <v>175</v>
      </c>
      <c r="J1303">
        <v>105</v>
      </c>
      <c r="K1303">
        <v>75</v>
      </c>
      <c r="L1303" t="str">
        <f t="shared" si="666"/>
        <v>Normal</v>
      </c>
      <c r="M1303">
        <v>45</v>
      </c>
      <c r="N1303" t="str">
        <f t="shared" si="667"/>
        <v>Intermedia</v>
      </c>
      <c r="O1303">
        <v>3</v>
      </c>
      <c r="P1303" t="str">
        <f t="shared" si="668"/>
        <v>Limitacion marcada</v>
      </c>
      <c r="Q1303">
        <v>0</v>
      </c>
      <c r="R1303" t="str">
        <f t="shared" si="669"/>
        <v>No tiene cetoacidosis</v>
      </c>
      <c r="S1303">
        <v>1</v>
      </c>
      <c r="T1303" t="str">
        <f t="shared" si="670"/>
        <v>Tiene Insuficiencia</v>
      </c>
      <c r="U1303">
        <v>1</v>
      </c>
      <c r="V1303" t="str">
        <f t="shared" si="671"/>
        <v>Hipertenso</v>
      </c>
      <c r="W1303">
        <v>4.7</v>
      </c>
      <c r="X1303" t="str">
        <f t="shared" si="660"/>
        <v>Alto</v>
      </c>
      <c r="Y1303">
        <v>65</v>
      </c>
      <c r="Z1303" t="str">
        <f t="shared" si="661"/>
        <v>Elevado</v>
      </c>
      <c r="AA1303">
        <v>18</v>
      </c>
      <c r="AB1303" t="str">
        <f t="shared" si="672"/>
        <v>Dismucion grave</v>
      </c>
      <c r="AC1303">
        <v>1155</v>
      </c>
      <c r="AD1303" t="str">
        <f t="shared" si="673"/>
        <v>Proteinuria</v>
      </c>
      <c r="AE1303">
        <v>1039</v>
      </c>
      <c r="AF1303" t="str">
        <f t="shared" si="674"/>
        <v>Macroalbuminuria</v>
      </c>
      <c r="AG1303">
        <v>603</v>
      </c>
      <c r="AH1303" t="str">
        <f t="shared" si="675"/>
        <v>Poliuria</v>
      </c>
      <c r="AI1303">
        <v>1</v>
      </c>
      <c r="AJ1303" t="str">
        <f t="shared" si="676"/>
        <v>Diabetico</v>
      </c>
      <c r="AK1303">
        <v>190</v>
      </c>
      <c r="AL1303" t="str">
        <f t="shared" si="677"/>
        <v>Diabetes</v>
      </c>
      <c r="AM1303">
        <v>7.7</v>
      </c>
      <c r="AN1303" t="str">
        <f t="shared" si="678"/>
        <v>Diabetes</v>
      </c>
      <c r="AO1303">
        <v>244</v>
      </c>
      <c r="AP1303" t="str">
        <f t="shared" si="679"/>
        <v>Riesgo</v>
      </c>
      <c r="AQ1303">
        <v>131</v>
      </c>
      <c r="AR1303" t="str">
        <f t="shared" si="680"/>
        <v>Limite alto</v>
      </c>
      <c r="AS1303">
        <v>36</v>
      </c>
      <c r="AT1303" t="str">
        <f t="shared" si="681"/>
        <v>Bajo</v>
      </c>
      <c r="AU1303">
        <v>384</v>
      </c>
      <c r="AV1303" t="str">
        <f t="shared" si="682"/>
        <v>Alto</v>
      </c>
      <c r="AW1303">
        <v>127</v>
      </c>
      <c r="AX1303" t="str">
        <f t="shared" si="683"/>
        <v>Bajo</v>
      </c>
      <c r="AY1303">
        <v>5.4</v>
      </c>
      <c r="AZ1303" t="str">
        <f t="shared" si="684"/>
        <v>Alto</v>
      </c>
      <c r="BA1303">
        <v>7.7</v>
      </c>
      <c r="BB1303" t="str">
        <f t="shared" si="662"/>
        <v>Baja</v>
      </c>
      <c r="BC1303">
        <v>7.6</v>
      </c>
      <c r="BD1303" t="str">
        <f t="shared" si="685"/>
        <v>Bajo</v>
      </c>
      <c r="BE1303">
        <v>6.1</v>
      </c>
      <c r="BF1303" t="str">
        <f t="shared" si="686"/>
        <v>Alto</v>
      </c>
      <c r="BG1303">
        <v>1</v>
      </c>
      <c r="BH1303" t="str">
        <f t="shared" si="687"/>
        <v>Toma ECA</v>
      </c>
      <c r="BI1303">
        <v>1</v>
      </c>
      <c r="BJ1303" t="str">
        <f t="shared" si="688"/>
        <v>Toma ARB</v>
      </c>
      <c r="BK1303">
        <v>0</v>
      </c>
      <c r="BL1303" t="str">
        <f t="shared" si="689"/>
        <v>No toma diureticos</v>
      </c>
      <c r="BM1303">
        <v>0</v>
      </c>
      <c r="BN1303" t="str">
        <f t="shared" si="690"/>
        <v>No toma estatinas</v>
      </c>
      <c r="BO1303">
        <v>1</v>
      </c>
      <c r="BP1303" t="str">
        <f t="shared" si="691"/>
        <v>Enfermedad renal</v>
      </c>
      <c r="BQ1303">
        <v>0</v>
      </c>
      <c r="BR1303" t="str">
        <f t="shared" si="692"/>
        <v>Sano</v>
      </c>
    </row>
    <row r="1304" spans="1:70" x14ac:dyDescent="0.25">
      <c r="A1304" t="s">
        <v>1304</v>
      </c>
      <c r="B1304">
        <v>68</v>
      </c>
      <c r="C1304" t="str">
        <f t="shared" si="663"/>
        <v>Adulto Mayor</v>
      </c>
      <c r="D1304" t="s">
        <v>1</v>
      </c>
      <c r="E1304">
        <v>38.5</v>
      </c>
      <c r="F1304" t="str">
        <f t="shared" si="664"/>
        <v>Obesidad II</v>
      </c>
      <c r="G1304">
        <v>1</v>
      </c>
      <c r="H1304" t="str">
        <f t="shared" si="665"/>
        <v>Tiene herencia</v>
      </c>
      <c r="I1304">
        <v>186</v>
      </c>
      <c r="J1304">
        <v>109</v>
      </c>
      <c r="K1304">
        <v>94</v>
      </c>
      <c r="L1304" t="str">
        <f t="shared" si="666"/>
        <v>Normal</v>
      </c>
      <c r="M1304">
        <v>42</v>
      </c>
      <c r="N1304" t="str">
        <f t="shared" si="667"/>
        <v>Intermedia</v>
      </c>
      <c r="O1304">
        <v>3</v>
      </c>
      <c r="P1304" t="str">
        <f t="shared" si="668"/>
        <v>Limitacion marcada</v>
      </c>
      <c r="Q1304">
        <v>0</v>
      </c>
      <c r="R1304" t="str">
        <f t="shared" si="669"/>
        <v>No tiene cetoacidosis</v>
      </c>
      <c r="S1304">
        <v>0</v>
      </c>
      <c r="T1304" t="str">
        <f t="shared" si="670"/>
        <v>No tiene Insuficiencia</v>
      </c>
      <c r="U1304">
        <v>1</v>
      </c>
      <c r="V1304" t="str">
        <f t="shared" si="671"/>
        <v>Hipertenso</v>
      </c>
      <c r="W1304">
        <v>2.1</v>
      </c>
      <c r="X1304" t="str">
        <f t="shared" si="660"/>
        <v>Alto</v>
      </c>
      <c r="Y1304">
        <v>82</v>
      </c>
      <c r="Z1304" t="str">
        <f t="shared" si="661"/>
        <v>Elevado</v>
      </c>
      <c r="AA1304">
        <v>10</v>
      </c>
      <c r="AB1304" t="str">
        <f t="shared" si="672"/>
        <v>Fallo renal</v>
      </c>
      <c r="AC1304">
        <v>2846</v>
      </c>
      <c r="AD1304" t="str">
        <f t="shared" si="673"/>
        <v>Proteinuria</v>
      </c>
      <c r="AE1304">
        <v>2561</v>
      </c>
      <c r="AF1304" t="str">
        <f t="shared" si="674"/>
        <v>Macroalbuminuria</v>
      </c>
      <c r="AG1304">
        <v>375</v>
      </c>
      <c r="AH1304" t="str">
        <f t="shared" si="675"/>
        <v>Oliguria</v>
      </c>
      <c r="AI1304">
        <v>0</v>
      </c>
      <c r="AJ1304" t="str">
        <f t="shared" si="676"/>
        <v>No Diabetico</v>
      </c>
      <c r="AK1304">
        <v>146</v>
      </c>
      <c r="AL1304" t="str">
        <f t="shared" si="677"/>
        <v>Diabetes</v>
      </c>
      <c r="AM1304">
        <v>6.8</v>
      </c>
      <c r="AN1304" t="str">
        <f t="shared" si="678"/>
        <v>Diabetes</v>
      </c>
      <c r="AO1304">
        <v>259</v>
      </c>
      <c r="AP1304" t="str">
        <f t="shared" si="679"/>
        <v>Riesgo</v>
      </c>
      <c r="AQ1304">
        <v>169</v>
      </c>
      <c r="AR1304" t="str">
        <f t="shared" si="680"/>
        <v>Alto</v>
      </c>
      <c r="AS1304">
        <v>43</v>
      </c>
      <c r="AT1304" t="str">
        <f t="shared" si="681"/>
        <v>Bajo</v>
      </c>
      <c r="AU1304">
        <v>185</v>
      </c>
      <c r="AV1304" t="str">
        <f t="shared" si="682"/>
        <v>Alto</v>
      </c>
      <c r="AW1304">
        <v>133</v>
      </c>
      <c r="AX1304" t="str">
        <f t="shared" si="683"/>
        <v>Bajo</v>
      </c>
      <c r="AY1304">
        <v>6.2</v>
      </c>
      <c r="AZ1304" t="str">
        <f t="shared" si="684"/>
        <v>Alto</v>
      </c>
      <c r="BA1304">
        <v>7.5</v>
      </c>
      <c r="BB1304" t="str">
        <f t="shared" si="662"/>
        <v>Baja</v>
      </c>
      <c r="BC1304">
        <v>8.8000000000000007</v>
      </c>
      <c r="BD1304" t="str">
        <f t="shared" si="685"/>
        <v>Normal</v>
      </c>
      <c r="BE1304">
        <v>6.4</v>
      </c>
      <c r="BF1304" t="str">
        <f t="shared" si="686"/>
        <v>Alto</v>
      </c>
      <c r="BG1304">
        <v>1</v>
      </c>
      <c r="BH1304" t="str">
        <f t="shared" si="687"/>
        <v>Toma ECA</v>
      </c>
      <c r="BI1304">
        <v>1</v>
      </c>
      <c r="BJ1304" t="str">
        <f t="shared" si="688"/>
        <v>Toma ARB</v>
      </c>
      <c r="BK1304">
        <v>0</v>
      </c>
      <c r="BL1304" t="str">
        <f t="shared" si="689"/>
        <v>No toma diureticos</v>
      </c>
      <c r="BM1304">
        <v>1</v>
      </c>
      <c r="BN1304" t="str">
        <f t="shared" si="690"/>
        <v>Toma estatinas</v>
      </c>
      <c r="BO1304">
        <v>1</v>
      </c>
      <c r="BP1304" t="str">
        <f t="shared" si="691"/>
        <v>Enfermedad renal</v>
      </c>
      <c r="BQ1304">
        <v>0</v>
      </c>
      <c r="BR1304" t="str">
        <f t="shared" si="692"/>
        <v>Sano</v>
      </c>
    </row>
    <row r="1305" spans="1:70" x14ac:dyDescent="0.25">
      <c r="A1305" t="s">
        <v>1305</v>
      </c>
      <c r="B1305">
        <v>74</v>
      </c>
      <c r="C1305" t="str">
        <f t="shared" si="663"/>
        <v>Adulto Mayor</v>
      </c>
      <c r="D1305" t="s">
        <v>6</v>
      </c>
      <c r="E1305">
        <v>31.8</v>
      </c>
      <c r="F1305" t="str">
        <f t="shared" si="664"/>
        <v>Obesidad I</v>
      </c>
      <c r="G1305">
        <v>0</v>
      </c>
      <c r="H1305" t="str">
        <f t="shared" si="665"/>
        <v>No tiene herencia</v>
      </c>
      <c r="I1305">
        <v>156</v>
      </c>
      <c r="J1305">
        <v>97</v>
      </c>
      <c r="K1305">
        <v>94</v>
      </c>
      <c r="L1305" t="str">
        <f t="shared" si="666"/>
        <v>Normal</v>
      </c>
      <c r="M1305">
        <v>39</v>
      </c>
      <c r="N1305" t="str">
        <f t="shared" si="667"/>
        <v>Reducida</v>
      </c>
      <c r="O1305">
        <v>2</v>
      </c>
      <c r="P1305" t="str">
        <f t="shared" si="668"/>
        <v>Ligera limitaciones</v>
      </c>
      <c r="Q1305">
        <v>0</v>
      </c>
      <c r="R1305" t="str">
        <f t="shared" si="669"/>
        <v>No tiene cetoacidosis</v>
      </c>
      <c r="S1305">
        <v>0</v>
      </c>
      <c r="T1305" t="str">
        <f t="shared" si="670"/>
        <v>No tiene Insuficiencia</v>
      </c>
      <c r="U1305">
        <v>1</v>
      </c>
      <c r="V1305" t="str">
        <f t="shared" si="671"/>
        <v>Hipertenso</v>
      </c>
      <c r="W1305">
        <v>4.7</v>
      </c>
      <c r="X1305" t="str">
        <f t="shared" si="660"/>
        <v>Alto</v>
      </c>
      <c r="Y1305">
        <v>45</v>
      </c>
      <c r="Z1305" t="str">
        <f t="shared" si="661"/>
        <v>Elevado</v>
      </c>
      <c r="AA1305">
        <v>37</v>
      </c>
      <c r="AB1305" t="str">
        <f t="shared" si="672"/>
        <v>Funcion disminuida moderada</v>
      </c>
      <c r="AC1305">
        <v>1608</v>
      </c>
      <c r="AD1305" t="str">
        <f t="shared" si="673"/>
        <v>Proteinuria</v>
      </c>
      <c r="AE1305">
        <v>1286</v>
      </c>
      <c r="AF1305" t="str">
        <f t="shared" si="674"/>
        <v>Macroalbuminuria</v>
      </c>
      <c r="AG1305">
        <v>733</v>
      </c>
      <c r="AH1305" t="str">
        <f t="shared" si="675"/>
        <v>Poliuria</v>
      </c>
      <c r="AI1305">
        <v>1</v>
      </c>
      <c r="AJ1305" t="str">
        <f t="shared" si="676"/>
        <v>Diabetico</v>
      </c>
      <c r="AK1305">
        <v>200</v>
      </c>
      <c r="AL1305" t="str">
        <f t="shared" si="677"/>
        <v>Diabetes</v>
      </c>
      <c r="AM1305">
        <v>10.7</v>
      </c>
      <c r="AN1305" t="str">
        <f t="shared" si="678"/>
        <v>Diabetes</v>
      </c>
      <c r="AO1305">
        <v>317</v>
      </c>
      <c r="AP1305" t="str">
        <f t="shared" si="679"/>
        <v>Riesgo</v>
      </c>
      <c r="AQ1305">
        <v>190</v>
      </c>
      <c r="AR1305" t="str">
        <f t="shared" si="680"/>
        <v>Muy alto</v>
      </c>
      <c r="AS1305">
        <v>31</v>
      </c>
      <c r="AT1305" t="str">
        <f t="shared" si="681"/>
        <v>Bajo</v>
      </c>
      <c r="AU1305">
        <v>243</v>
      </c>
      <c r="AV1305" t="str">
        <f t="shared" si="682"/>
        <v>Alto</v>
      </c>
      <c r="AW1305">
        <v>126</v>
      </c>
      <c r="AX1305" t="str">
        <f t="shared" si="683"/>
        <v>Bajo</v>
      </c>
      <c r="AY1305">
        <v>6.3</v>
      </c>
      <c r="AZ1305" t="str">
        <f t="shared" si="684"/>
        <v>Alto</v>
      </c>
      <c r="BA1305">
        <v>9.1999999999999993</v>
      </c>
      <c r="BB1305" t="str">
        <f t="shared" si="662"/>
        <v>Baja</v>
      </c>
      <c r="BC1305">
        <v>8.6999999999999993</v>
      </c>
      <c r="BD1305" t="str">
        <f t="shared" si="685"/>
        <v>Normal</v>
      </c>
      <c r="BE1305">
        <v>6.4</v>
      </c>
      <c r="BF1305" t="str">
        <f t="shared" si="686"/>
        <v>Alto</v>
      </c>
      <c r="BG1305">
        <v>1</v>
      </c>
      <c r="BH1305" t="str">
        <f t="shared" si="687"/>
        <v>Toma ECA</v>
      </c>
      <c r="BI1305">
        <v>0</v>
      </c>
      <c r="BJ1305" t="str">
        <f t="shared" si="688"/>
        <v>No toma ARB</v>
      </c>
      <c r="BK1305">
        <v>1</v>
      </c>
      <c r="BL1305" t="str">
        <f t="shared" si="689"/>
        <v>Toma diureticos</v>
      </c>
      <c r="BM1305">
        <v>1</v>
      </c>
      <c r="BN1305" t="str">
        <f t="shared" si="690"/>
        <v>Toma estatinas</v>
      </c>
      <c r="BO1305">
        <v>1</v>
      </c>
      <c r="BP1305" t="str">
        <f t="shared" si="691"/>
        <v>Enfermedad renal</v>
      </c>
      <c r="BQ1305">
        <v>1</v>
      </c>
      <c r="BR1305" t="str">
        <f t="shared" si="692"/>
        <v>Enfermedad cardiovascular</v>
      </c>
    </row>
    <row r="1306" spans="1:70" x14ac:dyDescent="0.25">
      <c r="A1306" t="s">
        <v>1306</v>
      </c>
      <c r="B1306">
        <v>65</v>
      </c>
      <c r="C1306" t="str">
        <f t="shared" si="663"/>
        <v>Adulto Mayor</v>
      </c>
      <c r="D1306" t="s">
        <v>6</v>
      </c>
      <c r="E1306">
        <v>37.700000000000003</v>
      </c>
      <c r="F1306" t="str">
        <f t="shared" si="664"/>
        <v>Obesidad II</v>
      </c>
      <c r="G1306">
        <v>0</v>
      </c>
      <c r="H1306" t="str">
        <f t="shared" si="665"/>
        <v>No tiene herencia</v>
      </c>
      <c r="I1306">
        <v>156</v>
      </c>
      <c r="J1306">
        <v>108</v>
      </c>
      <c r="K1306">
        <v>75</v>
      </c>
      <c r="L1306" t="str">
        <f t="shared" si="666"/>
        <v>Normal</v>
      </c>
      <c r="M1306">
        <v>37</v>
      </c>
      <c r="N1306" t="str">
        <f t="shared" si="667"/>
        <v>Reducida</v>
      </c>
      <c r="O1306">
        <v>3</v>
      </c>
      <c r="P1306" t="str">
        <f t="shared" si="668"/>
        <v>Limitacion marcada</v>
      </c>
      <c r="Q1306">
        <v>1</v>
      </c>
      <c r="R1306" t="str">
        <f t="shared" si="669"/>
        <v>Tiene cetoacidosis</v>
      </c>
      <c r="S1306">
        <v>0</v>
      </c>
      <c r="T1306" t="str">
        <f t="shared" si="670"/>
        <v>No tiene Insuficiencia</v>
      </c>
      <c r="U1306">
        <v>1</v>
      </c>
      <c r="V1306" t="str">
        <f t="shared" si="671"/>
        <v>Hipertenso</v>
      </c>
      <c r="W1306">
        <v>2.7</v>
      </c>
      <c r="X1306" t="str">
        <f t="shared" si="660"/>
        <v>Alto</v>
      </c>
      <c r="Y1306">
        <v>59</v>
      </c>
      <c r="Z1306" t="str">
        <f t="shared" si="661"/>
        <v>Elevado</v>
      </c>
      <c r="AA1306">
        <v>14</v>
      </c>
      <c r="AB1306" t="str">
        <f t="shared" si="672"/>
        <v>Fallo renal</v>
      </c>
      <c r="AC1306">
        <v>557</v>
      </c>
      <c r="AD1306" t="str">
        <f t="shared" si="673"/>
        <v>Proteinuria</v>
      </c>
      <c r="AE1306">
        <v>445</v>
      </c>
      <c r="AF1306" t="str">
        <f t="shared" si="674"/>
        <v>Macroalbuminuria</v>
      </c>
      <c r="AG1306">
        <v>414</v>
      </c>
      <c r="AH1306" t="str">
        <f t="shared" si="675"/>
        <v>Oliguria</v>
      </c>
      <c r="AI1306">
        <v>1</v>
      </c>
      <c r="AJ1306" t="str">
        <f t="shared" si="676"/>
        <v>Diabetico</v>
      </c>
      <c r="AK1306">
        <v>184</v>
      </c>
      <c r="AL1306" t="str">
        <f t="shared" si="677"/>
        <v>Diabetes</v>
      </c>
      <c r="AM1306">
        <v>7.3</v>
      </c>
      <c r="AN1306" t="str">
        <f t="shared" si="678"/>
        <v>Diabetes</v>
      </c>
      <c r="AO1306">
        <v>259</v>
      </c>
      <c r="AP1306" t="str">
        <f t="shared" si="679"/>
        <v>Riesgo</v>
      </c>
      <c r="AQ1306">
        <v>185</v>
      </c>
      <c r="AR1306" t="str">
        <f t="shared" si="680"/>
        <v>Alto</v>
      </c>
      <c r="AS1306">
        <v>38</v>
      </c>
      <c r="AT1306" t="str">
        <f t="shared" si="681"/>
        <v>Bajo</v>
      </c>
      <c r="AU1306">
        <v>298</v>
      </c>
      <c r="AV1306" t="str">
        <f t="shared" si="682"/>
        <v>Alto</v>
      </c>
      <c r="AW1306">
        <v>130</v>
      </c>
      <c r="AX1306" t="str">
        <f t="shared" si="683"/>
        <v>Bajo</v>
      </c>
      <c r="AY1306">
        <v>6.8</v>
      </c>
      <c r="AZ1306" t="str">
        <f t="shared" si="684"/>
        <v>Alto</v>
      </c>
      <c r="BA1306">
        <v>7.5</v>
      </c>
      <c r="BB1306" t="str">
        <f t="shared" si="662"/>
        <v>Baja</v>
      </c>
      <c r="BC1306">
        <v>8.6</v>
      </c>
      <c r="BD1306" t="str">
        <f t="shared" si="685"/>
        <v>Normal</v>
      </c>
      <c r="BE1306">
        <v>6.6</v>
      </c>
      <c r="BF1306" t="str">
        <f t="shared" si="686"/>
        <v>Alto</v>
      </c>
      <c r="BG1306">
        <v>1</v>
      </c>
      <c r="BH1306" t="str">
        <f t="shared" si="687"/>
        <v>Toma ECA</v>
      </c>
      <c r="BI1306">
        <v>0</v>
      </c>
      <c r="BJ1306" t="str">
        <f t="shared" si="688"/>
        <v>No toma ARB</v>
      </c>
      <c r="BK1306">
        <v>1</v>
      </c>
      <c r="BL1306" t="str">
        <f t="shared" si="689"/>
        <v>Toma diureticos</v>
      </c>
      <c r="BM1306">
        <v>0</v>
      </c>
      <c r="BN1306" t="str">
        <f t="shared" si="690"/>
        <v>No toma estatinas</v>
      </c>
      <c r="BO1306">
        <v>1</v>
      </c>
      <c r="BP1306" t="str">
        <f t="shared" si="691"/>
        <v>Enfermedad renal</v>
      </c>
      <c r="BQ1306">
        <v>0</v>
      </c>
      <c r="BR1306" t="str">
        <f t="shared" si="692"/>
        <v>Sano</v>
      </c>
    </row>
    <row r="1307" spans="1:70" x14ac:dyDescent="0.25">
      <c r="A1307" t="s">
        <v>1307</v>
      </c>
      <c r="B1307">
        <v>70</v>
      </c>
      <c r="C1307" t="str">
        <f t="shared" si="663"/>
        <v>Adulto Mayor</v>
      </c>
      <c r="D1307" t="s">
        <v>6</v>
      </c>
      <c r="E1307">
        <v>37.6</v>
      </c>
      <c r="F1307" t="str">
        <f t="shared" si="664"/>
        <v>Obesidad II</v>
      </c>
      <c r="G1307">
        <v>0</v>
      </c>
      <c r="H1307" t="str">
        <f t="shared" si="665"/>
        <v>No tiene herencia</v>
      </c>
      <c r="I1307">
        <v>147</v>
      </c>
      <c r="J1307">
        <v>101</v>
      </c>
      <c r="K1307">
        <v>84</v>
      </c>
      <c r="L1307" t="str">
        <f t="shared" si="666"/>
        <v>Normal</v>
      </c>
      <c r="M1307">
        <v>30</v>
      </c>
      <c r="N1307" t="str">
        <f t="shared" si="667"/>
        <v>Reducida</v>
      </c>
      <c r="O1307">
        <v>3</v>
      </c>
      <c r="P1307" t="str">
        <f t="shared" si="668"/>
        <v>Limitacion marcada</v>
      </c>
      <c r="Q1307">
        <v>1</v>
      </c>
      <c r="R1307" t="str">
        <f t="shared" si="669"/>
        <v>Tiene cetoacidosis</v>
      </c>
      <c r="S1307">
        <v>1</v>
      </c>
      <c r="T1307" t="str">
        <f t="shared" si="670"/>
        <v>Tiene Insuficiencia</v>
      </c>
      <c r="U1307">
        <v>1</v>
      </c>
      <c r="V1307" t="str">
        <f t="shared" si="671"/>
        <v>Hipertenso</v>
      </c>
      <c r="W1307">
        <v>2.5</v>
      </c>
      <c r="X1307" t="str">
        <f t="shared" si="660"/>
        <v>Alto</v>
      </c>
      <c r="Y1307">
        <v>68</v>
      </c>
      <c r="Z1307" t="str">
        <f t="shared" si="661"/>
        <v>Elevado</v>
      </c>
      <c r="AA1307">
        <v>54</v>
      </c>
      <c r="AB1307" t="str">
        <f t="shared" si="672"/>
        <v>Funcion disminuida moderada</v>
      </c>
      <c r="AC1307">
        <v>1535</v>
      </c>
      <c r="AD1307" t="str">
        <f t="shared" si="673"/>
        <v>Proteinuria</v>
      </c>
      <c r="AE1307">
        <v>1381</v>
      </c>
      <c r="AF1307" t="str">
        <f t="shared" si="674"/>
        <v>Macroalbuminuria</v>
      </c>
      <c r="AG1307">
        <v>882</v>
      </c>
      <c r="AH1307" t="str">
        <f t="shared" si="675"/>
        <v>Poliuria</v>
      </c>
      <c r="AI1307">
        <v>1</v>
      </c>
      <c r="AJ1307" t="str">
        <f t="shared" si="676"/>
        <v>Diabetico</v>
      </c>
      <c r="AK1307">
        <v>177</v>
      </c>
      <c r="AL1307" t="str">
        <f t="shared" si="677"/>
        <v>Diabetes</v>
      </c>
      <c r="AM1307">
        <v>7.8</v>
      </c>
      <c r="AN1307" t="str">
        <f t="shared" si="678"/>
        <v>Diabetes</v>
      </c>
      <c r="AO1307">
        <v>310</v>
      </c>
      <c r="AP1307" t="str">
        <f t="shared" si="679"/>
        <v>Riesgo</v>
      </c>
      <c r="AQ1307">
        <v>143</v>
      </c>
      <c r="AR1307" t="str">
        <f t="shared" si="680"/>
        <v>Limite alto</v>
      </c>
      <c r="AS1307">
        <v>36</v>
      </c>
      <c r="AT1307" t="str">
        <f t="shared" si="681"/>
        <v>Bajo</v>
      </c>
      <c r="AU1307">
        <v>194</v>
      </c>
      <c r="AV1307" t="str">
        <f t="shared" si="682"/>
        <v>Alto</v>
      </c>
      <c r="AW1307">
        <v>132</v>
      </c>
      <c r="AX1307" t="str">
        <f t="shared" si="683"/>
        <v>Bajo</v>
      </c>
      <c r="AY1307">
        <v>5.5</v>
      </c>
      <c r="AZ1307" t="str">
        <f t="shared" si="684"/>
        <v>Alto</v>
      </c>
      <c r="BA1307">
        <v>10.3</v>
      </c>
      <c r="BB1307" t="str">
        <f t="shared" si="662"/>
        <v>Baja</v>
      </c>
      <c r="BC1307">
        <v>7.8</v>
      </c>
      <c r="BD1307" t="str">
        <f t="shared" si="685"/>
        <v>Bajo</v>
      </c>
      <c r="BE1307">
        <v>5.5</v>
      </c>
      <c r="BF1307" t="str">
        <f t="shared" si="686"/>
        <v>Alto</v>
      </c>
      <c r="BG1307">
        <v>0</v>
      </c>
      <c r="BH1307" t="str">
        <f t="shared" si="687"/>
        <v>No Toma ECA</v>
      </c>
      <c r="BI1307">
        <v>1</v>
      </c>
      <c r="BJ1307" t="str">
        <f t="shared" si="688"/>
        <v>Toma ARB</v>
      </c>
      <c r="BK1307">
        <v>1</v>
      </c>
      <c r="BL1307" t="str">
        <f t="shared" si="689"/>
        <v>Toma diureticos</v>
      </c>
      <c r="BM1307">
        <v>0</v>
      </c>
      <c r="BN1307" t="str">
        <f t="shared" si="690"/>
        <v>No toma estatinas</v>
      </c>
      <c r="BO1307">
        <v>1</v>
      </c>
      <c r="BP1307" t="str">
        <f t="shared" si="691"/>
        <v>Enfermedad renal</v>
      </c>
      <c r="BQ1307">
        <v>0</v>
      </c>
      <c r="BR1307" t="str">
        <f t="shared" si="692"/>
        <v>Sano</v>
      </c>
    </row>
    <row r="1308" spans="1:70" x14ac:dyDescent="0.25">
      <c r="A1308" t="s">
        <v>1308</v>
      </c>
      <c r="B1308">
        <v>77</v>
      </c>
      <c r="C1308" t="str">
        <f t="shared" si="663"/>
        <v>Adulto Mayor</v>
      </c>
      <c r="D1308" t="s">
        <v>1</v>
      </c>
      <c r="E1308">
        <v>36.799999999999997</v>
      </c>
      <c r="F1308" t="str">
        <f t="shared" si="664"/>
        <v>Obesidad II</v>
      </c>
      <c r="G1308">
        <v>1</v>
      </c>
      <c r="H1308" t="str">
        <f t="shared" si="665"/>
        <v>Tiene herencia</v>
      </c>
      <c r="I1308">
        <v>163</v>
      </c>
      <c r="J1308">
        <v>98</v>
      </c>
      <c r="K1308">
        <v>76</v>
      </c>
      <c r="L1308" t="str">
        <f t="shared" si="666"/>
        <v>Normal</v>
      </c>
      <c r="M1308">
        <v>30</v>
      </c>
      <c r="N1308" t="str">
        <f t="shared" si="667"/>
        <v>Reducida</v>
      </c>
      <c r="O1308">
        <v>3</v>
      </c>
      <c r="P1308" t="str">
        <f t="shared" si="668"/>
        <v>Limitacion marcada</v>
      </c>
      <c r="Q1308">
        <v>0</v>
      </c>
      <c r="R1308" t="str">
        <f t="shared" si="669"/>
        <v>No tiene cetoacidosis</v>
      </c>
      <c r="S1308">
        <v>0</v>
      </c>
      <c r="T1308" t="str">
        <f t="shared" si="670"/>
        <v>No tiene Insuficiencia</v>
      </c>
      <c r="U1308">
        <v>1</v>
      </c>
      <c r="V1308" t="str">
        <f t="shared" si="671"/>
        <v>Hipertenso</v>
      </c>
      <c r="W1308">
        <v>1.7</v>
      </c>
      <c r="X1308" t="str">
        <f t="shared" si="660"/>
        <v>Alto</v>
      </c>
      <c r="Y1308">
        <v>71</v>
      </c>
      <c r="Z1308" t="str">
        <f t="shared" si="661"/>
        <v>Elevado</v>
      </c>
      <c r="AA1308">
        <v>45</v>
      </c>
      <c r="AB1308" t="str">
        <f t="shared" si="672"/>
        <v>Funcion disminuida moderada</v>
      </c>
      <c r="AC1308">
        <v>1177</v>
      </c>
      <c r="AD1308" t="str">
        <f t="shared" si="673"/>
        <v>Proteinuria</v>
      </c>
      <c r="AE1308">
        <v>823</v>
      </c>
      <c r="AF1308" t="str">
        <f t="shared" si="674"/>
        <v>Macroalbuminuria</v>
      </c>
      <c r="AG1308">
        <v>554</v>
      </c>
      <c r="AH1308" t="str">
        <f t="shared" si="675"/>
        <v>Poliuria</v>
      </c>
      <c r="AI1308">
        <v>1</v>
      </c>
      <c r="AJ1308" t="str">
        <f t="shared" si="676"/>
        <v>Diabetico</v>
      </c>
      <c r="AK1308">
        <v>162</v>
      </c>
      <c r="AL1308" t="str">
        <f t="shared" si="677"/>
        <v>Diabetes</v>
      </c>
      <c r="AM1308">
        <v>8.4</v>
      </c>
      <c r="AN1308" t="str">
        <f t="shared" si="678"/>
        <v>Diabetes</v>
      </c>
      <c r="AO1308">
        <v>281</v>
      </c>
      <c r="AP1308" t="str">
        <f t="shared" si="679"/>
        <v>Riesgo</v>
      </c>
      <c r="AQ1308">
        <v>181</v>
      </c>
      <c r="AR1308" t="str">
        <f t="shared" si="680"/>
        <v>Alto</v>
      </c>
      <c r="AS1308">
        <v>38</v>
      </c>
      <c r="AT1308" t="str">
        <f t="shared" si="681"/>
        <v>Bajo</v>
      </c>
      <c r="AU1308">
        <v>366</v>
      </c>
      <c r="AV1308" t="str">
        <f t="shared" si="682"/>
        <v>Alto</v>
      </c>
      <c r="AW1308">
        <v>128</v>
      </c>
      <c r="AX1308" t="str">
        <f t="shared" si="683"/>
        <v>Bajo</v>
      </c>
      <c r="AY1308">
        <v>6.4</v>
      </c>
      <c r="AZ1308" t="str">
        <f t="shared" si="684"/>
        <v>Alto</v>
      </c>
      <c r="BA1308">
        <v>7.6</v>
      </c>
      <c r="BB1308" t="str">
        <f t="shared" si="662"/>
        <v>Baja</v>
      </c>
      <c r="BC1308">
        <v>7.8</v>
      </c>
      <c r="BD1308" t="str">
        <f t="shared" si="685"/>
        <v>Bajo</v>
      </c>
      <c r="BE1308">
        <v>5.4</v>
      </c>
      <c r="BF1308" t="str">
        <f t="shared" si="686"/>
        <v>Alto</v>
      </c>
      <c r="BG1308">
        <v>1</v>
      </c>
      <c r="BH1308" t="str">
        <f t="shared" si="687"/>
        <v>Toma ECA</v>
      </c>
      <c r="BI1308">
        <v>0</v>
      </c>
      <c r="BJ1308" t="str">
        <f t="shared" si="688"/>
        <v>No toma ARB</v>
      </c>
      <c r="BK1308">
        <v>1</v>
      </c>
      <c r="BL1308" t="str">
        <f t="shared" si="689"/>
        <v>Toma diureticos</v>
      </c>
      <c r="BM1308">
        <v>1</v>
      </c>
      <c r="BN1308" t="str">
        <f t="shared" si="690"/>
        <v>Toma estatinas</v>
      </c>
      <c r="BO1308">
        <v>1</v>
      </c>
      <c r="BP1308" t="str">
        <f t="shared" si="691"/>
        <v>Enfermedad renal</v>
      </c>
      <c r="BQ1308">
        <v>0</v>
      </c>
      <c r="BR1308" t="str">
        <f t="shared" si="692"/>
        <v>Sano</v>
      </c>
    </row>
    <row r="1309" spans="1:70" x14ac:dyDescent="0.25">
      <c r="A1309" t="s">
        <v>1309</v>
      </c>
      <c r="B1309">
        <v>85</v>
      </c>
      <c r="C1309" t="str">
        <f t="shared" si="663"/>
        <v>Adulto Mayor</v>
      </c>
      <c r="D1309" t="s">
        <v>1</v>
      </c>
      <c r="E1309">
        <v>37.5</v>
      </c>
      <c r="F1309" t="str">
        <f t="shared" si="664"/>
        <v>Obesidad II</v>
      </c>
      <c r="G1309">
        <v>0</v>
      </c>
      <c r="H1309" t="str">
        <f t="shared" si="665"/>
        <v>No tiene herencia</v>
      </c>
      <c r="I1309">
        <v>144</v>
      </c>
      <c r="J1309">
        <v>92</v>
      </c>
      <c r="K1309">
        <v>89</v>
      </c>
      <c r="L1309" t="str">
        <f t="shared" si="666"/>
        <v>Normal</v>
      </c>
      <c r="M1309">
        <v>26</v>
      </c>
      <c r="N1309" t="str">
        <f t="shared" si="667"/>
        <v>Reducida</v>
      </c>
      <c r="O1309">
        <v>3</v>
      </c>
      <c r="P1309" t="str">
        <f t="shared" si="668"/>
        <v>Limitacion marcada</v>
      </c>
      <c r="Q1309">
        <v>0</v>
      </c>
      <c r="R1309" t="str">
        <f t="shared" si="669"/>
        <v>No tiene cetoacidosis</v>
      </c>
      <c r="S1309">
        <v>1</v>
      </c>
      <c r="T1309" t="str">
        <f t="shared" si="670"/>
        <v>Tiene Insuficiencia</v>
      </c>
      <c r="U1309">
        <v>1</v>
      </c>
      <c r="V1309" t="str">
        <f t="shared" si="671"/>
        <v>Hipertenso</v>
      </c>
      <c r="W1309">
        <v>3.2</v>
      </c>
      <c r="X1309" t="str">
        <f t="shared" si="660"/>
        <v>Alto</v>
      </c>
      <c r="Y1309">
        <v>85</v>
      </c>
      <c r="Z1309" t="str">
        <f t="shared" si="661"/>
        <v>Elevado</v>
      </c>
      <c r="AA1309">
        <v>14</v>
      </c>
      <c r="AB1309" t="str">
        <f t="shared" si="672"/>
        <v>Fallo renal</v>
      </c>
      <c r="AC1309">
        <v>1845</v>
      </c>
      <c r="AD1309" t="str">
        <f t="shared" si="673"/>
        <v>Proteinuria</v>
      </c>
      <c r="AE1309">
        <v>1660</v>
      </c>
      <c r="AF1309" t="str">
        <f t="shared" si="674"/>
        <v>Macroalbuminuria</v>
      </c>
      <c r="AG1309">
        <v>524</v>
      </c>
      <c r="AH1309" t="str">
        <f t="shared" si="675"/>
        <v>Poliuria</v>
      </c>
      <c r="AI1309">
        <v>1</v>
      </c>
      <c r="AJ1309" t="str">
        <f t="shared" si="676"/>
        <v>Diabetico</v>
      </c>
      <c r="AK1309">
        <v>208</v>
      </c>
      <c r="AL1309" t="str">
        <f t="shared" si="677"/>
        <v>Diabetes</v>
      </c>
      <c r="AM1309">
        <v>8.9</v>
      </c>
      <c r="AN1309" t="str">
        <f t="shared" si="678"/>
        <v>Diabetes</v>
      </c>
      <c r="AO1309">
        <v>234</v>
      </c>
      <c r="AP1309" t="str">
        <f t="shared" si="679"/>
        <v>Alto</v>
      </c>
      <c r="AQ1309">
        <v>194</v>
      </c>
      <c r="AR1309" t="str">
        <f t="shared" si="680"/>
        <v>Muy alto</v>
      </c>
      <c r="AS1309">
        <v>41</v>
      </c>
      <c r="AT1309" t="str">
        <f t="shared" si="681"/>
        <v>Bajo</v>
      </c>
      <c r="AU1309">
        <v>338</v>
      </c>
      <c r="AV1309" t="str">
        <f t="shared" si="682"/>
        <v>Alto</v>
      </c>
      <c r="AW1309">
        <v>130</v>
      </c>
      <c r="AX1309" t="str">
        <f t="shared" si="683"/>
        <v>Bajo</v>
      </c>
      <c r="AY1309">
        <v>5.6</v>
      </c>
      <c r="AZ1309" t="str">
        <f t="shared" si="684"/>
        <v>Alto</v>
      </c>
      <c r="BA1309">
        <v>8.6999999999999993</v>
      </c>
      <c r="BB1309" t="str">
        <f t="shared" si="662"/>
        <v>Baja</v>
      </c>
      <c r="BC1309">
        <v>7.8</v>
      </c>
      <c r="BD1309" t="str">
        <f t="shared" si="685"/>
        <v>Bajo</v>
      </c>
      <c r="BE1309">
        <v>7.1</v>
      </c>
      <c r="BF1309" t="str">
        <f t="shared" si="686"/>
        <v>Alto</v>
      </c>
      <c r="BG1309">
        <v>0</v>
      </c>
      <c r="BH1309" t="str">
        <f t="shared" si="687"/>
        <v>No Toma ECA</v>
      </c>
      <c r="BI1309">
        <v>1</v>
      </c>
      <c r="BJ1309" t="str">
        <f t="shared" si="688"/>
        <v>Toma ARB</v>
      </c>
      <c r="BK1309">
        <v>1</v>
      </c>
      <c r="BL1309" t="str">
        <f t="shared" si="689"/>
        <v>Toma diureticos</v>
      </c>
      <c r="BM1309">
        <v>1</v>
      </c>
      <c r="BN1309" t="str">
        <f t="shared" si="690"/>
        <v>Toma estatinas</v>
      </c>
      <c r="BO1309">
        <v>1</v>
      </c>
      <c r="BP1309" t="str">
        <f t="shared" si="691"/>
        <v>Enfermedad renal</v>
      </c>
      <c r="BQ1309">
        <v>1</v>
      </c>
      <c r="BR1309" t="str">
        <f t="shared" si="692"/>
        <v>Enfermedad cardiovascular</v>
      </c>
    </row>
    <row r="1310" spans="1:70" x14ac:dyDescent="0.25">
      <c r="A1310" t="s">
        <v>1310</v>
      </c>
      <c r="B1310">
        <v>57</v>
      </c>
      <c r="C1310" t="str">
        <f t="shared" si="663"/>
        <v>Adulto</v>
      </c>
      <c r="D1310" t="s">
        <v>6</v>
      </c>
      <c r="E1310">
        <v>29</v>
      </c>
      <c r="F1310" t="str">
        <f t="shared" si="664"/>
        <v>Sobrepeso</v>
      </c>
      <c r="G1310">
        <v>0</v>
      </c>
      <c r="H1310" t="str">
        <f t="shared" si="665"/>
        <v>No tiene herencia</v>
      </c>
      <c r="I1310">
        <v>168</v>
      </c>
      <c r="J1310">
        <v>93</v>
      </c>
      <c r="K1310">
        <v>92</v>
      </c>
      <c r="L1310" t="str">
        <f t="shared" si="666"/>
        <v>Normal</v>
      </c>
      <c r="M1310">
        <v>49</v>
      </c>
      <c r="N1310" t="str">
        <f t="shared" si="667"/>
        <v>Intermedia</v>
      </c>
      <c r="O1310">
        <v>4</v>
      </c>
      <c r="P1310" t="str">
        <f t="shared" si="668"/>
        <v>Incapacidad</v>
      </c>
      <c r="Q1310">
        <v>0</v>
      </c>
      <c r="R1310" t="str">
        <f t="shared" si="669"/>
        <v>No tiene cetoacidosis</v>
      </c>
      <c r="S1310">
        <v>1</v>
      </c>
      <c r="T1310" t="str">
        <f t="shared" si="670"/>
        <v>Tiene Insuficiencia</v>
      </c>
      <c r="U1310">
        <v>1</v>
      </c>
      <c r="V1310" t="str">
        <f t="shared" si="671"/>
        <v>Hipertenso</v>
      </c>
      <c r="W1310">
        <v>1.9</v>
      </c>
      <c r="X1310" t="str">
        <f t="shared" si="660"/>
        <v>Alto</v>
      </c>
      <c r="Y1310">
        <v>105</v>
      </c>
      <c r="Z1310" t="str">
        <f t="shared" si="661"/>
        <v>Riesgo</v>
      </c>
      <c r="AA1310">
        <v>45</v>
      </c>
      <c r="AB1310" t="str">
        <f t="shared" si="672"/>
        <v>Funcion disminuida moderada</v>
      </c>
      <c r="AC1310">
        <v>1568</v>
      </c>
      <c r="AD1310" t="str">
        <f t="shared" si="673"/>
        <v>Proteinuria</v>
      </c>
      <c r="AE1310">
        <v>1254</v>
      </c>
      <c r="AF1310" t="str">
        <f t="shared" si="674"/>
        <v>Macroalbuminuria</v>
      </c>
      <c r="AG1310">
        <v>838</v>
      </c>
      <c r="AH1310" t="str">
        <f t="shared" si="675"/>
        <v>Poliuria</v>
      </c>
      <c r="AI1310">
        <v>1</v>
      </c>
      <c r="AJ1310" t="str">
        <f t="shared" si="676"/>
        <v>Diabetico</v>
      </c>
      <c r="AK1310">
        <v>218</v>
      </c>
      <c r="AL1310" t="str">
        <f t="shared" si="677"/>
        <v>Diabetes</v>
      </c>
      <c r="AM1310">
        <v>7.2</v>
      </c>
      <c r="AN1310" t="str">
        <f t="shared" si="678"/>
        <v>Diabetes</v>
      </c>
      <c r="AO1310">
        <v>258</v>
      </c>
      <c r="AP1310" t="str">
        <f t="shared" si="679"/>
        <v>Riesgo</v>
      </c>
      <c r="AQ1310">
        <v>165</v>
      </c>
      <c r="AR1310" t="str">
        <f t="shared" si="680"/>
        <v>Alto</v>
      </c>
      <c r="AS1310">
        <v>43</v>
      </c>
      <c r="AT1310" t="str">
        <f t="shared" si="681"/>
        <v>Bajo</v>
      </c>
      <c r="AU1310">
        <v>348</v>
      </c>
      <c r="AV1310" t="str">
        <f t="shared" si="682"/>
        <v>Alto</v>
      </c>
      <c r="AW1310">
        <v>131</v>
      </c>
      <c r="AX1310" t="str">
        <f t="shared" si="683"/>
        <v>Bajo</v>
      </c>
      <c r="AY1310">
        <v>5.4</v>
      </c>
      <c r="AZ1310" t="str">
        <f t="shared" si="684"/>
        <v>Alto</v>
      </c>
      <c r="BA1310">
        <v>7.9</v>
      </c>
      <c r="BB1310" t="str">
        <f t="shared" si="662"/>
        <v>Baja</v>
      </c>
      <c r="BC1310">
        <v>7.9</v>
      </c>
      <c r="BD1310" t="str">
        <f t="shared" si="685"/>
        <v>Bajo</v>
      </c>
      <c r="BE1310">
        <v>7.1</v>
      </c>
      <c r="BF1310" t="str">
        <f t="shared" si="686"/>
        <v>Alto</v>
      </c>
      <c r="BG1310">
        <v>1</v>
      </c>
      <c r="BH1310" t="str">
        <f t="shared" si="687"/>
        <v>Toma ECA</v>
      </c>
      <c r="BI1310">
        <v>1</v>
      </c>
      <c r="BJ1310" t="str">
        <f t="shared" si="688"/>
        <v>Toma ARB</v>
      </c>
      <c r="BK1310">
        <v>1</v>
      </c>
      <c r="BL1310" t="str">
        <f t="shared" si="689"/>
        <v>Toma diureticos</v>
      </c>
      <c r="BM1310">
        <v>1</v>
      </c>
      <c r="BN1310" t="str">
        <f t="shared" si="690"/>
        <v>Toma estatinas</v>
      </c>
      <c r="BO1310">
        <v>1</v>
      </c>
      <c r="BP1310" t="str">
        <f t="shared" si="691"/>
        <v>Enfermedad renal</v>
      </c>
      <c r="BQ1310">
        <v>1</v>
      </c>
      <c r="BR1310" t="str">
        <f t="shared" si="692"/>
        <v>Enfermedad cardiovascular</v>
      </c>
    </row>
    <row r="1311" spans="1:70" x14ac:dyDescent="0.25">
      <c r="A1311" t="s">
        <v>1311</v>
      </c>
      <c r="B1311">
        <v>71</v>
      </c>
      <c r="C1311" t="str">
        <f t="shared" si="663"/>
        <v>Adulto Mayor</v>
      </c>
      <c r="D1311" t="s">
        <v>6</v>
      </c>
      <c r="E1311">
        <v>37.9</v>
      </c>
      <c r="F1311" t="str">
        <f t="shared" si="664"/>
        <v>Obesidad II</v>
      </c>
      <c r="G1311">
        <v>1</v>
      </c>
      <c r="H1311" t="str">
        <f t="shared" si="665"/>
        <v>Tiene herencia</v>
      </c>
      <c r="I1311">
        <v>176</v>
      </c>
      <c r="J1311">
        <v>109</v>
      </c>
      <c r="K1311">
        <v>98</v>
      </c>
      <c r="L1311" t="str">
        <f t="shared" si="666"/>
        <v>Normal</v>
      </c>
      <c r="M1311">
        <v>43</v>
      </c>
      <c r="N1311" t="str">
        <f t="shared" si="667"/>
        <v>Intermedia</v>
      </c>
      <c r="O1311">
        <v>3</v>
      </c>
      <c r="P1311" t="str">
        <f t="shared" si="668"/>
        <v>Limitacion marcada</v>
      </c>
      <c r="Q1311">
        <v>1</v>
      </c>
      <c r="R1311" t="str">
        <f t="shared" si="669"/>
        <v>Tiene cetoacidosis</v>
      </c>
      <c r="S1311">
        <v>0</v>
      </c>
      <c r="T1311" t="str">
        <f t="shared" si="670"/>
        <v>No tiene Insuficiencia</v>
      </c>
      <c r="U1311">
        <v>1</v>
      </c>
      <c r="V1311" t="str">
        <f t="shared" si="671"/>
        <v>Hipertenso</v>
      </c>
      <c r="W1311">
        <v>3.2</v>
      </c>
      <c r="X1311" t="str">
        <f t="shared" si="660"/>
        <v>Alto</v>
      </c>
      <c r="Y1311">
        <v>45</v>
      </c>
      <c r="Z1311" t="str">
        <f t="shared" si="661"/>
        <v>Elevado</v>
      </c>
      <c r="AA1311">
        <v>30</v>
      </c>
      <c r="AB1311" t="str">
        <f t="shared" si="672"/>
        <v>Funcion disminuida moderada</v>
      </c>
      <c r="AC1311">
        <v>1192</v>
      </c>
      <c r="AD1311" t="str">
        <f t="shared" si="673"/>
        <v>Proteinuria</v>
      </c>
      <c r="AE1311">
        <v>1072</v>
      </c>
      <c r="AF1311" t="str">
        <f t="shared" si="674"/>
        <v>Macroalbuminuria</v>
      </c>
      <c r="AG1311">
        <v>345</v>
      </c>
      <c r="AH1311" t="str">
        <f t="shared" si="675"/>
        <v>Oliguria</v>
      </c>
      <c r="AI1311">
        <v>0</v>
      </c>
      <c r="AJ1311" t="str">
        <f t="shared" si="676"/>
        <v>No Diabetico</v>
      </c>
      <c r="AK1311">
        <v>148</v>
      </c>
      <c r="AL1311" t="str">
        <f t="shared" si="677"/>
        <v>Diabetes</v>
      </c>
      <c r="AM1311">
        <v>9.9</v>
      </c>
      <c r="AN1311" t="str">
        <f t="shared" si="678"/>
        <v>Diabetes</v>
      </c>
      <c r="AO1311">
        <v>212</v>
      </c>
      <c r="AP1311" t="str">
        <f t="shared" si="679"/>
        <v>Alto</v>
      </c>
      <c r="AQ1311">
        <v>212</v>
      </c>
      <c r="AR1311" t="str">
        <f t="shared" si="680"/>
        <v>Muy alto</v>
      </c>
      <c r="AS1311">
        <v>25</v>
      </c>
      <c r="AT1311" t="str">
        <f t="shared" si="681"/>
        <v>Bajo</v>
      </c>
      <c r="AU1311">
        <v>224</v>
      </c>
      <c r="AV1311" t="str">
        <f t="shared" si="682"/>
        <v>Alto</v>
      </c>
      <c r="AW1311">
        <v>139</v>
      </c>
      <c r="AX1311" t="str">
        <f t="shared" si="683"/>
        <v>Normal</v>
      </c>
      <c r="AY1311">
        <v>5.4</v>
      </c>
      <c r="AZ1311" t="str">
        <f t="shared" si="684"/>
        <v>Alto</v>
      </c>
      <c r="BA1311">
        <v>9.1</v>
      </c>
      <c r="BB1311" t="str">
        <f t="shared" si="662"/>
        <v>Baja</v>
      </c>
      <c r="BC1311">
        <v>7.8</v>
      </c>
      <c r="BD1311" t="str">
        <f t="shared" si="685"/>
        <v>Bajo</v>
      </c>
      <c r="BE1311">
        <v>6.6</v>
      </c>
      <c r="BF1311" t="str">
        <f t="shared" si="686"/>
        <v>Alto</v>
      </c>
      <c r="BG1311">
        <v>1</v>
      </c>
      <c r="BH1311" t="str">
        <f t="shared" si="687"/>
        <v>Toma ECA</v>
      </c>
      <c r="BI1311">
        <v>1</v>
      </c>
      <c r="BJ1311" t="str">
        <f t="shared" si="688"/>
        <v>Toma ARB</v>
      </c>
      <c r="BK1311">
        <v>0</v>
      </c>
      <c r="BL1311" t="str">
        <f t="shared" si="689"/>
        <v>No toma diureticos</v>
      </c>
      <c r="BM1311">
        <v>1</v>
      </c>
      <c r="BN1311" t="str">
        <f t="shared" si="690"/>
        <v>Toma estatinas</v>
      </c>
      <c r="BO1311">
        <v>1</v>
      </c>
      <c r="BP1311" t="str">
        <f t="shared" si="691"/>
        <v>Enfermedad renal</v>
      </c>
      <c r="BQ1311">
        <v>0</v>
      </c>
      <c r="BR1311" t="str">
        <f t="shared" si="692"/>
        <v>Sano</v>
      </c>
    </row>
    <row r="1312" spans="1:70" x14ac:dyDescent="0.25">
      <c r="A1312" t="s">
        <v>1312</v>
      </c>
      <c r="B1312">
        <v>71</v>
      </c>
      <c r="C1312" t="str">
        <f t="shared" si="663"/>
        <v>Adulto Mayor</v>
      </c>
      <c r="D1312" t="s">
        <v>1</v>
      </c>
      <c r="E1312">
        <v>25.2</v>
      </c>
      <c r="F1312" t="str">
        <f t="shared" si="664"/>
        <v>Sobrepeso</v>
      </c>
      <c r="G1312">
        <v>1</v>
      </c>
      <c r="H1312" t="str">
        <f t="shared" si="665"/>
        <v>Tiene herencia</v>
      </c>
      <c r="I1312">
        <v>168</v>
      </c>
      <c r="J1312">
        <v>95</v>
      </c>
      <c r="K1312">
        <v>102</v>
      </c>
      <c r="L1312" t="str">
        <f t="shared" si="666"/>
        <v>Taquicardia</v>
      </c>
      <c r="M1312">
        <v>35</v>
      </c>
      <c r="N1312" t="str">
        <f t="shared" si="667"/>
        <v>Reducida</v>
      </c>
      <c r="O1312">
        <v>4</v>
      </c>
      <c r="P1312" t="str">
        <f t="shared" si="668"/>
        <v>Incapacidad</v>
      </c>
      <c r="Q1312">
        <v>1</v>
      </c>
      <c r="R1312" t="str">
        <f t="shared" si="669"/>
        <v>Tiene cetoacidosis</v>
      </c>
      <c r="S1312">
        <v>0</v>
      </c>
      <c r="T1312" t="str">
        <f t="shared" si="670"/>
        <v>No tiene Insuficiencia</v>
      </c>
      <c r="U1312">
        <v>1</v>
      </c>
      <c r="V1312" t="str">
        <f t="shared" si="671"/>
        <v>Hipertenso</v>
      </c>
      <c r="W1312">
        <v>2.9</v>
      </c>
      <c r="X1312" t="str">
        <f t="shared" si="660"/>
        <v>Alto</v>
      </c>
      <c r="Y1312">
        <v>94</v>
      </c>
      <c r="Z1312" t="str">
        <f t="shared" si="661"/>
        <v>Elevado</v>
      </c>
      <c r="AA1312">
        <v>43</v>
      </c>
      <c r="AB1312" t="str">
        <f t="shared" si="672"/>
        <v>Funcion disminuida moderada</v>
      </c>
      <c r="AC1312">
        <v>2555</v>
      </c>
      <c r="AD1312" t="str">
        <f t="shared" si="673"/>
        <v>Proteinuria</v>
      </c>
      <c r="AE1312">
        <v>2299</v>
      </c>
      <c r="AF1312" t="str">
        <f t="shared" si="674"/>
        <v>Macroalbuminuria</v>
      </c>
      <c r="AG1312">
        <v>439</v>
      </c>
      <c r="AH1312" t="str">
        <f t="shared" si="675"/>
        <v>Oliguria</v>
      </c>
      <c r="AI1312">
        <v>0</v>
      </c>
      <c r="AJ1312" t="str">
        <f t="shared" si="676"/>
        <v>No Diabetico</v>
      </c>
      <c r="AK1312">
        <v>140</v>
      </c>
      <c r="AL1312" t="str">
        <f t="shared" si="677"/>
        <v>Diabetes</v>
      </c>
      <c r="AM1312">
        <v>7.7</v>
      </c>
      <c r="AN1312" t="str">
        <f t="shared" si="678"/>
        <v>Diabetes</v>
      </c>
      <c r="AO1312">
        <v>297</v>
      </c>
      <c r="AP1312" t="str">
        <f t="shared" si="679"/>
        <v>Riesgo</v>
      </c>
      <c r="AQ1312">
        <v>193</v>
      </c>
      <c r="AR1312" t="str">
        <f t="shared" si="680"/>
        <v>Muy alto</v>
      </c>
      <c r="AS1312">
        <v>30</v>
      </c>
      <c r="AT1312" t="str">
        <f t="shared" si="681"/>
        <v>Bajo</v>
      </c>
      <c r="AU1312">
        <v>405</v>
      </c>
      <c r="AV1312" t="str">
        <f t="shared" si="682"/>
        <v>Alto</v>
      </c>
      <c r="AW1312">
        <v>125</v>
      </c>
      <c r="AX1312" t="str">
        <f t="shared" si="683"/>
        <v>Bajo</v>
      </c>
      <c r="AY1312">
        <v>5.2</v>
      </c>
      <c r="AZ1312" t="str">
        <f t="shared" si="684"/>
        <v>Alto</v>
      </c>
      <c r="BA1312">
        <v>9.6</v>
      </c>
      <c r="BB1312" t="str">
        <f t="shared" si="662"/>
        <v>Baja</v>
      </c>
      <c r="BC1312">
        <v>7.9</v>
      </c>
      <c r="BD1312" t="str">
        <f t="shared" si="685"/>
        <v>Bajo</v>
      </c>
      <c r="BE1312">
        <v>4.9000000000000004</v>
      </c>
      <c r="BF1312" t="str">
        <f t="shared" si="686"/>
        <v>Alto</v>
      </c>
      <c r="BG1312">
        <v>1</v>
      </c>
      <c r="BH1312" t="str">
        <f t="shared" si="687"/>
        <v>Toma ECA</v>
      </c>
      <c r="BI1312">
        <v>0</v>
      </c>
      <c r="BJ1312" t="str">
        <f t="shared" si="688"/>
        <v>No toma ARB</v>
      </c>
      <c r="BK1312">
        <v>0</v>
      </c>
      <c r="BL1312" t="str">
        <f t="shared" si="689"/>
        <v>No toma diureticos</v>
      </c>
      <c r="BM1312">
        <v>0</v>
      </c>
      <c r="BN1312" t="str">
        <f t="shared" si="690"/>
        <v>No toma estatinas</v>
      </c>
      <c r="BO1312">
        <v>1</v>
      </c>
      <c r="BP1312" t="str">
        <f t="shared" si="691"/>
        <v>Enfermedad renal</v>
      </c>
      <c r="BQ1312">
        <v>0</v>
      </c>
      <c r="BR1312" t="str">
        <f t="shared" si="692"/>
        <v>Sano</v>
      </c>
    </row>
    <row r="1313" spans="1:70" x14ac:dyDescent="0.25">
      <c r="A1313" t="s">
        <v>1313</v>
      </c>
      <c r="B1313">
        <v>65</v>
      </c>
      <c r="C1313" t="str">
        <f t="shared" si="663"/>
        <v>Adulto Mayor</v>
      </c>
      <c r="D1313" t="s">
        <v>6</v>
      </c>
      <c r="E1313">
        <v>32.4</v>
      </c>
      <c r="F1313" t="str">
        <f t="shared" si="664"/>
        <v>Obesidad I</v>
      </c>
      <c r="G1313">
        <v>1</v>
      </c>
      <c r="H1313" t="str">
        <f t="shared" si="665"/>
        <v>Tiene herencia</v>
      </c>
      <c r="I1313">
        <v>185</v>
      </c>
      <c r="J1313">
        <v>101</v>
      </c>
      <c r="K1313">
        <v>87</v>
      </c>
      <c r="L1313" t="str">
        <f t="shared" si="666"/>
        <v>Normal</v>
      </c>
      <c r="M1313">
        <v>44</v>
      </c>
      <c r="N1313" t="str">
        <f t="shared" si="667"/>
        <v>Intermedia</v>
      </c>
      <c r="O1313">
        <v>2</v>
      </c>
      <c r="P1313" t="str">
        <f t="shared" si="668"/>
        <v>Ligera limitaciones</v>
      </c>
      <c r="Q1313">
        <v>1</v>
      </c>
      <c r="R1313" t="str">
        <f t="shared" si="669"/>
        <v>Tiene cetoacidosis</v>
      </c>
      <c r="S1313">
        <v>0</v>
      </c>
      <c r="T1313" t="str">
        <f t="shared" si="670"/>
        <v>No tiene Insuficiencia</v>
      </c>
      <c r="U1313">
        <v>1</v>
      </c>
      <c r="V1313" t="str">
        <f t="shared" si="671"/>
        <v>Hipertenso</v>
      </c>
      <c r="W1313">
        <v>4.7</v>
      </c>
      <c r="X1313" t="str">
        <f t="shared" si="660"/>
        <v>Alto</v>
      </c>
      <c r="Y1313">
        <v>57</v>
      </c>
      <c r="Z1313" t="str">
        <f t="shared" si="661"/>
        <v>Elevado</v>
      </c>
      <c r="AA1313">
        <v>43</v>
      </c>
      <c r="AB1313" t="str">
        <f t="shared" si="672"/>
        <v>Funcion disminuida moderada</v>
      </c>
      <c r="AC1313">
        <v>1382</v>
      </c>
      <c r="AD1313" t="str">
        <f t="shared" si="673"/>
        <v>Proteinuria</v>
      </c>
      <c r="AE1313">
        <v>1243</v>
      </c>
      <c r="AF1313" t="str">
        <f t="shared" si="674"/>
        <v>Macroalbuminuria</v>
      </c>
      <c r="AG1313">
        <v>427</v>
      </c>
      <c r="AH1313" t="str">
        <f t="shared" si="675"/>
        <v>Oliguria</v>
      </c>
      <c r="AI1313">
        <v>1</v>
      </c>
      <c r="AJ1313" t="str">
        <f t="shared" si="676"/>
        <v>Diabetico</v>
      </c>
      <c r="AK1313">
        <v>196</v>
      </c>
      <c r="AL1313" t="str">
        <f t="shared" si="677"/>
        <v>Diabetes</v>
      </c>
      <c r="AM1313">
        <v>7.3</v>
      </c>
      <c r="AN1313" t="str">
        <f t="shared" si="678"/>
        <v>Diabetes</v>
      </c>
      <c r="AO1313">
        <v>267</v>
      </c>
      <c r="AP1313" t="str">
        <f t="shared" si="679"/>
        <v>Riesgo</v>
      </c>
      <c r="AQ1313">
        <v>208</v>
      </c>
      <c r="AR1313" t="str">
        <f t="shared" si="680"/>
        <v>Muy alto</v>
      </c>
      <c r="AS1313">
        <v>40</v>
      </c>
      <c r="AT1313" t="str">
        <f t="shared" si="681"/>
        <v>Bajo</v>
      </c>
      <c r="AU1313">
        <v>354</v>
      </c>
      <c r="AV1313" t="str">
        <f t="shared" si="682"/>
        <v>Alto</v>
      </c>
      <c r="AW1313">
        <v>134</v>
      </c>
      <c r="AX1313" t="str">
        <f t="shared" si="683"/>
        <v>Bajo</v>
      </c>
      <c r="AY1313">
        <v>5.4</v>
      </c>
      <c r="AZ1313" t="str">
        <f t="shared" si="684"/>
        <v>Alto</v>
      </c>
      <c r="BA1313">
        <v>10.6</v>
      </c>
      <c r="BB1313" t="str">
        <f t="shared" si="662"/>
        <v>Baja</v>
      </c>
      <c r="BC1313">
        <v>9</v>
      </c>
      <c r="BD1313" t="str">
        <f t="shared" si="685"/>
        <v>Normal</v>
      </c>
      <c r="BE1313">
        <v>6.6</v>
      </c>
      <c r="BF1313" t="str">
        <f t="shared" si="686"/>
        <v>Alto</v>
      </c>
      <c r="BG1313">
        <v>1</v>
      </c>
      <c r="BH1313" t="str">
        <f t="shared" si="687"/>
        <v>Toma ECA</v>
      </c>
      <c r="BI1313">
        <v>1</v>
      </c>
      <c r="BJ1313" t="str">
        <f t="shared" si="688"/>
        <v>Toma ARB</v>
      </c>
      <c r="BK1313">
        <v>1</v>
      </c>
      <c r="BL1313" t="str">
        <f t="shared" si="689"/>
        <v>Toma diureticos</v>
      </c>
      <c r="BM1313">
        <v>1</v>
      </c>
      <c r="BN1313" t="str">
        <f t="shared" si="690"/>
        <v>Toma estatinas</v>
      </c>
      <c r="BO1313">
        <v>1</v>
      </c>
      <c r="BP1313" t="str">
        <f t="shared" si="691"/>
        <v>Enfermedad renal</v>
      </c>
      <c r="BQ1313">
        <v>1</v>
      </c>
      <c r="BR1313" t="str">
        <f t="shared" si="692"/>
        <v>Enfermedad cardiovascular</v>
      </c>
    </row>
    <row r="1314" spans="1:70" x14ac:dyDescent="0.25">
      <c r="A1314" t="s">
        <v>1314</v>
      </c>
      <c r="B1314">
        <v>60</v>
      </c>
      <c r="C1314" t="str">
        <f t="shared" si="663"/>
        <v>Adulto Mayor</v>
      </c>
      <c r="D1314" t="s">
        <v>6</v>
      </c>
      <c r="E1314">
        <v>29.1</v>
      </c>
      <c r="F1314" t="str">
        <f t="shared" si="664"/>
        <v>Sobrepeso</v>
      </c>
      <c r="G1314">
        <v>0</v>
      </c>
      <c r="H1314" t="str">
        <f t="shared" si="665"/>
        <v>No tiene herencia</v>
      </c>
      <c r="I1314">
        <v>109</v>
      </c>
      <c r="J1314">
        <v>67</v>
      </c>
      <c r="K1314">
        <v>75</v>
      </c>
      <c r="L1314" t="str">
        <f t="shared" si="666"/>
        <v>Normal</v>
      </c>
      <c r="M1314">
        <v>65</v>
      </c>
      <c r="N1314" t="str">
        <f t="shared" si="667"/>
        <v>Normal</v>
      </c>
      <c r="O1314">
        <v>1</v>
      </c>
      <c r="P1314" t="str">
        <f t="shared" si="668"/>
        <v>Sin limitaciones</v>
      </c>
      <c r="Q1314">
        <v>0</v>
      </c>
      <c r="R1314" t="str">
        <f t="shared" si="669"/>
        <v>No tiene cetoacidosis</v>
      </c>
      <c r="S1314">
        <v>0</v>
      </c>
      <c r="T1314" t="str">
        <f t="shared" si="670"/>
        <v>No tiene Insuficiencia</v>
      </c>
      <c r="U1314">
        <v>1</v>
      </c>
      <c r="V1314" t="str">
        <f t="shared" si="671"/>
        <v>Hipertenso</v>
      </c>
      <c r="W1314">
        <v>1.2</v>
      </c>
      <c r="X1314" t="str">
        <f t="shared" si="660"/>
        <v>Alto</v>
      </c>
      <c r="Y1314">
        <v>30</v>
      </c>
      <c r="Z1314" t="str">
        <f t="shared" si="661"/>
        <v>Normal</v>
      </c>
      <c r="AA1314">
        <v>114</v>
      </c>
      <c r="AB1314" t="str">
        <f t="shared" si="672"/>
        <v>Normal</v>
      </c>
      <c r="AC1314">
        <v>12</v>
      </c>
      <c r="AD1314" t="str">
        <f t="shared" si="673"/>
        <v>Normal</v>
      </c>
      <c r="AE1314">
        <v>8</v>
      </c>
      <c r="AF1314" t="str">
        <f t="shared" si="674"/>
        <v>Normal</v>
      </c>
      <c r="AG1314">
        <v>1872</v>
      </c>
      <c r="AH1314" t="str">
        <f t="shared" si="675"/>
        <v>Poliuria</v>
      </c>
      <c r="AI1314">
        <v>0</v>
      </c>
      <c r="AJ1314" t="str">
        <f t="shared" si="676"/>
        <v>No Diabetico</v>
      </c>
      <c r="AK1314">
        <v>106</v>
      </c>
      <c r="AL1314" t="str">
        <f t="shared" si="677"/>
        <v>Prediabetes</v>
      </c>
      <c r="AM1314">
        <v>6.2</v>
      </c>
      <c r="AN1314" t="str">
        <f t="shared" si="678"/>
        <v>Prediabetes</v>
      </c>
      <c r="AO1314">
        <v>204</v>
      </c>
      <c r="AP1314" t="str">
        <f t="shared" si="679"/>
        <v>Alto</v>
      </c>
      <c r="AQ1314">
        <v>99</v>
      </c>
      <c r="AR1314" t="str">
        <f t="shared" si="680"/>
        <v>Normal</v>
      </c>
      <c r="AS1314">
        <v>58</v>
      </c>
      <c r="AT1314" t="str">
        <f t="shared" si="681"/>
        <v>Bajo</v>
      </c>
      <c r="AU1314">
        <v>163</v>
      </c>
      <c r="AV1314" t="str">
        <f t="shared" si="682"/>
        <v>Alto</v>
      </c>
      <c r="AW1314">
        <v>138</v>
      </c>
      <c r="AX1314" t="str">
        <f t="shared" si="683"/>
        <v>Normal</v>
      </c>
      <c r="AY1314">
        <v>3.7</v>
      </c>
      <c r="AZ1314" t="str">
        <f t="shared" si="684"/>
        <v>Normal</v>
      </c>
      <c r="BA1314">
        <v>13.4</v>
      </c>
      <c r="BB1314" t="str">
        <f t="shared" si="662"/>
        <v>Normal</v>
      </c>
      <c r="BC1314">
        <v>9.5</v>
      </c>
      <c r="BD1314" t="str">
        <f t="shared" si="685"/>
        <v>Normal</v>
      </c>
      <c r="BE1314">
        <v>2.6</v>
      </c>
      <c r="BF1314" t="str">
        <f t="shared" si="686"/>
        <v>Normal</v>
      </c>
      <c r="BG1314">
        <v>0</v>
      </c>
      <c r="BH1314" t="str">
        <f t="shared" si="687"/>
        <v>No Toma ECA</v>
      </c>
      <c r="BI1314">
        <v>0</v>
      </c>
      <c r="BJ1314" t="str">
        <f t="shared" si="688"/>
        <v>No toma ARB</v>
      </c>
      <c r="BK1314">
        <v>0</v>
      </c>
      <c r="BL1314" t="str">
        <f t="shared" si="689"/>
        <v>No toma diureticos</v>
      </c>
      <c r="BM1314">
        <v>1</v>
      </c>
      <c r="BN1314" t="str">
        <f t="shared" si="690"/>
        <v>Toma estatinas</v>
      </c>
      <c r="BO1314">
        <v>0</v>
      </c>
      <c r="BP1314" t="str">
        <f t="shared" si="691"/>
        <v>Sano</v>
      </c>
      <c r="BQ1314">
        <v>1</v>
      </c>
      <c r="BR1314" t="str">
        <f t="shared" si="692"/>
        <v>Enfermedad cardiovascular</v>
      </c>
    </row>
    <row r="1315" spans="1:70" x14ac:dyDescent="0.25">
      <c r="A1315" t="s">
        <v>1315</v>
      </c>
      <c r="B1315">
        <v>50</v>
      </c>
      <c r="C1315" t="str">
        <f t="shared" si="663"/>
        <v>Adulto</v>
      </c>
      <c r="D1315" t="s">
        <v>6</v>
      </c>
      <c r="E1315">
        <v>20</v>
      </c>
      <c r="F1315" t="str">
        <f t="shared" si="664"/>
        <v>Peso Normal</v>
      </c>
      <c r="G1315">
        <v>0</v>
      </c>
      <c r="H1315" t="str">
        <f t="shared" si="665"/>
        <v>No tiene herencia</v>
      </c>
      <c r="I1315">
        <v>108</v>
      </c>
      <c r="J1315">
        <v>70</v>
      </c>
      <c r="K1315">
        <v>60</v>
      </c>
      <c r="L1315" t="str">
        <f t="shared" si="666"/>
        <v>Normal</v>
      </c>
      <c r="M1315">
        <v>67</v>
      </c>
      <c r="N1315" t="str">
        <f t="shared" si="667"/>
        <v>Normal</v>
      </c>
      <c r="O1315">
        <v>2</v>
      </c>
      <c r="P1315" t="str">
        <f t="shared" si="668"/>
        <v>Ligera limitaciones</v>
      </c>
      <c r="Q1315">
        <v>0</v>
      </c>
      <c r="R1315" t="str">
        <f t="shared" si="669"/>
        <v>No tiene cetoacidosis</v>
      </c>
      <c r="S1315">
        <v>0</v>
      </c>
      <c r="T1315" t="str">
        <f t="shared" si="670"/>
        <v>No tiene Insuficiencia</v>
      </c>
      <c r="U1315">
        <v>0</v>
      </c>
      <c r="V1315" t="str">
        <f t="shared" si="671"/>
        <v>Normotenso</v>
      </c>
      <c r="W1315">
        <v>0.6</v>
      </c>
      <c r="X1315" t="str">
        <f t="shared" si="660"/>
        <v>Normal</v>
      </c>
      <c r="Y1315">
        <v>21</v>
      </c>
      <c r="Z1315" t="str">
        <f t="shared" si="661"/>
        <v>Normal</v>
      </c>
      <c r="AA1315">
        <v>117</v>
      </c>
      <c r="AB1315" t="str">
        <f t="shared" si="672"/>
        <v>Normal</v>
      </c>
      <c r="AC1315">
        <v>14</v>
      </c>
      <c r="AD1315" t="str">
        <f t="shared" si="673"/>
        <v>Normal</v>
      </c>
      <c r="AE1315">
        <v>9</v>
      </c>
      <c r="AF1315" t="str">
        <f t="shared" si="674"/>
        <v>Normal</v>
      </c>
      <c r="AG1315">
        <v>1404</v>
      </c>
      <c r="AH1315" t="str">
        <f t="shared" si="675"/>
        <v>Poliuria</v>
      </c>
      <c r="AI1315">
        <v>1</v>
      </c>
      <c r="AJ1315" t="str">
        <f t="shared" si="676"/>
        <v>Diabetico</v>
      </c>
      <c r="AK1315">
        <v>96</v>
      </c>
      <c r="AL1315" t="str">
        <f t="shared" si="677"/>
        <v>Normal</v>
      </c>
      <c r="AM1315">
        <v>6.2</v>
      </c>
      <c r="AN1315" t="str">
        <f t="shared" si="678"/>
        <v>Prediabetes</v>
      </c>
      <c r="AO1315">
        <v>164</v>
      </c>
      <c r="AP1315" t="str">
        <f t="shared" si="679"/>
        <v>Normal</v>
      </c>
      <c r="AQ1315">
        <v>112</v>
      </c>
      <c r="AR1315" t="str">
        <f t="shared" si="680"/>
        <v>Casi normal</v>
      </c>
      <c r="AS1315">
        <v>50</v>
      </c>
      <c r="AT1315" t="str">
        <f t="shared" si="681"/>
        <v>Bajo</v>
      </c>
      <c r="AU1315">
        <v>167</v>
      </c>
      <c r="AV1315" t="str">
        <f t="shared" si="682"/>
        <v>Alto</v>
      </c>
      <c r="AW1315">
        <v>140</v>
      </c>
      <c r="AX1315" t="str">
        <f t="shared" si="683"/>
        <v>Normal</v>
      </c>
      <c r="AY1315">
        <v>4.5</v>
      </c>
      <c r="AZ1315" t="str">
        <f t="shared" si="684"/>
        <v>Normal</v>
      </c>
      <c r="BA1315">
        <v>14.1</v>
      </c>
      <c r="BB1315" t="str">
        <f t="shared" si="662"/>
        <v>Normal</v>
      </c>
      <c r="BC1315">
        <v>9.9</v>
      </c>
      <c r="BD1315" t="str">
        <f t="shared" si="685"/>
        <v>Normal</v>
      </c>
      <c r="BE1315">
        <v>3.1</v>
      </c>
      <c r="BF1315" t="str">
        <f t="shared" si="686"/>
        <v>Normal</v>
      </c>
      <c r="BG1315">
        <v>1</v>
      </c>
      <c r="BH1315" t="str">
        <f t="shared" si="687"/>
        <v>Toma ECA</v>
      </c>
      <c r="BI1315">
        <v>0</v>
      </c>
      <c r="BJ1315" t="str">
        <f t="shared" si="688"/>
        <v>No toma ARB</v>
      </c>
      <c r="BK1315">
        <v>0</v>
      </c>
      <c r="BL1315" t="str">
        <f t="shared" si="689"/>
        <v>No toma diureticos</v>
      </c>
      <c r="BM1315">
        <v>0</v>
      </c>
      <c r="BN1315" t="str">
        <f t="shared" si="690"/>
        <v>No toma estatinas</v>
      </c>
      <c r="BO1315">
        <v>0</v>
      </c>
      <c r="BP1315" t="str">
        <f t="shared" si="691"/>
        <v>Sano</v>
      </c>
      <c r="BQ1315">
        <v>1</v>
      </c>
      <c r="BR1315" t="str">
        <f t="shared" si="692"/>
        <v>Enfermedad cardiovascular</v>
      </c>
    </row>
    <row r="1316" spans="1:70" x14ac:dyDescent="0.25">
      <c r="A1316" t="s">
        <v>1316</v>
      </c>
      <c r="B1316">
        <v>39</v>
      </c>
      <c r="C1316" t="str">
        <f t="shared" si="663"/>
        <v>Adulto</v>
      </c>
      <c r="D1316" t="s">
        <v>6</v>
      </c>
      <c r="E1316">
        <v>25.1</v>
      </c>
      <c r="F1316" t="str">
        <f t="shared" si="664"/>
        <v>Sobrepeso</v>
      </c>
      <c r="G1316">
        <v>1</v>
      </c>
      <c r="H1316" t="str">
        <f t="shared" si="665"/>
        <v>Tiene herencia</v>
      </c>
      <c r="I1316">
        <v>100</v>
      </c>
      <c r="J1316">
        <v>66</v>
      </c>
      <c r="K1316">
        <v>62</v>
      </c>
      <c r="L1316" t="str">
        <f t="shared" si="666"/>
        <v>Normal</v>
      </c>
      <c r="M1316">
        <v>61</v>
      </c>
      <c r="N1316" t="str">
        <f t="shared" si="667"/>
        <v>Normal</v>
      </c>
      <c r="O1316">
        <v>2</v>
      </c>
      <c r="P1316" t="str">
        <f t="shared" si="668"/>
        <v>Ligera limitaciones</v>
      </c>
      <c r="Q1316">
        <v>0</v>
      </c>
      <c r="R1316" t="str">
        <f t="shared" si="669"/>
        <v>No tiene cetoacidosis</v>
      </c>
      <c r="S1316">
        <v>0</v>
      </c>
      <c r="T1316" t="str">
        <f t="shared" si="670"/>
        <v>No tiene Insuficiencia</v>
      </c>
      <c r="U1316">
        <v>0</v>
      </c>
      <c r="V1316" t="str">
        <f t="shared" si="671"/>
        <v>Normotenso</v>
      </c>
      <c r="W1316">
        <v>0.6</v>
      </c>
      <c r="X1316" t="str">
        <f t="shared" si="660"/>
        <v>Normal</v>
      </c>
      <c r="Y1316">
        <v>38</v>
      </c>
      <c r="Z1316" t="str">
        <f t="shared" si="661"/>
        <v>Normal</v>
      </c>
      <c r="AA1316">
        <v>99</v>
      </c>
      <c r="AB1316" t="str">
        <f t="shared" si="672"/>
        <v>Normal</v>
      </c>
      <c r="AC1316">
        <v>5</v>
      </c>
      <c r="AD1316" t="str">
        <f t="shared" si="673"/>
        <v>Normal</v>
      </c>
      <c r="AE1316">
        <v>4</v>
      </c>
      <c r="AF1316" t="str">
        <f t="shared" si="674"/>
        <v>Normal</v>
      </c>
      <c r="AG1316">
        <v>2316</v>
      </c>
      <c r="AH1316" t="str">
        <f t="shared" si="675"/>
        <v>Poliuria</v>
      </c>
      <c r="AI1316">
        <v>1</v>
      </c>
      <c r="AJ1316" t="str">
        <f t="shared" si="676"/>
        <v>Diabetico</v>
      </c>
      <c r="AK1316">
        <v>92</v>
      </c>
      <c r="AL1316" t="str">
        <f t="shared" si="677"/>
        <v>Normal</v>
      </c>
      <c r="AM1316">
        <v>5.8</v>
      </c>
      <c r="AN1316" t="str">
        <f t="shared" si="678"/>
        <v>Prediabetes</v>
      </c>
      <c r="AO1316">
        <v>194</v>
      </c>
      <c r="AP1316" t="str">
        <f t="shared" si="679"/>
        <v>Normal</v>
      </c>
      <c r="AQ1316">
        <v>83</v>
      </c>
      <c r="AR1316" t="str">
        <f t="shared" si="680"/>
        <v>Normal</v>
      </c>
      <c r="AS1316">
        <v>54</v>
      </c>
      <c r="AT1316" t="str">
        <f t="shared" si="681"/>
        <v>Bajo</v>
      </c>
      <c r="AU1316">
        <v>127</v>
      </c>
      <c r="AV1316" t="str">
        <f t="shared" si="682"/>
        <v>Normal</v>
      </c>
      <c r="AW1316">
        <v>142</v>
      </c>
      <c r="AX1316" t="str">
        <f t="shared" si="683"/>
        <v>Normal</v>
      </c>
      <c r="AY1316">
        <v>3.8</v>
      </c>
      <c r="AZ1316" t="str">
        <f t="shared" si="684"/>
        <v>Normal</v>
      </c>
      <c r="BA1316">
        <v>12.1</v>
      </c>
      <c r="BB1316" t="str">
        <f t="shared" si="662"/>
        <v>Normal</v>
      </c>
      <c r="BC1316">
        <v>10.4</v>
      </c>
      <c r="BD1316" t="str">
        <f t="shared" si="685"/>
        <v>Normal</v>
      </c>
      <c r="BE1316">
        <v>4.5</v>
      </c>
      <c r="BF1316" t="str">
        <f t="shared" si="686"/>
        <v>Normal</v>
      </c>
      <c r="BG1316">
        <v>0</v>
      </c>
      <c r="BH1316" t="str">
        <f t="shared" si="687"/>
        <v>No Toma ECA</v>
      </c>
      <c r="BI1316">
        <v>0</v>
      </c>
      <c r="BJ1316" t="str">
        <f t="shared" si="688"/>
        <v>No toma ARB</v>
      </c>
      <c r="BK1316">
        <v>0</v>
      </c>
      <c r="BL1316" t="str">
        <f t="shared" si="689"/>
        <v>No toma diureticos</v>
      </c>
      <c r="BM1316">
        <v>1</v>
      </c>
      <c r="BN1316" t="str">
        <f t="shared" si="690"/>
        <v>Toma estatinas</v>
      </c>
      <c r="BO1316">
        <v>0</v>
      </c>
      <c r="BP1316" t="str">
        <f t="shared" si="691"/>
        <v>Sano</v>
      </c>
      <c r="BQ1316">
        <v>1</v>
      </c>
      <c r="BR1316" t="str">
        <f t="shared" si="692"/>
        <v>Enfermedad cardiovascular</v>
      </c>
    </row>
    <row r="1317" spans="1:70" x14ac:dyDescent="0.25">
      <c r="A1317" t="s">
        <v>1317</v>
      </c>
      <c r="B1317">
        <v>42</v>
      </c>
      <c r="C1317" t="str">
        <f t="shared" si="663"/>
        <v>Adulto</v>
      </c>
      <c r="D1317" t="s">
        <v>6</v>
      </c>
      <c r="E1317">
        <v>29.3</v>
      </c>
      <c r="F1317" t="str">
        <f t="shared" si="664"/>
        <v>Sobrepeso</v>
      </c>
      <c r="G1317">
        <v>1</v>
      </c>
      <c r="H1317" t="str">
        <f t="shared" si="665"/>
        <v>Tiene herencia</v>
      </c>
      <c r="I1317">
        <v>122</v>
      </c>
      <c r="J1317">
        <v>80</v>
      </c>
      <c r="K1317">
        <v>62</v>
      </c>
      <c r="L1317" t="str">
        <f t="shared" si="666"/>
        <v>Normal</v>
      </c>
      <c r="M1317">
        <v>65</v>
      </c>
      <c r="N1317" t="str">
        <f t="shared" si="667"/>
        <v>Normal</v>
      </c>
      <c r="O1317">
        <v>2</v>
      </c>
      <c r="P1317" t="str">
        <f t="shared" si="668"/>
        <v>Ligera limitaciones</v>
      </c>
      <c r="Q1317">
        <v>0</v>
      </c>
      <c r="R1317" t="str">
        <f t="shared" si="669"/>
        <v>No tiene cetoacidosis</v>
      </c>
      <c r="S1317">
        <v>0</v>
      </c>
      <c r="T1317" t="str">
        <f t="shared" si="670"/>
        <v>No tiene Insuficiencia</v>
      </c>
      <c r="U1317">
        <v>0</v>
      </c>
      <c r="V1317" t="str">
        <f t="shared" si="671"/>
        <v>Normotenso</v>
      </c>
      <c r="W1317">
        <v>0.9</v>
      </c>
      <c r="X1317" t="str">
        <f t="shared" si="660"/>
        <v>Normal</v>
      </c>
      <c r="Y1317">
        <v>27</v>
      </c>
      <c r="Z1317" t="str">
        <f t="shared" si="661"/>
        <v>Normal</v>
      </c>
      <c r="AA1317">
        <v>112</v>
      </c>
      <c r="AB1317" t="str">
        <f t="shared" si="672"/>
        <v>Normal</v>
      </c>
      <c r="AC1317">
        <v>23</v>
      </c>
      <c r="AD1317" t="str">
        <f t="shared" si="673"/>
        <v>Normal</v>
      </c>
      <c r="AE1317">
        <v>18</v>
      </c>
      <c r="AF1317" t="str">
        <f t="shared" si="674"/>
        <v>Normal</v>
      </c>
      <c r="AG1317">
        <v>1550</v>
      </c>
      <c r="AH1317" t="str">
        <f t="shared" si="675"/>
        <v>Poliuria</v>
      </c>
      <c r="AI1317">
        <v>0</v>
      </c>
      <c r="AJ1317" t="str">
        <f t="shared" si="676"/>
        <v>No Diabetico</v>
      </c>
      <c r="AK1317">
        <v>97</v>
      </c>
      <c r="AL1317" t="str">
        <f t="shared" si="677"/>
        <v>Normal</v>
      </c>
      <c r="AM1317">
        <v>6</v>
      </c>
      <c r="AN1317" t="str">
        <f t="shared" si="678"/>
        <v>Prediabetes</v>
      </c>
      <c r="AO1317">
        <v>202</v>
      </c>
      <c r="AP1317" t="str">
        <f t="shared" si="679"/>
        <v>Alto</v>
      </c>
      <c r="AQ1317">
        <v>127</v>
      </c>
      <c r="AR1317" t="str">
        <f t="shared" si="680"/>
        <v>Casi normal</v>
      </c>
      <c r="AS1317">
        <v>43</v>
      </c>
      <c r="AT1317" t="str">
        <f t="shared" si="681"/>
        <v>Bajo</v>
      </c>
      <c r="AU1317">
        <v>151</v>
      </c>
      <c r="AV1317" t="str">
        <f t="shared" si="682"/>
        <v>Alto</v>
      </c>
      <c r="AW1317">
        <v>137</v>
      </c>
      <c r="AX1317" t="str">
        <f t="shared" si="683"/>
        <v>Normal</v>
      </c>
      <c r="AY1317">
        <v>4.4000000000000004</v>
      </c>
      <c r="AZ1317" t="str">
        <f t="shared" si="684"/>
        <v>Normal</v>
      </c>
      <c r="BA1317">
        <v>13.4</v>
      </c>
      <c r="BB1317" t="str">
        <f t="shared" si="662"/>
        <v>Normal</v>
      </c>
      <c r="BC1317">
        <v>9.1999999999999993</v>
      </c>
      <c r="BD1317" t="str">
        <f t="shared" si="685"/>
        <v>Normal</v>
      </c>
      <c r="BE1317">
        <v>3.9</v>
      </c>
      <c r="BF1317" t="str">
        <f t="shared" si="686"/>
        <v>Normal</v>
      </c>
      <c r="BG1317">
        <v>1</v>
      </c>
      <c r="BH1317" t="str">
        <f t="shared" si="687"/>
        <v>Toma ECA</v>
      </c>
      <c r="BI1317">
        <v>1</v>
      </c>
      <c r="BJ1317" t="str">
        <f t="shared" si="688"/>
        <v>Toma ARB</v>
      </c>
      <c r="BK1317">
        <v>0</v>
      </c>
      <c r="BL1317" t="str">
        <f t="shared" si="689"/>
        <v>No toma diureticos</v>
      </c>
      <c r="BM1317">
        <v>0</v>
      </c>
      <c r="BN1317" t="str">
        <f t="shared" si="690"/>
        <v>No toma estatinas</v>
      </c>
      <c r="BO1317">
        <v>0</v>
      </c>
      <c r="BP1317" t="str">
        <f t="shared" si="691"/>
        <v>Sano</v>
      </c>
      <c r="BQ1317">
        <v>1</v>
      </c>
      <c r="BR1317" t="str">
        <f t="shared" si="692"/>
        <v>Enfermedad cardiovascular</v>
      </c>
    </row>
    <row r="1318" spans="1:70" x14ac:dyDescent="0.25">
      <c r="A1318" t="s">
        <v>1318</v>
      </c>
      <c r="B1318">
        <v>42</v>
      </c>
      <c r="C1318" t="str">
        <f t="shared" si="663"/>
        <v>Adulto</v>
      </c>
      <c r="D1318" t="s">
        <v>6</v>
      </c>
      <c r="E1318">
        <v>28.1</v>
      </c>
      <c r="F1318" t="str">
        <f t="shared" si="664"/>
        <v>Sobrepeso</v>
      </c>
      <c r="G1318">
        <v>0</v>
      </c>
      <c r="H1318" t="str">
        <f t="shared" si="665"/>
        <v>No tiene herencia</v>
      </c>
      <c r="I1318">
        <v>132</v>
      </c>
      <c r="J1318">
        <v>80</v>
      </c>
      <c r="K1318">
        <v>69</v>
      </c>
      <c r="L1318" t="str">
        <f t="shared" si="666"/>
        <v>Normal</v>
      </c>
      <c r="M1318">
        <v>59</v>
      </c>
      <c r="N1318" t="str">
        <f t="shared" si="667"/>
        <v>Normal</v>
      </c>
      <c r="O1318">
        <v>1</v>
      </c>
      <c r="P1318" t="str">
        <f t="shared" si="668"/>
        <v>Sin limitaciones</v>
      </c>
      <c r="Q1318">
        <v>0</v>
      </c>
      <c r="R1318" t="str">
        <f t="shared" si="669"/>
        <v>No tiene cetoacidosis</v>
      </c>
      <c r="S1318">
        <v>0</v>
      </c>
      <c r="T1318" t="str">
        <f t="shared" si="670"/>
        <v>No tiene Insuficiencia</v>
      </c>
      <c r="U1318">
        <v>0</v>
      </c>
      <c r="V1318" t="str">
        <f t="shared" si="671"/>
        <v>Normotenso</v>
      </c>
      <c r="W1318">
        <v>0.6</v>
      </c>
      <c r="X1318" t="str">
        <f t="shared" si="660"/>
        <v>Normal</v>
      </c>
      <c r="Y1318">
        <v>15</v>
      </c>
      <c r="Z1318" t="str">
        <f t="shared" si="661"/>
        <v>Bajo</v>
      </c>
      <c r="AA1318">
        <v>85</v>
      </c>
      <c r="AB1318" t="str">
        <f t="shared" si="672"/>
        <v>Funcion disminuida</v>
      </c>
      <c r="AC1318">
        <v>17</v>
      </c>
      <c r="AD1318" t="str">
        <f t="shared" si="673"/>
        <v>Normal</v>
      </c>
      <c r="AE1318">
        <v>13</v>
      </c>
      <c r="AF1318" t="str">
        <f t="shared" si="674"/>
        <v>Normal</v>
      </c>
      <c r="AG1318">
        <v>2284</v>
      </c>
      <c r="AH1318" t="str">
        <f t="shared" si="675"/>
        <v>Poliuria</v>
      </c>
      <c r="AI1318">
        <v>0</v>
      </c>
      <c r="AJ1318" t="str">
        <f t="shared" si="676"/>
        <v>No Diabetico</v>
      </c>
      <c r="AK1318">
        <v>106</v>
      </c>
      <c r="AL1318" t="str">
        <f t="shared" si="677"/>
        <v>Prediabetes</v>
      </c>
      <c r="AM1318">
        <v>4.9000000000000004</v>
      </c>
      <c r="AN1318" t="str">
        <f t="shared" si="678"/>
        <v>Normal</v>
      </c>
      <c r="AO1318">
        <v>199</v>
      </c>
      <c r="AP1318" t="str">
        <f t="shared" si="679"/>
        <v>Normal</v>
      </c>
      <c r="AQ1318">
        <v>111</v>
      </c>
      <c r="AR1318" t="str">
        <f t="shared" si="680"/>
        <v>Casi normal</v>
      </c>
      <c r="AS1318">
        <v>66</v>
      </c>
      <c r="AT1318" t="str">
        <f t="shared" si="681"/>
        <v>Normal</v>
      </c>
      <c r="AU1318">
        <v>110</v>
      </c>
      <c r="AV1318" t="str">
        <f t="shared" si="682"/>
        <v>Normal</v>
      </c>
      <c r="AW1318">
        <v>139</v>
      </c>
      <c r="AX1318" t="str">
        <f t="shared" si="683"/>
        <v>Normal</v>
      </c>
      <c r="AY1318">
        <v>4.0999999999999996</v>
      </c>
      <c r="AZ1318" t="str">
        <f t="shared" si="684"/>
        <v>Normal</v>
      </c>
      <c r="BA1318">
        <v>15.5</v>
      </c>
      <c r="BB1318" t="str">
        <f t="shared" si="662"/>
        <v>Normal</v>
      </c>
      <c r="BC1318">
        <v>8.6</v>
      </c>
      <c r="BD1318" t="str">
        <f t="shared" si="685"/>
        <v>Normal</v>
      </c>
      <c r="BE1318">
        <v>3.9</v>
      </c>
      <c r="BF1318" t="str">
        <f t="shared" si="686"/>
        <v>Normal</v>
      </c>
      <c r="BG1318">
        <v>1</v>
      </c>
      <c r="BH1318" t="str">
        <f t="shared" si="687"/>
        <v>Toma ECA</v>
      </c>
      <c r="BI1318">
        <v>0</v>
      </c>
      <c r="BJ1318" t="str">
        <f t="shared" si="688"/>
        <v>No toma ARB</v>
      </c>
      <c r="BK1318">
        <v>0</v>
      </c>
      <c r="BL1318" t="str">
        <f t="shared" si="689"/>
        <v>No toma diureticos</v>
      </c>
      <c r="BM1318">
        <v>0</v>
      </c>
      <c r="BN1318" t="str">
        <f t="shared" si="690"/>
        <v>No toma estatinas</v>
      </c>
      <c r="BO1318">
        <v>0</v>
      </c>
      <c r="BP1318" t="str">
        <f t="shared" si="691"/>
        <v>Sano</v>
      </c>
      <c r="BQ1318">
        <v>1</v>
      </c>
      <c r="BR1318" t="str">
        <f t="shared" si="692"/>
        <v>Enfermedad cardiovascular</v>
      </c>
    </row>
    <row r="1319" spans="1:70" x14ac:dyDescent="0.25">
      <c r="A1319" t="s">
        <v>1319</v>
      </c>
      <c r="B1319">
        <v>69</v>
      </c>
      <c r="C1319" t="str">
        <f t="shared" si="663"/>
        <v>Adulto Mayor</v>
      </c>
      <c r="D1319" t="s">
        <v>1</v>
      </c>
      <c r="E1319">
        <v>34.1</v>
      </c>
      <c r="F1319" t="str">
        <f t="shared" si="664"/>
        <v>Obesidad I</v>
      </c>
      <c r="G1319">
        <v>0</v>
      </c>
      <c r="H1319" t="str">
        <f t="shared" si="665"/>
        <v>No tiene herencia</v>
      </c>
      <c r="I1319">
        <v>172</v>
      </c>
      <c r="J1319">
        <v>107</v>
      </c>
      <c r="K1319">
        <v>94</v>
      </c>
      <c r="L1319" t="str">
        <f t="shared" si="666"/>
        <v>Normal</v>
      </c>
      <c r="M1319">
        <v>50</v>
      </c>
      <c r="N1319" t="str">
        <f t="shared" si="667"/>
        <v>Normal</v>
      </c>
      <c r="O1319">
        <v>2</v>
      </c>
      <c r="P1319" t="str">
        <f t="shared" si="668"/>
        <v>Ligera limitaciones</v>
      </c>
      <c r="Q1319">
        <v>1</v>
      </c>
      <c r="R1319" t="str">
        <f t="shared" si="669"/>
        <v>Tiene cetoacidosis</v>
      </c>
      <c r="S1319">
        <v>1</v>
      </c>
      <c r="T1319" t="str">
        <f t="shared" si="670"/>
        <v>Tiene Insuficiencia</v>
      </c>
      <c r="U1319">
        <v>1</v>
      </c>
      <c r="V1319" t="str">
        <f t="shared" si="671"/>
        <v>Hipertenso</v>
      </c>
      <c r="W1319">
        <v>4.0999999999999996</v>
      </c>
      <c r="X1319" t="str">
        <f t="shared" si="660"/>
        <v>Alto</v>
      </c>
      <c r="Y1319">
        <v>83</v>
      </c>
      <c r="Z1319" t="str">
        <f t="shared" si="661"/>
        <v>Elevado</v>
      </c>
      <c r="AA1319">
        <v>31</v>
      </c>
      <c r="AB1319" t="str">
        <f t="shared" si="672"/>
        <v>Funcion disminuida moderada</v>
      </c>
      <c r="AC1319">
        <v>490</v>
      </c>
      <c r="AD1319" t="str">
        <f t="shared" si="673"/>
        <v>Proteinuria</v>
      </c>
      <c r="AE1319">
        <v>392</v>
      </c>
      <c r="AF1319" t="str">
        <f t="shared" si="674"/>
        <v>Macroalbuminuria</v>
      </c>
      <c r="AG1319">
        <v>551</v>
      </c>
      <c r="AH1319" t="str">
        <f t="shared" si="675"/>
        <v>Poliuria</v>
      </c>
      <c r="AI1319">
        <v>1</v>
      </c>
      <c r="AJ1319" t="str">
        <f t="shared" si="676"/>
        <v>Diabetico</v>
      </c>
      <c r="AK1319">
        <v>137</v>
      </c>
      <c r="AL1319" t="str">
        <f t="shared" si="677"/>
        <v>Diabetes</v>
      </c>
      <c r="AM1319">
        <v>7.7</v>
      </c>
      <c r="AN1319" t="str">
        <f t="shared" si="678"/>
        <v>Diabetes</v>
      </c>
      <c r="AO1319">
        <v>227</v>
      </c>
      <c r="AP1319" t="str">
        <f t="shared" si="679"/>
        <v>Alto</v>
      </c>
      <c r="AQ1319">
        <v>171</v>
      </c>
      <c r="AR1319" t="str">
        <f t="shared" si="680"/>
        <v>Alto</v>
      </c>
      <c r="AS1319">
        <v>32</v>
      </c>
      <c r="AT1319" t="str">
        <f t="shared" si="681"/>
        <v>Bajo</v>
      </c>
      <c r="AU1319">
        <v>241</v>
      </c>
      <c r="AV1319" t="str">
        <f t="shared" si="682"/>
        <v>Alto</v>
      </c>
      <c r="AW1319">
        <v>139</v>
      </c>
      <c r="AX1319" t="str">
        <f t="shared" si="683"/>
        <v>Normal</v>
      </c>
      <c r="AY1319">
        <v>5.5</v>
      </c>
      <c r="AZ1319" t="str">
        <f t="shared" si="684"/>
        <v>Alto</v>
      </c>
      <c r="BA1319">
        <v>10.8</v>
      </c>
      <c r="BB1319" t="str">
        <f t="shared" si="662"/>
        <v>Baja</v>
      </c>
      <c r="BC1319">
        <v>8.1</v>
      </c>
      <c r="BD1319" t="str">
        <f t="shared" si="685"/>
        <v>Bajo</v>
      </c>
      <c r="BE1319">
        <v>6.5</v>
      </c>
      <c r="BF1319" t="str">
        <f t="shared" si="686"/>
        <v>Alto</v>
      </c>
      <c r="BG1319">
        <v>1</v>
      </c>
      <c r="BH1319" t="str">
        <f t="shared" si="687"/>
        <v>Toma ECA</v>
      </c>
      <c r="BI1319">
        <v>1</v>
      </c>
      <c r="BJ1319" t="str">
        <f t="shared" si="688"/>
        <v>Toma ARB</v>
      </c>
      <c r="BK1319">
        <v>1</v>
      </c>
      <c r="BL1319" t="str">
        <f t="shared" si="689"/>
        <v>Toma diureticos</v>
      </c>
      <c r="BM1319">
        <v>1</v>
      </c>
      <c r="BN1319" t="str">
        <f t="shared" si="690"/>
        <v>Toma estatinas</v>
      </c>
      <c r="BO1319">
        <v>1</v>
      </c>
      <c r="BP1319" t="str">
        <f t="shared" si="691"/>
        <v>Enfermedad renal</v>
      </c>
      <c r="BQ1319">
        <v>1</v>
      </c>
      <c r="BR1319" t="str">
        <f t="shared" si="692"/>
        <v>Enfermedad cardiovascular</v>
      </c>
    </row>
    <row r="1320" spans="1:70" x14ac:dyDescent="0.25">
      <c r="A1320" t="s">
        <v>1320</v>
      </c>
      <c r="B1320">
        <v>46</v>
      </c>
      <c r="C1320" t="str">
        <f t="shared" si="663"/>
        <v>Adulto</v>
      </c>
      <c r="D1320" t="s">
        <v>1</v>
      </c>
      <c r="E1320">
        <v>18.600000000000001</v>
      </c>
      <c r="F1320" t="str">
        <f t="shared" si="664"/>
        <v>Peso Normal</v>
      </c>
      <c r="G1320">
        <v>0</v>
      </c>
      <c r="H1320" t="str">
        <f t="shared" si="665"/>
        <v>No tiene herencia</v>
      </c>
      <c r="I1320">
        <v>132</v>
      </c>
      <c r="J1320">
        <v>80</v>
      </c>
      <c r="K1320">
        <v>87</v>
      </c>
      <c r="L1320" t="str">
        <f t="shared" si="666"/>
        <v>Normal</v>
      </c>
      <c r="M1320">
        <v>53</v>
      </c>
      <c r="N1320" t="str">
        <f t="shared" si="667"/>
        <v>Normal</v>
      </c>
      <c r="O1320">
        <v>2</v>
      </c>
      <c r="P1320" t="str">
        <f t="shared" si="668"/>
        <v>Ligera limitaciones</v>
      </c>
      <c r="Q1320">
        <v>0</v>
      </c>
      <c r="R1320" t="str">
        <f t="shared" si="669"/>
        <v>No tiene cetoacidosis</v>
      </c>
      <c r="S1320">
        <v>0</v>
      </c>
      <c r="T1320" t="str">
        <f t="shared" si="670"/>
        <v>No tiene Insuficiencia</v>
      </c>
      <c r="U1320">
        <v>0</v>
      </c>
      <c r="V1320" t="str">
        <f t="shared" si="671"/>
        <v>Normotenso</v>
      </c>
      <c r="W1320">
        <v>0.9</v>
      </c>
      <c r="X1320" t="str">
        <f t="shared" si="660"/>
        <v>Normal</v>
      </c>
      <c r="Y1320">
        <v>15</v>
      </c>
      <c r="Z1320" t="str">
        <f t="shared" si="661"/>
        <v>Bajo</v>
      </c>
      <c r="AA1320">
        <v>67</v>
      </c>
      <c r="AB1320" t="str">
        <f t="shared" si="672"/>
        <v>Funcion disminuida</v>
      </c>
      <c r="AC1320">
        <v>9</v>
      </c>
      <c r="AD1320" t="str">
        <f t="shared" si="673"/>
        <v>Normal</v>
      </c>
      <c r="AE1320">
        <v>7</v>
      </c>
      <c r="AF1320" t="str">
        <f t="shared" si="674"/>
        <v>Normal</v>
      </c>
      <c r="AG1320">
        <v>1160</v>
      </c>
      <c r="AH1320" t="str">
        <f t="shared" si="675"/>
        <v>Poliuria</v>
      </c>
      <c r="AI1320">
        <v>1</v>
      </c>
      <c r="AJ1320" t="str">
        <f t="shared" si="676"/>
        <v>Diabetico</v>
      </c>
      <c r="AK1320">
        <v>86</v>
      </c>
      <c r="AL1320" t="str">
        <f t="shared" si="677"/>
        <v>Normal</v>
      </c>
      <c r="AM1320">
        <v>5</v>
      </c>
      <c r="AN1320" t="str">
        <f t="shared" si="678"/>
        <v>Normal</v>
      </c>
      <c r="AO1320">
        <v>190</v>
      </c>
      <c r="AP1320" t="str">
        <f t="shared" si="679"/>
        <v>Normal</v>
      </c>
      <c r="AQ1320">
        <v>112</v>
      </c>
      <c r="AR1320" t="str">
        <f t="shared" si="680"/>
        <v>Casi normal</v>
      </c>
      <c r="AS1320">
        <v>68</v>
      </c>
      <c r="AT1320" t="str">
        <f t="shared" si="681"/>
        <v>Normal</v>
      </c>
      <c r="AU1320">
        <v>118</v>
      </c>
      <c r="AV1320" t="str">
        <f t="shared" si="682"/>
        <v>Normal</v>
      </c>
      <c r="AW1320">
        <v>143</v>
      </c>
      <c r="AX1320" t="str">
        <f t="shared" si="683"/>
        <v>Normal</v>
      </c>
      <c r="AY1320">
        <v>4</v>
      </c>
      <c r="AZ1320" t="str">
        <f t="shared" si="684"/>
        <v>Normal</v>
      </c>
      <c r="BA1320">
        <v>13.7</v>
      </c>
      <c r="BB1320" t="str">
        <f t="shared" si="662"/>
        <v>Normal</v>
      </c>
      <c r="BC1320">
        <v>9.5</v>
      </c>
      <c r="BD1320" t="str">
        <f t="shared" si="685"/>
        <v>Normal</v>
      </c>
      <c r="BE1320">
        <v>4.2</v>
      </c>
      <c r="BF1320" t="str">
        <f t="shared" si="686"/>
        <v>Normal</v>
      </c>
      <c r="BG1320">
        <v>1</v>
      </c>
      <c r="BH1320" t="str">
        <f t="shared" si="687"/>
        <v>Toma ECA</v>
      </c>
      <c r="BI1320">
        <v>1</v>
      </c>
      <c r="BJ1320" t="str">
        <f t="shared" si="688"/>
        <v>Toma ARB</v>
      </c>
      <c r="BK1320">
        <v>0</v>
      </c>
      <c r="BL1320" t="str">
        <f t="shared" si="689"/>
        <v>No toma diureticos</v>
      </c>
      <c r="BM1320">
        <v>0</v>
      </c>
      <c r="BN1320" t="str">
        <f t="shared" si="690"/>
        <v>No toma estatinas</v>
      </c>
      <c r="BO1320">
        <v>0</v>
      </c>
      <c r="BP1320" t="str">
        <f t="shared" si="691"/>
        <v>Sano</v>
      </c>
      <c r="BQ1320">
        <v>0</v>
      </c>
      <c r="BR1320" t="str">
        <f t="shared" si="692"/>
        <v>Sano</v>
      </c>
    </row>
    <row r="1321" spans="1:70" x14ac:dyDescent="0.25">
      <c r="A1321" t="s">
        <v>1321</v>
      </c>
      <c r="B1321">
        <v>57</v>
      </c>
      <c r="C1321" t="str">
        <f t="shared" si="663"/>
        <v>Adulto</v>
      </c>
      <c r="D1321" t="s">
        <v>1</v>
      </c>
      <c r="E1321">
        <v>20.9</v>
      </c>
      <c r="F1321" t="str">
        <f t="shared" si="664"/>
        <v>Peso Normal</v>
      </c>
      <c r="G1321">
        <v>0</v>
      </c>
      <c r="H1321" t="str">
        <f t="shared" si="665"/>
        <v>No tiene herencia</v>
      </c>
      <c r="I1321">
        <v>111</v>
      </c>
      <c r="J1321">
        <v>70</v>
      </c>
      <c r="K1321">
        <v>72</v>
      </c>
      <c r="L1321" t="str">
        <f t="shared" si="666"/>
        <v>Normal</v>
      </c>
      <c r="M1321">
        <v>57</v>
      </c>
      <c r="N1321" t="str">
        <f t="shared" si="667"/>
        <v>Normal</v>
      </c>
      <c r="O1321">
        <v>1</v>
      </c>
      <c r="P1321" t="str">
        <f t="shared" si="668"/>
        <v>Sin limitaciones</v>
      </c>
      <c r="Q1321">
        <v>0</v>
      </c>
      <c r="R1321" t="str">
        <f t="shared" si="669"/>
        <v>No tiene cetoacidosis</v>
      </c>
      <c r="S1321">
        <v>0</v>
      </c>
      <c r="T1321" t="str">
        <f t="shared" si="670"/>
        <v>No tiene Insuficiencia</v>
      </c>
      <c r="U1321">
        <v>0</v>
      </c>
      <c r="V1321" t="str">
        <f t="shared" si="671"/>
        <v>Normotenso</v>
      </c>
      <c r="W1321">
        <v>1</v>
      </c>
      <c r="X1321" t="str">
        <f t="shared" si="660"/>
        <v>Normal</v>
      </c>
      <c r="Y1321">
        <v>24</v>
      </c>
      <c r="Z1321" t="str">
        <f t="shared" si="661"/>
        <v>Normal</v>
      </c>
      <c r="AA1321">
        <v>97</v>
      </c>
      <c r="AB1321" t="str">
        <f t="shared" si="672"/>
        <v>Normal</v>
      </c>
      <c r="AC1321">
        <v>20</v>
      </c>
      <c r="AD1321" t="str">
        <f t="shared" si="673"/>
        <v>Normal</v>
      </c>
      <c r="AE1321">
        <v>18</v>
      </c>
      <c r="AF1321" t="str">
        <f t="shared" si="674"/>
        <v>Normal</v>
      </c>
      <c r="AG1321">
        <v>1499</v>
      </c>
      <c r="AH1321" t="str">
        <f t="shared" si="675"/>
        <v>Poliuria</v>
      </c>
      <c r="AI1321">
        <v>0</v>
      </c>
      <c r="AJ1321" t="str">
        <f t="shared" si="676"/>
        <v>No Diabetico</v>
      </c>
      <c r="AK1321">
        <v>104</v>
      </c>
      <c r="AL1321" t="str">
        <f t="shared" si="677"/>
        <v>Prediabetes</v>
      </c>
      <c r="AM1321">
        <v>5.3</v>
      </c>
      <c r="AN1321" t="str">
        <f t="shared" si="678"/>
        <v>Normal</v>
      </c>
      <c r="AO1321">
        <v>203</v>
      </c>
      <c r="AP1321" t="str">
        <f t="shared" si="679"/>
        <v>Alto</v>
      </c>
      <c r="AQ1321">
        <v>110</v>
      </c>
      <c r="AR1321" t="str">
        <f t="shared" si="680"/>
        <v>Casi normal</v>
      </c>
      <c r="AS1321">
        <v>66</v>
      </c>
      <c r="AT1321" t="str">
        <f t="shared" si="681"/>
        <v>Normal</v>
      </c>
      <c r="AU1321">
        <v>168</v>
      </c>
      <c r="AV1321" t="str">
        <f t="shared" si="682"/>
        <v>Alto</v>
      </c>
      <c r="AW1321">
        <v>144</v>
      </c>
      <c r="AX1321" t="str">
        <f t="shared" si="683"/>
        <v>Normal</v>
      </c>
      <c r="AY1321">
        <v>4.9000000000000004</v>
      </c>
      <c r="AZ1321" t="str">
        <f t="shared" si="684"/>
        <v>Normal</v>
      </c>
      <c r="BA1321">
        <v>14.3</v>
      </c>
      <c r="BB1321" t="str">
        <f t="shared" si="662"/>
        <v>Normal</v>
      </c>
      <c r="BC1321">
        <v>9.4</v>
      </c>
      <c r="BD1321" t="str">
        <f t="shared" si="685"/>
        <v>Normal</v>
      </c>
      <c r="BE1321">
        <v>4.0999999999999996</v>
      </c>
      <c r="BF1321" t="str">
        <f t="shared" si="686"/>
        <v>Normal</v>
      </c>
      <c r="BG1321">
        <v>1</v>
      </c>
      <c r="BH1321" t="str">
        <f t="shared" si="687"/>
        <v>Toma ECA</v>
      </c>
      <c r="BI1321">
        <v>1</v>
      </c>
      <c r="BJ1321" t="str">
        <f t="shared" si="688"/>
        <v>Toma ARB</v>
      </c>
      <c r="BK1321">
        <v>0</v>
      </c>
      <c r="BL1321" t="str">
        <f t="shared" si="689"/>
        <v>No toma diureticos</v>
      </c>
      <c r="BM1321">
        <v>1</v>
      </c>
      <c r="BN1321" t="str">
        <f t="shared" si="690"/>
        <v>Toma estatinas</v>
      </c>
      <c r="BO1321">
        <v>0</v>
      </c>
      <c r="BP1321" t="str">
        <f t="shared" si="691"/>
        <v>Sano</v>
      </c>
      <c r="BQ1321">
        <v>1</v>
      </c>
      <c r="BR1321" t="str">
        <f t="shared" si="692"/>
        <v>Enfermedad cardiovascular</v>
      </c>
    </row>
    <row r="1322" spans="1:70" x14ac:dyDescent="0.25">
      <c r="A1322" t="s">
        <v>1322</v>
      </c>
      <c r="B1322">
        <v>82</v>
      </c>
      <c r="C1322" t="str">
        <f t="shared" si="663"/>
        <v>Adulto Mayor</v>
      </c>
      <c r="D1322" t="s">
        <v>6</v>
      </c>
      <c r="E1322">
        <v>34.200000000000003</v>
      </c>
      <c r="F1322" t="str">
        <f t="shared" si="664"/>
        <v>Obesidad I</v>
      </c>
      <c r="G1322">
        <v>1</v>
      </c>
      <c r="H1322" t="str">
        <f t="shared" si="665"/>
        <v>Tiene herencia</v>
      </c>
      <c r="I1322">
        <v>190</v>
      </c>
      <c r="J1322">
        <v>94</v>
      </c>
      <c r="K1322">
        <v>85</v>
      </c>
      <c r="L1322" t="str">
        <f t="shared" si="666"/>
        <v>Normal</v>
      </c>
      <c r="M1322">
        <v>50</v>
      </c>
      <c r="N1322" t="str">
        <f t="shared" si="667"/>
        <v>Normal</v>
      </c>
      <c r="O1322">
        <v>2</v>
      </c>
      <c r="P1322" t="str">
        <f t="shared" si="668"/>
        <v>Ligera limitaciones</v>
      </c>
      <c r="Q1322">
        <v>0</v>
      </c>
      <c r="R1322" t="str">
        <f t="shared" si="669"/>
        <v>No tiene cetoacidosis</v>
      </c>
      <c r="S1322">
        <v>1</v>
      </c>
      <c r="T1322" t="str">
        <f t="shared" si="670"/>
        <v>Tiene Insuficiencia</v>
      </c>
      <c r="U1322">
        <v>1</v>
      </c>
      <c r="V1322" t="str">
        <f t="shared" si="671"/>
        <v>Hipertenso</v>
      </c>
      <c r="W1322">
        <v>2.8</v>
      </c>
      <c r="X1322" t="str">
        <f t="shared" si="660"/>
        <v>Alto</v>
      </c>
      <c r="Y1322">
        <v>89</v>
      </c>
      <c r="Z1322" t="str">
        <f t="shared" si="661"/>
        <v>Elevado</v>
      </c>
      <c r="AA1322">
        <v>46</v>
      </c>
      <c r="AB1322" t="str">
        <f t="shared" si="672"/>
        <v>Funcion disminuida moderada</v>
      </c>
      <c r="AC1322">
        <v>1315</v>
      </c>
      <c r="AD1322" t="str">
        <f t="shared" si="673"/>
        <v>Proteinuria</v>
      </c>
      <c r="AE1322">
        <v>1052</v>
      </c>
      <c r="AF1322" t="str">
        <f t="shared" si="674"/>
        <v>Macroalbuminuria</v>
      </c>
      <c r="AG1322">
        <v>741</v>
      </c>
      <c r="AH1322" t="str">
        <f t="shared" si="675"/>
        <v>Poliuria</v>
      </c>
      <c r="AI1322">
        <v>1</v>
      </c>
      <c r="AJ1322" t="str">
        <f t="shared" si="676"/>
        <v>Diabetico</v>
      </c>
      <c r="AK1322">
        <v>133</v>
      </c>
      <c r="AL1322" t="str">
        <f t="shared" si="677"/>
        <v>Diabetes</v>
      </c>
      <c r="AM1322">
        <v>8</v>
      </c>
      <c r="AN1322" t="str">
        <f t="shared" si="678"/>
        <v>Diabetes</v>
      </c>
      <c r="AO1322">
        <v>305</v>
      </c>
      <c r="AP1322" t="str">
        <f t="shared" si="679"/>
        <v>Riesgo</v>
      </c>
      <c r="AQ1322">
        <v>190</v>
      </c>
      <c r="AR1322" t="str">
        <f t="shared" si="680"/>
        <v>Muy alto</v>
      </c>
      <c r="AS1322">
        <v>35</v>
      </c>
      <c r="AT1322" t="str">
        <f t="shared" si="681"/>
        <v>Bajo</v>
      </c>
      <c r="AU1322">
        <v>291</v>
      </c>
      <c r="AV1322" t="str">
        <f t="shared" si="682"/>
        <v>Alto</v>
      </c>
      <c r="AW1322">
        <v>134</v>
      </c>
      <c r="AX1322" t="str">
        <f t="shared" si="683"/>
        <v>Bajo</v>
      </c>
      <c r="AY1322">
        <v>5.4</v>
      </c>
      <c r="AZ1322" t="str">
        <f t="shared" si="684"/>
        <v>Alto</v>
      </c>
      <c r="BA1322">
        <v>8.6999999999999993</v>
      </c>
      <c r="BB1322" t="str">
        <f t="shared" si="662"/>
        <v>Baja</v>
      </c>
      <c r="BC1322">
        <v>8.8000000000000007</v>
      </c>
      <c r="BD1322" t="str">
        <f t="shared" si="685"/>
        <v>Normal</v>
      </c>
      <c r="BE1322">
        <v>4.5</v>
      </c>
      <c r="BF1322" t="str">
        <f t="shared" si="686"/>
        <v>Normal</v>
      </c>
      <c r="BG1322">
        <v>1</v>
      </c>
      <c r="BH1322" t="str">
        <f t="shared" si="687"/>
        <v>Toma ECA</v>
      </c>
      <c r="BI1322">
        <v>1</v>
      </c>
      <c r="BJ1322" t="str">
        <f t="shared" si="688"/>
        <v>Toma ARB</v>
      </c>
      <c r="BK1322">
        <v>1</v>
      </c>
      <c r="BL1322" t="str">
        <f t="shared" si="689"/>
        <v>Toma diureticos</v>
      </c>
      <c r="BM1322">
        <v>1</v>
      </c>
      <c r="BN1322" t="str">
        <f t="shared" si="690"/>
        <v>Toma estatinas</v>
      </c>
      <c r="BO1322">
        <v>1</v>
      </c>
      <c r="BP1322" t="str">
        <f t="shared" si="691"/>
        <v>Enfermedad renal</v>
      </c>
      <c r="BQ1322">
        <v>0</v>
      </c>
      <c r="BR1322" t="str">
        <f t="shared" si="692"/>
        <v>Sano</v>
      </c>
    </row>
    <row r="1323" spans="1:70" x14ac:dyDescent="0.25">
      <c r="A1323" t="s">
        <v>1323</v>
      </c>
      <c r="B1323">
        <v>63</v>
      </c>
      <c r="C1323" t="str">
        <f t="shared" si="663"/>
        <v>Adulto Mayor</v>
      </c>
      <c r="D1323" t="s">
        <v>1</v>
      </c>
      <c r="E1323">
        <v>23.6</v>
      </c>
      <c r="F1323" t="str">
        <f t="shared" si="664"/>
        <v>Peso Normal</v>
      </c>
      <c r="G1323">
        <v>0</v>
      </c>
      <c r="H1323" t="str">
        <f t="shared" si="665"/>
        <v>No tiene herencia</v>
      </c>
      <c r="I1323">
        <v>135</v>
      </c>
      <c r="J1323">
        <v>68</v>
      </c>
      <c r="K1323">
        <v>69</v>
      </c>
      <c r="L1323" t="str">
        <f t="shared" si="666"/>
        <v>Normal</v>
      </c>
      <c r="M1323">
        <v>66</v>
      </c>
      <c r="N1323" t="str">
        <f t="shared" si="667"/>
        <v>Normal</v>
      </c>
      <c r="O1323">
        <v>2</v>
      </c>
      <c r="P1323" t="str">
        <f t="shared" si="668"/>
        <v>Ligera limitaciones</v>
      </c>
      <c r="Q1323">
        <v>0</v>
      </c>
      <c r="R1323" t="str">
        <f t="shared" si="669"/>
        <v>No tiene cetoacidosis</v>
      </c>
      <c r="S1323">
        <v>0</v>
      </c>
      <c r="T1323" t="str">
        <f t="shared" si="670"/>
        <v>No tiene Insuficiencia</v>
      </c>
      <c r="U1323">
        <v>1</v>
      </c>
      <c r="V1323" t="str">
        <f t="shared" si="671"/>
        <v>Hipertenso</v>
      </c>
      <c r="W1323">
        <v>1.1000000000000001</v>
      </c>
      <c r="X1323" t="str">
        <f t="shared" si="660"/>
        <v>Normal</v>
      </c>
      <c r="Y1323">
        <v>22</v>
      </c>
      <c r="Z1323" t="str">
        <f t="shared" si="661"/>
        <v>Normal</v>
      </c>
      <c r="AA1323">
        <v>88</v>
      </c>
      <c r="AB1323" t="str">
        <f t="shared" si="672"/>
        <v>Funcion disminuida</v>
      </c>
      <c r="AC1323">
        <v>10</v>
      </c>
      <c r="AD1323" t="str">
        <f t="shared" si="673"/>
        <v>Normal</v>
      </c>
      <c r="AE1323">
        <v>9</v>
      </c>
      <c r="AF1323" t="str">
        <f t="shared" si="674"/>
        <v>Normal</v>
      </c>
      <c r="AG1323">
        <v>1989</v>
      </c>
      <c r="AH1323" t="str">
        <f t="shared" si="675"/>
        <v>Poliuria</v>
      </c>
      <c r="AI1323">
        <v>0</v>
      </c>
      <c r="AJ1323" t="str">
        <f t="shared" si="676"/>
        <v>No Diabetico</v>
      </c>
      <c r="AK1323">
        <v>110</v>
      </c>
      <c r="AL1323" t="str">
        <f t="shared" si="677"/>
        <v>Prediabetes</v>
      </c>
      <c r="AM1323">
        <v>5</v>
      </c>
      <c r="AN1323" t="str">
        <f t="shared" si="678"/>
        <v>Normal</v>
      </c>
      <c r="AO1323">
        <v>170</v>
      </c>
      <c r="AP1323" t="str">
        <f t="shared" si="679"/>
        <v>Normal</v>
      </c>
      <c r="AQ1323">
        <v>95</v>
      </c>
      <c r="AR1323" t="str">
        <f t="shared" si="680"/>
        <v>Normal</v>
      </c>
      <c r="AS1323">
        <v>43</v>
      </c>
      <c r="AT1323" t="str">
        <f t="shared" si="681"/>
        <v>Bajo</v>
      </c>
      <c r="AU1323">
        <v>125</v>
      </c>
      <c r="AV1323" t="str">
        <f t="shared" si="682"/>
        <v>Normal</v>
      </c>
      <c r="AW1323">
        <v>142</v>
      </c>
      <c r="AX1323" t="str">
        <f t="shared" si="683"/>
        <v>Normal</v>
      </c>
      <c r="AY1323">
        <v>4.5</v>
      </c>
      <c r="AZ1323" t="str">
        <f t="shared" si="684"/>
        <v>Normal</v>
      </c>
      <c r="BA1323">
        <v>15.6</v>
      </c>
      <c r="BB1323" t="str">
        <f t="shared" si="662"/>
        <v>Normal</v>
      </c>
      <c r="BC1323">
        <v>9.5</v>
      </c>
      <c r="BD1323" t="str">
        <f t="shared" si="685"/>
        <v>Normal</v>
      </c>
      <c r="BE1323">
        <v>3.6</v>
      </c>
      <c r="BF1323" t="str">
        <f t="shared" si="686"/>
        <v>Normal</v>
      </c>
      <c r="BG1323">
        <v>0</v>
      </c>
      <c r="BH1323" t="str">
        <f t="shared" si="687"/>
        <v>No Toma ECA</v>
      </c>
      <c r="BI1323">
        <v>1</v>
      </c>
      <c r="BJ1323" t="str">
        <f t="shared" si="688"/>
        <v>Toma ARB</v>
      </c>
      <c r="BK1323">
        <v>1</v>
      </c>
      <c r="BL1323" t="str">
        <f t="shared" si="689"/>
        <v>Toma diureticos</v>
      </c>
      <c r="BM1323">
        <v>1</v>
      </c>
      <c r="BN1323" t="str">
        <f t="shared" si="690"/>
        <v>Toma estatinas</v>
      </c>
      <c r="BO1323">
        <v>0</v>
      </c>
      <c r="BP1323" t="str">
        <f t="shared" si="691"/>
        <v>Sano</v>
      </c>
      <c r="BQ1323">
        <v>0</v>
      </c>
      <c r="BR1323" t="str">
        <f t="shared" si="692"/>
        <v>Sano</v>
      </c>
    </row>
    <row r="1324" spans="1:70" x14ac:dyDescent="0.25">
      <c r="A1324" t="s">
        <v>1324</v>
      </c>
      <c r="B1324">
        <v>82</v>
      </c>
      <c r="C1324" t="str">
        <f t="shared" si="663"/>
        <v>Adulto Mayor</v>
      </c>
      <c r="D1324" t="s">
        <v>1</v>
      </c>
      <c r="E1324">
        <v>30</v>
      </c>
      <c r="F1324" t="str">
        <f t="shared" si="664"/>
        <v>Obesidad I</v>
      </c>
      <c r="G1324">
        <v>1</v>
      </c>
      <c r="H1324" t="str">
        <f t="shared" si="665"/>
        <v>Tiene herencia</v>
      </c>
      <c r="I1324">
        <v>148</v>
      </c>
      <c r="J1324">
        <v>108</v>
      </c>
      <c r="K1324">
        <v>79</v>
      </c>
      <c r="L1324" t="str">
        <f t="shared" si="666"/>
        <v>Normal</v>
      </c>
      <c r="M1324">
        <v>45</v>
      </c>
      <c r="N1324" t="str">
        <f t="shared" si="667"/>
        <v>Intermedia</v>
      </c>
      <c r="O1324">
        <v>3</v>
      </c>
      <c r="P1324" t="str">
        <f t="shared" si="668"/>
        <v>Limitacion marcada</v>
      </c>
      <c r="Q1324">
        <v>1</v>
      </c>
      <c r="R1324" t="str">
        <f t="shared" si="669"/>
        <v>Tiene cetoacidosis</v>
      </c>
      <c r="S1324">
        <v>0</v>
      </c>
      <c r="T1324" t="str">
        <f t="shared" si="670"/>
        <v>No tiene Insuficiencia</v>
      </c>
      <c r="U1324">
        <v>1</v>
      </c>
      <c r="V1324" t="str">
        <f t="shared" si="671"/>
        <v>Hipertenso</v>
      </c>
      <c r="W1324">
        <v>3.8</v>
      </c>
      <c r="X1324" t="str">
        <f t="shared" si="660"/>
        <v>Alto</v>
      </c>
      <c r="Y1324">
        <v>64</v>
      </c>
      <c r="Z1324" t="str">
        <f t="shared" si="661"/>
        <v>Elevado</v>
      </c>
      <c r="AA1324">
        <v>13</v>
      </c>
      <c r="AB1324" t="str">
        <f t="shared" si="672"/>
        <v>Fallo renal</v>
      </c>
      <c r="AC1324">
        <v>2119</v>
      </c>
      <c r="AD1324" t="str">
        <f t="shared" si="673"/>
        <v>Proteinuria</v>
      </c>
      <c r="AE1324">
        <v>1483</v>
      </c>
      <c r="AF1324" t="str">
        <f t="shared" si="674"/>
        <v>Macroalbuminuria</v>
      </c>
      <c r="AG1324">
        <v>627</v>
      </c>
      <c r="AH1324" t="str">
        <f t="shared" si="675"/>
        <v>Poliuria</v>
      </c>
      <c r="AI1324">
        <v>0</v>
      </c>
      <c r="AJ1324" t="str">
        <f t="shared" si="676"/>
        <v>No Diabetico</v>
      </c>
      <c r="AK1324">
        <v>121</v>
      </c>
      <c r="AL1324" t="str">
        <f t="shared" si="677"/>
        <v>Prediabetes</v>
      </c>
      <c r="AM1324">
        <v>10.7</v>
      </c>
      <c r="AN1324" t="str">
        <f t="shared" si="678"/>
        <v>Diabetes</v>
      </c>
      <c r="AO1324">
        <v>274</v>
      </c>
      <c r="AP1324" t="str">
        <f t="shared" si="679"/>
        <v>Riesgo</v>
      </c>
      <c r="AQ1324">
        <v>202</v>
      </c>
      <c r="AR1324" t="str">
        <f t="shared" si="680"/>
        <v>Muy alto</v>
      </c>
      <c r="AS1324">
        <v>30</v>
      </c>
      <c r="AT1324" t="str">
        <f t="shared" si="681"/>
        <v>Bajo</v>
      </c>
      <c r="AU1324">
        <v>433</v>
      </c>
      <c r="AV1324" t="str">
        <f t="shared" si="682"/>
        <v>Alto</v>
      </c>
      <c r="AW1324">
        <v>135</v>
      </c>
      <c r="AX1324" t="str">
        <f t="shared" si="683"/>
        <v>Normal</v>
      </c>
      <c r="AY1324">
        <v>6.9</v>
      </c>
      <c r="AZ1324" t="str">
        <f t="shared" si="684"/>
        <v>Alto</v>
      </c>
      <c r="BA1324">
        <v>7</v>
      </c>
      <c r="BB1324" t="str">
        <f t="shared" si="662"/>
        <v>Baja</v>
      </c>
      <c r="BC1324">
        <v>8.9</v>
      </c>
      <c r="BD1324" t="str">
        <f t="shared" si="685"/>
        <v>Normal</v>
      </c>
      <c r="BE1324">
        <v>6.1</v>
      </c>
      <c r="BF1324" t="str">
        <f t="shared" si="686"/>
        <v>Alto</v>
      </c>
      <c r="BG1324">
        <v>1</v>
      </c>
      <c r="BH1324" t="str">
        <f t="shared" si="687"/>
        <v>Toma ECA</v>
      </c>
      <c r="BI1324">
        <v>0</v>
      </c>
      <c r="BJ1324" t="str">
        <f t="shared" si="688"/>
        <v>No toma ARB</v>
      </c>
      <c r="BK1324">
        <v>1</v>
      </c>
      <c r="BL1324" t="str">
        <f t="shared" si="689"/>
        <v>Toma diureticos</v>
      </c>
      <c r="BM1324">
        <v>1</v>
      </c>
      <c r="BN1324" t="str">
        <f t="shared" si="690"/>
        <v>Toma estatinas</v>
      </c>
      <c r="BO1324">
        <v>1</v>
      </c>
      <c r="BP1324" t="str">
        <f t="shared" si="691"/>
        <v>Enfermedad renal</v>
      </c>
      <c r="BQ1324">
        <v>1</v>
      </c>
      <c r="BR1324" t="str">
        <f t="shared" si="692"/>
        <v>Enfermedad cardiovascular</v>
      </c>
    </row>
    <row r="1325" spans="1:70" x14ac:dyDescent="0.25">
      <c r="A1325" t="s">
        <v>1325</v>
      </c>
      <c r="B1325">
        <v>55</v>
      </c>
      <c r="C1325" t="str">
        <f t="shared" si="663"/>
        <v>Adulto</v>
      </c>
      <c r="D1325" t="s">
        <v>6</v>
      </c>
      <c r="E1325">
        <v>26.9</v>
      </c>
      <c r="F1325" t="str">
        <f t="shared" si="664"/>
        <v>Sobrepeso</v>
      </c>
      <c r="G1325">
        <v>0</v>
      </c>
      <c r="H1325" t="str">
        <f t="shared" si="665"/>
        <v>No tiene herencia</v>
      </c>
      <c r="I1325">
        <v>148</v>
      </c>
      <c r="J1325">
        <v>99</v>
      </c>
      <c r="K1325">
        <v>77</v>
      </c>
      <c r="L1325" t="str">
        <f t="shared" si="666"/>
        <v>Normal</v>
      </c>
      <c r="M1325">
        <v>41</v>
      </c>
      <c r="N1325" t="str">
        <f t="shared" si="667"/>
        <v>Intermedia</v>
      </c>
      <c r="O1325">
        <v>2</v>
      </c>
      <c r="P1325" t="str">
        <f t="shared" si="668"/>
        <v>Ligera limitaciones</v>
      </c>
      <c r="Q1325">
        <v>0</v>
      </c>
      <c r="R1325" t="str">
        <f t="shared" si="669"/>
        <v>No tiene cetoacidosis</v>
      </c>
      <c r="S1325">
        <v>1</v>
      </c>
      <c r="T1325" t="str">
        <f t="shared" si="670"/>
        <v>Tiene Insuficiencia</v>
      </c>
      <c r="U1325">
        <v>1</v>
      </c>
      <c r="V1325" t="str">
        <f t="shared" si="671"/>
        <v>Hipertenso</v>
      </c>
      <c r="W1325">
        <v>3.9</v>
      </c>
      <c r="X1325" t="str">
        <f t="shared" si="660"/>
        <v>Alto</v>
      </c>
      <c r="Y1325">
        <v>79</v>
      </c>
      <c r="Z1325" t="str">
        <f t="shared" si="661"/>
        <v>Elevado</v>
      </c>
      <c r="AA1325">
        <v>28</v>
      </c>
      <c r="AB1325" t="str">
        <f t="shared" si="672"/>
        <v>Dismucion grave</v>
      </c>
      <c r="AC1325">
        <v>1689</v>
      </c>
      <c r="AD1325" t="str">
        <f t="shared" si="673"/>
        <v>Proteinuria</v>
      </c>
      <c r="AE1325">
        <v>1351</v>
      </c>
      <c r="AF1325" t="str">
        <f t="shared" si="674"/>
        <v>Macroalbuminuria</v>
      </c>
      <c r="AG1325">
        <v>763</v>
      </c>
      <c r="AH1325" t="str">
        <f t="shared" si="675"/>
        <v>Poliuria</v>
      </c>
      <c r="AI1325">
        <v>1</v>
      </c>
      <c r="AJ1325" t="str">
        <f t="shared" si="676"/>
        <v>Diabetico</v>
      </c>
      <c r="AK1325">
        <v>140</v>
      </c>
      <c r="AL1325" t="str">
        <f t="shared" si="677"/>
        <v>Diabetes</v>
      </c>
      <c r="AM1325">
        <v>8.1999999999999993</v>
      </c>
      <c r="AN1325" t="str">
        <f t="shared" si="678"/>
        <v>Diabetes</v>
      </c>
      <c r="AO1325">
        <v>294</v>
      </c>
      <c r="AP1325" t="str">
        <f t="shared" si="679"/>
        <v>Riesgo</v>
      </c>
      <c r="AQ1325">
        <v>170</v>
      </c>
      <c r="AR1325" t="str">
        <f t="shared" si="680"/>
        <v>Alto</v>
      </c>
      <c r="AS1325">
        <v>33</v>
      </c>
      <c r="AT1325" t="str">
        <f t="shared" si="681"/>
        <v>Bajo</v>
      </c>
      <c r="AU1325">
        <v>406</v>
      </c>
      <c r="AV1325" t="str">
        <f t="shared" si="682"/>
        <v>Alto</v>
      </c>
      <c r="AW1325">
        <v>128</v>
      </c>
      <c r="AX1325" t="str">
        <f t="shared" si="683"/>
        <v>Bajo</v>
      </c>
      <c r="AY1325">
        <v>5.9</v>
      </c>
      <c r="AZ1325" t="str">
        <f t="shared" si="684"/>
        <v>Alto</v>
      </c>
      <c r="BA1325">
        <v>7</v>
      </c>
      <c r="BB1325" t="str">
        <f t="shared" si="662"/>
        <v>Baja</v>
      </c>
      <c r="BC1325">
        <v>7.7</v>
      </c>
      <c r="BD1325" t="str">
        <f t="shared" si="685"/>
        <v>Bajo</v>
      </c>
      <c r="BE1325">
        <v>5.8</v>
      </c>
      <c r="BF1325" t="str">
        <f t="shared" si="686"/>
        <v>Alto</v>
      </c>
      <c r="BG1325">
        <v>1</v>
      </c>
      <c r="BH1325" t="str">
        <f t="shared" si="687"/>
        <v>Toma ECA</v>
      </c>
      <c r="BI1325">
        <v>0</v>
      </c>
      <c r="BJ1325" t="str">
        <f t="shared" si="688"/>
        <v>No toma ARB</v>
      </c>
      <c r="BK1325">
        <v>0</v>
      </c>
      <c r="BL1325" t="str">
        <f t="shared" si="689"/>
        <v>No toma diureticos</v>
      </c>
      <c r="BM1325">
        <v>0</v>
      </c>
      <c r="BN1325" t="str">
        <f t="shared" si="690"/>
        <v>No toma estatinas</v>
      </c>
      <c r="BO1325">
        <v>1</v>
      </c>
      <c r="BP1325" t="str">
        <f t="shared" si="691"/>
        <v>Enfermedad renal</v>
      </c>
      <c r="BQ1325">
        <v>1</v>
      </c>
      <c r="BR1325" t="str">
        <f t="shared" si="692"/>
        <v>Enfermedad cardiovascular</v>
      </c>
    </row>
    <row r="1326" spans="1:70" x14ac:dyDescent="0.25">
      <c r="A1326" t="s">
        <v>1326</v>
      </c>
      <c r="B1326">
        <v>33</v>
      </c>
      <c r="C1326" t="str">
        <f t="shared" si="663"/>
        <v>Adulto</v>
      </c>
      <c r="D1326" t="s">
        <v>1</v>
      </c>
      <c r="E1326">
        <v>23.8</v>
      </c>
      <c r="F1326" t="str">
        <f t="shared" si="664"/>
        <v>Peso Normal</v>
      </c>
      <c r="G1326">
        <v>0</v>
      </c>
      <c r="H1326" t="str">
        <f t="shared" si="665"/>
        <v>No tiene herencia</v>
      </c>
      <c r="I1326">
        <v>105</v>
      </c>
      <c r="J1326">
        <v>67</v>
      </c>
      <c r="K1326">
        <v>80</v>
      </c>
      <c r="L1326" t="str">
        <f t="shared" si="666"/>
        <v>Normal</v>
      </c>
      <c r="M1326">
        <v>63</v>
      </c>
      <c r="N1326" t="str">
        <f t="shared" si="667"/>
        <v>Normal</v>
      </c>
      <c r="O1326">
        <v>2</v>
      </c>
      <c r="P1326" t="str">
        <f t="shared" si="668"/>
        <v>Ligera limitaciones</v>
      </c>
      <c r="Q1326">
        <v>0</v>
      </c>
      <c r="R1326" t="str">
        <f t="shared" si="669"/>
        <v>No tiene cetoacidosis</v>
      </c>
      <c r="S1326">
        <v>0</v>
      </c>
      <c r="T1326" t="str">
        <f t="shared" si="670"/>
        <v>No tiene Insuficiencia</v>
      </c>
      <c r="U1326">
        <v>1</v>
      </c>
      <c r="V1326" t="str">
        <f t="shared" si="671"/>
        <v>Hipertenso</v>
      </c>
      <c r="W1326">
        <v>1</v>
      </c>
      <c r="X1326" t="str">
        <f t="shared" si="660"/>
        <v>Normal</v>
      </c>
      <c r="Y1326">
        <v>19</v>
      </c>
      <c r="Z1326" t="str">
        <f t="shared" si="661"/>
        <v>Normal</v>
      </c>
      <c r="AA1326">
        <v>85</v>
      </c>
      <c r="AB1326" t="str">
        <f t="shared" si="672"/>
        <v>Funcion disminuida</v>
      </c>
      <c r="AC1326">
        <v>6</v>
      </c>
      <c r="AD1326" t="str">
        <f t="shared" si="673"/>
        <v>Normal</v>
      </c>
      <c r="AE1326">
        <v>4</v>
      </c>
      <c r="AF1326" t="str">
        <f t="shared" si="674"/>
        <v>Normal</v>
      </c>
      <c r="AG1326">
        <v>2023</v>
      </c>
      <c r="AH1326" t="str">
        <f t="shared" si="675"/>
        <v>Poliuria</v>
      </c>
      <c r="AI1326">
        <v>1</v>
      </c>
      <c r="AJ1326" t="str">
        <f t="shared" si="676"/>
        <v>Diabetico</v>
      </c>
      <c r="AK1326">
        <v>100</v>
      </c>
      <c r="AL1326" t="str">
        <f t="shared" si="677"/>
        <v>Prediabetes</v>
      </c>
      <c r="AM1326">
        <v>5.4</v>
      </c>
      <c r="AN1326" t="str">
        <f t="shared" si="678"/>
        <v>Normal</v>
      </c>
      <c r="AO1326">
        <v>164</v>
      </c>
      <c r="AP1326" t="str">
        <f t="shared" si="679"/>
        <v>Normal</v>
      </c>
      <c r="AQ1326">
        <v>82</v>
      </c>
      <c r="AR1326" t="str">
        <f t="shared" si="680"/>
        <v>Normal</v>
      </c>
      <c r="AS1326">
        <v>41</v>
      </c>
      <c r="AT1326" t="str">
        <f t="shared" si="681"/>
        <v>Bajo</v>
      </c>
      <c r="AU1326">
        <v>150</v>
      </c>
      <c r="AV1326" t="str">
        <f t="shared" si="682"/>
        <v>Normal</v>
      </c>
      <c r="AW1326">
        <v>139</v>
      </c>
      <c r="AX1326" t="str">
        <f t="shared" si="683"/>
        <v>Normal</v>
      </c>
      <c r="AY1326">
        <v>4.7</v>
      </c>
      <c r="AZ1326" t="str">
        <f t="shared" si="684"/>
        <v>Normal</v>
      </c>
      <c r="BA1326">
        <v>14.6</v>
      </c>
      <c r="BB1326" t="str">
        <f t="shared" si="662"/>
        <v>Normal</v>
      </c>
      <c r="BC1326">
        <v>9.1999999999999993</v>
      </c>
      <c r="BD1326" t="str">
        <f t="shared" si="685"/>
        <v>Normal</v>
      </c>
      <c r="BE1326">
        <v>2.7</v>
      </c>
      <c r="BF1326" t="str">
        <f t="shared" si="686"/>
        <v>Normal</v>
      </c>
      <c r="BG1326">
        <v>1</v>
      </c>
      <c r="BH1326" t="str">
        <f t="shared" si="687"/>
        <v>Toma ECA</v>
      </c>
      <c r="BI1326">
        <v>1</v>
      </c>
      <c r="BJ1326" t="str">
        <f t="shared" si="688"/>
        <v>Toma ARB</v>
      </c>
      <c r="BK1326">
        <v>0</v>
      </c>
      <c r="BL1326" t="str">
        <f t="shared" si="689"/>
        <v>No toma diureticos</v>
      </c>
      <c r="BM1326">
        <v>1</v>
      </c>
      <c r="BN1326" t="str">
        <f t="shared" si="690"/>
        <v>Toma estatinas</v>
      </c>
      <c r="BO1326">
        <v>0</v>
      </c>
      <c r="BP1326" t="str">
        <f t="shared" si="691"/>
        <v>Sano</v>
      </c>
      <c r="BQ1326">
        <v>0</v>
      </c>
      <c r="BR1326" t="str">
        <f t="shared" si="692"/>
        <v>Sano</v>
      </c>
    </row>
    <row r="1327" spans="1:70" x14ac:dyDescent="0.25">
      <c r="A1327" t="s">
        <v>1327</v>
      </c>
      <c r="B1327">
        <v>52</v>
      </c>
      <c r="C1327" t="str">
        <f t="shared" si="663"/>
        <v>Adulto</v>
      </c>
      <c r="D1327" t="s">
        <v>6</v>
      </c>
      <c r="E1327">
        <v>32.200000000000003</v>
      </c>
      <c r="F1327" t="str">
        <f t="shared" si="664"/>
        <v>Obesidad I</v>
      </c>
      <c r="G1327">
        <v>1</v>
      </c>
      <c r="H1327" t="str">
        <f t="shared" si="665"/>
        <v>Tiene herencia</v>
      </c>
      <c r="I1327">
        <v>172</v>
      </c>
      <c r="J1327">
        <v>90</v>
      </c>
      <c r="K1327">
        <v>102</v>
      </c>
      <c r="L1327" t="str">
        <f t="shared" si="666"/>
        <v>Taquicardia</v>
      </c>
      <c r="M1327">
        <v>41</v>
      </c>
      <c r="N1327" t="str">
        <f t="shared" si="667"/>
        <v>Intermedia</v>
      </c>
      <c r="O1327">
        <v>3</v>
      </c>
      <c r="P1327" t="str">
        <f t="shared" si="668"/>
        <v>Limitacion marcada</v>
      </c>
      <c r="Q1327">
        <v>0</v>
      </c>
      <c r="R1327" t="str">
        <f t="shared" si="669"/>
        <v>No tiene cetoacidosis</v>
      </c>
      <c r="S1327">
        <v>0</v>
      </c>
      <c r="T1327" t="str">
        <f t="shared" si="670"/>
        <v>No tiene Insuficiencia</v>
      </c>
      <c r="U1327">
        <v>1</v>
      </c>
      <c r="V1327" t="str">
        <f t="shared" si="671"/>
        <v>Hipertenso</v>
      </c>
      <c r="W1327">
        <v>4.4000000000000004</v>
      </c>
      <c r="X1327" t="str">
        <f t="shared" si="660"/>
        <v>Alto</v>
      </c>
      <c r="Y1327">
        <v>72</v>
      </c>
      <c r="Z1327" t="str">
        <f t="shared" si="661"/>
        <v>Elevado</v>
      </c>
      <c r="AA1327">
        <v>15</v>
      </c>
      <c r="AB1327" t="str">
        <f t="shared" si="672"/>
        <v>Dismucion grave</v>
      </c>
      <c r="AC1327">
        <v>435</v>
      </c>
      <c r="AD1327" t="str">
        <f t="shared" si="673"/>
        <v>Proteinuria</v>
      </c>
      <c r="AE1327">
        <v>391</v>
      </c>
      <c r="AF1327" t="str">
        <f t="shared" si="674"/>
        <v>Macroalbuminuria</v>
      </c>
      <c r="AG1327">
        <v>376</v>
      </c>
      <c r="AH1327" t="str">
        <f t="shared" si="675"/>
        <v>Oliguria</v>
      </c>
      <c r="AI1327">
        <v>1</v>
      </c>
      <c r="AJ1327" t="str">
        <f t="shared" si="676"/>
        <v>Diabetico</v>
      </c>
      <c r="AK1327">
        <v>120</v>
      </c>
      <c r="AL1327" t="str">
        <f t="shared" si="677"/>
        <v>Prediabetes</v>
      </c>
      <c r="AM1327">
        <v>10.8</v>
      </c>
      <c r="AN1327" t="str">
        <f t="shared" si="678"/>
        <v>Diabetes</v>
      </c>
      <c r="AO1327">
        <v>209</v>
      </c>
      <c r="AP1327" t="str">
        <f t="shared" si="679"/>
        <v>Alto</v>
      </c>
      <c r="AQ1327">
        <v>189</v>
      </c>
      <c r="AR1327" t="str">
        <f t="shared" si="680"/>
        <v>Alto</v>
      </c>
      <c r="AS1327">
        <v>29</v>
      </c>
      <c r="AT1327" t="str">
        <f t="shared" si="681"/>
        <v>Bajo</v>
      </c>
      <c r="AU1327">
        <v>327</v>
      </c>
      <c r="AV1327" t="str">
        <f t="shared" si="682"/>
        <v>Alto</v>
      </c>
      <c r="AW1327">
        <v>138</v>
      </c>
      <c r="AX1327" t="str">
        <f t="shared" si="683"/>
        <v>Normal</v>
      </c>
      <c r="AY1327">
        <v>6.8</v>
      </c>
      <c r="AZ1327" t="str">
        <f t="shared" si="684"/>
        <v>Alto</v>
      </c>
      <c r="BA1327">
        <v>9.8000000000000007</v>
      </c>
      <c r="BB1327" t="str">
        <f t="shared" si="662"/>
        <v>Baja</v>
      </c>
      <c r="BC1327">
        <v>8.8000000000000007</v>
      </c>
      <c r="BD1327" t="str">
        <f t="shared" si="685"/>
        <v>Normal</v>
      </c>
      <c r="BE1327">
        <v>6.5</v>
      </c>
      <c r="BF1327" t="str">
        <f t="shared" si="686"/>
        <v>Alto</v>
      </c>
      <c r="BG1327">
        <v>1</v>
      </c>
      <c r="BH1327" t="str">
        <f t="shared" si="687"/>
        <v>Toma ECA</v>
      </c>
      <c r="BI1327">
        <v>1</v>
      </c>
      <c r="BJ1327" t="str">
        <f t="shared" si="688"/>
        <v>Toma ARB</v>
      </c>
      <c r="BK1327">
        <v>1</v>
      </c>
      <c r="BL1327" t="str">
        <f t="shared" si="689"/>
        <v>Toma diureticos</v>
      </c>
      <c r="BM1327">
        <v>1</v>
      </c>
      <c r="BN1327" t="str">
        <f t="shared" si="690"/>
        <v>Toma estatinas</v>
      </c>
      <c r="BO1327">
        <v>1</v>
      </c>
      <c r="BP1327" t="str">
        <f t="shared" si="691"/>
        <v>Enfermedad renal</v>
      </c>
      <c r="BQ1327">
        <v>0</v>
      </c>
      <c r="BR1327" t="str">
        <f t="shared" si="692"/>
        <v>Sano</v>
      </c>
    </row>
    <row r="1328" spans="1:70" x14ac:dyDescent="0.25">
      <c r="A1328" t="s">
        <v>1328</v>
      </c>
      <c r="B1328">
        <v>73</v>
      </c>
      <c r="C1328" t="str">
        <f t="shared" si="663"/>
        <v>Adulto Mayor</v>
      </c>
      <c r="D1328" t="s">
        <v>6</v>
      </c>
      <c r="E1328">
        <v>30.3</v>
      </c>
      <c r="F1328" t="str">
        <f t="shared" si="664"/>
        <v>Obesidad I</v>
      </c>
      <c r="G1328">
        <v>1</v>
      </c>
      <c r="H1328" t="str">
        <f t="shared" si="665"/>
        <v>Tiene herencia</v>
      </c>
      <c r="I1328">
        <v>147</v>
      </c>
      <c r="J1328">
        <v>107</v>
      </c>
      <c r="K1328">
        <v>83</v>
      </c>
      <c r="L1328" t="str">
        <f t="shared" si="666"/>
        <v>Normal</v>
      </c>
      <c r="M1328">
        <v>49</v>
      </c>
      <c r="N1328" t="str">
        <f t="shared" si="667"/>
        <v>Intermedia</v>
      </c>
      <c r="O1328">
        <v>4</v>
      </c>
      <c r="P1328" t="str">
        <f t="shared" si="668"/>
        <v>Incapacidad</v>
      </c>
      <c r="Q1328">
        <v>0</v>
      </c>
      <c r="R1328" t="str">
        <f t="shared" si="669"/>
        <v>No tiene cetoacidosis</v>
      </c>
      <c r="S1328">
        <v>1</v>
      </c>
      <c r="T1328" t="str">
        <f t="shared" si="670"/>
        <v>Tiene Insuficiencia</v>
      </c>
      <c r="U1328">
        <v>1</v>
      </c>
      <c r="V1328" t="str">
        <f t="shared" si="671"/>
        <v>Hipertenso</v>
      </c>
      <c r="W1328">
        <v>4.5</v>
      </c>
      <c r="X1328" t="str">
        <f t="shared" si="660"/>
        <v>Alto</v>
      </c>
      <c r="Y1328">
        <v>76</v>
      </c>
      <c r="Z1328" t="str">
        <f t="shared" si="661"/>
        <v>Elevado</v>
      </c>
      <c r="AA1328">
        <v>46</v>
      </c>
      <c r="AB1328" t="str">
        <f t="shared" si="672"/>
        <v>Funcion disminuida moderada</v>
      </c>
      <c r="AC1328">
        <v>806</v>
      </c>
      <c r="AD1328" t="str">
        <f t="shared" si="673"/>
        <v>Proteinuria</v>
      </c>
      <c r="AE1328">
        <v>644</v>
      </c>
      <c r="AF1328" t="str">
        <f t="shared" si="674"/>
        <v>Macroalbuminuria</v>
      </c>
      <c r="AG1328">
        <v>478</v>
      </c>
      <c r="AH1328" t="str">
        <f t="shared" si="675"/>
        <v>Oliguria</v>
      </c>
      <c r="AI1328">
        <v>0</v>
      </c>
      <c r="AJ1328" t="str">
        <f t="shared" si="676"/>
        <v>No Diabetico</v>
      </c>
      <c r="AK1328">
        <v>127</v>
      </c>
      <c r="AL1328" t="str">
        <f t="shared" si="677"/>
        <v>Diabetes</v>
      </c>
      <c r="AM1328">
        <v>10.199999999999999</v>
      </c>
      <c r="AN1328" t="str">
        <f t="shared" si="678"/>
        <v>Diabetes</v>
      </c>
      <c r="AO1328">
        <v>222</v>
      </c>
      <c r="AP1328" t="str">
        <f t="shared" si="679"/>
        <v>Alto</v>
      </c>
      <c r="AQ1328">
        <v>183</v>
      </c>
      <c r="AR1328" t="str">
        <f t="shared" si="680"/>
        <v>Alto</v>
      </c>
      <c r="AS1328">
        <v>32</v>
      </c>
      <c r="AT1328" t="str">
        <f t="shared" si="681"/>
        <v>Bajo</v>
      </c>
      <c r="AU1328">
        <v>211</v>
      </c>
      <c r="AV1328" t="str">
        <f t="shared" si="682"/>
        <v>Alto</v>
      </c>
      <c r="AW1328">
        <v>134</v>
      </c>
      <c r="AX1328" t="str">
        <f t="shared" si="683"/>
        <v>Bajo</v>
      </c>
      <c r="AY1328">
        <v>6</v>
      </c>
      <c r="AZ1328" t="str">
        <f t="shared" si="684"/>
        <v>Alto</v>
      </c>
      <c r="BA1328">
        <v>9.3000000000000007</v>
      </c>
      <c r="BB1328" t="str">
        <f t="shared" si="662"/>
        <v>Baja</v>
      </c>
      <c r="BC1328">
        <v>7.9</v>
      </c>
      <c r="BD1328" t="str">
        <f t="shared" si="685"/>
        <v>Bajo</v>
      </c>
      <c r="BE1328">
        <v>7.3</v>
      </c>
      <c r="BF1328" t="str">
        <f t="shared" si="686"/>
        <v>Alto</v>
      </c>
      <c r="BG1328">
        <v>1</v>
      </c>
      <c r="BH1328" t="str">
        <f t="shared" si="687"/>
        <v>Toma ECA</v>
      </c>
      <c r="BI1328">
        <v>0</v>
      </c>
      <c r="BJ1328" t="str">
        <f t="shared" si="688"/>
        <v>No toma ARB</v>
      </c>
      <c r="BK1328">
        <v>0</v>
      </c>
      <c r="BL1328" t="str">
        <f t="shared" si="689"/>
        <v>No toma diureticos</v>
      </c>
      <c r="BM1328">
        <v>1</v>
      </c>
      <c r="BN1328" t="str">
        <f t="shared" si="690"/>
        <v>Toma estatinas</v>
      </c>
      <c r="BO1328">
        <v>1</v>
      </c>
      <c r="BP1328" t="str">
        <f t="shared" si="691"/>
        <v>Enfermedad renal</v>
      </c>
      <c r="BQ1328">
        <v>0</v>
      </c>
      <c r="BR1328" t="str">
        <f t="shared" si="692"/>
        <v>Sano</v>
      </c>
    </row>
    <row r="1329" spans="1:70" x14ac:dyDescent="0.25">
      <c r="A1329" t="s">
        <v>1329</v>
      </c>
      <c r="B1329">
        <v>74</v>
      </c>
      <c r="C1329" t="str">
        <f t="shared" si="663"/>
        <v>Adulto Mayor</v>
      </c>
      <c r="D1329" t="s">
        <v>1</v>
      </c>
      <c r="E1329">
        <v>29.4</v>
      </c>
      <c r="F1329" t="str">
        <f t="shared" si="664"/>
        <v>Sobrepeso</v>
      </c>
      <c r="G1329">
        <v>1</v>
      </c>
      <c r="H1329" t="str">
        <f t="shared" si="665"/>
        <v>Tiene herencia</v>
      </c>
      <c r="I1329">
        <v>148</v>
      </c>
      <c r="J1329">
        <v>109</v>
      </c>
      <c r="K1329">
        <v>97</v>
      </c>
      <c r="L1329" t="str">
        <f t="shared" si="666"/>
        <v>Normal</v>
      </c>
      <c r="M1329">
        <v>25</v>
      </c>
      <c r="N1329" t="str">
        <f t="shared" si="667"/>
        <v>Reducida</v>
      </c>
      <c r="O1329">
        <v>4</v>
      </c>
      <c r="P1329" t="str">
        <f t="shared" si="668"/>
        <v>Incapacidad</v>
      </c>
      <c r="Q1329">
        <v>0</v>
      </c>
      <c r="R1329" t="str">
        <f t="shared" si="669"/>
        <v>No tiene cetoacidosis</v>
      </c>
      <c r="S1329">
        <v>1</v>
      </c>
      <c r="T1329" t="str">
        <f t="shared" si="670"/>
        <v>Tiene Insuficiencia</v>
      </c>
      <c r="U1329">
        <v>1</v>
      </c>
      <c r="V1329" t="str">
        <f t="shared" si="671"/>
        <v>Hipertenso</v>
      </c>
      <c r="W1329">
        <v>2.6</v>
      </c>
      <c r="X1329" t="str">
        <f t="shared" si="660"/>
        <v>Alto</v>
      </c>
      <c r="Y1329">
        <v>117</v>
      </c>
      <c r="Z1329" t="str">
        <f t="shared" si="661"/>
        <v>Riesgo</v>
      </c>
      <c r="AA1329">
        <v>20</v>
      </c>
      <c r="AB1329" t="str">
        <f t="shared" si="672"/>
        <v>Dismucion grave</v>
      </c>
      <c r="AC1329">
        <v>2083</v>
      </c>
      <c r="AD1329" t="str">
        <f t="shared" si="673"/>
        <v>Proteinuria</v>
      </c>
      <c r="AE1329">
        <v>1458</v>
      </c>
      <c r="AF1329" t="str">
        <f t="shared" si="674"/>
        <v>Macroalbuminuria</v>
      </c>
      <c r="AG1329">
        <v>364</v>
      </c>
      <c r="AH1329" t="str">
        <f t="shared" si="675"/>
        <v>Oliguria</v>
      </c>
      <c r="AI1329">
        <v>1</v>
      </c>
      <c r="AJ1329" t="str">
        <f t="shared" si="676"/>
        <v>Diabetico</v>
      </c>
      <c r="AK1329">
        <v>124</v>
      </c>
      <c r="AL1329" t="str">
        <f t="shared" si="677"/>
        <v>Prediabetes</v>
      </c>
      <c r="AM1329">
        <v>10.5</v>
      </c>
      <c r="AN1329" t="str">
        <f t="shared" si="678"/>
        <v>Diabetes</v>
      </c>
      <c r="AO1329">
        <v>209</v>
      </c>
      <c r="AP1329" t="str">
        <f t="shared" si="679"/>
        <v>Alto</v>
      </c>
      <c r="AQ1329">
        <v>189</v>
      </c>
      <c r="AR1329" t="str">
        <f t="shared" si="680"/>
        <v>Alto</v>
      </c>
      <c r="AS1329">
        <v>37</v>
      </c>
      <c r="AT1329" t="str">
        <f t="shared" si="681"/>
        <v>Bajo</v>
      </c>
      <c r="AU1329">
        <v>334</v>
      </c>
      <c r="AV1329" t="str">
        <f t="shared" si="682"/>
        <v>Alto</v>
      </c>
      <c r="AW1329">
        <v>132</v>
      </c>
      <c r="AX1329" t="str">
        <f t="shared" si="683"/>
        <v>Bajo</v>
      </c>
      <c r="AY1329">
        <v>6.3</v>
      </c>
      <c r="AZ1329" t="str">
        <f t="shared" si="684"/>
        <v>Alto</v>
      </c>
      <c r="BA1329">
        <v>7.8</v>
      </c>
      <c r="BB1329" t="str">
        <f t="shared" si="662"/>
        <v>Baja</v>
      </c>
      <c r="BC1329">
        <v>8.3000000000000007</v>
      </c>
      <c r="BD1329" t="str">
        <f t="shared" si="685"/>
        <v>Bajo</v>
      </c>
      <c r="BE1329">
        <v>5.4</v>
      </c>
      <c r="BF1329" t="str">
        <f t="shared" si="686"/>
        <v>Alto</v>
      </c>
      <c r="BG1329">
        <v>1</v>
      </c>
      <c r="BH1329" t="str">
        <f t="shared" si="687"/>
        <v>Toma ECA</v>
      </c>
      <c r="BI1329">
        <v>0</v>
      </c>
      <c r="BJ1329" t="str">
        <f t="shared" si="688"/>
        <v>No toma ARB</v>
      </c>
      <c r="BK1329">
        <v>1</v>
      </c>
      <c r="BL1329" t="str">
        <f t="shared" si="689"/>
        <v>Toma diureticos</v>
      </c>
      <c r="BM1329">
        <v>0</v>
      </c>
      <c r="BN1329" t="str">
        <f t="shared" si="690"/>
        <v>No toma estatinas</v>
      </c>
      <c r="BO1329">
        <v>1</v>
      </c>
      <c r="BP1329" t="str">
        <f t="shared" si="691"/>
        <v>Enfermedad renal</v>
      </c>
      <c r="BQ1329">
        <v>0</v>
      </c>
      <c r="BR1329" t="str">
        <f t="shared" si="692"/>
        <v>Sano</v>
      </c>
    </row>
    <row r="1330" spans="1:70" x14ac:dyDescent="0.25">
      <c r="A1330" t="s">
        <v>1330</v>
      </c>
      <c r="B1330">
        <v>68</v>
      </c>
      <c r="C1330" t="str">
        <f t="shared" si="663"/>
        <v>Adulto Mayor</v>
      </c>
      <c r="D1330" t="s">
        <v>1</v>
      </c>
      <c r="E1330">
        <v>24.1</v>
      </c>
      <c r="F1330" t="str">
        <f t="shared" si="664"/>
        <v>Peso Normal</v>
      </c>
      <c r="G1330">
        <v>1</v>
      </c>
      <c r="H1330" t="str">
        <f t="shared" si="665"/>
        <v>Tiene herencia</v>
      </c>
      <c r="I1330">
        <v>111</v>
      </c>
      <c r="J1330">
        <v>78</v>
      </c>
      <c r="K1330">
        <v>61</v>
      </c>
      <c r="L1330" t="str">
        <f t="shared" si="666"/>
        <v>Normal</v>
      </c>
      <c r="M1330">
        <v>56</v>
      </c>
      <c r="N1330" t="str">
        <f t="shared" si="667"/>
        <v>Normal</v>
      </c>
      <c r="O1330">
        <v>2</v>
      </c>
      <c r="P1330" t="str">
        <f t="shared" si="668"/>
        <v>Ligera limitaciones</v>
      </c>
      <c r="Q1330">
        <v>0</v>
      </c>
      <c r="R1330" t="str">
        <f t="shared" si="669"/>
        <v>No tiene cetoacidosis</v>
      </c>
      <c r="S1330">
        <v>0</v>
      </c>
      <c r="T1330" t="str">
        <f t="shared" si="670"/>
        <v>No tiene Insuficiencia</v>
      </c>
      <c r="U1330">
        <v>0</v>
      </c>
      <c r="V1330" t="str">
        <f t="shared" si="671"/>
        <v>Normotenso</v>
      </c>
      <c r="W1330">
        <v>0.9</v>
      </c>
      <c r="X1330" t="str">
        <f t="shared" si="660"/>
        <v>Normal</v>
      </c>
      <c r="Y1330">
        <v>26</v>
      </c>
      <c r="Z1330" t="str">
        <f t="shared" si="661"/>
        <v>Normal</v>
      </c>
      <c r="AA1330">
        <v>93</v>
      </c>
      <c r="AB1330" t="str">
        <f t="shared" si="672"/>
        <v>Normal</v>
      </c>
      <c r="AC1330">
        <v>26</v>
      </c>
      <c r="AD1330" t="str">
        <f t="shared" si="673"/>
        <v>Normal</v>
      </c>
      <c r="AE1330">
        <v>20</v>
      </c>
      <c r="AF1330" t="str">
        <f t="shared" si="674"/>
        <v>Normal</v>
      </c>
      <c r="AG1330">
        <v>2041</v>
      </c>
      <c r="AH1330" t="str">
        <f t="shared" si="675"/>
        <v>Poliuria</v>
      </c>
      <c r="AI1330">
        <v>0</v>
      </c>
      <c r="AJ1330" t="str">
        <f t="shared" si="676"/>
        <v>No Diabetico</v>
      </c>
      <c r="AK1330">
        <v>116</v>
      </c>
      <c r="AL1330" t="str">
        <f t="shared" si="677"/>
        <v>Prediabetes</v>
      </c>
      <c r="AM1330">
        <v>5.4</v>
      </c>
      <c r="AN1330" t="str">
        <f t="shared" si="678"/>
        <v>Normal</v>
      </c>
      <c r="AO1330">
        <v>209</v>
      </c>
      <c r="AP1330" t="str">
        <f t="shared" si="679"/>
        <v>Alto</v>
      </c>
      <c r="AQ1330">
        <v>127</v>
      </c>
      <c r="AR1330" t="str">
        <f t="shared" si="680"/>
        <v>Casi normal</v>
      </c>
      <c r="AS1330">
        <v>58</v>
      </c>
      <c r="AT1330" t="str">
        <f t="shared" si="681"/>
        <v>Bajo</v>
      </c>
      <c r="AU1330">
        <v>163</v>
      </c>
      <c r="AV1330" t="str">
        <f t="shared" si="682"/>
        <v>Alto</v>
      </c>
      <c r="AW1330">
        <v>138</v>
      </c>
      <c r="AX1330" t="str">
        <f t="shared" si="683"/>
        <v>Normal</v>
      </c>
      <c r="AY1330">
        <v>3.9</v>
      </c>
      <c r="AZ1330" t="str">
        <f t="shared" si="684"/>
        <v>Normal</v>
      </c>
      <c r="BA1330">
        <v>14.6</v>
      </c>
      <c r="BB1330" t="str">
        <f t="shared" si="662"/>
        <v>Normal</v>
      </c>
      <c r="BC1330">
        <v>10</v>
      </c>
      <c r="BD1330" t="str">
        <f t="shared" si="685"/>
        <v>Normal</v>
      </c>
      <c r="BE1330">
        <v>3.4</v>
      </c>
      <c r="BF1330" t="str">
        <f t="shared" si="686"/>
        <v>Normal</v>
      </c>
      <c r="BG1330">
        <v>1</v>
      </c>
      <c r="BH1330" t="str">
        <f t="shared" si="687"/>
        <v>Toma ECA</v>
      </c>
      <c r="BI1330">
        <v>1</v>
      </c>
      <c r="BJ1330" t="str">
        <f t="shared" si="688"/>
        <v>Toma ARB</v>
      </c>
      <c r="BK1330">
        <v>0</v>
      </c>
      <c r="BL1330" t="str">
        <f t="shared" si="689"/>
        <v>No toma diureticos</v>
      </c>
      <c r="BM1330">
        <v>0</v>
      </c>
      <c r="BN1330" t="str">
        <f t="shared" si="690"/>
        <v>No toma estatinas</v>
      </c>
      <c r="BO1330">
        <v>0</v>
      </c>
      <c r="BP1330" t="str">
        <f t="shared" si="691"/>
        <v>Sano</v>
      </c>
      <c r="BQ1330">
        <v>0</v>
      </c>
      <c r="BR1330" t="str">
        <f t="shared" si="692"/>
        <v>Sano</v>
      </c>
    </row>
    <row r="1331" spans="1:70" x14ac:dyDescent="0.25">
      <c r="A1331" t="s">
        <v>1331</v>
      </c>
      <c r="B1331">
        <v>62</v>
      </c>
      <c r="C1331" t="str">
        <f t="shared" si="663"/>
        <v>Adulto Mayor</v>
      </c>
      <c r="D1331" t="s">
        <v>6</v>
      </c>
      <c r="E1331">
        <v>29.6</v>
      </c>
      <c r="F1331" t="str">
        <f t="shared" si="664"/>
        <v>Sobrepeso</v>
      </c>
      <c r="G1331">
        <v>0</v>
      </c>
      <c r="H1331" t="str">
        <f t="shared" si="665"/>
        <v>No tiene herencia</v>
      </c>
      <c r="I1331">
        <v>135</v>
      </c>
      <c r="J1331">
        <v>72</v>
      </c>
      <c r="K1331">
        <v>84</v>
      </c>
      <c r="L1331" t="str">
        <f t="shared" si="666"/>
        <v>Normal</v>
      </c>
      <c r="M1331">
        <v>64</v>
      </c>
      <c r="N1331" t="str">
        <f t="shared" si="667"/>
        <v>Normal</v>
      </c>
      <c r="O1331">
        <v>2</v>
      </c>
      <c r="P1331" t="str">
        <f t="shared" si="668"/>
        <v>Ligera limitaciones</v>
      </c>
      <c r="Q1331">
        <v>0</v>
      </c>
      <c r="R1331" t="str">
        <f t="shared" si="669"/>
        <v>No tiene cetoacidosis</v>
      </c>
      <c r="S1331">
        <v>0</v>
      </c>
      <c r="T1331" t="str">
        <f t="shared" si="670"/>
        <v>No tiene Insuficiencia</v>
      </c>
      <c r="U1331">
        <v>1</v>
      </c>
      <c r="V1331" t="str">
        <f t="shared" si="671"/>
        <v>Hipertenso</v>
      </c>
      <c r="W1331">
        <v>0.7</v>
      </c>
      <c r="X1331" t="str">
        <f t="shared" si="660"/>
        <v>Normal</v>
      </c>
      <c r="Y1331">
        <v>33</v>
      </c>
      <c r="Z1331" t="str">
        <f t="shared" si="661"/>
        <v>Normal</v>
      </c>
      <c r="AA1331">
        <v>94</v>
      </c>
      <c r="AB1331" t="str">
        <f t="shared" si="672"/>
        <v>Normal</v>
      </c>
      <c r="AC1331">
        <v>12</v>
      </c>
      <c r="AD1331" t="str">
        <f t="shared" si="673"/>
        <v>Normal</v>
      </c>
      <c r="AE1331">
        <v>9</v>
      </c>
      <c r="AF1331" t="str">
        <f t="shared" si="674"/>
        <v>Normal</v>
      </c>
      <c r="AG1331">
        <v>1152</v>
      </c>
      <c r="AH1331" t="str">
        <f t="shared" si="675"/>
        <v>Poliuria</v>
      </c>
      <c r="AI1331">
        <v>0</v>
      </c>
      <c r="AJ1331" t="str">
        <f t="shared" si="676"/>
        <v>No Diabetico</v>
      </c>
      <c r="AK1331">
        <v>95</v>
      </c>
      <c r="AL1331" t="str">
        <f t="shared" si="677"/>
        <v>Normal</v>
      </c>
      <c r="AM1331">
        <v>6</v>
      </c>
      <c r="AN1331" t="str">
        <f t="shared" si="678"/>
        <v>Prediabetes</v>
      </c>
      <c r="AO1331">
        <v>188</v>
      </c>
      <c r="AP1331" t="str">
        <f t="shared" si="679"/>
        <v>Normal</v>
      </c>
      <c r="AQ1331">
        <v>94</v>
      </c>
      <c r="AR1331" t="str">
        <f t="shared" si="680"/>
        <v>Normal</v>
      </c>
      <c r="AS1331">
        <v>56</v>
      </c>
      <c r="AT1331" t="str">
        <f t="shared" si="681"/>
        <v>Bajo</v>
      </c>
      <c r="AU1331">
        <v>114</v>
      </c>
      <c r="AV1331" t="str">
        <f t="shared" si="682"/>
        <v>Normal</v>
      </c>
      <c r="AW1331">
        <v>135</v>
      </c>
      <c r="AX1331" t="str">
        <f t="shared" si="683"/>
        <v>Normal</v>
      </c>
      <c r="AY1331">
        <v>3.7</v>
      </c>
      <c r="AZ1331" t="str">
        <f t="shared" si="684"/>
        <v>Normal</v>
      </c>
      <c r="BA1331">
        <v>13.3</v>
      </c>
      <c r="BB1331" t="str">
        <f t="shared" si="662"/>
        <v>Normal</v>
      </c>
      <c r="BC1331">
        <v>9.5</v>
      </c>
      <c r="BD1331" t="str">
        <f t="shared" si="685"/>
        <v>Normal</v>
      </c>
      <c r="BE1331">
        <v>4.0999999999999996</v>
      </c>
      <c r="BF1331" t="str">
        <f t="shared" si="686"/>
        <v>Normal</v>
      </c>
      <c r="BG1331">
        <v>1</v>
      </c>
      <c r="BH1331" t="str">
        <f t="shared" si="687"/>
        <v>Toma ECA</v>
      </c>
      <c r="BI1331">
        <v>1</v>
      </c>
      <c r="BJ1331" t="str">
        <f t="shared" si="688"/>
        <v>Toma ARB</v>
      </c>
      <c r="BK1331">
        <v>1</v>
      </c>
      <c r="BL1331" t="str">
        <f t="shared" si="689"/>
        <v>Toma diureticos</v>
      </c>
      <c r="BM1331">
        <v>1</v>
      </c>
      <c r="BN1331" t="str">
        <f t="shared" si="690"/>
        <v>Toma estatinas</v>
      </c>
      <c r="BO1331">
        <v>0</v>
      </c>
      <c r="BP1331" t="str">
        <f t="shared" si="691"/>
        <v>Sano</v>
      </c>
      <c r="BQ1331">
        <v>1</v>
      </c>
      <c r="BR1331" t="str">
        <f t="shared" si="692"/>
        <v>Enfermedad cardiovascular</v>
      </c>
    </row>
    <row r="1332" spans="1:70" x14ac:dyDescent="0.25">
      <c r="A1332" t="s">
        <v>1332</v>
      </c>
      <c r="B1332">
        <v>72</v>
      </c>
      <c r="C1332" t="str">
        <f t="shared" si="663"/>
        <v>Adulto Mayor</v>
      </c>
      <c r="D1332" t="s">
        <v>6</v>
      </c>
      <c r="E1332">
        <v>32.299999999999997</v>
      </c>
      <c r="F1332" t="str">
        <f t="shared" si="664"/>
        <v>Obesidad I</v>
      </c>
      <c r="G1332">
        <v>0</v>
      </c>
      <c r="H1332" t="str">
        <f t="shared" si="665"/>
        <v>No tiene herencia</v>
      </c>
      <c r="I1332">
        <v>162</v>
      </c>
      <c r="J1332">
        <v>91</v>
      </c>
      <c r="K1332">
        <v>103</v>
      </c>
      <c r="L1332" t="str">
        <f t="shared" si="666"/>
        <v>Taquicardia</v>
      </c>
      <c r="M1332">
        <v>42</v>
      </c>
      <c r="N1332" t="str">
        <f t="shared" si="667"/>
        <v>Intermedia</v>
      </c>
      <c r="O1332">
        <v>2</v>
      </c>
      <c r="P1332" t="str">
        <f t="shared" si="668"/>
        <v>Ligera limitaciones</v>
      </c>
      <c r="Q1332">
        <v>0</v>
      </c>
      <c r="R1332" t="str">
        <f t="shared" si="669"/>
        <v>No tiene cetoacidosis</v>
      </c>
      <c r="S1332">
        <v>0</v>
      </c>
      <c r="T1332" t="str">
        <f t="shared" si="670"/>
        <v>No tiene Insuficiencia</v>
      </c>
      <c r="U1332">
        <v>1</v>
      </c>
      <c r="V1332" t="str">
        <f t="shared" si="671"/>
        <v>Hipertenso</v>
      </c>
      <c r="W1332">
        <v>2.5</v>
      </c>
      <c r="X1332" t="str">
        <f t="shared" si="660"/>
        <v>Alto</v>
      </c>
      <c r="Y1332">
        <v>56</v>
      </c>
      <c r="Z1332" t="str">
        <f t="shared" si="661"/>
        <v>Elevado</v>
      </c>
      <c r="AA1332">
        <v>28</v>
      </c>
      <c r="AB1332" t="str">
        <f t="shared" si="672"/>
        <v>Dismucion grave</v>
      </c>
      <c r="AC1332">
        <v>1237</v>
      </c>
      <c r="AD1332" t="str">
        <f t="shared" si="673"/>
        <v>Proteinuria</v>
      </c>
      <c r="AE1332">
        <v>989</v>
      </c>
      <c r="AF1332" t="str">
        <f t="shared" si="674"/>
        <v>Macroalbuminuria</v>
      </c>
      <c r="AG1332">
        <v>334</v>
      </c>
      <c r="AH1332" t="str">
        <f t="shared" si="675"/>
        <v>Oliguria</v>
      </c>
      <c r="AI1332">
        <v>0</v>
      </c>
      <c r="AJ1332" t="str">
        <f t="shared" si="676"/>
        <v>No Diabetico</v>
      </c>
      <c r="AK1332">
        <v>132</v>
      </c>
      <c r="AL1332" t="str">
        <f t="shared" si="677"/>
        <v>Diabetes</v>
      </c>
      <c r="AM1332">
        <v>8.4</v>
      </c>
      <c r="AN1332" t="str">
        <f t="shared" si="678"/>
        <v>Diabetes</v>
      </c>
      <c r="AO1332">
        <v>288</v>
      </c>
      <c r="AP1332" t="str">
        <f t="shared" si="679"/>
        <v>Riesgo</v>
      </c>
      <c r="AQ1332">
        <v>195</v>
      </c>
      <c r="AR1332" t="str">
        <f t="shared" si="680"/>
        <v>Muy alto</v>
      </c>
      <c r="AS1332">
        <v>27</v>
      </c>
      <c r="AT1332" t="str">
        <f t="shared" si="681"/>
        <v>Bajo</v>
      </c>
      <c r="AU1332">
        <v>295</v>
      </c>
      <c r="AV1332" t="str">
        <f t="shared" si="682"/>
        <v>Alto</v>
      </c>
      <c r="AW1332">
        <v>132</v>
      </c>
      <c r="AX1332" t="str">
        <f t="shared" si="683"/>
        <v>Bajo</v>
      </c>
      <c r="AY1332">
        <v>7</v>
      </c>
      <c r="AZ1332" t="str">
        <f t="shared" si="684"/>
        <v>Alto</v>
      </c>
      <c r="BA1332">
        <v>10.199999999999999</v>
      </c>
      <c r="BB1332" t="str">
        <f t="shared" si="662"/>
        <v>Baja</v>
      </c>
      <c r="BC1332">
        <v>8.6999999999999993</v>
      </c>
      <c r="BD1332" t="str">
        <f t="shared" si="685"/>
        <v>Normal</v>
      </c>
      <c r="BE1332">
        <v>5.7</v>
      </c>
      <c r="BF1332" t="str">
        <f t="shared" si="686"/>
        <v>Alto</v>
      </c>
      <c r="BG1332">
        <v>0</v>
      </c>
      <c r="BH1332" t="str">
        <f t="shared" si="687"/>
        <v>No Toma ECA</v>
      </c>
      <c r="BI1332">
        <v>1</v>
      </c>
      <c r="BJ1332" t="str">
        <f t="shared" si="688"/>
        <v>Toma ARB</v>
      </c>
      <c r="BK1332">
        <v>1</v>
      </c>
      <c r="BL1332" t="str">
        <f t="shared" si="689"/>
        <v>Toma diureticos</v>
      </c>
      <c r="BM1332">
        <v>0</v>
      </c>
      <c r="BN1332" t="str">
        <f t="shared" si="690"/>
        <v>No toma estatinas</v>
      </c>
      <c r="BO1332">
        <v>1</v>
      </c>
      <c r="BP1332" t="str">
        <f t="shared" si="691"/>
        <v>Enfermedad renal</v>
      </c>
      <c r="BQ1332">
        <v>0</v>
      </c>
      <c r="BR1332" t="str">
        <f t="shared" si="692"/>
        <v>Sano</v>
      </c>
    </row>
    <row r="1333" spans="1:70" x14ac:dyDescent="0.25">
      <c r="A1333" t="s">
        <v>1333</v>
      </c>
      <c r="B1333">
        <v>59</v>
      </c>
      <c r="C1333" t="str">
        <f t="shared" si="663"/>
        <v>Adulto</v>
      </c>
      <c r="D1333" t="s">
        <v>6</v>
      </c>
      <c r="E1333">
        <v>33</v>
      </c>
      <c r="F1333" t="str">
        <f t="shared" si="664"/>
        <v>Obesidad I</v>
      </c>
      <c r="G1333">
        <v>1</v>
      </c>
      <c r="H1333" t="str">
        <f t="shared" si="665"/>
        <v>Tiene herencia</v>
      </c>
      <c r="I1333">
        <v>171</v>
      </c>
      <c r="J1333">
        <v>106</v>
      </c>
      <c r="K1333">
        <v>91</v>
      </c>
      <c r="L1333" t="str">
        <f t="shared" si="666"/>
        <v>Normal</v>
      </c>
      <c r="M1333">
        <v>27</v>
      </c>
      <c r="N1333" t="str">
        <f t="shared" si="667"/>
        <v>Reducida</v>
      </c>
      <c r="O1333">
        <v>2</v>
      </c>
      <c r="P1333" t="str">
        <f t="shared" si="668"/>
        <v>Ligera limitaciones</v>
      </c>
      <c r="Q1333">
        <v>0</v>
      </c>
      <c r="R1333" t="str">
        <f t="shared" si="669"/>
        <v>No tiene cetoacidosis</v>
      </c>
      <c r="S1333">
        <v>0</v>
      </c>
      <c r="T1333" t="str">
        <f t="shared" si="670"/>
        <v>No tiene Insuficiencia</v>
      </c>
      <c r="U1333">
        <v>1</v>
      </c>
      <c r="V1333" t="str">
        <f t="shared" si="671"/>
        <v>Hipertenso</v>
      </c>
      <c r="W1333">
        <v>2.8</v>
      </c>
      <c r="X1333" t="str">
        <f t="shared" si="660"/>
        <v>Alto</v>
      </c>
      <c r="Y1333">
        <v>68</v>
      </c>
      <c r="Z1333" t="str">
        <f t="shared" si="661"/>
        <v>Elevado</v>
      </c>
      <c r="AA1333">
        <v>43</v>
      </c>
      <c r="AB1333" t="str">
        <f t="shared" si="672"/>
        <v>Funcion disminuida moderada</v>
      </c>
      <c r="AC1333">
        <v>2655</v>
      </c>
      <c r="AD1333" t="str">
        <f t="shared" si="673"/>
        <v>Proteinuria</v>
      </c>
      <c r="AE1333">
        <v>2389</v>
      </c>
      <c r="AF1333" t="str">
        <f t="shared" si="674"/>
        <v>Macroalbuminuria</v>
      </c>
      <c r="AG1333">
        <v>603</v>
      </c>
      <c r="AH1333" t="str">
        <f t="shared" si="675"/>
        <v>Poliuria</v>
      </c>
      <c r="AI1333">
        <v>1</v>
      </c>
      <c r="AJ1333" t="str">
        <f t="shared" si="676"/>
        <v>Diabetico</v>
      </c>
      <c r="AK1333">
        <v>174</v>
      </c>
      <c r="AL1333" t="str">
        <f t="shared" si="677"/>
        <v>Diabetes</v>
      </c>
      <c r="AM1333">
        <v>9.1</v>
      </c>
      <c r="AN1333" t="str">
        <f t="shared" si="678"/>
        <v>Diabetes</v>
      </c>
      <c r="AO1333">
        <v>304</v>
      </c>
      <c r="AP1333" t="str">
        <f t="shared" si="679"/>
        <v>Riesgo</v>
      </c>
      <c r="AQ1333">
        <v>198</v>
      </c>
      <c r="AR1333" t="str">
        <f t="shared" si="680"/>
        <v>Muy alto</v>
      </c>
      <c r="AS1333">
        <v>42</v>
      </c>
      <c r="AT1333" t="str">
        <f t="shared" si="681"/>
        <v>Bajo</v>
      </c>
      <c r="AU1333">
        <v>297</v>
      </c>
      <c r="AV1333" t="str">
        <f t="shared" si="682"/>
        <v>Alto</v>
      </c>
      <c r="AW1333">
        <v>134</v>
      </c>
      <c r="AX1333" t="str">
        <f t="shared" si="683"/>
        <v>Bajo</v>
      </c>
      <c r="AY1333">
        <v>5.2</v>
      </c>
      <c r="AZ1333" t="str">
        <f t="shared" si="684"/>
        <v>Alto</v>
      </c>
      <c r="BA1333">
        <v>10.8</v>
      </c>
      <c r="BB1333" t="str">
        <f t="shared" si="662"/>
        <v>Baja</v>
      </c>
      <c r="BC1333">
        <v>8.4</v>
      </c>
      <c r="BD1333" t="str">
        <f t="shared" si="685"/>
        <v>Bajo</v>
      </c>
      <c r="BE1333">
        <v>7.2</v>
      </c>
      <c r="BF1333" t="str">
        <f t="shared" si="686"/>
        <v>Alto</v>
      </c>
      <c r="BG1333">
        <v>1</v>
      </c>
      <c r="BH1333" t="str">
        <f t="shared" si="687"/>
        <v>Toma ECA</v>
      </c>
      <c r="BI1333">
        <v>1</v>
      </c>
      <c r="BJ1333" t="str">
        <f t="shared" si="688"/>
        <v>Toma ARB</v>
      </c>
      <c r="BK1333">
        <v>0</v>
      </c>
      <c r="BL1333" t="str">
        <f t="shared" si="689"/>
        <v>No toma diureticos</v>
      </c>
      <c r="BM1333">
        <v>1</v>
      </c>
      <c r="BN1333" t="str">
        <f t="shared" si="690"/>
        <v>Toma estatinas</v>
      </c>
      <c r="BO1333">
        <v>1</v>
      </c>
      <c r="BP1333" t="str">
        <f t="shared" si="691"/>
        <v>Enfermedad renal</v>
      </c>
      <c r="BQ1333">
        <v>1</v>
      </c>
      <c r="BR1333" t="str">
        <f t="shared" si="692"/>
        <v>Enfermedad cardiovascular</v>
      </c>
    </row>
    <row r="1334" spans="1:70" x14ac:dyDescent="0.25">
      <c r="A1334" t="s">
        <v>1334</v>
      </c>
      <c r="B1334">
        <v>85</v>
      </c>
      <c r="C1334" t="str">
        <f t="shared" si="663"/>
        <v>Adulto Mayor</v>
      </c>
      <c r="D1334" t="s">
        <v>1</v>
      </c>
      <c r="E1334">
        <v>32.1</v>
      </c>
      <c r="F1334" t="str">
        <f t="shared" si="664"/>
        <v>Obesidad I</v>
      </c>
      <c r="G1334">
        <v>1</v>
      </c>
      <c r="H1334" t="str">
        <f t="shared" si="665"/>
        <v>Tiene herencia</v>
      </c>
      <c r="I1334">
        <v>165</v>
      </c>
      <c r="J1334">
        <v>100</v>
      </c>
      <c r="K1334">
        <v>75</v>
      </c>
      <c r="L1334" t="str">
        <f t="shared" si="666"/>
        <v>Normal</v>
      </c>
      <c r="M1334">
        <v>29</v>
      </c>
      <c r="N1334" t="str">
        <f t="shared" si="667"/>
        <v>Reducida</v>
      </c>
      <c r="O1334">
        <v>4</v>
      </c>
      <c r="P1334" t="str">
        <f t="shared" si="668"/>
        <v>Incapacidad</v>
      </c>
      <c r="Q1334">
        <v>0</v>
      </c>
      <c r="R1334" t="str">
        <f t="shared" si="669"/>
        <v>No tiene cetoacidosis</v>
      </c>
      <c r="S1334">
        <v>0</v>
      </c>
      <c r="T1334" t="str">
        <f t="shared" si="670"/>
        <v>No tiene Insuficiencia</v>
      </c>
      <c r="U1334">
        <v>1</v>
      </c>
      <c r="V1334" t="str">
        <f t="shared" si="671"/>
        <v>Hipertenso</v>
      </c>
      <c r="W1334">
        <v>4.7</v>
      </c>
      <c r="X1334" t="str">
        <f t="shared" si="660"/>
        <v>Alto</v>
      </c>
      <c r="Y1334">
        <v>80</v>
      </c>
      <c r="Z1334" t="str">
        <f t="shared" si="661"/>
        <v>Elevado</v>
      </c>
      <c r="AA1334">
        <v>11</v>
      </c>
      <c r="AB1334" t="str">
        <f t="shared" si="672"/>
        <v>Fallo renal</v>
      </c>
      <c r="AC1334">
        <v>1508</v>
      </c>
      <c r="AD1334" t="str">
        <f t="shared" si="673"/>
        <v>Proteinuria</v>
      </c>
      <c r="AE1334">
        <v>1357</v>
      </c>
      <c r="AF1334" t="str">
        <f t="shared" si="674"/>
        <v>Macroalbuminuria</v>
      </c>
      <c r="AG1334">
        <v>709</v>
      </c>
      <c r="AH1334" t="str">
        <f t="shared" si="675"/>
        <v>Poliuria</v>
      </c>
      <c r="AI1334">
        <v>1</v>
      </c>
      <c r="AJ1334" t="str">
        <f t="shared" si="676"/>
        <v>Diabetico</v>
      </c>
      <c r="AK1334">
        <v>157</v>
      </c>
      <c r="AL1334" t="str">
        <f t="shared" si="677"/>
        <v>Diabetes</v>
      </c>
      <c r="AM1334">
        <v>8.6999999999999993</v>
      </c>
      <c r="AN1334" t="str">
        <f t="shared" si="678"/>
        <v>Diabetes</v>
      </c>
      <c r="AO1334">
        <v>291</v>
      </c>
      <c r="AP1334" t="str">
        <f t="shared" si="679"/>
        <v>Riesgo</v>
      </c>
      <c r="AQ1334">
        <v>157</v>
      </c>
      <c r="AR1334" t="str">
        <f t="shared" si="680"/>
        <v>Limite alto</v>
      </c>
      <c r="AS1334">
        <v>29</v>
      </c>
      <c r="AT1334" t="str">
        <f t="shared" si="681"/>
        <v>Bajo</v>
      </c>
      <c r="AU1334">
        <v>287</v>
      </c>
      <c r="AV1334" t="str">
        <f t="shared" si="682"/>
        <v>Alto</v>
      </c>
      <c r="AW1334">
        <v>133</v>
      </c>
      <c r="AX1334" t="str">
        <f t="shared" si="683"/>
        <v>Bajo</v>
      </c>
      <c r="AY1334">
        <v>6</v>
      </c>
      <c r="AZ1334" t="str">
        <f t="shared" si="684"/>
        <v>Alto</v>
      </c>
      <c r="BA1334">
        <v>7.8</v>
      </c>
      <c r="BB1334" t="str">
        <f t="shared" si="662"/>
        <v>Baja</v>
      </c>
      <c r="BC1334">
        <v>8.6999999999999993</v>
      </c>
      <c r="BD1334" t="str">
        <f t="shared" si="685"/>
        <v>Normal</v>
      </c>
      <c r="BE1334">
        <v>6.8</v>
      </c>
      <c r="BF1334" t="str">
        <f t="shared" si="686"/>
        <v>Alto</v>
      </c>
      <c r="BG1334">
        <v>0</v>
      </c>
      <c r="BH1334" t="str">
        <f t="shared" si="687"/>
        <v>No Toma ECA</v>
      </c>
      <c r="BI1334">
        <v>0</v>
      </c>
      <c r="BJ1334" t="str">
        <f t="shared" si="688"/>
        <v>No toma ARB</v>
      </c>
      <c r="BK1334">
        <v>1</v>
      </c>
      <c r="BL1334" t="str">
        <f t="shared" si="689"/>
        <v>Toma diureticos</v>
      </c>
      <c r="BM1334">
        <v>1</v>
      </c>
      <c r="BN1334" t="str">
        <f t="shared" si="690"/>
        <v>Toma estatinas</v>
      </c>
      <c r="BO1334">
        <v>1</v>
      </c>
      <c r="BP1334" t="str">
        <f t="shared" si="691"/>
        <v>Enfermedad renal</v>
      </c>
      <c r="BQ1334">
        <v>1</v>
      </c>
      <c r="BR1334" t="str">
        <f t="shared" si="692"/>
        <v>Enfermedad cardiovascular</v>
      </c>
    </row>
    <row r="1335" spans="1:70" x14ac:dyDescent="0.25">
      <c r="A1335" t="s">
        <v>1335</v>
      </c>
      <c r="B1335">
        <v>67</v>
      </c>
      <c r="C1335" t="str">
        <f t="shared" si="663"/>
        <v>Adulto Mayor</v>
      </c>
      <c r="D1335" t="s">
        <v>6</v>
      </c>
      <c r="E1335">
        <v>33</v>
      </c>
      <c r="F1335" t="str">
        <f t="shared" si="664"/>
        <v>Obesidad I</v>
      </c>
      <c r="G1335">
        <v>0</v>
      </c>
      <c r="H1335" t="str">
        <f t="shared" si="665"/>
        <v>No tiene herencia</v>
      </c>
      <c r="I1335">
        <v>188</v>
      </c>
      <c r="J1335">
        <v>96</v>
      </c>
      <c r="K1335">
        <v>104</v>
      </c>
      <c r="L1335" t="str">
        <f t="shared" si="666"/>
        <v>Taquicardia</v>
      </c>
      <c r="M1335">
        <v>44</v>
      </c>
      <c r="N1335" t="str">
        <f t="shared" si="667"/>
        <v>Intermedia</v>
      </c>
      <c r="O1335">
        <v>2</v>
      </c>
      <c r="P1335" t="str">
        <f t="shared" si="668"/>
        <v>Ligera limitaciones</v>
      </c>
      <c r="Q1335">
        <v>0</v>
      </c>
      <c r="R1335" t="str">
        <f t="shared" si="669"/>
        <v>No tiene cetoacidosis</v>
      </c>
      <c r="S1335">
        <v>1</v>
      </c>
      <c r="T1335" t="str">
        <f t="shared" si="670"/>
        <v>Tiene Insuficiencia</v>
      </c>
      <c r="U1335">
        <v>1</v>
      </c>
      <c r="V1335" t="str">
        <f t="shared" si="671"/>
        <v>Hipertenso</v>
      </c>
      <c r="W1335">
        <v>1.6</v>
      </c>
      <c r="X1335" t="str">
        <f t="shared" si="660"/>
        <v>Alto</v>
      </c>
      <c r="Y1335">
        <v>72</v>
      </c>
      <c r="Z1335" t="str">
        <f t="shared" si="661"/>
        <v>Elevado</v>
      </c>
      <c r="AA1335">
        <v>13</v>
      </c>
      <c r="AB1335" t="str">
        <f t="shared" si="672"/>
        <v>Fallo renal</v>
      </c>
      <c r="AC1335">
        <v>2701</v>
      </c>
      <c r="AD1335" t="str">
        <f t="shared" si="673"/>
        <v>Proteinuria</v>
      </c>
      <c r="AE1335">
        <v>2430</v>
      </c>
      <c r="AF1335" t="str">
        <f t="shared" si="674"/>
        <v>Macroalbuminuria</v>
      </c>
      <c r="AG1335">
        <v>569</v>
      </c>
      <c r="AH1335" t="str">
        <f t="shared" si="675"/>
        <v>Poliuria</v>
      </c>
      <c r="AI1335">
        <v>1</v>
      </c>
      <c r="AJ1335" t="str">
        <f t="shared" si="676"/>
        <v>Diabetico</v>
      </c>
      <c r="AK1335">
        <v>177</v>
      </c>
      <c r="AL1335" t="str">
        <f t="shared" si="677"/>
        <v>Diabetes</v>
      </c>
      <c r="AM1335">
        <v>10</v>
      </c>
      <c r="AN1335" t="str">
        <f t="shared" si="678"/>
        <v>Diabetes</v>
      </c>
      <c r="AO1335">
        <v>249</v>
      </c>
      <c r="AP1335" t="str">
        <f t="shared" si="679"/>
        <v>Riesgo</v>
      </c>
      <c r="AQ1335">
        <v>196</v>
      </c>
      <c r="AR1335" t="str">
        <f t="shared" si="680"/>
        <v>Muy alto</v>
      </c>
      <c r="AS1335">
        <v>45</v>
      </c>
      <c r="AT1335" t="str">
        <f t="shared" si="681"/>
        <v>Bajo</v>
      </c>
      <c r="AU1335">
        <v>387</v>
      </c>
      <c r="AV1335" t="str">
        <f t="shared" si="682"/>
        <v>Alto</v>
      </c>
      <c r="AW1335">
        <v>127</v>
      </c>
      <c r="AX1335" t="str">
        <f t="shared" si="683"/>
        <v>Bajo</v>
      </c>
      <c r="AY1335">
        <v>6.8</v>
      </c>
      <c r="AZ1335" t="str">
        <f t="shared" si="684"/>
        <v>Alto</v>
      </c>
      <c r="BA1335">
        <v>8.3000000000000007</v>
      </c>
      <c r="BB1335" t="str">
        <f t="shared" si="662"/>
        <v>Baja</v>
      </c>
      <c r="BC1335">
        <v>8</v>
      </c>
      <c r="BD1335" t="str">
        <f t="shared" si="685"/>
        <v>Bajo</v>
      </c>
      <c r="BE1335">
        <v>6.2</v>
      </c>
      <c r="BF1335" t="str">
        <f t="shared" si="686"/>
        <v>Alto</v>
      </c>
      <c r="BG1335">
        <v>1</v>
      </c>
      <c r="BH1335" t="str">
        <f t="shared" si="687"/>
        <v>Toma ECA</v>
      </c>
      <c r="BI1335">
        <v>0</v>
      </c>
      <c r="BJ1335" t="str">
        <f t="shared" si="688"/>
        <v>No toma ARB</v>
      </c>
      <c r="BK1335">
        <v>1</v>
      </c>
      <c r="BL1335" t="str">
        <f t="shared" si="689"/>
        <v>Toma diureticos</v>
      </c>
      <c r="BM1335">
        <v>1</v>
      </c>
      <c r="BN1335" t="str">
        <f t="shared" si="690"/>
        <v>Toma estatinas</v>
      </c>
      <c r="BO1335">
        <v>1</v>
      </c>
      <c r="BP1335" t="str">
        <f t="shared" si="691"/>
        <v>Enfermedad renal</v>
      </c>
      <c r="BQ1335">
        <v>1</v>
      </c>
      <c r="BR1335" t="str">
        <f t="shared" si="692"/>
        <v>Enfermedad cardiovascular</v>
      </c>
    </row>
    <row r="1336" spans="1:70" x14ac:dyDescent="0.25">
      <c r="A1336" t="s">
        <v>1336</v>
      </c>
      <c r="B1336">
        <v>79</v>
      </c>
      <c r="C1336" t="str">
        <f t="shared" si="663"/>
        <v>Adulto Mayor</v>
      </c>
      <c r="D1336" t="s">
        <v>6</v>
      </c>
      <c r="E1336">
        <v>37.700000000000003</v>
      </c>
      <c r="F1336" t="str">
        <f t="shared" si="664"/>
        <v>Obesidad II</v>
      </c>
      <c r="G1336">
        <v>0</v>
      </c>
      <c r="H1336" t="str">
        <f t="shared" si="665"/>
        <v>No tiene herencia</v>
      </c>
      <c r="I1336">
        <v>188</v>
      </c>
      <c r="J1336">
        <v>98</v>
      </c>
      <c r="K1336">
        <v>80</v>
      </c>
      <c r="L1336" t="str">
        <f t="shared" si="666"/>
        <v>Normal</v>
      </c>
      <c r="M1336">
        <v>25</v>
      </c>
      <c r="N1336" t="str">
        <f t="shared" si="667"/>
        <v>Reducida</v>
      </c>
      <c r="O1336">
        <v>2</v>
      </c>
      <c r="P1336" t="str">
        <f t="shared" si="668"/>
        <v>Ligera limitaciones</v>
      </c>
      <c r="Q1336">
        <v>0</v>
      </c>
      <c r="R1336" t="str">
        <f t="shared" si="669"/>
        <v>No tiene cetoacidosis</v>
      </c>
      <c r="S1336">
        <v>0</v>
      </c>
      <c r="T1336" t="str">
        <f t="shared" si="670"/>
        <v>No tiene Insuficiencia</v>
      </c>
      <c r="U1336">
        <v>1</v>
      </c>
      <c r="V1336" t="str">
        <f t="shared" si="671"/>
        <v>Hipertenso</v>
      </c>
      <c r="W1336">
        <v>4.3</v>
      </c>
      <c r="X1336" t="str">
        <f t="shared" si="660"/>
        <v>Alto</v>
      </c>
      <c r="Y1336">
        <v>114</v>
      </c>
      <c r="Z1336" t="str">
        <f t="shared" si="661"/>
        <v>Riesgo</v>
      </c>
      <c r="AA1336">
        <v>54</v>
      </c>
      <c r="AB1336" t="str">
        <f t="shared" si="672"/>
        <v>Funcion disminuida moderada</v>
      </c>
      <c r="AC1336">
        <v>2640</v>
      </c>
      <c r="AD1336" t="str">
        <f t="shared" si="673"/>
        <v>Proteinuria</v>
      </c>
      <c r="AE1336">
        <v>2112</v>
      </c>
      <c r="AF1336" t="str">
        <f t="shared" si="674"/>
        <v>Macroalbuminuria</v>
      </c>
      <c r="AG1336">
        <v>506</v>
      </c>
      <c r="AH1336" t="str">
        <f t="shared" si="675"/>
        <v>Poliuria</v>
      </c>
      <c r="AI1336">
        <v>1</v>
      </c>
      <c r="AJ1336" t="str">
        <f t="shared" si="676"/>
        <v>Diabetico</v>
      </c>
      <c r="AK1336">
        <v>130</v>
      </c>
      <c r="AL1336" t="str">
        <f t="shared" si="677"/>
        <v>Diabetes</v>
      </c>
      <c r="AM1336">
        <v>10.1</v>
      </c>
      <c r="AN1336" t="str">
        <f t="shared" si="678"/>
        <v>Diabetes</v>
      </c>
      <c r="AO1336">
        <v>204</v>
      </c>
      <c r="AP1336" t="str">
        <f t="shared" si="679"/>
        <v>Alto</v>
      </c>
      <c r="AQ1336">
        <v>137</v>
      </c>
      <c r="AR1336" t="str">
        <f t="shared" si="680"/>
        <v>Limite alto</v>
      </c>
      <c r="AS1336">
        <v>29</v>
      </c>
      <c r="AT1336" t="str">
        <f t="shared" si="681"/>
        <v>Bajo</v>
      </c>
      <c r="AU1336">
        <v>189</v>
      </c>
      <c r="AV1336" t="str">
        <f t="shared" si="682"/>
        <v>Alto</v>
      </c>
      <c r="AW1336">
        <v>139</v>
      </c>
      <c r="AX1336" t="str">
        <f t="shared" si="683"/>
        <v>Normal</v>
      </c>
      <c r="AY1336">
        <v>5.2</v>
      </c>
      <c r="AZ1336" t="str">
        <f t="shared" si="684"/>
        <v>Alto</v>
      </c>
      <c r="BA1336">
        <v>9.1999999999999993</v>
      </c>
      <c r="BB1336" t="str">
        <f t="shared" si="662"/>
        <v>Baja</v>
      </c>
      <c r="BC1336">
        <v>7.6</v>
      </c>
      <c r="BD1336" t="str">
        <f t="shared" si="685"/>
        <v>Bajo</v>
      </c>
      <c r="BE1336">
        <v>6.4</v>
      </c>
      <c r="BF1336" t="str">
        <f t="shared" si="686"/>
        <v>Alto</v>
      </c>
      <c r="BG1336">
        <v>0</v>
      </c>
      <c r="BH1336" t="str">
        <f t="shared" si="687"/>
        <v>No Toma ECA</v>
      </c>
      <c r="BI1336">
        <v>0</v>
      </c>
      <c r="BJ1336" t="str">
        <f t="shared" si="688"/>
        <v>No toma ARB</v>
      </c>
      <c r="BK1336">
        <v>0</v>
      </c>
      <c r="BL1336" t="str">
        <f t="shared" si="689"/>
        <v>No toma diureticos</v>
      </c>
      <c r="BM1336">
        <v>1</v>
      </c>
      <c r="BN1336" t="str">
        <f t="shared" si="690"/>
        <v>Toma estatinas</v>
      </c>
      <c r="BO1336">
        <v>1</v>
      </c>
      <c r="BP1336" t="str">
        <f t="shared" si="691"/>
        <v>Enfermedad renal</v>
      </c>
      <c r="BQ1336">
        <v>1</v>
      </c>
      <c r="BR1336" t="str">
        <f t="shared" si="692"/>
        <v>Enfermedad cardiovascular</v>
      </c>
    </row>
    <row r="1337" spans="1:70" x14ac:dyDescent="0.25">
      <c r="A1337" t="s">
        <v>1337</v>
      </c>
      <c r="B1337">
        <v>57</v>
      </c>
      <c r="C1337" t="str">
        <f t="shared" si="663"/>
        <v>Adulto</v>
      </c>
      <c r="D1337" t="s">
        <v>6</v>
      </c>
      <c r="E1337">
        <v>33.700000000000003</v>
      </c>
      <c r="F1337" t="str">
        <f t="shared" si="664"/>
        <v>Obesidad I</v>
      </c>
      <c r="G1337">
        <v>1</v>
      </c>
      <c r="H1337" t="str">
        <f t="shared" si="665"/>
        <v>Tiene herencia</v>
      </c>
      <c r="I1337">
        <v>182</v>
      </c>
      <c r="J1337">
        <v>99</v>
      </c>
      <c r="K1337">
        <v>75</v>
      </c>
      <c r="L1337" t="str">
        <f t="shared" si="666"/>
        <v>Normal</v>
      </c>
      <c r="M1337">
        <v>28</v>
      </c>
      <c r="N1337" t="str">
        <f t="shared" si="667"/>
        <v>Reducida</v>
      </c>
      <c r="O1337">
        <v>3</v>
      </c>
      <c r="P1337" t="str">
        <f t="shared" si="668"/>
        <v>Limitacion marcada</v>
      </c>
      <c r="Q1337">
        <v>0</v>
      </c>
      <c r="R1337" t="str">
        <f t="shared" si="669"/>
        <v>No tiene cetoacidosis</v>
      </c>
      <c r="S1337">
        <v>1</v>
      </c>
      <c r="T1337" t="str">
        <f t="shared" si="670"/>
        <v>Tiene Insuficiencia</v>
      </c>
      <c r="U1337">
        <v>1</v>
      </c>
      <c r="V1337" t="str">
        <f t="shared" si="671"/>
        <v>Hipertenso</v>
      </c>
      <c r="W1337">
        <v>4</v>
      </c>
      <c r="X1337" t="str">
        <f t="shared" si="660"/>
        <v>Alto</v>
      </c>
      <c r="Y1337">
        <v>109</v>
      </c>
      <c r="Z1337" t="str">
        <f t="shared" si="661"/>
        <v>Riesgo</v>
      </c>
      <c r="AA1337">
        <v>45</v>
      </c>
      <c r="AB1337" t="str">
        <f t="shared" si="672"/>
        <v>Funcion disminuida moderada</v>
      </c>
      <c r="AC1337">
        <v>707</v>
      </c>
      <c r="AD1337" t="str">
        <f t="shared" si="673"/>
        <v>Proteinuria</v>
      </c>
      <c r="AE1337">
        <v>565</v>
      </c>
      <c r="AF1337" t="str">
        <f t="shared" si="674"/>
        <v>Macroalbuminuria</v>
      </c>
      <c r="AG1337">
        <v>454</v>
      </c>
      <c r="AH1337" t="str">
        <f t="shared" si="675"/>
        <v>Oliguria</v>
      </c>
      <c r="AI1337">
        <v>0</v>
      </c>
      <c r="AJ1337" t="str">
        <f t="shared" si="676"/>
        <v>No Diabetico</v>
      </c>
      <c r="AK1337">
        <v>169</v>
      </c>
      <c r="AL1337" t="str">
        <f t="shared" si="677"/>
        <v>Diabetes</v>
      </c>
      <c r="AM1337">
        <v>7.4</v>
      </c>
      <c r="AN1337" t="str">
        <f t="shared" si="678"/>
        <v>Diabetes</v>
      </c>
      <c r="AO1337">
        <v>228</v>
      </c>
      <c r="AP1337" t="str">
        <f t="shared" si="679"/>
        <v>Alto</v>
      </c>
      <c r="AQ1337">
        <v>134</v>
      </c>
      <c r="AR1337" t="str">
        <f t="shared" si="680"/>
        <v>Limite alto</v>
      </c>
      <c r="AS1337">
        <v>35</v>
      </c>
      <c r="AT1337" t="str">
        <f t="shared" si="681"/>
        <v>Bajo</v>
      </c>
      <c r="AU1337">
        <v>387</v>
      </c>
      <c r="AV1337" t="str">
        <f t="shared" si="682"/>
        <v>Alto</v>
      </c>
      <c r="AW1337">
        <v>128</v>
      </c>
      <c r="AX1337" t="str">
        <f t="shared" si="683"/>
        <v>Bajo</v>
      </c>
      <c r="AY1337">
        <v>5</v>
      </c>
      <c r="AZ1337" t="str">
        <f t="shared" si="684"/>
        <v>Normal</v>
      </c>
      <c r="BA1337">
        <v>7.7</v>
      </c>
      <c r="BB1337" t="str">
        <f t="shared" si="662"/>
        <v>Baja</v>
      </c>
      <c r="BC1337">
        <v>8.6999999999999993</v>
      </c>
      <c r="BD1337" t="str">
        <f t="shared" si="685"/>
        <v>Normal</v>
      </c>
      <c r="BE1337">
        <v>7.2</v>
      </c>
      <c r="BF1337" t="str">
        <f t="shared" si="686"/>
        <v>Alto</v>
      </c>
      <c r="BG1337">
        <v>0</v>
      </c>
      <c r="BH1337" t="str">
        <f t="shared" si="687"/>
        <v>No Toma ECA</v>
      </c>
      <c r="BI1337">
        <v>0</v>
      </c>
      <c r="BJ1337" t="str">
        <f t="shared" si="688"/>
        <v>No toma ARB</v>
      </c>
      <c r="BK1337">
        <v>1</v>
      </c>
      <c r="BL1337" t="str">
        <f t="shared" si="689"/>
        <v>Toma diureticos</v>
      </c>
      <c r="BM1337">
        <v>1</v>
      </c>
      <c r="BN1337" t="str">
        <f t="shared" si="690"/>
        <v>Toma estatinas</v>
      </c>
      <c r="BO1337">
        <v>1</v>
      </c>
      <c r="BP1337" t="str">
        <f t="shared" si="691"/>
        <v>Enfermedad renal</v>
      </c>
      <c r="BQ1337">
        <v>1</v>
      </c>
      <c r="BR1337" t="str">
        <f t="shared" si="692"/>
        <v>Enfermedad cardiovascular</v>
      </c>
    </row>
    <row r="1338" spans="1:70" x14ac:dyDescent="0.25">
      <c r="A1338" t="s">
        <v>1338</v>
      </c>
      <c r="B1338">
        <v>52</v>
      </c>
      <c r="C1338" t="str">
        <f t="shared" si="663"/>
        <v>Adulto</v>
      </c>
      <c r="D1338" t="s">
        <v>6</v>
      </c>
      <c r="E1338">
        <v>20.100000000000001</v>
      </c>
      <c r="F1338" t="str">
        <f t="shared" si="664"/>
        <v>Peso Normal</v>
      </c>
      <c r="G1338">
        <v>0</v>
      </c>
      <c r="H1338" t="str">
        <f t="shared" si="665"/>
        <v>No tiene herencia</v>
      </c>
      <c r="I1338">
        <v>117</v>
      </c>
      <c r="J1338">
        <v>68</v>
      </c>
      <c r="K1338">
        <v>68</v>
      </c>
      <c r="L1338" t="str">
        <f t="shared" si="666"/>
        <v>Normal</v>
      </c>
      <c r="M1338">
        <v>52</v>
      </c>
      <c r="N1338" t="str">
        <f t="shared" si="667"/>
        <v>Normal</v>
      </c>
      <c r="O1338">
        <v>2</v>
      </c>
      <c r="P1338" t="str">
        <f t="shared" si="668"/>
        <v>Ligera limitaciones</v>
      </c>
      <c r="Q1338">
        <v>0</v>
      </c>
      <c r="R1338" t="str">
        <f t="shared" si="669"/>
        <v>No tiene cetoacidosis</v>
      </c>
      <c r="S1338">
        <v>0</v>
      </c>
      <c r="T1338" t="str">
        <f t="shared" si="670"/>
        <v>No tiene Insuficiencia</v>
      </c>
      <c r="U1338">
        <v>1</v>
      </c>
      <c r="V1338" t="str">
        <f t="shared" si="671"/>
        <v>Hipertenso</v>
      </c>
      <c r="W1338">
        <v>1</v>
      </c>
      <c r="X1338" t="str">
        <f t="shared" si="660"/>
        <v>Normal</v>
      </c>
      <c r="Y1338">
        <v>27</v>
      </c>
      <c r="Z1338" t="str">
        <f t="shared" si="661"/>
        <v>Normal</v>
      </c>
      <c r="AA1338">
        <v>115</v>
      </c>
      <c r="AB1338" t="str">
        <f t="shared" si="672"/>
        <v>Normal</v>
      </c>
      <c r="AC1338">
        <v>30</v>
      </c>
      <c r="AD1338" t="str">
        <f t="shared" si="673"/>
        <v>Microalbuminuria</v>
      </c>
      <c r="AE1338">
        <v>21</v>
      </c>
      <c r="AF1338" t="str">
        <f t="shared" si="674"/>
        <v>Normal</v>
      </c>
      <c r="AG1338">
        <v>1670</v>
      </c>
      <c r="AH1338" t="str">
        <f t="shared" si="675"/>
        <v>Poliuria</v>
      </c>
      <c r="AI1338">
        <v>1</v>
      </c>
      <c r="AJ1338" t="str">
        <f t="shared" si="676"/>
        <v>Diabetico</v>
      </c>
      <c r="AK1338">
        <v>121</v>
      </c>
      <c r="AL1338" t="str">
        <f t="shared" si="677"/>
        <v>Prediabetes</v>
      </c>
      <c r="AM1338">
        <v>5.6</v>
      </c>
      <c r="AN1338" t="str">
        <f t="shared" si="678"/>
        <v>Normal</v>
      </c>
      <c r="AO1338">
        <v>206</v>
      </c>
      <c r="AP1338" t="str">
        <f t="shared" si="679"/>
        <v>Alto</v>
      </c>
      <c r="AQ1338">
        <v>93</v>
      </c>
      <c r="AR1338" t="str">
        <f t="shared" si="680"/>
        <v>Normal</v>
      </c>
      <c r="AS1338">
        <v>53</v>
      </c>
      <c r="AT1338" t="str">
        <f t="shared" si="681"/>
        <v>Bajo</v>
      </c>
      <c r="AU1338">
        <v>98</v>
      </c>
      <c r="AV1338" t="str">
        <f t="shared" si="682"/>
        <v>Normal</v>
      </c>
      <c r="AW1338">
        <v>138</v>
      </c>
      <c r="AX1338" t="str">
        <f t="shared" si="683"/>
        <v>Normal</v>
      </c>
      <c r="AY1338">
        <v>4.7</v>
      </c>
      <c r="AZ1338" t="str">
        <f t="shared" si="684"/>
        <v>Normal</v>
      </c>
      <c r="BA1338">
        <v>15.5</v>
      </c>
      <c r="BB1338" t="str">
        <f t="shared" si="662"/>
        <v>Normal</v>
      </c>
      <c r="BC1338">
        <v>10.1</v>
      </c>
      <c r="BD1338" t="str">
        <f t="shared" si="685"/>
        <v>Normal</v>
      </c>
      <c r="BE1338">
        <v>3.4</v>
      </c>
      <c r="BF1338" t="str">
        <f t="shared" si="686"/>
        <v>Normal</v>
      </c>
      <c r="BG1338">
        <v>1</v>
      </c>
      <c r="BH1338" t="str">
        <f t="shared" si="687"/>
        <v>Toma ECA</v>
      </c>
      <c r="BI1338">
        <v>1</v>
      </c>
      <c r="BJ1338" t="str">
        <f t="shared" si="688"/>
        <v>Toma ARB</v>
      </c>
      <c r="BK1338">
        <v>0</v>
      </c>
      <c r="BL1338" t="str">
        <f t="shared" si="689"/>
        <v>No toma diureticos</v>
      </c>
      <c r="BM1338">
        <v>1</v>
      </c>
      <c r="BN1338" t="str">
        <f t="shared" si="690"/>
        <v>Toma estatinas</v>
      </c>
      <c r="BO1338">
        <v>0</v>
      </c>
      <c r="BP1338" t="str">
        <f t="shared" si="691"/>
        <v>Sano</v>
      </c>
      <c r="BQ1338">
        <v>1</v>
      </c>
      <c r="BR1338" t="str">
        <f t="shared" si="692"/>
        <v>Enfermedad cardiovascular</v>
      </c>
    </row>
    <row r="1339" spans="1:70" x14ac:dyDescent="0.25">
      <c r="A1339" t="s">
        <v>1339</v>
      </c>
      <c r="B1339">
        <v>47</v>
      </c>
      <c r="C1339" t="str">
        <f t="shared" si="663"/>
        <v>Adulto</v>
      </c>
      <c r="D1339" t="s">
        <v>6</v>
      </c>
      <c r="E1339">
        <v>19.600000000000001</v>
      </c>
      <c r="F1339" t="str">
        <f t="shared" si="664"/>
        <v>Peso Normal</v>
      </c>
      <c r="G1339">
        <v>1</v>
      </c>
      <c r="H1339" t="str">
        <f t="shared" si="665"/>
        <v>Tiene herencia</v>
      </c>
      <c r="I1339">
        <v>132</v>
      </c>
      <c r="J1339">
        <v>85</v>
      </c>
      <c r="K1339">
        <v>74</v>
      </c>
      <c r="L1339" t="str">
        <f t="shared" si="666"/>
        <v>Normal</v>
      </c>
      <c r="M1339">
        <v>60</v>
      </c>
      <c r="N1339" t="str">
        <f t="shared" si="667"/>
        <v>Normal</v>
      </c>
      <c r="O1339">
        <v>2</v>
      </c>
      <c r="P1339" t="str">
        <f t="shared" si="668"/>
        <v>Ligera limitaciones</v>
      </c>
      <c r="Q1339">
        <v>0</v>
      </c>
      <c r="R1339" t="str">
        <f t="shared" si="669"/>
        <v>No tiene cetoacidosis</v>
      </c>
      <c r="S1339">
        <v>0</v>
      </c>
      <c r="T1339" t="str">
        <f t="shared" si="670"/>
        <v>No tiene Insuficiencia</v>
      </c>
      <c r="U1339">
        <v>1</v>
      </c>
      <c r="V1339" t="str">
        <f t="shared" si="671"/>
        <v>Hipertenso</v>
      </c>
      <c r="W1339">
        <v>0.8</v>
      </c>
      <c r="X1339" t="str">
        <f t="shared" si="660"/>
        <v>Normal</v>
      </c>
      <c r="Y1339">
        <v>29</v>
      </c>
      <c r="Z1339" t="str">
        <f t="shared" si="661"/>
        <v>Normal</v>
      </c>
      <c r="AA1339">
        <v>104</v>
      </c>
      <c r="AB1339" t="str">
        <f t="shared" si="672"/>
        <v>Normal</v>
      </c>
      <c r="AC1339">
        <v>7</v>
      </c>
      <c r="AD1339" t="str">
        <f t="shared" si="673"/>
        <v>Normal</v>
      </c>
      <c r="AE1339">
        <v>5</v>
      </c>
      <c r="AF1339" t="str">
        <f t="shared" si="674"/>
        <v>Normal</v>
      </c>
      <c r="AG1339">
        <v>1204</v>
      </c>
      <c r="AH1339" t="str">
        <f t="shared" si="675"/>
        <v>Poliuria</v>
      </c>
      <c r="AI1339">
        <v>0</v>
      </c>
      <c r="AJ1339" t="str">
        <f t="shared" si="676"/>
        <v>No Diabetico</v>
      </c>
      <c r="AK1339">
        <v>89</v>
      </c>
      <c r="AL1339" t="str">
        <f t="shared" si="677"/>
        <v>Normal</v>
      </c>
      <c r="AM1339">
        <v>5.0999999999999996</v>
      </c>
      <c r="AN1339" t="str">
        <f t="shared" si="678"/>
        <v>Normal</v>
      </c>
      <c r="AO1339">
        <v>206</v>
      </c>
      <c r="AP1339" t="str">
        <f t="shared" si="679"/>
        <v>Alto</v>
      </c>
      <c r="AQ1339">
        <v>125</v>
      </c>
      <c r="AR1339" t="str">
        <f t="shared" si="680"/>
        <v>Casi normal</v>
      </c>
      <c r="AS1339">
        <v>44</v>
      </c>
      <c r="AT1339" t="str">
        <f t="shared" si="681"/>
        <v>Bajo</v>
      </c>
      <c r="AU1339">
        <v>168</v>
      </c>
      <c r="AV1339" t="str">
        <f t="shared" si="682"/>
        <v>Alto</v>
      </c>
      <c r="AW1339">
        <v>140</v>
      </c>
      <c r="AX1339" t="str">
        <f t="shared" si="683"/>
        <v>Normal</v>
      </c>
      <c r="AY1339">
        <v>4.7</v>
      </c>
      <c r="AZ1339" t="str">
        <f t="shared" si="684"/>
        <v>Normal</v>
      </c>
      <c r="BA1339">
        <v>14.1</v>
      </c>
      <c r="BB1339" t="str">
        <f t="shared" si="662"/>
        <v>Normal</v>
      </c>
      <c r="BC1339">
        <v>9.6999999999999993</v>
      </c>
      <c r="BD1339" t="str">
        <f t="shared" si="685"/>
        <v>Normal</v>
      </c>
      <c r="BE1339">
        <v>3.6</v>
      </c>
      <c r="BF1339" t="str">
        <f t="shared" si="686"/>
        <v>Normal</v>
      </c>
      <c r="BG1339">
        <v>1</v>
      </c>
      <c r="BH1339" t="str">
        <f t="shared" si="687"/>
        <v>Toma ECA</v>
      </c>
      <c r="BI1339">
        <v>1</v>
      </c>
      <c r="BJ1339" t="str">
        <f t="shared" si="688"/>
        <v>Toma ARB</v>
      </c>
      <c r="BK1339">
        <v>0</v>
      </c>
      <c r="BL1339" t="str">
        <f t="shared" si="689"/>
        <v>No toma diureticos</v>
      </c>
      <c r="BM1339">
        <v>0</v>
      </c>
      <c r="BN1339" t="str">
        <f t="shared" si="690"/>
        <v>No toma estatinas</v>
      </c>
      <c r="BO1339">
        <v>0</v>
      </c>
      <c r="BP1339" t="str">
        <f t="shared" si="691"/>
        <v>Sano</v>
      </c>
      <c r="BQ1339">
        <v>1</v>
      </c>
      <c r="BR1339" t="str">
        <f t="shared" si="692"/>
        <v>Enfermedad cardiovascular</v>
      </c>
    </row>
    <row r="1340" spans="1:70" x14ac:dyDescent="0.25">
      <c r="A1340" t="s">
        <v>1340</v>
      </c>
      <c r="B1340">
        <v>54</v>
      </c>
      <c r="C1340" t="str">
        <f t="shared" si="663"/>
        <v>Adulto</v>
      </c>
      <c r="D1340" t="s">
        <v>6</v>
      </c>
      <c r="E1340">
        <v>27.9</v>
      </c>
      <c r="F1340" t="str">
        <f t="shared" si="664"/>
        <v>Sobrepeso</v>
      </c>
      <c r="G1340">
        <v>0</v>
      </c>
      <c r="H1340" t="str">
        <f t="shared" si="665"/>
        <v>No tiene herencia</v>
      </c>
      <c r="I1340">
        <v>158</v>
      </c>
      <c r="J1340">
        <v>93</v>
      </c>
      <c r="K1340">
        <v>75</v>
      </c>
      <c r="L1340" t="str">
        <f t="shared" si="666"/>
        <v>Normal</v>
      </c>
      <c r="M1340">
        <v>43</v>
      </c>
      <c r="N1340" t="str">
        <f t="shared" si="667"/>
        <v>Intermedia</v>
      </c>
      <c r="O1340">
        <v>3</v>
      </c>
      <c r="P1340" t="str">
        <f t="shared" si="668"/>
        <v>Limitacion marcada</v>
      </c>
      <c r="Q1340">
        <v>1</v>
      </c>
      <c r="R1340" t="str">
        <f t="shared" si="669"/>
        <v>Tiene cetoacidosis</v>
      </c>
      <c r="S1340">
        <v>1</v>
      </c>
      <c r="T1340" t="str">
        <f t="shared" si="670"/>
        <v>Tiene Insuficiencia</v>
      </c>
      <c r="U1340">
        <v>1</v>
      </c>
      <c r="V1340" t="str">
        <f t="shared" si="671"/>
        <v>Hipertenso</v>
      </c>
      <c r="W1340">
        <v>2.1</v>
      </c>
      <c r="X1340" t="str">
        <f t="shared" si="660"/>
        <v>Alto</v>
      </c>
      <c r="Y1340">
        <v>55</v>
      </c>
      <c r="Z1340" t="str">
        <f t="shared" si="661"/>
        <v>Elevado</v>
      </c>
      <c r="AA1340">
        <v>57</v>
      </c>
      <c r="AB1340" t="str">
        <f t="shared" si="672"/>
        <v>Funcion disminuida moderada</v>
      </c>
      <c r="AC1340">
        <v>1758</v>
      </c>
      <c r="AD1340" t="str">
        <f t="shared" si="673"/>
        <v>Proteinuria</v>
      </c>
      <c r="AE1340">
        <v>1230</v>
      </c>
      <c r="AF1340" t="str">
        <f t="shared" si="674"/>
        <v>Macroalbuminuria</v>
      </c>
      <c r="AG1340">
        <v>687</v>
      </c>
      <c r="AH1340" t="str">
        <f t="shared" si="675"/>
        <v>Poliuria</v>
      </c>
      <c r="AI1340">
        <v>1</v>
      </c>
      <c r="AJ1340" t="str">
        <f t="shared" si="676"/>
        <v>Diabetico</v>
      </c>
      <c r="AK1340">
        <v>166</v>
      </c>
      <c r="AL1340" t="str">
        <f t="shared" si="677"/>
        <v>Diabetes</v>
      </c>
      <c r="AM1340">
        <v>10</v>
      </c>
      <c r="AN1340" t="str">
        <f t="shared" si="678"/>
        <v>Diabetes</v>
      </c>
      <c r="AO1340">
        <v>308</v>
      </c>
      <c r="AP1340" t="str">
        <f t="shared" si="679"/>
        <v>Riesgo</v>
      </c>
      <c r="AQ1340">
        <v>130</v>
      </c>
      <c r="AR1340" t="str">
        <f t="shared" si="680"/>
        <v>Limite alto</v>
      </c>
      <c r="AS1340">
        <v>26</v>
      </c>
      <c r="AT1340" t="str">
        <f t="shared" si="681"/>
        <v>Bajo</v>
      </c>
      <c r="AU1340">
        <v>189</v>
      </c>
      <c r="AV1340" t="str">
        <f t="shared" si="682"/>
        <v>Alto</v>
      </c>
      <c r="AW1340">
        <v>135</v>
      </c>
      <c r="AX1340" t="str">
        <f t="shared" si="683"/>
        <v>Normal</v>
      </c>
      <c r="AY1340">
        <v>5.2</v>
      </c>
      <c r="AZ1340" t="str">
        <f t="shared" si="684"/>
        <v>Alto</v>
      </c>
      <c r="BA1340">
        <v>9.1999999999999993</v>
      </c>
      <c r="BB1340" t="str">
        <f t="shared" si="662"/>
        <v>Baja</v>
      </c>
      <c r="BC1340">
        <v>8.4</v>
      </c>
      <c r="BD1340" t="str">
        <f t="shared" si="685"/>
        <v>Bajo</v>
      </c>
      <c r="BE1340">
        <v>4.7</v>
      </c>
      <c r="BF1340" t="str">
        <f t="shared" si="686"/>
        <v>Alto</v>
      </c>
      <c r="BG1340">
        <v>1</v>
      </c>
      <c r="BH1340" t="str">
        <f t="shared" si="687"/>
        <v>Toma ECA</v>
      </c>
      <c r="BI1340">
        <v>1</v>
      </c>
      <c r="BJ1340" t="str">
        <f t="shared" si="688"/>
        <v>Toma ARB</v>
      </c>
      <c r="BK1340">
        <v>1</v>
      </c>
      <c r="BL1340" t="str">
        <f t="shared" si="689"/>
        <v>Toma diureticos</v>
      </c>
      <c r="BM1340">
        <v>1</v>
      </c>
      <c r="BN1340" t="str">
        <f t="shared" si="690"/>
        <v>Toma estatinas</v>
      </c>
      <c r="BO1340">
        <v>1</v>
      </c>
      <c r="BP1340" t="str">
        <f t="shared" si="691"/>
        <v>Enfermedad renal</v>
      </c>
      <c r="BQ1340">
        <v>1</v>
      </c>
      <c r="BR1340" t="str">
        <f t="shared" si="692"/>
        <v>Enfermedad cardiovascular</v>
      </c>
    </row>
    <row r="1341" spans="1:70" x14ac:dyDescent="0.25">
      <c r="A1341" t="s">
        <v>1341</v>
      </c>
      <c r="B1341">
        <v>68</v>
      </c>
      <c r="C1341" t="str">
        <f t="shared" si="663"/>
        <v>Adulto Mayor</v>
      </c>
      <c r="D1341" t="s">
        <v>1</v>
      </c>
      <c r="E1341">
        <v>29.4</v>
      </c>
      <c r="F1341" t="str">
        <f t="shared" si="664"/>
        <v>Sobrepeso</v>
      </c>
      <c r="G1341">
        <v>0</v>
      </c>
      <c r="H1341" t="str">
        <f t="shared" si="665"/>
        <v>No tiene herencia</v>
      </c>
      <c r="I1341">
        <v>118</v>
      </c>
      <c r="J1341">
        <v>82</v>
      </c>
      <c r="K1341">
        <v>87</v>
      </c>
      <c r="L1341" t="str">
        <f t="shared" si="666"/>
        <v>Normal</v>
      </c>
      <c r="M1341">
        <v>61</v>
      </c>
      <c r="N1341" t="str">
        <f t="shared" si="667"/>
        <v>Normal</v>
      </c>
      <c r="O1341">
        <v>1</v>
      </c>
      <c r="P1341" t="str">
        <f t="shared" si="668"/>
        <v>Sin limitaciones</v>
      </c>
      <c r="Q1341">
        <v>0</v>
      </c>
      <c r="R1341" t="str">
        <f t="shared" si="669"/>
        <v>No tiene cetoacidosis</v>
      </c>
      <c r="S1341">
        <v>0</v>
      </c>
      <c r="T1341" t="str">
        <f t="shared" si="670"/>
        <v>No tiene Insuficiencia</v>
      </c>
      <c r="U1341">
        <v>1</v>
      </c>
      <c r="V1341" t="str">
        <f t="shared" si="671"/>
        <v>Hipertenso</v>
      </c>
      <c r="W1341">
        <v>1</v>
      </c>
      <c r="X1341" t="str">
        <f t="shared" si="660"/>
        <v>Normal</v>
      </c>
      <c r="Y1341">
        <v>29</v>
      </c>
      <c r="Z1341" t="str">
        <f t="shared" si="661"/>
        <v>Normal</v>
      </c>
      <c r="AA1341">
        <v>70</v>
      </c>
      <c r="AB1341" t="str">
        <f t="shared" si="672"/>
        <v>Funcion disminuida</v>
      </c>
      <c r="AC1341">
        <v>6</v>
      </c>
      <c r="AD1341" t="str">
        <f t="shared" si="673"/>
        <v>Normal</v>
      </c>
      <c r="AE1341">
        <v>4</v>
      </c>
      <c r="AF1341" t="str">
        <f t="shared" si="674"/>
        <v>Normal</v>
      </c>
      <c r="AG1341">
        <v>1017</v>
      </c>
      <c r="AH1341" t="str">
        <f t="shared" si="675"/>
        <v>Poliuria</v>
      </c>
      <c r="AI1341">
        <v>0</v>
      </c>
      <c r="AJ1341" t="str">
        <f t="shared" si="676"/>
        <v>No Diabetico</v>
      </c>
      <c r="AK1341">
        <v>85</v>
      </c>
      <c r="AL1341" t="str">
        <f t="shared" si="677"/>
        <v>Normal</v>
      </c>
      <c r="AM1341">
        <v>5.7</v>
      </c>
      <c r="AN1341" t="str">
        <f t="shared" si="678"/>
        <v>Prediabetes</v>
      </c>
      <c r="AO1341">
        <v>192</v>
      </c>
      <c r="AP1341" t="str">
        <f t="shared" si="679"/>
        <v>Normal</v>
      </c>
      <c r="AQ1341">
        <v>97</v>
      </c>
      <c r="AR1341" t="str">
        <f t="shared" si="680"/>
        <v>Normal</v>
      </c>
      <c r="AS1341">
        <v>66</v>
      </c>
      <c r="AT1341" t="str">
        <f t="shared" si="681"/>
        <v>Normal</v>
      </c>
      <c r="AU1341">
        <v>127</v>
      </c>
      <c r="AV1341" t="str">
        <f t="shared" si="682"/>
        <v>Normal</v>
      </c>
      <c r="AW1341">
        <v>139</v>
      </c>
      <c r="AX1341" t="str">
        <f t="shared" si="683"/>
        <v>Normal</v>
      </c>
      <c r="AY1341">
        <v>4.0999999999999996</v>
      </c>
      <c r="AZ1341" t="str">
        <f t="shared" si="684"/>
        <v>Normal</v>
      </c>
      <c r="BA1341">
        <v>14.9</v>
      </c>
      <c r="BB1341" t="str">
        <f t="shared" si="662"/>
        <v>Normal</v>
      </c>
      <c r="BC1341">
        <v>10</v>
      </c>
      <c r="BD1341" t="str">
        <f t="shared" si="685"/>
        <v>Normal</v>
      </c>
      <c r="BE1341">
        <v>3.9</v>
      </c>
      <c r="BF1341" t="str">
        <f t="shared" si="686"/>
        <v>Normal</v>
      </c>
      <c r="BG1341">
        <v>1</v>
      </c>
      <c r="BH1341" t="str">
        <f t="shared" si="687"/>
        <v>Toma ECA</v>
      </c>
      <c r="BI1341">
        <v>1</v>
      </c>
      <c r="BJ1341" t="str">
        <f t="shared" si="688"/>
        <v>Toma ARB</v>
      </c>
      <c r="BK1341">
        <v>0</v>
      </c>
      <c r="BL1341" t="str">
        <f t="shared" si="689"/>
        <v>No toma diureticos</v>
      </c>
      <c r="BM1341">
        <v>1</v>
      </c>
      <c r="BN1341" t="str">
        <f t="shared" si="690"/>
        <v>Toma estatinas</v>
      </c>
      <c r="BO1341">
        <v>0</v>
      </c>
      <c r="BP1341" t="str">
        <f t="shared" si="691"/>
        <v>Sano</v>
      </c>
      <c r="BQ1341">
        <v>0</v>
      </c>
      <c r="BR1341" t="str">
        <f t="shared" si="692"/>
        <v>Sano</v>
      </c>
    </row>
    <row r="1342" spans="1:70" x14ac:dyDescent="0.25">
      <c r="A1342" t="s">
        <v>1342</v>
      </c>
      <c r="B1342">
        <v>41</v>
      </c>
      <c r="C1342" t="str">
        <f t="shared" si="663"/>
        <v>Adulto</v>
      </c>
      <c r="D1342" t="s">
        <v>6</v>
      </c>
      <c r="E1342">
        <v>18.7</v>
      </c>
      <c r="F1342" t="str">
        <f t="shared" si="664"/>
        <v>Peso Normal</v>
      </c>
      <c r="G1342">
        <v>1</v>
      </c>
      <c r="H1342" t="str">
        <f t="shared" si="665"/>
        <v>Tiene herencia</v>
      </c>
      <c r="I1342">
        <v>126</v>
      </c>
      <c r="J1342">
        <v>77</v>
      </c>
      <c r="K1342">
        <v>64</v>
      </c>
      <c r="L1342" t="str">
        <f t="shared" si="666"/>
        <v>Normal</v>
      </c>
      <c r="M1342">
        <v>59</v>
      </c>
      <c r="N1342" t="str">
        <f t="shared" si="667"/>
        <v>Normal</v>
      </c>
      <c r="O1342">
        <v>1</v>
      </c>
      <c r="P1342" t="str">
        <f t="shared" si="668"/>
        <v>Sin limitaciones</v>
      </c>
      <c r="Q1342">
        <v>0</v>
      </c>
      <c r="R1342" t="str">
        <f t="shared" si="669"/>
        <v>No tiene cetoacidosis</v>
      </c>
      <c r="S1342">
        <v>0</v>
      </c>
      <c r="T1342" t="str">
        <f t="shared" si="670"/>
        <v>No tiene Insuficiencia</v>
      </c>
      <c r="U1342">
        <v>1</v>
      </c>
      <c r="V1342" t="str">
        <f t="shared" si="671"/>
        <v>Hipertenso</v>
      </c>
      <c r="W1342">
        <v>0.8</v>
      </c>
      <c r="X1342" t="str">
        <f t="shared" si="660"/>
        <v>Normal</v>
      </c>
      <c r="Y1342">
        <v>23</v>
      </c>
      <c r="Z1342" t="str">
        <f t="shared" si="661"/>
        <v>Normal</v>
      </c>
      <c r="AA1342">
        <v>108</v>
      </c>
      <c r="AB1342" t="str">
        <f t="shared" si="672"/>
        <v>Normal</v>
      </c>
      <c r="AC1342">
        <v>7</v>
      </c>
      <c r="AD1342" t="str">
        <f t="shared" si="673"/>
        <v>Normal</v>
      </c>
      <c r="AE1342">
        <v>4</v>
      </c>
      <c r="AF1342" t="str">
        <f t="shared" si="674"/>
        <v>Normal</v>
      </c>
      <c r="AG1342">
        <v>2451</v>
      </c>
      <c r="AH1342" t="str">
        <f t="shared" si="675"/>
        <v>Poliuria</v>
      </c>
      <c r="AI1342">
        <v>0</v>
      </c>
      <c r="AJ1342" t="str">
        <f t="shared" si="676"/>
        <v>No Diabetico</v>
      </c>
      <c r="AK1342">
        <v>115</v>
      </c>
      <c r="AL1342" t="str">
        <f t="shared" si="677"/>
        <v>Prediabetes</v>
      </c>
      <c r="AM1342">
        <v>4.9000000000000004</v>
      </c>
      <c r="AN1342" t="str">
        <f t="shared" si="678"/>
        <v>Normal</v>
      </c>
      <c r="AO1342">
        <v>150</v>
      </c>
      <c r="AP1342" t="str">
        <f t="shared" si="679"/>
        <v>Normal</v>
      </c>
      <c r="AQ1342">
        <v>91</v>
      </c>
      <c r="AR1342" t="str">
        <f t="shared" si="680"/>
        <v>Normal</v>
      </c>
      <c r="AS1342">
        <v>44</v>
      </c>
      <c r="AT1342" t="str">
        <f t="shared" si="681"/>
        <v>Bajo</v>
      </c>
      <c r="AU1342">
        <v>157</v>
      </c>
      <c r="AV1342" t="str">
        <f t="shared" si="682"/>
        <v>Alto</v>
      </c>
      <c r="AW1342">
        <v>138</v>
      </c>
      <c r="AX1342" t="str">
        <f t="shared" si="683"/>
        <v>Normal</v>
      </c>
      <c r="AY1342">
        <v>4</v>
      </c>
      <c r="AZ1342" t="str">
        <f t="shared" si="684"/>
        <v>Normal</v>
      </c>
      <c r="BA1342">
        <v>14.2</v>
      </c>
      <c r="BB1342" t="str">
        <f t="shared" si="662"/>
        <v>Normal</v>
      </c>
      <c r="BC1342">
        <v>9.6</v>
      </c>
      <c r="BD1342" t="str">
        <f t="shared" si="685"/>
        <v>Normal</v>
      </c>
      <c r="BE1342">
        <v>3.9</v>
      </c>
      <c r="BF1342" t="str">
        <f t="shared" si="686"/>
        <v>Normal</v>
      </c>
      <c r="BG1342">
        <v>0</v>
      </c>
      <c r="BH1342" t="str">
        <f t="shared" si="687"/>
        <v>No Toma ECA</v>
      </c>
      <c r="BI1342">
        <v>0</v>
      </c>
      <c r="BJ1342" t="str">
        <f t="shared" si="688"/>
        <v>No toma ARB</v>
      </c>
      <c r="BK1342">
        <v>1</v>
      </c>
      <c r="BL1342" t="str">
        <f t="shared" si="689"/>
        <v>Toma diureticos</v>
      </c>
      <c r="BM1342">
        <v>0</v>
      </c>
      <c r="BN1342" t="str">
        <f t="shared" si="690"/>
        <v>No toma estatinas</v>
      </c>
      <c r="BO1342">
        <v>0</v>
      </c>
      <c r="BP1342" t="str">
        <f t="shared" si="691"/>
        <v>Sano</v>
      </c>
      <c r="BQ1342">
        <v>0</v>
      </c>
      <c r="BR1342" t="str">
        <f t="shared" si="692"/>
        <v>Sano</v>
      </c>
    </row>
    <row r="1343" spans="1:70" x14ac:dyDescent="0.25">
      <c r="A1343" t="s">
        <v>1343</v>
      </c>
      <c r="B1343">
        <v>67</v>
      </c>
      <c r="C1343" t="str">
        <f t="shared" si="663"/>
        <v>Adulto Mayor</v>
      </c>
      <c r="D1343" t="s">
        <v>6</v>
      </c>
      <c r="E1343">
        <v>19.8</v>
      </c>
      <c r="F1343" t="str">
        <f t="shared" si="664"/>
        <v>Peso Normal</v>
      </c>
      <c r="G1343">
        <v>0</v>
      </c>
      <c r="H1343" t="str">
        <f t="shared" si="665"/>
        <v>No tiene herencia</v>
      </c>
      <c r="I1343">
        <v>117</v>
      </c>
      <c r="J1343">
        <v>79</v>
      </c>
      <c r="K1343">
        <v>82</v>
      </c>
      <c r="L1343" t="str">
        <f t="shared" si="666"/>
        <v>Normal</v>
      </c>
      <c r="M1343">
        <v>67</v>
      </c>
      <c r="N1343" t="str">
        <f t="shared" si="667"/>
        <v>Normal</v>
      </c>
      <c r="O1343">
        <v>1</v>
      </c>
      <c r="P1343" t="str">
        <f t="shared" si="668"/>
        <v>Sin limitaciones</v>
      </c>
      <c r="Q1343">
        <v>0</v>
      </c>
      <c r="R1343" t="str">
        <f t="shared" si="669"/>
        <v>No tiene cetoacidosis</v>
      </c>
      <c r="S1343">
        <v>0</v>
      </c>
      <c r="T1343" t="str">
        <f t="shared" si="670"/>
        <v>No tiene Insuficiencia</v>
      </c>
      <c r="U1343">
        <v>0</v>
      </c>
      <c r="V1343" t="str">
        <f t="shared" si="671"/>
        <v>Normotenso</v>
      </c>
      <c r="W1343">
        <v>0.7</v>
      </c>
      <c r="X1343" t="str">
        <f t="shared" si="660"/>
        <v>Normal</v>
      </c>
      <c r="Y1343">
        <v>24</v>
      </c>
      <c r="Z1343" t="str">
        <f t="shared" si="661"/>
        <v>Normal</v>
      </c>
      <c r="AA1343">
        <v>118</v>
      </c>
      <c r="AB1343" t="str">
        <f t="shared" si="672"/>
        <v>Normal</v>
      </c>
      <c r="AC1343">
        <v>10</v>
      </c>
      <c r="AD1343" t="str">
        <f t="shared" si="673"/>
        <v>Normal</v>
      </c>
      <c r="AE1343">
        <v>9</v>
      </c>
      <c r="AF1343" t="str">
        <f t="shared" si="674"/>
        <v>Normal</v>
      </c>
      <c r="AG1343">
        <v>1888</v>
      </c>
      <c r="AH1343" t="str">
        <f t="shared" si="675"/>
        <v>Poliuria</v>
      </c>
      <c r="AI1343">
        <v>0</v>
      </c>
      <c r="AJ1343" t="str">
        <f t="shared" si="676"/>
        <v>No Diabetico</v>
      </c>
      <c r="AK1343">
        <v>107</v>
      </c>
      <c r="AL1343" t="str">
        <f t="shared" si="677"/>
        <v>Prediabetes</v>
      </c>
      <c r="AM1343">
        <v>5.9</v>
      </c>
      <c r="AN1343" t="str">
        <f t="shared" si="678"/>
        <v>Prediabetes</v>
      </c>
      <c r="AO1343">
        <v>160</v>
      </c>
      <c r="AP1343" t="str">
        <f t="shared" si="679"/>
        <v>Normal</v>
      </c>
      <c r="AQ1343">
        <v>130</v>
      </c>
      <c r="AR1343" t="str">
        <f t="shared" si="680"/>
        <v>Limite alto</v>
      </c>
      <c r="AS1343">
        <v>48</v>
      </c>
      <c r="AT1343" t="str">
        <f t="shared" si="681"/>
        <v>Bajo</v>
      </c>
      <c r="AU1343">
        <v>137</v>
      </c>
      <c r="AV1343" t="str">
        <f t="shared" si="682"/>
        <v>Normal</v>
      </c>
      <c r="AW1343">
        <v>139</v>
      </c>
      <c r="AX1343" t="str">
        <f t="shared" si="683"/>
        <v>Normal</v>
      </c>
      <c r="AY1343">
        <v>4</v>
      </c>
      <c r="AZ1343" t="str">
        <f t="shared" si="684"/>
        <v>Normal</v>
      </c>
      <c r="BA1343">
        <v>13.2</v>
      </c>
      <c r="BB1343" t="str">
        <f t="shared" si="662"/>
        <v>Normal</v>
      </c>
      <c r="BC1343">
        <v>8.6</v>
      </c>
      <c r="BD1343" t="str">
        <f t="shared" si="685"/>
        <v>Normal</v>
      </c>
      <c r="BE1343">
        <v>3.9</v>
      </c>
      <c r="BF1343" t="str">
        <f t="shared" si="686"/>
        <v>Normal</v>
      </c>
      <c r="BG1343">
        <v>0</v>
      </c>
      <c r="BH1343" t="str">
        <f t="shared" si="687"/>
        <v>No Toma ECA</v>
      </c>
      <c r="BI1343">
        <v>1</v>
      </c>
      <c r="BJ1343" t="str">
        <f t="shared" si="688"/>
        <v>Toma ARB</v>
      </c>
      <c r="BK1343">
        <v>1</v>
      </c>
      <c r="BL1343" t="str">
        <f t="shared" si="689"/>
        <v>Toma diureticos</v>
      </c>
      <c r="BM1343">
        <v>0</v>
      </c>
      <c r="BN1343" t="str">
        <f t="shared" si="690"/>
        <v>No toma estatinas</v>
      </c>
      <c r="BO1343">
        <v>0</v>
      </c>
      <c r="BP1343" t="str">
        <f t="shared" si="691"/>
        <v>Sano</v>
      </c>
      <c r="BQ1343">
        <v>1</v>
      </c>
      <c r="BR1343" t="str">
        <f t="shared" si="692"/>
        <v>Enfermedad cardiovascular</v>
      </c>
    </row>
    <row r="1344" spans="1:70" x14ac:dyDescent="0.25">
      <c r="A1344" t="s">
        <v>1344</v>
      </c>
      <c r="B1344">
        <v>60</v>
      </c>
      <c r="C1344" t="str">
        <f t="shared" si="663"/>
        <v>Adulto Mayor</v>
      </c>
      <c r="D1344" t="s">
        <v>1</v>
      </c>
      <c r="E1344">
        <v>30.1</v>
      </c>
      <c r="F1344" t="str">
        <f t="shared" si="664"/>
        <v>Obesidad I</v>
      </c>
      <c r="G1344">
        <v>0</v>
      </c>
      <c r="H1344" t="str">
        <f t="shared" si="665"/>
        <v>No tiene herencia</v>
      </c>
      <c r="I1344">
        <v>181</v>
      </c>
      <c r="J1344">
        <v>101</v>
      </c>
      <c r="K1344">
        <v>95</v>
      </c>
      <c r="L1344" t="str">
        <f t="shared" si="666"/>
        <v>Normal</v>
      </c>
      <c r="M1344">
        <v>27</v>
      </c>
      <c r="N1344" t="str">
        <f t="shared" si="667"/>
        <v>Reducida</v>
      </c>
      <c r="O1344">
        <v>3</v>
      </c>
      <c r="P1344" t="str">
        <f t="shared" si="668"/>
        <v>Limitacion marcada</v>
      </c>
      <c r="Q1344">
        <v>0</v>
      </c>
      <c r="R1344" t="str">
        <f t="shared" si="669"/>
        <v>No tiene cetoacidosis</v>
      </c>
      <c r="S1344">
        <v>1</v>
      </c>
      <c r="T1344" t="str">
        <f t="shared" si="670"/>
        <v>Tiene Insuficiencia</v>
      </c>
      <c r="U1344">
        <v>1</v>
      </c>
      <c r="V1344" t="str">
        <f t="shared" si="671"/>
        <v>Hipertenso</v>
      </c>
      <c r="W1344">
        <v>4.5999999999999996</v>
      </c>
      <c r="X1344" t="str">
        <f t="shared" si="660"/>
        <v>Alto</v>
      </c>
      <c r="Y1344">
        <v>65</v>
      </c>
      <c r="Z1344" t="str">
        <f t="shared" si="661"/>
        <v>Elevado</v>
      </c>
      <c r="AA1344">
        <v>34</v>
      </c>
      <c r="AB1344" t="str">
        <f t="shared" si="672"/>
        <v>Funcion disminuida moderada</v>
      </c>
      <c r="AC1344">
        <v>1043</v>
      </c>
      <c r="AD1344" t="str">
        <f t="shared" si="673"/>
        <v>Proteinuria</v>
      </c>
      <c r="AE1344">
        <v>834</v>
      </c>
      <c r="AF1344" t="str">
        <f t="shared" si="674"/>
        <v>Macroalbuminuria</v>
      </c>
      <c r="AG1344">
        <v>680</v>
      </c>
      <c r="AH1344" t="str">
        <f t="shared" si="675"/>
        <v>Poliuria</v>
      </c>
      <c r="AI1344">
        <v>0</v>
      </c>
      <c r="AJ1344" t="str">
        <f t="shared" si="676"/>
        <v>No Diabetico</v>
      </c>
      <c r="AK1344">
        <v>179</v>
      </c>
      <c r="AL1344" t="str">
        <f t="shared" si="677"/>
        <v>Diabetes</v>
      </c>
      <c r="AM1344">
        <v>10</v>
      </c>
      <c r="AN1344" t="str">
        <f t="shared" si="678"/>
        <v>Diabetes</v>
      </c>
      <c r="AO1344">
        <v>265</v>
      </c>
      <c r="AP1344" t="str">
        <f t="shared" si="679"/>
        <v>Riesgo</v>
      </c>
      <c r="AQ1344">
        <v>216</v>
      </c>
      <c r="AR1344" t="str">
        <f t="shared" si="680"/>
        <v>Muy alto</v>
      </c>
      <c r="AS1344">
        <v>43</v>
      </c>
      <c r="AT1344" t="str">
        <f t="shared" si="681"/>
        <v>Bajo</v>
      </c>
      <c r="AU1344">
        <v>322</v>
      </c>
      <c r="AV1344" t="str">
        <f t="shared" si="682"/>
        <v>Alto</v>
      </c>
      <c r="AW1344">
        <v>137</v>
      </c>
      <c r="AX1344" t="str">
        <f t="shared" si="683"/>
        <v>Normal</v>
      </c>
      <c r="AY1344">
        <v>5.5</v>
      </c>
      <c r="AZ1344" t="str">
        <f t="shared" si="684"/>
        <v>Alto</v>
      </c>
      <c r="BA1344">
        <v>8.4</v>
      </c>
      <c r="BB1344" t="str">
        <f t="shared" si="662"/>
        <v>Baja</v>
      </c>
      <c r="BC1344">
        <v>7.6</v>
      </c>
      <c r="BD1344" t="str">
        <f t="shared" si="685"/>
        <v>Bajo</v>
      </c>
      <c r="BE1344">
        <v>5.6</v>
      </c>
      <c r="BF1344" t="str">
        <f t="shared" si="686"/>
        <v>Alto</v>
      </c>
      <c r="BG1344">
        <v>1</v>
      </c>
      <c r="BH1344" t="str">
        <f t="shared" si="687"/>
        <v>Toma ECA</v>
      </c>
      <c r="BI1344">
        <v>0</v>
      </c>
      <c r="BJ1344" t="str">
        <f t="shared" si="688"/>
        <v>No toma ARB</v>
      </c>
      <c r="BK1344">
        <v>1</v>
      </c>
      <c r="BL1344" t="str">
        <f t="shared" si="689"/>
        <v>Toma diureticos</v>
      </c>
      <c r="BM1344">
        <v>1</v>
      </c>
      <c r="BN1344" t="str">
        <f t="shared" si="690"/>
        <v>Toma estatinas</v>
      </c>
      <c r="BO1344">
        <v>1</v>
      </c>
      <c r="BP1344" t="str">
        <f t="shared" si="691"/>
        <v>Enfermedad renal</v>
      </c>
      <c r="BQ1344">
        <v>0</v>
      </c>
      <c r="BR1344" t="str">
        <f t="shared" si="692"/>
        <v>Sano</v>
      </c>
    </row>
    <row r="1345" spans="1:70" x14ac:dyDescent="0.25">
      <c r="A1345" t="s">
        <v>1345</v>
      </c>
      <c r="B1345">
        <v>62</v>
      </c>
      <c r="C1345" t="str">
        <f t="shared" si="663"/>
        <v>Adulto Mayor</v>
      </c>
      <c r="D1345" t="s">
        <v>6</v>
      </c>
      <c r="E1345">
        <v>37.4</v>
      </c>
      <c r="F1345" t="str">
        <f t="shared" si="664"/>
        <v>Obesidad II</v>
      </c>
      <c r="G1345">
        <v>1</v>
      </c>
      <c r="H1345" t="str">
        <f t="shared" si="665"/>
        <v>Tiene herencia</v>
      </c>
      <c r="I1345">
        <v>170</v>
      </c>
      <c r="J1345">
        <v>101</v>
      </c>
      <c r="K1345">
        <v>75</v>
      </c>
      <c r="L1345" t="str">
        <f t="shared" si="666"/>
        <v>Normal</v>
      </c>
      <c r="M1345">
        <v>30</v>
      </c>
      <c r="N1345" t="str">
        <f t="shared" si="667"/>
        <v>Reducida</v>
      </c>
      <c r="O1345">
        <v>2</v>
      </c>
      <c r="P1345" t="str">
        <f t="shared" si="668"/>
        <v>Ligera limitaciones</v>
      </c>
      <c r="Q1345">
        <v>1</v>
      </c>
      <c r="R1345" t="str">
        <f t="shared" si="669"/>
        <v>Tiene cetoacidosis</v>
      </c>
      <c r="S1345">
        <v>1</v>
      </c>
      <c r="T1345" t="str">
        <f t="shared" si="670"/>
        <v>Tiene Insuficiencia</v>
      </c>
      <c r="U1345">
        <v>1</v>
      </c>
      <c r="V1345" t="str">
        <f t="shared" si="671"/>
        <v>Hipertenso</v>
      </c>
      <c r="W1345">
        <v>4.0999999999999996</v>
      </c>
      <c r="X1345" t="str">
        <f t="shared" si="660"/>
        <v>Alto</v>
      </c>
      <c r="Y1345">
        <v>110</v>
      </c>
      <c r="Z1345" t="str">
        <f t="shared" si="661"/>
        <v>Riesgo</v>
      </c>
      <c r="AA1345">
        <v>59</v>
      </c>
      <c r="AB1345" t="str">
        <f t="shared" si="672"/>
        <v>Funcion disminuida moderada</v>
      </c>
      <c r="AC1345">
        <v>668</v>
      </c>
      <c r="AD1345" t="str">
        <f t="shared" si="673"/>
        <v>Proteinuria</v>
      </c>
      <c r="AE1345">
        <v>601</v>
      </c>
      <c r="AF1345" t="str">
        <f t="shared" si="674"/>
        <v>Macroalbuminuria</v>
      </c>
      <c r="AG1345">
        <v>770</v>
      </c>
      <c r="AH1345" t="str">
        <f t="shared" si="675"/>
        <v>Poliuria</v>
      </c>
      <c r="AI1345">
        <v>0</v>
      </c>
      <c r="AJ1345" t="str">
        <f t="shared" si="676"/>
        <v>No Diabetico</v>
      </c>
      <c r="AK1345">
        <v>160</v>
      </c>
      <c r="AL1345" t="str">
        <f t="shared" si="677"/>
        <v>Diabetes</v>
      </c>
      <c r="AM1345">
        <v>10.6</v>
      </c>
      <c r="AN1345" t="str">
        <f t="shared" si="678"/>
        <v>Diabetes</v>
      </c>
      <c r="AO1345">
        <v>271</v>
      </c>
      <c r="AP1345" t="str">
        <f t="shared" si="679"/>
        <v>Riesgo</v>
      </c>
      <c r="AQ1345">
        <v>178</v>
      </c>
      <c r="AR1345" t="str">
        <f t="shared" si="680"/>
        <v>Alto</v>
      </c>
      <c r="AS1345">
        <v>30</v>
      </c>
      <c r="AT1345" t="str">
        <f t="shared" si="681"/>
        <v>Bajo</v>
      </c>
      <c r="AU1345">
        <v>426</v>
      </c>
      <c r="AV1345" t="str">
        <f t="shared" si="682"/>
        <v>Alto</v>
      </c>
      <c r="AW1345">
        <v>132</v>
      </c>
      <c r="AX1345" t="str">
        <f t="shared" si="683"/>
        <v>Bajo</v>
      </c>
      <c r="AY1345">
        <v>6.9</v>
      </c>
      <c r="AZ1345" t="str">
        <f t="shared" si="684"/>
        <v>Alto</v>
      </c>
      <c r="BA1345">
        <v>9.5</v>
      </c>
      <c r="BB1345" t="str">
        <f t="shared" si="662"/>
        <v>Baja</v>
      </c>
      <c r="BC1345">
        <v>8.3000000000000007</v>
      </c>
      <c r="BD1345" t="str">
        <f t="shared" si="685"/>
        <v>Bajo</v>
      </c>
      <c r="BE1345">
        <v>6.1</v>
      </c>
      <c r="BF1345" t="str">
        <f t="shared" si="686"/>
        <v>Alto</v>
      </c>
      <c r="BG1345">
        <v>1</v>
      </c>
      <c r="BH1345" t="str">
        <f t="shared" si="687"/>
        <v>Toma ECA</v>
      </c>
      <c r="BI1345">
        <v>1</v>
      </c>
      <c r="BJ1345" t="str">
        <f t="shared" si="688"/>
        <v>Toma ARB</v>
      </c>
      <c r="BK1345">
        <v>0</v>
      </c>
      <c r="BL1345" t="str">
        <f t="shared" si="689"/>
        <v>No toma diureticos</v>
      </c>
      <c r="BM1345">
        <v>1</v>
      </c>
      <c r="BN1345" t="str">
        <f t="shared" si="690"/>
        <v>Toma estatinas</v>
      </c>
      <c r="BO1345">
        <v>1</v>
      </c>
      <c r="BP1345" t="str">
        <f t="shared" si="691"/>
        <v>Enfermedad renal</v>
      </c>
      <c r="BQ1345">
        <v>1</v>
      </c>
      <c r="BR1345" t="str">
        <f t="shared" si="692"/>
        <v>Enfermedad cardiovascular</v>
      </c>
    </row>
    <row r="1346" spans="1:70" x14ac:dyDescent="0.25">
      <c r="A1346" t="s">
        <v>1346</v>
      </c>
      <c r="B1346">
        <v>85</v>
      </c>
      <c r="C1346" t="str">
        <f t="shared" si="663"/>
        <v>Adulto Mayor</v>
      </c>
      <c r="D1346" t="s">
        <v>6</v>
      </c>
      <c r="E1346">
        <v>38.200000000000003</v>
      </c>
      <c r="F1346" t="str">
        <f t="shared" si="664"/>
        <v>Obesidad II</v>
      </c>
      <c r="G1346">
        <v>1</v>
      </c>
      <c r="H1346" t="str">
        <f t="shared" si="665"/>
        <v>Tiene herencia</v>
      </c>
      <c r="I1346">
        <v>161</v>
      </c>
      <c r="J1346">
        <v>100</v>
      </c>
      <c r="K1346">
        <v>83</v>
      </c>
      <c r="L1346" t="str">
        <f t="shared" si="666"/>
        <v>Normal</v>
      </c>
      <c r="M1346">
        <v>41</v>
      </c>
      <c r="N1346" t="str">
        <f t="shared" si="667"/>
        <v>Intermedia</v>
      </c>
      <c r="O1346">
        <v>3</v>
      </c>
      <c r="P1346" t="str">
        <f t="shared" si="668"/>
        <v>Limitacion marcada</v>
      </c>
      <c r="Q1346">
        <v>0</v>
      </c>
      <c r="R1346" t="str">
        <f t="shared" si="669"/>
        <v>No tiene cetoacidosis</v>
      </c>
      <c r="S1346">
        <v>1</v>
      </c>
      <c r="T1346" t="str">
        <f t="shared" si="670"/>
        <v>Tiene Insuficiencia</v>
      </c>
      <c r="U1346">
        <v>1</v>
      </c>
      <c r="V1346" t="str">
        <f t="shared" si="671"/>
        <v>Hipertenso</v>
      </c>
      <c r="W1346">
        <v>2.6</v>
      </c>
      <c r="X1346" t="str">
        <f t="shared" ref="X1346:X1409" si="693">IF(AND(D1346="M",W1346&gt;=0.7,W1346&lt;=1.2),"Normal",IF(AND(D1346="M",W1346&gt;=1.3),"Alto",IF(AND(D1346="F",W1346&gt;=0.5,W1346&lt;=1),"Normal",IF(AND(D1346="F",W1346&gt;1),"Alto",IF(AND(D1346="F",W1346&lt;0.5), "Bajo",IF(AND(D1346="M",W1346&lt;0.7),"Bajo","error"))))))</f>
        <v>Alto</v>
      </c>
      <c r="Y1346">
        <v>119</v>
      </c>
      <c r="Z1346" t="str">
        <f t="shared" ref="Z1346:Z1409" si="694">IF(AND(D1346="F",Y1346&gt;=17,Y1346&lt;=43),"Normal",IF(AND(D1346="F",Y1346&gt;43,Y1346&lt;100),"Elevado",IF(AND(D1346="M",Y1346&gt;=18,Y1346&lt;=55),"Normal",IF(AND(D1346="M",Y1346&gt;55,Y1346&lt;100),"Elevado",IF(AND(D1346="F",Y1346&gt;=100),"Riesgo",IF(AND(D1346="M",Y1346&gt;=100),"Riesgo","Bajo"))))))</f>
        <v>Riesgo</v>
      </c>
      <c r="AA1346">
        <v>17</v>
      </c>
      <c r="AB1346" t="str">
        <f t="shared" si="672"/>
        <v>Dismucion grave</v>
      </c>
      <c r="AC1346">
        <v>2762</v>
      </c>
      <c r="AD1346" t="str">
        <f t="shared" si="673"/>
        <v>Proteinuria</v>
      </c>
      <c r="AE1346">
        <v>2209</v>
      </c>
      <c r="AF1346" t="str">
        <f t="shared" si="674"/>
        <v>Macroalbuminuria</v>
      </c>
      <c r="AG1346">
        <v>422</v>
      </c>
      <c r="AH1346" t="str">
        <f t="shared" si="675"/>
        <v>Oliguria</v>
      </c>
      <c r="AI1346">
        <v>1</v>
      </c>
      <c r="AJ1346" t="str">
        <f t="shared" si="676"/>
        <v>Diabetico</v>
      </c>
      <c r="AK1346">
        <v>190</v>
      </c>
      <c r="AL1346" t="str">
        <f t="shared" si="677"/>
        <v>Diabetes</v>
      </c>
      <c r="AM1346">
        <v>10.5</v>
      </c>
      <c r="AN1346" t="str">
        <f t="shared" si="678"/>
        <v>Diabetes</v>
      </c>
      <c r="AO1346">
        <v>205</v>
      </c>
      <c r="AP1346" t="str">
        <f t="shared" si="679"/>
        <v>Alto</v>
      </c>
      <c r="AQ1346">
        <v>196</v>
      </c>
      <c r="AR1346" t="str">
        <f t="shared" si="680"/>
        <v>Muy alto</v>
      </c>
      <c r="AS1346">
        <v>37</v>
      </c>
      <c r="AT1346" t="str">
        <f t="shared" si="681"/>
        <v>Bajo</v>
      </c>
      <c r="AU1346">
        <v>205</v>
      </c>
      <c r="AV1346" t="str">
        <f t="shared" si="682"/>
        <v>Alto</v>
      </c>
      <c r="AW1346">
        <v>128</v>
      </c>
      <c r="AX1346" t="str">
        <f t="shared" si="683"/>
        <v>Bajo</v>
      </c>
      <c r="AY1346">
        <v>7</v>
      </c>
      <c r="AZ1346" t="str">
        <f t="shared" si="684"/>
        <v>Alto</v>
      </c>
      <c r="BA1346">
        <v>10.1</v>
      </c>
      <c r="BB1346" t="str">
        <f t="shared" ref="BB1346:BB1409" si="695">IF(AND(D1346="M",BA1346&gt;=13.5,BA1346&lt;=17.5),"Normal",IF(AND(D1346="M",BA1346&gt;17.5),"Alta",IF(AND(D1346="F",BA1346&gt;=12,BA1346&lt;=15.5),"Normal",IF(AND(D1346="F",BA1346&gt;15.5),"Alta","Baja"))))</f>
        <v>Baja</v>
      </c>
      <c r="BC1346">
        <v>7.7</v>
      </c>
      <c r="BD1346" t="str">
        <f t="shared" si="685"/>
        <v>Bajo</v>
      </c>
      <c r="BE1346">
        <v>6.5</v>
      </c>
      <c r="BF1346" t="str">
        <f t="shared" si="686"/>
        <v>Alto</v>
      </c>
      <c r="BG1346">
        <v>1</v>
      </c>
      <c r="BH1346" t="str">
        <f t="shared" si="687"/>
        <v>Toma ECA</v>
      </c>
      <c r="BI1346">
        <v>0</v>
      </c>
      <c r="BJ1346" t="str">
        <f t="shared" si="688"/>
        <v>No toma ARB</v>
      </c>
      <c r="BK1346">
        <v>1</v>
      </c>
      <c r="BL1346" t="str">
        <f t="shared" si="689"/>
        <v>Toma diureticos</v>
      </c>
      <c r="BM1346">
        <v>1</v>
      </c>
      <c r="BN1346" t="str">
        <f t="shared" si="690"/>
        <v>Toma estatinas</v>
      </c>
      <c r="BO1346">
        <v>1</v>
      </c>
      <c r="BP1346" t="str">
        <f t="shared" si="691"/>
        <v>Enfermedad renal</v>
      </c>
      <c r="BQ1346">
        <v>0</v>
      </c>
      <c r="BR1346" t="str">
        <f t="shared" si="692"/>
        <v>Sano</v>
      </c>
    </row>
    <row r="1347" spans="1:70" x14ac:dyDescent="0.25">
      <c r="A1347" t="s">
        <v>1347</v>
      </c>
      <c r="B1347">
        <v>58</v>
      </c>
      <c r="C1347" t="str">
        <f t="shared" ref="C1347:C1410" si="696">IF(AND(B1347&gt;=14,B1347&lt;=26),"Joven",IF(AND(B1347&gt;=27,B1347&lt;=59),"Adulto",IF(B1347&gt;=60,"Adulto Mayor","Niño")))</f>
        <v>Adulto</v>
      </c>
      <c r="D1347" t="s">
        <v>6</v>
      </c>
      <c r="E1347">
        <v>29.3</v>
      </c>
      <c r="F1347" t="str">
        <f t="shared" ref="F1347:F1410" si="697">IF(E1347&lt;18.5,"Bajo peso",IF(AND(E1347&gt;=18.5,E1347&lt;=24.9),"Peso Normal",IF(AND(E1347&gt;=25,E1347&lt;=29.9),"Sobrepeso",IF(AND(E1347&gt;=30,E1347&lt;=34.9),"Obesidad I",IF(AND(E1347&gt;=35,E1347&lt;=39.9),"Obesidad II","Obesidad III")))))</f>
        <v>Sobrepeso</v>
      </c>
      <c r="G1347">
        <v>0</v>
      </c>
      <c r="H1347" t="str">
        <f t="shared" ref="H1347:H1410" si="698">IF(G1347=1,"Tiene herencia","No tiene herencia")</f>
        <v>No tiene herencia</v>
      </c>
      <c r="I1347">
        <v>104</v>
      </c>
      <c r="J1347">
        <v>70</v>
      </c>
      <c r="K1347">
        <v>69</v>
      </c>
      <c r="L1347" t="str">
        <f t="shared" ref="L1347:L1410" si="699">IF(AND(K1347&gt;=60,K1347&lt;=100),"Normal",IF(K1347&gt;100,"Taquicardia","Bradicardia"))</f>
        <v>Normal</v>
      </c>
      <c r="M1347">
        <v>68</v>
      </c>
      <c r="N1347" t="str">
        <f t="shared" ref="N1347:N1410" si="700">IF(M1347&gt;=50,"Normal",IF(AND(M1347&gt;=41,M1347&lt;=49),"Intermedia","Reducida"))</f>
        <v>Normal</v>
      </c>
      <c r="O1347">
        <v>2</v>
      </c>
      <c r="P1347" t="str">
        <f t="shared" ref="P1347:P1410" si="701">IF(O1347=1,"Sin limitaciones",IF(O1347=2,"Ligera limitaciones",IF(O1347=3,"Limitacion marcada","Incapacidad")))</f>
        <v>Ligera limitaciones</v>
      </c>
      <c r="Q1347">
        <v>0</v>
      </c>
      <c r="R1347" t="str">
        <f t="shared" ref="R1347:R1410" si="702">IF(Q1347=1,"Tiene cetoacidosis","No tiene cetoacidosis")</f>
        <v>No tiene cetoacidosis</v>
      </c>
      <c r="S1347">
        <v>0</v>
      </c>
      <c r="T1347" t="str">
        <f t="shared" ref="T1347:T1410" si="703">IF(S1347=1,"Tiene Insuficiencia","No tiene Insuficiencia")</f>
        <v>No tiene Insuficiencia</v>
      </c>
      <c r="U1347">
        <v>1</v>
      </c>
      <c r="V1347" t="str">
        <f t="shared" ref="V1347:V1410" si="704">IF(U1347=1,"Hipertenso","Normotenso")</f>
        <v>Hipertenso</v>
      </c>
      <c r="W1347">
        <v>0.9</v>
      </c>
      <c r="X1347" t="str">
        <f t="shared" si="693"/>
        <v>Normal</v>
      </c>
      <c r="Y1347">
        <v>35</v>
      </c>
      <c r="Z1347" t="str">
        <f t="shared" si="694"/>
        <v>Normal</v>
      </c>
      <c r="AA1347">
        <v>103</v>
      </c>
      <c r="AB1347" t="str">
        <f t="shared" ref="AB1347:AB1410" si="705">IF(AA1347&gt;90,"Normal",IF(AND(AA1347&gt;=60,AA1347&lt;=90),"Funcion disminuida",IF(AND(AA1347&gt;=30,AA1347&lt;=59),"Funcion disminuida moderada",IF(AND(AA1347&gt;=15,AA1347&lt;=29),"Dismucion grave",IF(AA1347&lt;15,"Fallo renal","error")))))</f>
        <v>Normal</v>
      </c>
      <c r="AC1347">
        <v>28</v>
      </c>
      <c r="AD1347" t="str">
        <f t="shared" ref="AD1347:AD1410" si="706">IF(AC1347&lt;30,"Normal",IF(AND(AC1347&lt;=30,AC1347&lt;=300),"Microalbuminuria","Proteinuria"))</f>
        <v>Normal</v>
      </c>
      <c r="AE1347">
        <v>22</v>
      </c>
      <c r="AF1347" t="str">
        <f t="shared" ref="AF1347:AF1410" si="707">IF(AE1347&lt;30,"Normal",IF(AND(AE1347&gt;=30,AE1347&lt;=300),"Microalbuminuria","Macroalbuminuria"))</f>
        <v>Normal</v>
      </c>
      <c r="AG1347">
        <v>1131</v>
      </c>
      <c r="AH1347" t="str">
        <f t="shared" ref="AH1347:AH1410" si="708">IF(AND(AG1347&gt;=0,AG1347&lt;=49),"Anuria",IF(AND(AG1347&gt;=50,AG1347&lt;=499),"Oliguria",IF(AND(AG1347&gt;=500,AG1347&lt;=3500),"Poliuria")))</f>
        <v>Poliuria</v>
      </c>
      <c r="AI1347">
        <v>0</v>
      </c>
      <c r="AJ1347" t="str">
        <f t="shared" ref="AJ1347:AJ1410" si="709">IF(AI1347=1,"Diabetico","No Diabetico")</f>
        <v>No Diabetico</v>
      </c>
      <c r="AK1347">
        <v>95</v>
      </c>
      <c r="AL1347" t="str">
        <f t="shared" ref="AL1347:AL1410" si="710">IF(AK1347&lt;100,"Normal",IF(AND(AK1347&gt;=100,AK1347&lt;=125),"Prediabetes","Diabetes"))</f>
        <v>Normal</v>
      </c>
      <c r="AM1347">
        <v>5</v>
      </c>
      <c r="AN1347" t="str">
        <f t="shared" ref="AN1347:AN1410" si="711">IF(AM1347&lt;5.7,"Normal",IF(AND(AM1347&gt;=5.7,AM1347&lt;=6.4),"Prediabetes","Diabetes"))</f>
        <v>Normal</v>
      </c>
      <c r="AO1347">
        <v>211</v>
      </c>
      <c r="AP1347" t="str">
        <f t="shared" ref="AP1347:AP1410" si="712">IF(AO1347&lt;200,"Normal",IF(AND(AO1347&gt;=200,AO1347&lt;=239),"Alto","Riesgo"))</f>
        <v>Alto</v>
      </c>
      <c r="AQ1347">
        <v>88</v>
      </c>
      <c r="AR1347" t="str">
        <f t="shared" ref="AR1347:AR1410" si="713">IF(AQ1347&lt;100,"Normal",IF(AND(AQ1347&gt;=100,AQ1347&lt;=129),"Casi normal",IF(AND(AQ1347&gt;=130,AQ1347&lt;=159),"Limite alto",IF(AND(AQ1347&gt;=160,AQ1347&lt;=189),"Alto",IF(AQ1347&gt;=190,"Muy alto")))))</f>
        <v>Normal</v>
      </c>
      <c r="AS1347">
        <v>53</v>
      </c>
      <c r="AT1347" t="str">
        <f t="shared" ref="AT1347:AT1410" si="714">IF(AS1347&gt;=60,"Normal","Bajo")</f>
        <v>Bajo</v>
      </c>
      <c r="AU1347">
        <v>135</v>
      </c>
      <c r="AV1347" t="str">
        <f t="shared" ref="AV1347:AV1410" si="715">IF(AU1347&lt;=150,"Normal","Alto")</f>
        <v>Normal</v>
      </c>
      <c r="AW1347">
        <v>144</v>
      </c>
      <c r="AX1347" t="str">
        <f t="shared" ref="AX1347:AX1410" si="716">IF(AND(AW1347&gt;=135,AW1347&lt;=145),"Normal",IF(AW1347&gt;145,"Alto","Bajo"))</f>
        <v>Normal</v>
      </c>
      <c r="AY1347">
        <v>4.8</v>
      </c>
      <c r="AZ1347" t="str">
        <f t="shared" ref="AZ1347:AZ1410" si="717">IF(AND(AY1347&gt;=3.5,AY1347&lt;=5),"Normal",IF(AY1347&gt;5,"Alto","Bajo"))</f>
        <v>Normal</v>
      </c>
      <c r="BA1347">
        <v>15.5</v>
      </c>
      <c r="BB1347" t="str">
        <f t="shared" si="695"/>
        <v>Normal</v>
      </c>
      <c r="BC1347">
        <v>9</v>
      </c>
      <c r="BD1347" t="str">
        <f t="shared" ref="BD1347:BD1410" si="718">IF(AND(BC1347&gt;=8.5,BC1347&lt;=10.5),"Normal",IF(BC1347&gt;10.5,"Alto","Bajo"))</f>
        <v>Normal</v>
      </c>
      <c r="BE1347">
        <v>4.2</v>
      </c>
      <c r="BF1347" t="str">
        <f t="shared" ref="BF1347:BF1410" si="719">IF(AND(BE1347&gt;=2.5,BE1347&lt;=4.5),"Normal",IF(BE1347&gt;4.5,"Alto","Bajo"))</f>
        <v>Normal</v>
      </c>
      <c r="BG1347">
        <v>1</v>
      </c>
      <c r="BH1347" t="str">
        <f t="shared" ref="BH1347:BH1410" si="720">IF(BG1347=1,"Toma ECA","No Toma ECA")</f>
        <v>Toma ECA</v>
      </c>
      <c r="BI1347">
        <v>0</v>
      </c>
      <c r="BJ1347" t="str">
        <f t="shared" ref="BJ1347:BJ1410" si="721">IF(BI1347=1,"Toma ARB","No toma ARB")</f>
        <v>No toma ARB</v>
      </c>
      <c r="BK1347">
        <v>1</v>
      </c>
      <c r="BL1347" t="str">
        <f t="shared" ref="BL1347:BL1410" si="722">IF(BK1347=1,"Toma diureticos","No toma diureticos")</f>
        <v>Toma diureticos</v>
      </c>
      <c r="BM1347">
        <v>1</v>
      </c>
      <c r="BN1347" t="str">
        <f t="shared" ref="BN1347:BN1410" si="723">IF(BM1347=1,"Toma estatinas","No toma estatinas")</f>
        <v>Toma estatinas</v>
      </c>
      <c r="BO1347">
        <v>0</v>
      </c>
      <c r="BP1347" t="str">
        <f t="shared" ref="BP1347:BP1410" si="724">IF(BO1347=1,"Enfermedad renal","Sano")</f>
        <v>Sano</v>
      </c>
      <c r="BQ1347">
        <v>1</v>
      </c>
      <c r="BR1347" t="str">
        <f t="shared" ref="BR1347:BR1410" si="725">IF(BQ1347=1,"Enfermedad cardiovascular","Sano")</f>
        <v>Enfermedad cardiovascular</v>
      </c>
    </row>
    <row r="1348" spans="1:70" x14ac:dyDescent="0.25">
      <c r="A1348" t="s">
        <v>1348</v>
      </c>
      <c r="B1348">
        <v>70</v>
      </c>
      <c r="C1348" t="str">
        <f t="shared" si="696"/>
        <v>Adulto Mayor</v>
      </c>
      <c r="D1348" t="s">
        <v>1</v>
      </c>
      <c r="E1348">
        <v>33.4</v>
      </c>
      <c r="F1348" t="str">
        <f t="shared" si="697"/>
        <v>Obesidad I</v>
      </c>
      <c r="G1348">
        <v>0</v>
      </c>
      <c r="H1348" t="str">
        <f t="shared" si="698"/>
        <v>No tiene herencia</v>
      </c>
      <c r="I1348">
        <v>159</v>
      </c>
      <c r="J1348">
        <v>99</v>
      </c>
      <c r="K1348">
        <v>92</v>
      </c>
      <c r="L1348" t="str">
        <f t="shared" si="699"/>
        <v>Normal</v>
      </c>
      <c r="M1348">
        <v>26</v>
      </c>
      <c r="N1348" t="str">
        <f t="shared" si="700"/>
        <v>Reducida</v>
      </c>
      <c r="O1348">
        <v>2</v>
      </c>
      <c r="P1348" t="str">
        <f t="shared" si="701"/>
        <v>Ligera limitaciones</v>
      </c>
      <c r="Q1348">
        <v>1</v>
      </c>
      <c r="R1348" t="str">
        <f t="shared" si="702"/>
        <v>Tiene cetoacidosis</v>
      </c>
      <c r="S1348">
        <v>0</v>
      </c>
      <c r="T1348" t="str">
        <f t="shared" si="703"/>
        <v>No tiene Insuficiencia</v>
      </c>
      <c r="U1348">
        <v>1</v>
      </c>
      <c r="V1348" t="str">
        <f t="shared" si="704"/>
        <v>Hipertenso</v>
      </c>
      <c r="W1348">
        <v>3.5</v>
      </c>
      <c r="X1348" t="str">
        <f t="shared" si="693"/>
        <v>Alto</v>
      </c>
      <c r="Y1348">
        <v>48</v>
      </c>
      <c r="Z1348" t="str">
        <f t="shared" si="694"/>
        <v>Normal</v>
      </c>
      <c r="AA1348">
        <v>16</v>
      </c>
      <c r="AB1348" t="str">
        <f t="shared" si="705"/>
        <v>Dismucion grave</v>
      </c>
      <c r="AC1348">
        <v>2094</v>
      </c>
      <c r="AD1348" t="str">
        <f t="shared" si="706"/>
        <v>Proteinuria</v>
      </c>
      <c r="AE1348">
        <v>1675</v>
      </c>
      <c r="AF1348" t="str">
        <f t="shared" si="707"/>
        <v>Macroalbuminuria</v>
      </c>
      <c r="AG1348">
        <v>667</v>
      </c>
      <c r="AH1348" t="str">
        <f t="shared" si="708"/>
        <v>Poliuria</v>
      </c>
      <c r="AI1348">
        <v>0</v>
      </c>
      <c r="AJ1348" t="str">
        <f t="shared" si="709"/>
        <v>No Diabetico</v>
      </c>
      <c r="AK1348">
        <v>206</v>
      </c>
      <c r="AL1348" t="str">
        <f t="shared" si="710"/>
        <v>Diabetes</v>
      </c>
      <c r="AM1348">
        <v>10.4</v>
      </c>
      <c r="AN1348" t="str">
        <f t="shared" si="711"/>
        <v>Diabetes</v>
      </c>
      <c r="AO1348">
        <v>303</v>
      </c>
      <c r="AP1348" t="str">
        <f t="shared" si="712"/>
        <v>Riesgo</v>
      </c>
      <c r="AQ1348">
        <v>193</v>
      </c>
      <c r="AR1348" t="str">
        <f t="shared" si="713"/>
        <v>Muy alto</v>
      </c>
      <c r="AS1348">
        <v>42</v>
      </c>
      <c r="AT1348" t="str">
        <f t="shared" si="714"/>
        <v>Bajo</v>
      </c>
      <c r="AU1348">
        <v>181</v>
      </c>
      <c r="AV1348" t="str">
        <f t="shared" si="715"/>
        <v>Alto</v>
      </c>
      <c r="AW1348">
        <v>125</v>
      </c>
      <c r="AX1348" t="str">
        <f t="shared" si="716"/>
        <v>Bajo</v>
      </c>
      <c r="AY1348">
        <v>5.3</v>
      </c>
      <c r="AZ1348" t="str">
        <f t="shared" si="717"/>
        <v>Alto</v>
      </c>
      <c r="BA1348">
        <v>7.5</v>
      </c>
      <c r="BB1348" t="str">
        <f t="shared" si="695"/>
        <v>Baja</v>
      </c>
      <c r="BC1348">
        <v>7.6</v>
      </c>
      <c r="BD1348" t="str">
        <f t="shared" si="718"/>
        <v>Bajo</v>
      </c>
      <c r="BE1348">
        <v>5.5</v>
      </c>
      <c r="BF1348" t="str">
        <f t="shared" si="719"/>
        <v>Alto</v>
      </c>
      <c r="BG1348">
        <v>1</v>
      </c>
      <c r="BH1348" t="str">
        <f t="shared" si="720"/>
        <v>Toma ECA</v>
      </c>
      <c r="BI1348">
        <v>0</v>
      </c>
      <c r="BJ1348" t="str">
        <f t="shared" si="721"/>
        <v>No toma ARB</v>
      </c>
      <c r="BK1348">
        <v>1</v>
      </c>
      <c r="BL1348" t="str">
        <f t="shared" si="722"/>
        <v>Toma diureticos</v>
      </c>
      <c r="BM1348">
        <v>1</v>
      </c>
      <c r="BN1348" t="str">
        <f t="shared" si="723"/>
        <v>Toma estatinas</v>
      </c>
      <c r="BO1348">
        <v>1</v>
      </c>
      <c r="BP1348" t="str">
        <f t="shared" si="724"/>
        <v>Enfermedad renal</v>
      </c>
      <c r="BQ1348">
        <v>0</v>
      </c>
      <c r="BR1348" t="str">
        <f t="shared" si="725"/>
        <v>Sano</v>
      </c>
    </row>
    <row r="1349" spans="1:70" x14ac:dyDescent="0.25">
      <c r="A1349" t="s">
        <v>1349</v>
      </c>
      <c r="B1349">
        <v>30</v>
      </c>
      <c r="C1349" t="str">
        <f t="shared" si="696"/>
        <v>Adulto</v>
      </c>
      <c r="D1349" t="s">
        <v>1</v>
      </c>
      <c r="E1349">
        <v>28.3</v>
      </c>
      <c r="F1349" t="str">
        <f t="shared" si="697"/>
        <v>Sobrepeso</v>
      </c>
      <c r="G1349">
        <v>1</v>
      </c>
      <c r="H1349" t="str">
        <f t="shared" si="698"/>
        <v>Tiene herencia</v>
      </c>
      <c r="I1349">
        <v>102</v>
      </c>
      <c r="J1349">
        <v>73</v>
      </c>
      <c r="K1349">
        <v>61</v>
      </c>
      <c r="L1349" t="str">
        <f t="shared" si="699"/>
        <v>Normal</v>
      </c>
      <c r="M1349">
        <v>59</v>
      </c>
      <c r="N1349" t="str">
        <f t="shared" si="700"/>
        <v>Normal</v>
      </c>
      <c r="O1349">
        <v>1</v>
      </c>
      <c r="P1349" t="str">
        <f t="shared" si="701"/>
        <v>Sin limitaciones</v>
      </c>
      <c r="Q1349">
        <v>0</v>
      </c>
      <c r="R1349" t="str">
        <f t="shared" si="702"/>
        <v>No tiene cetoacidosis</v>
      </c>
      <c r="S1349">
        <v>0</v>
      </c>
      <c r="T1349" t="str">
        <f t="shared" si="703"/>
        <v>No tiene Insuficiencia</v>
      </c>
      <c r="U1349">
        <v>1</v>
      </c>
      <c r="V1349" t="str">
        <f t="shared" si="704"/>
        <v>Hipertenso</v>
      </c>
      <c r="W1349">
        <v>0.8</v>
      </c>
      <c r="X1349" t="str">
        <f t="shared" si="693"/>
        <v>Normal</v>
      </c>
      <c r="Y1349">
        <v>40</v>
      </c>
      <c r="Z1349" t="str">
        <f t="shared" si="694"/>
        <v>Normal</v>
      </c>
      <c r="AA1349">
        <v>77</v>
      </c>
      <c r="AB1349" t="str">
        <f t="shared" si="705"/>
        <v>Funcion disminuida</v>
      </c>
      <c r="AC1349">
        <v>10</v>
      </c>
      <c r="AD1349" t="str">
        <f t="shared" si="706"/>
        <v>Normal</v>
      </c>
      <c r="AE1349">
        <v>7</v>
      </c>
      <c r="AF1349" t="str">
        <f t="shared" si="707"/>
        <v>Normal</v>
      </c>
      <c r="AG1349">
        <v>2125</v>
      </c>
      <c r="AH1349" t="str">
        <f t="shared" si="708"/>
        <v>Poliuria</v>
      </c>
      <c r="AI1349">
        <v>1</v>
      </c>
      <c r="AJ1349" t="str">
        <f t="shared" si="709"/>
        <v>Diabetico</v>
      </c>
      <c r="AK1349">
        <v>83</v>
      </c>
      <c r="AL1349" t="str">
        <f t="shared" si="710"/>
        <v>Normal</v>
      </c>
      <c r="AM1349">
        <v>5</v>
      </c>
      <c r="AN1349" t="str">
        <f t="shared" si="711"/>
        <v>Normal</v>
      </c>
      <c r="AO1349">
        <v>153</v>
      </c>
      <c r="AP1349" t="str">
        <f t="shared" si="712"/>
        <v>Normal</v>
      </c>
      <c r="AQ1349">
        <v>80</v>
      </c>
      <c r="AR1349" t="str">
        <f t="shared" si="713"/>
        <v>Normal</v>
      </c>
      <c r="AS1349">
        <v>48</v>
      </c>
      <c r="AT1349" t="str">
        <f t="shared" si="714"/>
        <v>Bajo</v>
      </c>
      <c r="AU1349">
        <v>122</v>
      </c>
      <c r="AV1349" t="str">
        <f t="shared" si="715"/>
        <v>Normal</v>
      </c>
      <c r="AW1349">
        <v>139</v>
      </c>
      <c r="AX1349" t="str">
        <f t="shared" si="716"/>
        <v>Normal</v>
      </c>
      <c r="AY1349">
        <v>4</v>
      </c>
      <c r="AZ1349" t="str">
        <f t="shared" si="717"/>
        <v>Normal</v>
      </c>
      <c r="BA1349">
        <v>15.9</v>
      </c>
      <c r="BB1349" t="str">
        <f t="shared" si="695"/>
        <v>Normal</v>
      </c>
      <c r="BC1349">
        <v>10.1</v>
      </c>
      <c r="BD1349" t="str">
        <f t="shared" si="718"/>
        <v>Normal</v>
      </c>
      <c r="BE1349">
        <v>2.7</v>
      </c>
      <c r="BF1349" t="str">
        <f t="shared" si="719"/>
        <v>Normal</v>
      </c>
      <c r="BG1349">
        <v>0</v>
      </c>
      <c r="BH1349" t="str">
        <f t="shared" si="720"/>
        <v>No Toma ECA</v>
      </c>
      <c r="BI1349">
        <v>1</v>
      </c>
      <c r="BJ1349" t="str">
        <f t="shared" si="721"/>
        <v>Toma ARB</v>
      </c>
      <c r="BK1349">
        <v>0</v>
      </c>
      <c r="BL1349" t="str">
        <f t="shared" si="722"/>
        <v>No toma diureticos</v>
      </c>
      <c r="BM1349">
        <v>0</v>
      </c>
      <c r="BN1349" t="str">
        <f t="shared" si="723"/>
        <v>No toma estatinas</v>
      </c>
      <c r="BO1349">
        <v>0</v>
      </c>
      <c r="BP1349" t="str">
        <f t="shared" si="724"/>
        <v>Sano</v>
      </c>
      <c r="BQ1349">
        <v>0</v>
      </c>
      <c r="BR1349" t="str">
        <f t="shared" si="725"/>
        <v>Sano</v>
      </c>
    </row>
    <row r="1350" spans="1:70" x14ac:dyDescent="0.25">
      <c r="A1350" t="s">
        <v>1350</v>
      </c>
      <c r="B1350">
        <v>64</v>
      </c>
      <c r="C1350" t="str">
        <f t="shared" si="696"/>
        <v>Adulto Mayor</v>
      </c>
      <c r="D1350" t="s">
        <v>6</v>
      </c>
      <c r="E1350">
        <v>36</v>
      </c>
      <c r="F1350" t="str">
        <f t="shared" si="697"/>
        <v>Obesidad II</v>
      </c>
      <c r="G1350">
        <v>0</v>
      </c>
      <c r="H1350" t="str">
        <f t="shared" si="698"/>
        <v>No tiene herencia</v>
      </c>
      <c r="I1350">
        <v>148</v>
      </c>
      <c r="J1350">
        <v>103</v>
      </c>
      <c r="K1350">
        <v>96</v>
      </c>
      <c r="L1350" t="str">
        <f t="shared" si="699"/>
        <v>Normal</v>
      </c>
      <c r="M1350">
        <v>37</v>
      </c>
      <c r="N1350" t="str">
        <f t="shared" si="700"/>
        <v>Reducida</v>
      </c>
      <c r="O1350">
        <v>2</v>
      </c>
      <c r="P1350" t="str">
        <f t="shared" si="701"/>
        <v>Ligera limitaciones</v>
      </c>
      <c r="Q1350">
        <v>1</v>
      </c>
      <c r="R1350" t="str">
        <f t="shared" si="702"/>
        <v>Tiene cetoacidosis</v>
      </c>
      <c r="S1350">
        <v>1</v>
      </c>
      <c r="T1350" t="str">
        <f t="shared" si="703"/>
        <v>Tiene Insuficiencia</v>
      </c>
      <c r="U1350">
        <v>1</v>
      </c>
      <c r="V1350" t="str">
        <f t="shared" si="704"/>
        <v>Hipertenso</v>
      </c>
      <c r="W1350">
        <v>3.7</v>
      </c>
      <c r="X1350" t="str">
        <f t="shared" si="693"/>
        <v>Alto</v>
      </c>
      <c r="Y1350">
        <v>101</v>
      </c>
      <c r="Z1350" t="str">
        <f t="shared" si="694"/>
        <v>Riesgo</v>
      </c>
      <c r="AA1350">
        <v>17</v>
      </c>
      <c r="AB1350" t="str">
        <f t="shared" si="705"/>
        <v>Dismucion grave</v>
      </c>
      <c r="AC1350">
        <v>324</v>
      </c>
      <c r="AD1350" t="str">
        <f t="shared" si="706"/>
        <v>Proteinuria</v>
      </c>
      <c r="AE1350">
        <v>259</v>
      </c>
      <c r="AF1350" t="str">
        <f t="shared" si="707"/>
        <v>Microalbuminuria</v>
      </c>
      <c r="AG1350">
        <v>617</v>
      </c>
      <c r="AH1350" t="str">
        <f t="shared" si="708"/>
        <v>Poliuria</v>
      </c>
      <c r="AI1350">
        <v>1</v>
      </c>
      <c r="AJ1350" t="str">
        <f t="shared" si="709"/>
        <v>Diabetico</v>
      </c>
      <c r="AK1350">
        <v>160</v>
      </c>
      <c r="AL1350" t="str">
        <f t="shared" si="710"/>
        <v>Diabetes</v>
      </c>
      <c r="AM1350">
        <v>8.6999999999999993</v>
      </c>
      <c r="AN1350" t="str">
        <f t="shared" si="711"/>
        <v>Diabetes</v>
      </c>
      <c r="AO1350">
        <v>313</v>
      </c>
      <c r="AP1350" t="str">
        <f t="shared" si="712"/>
        <v>Riesgo</v>
      </c>
      <c r="AQ1350">
        <v>210</v>
      </c>
      <c r="AR1350" t="str">
        <f t="shared" si="713"/>
        <v>Muy alto</v>
      </c>
      <c r="AS1350">
        <v>36</v>
      </c>
      <c r="AT1350" t="str">
        <f t="shared" si="714"/>
        <v>Bajo</v>
      </c>
      <c r="AU1350">
        <v>387</v>
      </c>
      <c r="AV1350" t="str">
        <f t="shared" si="715"/>
        <v>Alto</v>
      </c>
      <c r="AW1350">
        <v>137</v>
      </c>
      <c r="AX1350" t="str">
        <f t="shared" si="716"/>
        <v>Normal</v>
      </c>
      <c r="AY1350">
        <v>6.1</v>
      </c>
      <c r="AZ1350" t="str">
        <f t="shared" si="717"/>
        <v>Alto</v>
      </c>
      <c r="BA1350">
        <v>9.5</v>
      </c>
      <c r="BB1350" t="str">
        <f t="shared" si="695"/>
        <v>Baja</v>
      </c>
      <c r="BC1350">
        <v>8.4</v>
      </c>
      <c r="BD1350" t="str">
        <f t="shared" si="718"/>
        <v>Bajo</v>
      </c>
      <c r="BE1350">
        <v>6.9</v>
      </c>
      <c r="BF1350" t="str">
        <f t="shared" si="719"/>
        <v>Alto</v>
      </c>
      <c r="BG1350">
        <v>1</v>
      </c>
      <c r="BH1350" t="str">
        <f t="shared" si="720"/>
        <v>Toma ECA</v>
      </c>
      <c r="BI1350">
        <v>0</v>
      </c>
      <c r="BJ1350" t="str">
        <f t="shared" si="721"/>
        <v>No toma ARB</v>
      </c>
      <c r="BK1350">
        <v>1</v>
      </c>
      <c r="BL1350" t="str">
        <f t="shared" si="722"/>
        <v>Toma diureticos</v>
      </c>
      <c r="BM1350">
        <v>1</v>
      </c>
      <c r="BN1350" t="str">
        <f t="shared" si="723"/>
        <v>Toma estatinas</v>
      </c>
      <c r="BO1350">
        <v>1</v>
      </c>
      <c r="BP1350" t="str">
        <f t="shared" si="724"/>
        <v>Enfermedad renal</v>
      </c>
      <c r="BQ1350">
        <v>0</v>
      </c>
      <c r="BR1350" t="str">
        <f t="shared" si="725"/>
        <v>Sano</v>
      </c>
    </row>
    <row r="1351" spans="1:70" x14ac:dyDescent="0.25">
      <c r="A1351" t="s">
        <v>1351</v>
      </c>
      <c r="B1351">
        <v>52</v>
      </c>
      <c r="C1351" t="str">
        <f t="shared" si="696"/>
        <v>Adulto</v>
      </c>
      <c r="D1351" t="s">
        <v>1</v>
      </c>
      <c r="E1351">
        <v>36.9</v>
      </c>
      <c r="F1351" t="str">
        <f t="shared" si="697"/>
        <v>Obesidad II</v>
      </c>
      <c r="G1351">
        <v>1</v>
      </c>
      <c r="H1351" t="str">
        <f t="shared" si="698"/>
        <v>Tiene herencia</v>
      </c>
      <c r="I1351">
        <v>169</v>
      </c>
      <c r="J1351">
        <v>92</v>
      </c>
      <c r="K1351">
        <v>97</v>
      </c>
      <c r="L1351" t="str">
        <f t="shared" si="699"/>
        <v>Normal</v>
      </c>
      <c r="M1351">
        <v>26</v>
      </c>
      <c r="N1351" t="str">
        <f t="shared" si="700"/>
        <v>Reducida</v>
      </c>
      <c r="O1351">
        <v>4</v>
      </c>
      <c r="P1351" t="str">
        <f t="shared" si="701"/>
        <v>Incapacidad</v>
      </c>
      <c r="Q1351">
        <v>0</v>
      </c>
      <c r="R1351" t="str">
        <f t="shared" si="702"/>
        <v>No tiene cetoacidosis</v>
      </c>
      <c r="S1351">
        <v>1</v>
      </c>
      <c r="T1351" t="str">
        <f t="shared" si="703"/>
        <v>Tiene Insuficiencia</v>
      </c>
      <c r="U1351">
        <v>1</v>
      </c>
      <c r="V1351" t="str">
        <f t="shared" si="704"/>
        <v>Hipertenso</v>
      </c>
      <c r="W1351">
        <v>2.4</v>
      </c>
      <c r="X1351" t="str">
        <f t="shared" si="693"/>
        <v>Alto</v>
      </c>
      <c r="Y1351">
        <v>74</v>
      </c>
      <c r="Z1351" t="str">
        <f t="shared" si="694"/>
        <v>Elevado</v>
      </c>
      <c r="AA1351">
        <v>16</v>
      </c>
      <c r="AB1351" t="str">
        <f t="shared" si="705"/>
        <v>Dismucion grave</v>
      </c>
      <c r="AC1351">
        <v>1129</v>
      </c>
      <c r="AD1351" t="str">
        <f t="shared" si="706"/>
        <v>Proteinuria</v>
      </c>
      <c r="AE1351">
        <v>1016</v>
      </c>
      <c r="AF1351" t="str">
        <f t="shared" si="707"/>
        <v>Macroalbuminuria</v>
      </c>
      <c r="AG1351">
        <v>409</v>
      </c>
      <c r="AH1351" t="str">
        <f t="shared" si="708"/>
        <v>Oliguria</v>
      </c>
      <c r="AI1351">
        <v>1</v>
      </c>
      <c r="AJ1351" t="str">
        <f t="shared" si="709"/>
        <v>Diabetico</v>
      </c>
      <c r="AK1351">
        <v>209</v>
      </c>
      <c r="AL1351" t="str">
        <f t="shared" si="710"/>
        <v>Diabetes</v>
      </c>
      <c r="AM1351">
        <v>9.5</v>
      </c>
      <c r="AN1351" t="str">
        <f t="shared" si="711"/>
        <v>Diabetes</v>
      </c>
      <c r="AO1351">
        <v>256</v>
      </c>
      <c r="AP1351" t="str">
        <f t="shared" si="712"/>
        <v>Riesgo</v>
      </c>
      <c r="AQ1351">
        <v>171</v>
      </c>
      <c r="AR1351" t="str">
        <f t="shared" si="713"/>
        <v>Alto</v>
      </c>
      <c r="AS1351">
        <v>43</v>
      </c>
      <c r="AT1351" t="str">
        <f t="shared" si="714"/>
        <v>Bajo</v>
      </c>
      <c r="AU1351">
        <v>228</v>
      </c>
      <c r="AV1351" t="str">
        <f t="shared" si="715"/>
        <v>Alto</v>
      </c>
      <c r="AW1351">
        <v>133</v>
      </c>
      <c r="AX1351" t="str">
        <f t="shared" si="716"/>
        <v>Bajo</v>
      </c>
      <c r="AY1351">
        <v>6.2</v>
      </c>
      <c r="AZ1351" t="str">
        <f t="shared" si="717"/>
        <v>Alto</v>
      </c>
      <c r="BA1351">
        <v>9.1999999999999993</v>
      </c>
      <c r="BB1351" t="str">
        <f t="shared" si="695"/>
        <v>Baja</v>
      </c>
      <c r="BC1351">
        <v>7.9</v>
      </c>
      <c r="BD1351" t="str">
        <f t="shared" si="718"/>
        <v>Bajo</v>
      </c>
      <c r="BE1351">
        <v>6.8</v>
      </c>
      <c r="BF1351" t="str">
        <f t="shared" si="719"/>
        <v>Alto</v>
      </c>
      <c r="BG1351">
        <v>1</v>
      </c>
      <c r="BH1351" t="str">
        <f t="shared" si="720"/>
        <v>Toma ECA</v>
      </c>
      <c r="BI1351">
        <v>1</v>
      </c>
      <c r="BJ1351" t="str">
        <f t="shared" si="721"/>
        <v>Toma ARB</v>
      </c>
      <c r="BK1351">
        <v>1</v>
      </c>
      <c r="BL1351" t="str">
        <f t="shared" si="722"/>
        <v>Toma diureticos</v>
      </c>
      <c r="BM1351">
        <v>1</v>
      </c>
      <c r="BN1351" t="str">
        <f t="shared" si="723"/>
        <v>Toma estatinas</v>
      </c>
      <c r="BO1351">
        <v>1</v>
      </c>
      <c r="BP1351" t="str">
        <f t="shared" si="724"/>
        <v>Enfermedad renal</v>
      </c>
      <c r="BQ1351">
        <v>0</v>
      </c>
      <c r="BR1351" t="str">
        <f t="shared" si="725"/>
        <v>Sano</v>
      </c>
    </row>
    <row r="1352" spans="1:70" x14ac:dyDescent="0.25">
      <c r="A1352" t="s">
        <v>1352</v>
      </c>
      <c r="B1352">
        <v>51</v>
      </c>
      <c r="C1352" t="str">
        <f t="shared" si="696"/>
        <v>Adulto</v>
      </c>
      <c r="D1352" t="s">
        <v>6</v>
      </c>
      <c r="E1352">
        <v>19.899999999999999</v>
      </c>
      <c r="F1352" t="str">
        <f t="shared" si="697"/>
        <v>Peso Normal</v>
      </c>
      <c r="G1352">
        <v>0</v>
      </c>
      <c r="H1352" t="str">
        <f t="shared" si="698"/>
        <v>No tiene herencia</v>
      </c>
      <c r="I1352">
        <v>131</v>
      </c>
      <c r="J1352">
        <v>65</v>
      </c>
      <c r="K1352">
        <v>69</v>
      </c>
      <c r="L1352" t="str">
        <f t="shared" si="699"/>
        <v>Normal</v>
      </c>
      <c r="M1352">
        <v>58</v>
      </c>
      <c r="N1352" t="str">
        <f t="shared" si="700"/>
        <v>Normal</v>
      </c>
      <c r="O1352">
        <v>1</v>
      </c>
      <c r="P1352" t="str">
        <f t="shared" si="701"/>
        <v>Sin limitaciones</v>
      </c>
      <c r="Q1352">
        <v>0</v>
      </c>
      <c r="R1352" t="str">
        <f t="shared" si="702"/>
        <v>No tiene cetoacidosis</v>
      </c>
      <c r="S1352">
        <v>0</v>
      </c>
      <c r="T1352" t="str">
        <f t="shared" si="703"/>
        <v>No tiene Insuficiencia</v>
      </c>
      <c r="U1352">
        <v>0</v>
      </c>
      <c r="V1352" t="str">
        <f t="shared" si="704"/>
        <v>Normotenso</v>
      </c>
      <c r="W1352">
        <v>0.8</v>
      </c>
      <c r="X1352" t="str">
        <f t="shared" si="693"/>
        <v>Normal</v>
      </c>
      <c r="Y1352">
        <v>32</v>
      </c>
      <c r="Z1352" t="str">
        <f t="shared" si="694"/>
        <v>Normal</v>
      </c>
      <c r="AA1352">
        <v>117</v>
      </c>
      <c r="AB1352" t="str">
        <f t="shared" si="705"/>
        <v>Normal</v>
      </c>
      <c r="AC1352">
        <v>17</v>
      </c>
      <c r="AD1352" t="str">
        <f t="shared" si="706"/>
        <v>Normal</v>
      </c>
      <c r="AE1352">
        <v>11</v>
      </c>
      <c r="AF1352" t="str">
        <f t="shared" si="707"/>
        <v>Normal</v>
      </c>
      <c r="AG1352">
        <v>2412</v>
      </c>
      <c r="AH1352" t="str">
        <f t="shared" si="708"/>
        <v>Poliuria</v>
      </c>
      <c r="AI1352">
        <v>0</v>
      </c>
      <c r="AJ1352" t="str">
        <f t="shared" si="709"/>
        <v>No Diabetico</v>
      </c>
      <c r="AK1352">
        <v>105</v>
      </c>
      <c r="AL1352" t="str">
        <f t="shared" si="710"/>
        <v>Prediabetes</v>
      </c>
      <c r="AM1352">
        <v>5.8</v>
      </c>
      <c r="AN1352" t="str">
        <f t="shared" si="711"/>
        <v>Prediabetes</v>
      </c>
      <c r="AO1352">
        <v>195</v>
      </c>
      <c r="AP1352" t="str">
        <f t="shared" si="712"/>
        <v>Normal</v>
      </c>
      <c r="AQ1352">
        <v>128</v>
      </c>
      <c r="AR1352" t="str">
        <f t="shared" si="713"/>
        <v>Casi normal</v>
      </c>
      <c r="AS1352">
        <v>59</v>
      </c>
      <c r="AT1352" t="str">
        <f t="shared" si="714"/>
        <v>Bajo</v>
      </c>
      <c r="AU1352">
        <v>163</v>
      </c>
      <c r="AV1352" t="str">
        <f t="shared" si="715"/>
        <v>Alto</v>
      </c>
      <c r="AW1352">
        <v>145</v>
      </c>
      <c r="AX1352" t="str">
        <f t="shared" si="716"/>
        <v>Normal</v>
      </c>
      <c r="AY1352">
        <v>3.7</v>
      </c>
      <c r="AZ1352" t="str">
        <f t="shared" si="717"/>
        <v>Normal</v>
      </c>
      <c r="BA1352">
        <v>15.7</v>
      </c>
      <c r="BB1352" t="str">
        <f t="shared" si="695"/>
        <v>Alta</v>
      </c>
      <c r="BC1352">
        <v>10.4</v>
      </c>
      <c r="BD1352" t="str">
        <f t="shared" si="718"/>
        <v>Normal</v>
      </c>
      <c r="BE1352">
        <v>4.2</v>
      </c>
      <c r="BF1352" t="str">
        <f t="shared" si="719"/>
        <v>Normal</v>
      </c>
      <c r="BG1352">
        <v>0</v>
      </c>
      <c r="BH1352" t="str">
        <f t="shared" si="720"/>
        <v>No Toma ECA</v>
      </c>
      <c r="BI1352">
        <v>1</v>
      </c>
      <c r="BJ1352" t="str">
        <f t="shared" si="721"/>
        <v>Toma ARB</v>
      </c>
      <c r="BK1352">
        <v>1</v>
      </c>
      <c r="BL1352" t="str">
        <f t="shared" si="722"/>
        <v>Toma diureticos</v>
      </c>
      <c r="BM1352">
        <v>1</v>
      </c>
      <c r="BN1352" t="str">
        <f t="shared" si="723"/>
        <v>Toma estatinas</v>
      </c>
      <c r="BO1352">
        <v>0</v>
      </c>
      <c r="BP1352" t="str">
        <f t="shared" si="724"/>
        <v>Sano</v>
      </c>
      <c r="BQ1352">
        <v>1</v>
      </c>
      <c r="BR1352" t="str">
        <f t="shared" si="725"/>
        <v>Enfermedad cardiovascular</v>
      </c>
    </row>
    <row r="1353" spans="1:70" x14ac:dyDescent="0.25">
      <c r="A1353" t="s">
        <v>1353</v>
      </c>
      <c r="B1353">
        <v>58</v>
      </c>
      <c r="C1353" t="str">
        <f t="shared" si="696"/>
        <v>Adulto</v>
      </c>
      <c r="D1353" t="s">
        <v>6</v>
      </c>
      <c r="E1353">
        <v>24.2</v>
      </c>
      <c r="F1353" t="str">
        <f t="shared" si="697"/>
        <v>Peso Normal</v>
      </c>
      <c r="G1353">
        <v>0</v>
      </c>
      <c r="H1353" t="str">
        <f t="shared" si="698"/>
        <v>No tiene herencia</v>
      </c>
      <c r="I1353">
        <v>130</v>
      </c>
      <c r="J1353">
        <v>78</v>
      </c>
      <c r="K1353">
        <v>78</v>
      </c>
      <c r="L1353" t="str">
        <f t="shared" si="699"/>
        <v>Normal</v>
      </c>
      <c r="M1353">
        <v>53</v>
      </c>
      <c r="N1353" t="str">
        <f t="shared" si="700"/>
        <v>Normal</v>
      </c>
      <c r="O1353">
        <v>1</v>
      </c>
      <c r="P1353" t="str">
        <f t="shared" si="701"/>
        <v>Sin limitaciones</v>
      </c>
      <c r="Q1353">
        <v>0</v>
      </c>
      <c r="R1353" t="str">
        <f t="shared" si="702"/>
        <v>No tiene cetoacidosis</v>
      </c>
      <c r="S1353">
        <v>0</v>
      </c>
      <c r="T1353" t="str">
        <f t="shared" si="703"/>
        <v>No tiene Insuficiencia</v>
      </c>
      <c r="U1353">
        <v>0</v>
      </c>
      <c r="V1353" t="str">
        <f t="shared" si="704"/>
        <v>Normotenso</v>
      </c>
      <c r="W1353">
        <v>0.8</v>
      </c>
      <c r="X1353" t="str">
        <f t="shared" si="693"/>
        <v>Normal</v>
      </c>
      <c r="Y1353">
        <v>40</v>
      </c>
      <c r="Z1353" t="str">
        <f t="shared" si="694"/>
        <v>Normal</v>
      </c>
      <c r="AA1353">
        <v>72</v>
      </c>
      <c r="AB1353" t="str">
        <f t="shared" si="705"/>
        <v>Funcion disminuida</v>
      </c>
      <c r="AC1353">
        <v>29</v>
      </c>
      <c r="AD1353" t="str">
        <f t="shared" si="706"/>
        <v>Normal</v>
      </c>
      <c r="AE1353">
        <v>20</v>
      </c>
      <c r="AF1353" t="str">
        <f t="shared" si="707"/>
        <v>Normal</v>
      </c>
      <c r="AG1353">
        <v>1239</v>
      </c>
      <c r="AH1353" t="str">
        <f t="shared" si="708"/>
        <v>Poliuria</v>
      </c>
      <c r="AI1353">
        <v>0</v>
      </c>
      <c r="AJ1353" t="str">
        <f t="shared" si="709"/>
        <v>No Diabetico</v>
      </c>
      <c r="AK1353">
        <v>119</v>
      </c>
      <c r="AL1353" t="str">
        <f t="shared" si="710"/>
        <v>Prediabetes</v>
      </c>
      <c r="AM1353">
        <v>5.8</v>
      </c>
      <c r="AN1353" t="str">
        <f t="shared" si="711"/>
        <v>Prediabetes</v>
      </c>
      <c r="AO1353">
        <v>180</v>
      </c>
      <c r="AP1353" t="str">
        <f t="shared" si="712"/>
        <v>Normal</v>
      </c>
      <c r="AQ1353">
        <v>103</v>
      </c>
      <c r="AR1353" t="str">
        <f t="shared" si="713"/>
        <v>Casi normal</v>
      </c>
      <c r="AS1353">
        <v>70</v>
      </c>
      <c r="AT1353" t="str">
        <f t="shared" si="714"/>
        <v>Normal</v>
      </c>
      <c r="AU1353">
        <v>124</v>
      </c>
      <c r="AV1353" t="str">
        <f t="shared" si="715"/>
        <v>Normal</v>
      </c>
      <c r="AW1353">
        <v>135</v>
      </c>
      <c r="AX1353" t="str">
        <f t="shared" si="716"/>
        <v>Normal</v>
      </c>
      <c r="AY1353">
        <v>3.5</v>
      </c>
      <c r="AZ1353" t="str">
        <f t="shared" si="717"/>
        <v>Normal</v>
      </c>
      <c r="BA1353">
        <v>14.3</v>
      </c>
      <c r="BB1353" t="str">
        <f t="shared" si="695"/>
        <v>Normal</v>
      </c>
      <c r="BC1353">
        <v>9.6999999999999993</v>
      </c>
      <c r="BD1353" t="str">
        <f t="shared" si="718"/>
        <v>Normal</v>
      </c>
      <c r="BE1353">
        <v>2.8</v>
      </c>
      <c r="BF1353" t="str">
        <f t="shared" si="719"/>
        <v>Normal</v>
      </c>
      <c r="BG1353">
        <v>1</v>
      </c>
      <c r="BH1353" t="str">
        <f t="shared" si="720"/>
        <v>Toma ECA</v>
      </c>
      <c r="BI1353">
        <v>0</v>
      </c>
      <c r="BJ1353" t="str">
        <f t="shared" si="721"/>
        <v>No toma ARB</v>
      </c>
      <c r="BK1353">
        <v>1</v>
      </c>
      <c r="BL1353" t="str">
        <f t="shared" si="722"/>
        <v>Toma diureticos</v>
      </c>
      <c r="BM1353">
        <v>1</v>
      </c>
      <c r="BN1353" t="str">
        <f t="shared" si="723"/>
        <v>Toma estatinas</v>
      </c>
      <c r="BO1353">
        <v>0</v>
      </c>
      <c r="BP1353" t="str">
        <f t="shared" si="724"/>
        <v>Sano</v>
      </c>
      <c r="BQ1353">
        <v>1</v>
      </c>
      <c r="BR1353" t="str">
        <f t="shared" si="725"/>
        <v>Enfermedad cardiovascular</v>
      </c>
    </row>
    <row r="1354" spans="1:70" x14ac:dyDescent="0.25">
      <c r="A1354" t="s">
        <v>1354</v>
      </c>
      <c r="B1354">
        <v>63</v>
      </c>
      <c r="C1354" t="str">
        <f t="shared" si="696"/>
        <v>Adulto Mayor</v>
      </c>
      <c r="D1354" t="s">
        <v>1</v>
      </c>
      <c r="E1354">
        <v>21.5</v>
      </c>
      <c r="F1354" t="str">
        <f t="shared" si="697"/>
        <v>Peso Normal</v>
      </c>
      <c r="G1354">
        <v>0</v>
      </c>
      <c r="H1354" t="str">
        <f t="shared" si="698"/>
        <v>No tiene herencia</v>
      </c>
      <c r="I1354">
        <v>101</v>
      </c>
      <c r="J1354">
        <v>79</v>
      </c>
      <c r="K1354">
        <v>84</v>
      </c>
      <c r="L1354" t="str">
        <f t="shared" si="699"/>
        <v>Normal</v>
      </c>
      <c r="M1354">
        <v>52</v>
      </c>
      <c r="N1354" t="str">
        <f t="shared" si="700"/>
        <v>Normal</v>
      </c>
      <c r="O1354">
        <v>2</v>
      </c>
      <c r="P1354" t="str">
        <f t="shared" si="701"/>
        <v>Ligera limitaciones</v>
      </c>
      <c r="Q1354">
        <v>0</v>
      </c>
      <c r="R1354" t="str">
        <f t="shared" si="702"/>
        <v>No tiene cetoacidosis</v>
      </c>
      <c r="S1354">
        <v>0</v>
      </c>
      <c r="T1354" t="str">
        <f t="shared" si="703"/>
        <v>No tiene Insuficiencia</v>
      </c>
      <c r="U1354">
        <v>0</v>
      </c>
      <c r="V1354" t="str">
        <f t="shared" si="704"/>
        <v>Normotenso</v>
      </c>
      <c r="W1354">
        <v>1.1000000000000001</v>
      </c>
      <c r="X1354" t="str">
        <f t="shared" si="693"/>
        <v>Normal</v>
      </c>
      <c r="Y1354">
        <v>25</v>
      </c>
      <c r="Z1354" t="str">
        <f t="shared" si="694"/>
        <v>Normal</v>
      </c>
      <c r="AA1354">
        <v>88</v>
      </c>
      <c r="AB1354" t="str">
        <f t="shared" si="705"/>
        <v>Funcion disminuida</v>
      </c>
      <c r="AC1354">
        <v>26</v>
      </c>
      <c r="AD1354" t="str">
        <f t="shared" si="706"/>
        <v>Normal</v>
      </c>
      <c r="AE1354">
        <v>20</v>
      </c>
      <c r="AF1354" t="str">
        <f t="shared" si="707"/>
        <v>Normal</v>
      </c>
      <c r="AG1354">
        <v>2403</v>
      </c>
      <c r="AH1354" t="str">
        <f t="shared" si="708"/>
        <v>Poliuria</v>
      </c>
      <c r="AI1354">
        <v>0</v>
      </c>
      <c r="AJ1354" t="str">
        <f t="shared" si="709"/>
        <v>No Diabetico</v>
      </c>
      <c r="AK1354">
        <v>92</v>
      </c>
      <c r="AL1354" t="str">
        <f t="shared" si="710"/>
        <v>Normal</v>
      </c>
      <c r="AM1354">
        <v>5.5</v>
      </c>
      <c r="AN1354" t="str">
        <f t="shared" si="711"/>
        <v>Normal</v>
      </c>
      <c r="AO1354">
        <v>184</v>
      </c>
      <c r="AP1354" t="str">
        <f t="shared" si="712"/>
        <v>Normal</v>
      </c>
      <c r="AQ1354">
        <v>126</v>
      </c>
      <c r="AR1354" t="str">
        <f t="shared" si="713"/>
        <v>Casi normal</v>
      </c>
      <c r="AS1354">
        <v>47</v>
      </c>
      <c r="AT1354" t="str">
        <f t="shared" si="714"/>
        <v>Bajo</v>
      </c>
      <c r="AU1354">
        <v>86</v>
      </c>
      <c r="AV1354" t="str">
        <f t="shared" si="715"/>
        <v>Normal</v>
      </c>
      <c r="AW1354">
        <v>139</v>
      </c>
      <c r="AX1354" t="str">
        <f t="shared" si="716"/>
        <v>Normal</v>
      </c>
      <c r="AY1354">
        <v>4.8</v>
      </c>
      <c r="AZ1354" t="str">
        <f t="shared" si="717"/>
        <v>Normal</v>
      </c>
      <c r="BA1354">
        <v>14.1</v>
      </c>
      <c r="BB1354" t="str">
        <f t="shared" si="695"/>
        <v>Normal</v>
      </c>
      <c r="BC1354">
        <v>9.5</v>
      </c>
      <c r="BD1354" t="str">
        <f t="shared" si="718"/>
        <v>Normal</v>
      </c>
      <c r="BE1354">
        <v>2.9</v>
      </c>
      <c r="BF1354" t="str">
        <f t="shared" si="719"/>
        <v>Normal</v>
      </c>
      <c r="BG1354">
        <v>0</v>
      </c>
      <c r="BH1354" t="str">
        <f t="shared" si="720"/>
        <v>No Toma ECA</v>
      </c>
      <c r="BI1354">
        <v>1</v>
      </c>
      <c r="BJ1354" t="str">
        <f t="shared" si="721"/>
        <v>Toma ARB</v>
      </c>
      <c r="BK1354">
        <v>0</v>
      </c>
      <c r="BL1354" t="str">
        <f t="shared" si="722"/>
        <v>No toma diureticos</v>
      </c>
      <c r="BM1354">
        <v>1</v>
      </c>
      <c r="BN1354" t="str">
        <f t="shared" si="723"/>
        <v>Toma estatinas</v>
      </c>
      <c r="BO1354">
        <v>0</v>
      </c>
      <c r="BP1354" t="str">
        <f t="shared" si="724"/>
        <v>Sano</v>
      </c>
      <c r="BQ1354">
        <v>0</v>
      </c>
      <c r="BR1354" t="str">
        <f t="shared" si="725"/>
        <v>Sano</v>
      </c>
    </row>
    <row r="1355" spans="1:70" x14ac:dyDescent="0.25">
      <c r="A1355" t="s">
        <v>1355</v>
      </c>
      <c r="B1355">
        <v>58</v>
      </c>
      <c r="C1355" t="str">
        <f t="shared" si="696"/>
        <v>Adulto</v>
      </c>
      <c r="D1355" t="s">
        <v>1</v>
      </c>
      <c r="E1355">
        <v>24.8</v>
      </c>
      <c r="F1355" t="str">
        <f t="shared" si="697"/>
        <v>Peso Normal</v>
      </c>
      <c r="G1355">
        <v>0</v>
      </c>
      <c r="H1355" t="str">
        <f t="shared" si="698"/>
        <v>No tiene herencia</v>
      </c>
      <c r="I1355">
        <v>131</v>
      </c>
      <c r="J1355">
        <v>70</v>
      </c>
      <c r="K1355">
        <v>69</v>
      </c>
      <c r="L1355" t="str">
        <f t="shared" si="699"/>
        <v>Normal</v>
      </c>
      <c r="M1355">
        <v>69</v>
      </c>
      <c r="N1355" t="str">
        <f t="shared" si="700"/>
        <v>Normal</v>
      </c>
      <c r="O1355">
        <v>2</v>
      </c>
      <c r="P1355" t="str">
        <f t="shared" si="701"/>
        <v>Ligera limitaciones</v>
      </c>
      <c r="Q1355">
        <v>0</v>
      </c>
      <c r="R1355" t="str">
        <f t="shared" si="702"/>
        <v>No tiene cetoacidosis</v>
      </c>
      <c r="S1355">
        <v>0</v>
      </c>
      <c r="T1355" t="str">
        <f t="shared" si="703"/>
        <v>No tiene Insuficiencia</v>
      </c>
      <c r="U1355">
        <v>1</v>
      </c>
      <c r="V1355" t="str">
        <f t="shared" si="704"/>
        <v>Hipertenso</v>
      </c>
      <c r="W1355">
        <v>1.1000000000000001</v>
      </c>
      <c r="X1355" t="str">
        <f t="shared" si="693"/>
        <v>Normal</v>
      </c>
      <c r="Y1355">
        <v>37</v>
      </c>
      <c r="Z1355" t="str">
        <f t="shared" si="694"/>
        <v>Normal</v>
      </c>
      <c r="AA1355">
        <v>105</v>
      </c>
      <c r="AB1355" t="str">
        <f t="shared" si="705"/>
        <v>Normal</v>
      </c>
      <c r="AC1355">
        <v>16</v>
      </c>
      <c r="AD1355" t="str">
        <f t="shared" si="706"/>
        <v>Normal</v>
      </c>
      <c r="AE1355">
        <v>11</v>
      </c>
      <c r="AF1355" t="str">
        <f t="shared" si="707"/>
        <v>Normal</v>
      </c>
      <c r="AG1355">
        <v>1054</v>
      </c>
      <c r="AH1355" t="str">
        <f t="shared" si="708"/>
        <v>Poliuria</v>
      </c>
      <c r="AI1355">
        <v>1</v>
      </c>
      <c r="AJ1355" t="str">
        <f t="shared" si="709"/>
        <v>Diabetico</v>
      </c>
      <c r="AK1355">
        <v>116</v>
      </c>
      <c r="AL1355" t="str">
        <f t="shared" si="710"/>
        <v>Prediabetes</v>
      </c>
      <c r="AM1355">
        <v>6.1</v>
      </c>
      <c r="AN1355" t="str">
        <f t="shared" si="711"/>
        <v>Prediabetes</v>
      </c>
      <c r="AO1355">
        <v>174</v>
      </c>
      <c r="AP1355" t="str">
        <f t="shared" si="712"/>
        <v>Normal</v>
      </c>
      <c r="AQ1355">
        <v>81</v>
      </c>
      <c r="AR1355" t="str">
        <f t="shared" si="713"/>
        <v>Normal</v>
      </c>
      <c r="AS1355">
        <v>47</v>
      </c>
      <c r="AT1355" t="str">
        <f t="shared" si="714"/>
        <v>Bajo</v>
      </c>
      <c r="AU1355">
        <v>105</v>
      </c>
      <c r="AV1355" t="str">
        <f t="shared" si="715"/>
        <v>Normal</v>
      </c>
      <c r="AW1355">
        <v>142</v>
      </c>
      <c r="AX1355" t="str">
        <f t="shared" si="716"/>
        <v>Normal</v>
      </c>
      <c r="AY1355">
        <v>3.9</v>
      </c>
      <c r="AZ1355" t="str">
        <f t="shared" si="717"/>
        <v>Normal</v>
      </c>
      <c r="BA1355">
        <v>15.1</v>
      </c>
      <c r="BB1355" t="str">
        <f t="shared" si="695"/>
        <v>Normal</v>
      </c>
      <c r="BC1355">
        <v>9.9</v>
      </c>
      <c r="BD1355" t="str">
        <f t="shared" si="718"/>
        <v>Normal</v>
      </c>
      <c r="BE1355">
        <v>2.7</v>
      </c>
      <c r="BF1355" t="str">
        <f t="shared" si="719"/>
        <v>Normal</v>
      </c>
      <c r="BG1355">
        <v>1</v>
      </c>
      <c r="BH1355" t="str">
        <f t="shared" si="720"/>
        <v>Toma ECA</v>
      </c>
      <c r="BI1355">
        <v>1</v>
      </c>
      <c r="BJ1355" t="str">
        <f t="shared" si="721"/>
        <v>Toma ARB</v>
      </c>
      <c r="BK1355">
        <v>1</v>
      </c>
      <c r="BL1355" t="str">
        <f t="shared" si="722"/>
        <v>Toma diureticos</v>
      </c>
      <c r="BM1355">
        <v>0</v>
      </c>
      <c r="BN1355" t="str">
        <f t="shared" si="723"/>
        <v>No toma estatinas</v>
      </c>
      <c r="BO1355">
        <v>0</v>
      </c>
      <c r="BP1355" t="str">
        <f t="shared" si="724"/>
        <v>Sano</v>
      </c>
      <c r="BQ1355">
        <v>0</v>
      </c>
      <c r="BR1355" t="str">
        <f t="shared" si="725"/>
        <v>Sano</v>
      </c>
    </row>
    <row r="1356" spans="1:70" x14ac:dyDescent="0.25">
      <c r="A1356" t="s">
        <v>1356</v>
      </c>
      <c r="B1356">
        <v>71</v>
      </c>
      <c r="C1356" t="str">
        <f t="shared" si="696"/>
        <v>Adulto Mayor</v>
      </c>
      <c r="D1356" t="s">
        <v>6</v>
      </c>
      <c r="E1356">
        <v>35.200000000000003</v>
      </c>
      <c r="F1356" t="str">
        <f t="shared" si="697"/>
        <v>Obesidad II</v>
      </c>
      <c r="G1356">
        <v>1</v>
      </c>
      <c r="H1356" t="str">
        <f t="shared" si="698"/>
        <v>Tiene herencia</v>
      </c>
      <c r="I1356">
        <v>149</v>
      </c>
      <c r="J1356">
        <v>108</v>
      </c>
      <c r="K1356">
        <v>78</v>
      </c>
      <c r="L1356" t="str">
        <f t="shared" si="699"/>
        <v>Normal</v>
      </c>
      <c r="M1356">
        <v>43</v>
      </c>
      <c r="N1356" t="str">
        <f t="shared" si="700"/>
        <v>Intermedia</v>
      </c>
      <c r="O1356">
        <v>4</v>
      </c>
      <c r="P1356" t="str">
        <f t="shared" si="701"/>
        <v>Incapacidad</v>
      </c>
      <c r="Q1356">
        <v>0</v>
      </c>
      <c r="R1356" t="str">
        <f t="shared" si="702"/>
        <v>No tiene cetoacidosis</v>
      </c>
      <c r="S1356">
        <v>1</v>
      </c>
      <c r="T1356" t="str">
        <f t="shared" si="703"/>
        <v>Tiene Insuficiencia</v>
      </c>
      <c r="U1356">
        <v>1</v>
      </c>
      <c r="V1356" t="str">
        <f t="shared" si="704"/>
        <v>Hipertenso</v>
      </c>
      <c r="W1356">
        <v>3.9</v>
      </c>
      <c r="X1356" t="str">
        <f t="shared" si="693"/>
        <v>Alto</v>
      </c>
      <c r="Y1356">
        <v>75</v>
      </c>
      <c r="Z1356" t="str">
        <f t="shared" si="694"/>
        <v>Elevado</v>
      </c>
      <c r="AA1356">
        <v>40</v>
      </c>
      <c r="AB1356" t="str">
        <f t="shared" si="705"/>
        <v>Funcion disminuida moderada</v>
      </c>
      <c r="AC1356">
        <v>2011</v>
      </c>
      <c r="AD1356" t="str">
        <f t="shared" si="706"/>
        <v>Proteinuria</v>
      </c>
      <c r="AE1356">
        <v>1608</v>
      </c>
      <c r="AF1356" t="str">
        <f t="shared" si="707"/>
        <v>Macroalbuminuria</v>
      </c>
      <c r="AG1356">
        <v>820</v>
      </c>
      <c r="AH1356" t="str">
        <f t="shared" si="708"/>
        <v>Poliuria</v>
      </c>
      <c r="AI1356">
        <v>1</v>
      </c>
      <c r="AJ1356" t="str">
        <f t="shared" si="709"/>
        <v>Diabetico</v>
      </c>
      <c r="AK1356">
        <v>145</v>
      </c>
      <c r="AL1356" t="str">
        <f t="shared" si="710"/>
        <v>Diabetes</v>
      </c>
      <c r="AM1356">
        <v>7.5</v>
      </c>
      <c r="AN1356" t="str">
        <f t="shared" si="711"/>
        <v>Diabetes</v>
      </c>
      <c r="AO1356">
        <v>203</v>
      </c>
      <c r="AP1356" t="str">
        <f t="shared" si="712"/>
        <v>Alto</v>
      </c>
      <c r="AQ1356">
        <v>135</v>
      </c>
      <c r="AR1356" t="str">
        <f t="shared" si="713"/>
        <v>Limite alto</v>
      </c>
      <c r="AS1356">
        <v>37</v>
      </c>
      <c r="AT1356" t="str">
        <f t="shared" si="714"/>
        <v>Bajo</v>
      </c>
      <c r="AU1356">
        <v>362</v>
      </c>
      <c r="AV1356" t="str">
        <f t="shared" si="715"/>
        <v>Alto</v>
      </c>
      <c r="AW1356">
        <v>138</v>
      </c>
      <c r="AX1356" t="str">
        <f t="shared" si="716"/>
        <v>Normal</v>
      </c>
      <c r="AY1356">
        <v>6.8</v>
      </c>
      <c r="AZ1356" t="str">
        <f t="shared" si="717"/>
        <v>Alto</v>
      </c>
      <c r="BA1356">
        <v>8.8000000000000007</v>
      </c>
      <c r="BB1356" t="str">
        <f t="shared" si="695"/>
        <v>Baja</v>
      </c>
      <c r="BC1356">
        <v>8</v>
      </c>
      <c r="BD1356" t="str">
        <f t="shared" si="718"/>
        <v>Bajo</v>
      </c>
      <c r="BE1356">
        <v>5.8</v>
      </c>
      <c r="BF1356" t="str">
        <f t="shared" si="719"/>
        <v>Alto</v>
      </c>
      <c r="BG1356">
        <v>1</v>
      </c>
      <c r="BH1356" t="str">
        <f t="shared" si="720"/>
        <v>Toma ECA</v>
      </c>
      <c r="BI1356">
        <v>0</v>
      </c>
      <c r="BJ1356" t="str">
        <f t="shared" si="721"/>
        <v>No toma ARB</v>
      </c>
      <c r="BK1356">
        <v>1</v>
      </c>
      <c r="BL1356" t="str">
        <f t="shared" si="722"/>
        <v>Toma diureticos</v>
      </c>
      <c r="BM1356">
        <v>0</v>
      </c>
      <c r="BN1356" t="str">
        <f t="shared" si="723"/>
        <v>No toma estatinas</v>
      </c>
      <c r="BO1356">
        <v>1</v>
      </c>
      <c r="BP1356" t="str">
        <f t="shared" si="724"/>
        <v>Enfermedad renal</v>
      </c>
      <c r="BQ1356">
        <v>1</v>
      </c>
      <c r="BR1356" t="str">
        <f t="shared" si="725"/>
        <v>Enfermedad cardiovascular</v>
      </c>
    </row>
    <row r="1357" spans="1:70" x14ac:dyDescent="0.25">
      <c r="A1357" t="s">
        <v>1357</v>
      </c>
      <c r="B1357">
        <v>59</v>
      </c>
      <c r="C1357" t="str">
        <f t="shared" si="696"/>
        <v>Adulto</v>
      </c>
      <c r="D1357" t="s">
        <v>1</v>
      </c>
      <c r="E1357">
        <v>25.9</v>
      </c>
      <c r="F1357" t="str">
        <f t="shared" si="697"/>
        <v>Sobrepeso</v>
      </c>
      <c r="G1357">
        <v>0</v>
      </c>
      <c r="H1357" t="str">
        <f t="shared" si="698"/>
        <v>No tiene herencia</v>
      </c>
      <c r="I1357">
        <v>147</v>
      </c>
      <c r="J1357">
        <v>106</v>
      </c>
      <c r="K1357">
        <v>78</v>
      </c>
      <c r="L1357" t="str">
        <f t="shared" si="699"/>
        <v>Normal</v>
      </c>
      <c r="M1357">
        <v>45</v>
      </c>
      <c r="N1357" t="str">
        <f t="shared" si="700"/>
        <v>Intermedia</v>
      </c>
      <c r="O1357">
        <v>3</v>
      </c>
      <c r="P1357" t="str">
        <f t="shared" si="701"/>
        <v>Limitacion marcada</v>
      </c>
      <c r="Q1357">
        <v>0</v>
      </c>
      <c r="R1357" t="str">
        <f t="shared" si="702"/>
        <v>No tiene cetoacidosis</v>
      </c>
      <c r="S1357">
        <v>0</v>
      </c>
      <c r="T1357" t="str">
        <f t="shared" si="703"/>
        <v>No tiene Insuficiencia</v>
      </c>
      <c r="U1357">
        <v>1</v>
      </c>
      <c r="V1357" t="str">
        <f t="shared" si="704"/>
        <v>Hipertenso</v>
      </c>
      <c r="W1357">
        <v>3.2</v>
      </c>
      <c r="X1357" t="str">
        <f t="shared" si="693"/>
        <v>Alto</v>
      </c>
      <c r="Y1357">
        <v>86</v>
      </c>
      <c r="Z1357" t="str">
        <f t="shared" si="694"/>
        <v>Elevado</v>
      </c>
      <c r="AA1357">
        <v>39</v>
      </c>
      <c r="AB1357" t="str">
        <f t="shared" si="705"/>
        <v>Funcion disminuida moderada</v>
      </c>
      <c r="AC1357">
        <v>706</v>
      </c>
      <c r="AD1357" t="str">
        <f t="shared" si="706"/>
        <v>Proteinuria</v>
      </c>
      <c r="AE1357">
        <v>494</v>
      </c>
      <c r="AF1357" t="str">
        <f t="shared" si="707"/>
        <v>Macroalbuminuria</v>
      </c>
      <c r="AG1357">
        <v>643</v>
      </c>
      <c r="AH1357" t="str">
        <f t="shared" si="708"/>
        <v>Poliuria</v>
      </c>
      <c r="AI1357">
        <v>0</v>
      </c>
      <c r="AJ1357" t="str">
        <f t="shared" si="709"/>
        <v>No Diabetico</v>
      </c>
      <c r="AK1357">
        <v>148</v>
      </c>
      <c r="AL1357" t="str">
        <f t="shared" si="710"/>
        <v>Diabetes</v>
      </c>
      <c r="AM1357">
        <v>10</v>
      </c>
      <c r="AN1357" t="str">
        <f t="shared" si="711"/>
        <v>Diabetes</v>
      </c>
      <c r="AO1357">
        <v>264</v>
      </c>
      <c r="AP1357" t="str">
        <f t="shared" si="712"/>
        <v>Riesgo</v>
      </c>
      <c r="AQ1357">
        <v>132</v>
      </c>
      <c r="AR1357" t="str">
        <f t="shared" si="713"/>
        <v>Limite alto</v>
      </c>
      <c r="AS1357">
        <v>32</v>
      </c>
      <c r="AT1357" t="str">
        <f t="shared" si="714"/>
        <v>Bajo</v>
      </c>
      <c r="AU1357">
        <v>218</v>
      </c>
      <c r="AV1357" t="str">
        <f t="shared" si="715"/>
        <v>Alto</v>
      </c>
      <c r="AW1357">
        <v>140</v>
      </c>
      <c r="AX1357" t="str">
        <f t="shared" si="716"/>
        <v>Normal</v>
      </c>
      <c r="AY1357">
        <v>6.6</v>
      </c>
      <c r="AZ1357" t="str">
        <f t="shared" si="717"/>
        <v>Alto</v>
      </c>
      <c r="BA1357">
        <v>10</v>
      </c>
      <c r="BB1357" t="str">
        <f t="shared" si="695"/>
        <v>Baja</v>
      </c>
      <c r="BC1357">
        <v>8.4</v>
      </c>
      <c r="BD1357" t="str">
        <f t="shared" si="718"/>
        <v>Bajo</v>
      </c>
      <c r="BE1357">
        <v>6.1</v>
      </c>
      <c r="BF1357" t="str">
        <f t="shared" si="719"/>
        <v>Alto</v>
      </c>
      <c r="BG1357">
        <v>1</v>
      </c>
      <c r="BH1357" t="str">
        <f t="shared" si="720"/>
        <v>Toma ECA</v>
      </c>
      <c r="BI1357">
        <v>0</v>
      </c>
      <c r="BJ1357" t="str">
        <f t="shared" si="721"/>
        <v>No toma ARB</v>
      </c>
      <c r="BK1357">
        <v>1</v>
      </c>
      <c r="BL1357" t="str">
        <f t="shared" si="722"/>
        <v>Toma diureticos</v>
      </c>
      <c r="BM1357">
        <v>1</v>
      </c>
      <c r="BN1357" t="str">
        <f t="shared" si="723"/>
        <v>Toma estatinas</v>
      </c>
      <c r="BO1357">
        <v>1</v>
      </c>
      <c r="BP1357" t="str">
        <f t="shared" si="724"/>
        <v>Enfermedad renal</v>
      </c>
      <c r="BQ1357">
        <v>1</v>
      </c>
      <c r="BR1357" t="str">
        <f t="shared" si="725"/>
        <v>Enfermedad cardiovascular</v>
      </c>
    </row>
    <row r="1358" spans="1:70" x14ac:dyDescent="0.25">
      <c r="A1358" t="s">
        <v>1358</v>
      </c>
      <c r="B1358">
        <v>66</v>
      </c>
      <c r="C1358" t="str">
        <f t="shared" si="696"/>
        <v>Adulto Mayor</v>
      </c>
      <c r="D1358" t="s">
        <v>1</v>
      </c>
      <c r="E1358">
        <v>22</v>
      </c>
      <c r="F1358" t="str">
        <f t="shared" si="697"/>
        <v>Peso Normal</v>
      </c>
      <c r="G1358">
        <v>1</v>
      </c>
      <c r="H1358" t="str">
        <f t="shared" si="698"/>
        <v>Tiene herencia</v>
      </c>
      <c r="I1358">
        <v>105</v>
      </c>
      <c r="J1358">
        <v>81</v>
      </c>
      <c r="K1358">
        <v>73</v>
      </c>
      <c r="L1358" t="str">
        <f t="shared" si="699"/>
        <v>Normal</v>
      </c>
      <c r="M1358">
        <v>61</v>
      </c>
      <c r="N1358" t="str">
        <f t="shared" si="700"/>
        <v>Normal</v>
      </c>
      <c r="O1358">
        <v>1</v>
      </c>
      <c r="P1358" t="str">
        <f t="shared" si="701"/>
        <v>Sin limitaciones</v>
      </c>
      <c r="Q1358">
        <v>0</v>
      </c>
      <c r="R1358" t="str">
        <f t="shared" si="702"/>
        <v>No tiene cetoacidosis</v>
      </c>
      <c r="S1358">
        <v>0</v>
      </c>
      <c r="T1358" t="str">
        <f t="shared" si="703"/>
        <v>No tiene Insuficiencia</v>
      </c>
      <c r="U1358">
        <v>0</v>
      </c>
      <c r="V1358" t="str">
        <f t="shared" si="704"/>
        <v>Normotenso</v>
      </c>
      <c r="W1358">
        <v>1.2</v>
      </c>
      <c r="X1358" t="str">
        <f t="shared" si="693"/>
        <v>Normal</v>
      </c>
      <c r="Y1358">
        <v>40</v>
      </c>
      <c r="Z1358" t="str">
        <f t="shared" si="694"/>
        <v>Normal</v>
      </c>
      <c r="AA1358">
        <v>107</v>
      </c>
      <c r="AB1358" t="str">
        <f t="shared" si="705"/>
        <v>Normal</v>
      </c>
      <c r="AC1358">
        <v>29</v>
      </c>
      <c r="AD1358" t="str">
        <f t="shared" si="706"/>
        <v>Normal</v>
      </c>
      <c r="AE1358">
        <v>26</v>
      </c>
      <c r="AF1358" t="str">
        <f t="shared" si="707"/>
        <v>Normal</v>
      </c>
      <c r="AG1358">
        <v>1136</v>
      </c>
      <c r="AH1358" t="str">
        <f t="shared" si="708"/>
        <v>Poliuria</v>
      </c>
      <c r="AI1358">
        <v>1</v>
      </c>
      <c r="AJ1358" t="str">
        <f t="shared" si="709"/>
        <v>Diabetico</v>
      </c>
      <c r="AK1358">
        <v>115</v>
      </c>
      <c r="AL1358" t="str">
        <f t="shared" si="710"/>
        <v>Prediabetes</v>
      </c>
      <c r="AM1358">
        <v>5.7</v>
      </c>
      <c r="AN1358" t="str">
        <f t="shared" si="711"/>
        <v>Prediabetes</v>
      </c>
      <c r="AO1358">
        <v>172</v>
      </c>
      <c r="AP1358" t="str">
        <f t="shared" si="712"/>
        <v>Normal</v>
      </c>
      <c r="AQ1358">
        <v>86</v>
      </c>
      <c r="AR1358" t="str">
        <f t="shared" si="713"/>
        <v>Normal</v>
      </c>
      <c r="AS1358">
        <v>66</v>
      </c>
      <c r="AT1358" t="str">
        <f t="shared" si="714"/>
        <v>Normal</v>
      </c>
      <c r="AU1358">
        <v>125</v>
      </c>
      <c r="AV1358" t="str">
        <f t="shared" si="715"/>
        <v>Normal</v>
      </c>
      <c r="AW1358">
        <v>144</v>
      </c>
      <c r="AX1358" t="str">
        <f t="shared" si="716"/>
        <v>Normal</v>
      </c>
      <c r="AY1358">
        <v>4</v>
      </c>
      <c r="AZ1358" t="str">
        <f t="shared" si="717"/>
        <v>Normal</v>
      </c>
      <c r="BA1358">
        <v>14</v>
      </c>
      <c r="BB1358" t="str">
        <f t="shared" si="695"/>
        <v>Normal</v>
      </c>
      <c r="BC1358">
        <v>9.6999999999999993</v>
      </c>
      <c r="BD1358" t="str">
        <f t="shared" si="718"/>
        <v>Normal</v>
      </c>
      <c r="BE1358">
        <v>4.0999999999999996</v>
      </c>
      <c r="BF1358" t="str">
        <f t="shared" si="719"/>
        <v>Normal</v>
      </c>
      <c r="BG1358">
        <v>1</v>
      </c>
      <c r="BH1358" t="str">
        <f t="shared" si="720"/>
        <v>Toma ECA</v>
      </c>
      <c r="BI1358">
        <v>1</v>
      </c>
      <c r="BJ1358" t="str">
        <f t="shared" si="721"/>
        <v>Toma ARB</v>
      </c>
      <c r="BK1358">
        <v>0</v>
      </c>
      <c r="BL1358" t="str">
        <f t="shared" si="722"/>
        <v>No toma diureticos</v>
      </c>
      <c r="BM1358">
        <v>1</v>
      </c>
      <c r="BN1358" t="str">
        <f t="shared" si="723"/>
        <v>Toma estatinas</v>
      </c>
      <c r="BO1358">
        <v>0</v>
      </c>
      <c r="BP1358" t="str">
        <f t="shared" si="724"/>
        <v>Sano</v>
      </c>
      <c r="BQ1358">
        <v>0</v>
      </c>
      <c r="BR1358" t="str">
        <f t="shared" si="725"/>
        <v>Sano</v>
      </c>
    </row>
    <row r="1359" spans="1:70" x14ac:dyDescent="0.25">
      <c r="A1359" t="s">
        <v>1359</v>
      </c>
      <c r="B1359">
        <v>55</v>
      </c>
      <c r="C1359" t="str">
        <f t="shared" si="696"/>
        <v>Adulto</v>
      </c>
      <c r="D1359" t="s">
        <v>1</v>
      </c>
      <c r="E1359">
        <v>26.3</v>
      </c>
      <c r="F1359" t="str">
        <f t="shared" si="697"/>
        <v>Sobrepeso</v>
      </c>
      <c r="G1359">
        <v>1</v>
      </c>
      <c r="H1359" t="str">
        <f t="shared" si="698"/>
        <v>Tiene herencia</v>
      </c>
      <c r="I1359">
        <v>105</v>
      </c>
      <c r="J1359">
        <v>85</v>
      </c>
      <c r="K1359">
        <v>76</v>
      </c>
      <c r="L1359" t="str">
        <f t="shared" si="699"/>
        <v>Normal</v>
      </c>
      <c r="M1359">
        <v>60</v>
      </c>
      <c r="N1359" t="str">
        <f t="shared" si="700"/>
        <v>Normal</v>
      </c>
      <c r="O1359">
        <v>1</v>
      </c>
      <c r="P1359" t="str">
        <f t="shared" si="701"/>
        <v>Sin limitaciones</v>
      </c>
      <c r="Q1359">
        <v>0</v>
      </c>
      <c r="R1359" t="str">
        <f t="shared" si="702"/>
        <v>No tiene cetoacidosis</v>
      </c>
      <c r="S1359">
        <v>0</v>
      </c>
      <c r="T1359" t="str">
        <f t="shared" si="703"/>
        <v>No tiene Insuficiencia</v>
      </c>
      <c r="U1359">
        <v>1</v>
      </c>
      <c r="V1359" t="str">
        <f t="shared" si="704"/>
        <v>Hipertenso</v>
      </c>
      <c r="W1359">
        <v>0.8</v>
      </c>
      <c r="X1359" t="str">
        <f t="shared" si="693"/>
        <v>Normal</v>
      </c>
      <c r="Y1359">
        <v>28</v>
      </c>
      <c r="Z1359" t="str">
        <f t="shared" si="694"/>
        <v>Normal</v>
      </c>
      <c r="AA1359">
        <v>114</v>
      </c>
      <c r="AB1359" t="str">
        <f t="shared" si="705"/>
        <v>Normal</v>
      </c>
      <c r="AC1359">
        <v>13</v>
      </c>
      <c r="AD1359" t="str">
        <f t="shared" si="706"/>
        <v>Normal</v>
      </c>
      <c r="AE1359">
        <v>9</v>
      </c>
      <c r="AF1359" t="str">
        <f t="shared" si="707"/>
        <v>Normal</v>
      </c>
      <c r="AG1359">
        <v>2307</v>
      </c>
      <c r="AH1359" t="str">
        <f t="shared" si="708"/>
        <v>Poliuria</v>
      </c>
      <c r="AI1359">
        <v>1</v>
      </c>
      <c r="AJ1359" t="str">
        <f t="shared" si="709"/>
        <v>Diabetico</v>
      </c>
      <c r="AK1359">
        <v>99</v>
      </c>
      <c r="AL1359" t="str">
        <f t="shared" si="710"/>
        <v>Normal</v>
      </c>
      <c r="AM1359">
        <v>5.7</v>
      </c>
      <c r="AN1359" t="str">
        <f t="shared" si="711"/>
        <v>Prediabetes</v>
      </c>
      <c r="AO1359">
        <v>179</v>
      </c>
      <c r="AP1359" t="str">
        <f t="shared" si="712"/>
        <v>Normal</v>
      </c>
      <c r="AQ1359">
        <v>116</v>
      </c>
      <c r="AR1359" t="str">
        <f t="shared" si="713"/>
        <v>Casi normal</v>
      </c>
      <c r="AS1359">
        <v>43</v>
      </c>
      <c r="AT1359" t="str">
        <f t="shared" si="714"/>
        <v>Bajo</v>
      </c>
      <c r="AU1359">
        <v>155</v>
      </c>
      <c r="AV1359" t="str">
        <f t="shared" si="715"/>
        <v>Alto</v>
      </c>
      <c r="AW1359">
        <v>138</v>
      </c>
      <c r="AX1359" t="str">
        <f t="shared" si="716"/>
        <v>Normal</v>
      </c>
      <c r="AY1359">
        <v>4.3</v>
      </c>
      <c r="AZ1359" t="str">
        <f t="shared" si="717"/>
        <v>Normal</v>
      </c>
      <c r="BA1359">
        <v>14.9</v>
      </c>
      <c r="BB1359" t="str">
        <f t="shared" si="695"/>
        <v>Normal</v>
      </c>
      <c r="BC1359">
        <v>9.1</v>
      </c>
      <c r="BD1359" t="str">
        <f t="shared" si="718"/>
        <v>Normal</v>
      </c>
      <c r="BE1359">
        <v>3.4</v>
      </c>
      <c r="BF1359" t="str">
        <f t="shared" si="719"/>
        <v>Normal</v>
      </c>
      <c r="BG1359">
        <v>1</v>
      </c>
      <c r="BH1359" t="str">
        <f t="shared" si="720"/>
        <v>Toma ECA</v>
      </c>
      <c r="BI1359">
        <v>0</v>
      </c>
      <c r="BJ1359" t="str">
        <f t="shared" si="721"/>
        <v>No toma ARB</v>
      </c>
      <c r="BK1359">
        <v>0</v>
      </c>
      <c r="BL1359" t="str">
        <f t="shared" si="722"/>
        <v>No toma diureticos</v>
      </c>
      <c r="BM1359">
        <v>0</v>
      </c>
      <c r="BN1359" t="str">
        <f t="shared" si="723"/>
        <v>No toma estatinas</v>
      </c>
      <c r="BO1359">
        <v>0</v>
      </c>
      <c r="BP1359" t="str">
        <f t="shared" si="724"/>
        <v>Sano</v>
      </c>
      <c r="BQ1359">
        <v>1</v>
      </c>
      <c r="BR1359" t="str">
        <f t="shared" si="725"/>
        <v>Enfermedad cardiovascular</v>
      </c>
    </row>
    <row r="1360" spans="1:70" x14ac:dyDescent="0.25">
      <c r="A1360" t="s">
        <v>1360</v>
      </c>
      <c r="B1360">
        <v>42</v>
      </c>
      <c r="C1360" t="str">
        <f t="shared" si="696"/>
        <v>Adulto</v>
      </c>
      <c r="D1360" t="s">
        <v>6</v>
      </c>
      <c r="E1360">
        <v>29.4</v>
      </c>
      <c r="F1360" t="str">
        <f t="shared" si="697"/>
        <v>Sobrepeso</v>
      </c>
      <c r="G1360">
        <v>1</v>
      </c>
      <c r="H1360" t="str">
        <f t="shared" si="698"/>
        <v>Tiene herencia</v>
      </c>
      <c r="I1360">
        <v>126</v>
      </c>
      <c r="J1360">
        <v>77</v>
      </c>
      <c r="K1360">
        <v>69</v>
      </c>
      <c r="L1360" t="str">
        <f t="shared" si="699"/>
        <v>Normal</v>
      </c>
      <c r="M1360">
        <v>56</v>
      </c>
      <c r="N1360" t="str">
        <f t="shared" si="700"/>
        <v>Normal</v>
      </c>
      <c r="O1360">
        <v>2</v>
      </c>
      <c r="P1360" t="str">
        <f t="shared" si="701"/>
        <v>Ligera limitaciones</v>
      </c>
      <c r="Q1360">
        <v>0</v>
      </c>
      <c r="R1360" t="str">
        <f t="shared" si="702"/>
        <v>No tiene cetoacidosis</v>
      </c>
      <c r="S1360">
        <v>0</v>
      </c>
      <c r="T1360" t="str">
        <f t="shared" si="703"/>
        <v>No tiene Insuficiencia</v>
      </c>
      <c r="U1360">
        <v>1</v>
      </c>
      <c r="V1360" t="str">
        <f t="shared" si="704"/>
        <v>Hipertenso</v>
      </c>
      <c r="W1360">
        <v>1.1000000000000001</v>
      </c>
      <c r="X1360" t="str">
        <f t="shared" si="693"/>
        <v>Alto</v>
      </c>
      <c r="Y1360">
        <v>35</v>
      </c>
      <c r="Z1360" t="str">
        <f t="shared" si="694"/>
        <v>Normal</v>
      </c>
      <c r="AA1360">
        <v>60</v>
      </c>
      <c r="AB1360" t="str">
        <f t="shared" si="705"/>
        <v>Funcion disminuida</v>
      </c>
      <c r="AC1360">
        <v>17</v>
      </c>
      <c r="AD1360" t="str">
        <f t="shared" si="706"/>
        <v>Normal</v>
      </c>
      <c r="AE1360">
        <v>15</v>
      </c>
      <c r="AF1360" t="str">
        <f t="shared" si="707"/>
        <v>Normal</v>
      </c>
      <c r="AG1360">
        <v>1854</v>
      </c>
      <c r="AH1360" t="str">
        <f t="shared" si="708"/>
        <v>Poliuria</v>
      </c>
      <c r="AI1360">
        <v>0</v>
      </c>
      <c r="AJ1360" t="str">
        <f t="shared" si="709"/>
        <v>No Diabetico</v>
      </c>
      <c r="AK1360">
        <v>87</v>
      </c>
      <c r="AL1360" t="str">
        <f t="shared" si="710"/>
        <v>Normal</v>
      </c>
      <c r="AM1360">
        <v>5.5</v>
      </c>
      <c r="AN1360" t="str">
        <f t="shared" si="711"/>
        <v>Normal</v>
      </c>
      <c r="AO1360">
        <v>197</v>
      </c>
      <c r="AP1360" t="str">
        <f t="shared" si="712"/>
        <v>Normal</v>
      </c>
      <c r="AQ1360">
        <v>115</v>
      </c>
      <c r="AR1360" t="str">
        <f t="shared" si="713"/>
        <v>Casi normal</v>
      </c>
      <c r="AS1360">
        <v>43</v>
      </c>
      <c r="AT1360" t="str">
        <f t="shared" si="714"/>
        <v>Bajo</v>
      </c>
      <c r="AU1360">
        <v>161</v>
      </c>
      <c r="AV1360" t="str">
        <f t="shared" si="715"/>
        <v>Alto</v>
      </c>
      <c r="AW1360">
        <v>136</v>
      </c>
      <c r="AX1360" t="str">
        <f t="shared" si="716"/>
        <v>Normal</v>
      </c>
      <c r="AY1360">
        <v>4.7</v>
      </c>
      <c r="AZ1360" t="str">
        <f t="shared" si="717"/>
        <v>Normal</v>
      </c>
      <c r="BA1360">
        <v>13.2</v>
      </c>
      <c r="BB1360" t="str">
        <f t="shared" si="695"/>
        <v>Normal</v>
      </c>
      <c r="BC1360">
        <v>9</v>
      </c>
      <c r="BD1360" t="str">
        <f t="shared" si="718"/>
        <v>Normal</v>
      </c>
      <c r="BE1360">
        <v>3.3</v>
      </c>
      <c r="BF1360" t="str">
        <f t="shared" si="719"/>
        <v>Normal</v>
      </c>
      <c r="BG1360">
        <v>1</v>
      </c>
      <c r="BH1360" t="str">
        <f t="shared" si="720"/>
        <v>Toma ECA</v>
      </c>
      <c r="BI1360">
        <v>1</v>
      </c>
      <c r="BJ1360" t="str">
        <f t="shared" si="721"/>
        <v>Toma ARB</v>
      </c>
      <c r="BK1360">
        <v>0</v>
      </c>
      <c r="BL1360" t="str">
        <f t="shared" si="722"/>
        <v>No toma diureticos</v>
      </c>
      <c r="BM1360">
        <v>1</v>
      </c>
      <c r="BN1360" t="str">
        <f t="shared" si="723"/>
        <v>Toma estatinas</v>
      </c>
      <c r="BO1360">
        <v>0</v>
      </c>
      <c r="BP1360" t="str">
        <f t="shared" si="724"/>
        <v>Sano</v>
      </c>
      <c r="BQ1360">
        <v>1</v>
      </c>
      <c r="BR1360" t="str">
        <f t="shared" si="725"/>
        <v>Enfermedad cardiovascular</v>
      </c>
    </row>
    <row r="1361" spans="1:70" x14ac:dyDescent="0.25">
      <c r="A1361" t="s">
        <v>1361</v>
      </c>
      <c r="B1361">
        <v>59</v>
      </c>
      <c r="C1361" t="str">
        <f t="shared" si="696"/>
        <v>Adulto</v>
      </c>
      <c r="D1361" t="s">
        <v>6</v>
      </c>
      <c r="E1361">
        <v>18.8</v>
      </c>
      <c r="F1361" t="str">
        <f t="shared" si="697"/>
        <v>Peso Normal</v>
      </c>
      <c r="G1361">
        <v>0</v>
      </c>
      <c r="H1361" t="str">
        <f t="shared" si="698"/>
        <v>No tiene herencia</v>
      </c>
      <c r="I1361">
        <v>100</v>
      </c>
      <c r="J1361">
        <v>65</v>
      </c>
      <c r="K1361">
        <v>69</v>
      </c>
      <c r="L1361" t="str">
        <f t="shared" si="699"/>
        <v>Normal</v>
      </c>
      <c r="M1361">
        <v>62</v>
      </c>
      <c r="N1361" t="str">
        <f t="shared" si="700"/>
        <v>Normal</v>
      </c>
      <c r="O1361">
        <v>2</v>
      </c>
      <c r="P1361" t="str">
        <f t="shared" si="701"/>
        <v>Ligera limitaciones</v>
      </c>
      <c r="Q1361">
        <v>0</v>
      </c>
      <c r="R1361" t="str">
        <f t="shared" si="702"/>
        <v>No tiene cetoacidosis</v>
      </c>
      <c r="S1361">
        <v>0</v>
      </c>
      <c r="T1361" t="str">
        <f t="shared" si="703"/>
        <v>No tiene Insuficiencia</v>
      </c>
      <c r="U1361">
        <v>1</v>
      </c>
      <c r="V1361" t="str">
        <f t="shared" si="704"/>
        <v>Hipertenso</v>
      </c>
      <c r="W1361">
        <v>0.9</v>
      </c>
      <c r="X1361" t="str">
        <f t="shared" si="693"/>
        <v>Normal</v>
      </c>
      <c r="Y1361">
        <v>17</v>
      </c>
      <c r="Z1361" t="str">
        <f t="shared" si="694"/>
        <v>Normal</v>
      </c>
      <c r="AA1361">
        <v>120</v>
      </c>
      <c r="AB1361" t="str">
        <f t="shared" si="705"/>
        <v>Normal</v>
      </c>
      <c r="AC1361">
        <v>23</v>
      </c>
      <c r="AD1361" t="str">
        <f t="shared" si="706"/>
        <v>Normal</v>
      </c>
      <c r="AE1361">
        <v>20</v>
      </c>
      <c r="AF1361" t="str">
        <f t="shared" si="707"/>
        <v>Normal</v>
      </c>
      <c r="AG1361">
        <v>1419</v>
      </c>
      <c r="AH1361" t="str">
        <f t="shared" si="708"/>
        <v>Poliuria</v>
      </c>
      <c r="AI1361">
        <v>1</v>
      </c>
      <c r="AJ1361" t="str">
        <f t="shared" si="709"/>
        <v>Diabetico</v>
      </c>
      <c r="AK1361">
        <v>105</v>
      </c>
      <c r="AL1361" t="str">
        <f t="shared" si="710"/>
        <v>Prediabetes</v>
      </c>
      <c r="AM1361">
        <v>5.6</v>
      </c>
      <c r="AN1361" t="str">
        <f t="shared" si="711"/>
        <v>Normal</v>
      </c>
      <c r="AO1361">
        <v>190</v>
      </c>
      <c r="AP1361" t="str">
        <f t="shared" si="712"/>
        <v>Normal</v>
      </c>
      <c r="AQ1361">
        <v>108</v>
      </c>
      <c r="AR1361" t="str">
        <f t="shared" si="713"/>
        <v>Casi normal</v>
      </c>
      <c r="AS1361">
        <v>51</v>
      </c>
      <c r="AT1361" t="str">
        <f t="shared" si="714"/>
        <v>Bajo</v>
      </c>
      <c r="AU1361">
        <v>143</v>
      </c>
      <c r="AV1361" t="str">
        <f t="shared" si="715"/>
        <v>Normal</v>
      </c>
      <c r="AW1361">
        <v>144</v>
      </c>
      <c r="AX1361" t="str">
        <f t="shared" si="716"/>
        <v>Normal</v>
      </c>
      <c r="AY1361">
        <v>5</v>
      </c>
      <c r="AZ1361" t="str">
        <f t="shared" si="717"/>
        <v>Normal</v>
      </c>
      <c r="BA1361">
        <v>12.5</v>
      </c>
      <c r="BB1361" t="str">
        <f t="shared" si="695"/>
        <v>Normal</v>
      </c>
      <c r="BC1361">
        <v>10.1</v>
      </c>
      <c r="BD1361" t="str">
        <f t="shared" si="718"/>
        <v>Normal</v>
      </c>
      <c r="BE1361">
        <v>4.5</v>
      </c>
      <c r="BF1361" t="str">
        <f t="shared" si="719"/>
        <v>Normal</v>
      </c>
      <c r="BG1361">
        <v>1</v>
      </c>
      <c r="BH1361" t="str">
        <f t="shared" si="720"/>
        <v>Toma ECA</v>
      </c>
      <c r="BI1361">
        <v>1</v>
      </c>
      <c r="BJ1361" t="str">
        <f t="shared" si="721"/>
        <v>Toma ARB</v>
      </c>
      <c r="BK1361">
        <v>0</v>
      </c>
      <c r="BL1361" t="str">
        <f t="shared" si="722"/>
        <v>No toma diureticos</v>
      </c>
      <c r="BM1361">
        <v>0</v>
      </c>
      <c r="BN1361" t="str">
        <f t="shared" si="723"/>
        <v>No toma estatinas</v>
      </c>
      <c r="BO1361">
        <v>0</v>
      </c>
      <c r="BP1361" t="str">
        <f t="shared" si="724"/>
        <v>Sano</v>
      </c>
      <c r="BQ1361">
        <v>1</v>
      </c>
      <c r="BR1361" t="str">
        <f t="shared" si="725"/>
        <v>Enfermedad cardiovascular</v>
      </c>
    </row>
    <row r="1362" spans="1:70" x14ac:dyDescent="0.25">
      <c r="A1362" t="s">
        <v>1362</v>
      </c>
      <c r="B1362">
        <v>36</v>
      </c>
      <c r="C1362" t="str">
        <f t="shared" si="696"/>
        <v>Adulto</v>
      </c>
      <c r="D1362" t="s">
        <v>6</v>
      </c>
      <c r="E1362">
        <v>18.899999999999999</v>
      </c>
      <c r="F1362" t="str">
        <f t="shared" si="697"/>
        <v>Peso Normal</v>
      </c>
      <c r="G1362">
        <v>0</v>
      </c>
      <c r="H1362" t="str">
        <f t="shared" si="698"/>
        <v>No tiene herencia</v>
      </c>
      <c r="I1362">
        <v>103</v>
      </c>
      <c r="J1362">
        <v>72</v>
      </c>
      <c r="K1362">
        <v>76</v>
      </c>
      <c r="L1362" t="str">
        <f t="shared" si="699"/>
        <v>Normal</v>
      </c>
      <c r="M1362">
        <v>70</v>
      </c>
      <c r="N1362" t="str">
        <f t="shared" si="700"/>
        <v>Normal</v>
      </c>
      <c r="O1362">
        <v>1</v>
      </c>
      <c r="P1362" t="str">
        <f t="shared" si="701"/>
        <v>Sin limitaciones</v>
      </c>
      <c r="Q1362">
        <v>0</v>
      </c>
      <c r="R1362" t="str">
        <f t="shared" si="702"/>
        <v>No tiene cetoacidosis</v>
      </c>
      <c r="S1362">
        <v>0</v>
      </c>
      <c r="T1362" t="str">
        <f t="shared" si="703"/>
        <v>No tiene Insuficiencia</v>
      </c>
      <c r="U1362">
        <v>1</v>
      </c>
      <c r="V1362" t="str">
        <f t="shared" si="704"/>
        <v>Hipertenso</v>
      </c>
      <c r="W1362">
        <v>0.9</v>
      </c>
      <c r="X1362" t="str">
        <f t="shared" si="693"/>
        <v>Normal</v>
      </c>
      <c r="Y1362">
        <v>22</v>
      </c>
      <c r="Z1362" t="str">
        <f t="shared" si="694"/>
        <v>Normal</v>
      </c>
      <c r="AA1362">
        <v>101</v>
      </c>
      <c r="AB1362" t="str">
        <f t="shared" si="705"/>
        <v>Normal</v>
      </c>
      <c r="AC1362">
        <v>30</v>
      </c>
      <c r="AD1362" t="str">
        <f t="shared" si="706"/>
        <v>Microalbuminuria</v>
      </c>
      <c r="AE1362">
        <v>21</v>
      </c>
      <c r="AF1362" t="str">
        <f t="shared" si="707"/>
        <v>Normal</v>
      </c>
      <c r="AG1362">
        <v>1384</v>
      </c>
      <c r="AH1362" t="str">
        <f t="shared" si="708"/>
        <v>Poliuria</v>
      </c>
      <c r="AI1362">
        <v>0</v>
      </c>
      <c r="AJ1362" t="str">
        <f t="shared" si="709"/>
        <v>No Diabetico</v>
      </c>
      <c r="AK1362">
        <v>106</v>
      </c>
      <c r="AL1362" t="str">
        <f t="shared" si="710"/>
        <v>Prediabetes</v>
      </c>
      <c r="AM1362">
        <v>5.2</v>
      </c>
      <c r="AN1362" t="str">
        <f t="shared" si="711"/>
        <v>Normal</v>
      </c>
      <c r="AO1362">
        <v>212</v>
      </c>
      <c r="AP1362" t="str">
        <f t="shared" si="712"/>
        <v>Alto</v>
      </c>
      <c r="AQ1362">
        <v>109</v>
      </c>
      <c r="AR1362" t="str">
        <f t="shared" si="713"/>
        <v>Casi normal</v>
      </c>
      <c r="AS1362">
        <v>45</v>
      </c>
      <c r="AT1362" t="str">
        <f t="shared" si="714"/>
        <v>Bajo</v>
      </c>
      <c r="AU1362">
        <v>115</v>
      </c>
      <c r="AV1362" t="str">
        <f t="shared" si="715"/>
        <v>Normal</v>
      </c>
      <c r="AW1362">
        <v>143</v>
      </c>
      <c r="AX1362" t="str">
        <f t="shared" si="716"/>
        <v>Normal</v>
      </c>
      <c r="AY1362">
        <v>3.6</v>
      </c>
      <c r="AZ1362" t="str">
        <f t="shared" si="717"/>
        <v>Normal</v>
      </c>
      <c r="BA1362">
        <v>15.2</v>
      </c>
      <c r="BB1362" t="str">
        <f t="shared" si="695"/>
        <v>Normal</v>
      </c>
      <c r="BC1362">
        <v>10.4</v>
      </c>
      <c r="BD1362" t="str">
        <f t="shared" si="718"/>
        <v>Normal</v>
      </c>
      <c r="BE1362">
        <v>2.7</v>
      </c>
      <c r="BF1362" t="str">
        <f t="shared" si="719"/>
        <v>Normal</v>
      </c>
      <c r="BG1362">
        <v>0</v>
      </c>
      <c r="BH1362" t="str">
        <f t="shared" si="720"/>
        <v>No Toma ECA</v>
      </c>
      <c r="BI1362">
        <v>1</v>
      </c>
      <c r="BJ1362" t="str">
        <f t="shared" si="721"/>
        <v>Toma ARB</v>
      </c>
      <c r="BK1362">
        <v>1</v>
      </c>
      <c r="BL1362" t="str">
        <f t="shared" si="722"/>
        <v>Toma diureticos</v>
      </c>
      <c r="BM1362">
        <v>0</v>
      </c>
      <c r="BN1362" t="str">
        <f t="shared" si="723"/>
        <v>No toma estatinas</v>
      </c>
      <c r="BO1362">
        <v>0</v>
      </c>
      <c r="BP1362" t="str">
        <f t="shared" si="724"/>
        <v>Sano</v>
      </c>
      <c r="BQ1362">
        <v>0</v>
      </c>
      <c r="BR1362" t="str">
        <f t="shared" si="725"/>
        <v>Sano</v>
      </c>
    </row>
    <row r="1363" spans="1:70" x14ac:dyDescent="0.25">
      <c r="A1363" t="s">
        <v>1363</v>
      </c>
      <c r="B1363">
        <v>40</v>
      </c>
      <c r="C1363" t="str">
        <f t="shared" si="696"/>
        <v>Adulto</v>
      </c>
      <c r="D1363" t="s">
        <v>1</v>
      </c>
      <c r="E1363">
        <v>24.8</v>
      </c>
      <c r="F1363" t="str">
        <f t="shared" si="697"/>
        <v>Peso Normal</v>
      </c>
      <c r="G1363">
        <v>0</v>
      </c>
      <c r="H1363" t="str">
        <f t="shared" si="698"/>
        <v>No tiene herencia</v>
      </c>
      <c r="I1363">
        <v>105</v>
      </c>
      <c r="J1363">
        <v>78</v>
      </c>
      <c r="K1363">
        <v>90</v>
      </c>
      <c r="L1363" t="str">
        <f t="shared" si="699"/>
        <v>Normal</v>
      </c>
      <c r="M1363">
        <v>60</v>
      </c>
      <c r="N1363" t="str">
        <f t="shared" si="700"/>
        <v>Normal</v>
      </c>
      <c r="O1363">
        <v>1</v>
      </c>
      <c r="P1363" t="str">
        <f t="shared" si="701"/>
        <v>Sin limitaciones</v>
      </c>
      <c r="Q1363">
        <v>0</v>
      </c>
      <c r="R1363" t="str">
        <f t="shared" si="702"/>
        <v>No tiene cetoacidosis</v>
      </c>
      <c r="S1363">
        <v>0</v>
      </c>
      <c r="T1363" t="str">
        <f t="shared" si="703"/>
        <v>No tiene Insuficiencia</v>
      </c>
      <c r="U1363">
        <v>0</v>
      </c>
      <c r="V1363" t="str">
        <f t="shared" si="704"/>
        <v>Normotenso</v>
      </c>
      <c r="W1363">
        <v>1.1000000000000001</v>
      </c>
      <c r="X1363" t="str">
        <f t="shared" si="693"/>
        <v>Normal</v>
      </c>
      <c r="Y1363">
        <v>31</v>
      </c>
      <c r="Z1363" t="str">
        <f t="shared" si="694"/>
        <v>Normal</v>
      </c>
      <c r="AA1363">
        <v>97</v>
      </c>
      <c r="AB1363" t="str">
        <f t="shared" si="705"/>
        <v>Normal</v>
      </c>
      <c r="AC1363">
        <v>18</v>
      </c>
      <c r="AD1363" t="str">
        <f t="shared" si="706"/>
        <v>Normal</v>
      </c>
      <c r="AE1363">
        <v>14</v>
      </c>
      <c r="AF1363" t="str">
        <f t="shared" si="707"/>
        <v>Normal</v>
      </c>
      <c r="AG1363">
        <v>1642</v>
      </c>
      <c r="AH1363" t="str">
        <f t="shared" si="708"/>
        <v>Poliuria</v>
      </c>
      <c r="AI1363">
        <v>0</v>
      </c>
      <c r="AJ1363" t="str">
        <f t="shared" si="709"/>
        <v>No Diabetico</v>
      </c>
      <c r="AK1363">
        <v>112</v>
      </c>
      <c r="AL1363" t="str">
        <f t="shared" si="710"/>
        <v>Prediabetes</v>
      </c>
      <c r="AM1363">
        <v>6</v>
      </c>
      <c r="AN1363" t="str">
        <f t="shared" si="711"/>
        <v>Prediabetes</v>
      </c>
      <c r="AO1363">
        <v>178</v>
      </c>
      <c r="AP1363" t="str">
        <f t="shared" si="712"/>
        <v>Normal</v>
      </c>
      <c r="AQ1363">
        <v>102</v>
      </c>
      <c r="AR1363" t="str">
        <f t="shared" si="713"/>
        <v>Casi normal</v>
      </c>
      <c r="AS1363">
        <v>66</v>
      </c>
      <c r="AT1363" t="str">
        <f t="shared" si="714"/>
        <v>Normal</v>
      </c>
      <c r="AU1363">
        <v>160</v>
      </c>
      <c r="AV1363" t="str">
        <f t="shared" si="715"/>
        <v>Alto</v>
      </c>
      <c r="AW1363">
        <v>145</v>
      </c>
      <c r="AX1363" t="str">
        <f t="shared" si="716"/>
        <v>Normal</v>
      </c>
      <c r="AY1363">
        <v>4.2</v>
      </c>
      <c r="AZ1363" t="str">
        <f t="shared" si="717"/>
        <v>Normal</v>
      </c>
      <c r="BA1363">
        <v>13.8</v>
      </c>
      <c r="BB1363" t="str">
        <f t="shared" si="695"/>
        <v>Normal</v>
      </c>
      <c r="BC1363">
        <v>10</v>
      </c>
      <c r="BD1363" t="str">
        <f t="shared" si="718"/>
        <v>Normal</v>
      </c>
      <c r="BE1363">
        <v>3.3</v>
      </c>
      <c r="BF1363" t="str">
        <f t="shared" si="719"/>
        <v>Normal</v>
      </c>
      <c r="BG1363">
        <v>1</v>
      </c>
      <c r="BH1363" t="str">
        <f t="shared" si="720"/>
        <v>Toma ECA</v>
      </c>
      <c r="BI1363">
        <v>1</v>
      </c>
      <c r="BJ1363" t="str">
        <f t="shared" si="721"/>
        <v>Toma ARB</v>
      </c>
      <c r="BK1363">
        <v>0</v>
      </c>
      <c r="BL1363" t="str">
        <f t="shared" si="722"/>
        <v>No toma diureticos</v>
      </c>
      <c r="BM1363">
        <v>0</v>
      </c>
      <c r="BN1363" t="str">
        <f t="shared" si="723"/>
        <v>No toma estatinas</v>
      </c>
      <c r="BO1363">
        <v>0</v>
      </c>
      <c r="BP1363" t="str">
        <f t="shared" si="724"/>
        <v>Sano</v>
      </c>
      <c r="BQ1363">
        <v>1</v>
      </c>
      <c r="BR1363" t="str">
        <f t="shared" si="725"/>
        <v>Enfermedad cardiovascular</v>
      </c>
    </row>
    <row r="1364" spans="1:70" x14ac:dyDescent="0.25">
      <c r="A1364" t="s">
        <v>1364</v>
      </c>
      <c r="B1364">
        <v>51</v>
      </c>
      <c r="C1364" t="str">
        <f t="shared" si="696"/>
        <v>Adulto</v>
      </c>
      <c r="D1364" t="s">
        <v>1</v>
      </c>
      <c r="E1364">
        <v>27.7</v>
      </c>
      <c r="F1364" t="str">
        <f t="shared" si="697"/>
        <v>Sobrepeso</v>
      </c>
      <c r="G1364">
        <v>0</v>
      </c>
      <c r="H1364" t="str">
        <f t="shared" si="698"/>
        <v>No tiene herencia</v>
      </c>
      <c r="I1364">
        <v>121</v>
      </c>
      <c r="J1364">
        <v>67</v>
      </c>
      <c r="K1364">
        <v>77</v>
      </c>
      <c r="L1364" t="str">
        <f t="shared" si="699"/>
        <v>Normal</v>
      </c>
      <c r="M1364">
        <v>65</v>
      </c>
      <c r="N1364" t="str">
        <f t="shared" si="700"/>
        <v>Normal</v>
      </c>
      <c r="O1364">
        <v>2</v>
      </c>
      <c r="P1364" t="str">
        <f t="shared" si="701"/>
        <v>Ligera limitaciones</v>
      </c>
      <c r="Q1364">
        <v>0</v>
      </c>
      <c r="R1364" t="str">
        <f t="shared" si="702"/>
        <v>No tiene cetoacidosis</v>
      </c>
      <c r="S1364">
        <v>0</v>
      </c>
      <c r="T1364" t="str">
        <f t="shared" si="703"/>
        <v>No tiene Insuficiencia</v>
      </c>
      <c r="U1364">
        <v>0</v>
      </c>
      <c r="V1364" t="str">
        <f t="shared" si="704"/>
        <v>Normotenso</v>
      </c>
      <c r="W1364">
        <v>0.8</v>
      </c>
      <c r="X1364" t="str">
        <f t="shared" si="693"/>
        <v>Normal</v>
      </c>
      <c r="Y1364">
        <v>39</v>
      </c>
      <c r="Z1364" t="str">
        <f t="shared" si="694"/>
        <v>Normal</v>
      </c>
      <c r="AA1364">
        <v>84</v>
      </c>
      <c r="AB1364" t="str">
        <f t="shared" si="705"/>
        <v>Funcion disminuida</v>
      </c>
      <c r="AC1364">
        <v>6</v>
      </c>
      <c r="AD1364" t="str">
        <f t="shared" si="706"/>
        <v>Normal</v>
      </c>
      <c r="AE1364">
        <v>5</v>
      </c>
      <c r="AF1364" t="str">
        <f t="shared" si="707"/>
        <v>Normal</v>
      </c>
      <c r="AG1364">
        <v>2081</v>
      </c>
      <c r="AH1364" t="str">
        <f t="shared" si="708"/>
        <v>Poliuria</v>
      </c>
      <c r="AI1364">
        <v>1</v>
      </c>
      <c r="AJ1364" t="str">
        <f t="shared" si="709"/>
        <v>Diabetico</v>
      </c>
      <c r="AK1364">
        <v>100</v>
      </c>
      <c r="AL1364" t="str">
        <f t="shared" si="710"/>
        <v>Prediabetes</v>
      </c>
      <c r="AM1364">
        <v>6.4</v>
      </c>
      <c r="AN1364" t="str">
        <f t="shared" si="711"/>
        <v>Prediabetes</v>
      </c>
      <c r="AO1364">
        <v>196</v>
      </c>
      <c r="AP1364" t="str">
        <f t="shared" si="712"/>
        <v>Normal</v>
      </c>
      <c r="AQ1364">
        <v>122</v>
      </c>
      <c r="AR1364" t="str">
        <f t="shared" si="713"/>
        <v>Casi normal</v>
      </c>
      <c r="AS1364">
        <v>59</v>
      </c>
      <c r="AT1364" t="str">
        <f t="shared" si="714"/>
        <v>Bajo</v>
      </c>
      <c r="AU1364">
        <v>110</v>
      </c>
      <c r="AV1364" t="str">
        <f t="shared" si="715"/>
        <v>Normal</v>
      </c>
      <c r="AW1364">
        <v>140</v>
      </c>
      <c r="AX1364" t="str">
        <f t="shared" si="716"/>
        <v>Normal</v>
      </c>
      <c r="AY1364">
        <v>4</v>
      </c>
      <c r="AZ1364" t="str">
        <f t="shared" si="717"/>
        <v>Normal</v>
      </c>
      <c r="BA1364">
        <v>14.7</v>
      </c>
      <c r="BB1364" t="str">
        <f t="shared" si="695"/>
        <v>Normal</v>
      </c>
      <c r="BC1364">
        <v>9.1999999999999993</v>
      </c>
      <c r="BD1364" t="str">
        <f t="shared" si="718"/>
        <v>Normal</v>
      </c>
      <c r="BE1364">
        <v>3.6</v>
      </c>
      <c r="BF1364" t="str">
        <f t="shared" si="719"/>
        <v>Normal</v>
      </c>
      <c r="BG1364">
        <v>1</v>
      </c>
      <c r="BH1364" t="str">
        <f t="shared" si="720"/>
        <v>Toma ECA</v>
      </c>
      <c r="BI1364">
        <v>0</v>
      </c>
      <c r="BJ1364" t="str">
        <f t="shared" si="721"/>
        <v>No toma ARB</v>
      </c>
      <c r="BK1364">
        <v>0</v>
      </c>
      <c r="BL1364" t="str">
        <f t="shared" si="722"/>
        <v>No toma diureticos</v>
      </c>
      <c r="BM1364">
        <v>0</v>
      </c>
      <c r="BN1364" t="str">
        <f t="shared" si="723"/>
        <v>No toma estatinas</v>
      </c>
      <c r="BO1364">
        <v>0</v>
      </c>
      <c r="BP1364" t="str">
        <f t="shared" si="724"/>
        <v>Sano</v>
      </c>
      <c r="BQ1364">
        <v>0</v>
      </c>
      <c r="BR1364" t="str">
        <f t="shared" si="725"/>
        <v>Sano</v>
      </c>
    </row>
    <row r="1365" spans="1:70" x14ac:dyDescent="0.25">
      <c r="A1365" t="s">
        <v>1365</v>
      </c>
      <c r="B1365">
        <v>36</v>
      </c>
      <c r="C1365" t="str">
        <f t="shared" si="696"/>
        <v>Adulto</v>
      </c>
      <c r="D1365" t="s">
        <v>6</v>
      </c>
      <c r="E1365">
        <v>24.8</v>
      </c>
      <c r="F1365" t="str">
        <f t="shared" si="697"/>
        <v>Peso Normal</v>
      </c>
      <c r="G1365">
        <v>1</v>
      </c>
      <c r="H1365" t="str">
        <f t="shared" si="698"/>
        <v>Tiene herencia</v>
      </c>
      <c r="I1365">
        <v>115</v>
      </c>
      <c r="J1365">
        <v>85</v>
      </c>
      <c r="K1365">
        <v>77</v>
      </c>
      <c r="L1365" t="str">
        <f t="shared" si="699"/>
        <v>Normal</v>
      </c>
      <c r="M1365">
        <v>63</v>
      </c>
      <c r="N1365" t="str">
        <f t="shared" si="700"/>
        <v>Normal</v>
      </c>
      <c r="O1365">
        <v>2</v>
      </c>
      <c r="P1365" t="str">
        <f t="shared" si="701"/>
        <v>Ligera limitaciones</v>
      </c>
      <c r="Q1365">
        <v>0</v>
      </c>
      <c r="R1365" t="str">
        <f t="shared" si="702"/>
        <v>No tiene cetoacidosis</v>
      </c>
      <c r="S1365">
        <v>0</v>
      </c>
      <c r="T1365" t="str">
        <f t="shared" si="703"/>
        <v>No tiene Insuficiencia</v>
      </c>
      <c r="U1365">
        <v>1</v>
      </c>
      <c r="V1365" t="str">
        <f t="shared" si="704"/>
        <v>Hipertenso</v>
      </c>
      <c r="W1365">
        <v>0.8</v>
      </c>
      <c r="X1365" t="str">
        <f t="shared" si="693"/>
        <v>Normal</v>
      </c>
      <c r="Y1365">
        <v>30</v>
      </c>
      <c r="Z1365" t="str">
        <f t="shared" si="694"/>
        <v>Normal</v>
      </c>
      <c r="AA1365">
        <v>106</v>
      </c>
      <c r="AB1365" t="str">
        <f t="shared" si="705"/>
        <v>Normal</v>
      </c>
      <c r="AC1365">
        <v>26</v>
      </c>
      <c r="AD1365" t="str">
        <f t="shared" si="706"/>
        <v>Normal</v>
      </c>
      <c r="AE1365">
        <v>20</v>
      </c>
      <c r="AF1365" t="str">
        <f t="shared" si="707"/>
        <v>Normal</v>
      </c>
      <c r="AG1365">
        <v>1951</v>
      </c>
      <c r="AH1365" t="str">
        <f t="shared" si="708"/>
        <v>Poliuria</v>
      </c>
      <c r="AI1365">
        <v>0</v>
      </c>
      <c r="AJ1365" t="str">
        <f t="shared" si="709"/>
        <v>No Diabetico</v>
      </c>
      <c r="AK1365">
        <v>107</v>
      </c>
      <c r="AL1365" t="str">
        <f t="shared" si="710"/>
        <v>Prediabetes</v>
      </c>
      <c r="AM1365">
        <v>4.9000000000000004</v>
      </c>
      <c r="AN1365" t="str">
        <f t="shared" si="711"/>
        <v>Normal</v>
      </c>
      <c r="AO1365">
        <v>161</v>
      </c>
      <c r="AP1365" t="str">
        <f t="shared" si="712"/>
        <v>Normal</v>
      </c>
      <c r="AQ1365">
        <v>129</v>
      </c>
      <c r="AR1365" t="str">
        <f t="shared" si="713"/>
        <v>Casi normal</v>
      </c>
      <c r="AS1365">
        <v>66</v>
      </c>
      <c r="AT1365" t="str">
        <f t="shared" si="714"/>
        <v>Normal</v>
      </c>
      <c r="AU1365">
        <v>91</v>
      </c>
      <c r="AV1365" t="str">
        <f t="shared" si="715"/>
        <v>Normal</v>
      </c>
      <c r="AW1365">
        <v>138</v>
      </c>
      <c r="AX1365" t="str">
        <f t="shared" si="716"/>
        <v>Normal</v>
      </c>
      <c r="AY1365">
        <v>3.5</v>
      </c>
      <c r="AZ1365" t="str">
        <f t="shared" si="717"/>
        <v>Normal</v>
      </c>
      <c r="BA1365">
        <v>12.8</v>
      </c>
      <c r="BB1365" t="str">
        <f t="shared" si="695"/>
        <v>Normal</v>
      </c>
      <c r="BC1365">
        <v>8.6</v>
      </c>
      <c r="BD1365" t="str">
        <f t="shared" si="718"/>
        <v>Normal</v>
      </c>
      <c r="BE1365">
        <v>3.6</v>
      </c>
      <c r="BF1365" t="str">
        <f t="shared" si="719"/>
        <v>Normal</v>
      </c>
      <c r="BG1365">
        <v>0</v>
      </c>
      <c r="BH1365" t="str">
        <f t="shared" si="720"/>
        <v>No Toma ECA</v>
      </c>
      <c r="BI1365">
        <v>0</v>
      </c>
      <c r="BJ1365" t="str">
        <f t="shared" si="721"/>
        <v>No toma ARB</v>
      </c>
      <c r="BK1365">
        <v>0</v>
      </c>
      <c r="BL1365" t="str">
        <f t="shared" si="722"/>
        <v>No toma diureticos</v>
      </c>
      <c r="BM1365">
        <v>1</v>
      </c>
      <c r="BN1365" t="str">
        <f t="shared" si="723"/>
        <v>Toma estatinas</v>
      </c>
      <c r="BO1365">
        <v>0</v>
      </c>
      <c r="BP1365" t="str">
        <f t="shared" si="724"/>
        <v>Sano</v>
      </c>
      <c r="BQ1365">
        <v>0</v>
      </c>
      <c r="BR1365" t="str">
        <f t="shared" si="725"/>
        <v>Sano</v>
      </c>
    </row>
    <row r="1366" spans="1:70" x14ac:dyDescent="0.25">
      <c r="A1366" t="s">
        <v>1366</v>
      </c>
      <c r="B1366">
        <v>38</v>
      </c>
      <c r="C1366" t="str">
        <f t="shared" si="696"/>
        <v>Adulto</v>
      </c>
      <c r="D1366" t="s">
        <v>6</v>
      </c>
      <c r="E1366">
        <v>22.3</v>
      </c>
      <c r="F1366" t="str">
        <f t="shared" si="697"/>
        <v>Peso Normal</v>
      </c>
      <c r="G1366">
        <v>1</v>
      </c>
      <c r="H1366" t="str">
        <f t="shared" si="698"/>
        <v>Tiene herencia</v>
      </c>
      <c r="I1366">
        <v>122</v>
      </c>
      <c r="J1366">
        <v>76</v>
      </c>
      <c r="K1366">
        <v>66</v>
      </c>
      <c r="L1366" t="str">
        <f t="shared" si="699"/>
        <v>Normal</v>
      </c>
      <c r="M1366">
        <v>68</v>
      </c>
      <c r="N1366" t="str">
        <f t="shared" si="700"/>
        <v>Normal</v>
      </c>
      <c r="O1366">
        <v>2</v>
      </c>
      <c r="P1366" t="str">
        <f t="shared" si="701"/>
        <v>Ligera limitaciones</v>
      </c>
      <c r="Q1366">
        <v>0</v>
      </c>
      <c r="R1366" t="str">
        <f t="shared" si="702"/>
        <v>No tiene cetoacidosis</v>
      </c>
      <c r="S1366">
        <v>0</v>
      </c>
      <c r="T1366" t="str">
        <f t="shared" si="703"/>
        <v>No tiene Insuficiencia</v>
      </c>
      <c r="U1366">
        <v>1</v>
      </c>
      <c r="V1366" t="str">
        <f t="shared" si="704"/>
        <v>Hipertenso</v>
      </c>
      <c r="W1366">
        <v>0.8</v>
      </c>
      <c r="X1366" t="str">
        <f t="shared" si="693"/>
        <v>Normal</v>
      </c>
      <c r="Y1366">
        <v>22</v>
      </c>
      <c r="Z1366" t="str">
        <f t="shared" si="694"/>
        <v>Normal</v>
      </c>
      <c r="AA1366">
        <v>89</v>
      </c>
      <c r="AB1366" t="str">
        <f t="shared" si="705"/>
        <v>Funcion disminuida</v>
      </c>
      <c r="AC1366">
        <v>23</v>
      </c>
      <c r="AD1366" t="str">
        <f t="shared" si="706"/>
        <v>Normal</v>
      </c>
      <c r="AE1366">
        <v>18</v>
      </c>
      <c r="AF1366" t="str">
        <f t="shared" si="707"/>
        <v>Normal</v>
      </c>
      <c r="AG1366">
        <v>2157</v>
      </c>
      <c r="AH1366" t="str">
        <f t="shared" si="708"/>
        <v>Poliuria</v>
      </c>
      <c r="AI1366">
        <v>0</v>
      </c>
      <c r="AJ1366" t="str">
        <f t="shared" si="709"/>
        <v>No Diabetico</v>
      </c>
      <c r="AK1366">
        <v>108</v>
      </c>
      <c r="AL1366" t="str">
        <f t="shared" si="710"/>
        <v>Prediabetes</v>
      </c>
      <c r="AM1366">
        <v>5.4</v>
      </c>
      <c r="AN1366" t="str">
        <f t="shared" si="711"/>
        <v>Normal</v>
      </c>
      <c r="AO1366">
        <v>191</v>
      </c>
      <c r="AP1366" t="str">
        <f t="shared" si="712"/>
        <v>Normal</v>
      </c>
      <c r="AQ1366">
        <v>122</v>
      </c>
      <c r="AR1366" t="str">
        <f t="shared" si="713"/>
        <v>Casi normal</v>
      </c>
      <c r="AS1366">
        <v>59</v>
      </c>
      <c r="AT1366" t="str">
        <f t="shared" si="714"/>
        <v>Bajo</v>
      </c>
      <c r="AU1366">
        <v>137</v>
      </c>
      <c r="AV1366" t="str">
        <f t="shared" si="715"/>
        <v>Normal</v>
      </c>
      <c r="AW1366">
        <v>138</v>
      </c>
      <c r="AX1366" t="str">
        <f t="shared" si="716"/>
        <v>Normal</v>
      </c>
      <c r="AY1366">
        <v>3.9</v>
      </c>
      <c r="AZ1366" t="str">
        <f t="shared" si="717"/>
        <v>Normal</v>
      </c>
      <c r="BA1366">
        <v>13.9</v>
      </c>
      <c r="BB1366" t="str">
        <f t="shared" si="695"/>
        <v>Normal</v>
      </c>
      <c r="BC1366">
        <v>9.1</v>
      </c>
      <c r="BD1366" t="str">
        <f t="shared" si="718"/>
        <v>Normal</v>
      </c>
      <c r="BE1366">
        <v>3.6</v>
      </c>
      <c r="BF1366" t="str">
        <f t="shared" si="719"/>
        <v>Normal</v>
      </c>
      <c r="BG1366">
        <v>1</v>
      </c>
      <c r="BH1366" t="str">
        <f t="shared" si="720"/>
        <v>Toma ECA</v>
      </c>
      <c r="BI1366">
        <v>0</v>
      </c>
      <c r="BJ1366" t="str">
        <f t="shared" si="721"/>
        <v>No toma ARB</v>
      </c>
      <c r="BK1366">
        <v>1</v>
      </c>
      <c r="BL1366" t="str">
        <f t="shared" si="722"/>
        <v>Toma diureticos</v>
      </c>
      <c r="BM1366">
        <v>1</v>
      </c>
      <c r="BN1366" t="str">
        <f t="shared" si="723"/>
        <v>Toma estatinas</v>
      </c>
      <c r="BO1366">
        <v>0</v>
      </c>
      <c r="BP1366" t="str">
        <f t="shared" si="724"/>
        <v>Sano</v>
      </c>
      <c r="BQ1366">
        <v>0</v>
      </c>
      <c r="BR1366" t="str">
        <f t="shared" si="725"/>
        <v>Sano</v>
      </c>
    </row>
    <row r="1367" spans="1:70" x14ac:dyDescent="0.25">
      <c r="A1367" t="s">
        <v>1367</v>
      </c>
      <c r="B1367">
        <v>50</v>
      </c>
      <c r="C1367" t="str">
        <f t="shared" si="696"/>
        <v>Adulto</v>
      </c>
      <c r="D1367" t="s">
        <v>1</v>
      </c>
      <c r="E1367">
        <v>19.899999999999999</v>
      </c>
      <c r="F1367" t="str">
        <f t="shared" si="697"/>
        <v>Peso Normal</v>
      </c>
      <c r="G1367">
        <v>0</v>
      </c>
      <c r="H1367" t="str">
        <f t="shared" si="698"/>
        <v>No tiene herencia</v>
      </c>
      <c r="I1367">
        <v>102</v>
      </c>
      <c r="J1367">
        <v>65</v>
      </c>
      <c r="K1367">
        <v>73</v>
      </c>
      <c r="L1367" t="str">
        <f t="shared" si="699"/>
        <v>Normal</v>
      </c>
      <c r="M1367">
        <v>69</v>
      </c>
      <c r="N1367" t="str">
        <f t="shared" si="700"/>
        <v>Normal</v>
      </c>
      <c r="O1367">
        <v>1</v>
      </c>
      <c r="P1367" t="str">
        <f t="shared" si="701"/>
        <v>Sin limitaciones</v>
      </c>
      <c r="Q1367">
        <v>0</v>
      </c>
      <c r="R1367" t="str">
        <f t="shared" si="702"/>
        <v>No tiene cetoacidosis</v>
      </c>
      <c r="S1367">
        <v>0</v>
      </c>
      <c r="T1367" t="str">
        <f t="shared" si="703"/>
        <v>No tiene Insuficiencia</v>
      </c>
      <c r="U1367">
        <v>0</v>
      </c>
      <c r="V1367" t="str">
        <f t="shared" si="704"/>
        <v>Normotenso</v>
      </c>
      <c r="W1367">
        <v>0.6</v>
      </c>
      <c r="X1367" t="str">
        <f t="shared" si="693"/>
        <v>Bajo</v>
      </c>
      <c r="Y1367">
        <v>24</v>
      </c>
      <c r="Z1367" t="str">
        <f t="shared" si="694"/>
        <v>Normal</v>
      </c>
      <c r="AA1367">
        <v>104</v>
      </c>
      <c r="AB1367" t="str">
        <f t="shared" si="705"/>
        <v>Normal</v>
      </c>
      <c r="AC1367">
        <v>16</v>
      </c>
      <c r="AD1367" t="str">
        <f t="shared" si="706"/>
        <v>Normal</v>
      </c>
      <c r="AE1367">
        <v>12</v>
      </c>
      <c r="AF1367" t="str">
        <f t="shared" si="707"/>
        <v>Normal</v>
      </c>
      <c r="AG1367">
        <v>2350</v>
      </c>
      <c r="AH1367" t="str">
        <f t="shared" si="708"/>
        <v>Poliuria</v>
      </c>
      <c r="AI1367">
        <v>1</v>
      </c>
      <c r="AJ1367" t="str">
        <f t="shared" si="709"/>
        <v>Diabetico</v>
      </c>
      <c r="AK1367">
        <v>104</v>
      </c>
      <c r="AL1367" t="str">
        <f t="shared" si="710"/>
        <v>Prediabetes</v>
      </c>
      <c r="AM1367">
        <v>6.1</v>
      </c>
      <c r="AN1367" t="str">
        <f t="shared" si="711"/>
        <v>Prediabetes</v>
      </c>
      <c r="AO1367">
        <v>164</v>
      </c>
      <c r="AP1367" t="str">
        <f t="shared" si="712"/>
        <v>Normal</v>
      </c>
      <c r="AQ1367">
        <v>98</v>
      </c>
      <c r="AR1367" t="str">
        <f t="shared" si="713"/>
        <v>Normal</v>
      </c>
      <c r="AS1367">
        <v>46</v>
      </c>
      <c r="AT1367" t="str">
        <f t="shared" si="714"/>
        <v>Bajo</v>
      </c>
      <c r="AU1367">
        <v>137</v>
      </c>
      <c r="AV1367" t="str">
        <f t="shared" si="715"/>
        <v>Normal</v>
      </c>
      <c r="AW1367">
        <v>139</v>
      </c>
      <c r="AX1367" t="str">
        <f t="shared" si="716"/>
        <v>Normal</v>
      </c>
      <c r="AY1367">
        <v>4.5999999999999996</v>
      </c>
      <c r="AZ1367" t="str">
        <f t="shared" si="717"/>
        <v>Normal</v>
      </c>
      <c r="BA1367">
        <v>14.9</v>
      </c>
      <c r="BB1367" t="str">
        <f t="shared" si="695"/>
        <v>Normal</v>
      </c>
      <c r="BC1367">
        <v>9.6</v>
      </c>
      <c r="BD1367" t="str">
        <f t="shared" si="718"/>
        <v>Normal</v>
      </c>
      <c r="BE1367">
        <v>3.1</v>
      </c>
      <c r="BF1367" t="str">
        <f t="shared" si="719"/>
        <v>Normal</v>
      </c>
      <c r="BG1367">
        <v>1</v>
      </c>
      <c r="BH1367" t="str">
        <f t="shared" si="720"/>
        <v>Toma ECA</v>
      </c>
      <c r="BI1367">
        <v>1</v>
      </c>
      <c r="BJ1367" t="str">
        <f t="shared" si="721"/>
        <v>Toma ARB</v>
      </c>
      <c r="BK1367">
        <v>0</v>
      </c>
      <c r="BL1367" t="str">
        <f t="shared" si="722"/>
        <v>No toma diureticos</v>
      </c>
      <c r="BM1367">
        <v>1</v>
      </c>
      <c r="BN1367" t="str">
        <f t="shared" si="723"/>
        <v>Toma estatinas</v>
      </c>
      <c r="BO1367">
        <v>0</v>
      </c>
      <c r="BP1367" t="str">
        <f t="shared" si="724"/>
        <v>Sano</v>
      </c>
      <c r="BQ1367">
        <v>0</v>
      </c>
      <c r="BR1367" t="str">
        <f t="shared" si="725"/>
        <v>Sano</v>
      </c>
    </row>
    <row r="1368" spans="1:70" x14ac:dyDescent="0.25">
      <c r="A1368" t="s">
        <v>1368</v>
      </c>
      <c r="B1368">
        <v>50</v>
      </c>
      <c r="C1368" t="str">
        <f t="shared" si="696"/>
        <v>Adulto</v>
      </c>
      <c r="D1368" t="s">
        <v>1</v>
      </c>
      <c r="E1368">
        <v>22.4</v>
      </c>
      <c r="F1368" t="str">
        <f t="shared" si="697"/>
        <v>Peso Normal</v>
      </c>
      <c r="G1368">
        <v>0</v>
      </c>
      <c r="H1368" t="str">
        <f t="shared" si="698"/>
        <v>No tiene herencia</v>
      </c>
      <c r="I1368">
        <v>128</v>
      </c>
      <c r="J1368">
        <v>70</v>
      </c>
      <c r="K1368">
        <v>60</v>
      </c>
      <c r="L1368" t="str">
        <f t="shared" si="699"/>
        <v>Normal</v>
      </c>
      <c r="M1368">
        <v>67</v>
      </c>
      <c r="N1368" t="str">
        <f t="shared" si="700"/>
        <v>Normal</v>
      </c>
      <c r="O1368">
        <v>2</v>
      </c>
      <c r="P1368" t="str">
        <f t="shared" si="701"/>
        <v>Ligera limitaciones</v>
      </c>
      <c r="Q1368">
        <v>0</v>
      </c>
      <c r="R1368" t="str">
        <f t="shared" si="702"/>
        <v>No tiene cetoacidosis</v>
      </c>
      <c r="S1368">
        <v>0</v>
      </c>
      <c r="T1368" t="str">
        <f t="shared" si="703"/>
        <v>No tiene Insuficiencia</v>
      </c>
      <c r="U1368">
        <v>0</v>
      </c>
      <c r="V1368" t="str">
        <f t="shared" si="704"/>
        <v>Normotenso</v>
      </c>
      <c r="W1368">
        <v>0.8</v>
      </c>
      <c r="X1368" t="str">
        <f t="shared" si="693"/>
        <v>Normal</v>
      </c>
      <c r="Y1368">
        <v>35</v>
      </c>
      <c r="Z1368" t="str">
        <f t="shared" si="694"/>
        <v>Normal</v>
      </c>
      <c r="AA1368">
        <v>60</v>
      </c>
      <c r="AB1368" t="str">
        <f t="shared" si="705"/>
        <v>Funcion disminuida</v>
      </c>
      <c r="AC1368">
        <v>26</v>
      </c>
      <c r="AD1368" t="str">
        <f t="shared" si="706"/>
        <v>Normal</v>
      </c>
      <c r="AE1368">
        <v>23</v>
      </c>
      <c r="AF1368" t="str">
        <f t="shared" si="707"/>
        <v>Normal</v>
      </c>
      <c r="AG1368">
        <v>1606</v>
      </c>
      <c r="AH1368" t="str">
        <f t="shared" si="708"/>
        <v>Poliuria</v>
      </c>
      <c r="AI1368">
        <v>0</v>
      </c>
      <c r="AJ1368" t="str">
        <f t="shared" si="709"/>
        <v>No Diabetico</v>
      </c>
      <c r="AK1368">
        <v>123</v>
      </c>
      <c r="AL1368" t="str">
        <f t="shared" si="710"/>
        <v>Prediabetes</v>
      </c>
      <c r="AM1368">
        <v>5.9</v>
      </c>
      <c r="AN1368" t="str">
        <f t="shared" si="711"/>
        <v>Prediabetes</v>
      </c>
      <c r="AO1368">
        <v>211</v>
      </c>
      <c r="AP1368" t="str">
        <f t="shared" si="712"/>
        <v>Alto</v>
      </c>
      <c r="AQ1368">
        <v>98</v>
      </c>
      <c r="AR1368" t="str">
        <f t="shared" si="713"/>
        <v>Normal</v>
      </c>
      <c r="AS1368">
        <v>66</v>
      </c>
      <c r="AT1368" t="str">
        <f t="shared" si="714"/>
        <v>Normal</v>
      </c>
      <c r="AU1368">
        <v>159</v>
      </c>
      <c r="AV1368" t="str">
        <f t="shared" si="715"/>
        <v>Alto</v>
      </c>
      <c r="AW1368">
        <v>137</v>
      </c>
      <c r="AX1368" t="str">
        <f t="shared" si="716"/>
        <v>Normal</v>
      </c>
      <c r="AY1368">
        <v>5</v>
      </c>
      <c r="AZ1368" t="str">
        <f t="shared" si="717"/>
        <v>Normal</v>
      </c>
      <c r="BA1368">
        <v>13.5</v>
      </c>
      <c r="BB1368" t="str">
        <f t="shared" si="695"/>
        <v>Normal</v>
      </c>
      <c r="BC1368">
        <v>9.4</v>
      </c>
      <c r="BD1368" t="str">
        <f t="shared" si="718"/>
        <v>Normal</v>
      </c>
      <c r="BE1368">
        <v>2.8</v>
      </c>
      <c r="BF1368" t="str">
        <f t="shared" si="719"/>
        <v>Normal</v>
      </c>
      <c r="BG1368">
        <v>0</v>
      </c>
      <c r="BH1368" t="str">
        <f t="shared" si="720"/>
        <v>No Toma ECA</v>
      </c>
      <c r="BI1368">
        <v>1</v>
      </c>
      <c r="BJ1368" t="str">
        <f t="shared" si="721"/>
        <v>Toma ARB</v>
      </c>
      <c r="BK1368">
        <v>1</v>
      </c>
      <c r="BL1368" t="str">
        <f t="shared" si="722"/>
        <v>Toma diureticos</v>
      </c>
      <c r="BM1368">
        <v>0</v>
      </c>
      <c r="BN1368" t="str">
        <f t="shared" si="723"/>
        <v>No toma estatinas</v>
      </c>
      <c r="BO1368">
        <v>0</v>
      </c>
      <c r="BP1368" t="str">
        <f t="shared" si="724"/>
        <v>Sano</v>
      </c>
      <c r="BQ1368">
        <v>0</v>
      </c>
      <c r="BR1368" t="str">
        <f t="shared" si="725"/>
        <v>Sano</v>
      </c>
    </row>
    <row r="1369" spans="1:70" x14ac:dyDescent="0.25">
      <c r="A1369" t="s">
        <v>1369</v>
      </c>
      <c r="B1369">
        <v>72</v>
      </c>
      <c r="C1369" t="str">
        <f t="shared" si="696"/>
        <v>Adulto Mayor</v>
      </c>
      <c r="D1369" t="s">
        <v>6</v>
      </c>
      <c r="E1369">
        <v>30.6</v>
      </c>
      <c r="F1369" t="str">
        <f t="shared" si="697"/>
        <v>Obesidad I</v>
      </c>
      <c r="G1369">
        <v>1</v>
      </c>
      <c r="H1369" t="str">
        <f t="shared" si="698"/>
        <v>Tiene herencia</v>
      </c>
      <c r="I1369">
        <v>189</v>
      </c>
      <c r="J1369">
        <v>97</v>
      </c>
      <c r="K1369">
        <v>79</v>
      </c>
      <c r="L1369" t="str">
        <f t="shared" si="699"/>
        <v>Normal</v>
      </c>
      <c r="M1369">
        <v>46</v>
      </c>
      <c r="N1369" t="str">
        <f t="shared" si="700"/>
        <v>Intermedia</v>
      </c>
      <c r="O1369">
        <v>2</v>
      </c>
      <c r="P1369" t="str">
        <f t="shared" si="701"/>
        <v>Ligera limitaciones</v>
      </c>
      <c r="Q1369">
        <v>1</v>
      </c>
      <c r="R1369" t="str">
        <f t="shared" si="702"/>
        <v>Tiene cetoacidosis</v>
      </c>
      <c r="S1369">
        <v>1</v>
      </c>
      <c r="T1369" t="str">
        <f t="shared" si="703"/>
        <v>Tiene Insuficiencia</v>
      </c>
      <c r="U1369">
        <v>1</v>
      </c>
      <c r="V1369" t="str">
        <f t="shared" si="704"/>
        <v>Hipertenso</v>
      </c>
      <c r="W1369">
        <v>4.0999999999999996</v>
      </c>
      <c r="X1369" t="str">
        <f t="shared" si="693"/>
        <v>Alto</v>
      </c>
      <c r="Y1369">
        <v>83</v>
      </c>
      <c r="Z1369" t="str">
        <f t="shared" si="694"/>
        <v>Elevado</v>
      </c>
      <c r="AA1369">
        <v>39</v>
      </c>
      <c r="AB1369" t="str">
        <f t="shared" si="705"/>
        <v>Funcion disminuida moderada</v>
      </c>
      <c r="AC1369">
        <v>856</v>
      </c>
      <c r="AD1369" t="str">
        <f t="shared" si="706"/>
        <v>Proteinuria</v>
      </c>
      <c r="AE1369">
        <v>599</v>
      </c>
      <c r="AF1369" t="str">
        <f t="shared" si="707"/>
        <v>Macroalbuminuria</v>
      </c>
      <c r="AG1369">
        <v>315</v>
      </c>
      <c r="AH1369" t="str">
        <f t="shared" si="708"/>
        <v>Oliguria</v>
      </c>
      <c r="AI1369">
        <v>1</v>
      </c>
      <c r="AJ1369" t="str">
        <f t="shared" si="709"/>
        <v>Diabetico</v>
      </c>
      <c r="AK1369">
        <v>212</v>
      </c>
      <c r="AL1369" t="str">
        <f t="shared" si="710"/>
        <v>Diabetes</v>
      </c>
      <c r="AM1369">
        <v>10.4</v>
      </c>
      <c r="AN1369" t="str">
        <f t="shared" si="711"/>
        <v>Diabetes</v>
      </c>
      <c r="AO1369">
        <v>223</v>
      </c>
      <c r="AP1369" t="str">
        <f t="shared" si="712"/>
        <v>Alto</v>
      </c>
      <c r="AQ1369">
        <v>193</v>
      </c>
      <c r="AR1369" t="str">
        <f t="shared" si="713"/>
        <v>Muy alto</v>
      </c>
      <c r="AS1369">
        <v>37</v>
      </c>
      <c r="AT1369" t="str">
        <f t="shared" si="714"/>
        <v>Bajo</v>
      </c>
      <c r="AU1369">
        <v>401</v>
      </c>
      <c r="AV1369" t="str">
        <f t="shared" si="715"/>
        <v>Alto</v>
      </c>
      <c r="AW1369">
        <v>134</v>
      </c>
      <c r="AX1369" t="str">
        <f t="shared" si="716"/>
        <v>Bajo</v>
      </c>
      <c r="AY1369">
        <v>5.2</v>
      </c>
      <c r="AZ1369" t="str">
        <f t="shared" si="717"/>
        <v>Alto</v>
      </c>
      <c r="BA1369">
        <v>7.9</v>
      </c>
      <c r="BB1369" t="str">
        <f t="shared" si="695"/>
        <v>Baja</v>
      </c>
      <c r="BC1369">
        <v>8.6</v>
      </c>
      <c r="BD1369" t="str">
        <f t="shared" si="718"/>
        <v>Normal</v>
      </c>
      <c r="BE1369">
        <v>4.5999999999999996</v>
      </c>
      <c r="BF1369" t="str">
        <f t="shared" si="719"/>
        <v>Alto</v>
      </c>
      <c r="BG1369">
        <v>1</v>
      </c>
      <c r="BH1369" t="str">
        <f t="shared" si="720"/>
        <v>Toma ECA</v>
      </c>
      <c r="BI1369">
        <v>1</v>
      </c>
      <c r="BJ1369" t="str">
        <f t="shared" si="721"/>
        <v>Toma ARB</v>
      </c>
      <c r="BK1369">
        <v>1</v>
      </c>
      <c r="BL1369" t="str">
        <f t="shared" si="722"/>
        <v>Toma diureticos</v>
      </c>
      <c r="BM1369">
        <v>1</v>
      </c>
      <c r="BN1369" t="str">
        <f t="shared" si="723"/>
        <v>Toma estatinas</v>
      </c>
      <c r="BO1369">
        <v>1</v>
      </c>
      <c r="BP1369" t="str">
        <f t="shared" si="724"/>
        <v>Enfermedad renal</v>
      </c>
      <c r="BQ1369">
        <v>0</v>
      </c>
      <c r="BR1369" t="str">
        <f t="shared" si="725"/>
        <v>Sano</v>
      </c>
    </row>
    <row r="1370" spans="1:70" x14ac:dyDescent="0.25">
      <c r="A1370" t="s">
        <v>1370</v>
      </c>
      <c r="B1370">
        <v>81</v>
      </c>
      <c r="C1370" t="str">
        <f t="shared" si="696"/>
        <v>Adulto Mayor</v>
      </c>
      <c r="D1370" t="s">
        <v>6</v>
      </c>
      <c r="E1370">
        <v>35.200000000000003</v>
      </c>
      <c r="F1370" t="str">
        <f t="shared" si="697"/>
        <v>Obesidad II</v>
      </c>
      <c r="G1370">
        <v>0</v>
      </c>
      <c r="H1370" t="str">
        <f t="shared" si="698"/>
        <v>No tiene herencia</v>
      </c>
      <c r="I1370">
        <v>184</v>
      </c>
      <c r="J1370">
        <v>106</v>
      </c>
      <c r="K1370">
        <v>83</v>
      </c>
      <c r="L1370" t="str">
        <f t="shared" si="699"/>
        <v>Normal</v>
      </c>
      <c r="M1370">
        <v>49</v>
      </c>
      <c r="N1370" t="str">
        <f t="shared" si="700"/>
        <v>Intermedia</v>
      </c>
      <c r="O1370">
        <v>2</v>
      </c>
      <c r="P1370" t="str">
        <f t="shared" si="701"/>
        <v>Ligera limitaciones</v>
      </c>
      <c r="Q1370">
        <v>1</v>
      </c>
      <c r="R1370" t="str">
        <f t="shared" si="702"/>
        <v>Tiene cetoacidosis</v>
      </c>
      <c r="S1370">
        <v>1</v>
      </c>
      <c r="T1370" t="str">
        <f t="shared" si="703"/>
        <v>Tiene Insuficiencia</v>
      </c>
      <c r="U1370">
        <v>1</v>
      </c>
      <c r="V1370" t="str">
        <f t="shared" si="704"/>
        <v>Hipertenso</v>
      </c>
      <c r="W1370">
        <v>3.3</v>
      </c>
      <c r="X1370" t="str">
        <f t="shared" si="693"/>
        <v>Alto</v>
      </c>
      <c r="Y1370">
        <v>96</v>
      </c>
      <c r="Z1370" t="str">
        <f t="shared" si="694"/>
        <v>Elevado</v>
      </c>
      <c r="AA1370">
        <v>57</v>
      </c>
      <c r="AB1370" t="str">
        <f t="shared" si="705"/>
        <v>Funcion disminuida moderada</v>
      </c>
      <c r="AC1370">
        <v>2498</v>
      </c>
      <c r="AD1370" t="str">
        <f t="shared" si="706"/>
        <v>Proteinuria</v>
      </c>
      <c r="AE1370">
        <v>1998</v>
      </c>
      <c r="AF1370" t="str">
        <f t="shared" si="707"/>
        <v>Macroalbuminuria</v>
      </c>
      <c r="AG1370">
        <v>543</v>
      </c>
      <c r="AH1370" t="str">
        <f t="shared" si="708"/>
        <v>Poliuria</v>
      </c>
      <c r="AI1370">
        <v>0</v>
      </c>
      <c r="AJ1370" t="str">
        <f t="shared" si="709"/>
        <v>No Diabetico</v>
      </c>
      <c r="AK1370">
        <v>196</v>
      </c>
      <c r="AL1370" t="str">
        <f t="shared" si="710"/>
        <v>Diabetes</v>
      </c>
      <c r="AM1370">
        <v>10</v>
      </c>
      <c r="AN1370" t="str">
        <f t="shared" si="711"/>
        <v>Diabetes</v>
      </c>
      <c r="AO1370">
        <v>300</v>
      </c>
      <c r="AP1370" t="str">
        <f t="shared" si="712"/>
        <v>Riesgo</v>
      </c>
      <c r="AQ1370">
        <v>217</v>
      </c>
      <c r="AR1370" t="str">
        <f t="shared" si="713"/>
        <v>Muy alto</v>
      </c>
      <c r="AS1370">
        <v>30</v>
      </c>
      <c r="AT1370" t="str">
        <f t="shared" si="714"/>
        <v>Bajo</v>
      </c>
      <c r="AU1370">
        <v>258</v>
      </c>
      <c r="AV1370" t="str">
        <f t="shared" si="715"/>
        <v>Alto</v>
      </c>
      <c r="AW1370">
        <v>131</v>
      </c>
      <c r="AX1370" t="str">
        <f t="shared" si="716"/>
        <v>Bajo</v>
      </c>
      <c r="AY1370">
        <v>6.1</v>
      </c>
      <c r="AZ1370" t="str">
        <f t="shared" si="717"/>
        <v>Alto</v>
      </c>
      <c r="BA1370">
        <v>9.1</v>
      </c>
      <c r="BB1370" t="str">
        <f t="shared" si="695"/>
        <v>Baja</v>
      </c>
      <c r="BC1370">
        <v>8.6</v>
      </c>
      <c r="BD1370" t="str">
        <f t="shared" si="718"/>
        <v>Normal</v>
      </c>
      <c r="BE1370">
        <v>7</v>
      </c>
      <c r="BF1370" t="str">
        <f t="shared" si="719"/>
        <v>Alto</v>
      </c>
      <c r="BG1370">
        <v>1</v>
      </c>
      <c r="BH1370" t="str">
        <f t="shared" si="720"/>
        <v>Toma ECA</v>
      </c>
      <c r="BI1370">
        <v>1</v>
      </c>
      <c r="BJ1370" t="str">
        <f t="shared" si="721"/>
        <v>Toma ARB</v>
      </c>
      <c r="BK1370">
        <v>0</v>
      </c>
      <c r="BL1370" t="str">
        <f t="shared" si="722"/>
        <v>No toma diureticos</v>
      </c>
      <c r="BM1370">
        <v>1</v>
      </c>
      <c r="BN1370" t="str">
        <f t="shared" si="723"/>
        <v>Toma estatinas</v>
      </c>
      <c r="BO1370">
        <v>1</v>
      </c>
      <c r="BP1370" t="str">
        <f t="shared" si="724"/>
        <v>Enfermedad renal</v>
      </c>
      <c r="BQ1370">
        <v>1</v>
      </c>
      <c r="BR1370" t="str">
        <f t="shared" si="725"/>
        <v>Enfermedad cardiovascular</v>
      </c>
    </row>
    <row r="1371" spans="1:70" x14ac:dyDescent="0.25">
      <c r="A1371" t="s">
        <v>1371</v>
      </c>
      <c r="B1371">
        <v>69</v>
      </c>
      <c r="C1371" t="str">
        <f t="shared" si="696"/>
        <v>Adulto Mayor</v>
      </c>
      <c r="D1371" t="s">
        <v>6</v>
      </c>
      <c r="E1371">
        <v>20.2</v>
      </c>
      <c r="F1371" t="str">
        <f t="shared" si="697"/>
        <v>Peso Normal</v>
      </c>
      <c r="G1371">
        <v>0</v>
      </c>
      <c r="H1371" t="str">
        <f t="shared" si="698"/>
        <v>No tiene herencia</v>
      </c>
      <c r="I1371">
        <v>132</v>
      </c>
      <c r="J1371">
        <v>76</v>
      </c>
      <c r="K1371">
        <v>64</v>
      </c>
      <c r="L1371" t="str">
        <f t="shared" si="699"/>
        <v>Normal</v>
      </c>
      <c r="M1371">
        <v>63</v>
      </c>
      <c r="N1371" t="str">
        <f t="shared" si="700"/>
        <v>Normal</v>
      </c>
      <c r="O1371">
        <v>1</v>
      </c>
      <c r="P1371" t="str">
        <f t="shared" si="701"/>
        <v>Sin limitaciones</v>
      </c>
      <c r="Q1371">
        <v>0</v>
      </c>
      <c r="R1371" t="str">
        <f t="shared" si="702"/>
        <v>No tiene cetoacidosis</v>
      </c>
      <c r="S1371">
        <v>0</v>
      </c>
      <c r="T1371" t="str">
        <f t="shared" si="703"/>
        <v>No tiene Insuficiencia</v>
      </c>
      <c r="U1371">
        <v>1</v>
      </c>
      <c r="V1371" t="str">
        <f t="shared" si="704"/>
        <v>Hipertenso</v>
      </c>
      <c r="W1371">
        <v>0.7</v>
      </c>
      <c r="X1371" t="str">
        <f t="shared" si="693"/>
        <v>Normal</v>
      </c>
      <c r="Y1371">
        <v>30</v>
      </c>
      <c r="Z1371" t="str">
        <f t="shared" si="694"/>
        <v>Normal</v>
      </c>
      <c r="AA1371">
        <v>98</v>
      </c>
      <c r="AB1371" t="str">
        <f t="shared" si="705"/>
        <v>Normal</v>
      </c>
      <c r="AC1371">
        <v>7</v>
      </c>
      <c r="AD1371" t="str">
        <f t="shared" si="706"/>
        <v>Normal</v>
      </c>
      <c r="AE1371">
        <v>6</v>
      </c>
      <c r="AF1371" t="str">
        <f t="shared" si="707"/>
        <v>Normal</v>
      </c>
      <c r="AG1371">
        <v>1726</v>
      </c>
      <c r="AH1371" t="str">
        <f t="shared" si="708"/>
        <v>Poliuria</v>
      </c>
      <c r="AI1371">
        <v>0</v>
      </c>
      <c r="AJ1371" t="str">
        <f t="shared" si="709"/>
        <v>No Diabetico</v>
      </c>
      <c r="AK1371">
        <v>125</v>
      </c>
      <c r="AL1371" t="str">
        <f t="shared" si="710"/>
        <v>Prediabetes</v>
      </c>
      <c r="AM1371">
        <v>5.3</v>
      </c>
      <c r="AN1371" t="str">
        <f t="shared" si="711"/>
        <v>Normal</v>
      </c>
      <c r="AO1371">
        <v>173</v>
      </c>
      <c r="AP1371" t="str">
        <f t="shared" si="712"/>
        <v>Normal</v>
      </c>
      <c r="AQ1371">
        <v>122</v>
      </c>
      <c r="AR1371" t="str">
        <f t="shared" si="713"/>
        <v>Casi normal</v>
      </c>
      <c r="AS1371">
        <v>61</v>
      </c>
      <c r="AT1371" t="str">
        <f t="shared" si="714"/>
        <v>Normal</v>
      </c>
      <c r="AU1371">
        <v>93</v>
      </c>
      <c r="AV1371" t="str">
        <f t="shared" si="715"/>
        <v>Normal</v>
      </c>
      <c r="AW1371">
        <v>140</v>
      </c>
      <c r="AX1371" t="str">
        <f t="shared" si="716"/>
        <v>Normal</v>
      </c>
      <c r="AY1371">
        <v>3.5</v>
      </c>
      <c r="AZ1371" t="str">
        <f t="shared" si="717"/>
        <v>Normal</v>
      </c>
      <c r="BA1371">
        <v>15.2</v>
      </c>
      <c r="BB1371" t="str">
        <f t="shared" si="695"/>
        <v>Normal</v>
      </c>
      <c r="BC1371">
        <v>8.8000000000000007</v>
      </c>
      <c r="BD1371" t="str">
        <f t="shared" si="718"/>
        <v>Normal</v>
      </c>
      <c r="BE1371">
        <v>4</v>
      </c>
      <c r="BF1371" t="str">
        <f t="shared" si="719"/>
        <v>Normal</v>
      </c>
      <c r="BG1371">
        <v>0</v>
      </c>
      <c r="BH1371" t="str">
        <f t="shared" si="720"/>
        <v>No Toma ECA</v>
      </c>
      <c r="BI1371">
        <v>1</v>
      </c>
      <c r="BJ1371" t="str">
        <f t="shared" si="721"/>
        <v>Toma ARB</v>
      </c>
      <c r="BK1371">
        <v>0</v>
      </c>
      <c r="BL1371" t="str">
        <f t="shared" si="722"/>
        <v>No toma diureticos</v>
      </c>
      <c r="BM1371">
        <v>0</v>
      </c>
      <c r="BN1371" t="str">
        <f t="shared" si="723"/>
        <v>No toma estatinas</v>
      </c>
      <c r="BO1371">
        <v>0</v>
      </c>
      <c r="BP1371" t="str">
        <f t="shared" si="724"/>
        <v>Sano</v>
      </c>
      <c r="BQ1371">
        <v>0</v>
      </c>
      <c r="BR1371" t="str">
        <f t="shared" si="725"/>
        <v>Sano</v>
      </c>
    </row>
    <row r="1372" spans="1:70" x14ac:dyDescent="0.25">
      <c r="A1372" t="s">
        <v>1372</v>
      </c>
      <c r="B1372">
        <v>52</v>
      </c>
      <c r="C1372" t="str">
        <f t="shared" si="696"/>
        <v>Adulto</v>
      </c>
      <c r="D1372" t="s">
        <v>1</v>
      </c>
      <c r="E1372">
        <v>29.3</v>
      </c>
      <c r="F1372" t="str">
        <f t="shared" si="697"/>
        <v>Sobrepeso</v>
      </c>
      <c r="G1372">
        <v>1</v>
      </c>
      <c r="H1372" t="str">
        <f t="shared" si="698"/>
        <v>Tiene herencia</v>
      </c>
      <c r="I1372">
        <v>169</v>
      </c>
      <c r="J1372">
        <v>91</v>
      </c>
      <c r="K1372">
        <v>99</v>
      </c>
      <c r="L1372" t="str">
        <f t="shared" si="699"/>
        <v>Normal</v>
      </c>
      <c r="M1372">
        <v>27</v>
      </c>
      <c r="N1372" t="str">
        <f t="shared" si="700"/>
        <v>Reducida</v>
      </c>
      <c r="O1372">
        <v>2</v>
      </c>
      <c r="P1372" t="str">
        <f t="shared" si="701"/>
        <v>Ligera limitaciones</v>
      </c>
      <c r="Q1372">
        <v>1</v>
      </c>
      <c r="R1372" t="str">
        <f t="shared" si="702"/>
        <v>Tiene cetoacidosis</v>
      </c>
      <c r="S1372">
        <v>0</v>
      </c>
      <c r="T1372" t="str">
        <f t="shared" si="703"/>
        <v>No tiene Insuficiencia</v>
      </c>
      <c r="U1372">
        <v>1</v>
      </c>
      <c r="V1372" t="str">
        <f t="shared" si="704"/>
        <v>Hipertenso</v>
      </c>
      <c r="W1372">
        <v>4.0999999999999996</v>
      </c>
      <c r="X1372" t="str">
        <f t="shared" si="693"/>
        <v>Alto</v>
      </c>
      <c r="Y1372">
        <v>61</v>
      </c>
      <c r="Z1372" t="str">
        <f t="shared" si="694"/>
        <v>Elevado</v>
      </c>
      <c r="AA1372">
        <v>25</v>
      </c>
      <c r="AB1372" t="str">
        <f t="shared" si="705"/>
        <v>Dismucion grave</v>
      </c>
      <c r="AC1372">
        <v>2804</v>
      </c>
      <c r="AD1372" t="str">
        <f t="shared" si="706"/>
        <v>Proteinuria</v>
      </c>
      <c r="AE1372">
        <v>2523</v>
      </c>
      <c r="AF1372" t="str">
        <f t="shared" si="707"/>
        <v>Macroalbuminuria</v>
      </c>
      <c r="AG1372">
        <v>778</v>
      </c>
      <c r="AH1372" t="str">
        <f t="shared" si="708"/>
        <v>Poliuria</v>
      </c>
      <c r="AI1372">
        <v>1</v>
      </c>
      <c r="AJ1372" t="str">
        <f t="shared" si="709"/>
        <v>Diabetico</v>
      </c>
      <c r="AK1372">
        <v>206</v>
      </c>
      <c r="AL1372" t="str">
        <f t="shared" si="710"/>
        <v>Diabetes</v>
      </c>
      <c r="AM1372">
        <v>8.6999999999999993</v>
      </c>
      <c r="AN1372" t="str">
        <f t="shared" si="711"/>
        <v>Diabetes</v>
      </c>
      <c r="AO1372">
        <v>223</v>
      </c>
      <c r="AP1372" t="str">
        <f t="shared" si="712"/>
        <v>Alto</v>
      </c>
      <c r="AQ1372">
        <v>174</v>
      </c>
      <c r="AR1372" t="str">
        <f t="shared" si="713"/>
        <v>Alto</v>
      </c>
      <c r="AS1372">
        <v>29</v>
      </c>
      <c r="AT1372" t="str">
        <f t="shared" si="714"/>
        <v>Bajo</v>
      </c>
      <c r="AU1372">
        <v>404</v>
      </c>
      <c r="AV1372" t="str">
        <f t="shared" si="715"/>
        <v>Alto</v>
      </c>
      <c r="AW1372">
        <v>136</v>
      </c>
      <c r="AX1372" t="str">
        <f t="shared" si="716"/>
        <v>Normal</v>
      </c>
      <c r="AY1372">
        <v>6.9</v>
      </c>
      <c r="AZ1372" t="str">
        <f t="shared" si="717"/>
        <v>Alto</v>
      </c>
      <c r="BA1372">
        <v>7.4</v>
      </c>
      <c r="BB1372" t="str">
        <f t="shared" si="695"/>
        <v>Baja</v>
      </c>
      <c r="BC1372">
        <v>8.6</v>
      </c>
      <c r="BD1372" t="str">
        <f t="shared" si="718"/>
        <v>Normal</v>
      </c>
      <c r="BE1372">
        <v>5</v>
      </c>
      <c r="BF1372" t="str">
        <f t="shared" si="719"/>
        <v>Alto</v>
      </c>
      <c r="BG1372">
        <v>1</v>
      </c>
      <c r="BH1372" t="str">
        <f t="shared" si="720"/>
        <v>Toma ECA</v>
      </c>
      <c r="BI1372">
        <v>1</v>
      </c>
      <c r="BJ1372" t="str">
        <f t="shared" si="721"/>
        <v>Toma ARB</v>
      </c>
      <c r="BK1372">
        <v>1</v>
      </c>
      <c r="BL1372" t="str">
        <f t="shared" si="722"/>
        <v>Toma diureticos</v>
      </c>
      <c r="BM1372">
        <v>1</v>
      </c>
      <c r="BN1372" t="str">
        <f t="shared" si="723"/>
        <v>Toma estatinas</v>
      </c>
      <c r="BO1372">
        <v>1</v>
      </c>
      <c r="BP1372" t="str">
        <f t="shared" si="724"/>
        <v>Enfermedad renal</v>
      </c>
      <c r="BQ1372">
        <v>0</v>
      </c>
      <c r="BR1372" t="str">
        <f t="shared" si="725"/>
        <v>Sano</v>
      </c>
    </row>
    <row r="1373" spans="1:70" x14ac:dyDescent="0.25">
      <c r="A1373" t="s">
        <v>1373</v>
      </c>
      <c r="B1373">
        <v>56</v>
      </c>
      <c r="C1373" t="str">
        <f t="shared" si="696"/>
        <v>Adulto</v>
      </c>
      <c r="D1373" t="s">
        <v>1</v>
      </c>
      <c r="E1373">
        <v>25.4</v>
      </c>
      <c r="F1373" t="str">
        <f t="shared" si="697"/>
        <v>Sobrepeso</v>
      </c>
      <c r="G1373">
        <v>1</v>
      </c>
      <c r="H1373" t="str">
        <f t="shared" si="698"/>
        <v>Tiene herencia</v>
      </c>
      <c r="I1373">
        <v>132</v>
      </c>
      <c r="J1373">
        <v>70</v>
      </c>
      <c r="K1373">
        <v>84</v>
      </c>
      <c r="L1373" t="str">
        <f t="shared" si="699"/>
        <v>Normal</v>
      </c>
      <c r="M1373">
        <v>50</v>
      </c>
      <c r="N1373" t="str">
        <f t="shared" si="700"/>
        <v>Normal</v>
      </c>
      <c r="O1373">
        <v>2</v>
      </c>
      <c r="P1373" t="str">
        <f t="shared" si="701"/>
        <v>Ligera limitaciones</v>
      </c>
      <c r="Q1373">
        <v>0</v>
      </c>
      <c r="R1373" t="str">
        <f t="shared" si="702"/>
        <v>No tiene cetoacidosis</v>
      </c>
      <c r="S1373">
        <v>0</v>
      </c>
      <c r="T1373" t="str">
        <f t="shared" si="703"/>
        <v>No tiene Insuficiencia</v>
      </c>
      <c r="U1373">
        <v>0</v>
      </c>
      <c r="V1373" t="str">
        <f t="shared" si="704"/>
        <v>Normotenso</v>
      </c>
      <c r="W1373">
        <v>0.7</v>
      </c>
      <c r="X1373" t="str">
        <f t="shared" si="693"/>
        <v>Normal</v>
      </c>
      <c r="Y1373">
        <v>35</v>
      </c>
      <c r="Z1373" t="str">
        <f t="shared" si="694"/>
        <v>Normal</v>
      </c>
      <c r="AA1373">
        <v>63</v>
      </c>
      <c r="AB1373" t="str">
        <f t="shared" si="705"/>
        <v>Funcion disminuida</v>
      </c>
      <c r="AC1373">
        <v>21</v>
      </c>
      <c r="AD1373" t="str">
        <f t="shared" si="706"/>
        <v>Normal</v>
      </c>
      <c r="AE1373">
        <v>14</v>
      </c>
      <c r="AF1373" t="str">
        <f t="shared" si="707"/>
        <v>Normal</v>
      </c>
      <c r="AG1373">
        <v>1937</v>
      </c>
      <c r="AH1373" t="str">
        <f t="shared" si="708"/>
        <v>Poliuria</v>
      </c>
      <c r="AI1373">
        <v>1</v>
      </c>
      <c r="AJ1373" t="str">
        <f t="shared" si="709"/>
        <v>Diabetico</v>
      </c>
      <c r="AK1373">
        <v>91</v>
      </c>
      <c r="AL1373" t="str">
        <f t="shared" si="710"/>
        <v>Normal</v>
      </c>
      <c r="AM1373">
        <v>6</v>
      </c>
      <c r="AN1373" t="str">
        <f t="shared" si="711"/>
        <v>Prediabetes</v>
      </c>
      <c r="AO1373">
        <v>185</v>
      </c>
      <c r="AP1373" t="str">
        <f t="shared" si="712"/>
        <v>Normal</v>
      </c>
      <c r="AQ1373">
        <v>95</v>
      </c>
      <c r="AR1373" t="str">
        <f t="shared" si="713"/>
        <v>Normal</v>
      </c>
      <c r="AS1373">
        <v>58</v>
      </c>
      <c r="AT1373" t="str">
        <f t="shared" si="714"/>
        <v>Bajo</v>
      </c>
      <c r="AU1373">
        <v>86</v>
      </c>
      <c r="AV1373" t="str">
        <f t="shared" si="715"/>
        <v>Normal</v>
      </c>
      <c r="AW1373">
        <v>135</v>
      </c>
      <c r="AX1373" t="str">
        <f t="shared" si="716"/>
        <v>Normal</v>
      </c>
      <c r="AY1373">
        <v>4</v>
      </c>
      <c r="AZ1373" t="str">
        <f t="shared" si="717"/>
        <v>Normal</v>
      </c>
      <c r="BA1373">
        <v>14.6</v>
      </c>
      <c r="BB1373" t="str">
        <f t="shared" si="695"/>
        <v>Normal</v>
      </c>
      <c r="BC1373">
        <v>10.3</v>
      </c>
      <c r="BD1373" t="str">
        <f t="shared" si="718"/>
        <v>Normal</v>
      </c>
      <c r="BE1373">
        <v>2.9</v>
      </c>
      <c r="BF1373" t="str">
        <f t="shared" si="719"/>
        <v>Normal</v>
      </c>
      <c r="BG1373">
        <v>1</v>
      </c>
      <c r="BH1373" t="str">
        <f t="shared" si="720"/>
        <v>Toma ECA</v>
      </c>
      <c r="BI1373">
        <v>0</v>
      </c>
      <c r="BJ1373" t="str">
        <f t="shared" si="721"/>
        <v>No toma ARB</v>
      </c>
      <c r="BK1373">
        <v>0</v>
      </c>
      <c r="BL1373" t="str">
        <f t="shared" si="722"/>
        <v>No toma diureticos</v>
      </c>
      <c r="BM1373">
        <v>0</v>
      </c>
      <c r="BN1373" t="str">
        <f t="shared" si="723"/>
        <v>No toma estatinas</v>
      </c>
      <c r="BO1373">
        <v>0</v>
      </c>
      <c r="BP1373" t="str">
        <f t="shared" si="724"/>
        <v>Sano</v>
      </c>
      <c r="BQ1373">
        <v>0</v>
      </c>
      <c r="BR1373" t="str">
        <f t="shared" si="725"/>
        <v>Sano</v>
      </c>
    </row>
    <row r="1374" spans="1:70" x14ac:dyDescent="0.25">
      <c r="A1374" t="s">
        <v>1374</v>
      </c>
      <c r="B1374">
        <v>53</v>
      </c>
      <c r="C1374" t="str">
        <f t="shared" si="696"/>
        <v>Adulto</v>
      </c>
      <c r="D1374" t="s">
        <v>6</v>
      </c>
      <c r="E1374">
        <v>36.299999999999997</v>
      </c>
      <c r="F1374" t="str">
        <f t="shared" si="697"/>
        <v>Obesidad II</v>
      </c>
      <c r="G1374">
        <v>1</v>
      </c>
      <c r="H1374" t="str">
        <f t="shared" si="698"/>
        <v>Tiene herencia</v>
      </c>
      <c r="I1374">
        <v>141</v>
      </c>
      <c r="J1374">
        <v>91</v>
      </c>
      <c r="K1374">
        <v>83</v>
      </c>
      <c r="L1374" t="str">
        <f t="shared" si="699"/>
        <v>Normal</v>
      </c>
      <c r="M1374">
        <v>36</v>
      </c>
      <c r="N1374" t="str">
        <f t="shared" si="700"/>
        <v>Reducida</v>
      </c>
      <c r="O1374">
        <v>3</v>
      </c>
      <c r="P1374" t="str">
        <f t="shared" si="701"/>
        <v>Limitacion marcada</v>
      </c>
      <c r="Q1374">
        <v>1</v>
      </c>
      <c r="R1374" t="str">
        <f t="shared" si="702"/>
        <v>Tiene cetoacidosis</v>
      </c>
      <c r="S1374">
        <v>1</v>
      </c>
      <c r="T1374" t="str">
        <f t="shared" si="703"/>
        <v>Tiene Insuficiencia</v>
      </c>
      <c r="U1374">
        <v>1</v>
      </c>
      <c r="V1374" t="str">
        <f t="shared" si="704"/>
        <v>Hipertenso</v>
      </c>
      <c r="W1374">
        <v>3.9</v>
      </c>
      <c r="X1374" t="str">
        <f t="shared" si="693"/>
        <v>Alto</v>
      </c>
      <c r="Y1374">
        <v>74</v>
      </c>
      <c r="Z1374" t="str">
        <f t="shared" si="694"/>
        <v>Elevado</v>
      </c>
      <c r="AA1374">
        <v>57</v>
      </c>
      <c r="AB1374" t="str">
        <f t="shared" si="705"/>
        <v>Funcion disminuida moderada</v>
      </c>
      <c r="AC1374">
        <v>1201</v>
      </c>
      <c r="AD1374" t="str">
        <f t="shared" si="706"/>
        <v>Proteinuria</v>
      </c>
      <c r="AE1374">
        <v>960</v>
      </c>
      <c r="AF1374" t="str">
        <f t="shared" si="707"/>
        <v>Macroalbuminuria</v>
      </c>
      <c r="AG1374">
        <v>838</v>
      </c>
      <c r="AH1374" t="str">
        <f t="shared" si="708"/>
        <v>Poliuria</v>
      </c>
      <c r="AI1374">
        <v>1</v>
      </c>
      <c r="AJ1374" t="str">
        <f t="shared" si="709"/>
        <v>Diabetico</v>
      </c>
      <c r="AK1374">
        <v>195</v>
      </c>
      <c r="AL1374" t="str">
        <f t="shared" si="710"/>
        <v>Diabetes</v>
      </c>
      <c r="AM1374">
        <v>7.6</v>
      </c>
      <c r="AN1374" t="str">
        <f t="shared" si="711"/>
        <v>Diabetes</v>
      </c>
      <c r="AO1374">
        <v>246</v>
      </c>
      <c r="AP1374" t="str">
        <f t="shared" si="712"/>
        <v>Riesgo</v>
      </c>
      <c r="AQ1374">
        <v>184</v>
      </c>
      <c r="AR1374" t="str">
        <f t="shared" si="713"/>
        <v>Alto</v>
      </c>
      <c r="AS1374">
        <v>28</v>
      </c>
      <c r="AT1374" t="str">
        <f t="shared" si="714"/>
        <v>Bajo</v>
      </c>
      <c r="AU1374">
        <v>306</v>
      </c>
      <c r="AV1374" t="str">
        <f t="shared" si="715"/>
        <v>Alto</v>
      </c>
      <c r="AW1374">
        <v>134</v>
      </c>
      <c r="AX1374" t="str">
        <f t="shared" si="716"/>
        <v>Bajo</v>
      </c>
      <c r="AY1374">
        <v>6.9</v>
      </c>
      <c r="AZ1374" t="str">
        <f t="shared" si="717"/>
        <v>Alto</v>
      </c>
      <c r="BA1374">
        <v>10.199999999999999</v>
      </c>
      <c r="BB1374" t="str">
        <f t="shared" si="695"/>
        <v>Baja</v>
      </c>
      <c r="BC1374">
        <v>8.6999999999999993</v>
      </c>
      <c r="BD1374" t="str">
        <f t="shared" si="718"/>
        <v>Normal</v>
      </c>
      <c r="BE1374">
        <v>5.7</v>
      </c>
      <c r="BF1374" t="str">
        <f t="shared" si="719"/>
        <v>Alto</v>
      </c>
      <c r="BG1374">
        <v>1</v>
      </c>
      <c r="BH1374" t="str">
        <f t="shared" si="720"/>
        <v>Toma ECA</v>
      </c>
      <c r="BI1374">
        <v>0</v>
      </c>
      <c r="BJ1374" t="str">
        <f t="shared" si="721"/>
        <v>No toma ARB</v>
      </c>
      <c r="BK1374">
        <v>0</v>
      </c>
      <c r="BL1374" t="str">
        <f t="shared" si="722"/>
        <v>No toma diureticos</v>
      </c>
      <c r="BM1374">
        <v>0</v>
      </c>
      <c r="BN1374" t="str">
        <f t="shared" si="723"/>
        <v>No toma estatinas</v>
      </c>
      <c r="BO1374">
        <v>1</v>
      </c>
      <c r="BP1374" t="str">
        <f t="shared" si="724"/>
        <v>Enfermedad renal</v>
      </c>
      <c r="BQ1374">
        <v>0</v>
      </c>
      <c r="BR1374" t="str">
        <f t="shared" si="725"/>
        <v>Sano</v>
      </c>
    </row>
    <row r="1375" spans="1:70" x14ac:dyDescent="0.25">
      <c r="A1375" t="s">
        <v>1375</v>
      </c>
      <c r="B1375">
        <v>31</v>
      </c>
      <c r="C1375" t="str">
        <f t="shared" si="696"/>
        <v>Adulto</v>
      </c>
      <c r="D1375" t="s">
        <v>1</v>
      </c>
      <c r="E1375">
        <v>20.5</v>
      </c>
      <c r="F1375" t="str">
        <f t="shared" si="697"/>
        <v>Peso Normal</v>
      </c>
      <c r="G1375">
        <v>1</v>
      </c>
      <c r="H1375" t="str">
        <f t="shared" si="698"/>
        <v>Tiene herencia</v>
      </c>
      <c r="I1375">
        <v>115</v>
      </c>
      <c r="J1375">
        <v>68</v>
      </c>
      <c r="K1375">
        <v>73</v>
      </c>
      <c r="L1375" t="str">
        <f t="shared" si="699"/>
        <v>Normal</v>
      </c>
      <c r="M1375">
        <v>66</v>
      </c>
      <c r="N1375" t="str">
        <f t="shared" si="700"/>
        <v>Normal</v>
      </c>
      <c r="O1375">
        <v>1</v>
      </c>
      <c r="P1375" t="str">
        <f t="shared" si="701"/>
        <v>Sin limitaciones</v>
      </c>
      <c r="Q1375">
        <v>0</v>
      </c>
      <c r="R1375" t="str">
        <f t="shared" si="702"/>
        <v>No tiene cetoacidosis</v>
      </c>
      <c r="S1375">
        <v>0</v>
      </c>
      <c r="T1375" t="str">
        <f t="shared" si="703"/>
        <v>No tiene Insuficiencia</v>
      </c>
      <c r="U1375">
        <v>0</v>
      </c>
      <c r="V1375" t="str">
        <f t="shared" si="704"/>
        <v>Normotenso</v>
      </c>
      <c r="W1375">
        <v>1.1000000000000001</v>
      </c>
      <c r="X1375" t="str">
        <f t="shared" si="693"/>
        <v>Normal</v>
      </c>
      <c r="Y1375">
        <v>17</v>
      </c>
      <c r="Z1375" t="str">
        <f t="shared" si="694"/>
        <v>Bajo</v>
      </c>
      <c r="AA1375">
        <v>95</v>
      </c>
      <c r="AB1375" t="str">
        <f t="shared" si="705"/>
        <v>Normal</v>
      </c>
      <c r="AC1375">
        <v>25</v>
      </c>
      <c r="AD1375" t="str">
        <f t="shared" si="706"/>
        <v>Normal</v>
      </c>
      <c r="AE1375">
        <v>22</v>
      </c>
      <c r="AF1375" t="str">
        <f t="shared" si="707"/>
        <v>Normal</v>
      </c>
      <c r="AG1375">
        <v>2324</v>
      </c>
      <c r="AH1375" t="str">
        <f t="shared" si="708"/>
        <v>Poliuria</v>
      </c>
      <c r="AI1375">
        <v>0</v>
      </c>
      <c r="AJ1375" t="str">
        <f t="shared" si="709"/>
        <v>No Diabetico</v>
      </c>
      <c r="AK1375">
        <v>99</v>
      </c>
      <c r="AL1375" t="str">
        <f t="shared" si="710"/>
        <v>Normal</v>
      </c>
      <c r="AM1375">
        <v>6.3</v>
      </c>
      <c r="AN1375" t="str">
        <f t="shared" si="711"/>
        <v>Prediabetes</v>
      </c>
      <c r="AO1375">
        <v>205</v>
      </c>
      <c r="AP1375" t="str">
        <f t="shared" si="712"/>
        <v>Alto</v>
      </c>
      <c r="AQ1375">
        <v>91</v>
      </c>
      <c r="AR1375" t="str">
        <f t="shared" si="713"/>
        <v>Normal</v>
      </c>
      <c r="AS1375">
        <v>47</v>
      </c>
      <c r="AT1375" t="str">
        <f t="shared" si="714"/>
        <v>Bajo</v>
      </c>
      <c r="AU1375">
        <v>142</v>
      </c>
      <c r="AV1375" t="str">
        <f t="shared" si="715"/>
        <v>Normal</v>
      </c>
      <c r="AW1375">
        <v>142</v>
      </c>
      <c r="AX1375" t="str">
        <f t="shared" si="716"/>
        <v>Normal</v>
      </c>
      <c r="AY1375">
        <v>4.7</v>
      </c>
      <c r="AZ1375" t="str">
        <f t="shared" si="717"/>
        <v>Normal</v>
      </c>
      <c r="BA1375">
        <v>15.9</v>
      </c>
      <c r="BB1375" t="str">
        <f t="shared" si="695"/>
        <v>Normal</v>
      </c>
      <c r="BC1375">
        <v>10</v>
      </c>
      <c r="BD1375" t="str">
        <f t="shared" si="718"/>
        <v>Normal</v>
      </c>
      <c r="BE1375">
        <v>2.8</v>
      </c>
      <c r="BF1375" t="str">
        <f t="shared" si="719"/>
        <v>Normal</v>
      </c>
      <c r="BG1375">
        <v>1</v>
      </c>
      <c r="BH1375" t="str">
        <f t="shared" si="720"/>
        <v>Toma ECA</v>
      </c>
      <c r="BI1375">
        <v>1</v>
      </c>
      <c r="BJ1375" t="str">
        <f t="shared" si="721"/>
        <v>Toma ARB</v>
      </c>
      <c r="BK1375">
        <v>0</v>
      </c>
      <c r="BL1375" t="str">
        <f t="shared" si="722"/>
        <v>No toma diureticos</v>
      </c>
      <c r="BM1375">
        <v>0</v>
      </c>
      <c r="BN1375" t="str">
        <f t="shared" si="723"/>
        <v>No toma estatinas</v>
      </c>
      <c r="BO1375">
        <v>0</v>
      </c>
      <c r="BP1375" t="str">
        <f t="shared" si="724"/>
        <v>Sano</v>
      </c>
      <c r="BQ1375">
        <v>1</v>
      </c>
      <c r="BR1375" t="str">
        <f t="shared" si="725"/>
        <v>Enfermedad cardiovascular</v>
      </c>
    </row>
    <row r="1376" spans="1:70" x14ac:dyDescent="0.25">
      <c r="A1376" t="s">
        <v>1376</v>
      </c>
      <c r="B1376">
        <v>38</v>
      </c>
      <c r="C1376" t="str">
        <f t="shared" si="696"/>
        <v>Adulto</v>
      </c>
      <c r="D1376" t="s">
        <v>1</v>
      </c>
      <c r="E1376">
        <v>29</v>
      </c>
      <c r="F1376" t="str">
        <f t="shared" si="697"/>
        <v>Sobrepeso</v>
      </c>
      <c r="G1376">
        <v>0</v>
      </c>
      <c r="H1376" t="str">
        <f t="shared" si="698"/>
        <v>No tiene herencia</v>
      </c>
      <c r="I1376">
        <v>109</v>
      </c>
      <c r="J1376">
        <v>82</v>
      </c>
      <c r="K1376">
        <v>85</v>
      </c>
      <c r="L1376" t="str">
        <f t="shared" si="699"/>
        <v>Normal</v>
      </c>
      <c r="M1376">
        <v>50</v>
      </c>
      <c r="N1376" t="str">
        <f t="shared" si="700"/>
        <v>Normal</v>
      </c>
      <c r="O1376">
        <v>2</v>
      </c>
      <c r="P1376" t="str">
        <f t="shared" si="701"/>
        <v>Ligera limitaciones</v>
      </c>
      <c r="Q1376">
        <v>0</v>
      </c>
      <c r="R1376" t="str">
        <f t="shared" si="702"/>
        <v>No tiene cetoacidosis</v>
      </c>
      <c r="S1376">
        <v>0</v>
      </c>
      <c r="T1376" t="str">
        <f t="shared" si="703"/>
        <v>No tiene Insuficiencia</v>
      </c>
      <c r="U1376">
        <v>1</v>
      </c>
      <c r="V1376" t="str">
        <f t="shared" si="704"/>
        <v>Hipertenso</v>
      </c>
      <c r="W1376">
        <v>0.8</v>
      </c>
      <c r="X1376" t="str">
        <f t="shared" si="693"/>
        <v>Normal</v>
      </c>
      <c r="Y1376">
        <v>16</v>
      </c>
      <c r="Z1376" t="str">
        <f t="shared" si="694"/>
        <v>Bajo</v>
      </c>
      <c r="AA1376">
        <v>85</v>
      </c>
      <c r="AB1376" t="str">
        <f t="shared" si="705"/>
        <v>Funcion disminuida</v>
      </c>
      <c r="AC1376">
        <v>15</v>
      </c>
      <c r="AD1376" t="str">
        <f t="shared" si="706"/>
        <v>Normal</v>
      </c>
      <c r="AE1376">
        <v>13</v>
      </c>
      <c r="AF1376" t="str">
        <f t="shared" si="707"/>
        <v>Normal</v>
      </c>
      <c r="AG1376">
        <v>1216</v>
      </c>
      <c r="AH1376" t="str">
        <f t="shared" si="708"/>
        <v>Poliuria</v>
      </c>
      <c r="AI1376">
        <v>0</v>
      </c>
      <c r="AJ1376" t="str">
        <f t="shared" si="709"/>
        <v>No Diabetico</v>
      </c>
      <c r="AK1376">
        <v>80</v>
      </c>
      <c r="AL1376" t="str">
        <f t="shared" si="710"/>
        <v>Normal</v>
      </c>
      <c r="AM1376">
        <v>5.2</v>
      </c>
      <c r="AN1376" t="str">
        <f t="shared" si="711"/>
        <v>Normal</v>
      </c>
      <c r="AO1376">
        <v>180</v>
      </c>
      <c r="AP1376" t="str">
        <f t="shared" si="712"/>
        <v>Normal</v>
      </c>
      <c r="AQ1376">
        <v>117</v>
      </c>
      <c r="AR1376" t="str">
        <f t="shared" si="713"/>
        <v>Casi normal</v>
      </c>
      <c r="AS1376">
        <v>61</v>
      </c>
      <c r="AT1376" t="str">
        <f t="shared" si="714"/>
        <v>Normal</v>
      </c>
      <c r="AU1376">
        <v>145</v>
      </c>
      <c r="AV1376" t="str">
        <f t="shared" si="715"/>
        <v>Normal</v>
      </c>
      <c r="AW1376">
        <v>135</v>
      </c>
      <c r="AX1376" t="str">
        <f t="shared" si="716"/>
        <v>Normal</v>
      </c>
      <c r="AY1376">
        <v>4.7</v>
      </c>
      <c r="AZ1376" t="str">
        <f t="shared" si="717"/>
        <v>Normal</v>
      </c>
      <c r="BA1376">
        <v>14.3</v>
      </c>
      <c r="BB1376" t="str">
        <f t="shared" si="695"/>
        <v>Normal</v>
      </c>
      <c r="BC1376">
        <v>9.8000000000000007</v>
      </c>
      <c r="BD1376" t="str">
        <f t="shared" si="718"/>
        <v>Normal</v>
      </c>
      <c r="BE1376">
        <v>2.6</v>
      </c>
      <c r="BF1376" t="str">
        <f t="shared" si="719"/>
        <v>Normal</v>
      </c>
      <c r="BG1376">
        <v>0</v>
      </c>
      <c r="BH1376" t="str">
        <f t="shared" si="720"/>
        <v>No Toma ECA</v>
      </c>
      <c r="BI1376">
        <v>1</v>
      </c>
      <c r="BJ1376" t="str">
        <f t="shared" si="721"/>
        <v>Toma ARB</v>
      </c>
      <c r="BK1376">
        <v>1</v>
      </c>
      <c r="BL1376" t="str">
        <f t="shared" si="722"/>
        <v>Toma diureticos</v>
      </c>
      <c r="BM1376">
        <v>0</v>
      </c>
      <c r="BN1376" t="str">
        <f t="shared" si="723"/>
        <v>No toma estatinas</v>
      </c>
      <c r="BO1376">
        <v>0</v>
      </c>
      <c r="BP1376" t="str">
        <f t="shared" si="724"/>
        <v>Sano</v>
      </c>
      <c r="BQ1376">
        <v>0</v>
      </c>
      <c r="BR1376" t="str">
        <f t="shared" si="725"/>
        <v>Sano</v>
      </c>
    </row>
    <row r="1377" spans="1:70" x14ac:dyDescent="0.25">
      <c r="A1377" t="s">
        <v>1377</v>
      </c>
      <c r="B1377">
        <v>69</v>
      </c>
      <c r="C1377" t="str">
        <f t="shared" si="696"/>
        <v>Adulto Mayor</v>
      </c>
      <c r="D1377" t="s">
        <v>6</v>
      </c>
      <c r="E1377">
        <v>37.299999999999997</v>
      </c>
      <c r="F1377" t="str">
        <f t="shared" si="697"/>
        <v>Obesidad II</v>
      </c>
      <c r="G1377">
        <v>0</v>
      </c>
      <c r="H1377" t="str">
        <f t="shared" si="698"/>
        <v>No tiene herencia</v>
      </c>
      <c r="I1377">
        <v>144</v>
      </c>
      <c r="J1377">
        <v>99</v>
      </c>
      <c r="K1377">
        <v>86</v>
      </c>
      <c r="L1377" t="str">
        <f t="shared" si="699"/>
        <v>Normal</v>
      </c>
      <c r="M1377">
        <v>36</v>
      </c>
      <c r="N1377" t="str">
        <f t="shared" si="700"/>
        <v>Reducida</v>
      </c>
      <c r="O1377">
        <v>4</v>
      </c>
      <c r="P1377" t="str">
        <f t="shared" si="701"/>
        <v>Incapacidad</v>
      </c>
      <c r="Q1377">
        <v>0</v>
      </c>
      <c r="R1377" t="str">
        <f t="shared" si="702"/>
        <v>No tiene cetoacidosis</v>
      </c>
      <c r="S1377">
        <v>0</v>
      </c>
      <c r="T1377" t="str">
        <f t="shared" si="703"/>
        <v>No tiene Insuficiencia</v>
      </c>
      <c r="U1377">
        <v>1</v>
      </c>
      <c r="V1377" t="str">
        <f t="shared" si="704"/>
        <v>Hipertenso</v>
      </c>
      <c r="W1377">
        <v>4.0999999999999996</v>
      </c>
      <c r="X1377" t="str">
        <f t="shared" si="693"/>
        <v>Alto</v>
      </c>
      <c r="Y1377">
        <v>75</v>
      </c>
      <c r="Z1377" t="str">
        <f t="shared" si="694"/>
        <v>Elevado</v>
      </c>
      <c r="AA1377">
        <v>55</v>
      </c>
      <c r="AB1377" t="str">
        <f t="shared" si="705"/>
        <v>Funcion disminuida moderada</v>
      </c>
      <c r="AC1377">
        <v>2033</v>
      </c>
      <c r="AD1377" t="str">
        <f t="shared" si="706"/>
        <v>Proteinuria</v>
      </c>
      <c r="AE1377">
        <v>1626</v>
      </c>
      <c r="AF1377" t="str">
        <f t="shared" si="707"/>
        <v>Macroalbuminuria</v>
      </c>
      <c r="AG1377">
        <v>405</v>
      </c>
      <c r="AH1377" t="str">
        <f t="shared" si="708"/>
        <v>Oliguria</v>
      </c>
      <c r="AI1377">
        <v>1</v>
      </c>
      <c r="AJ1377" t="str">
        <f t="shared" si="709"/>
        <v>Diabetico</v>
      </c>
      <c r="AK1377">
        <v>149</v>
      </c>
      <c r="AL1377" t="str">
        <f t="shared" si="710"/>
        <v>Diabetes</v>
      </c>
      <c r="AM1377">
        <v>9.6999999999999993</v>
      </c>
      <c r="AN1377" t="str">
        <f t="shared" si="711"/>
        <v>Diabetes</v>
      </c>
      <c r="AO1377">
        <v>232</v>
      </c>
      <c r="AP1377" t="str">
        <f t="shared" si="712"/>
        <v>Alto</v>
      </c>
      <c r="AQ1377">
        <v>179</v>
      </c>
      <c r="AR1377" t="str">
        <f t="shared" si="713"/>
        <v>Alto</v>
      </c>
      <c r="AS1377">
        <v>39</v>
      </c>
      <c r="AT1377" t="str">
        <f t="shared" si="714"/>
        <v>Bajo</v>
      </c>
      <c r="AU1377">
        <v>391</v>
      </c>
      <c r="AV1377" t="str">
        <f t="shared" si="715"/>
        <v>Alto</v>
      </c>
      <c r="AW1377">
        <v>128</v>
      </c>
      <c r="AX1377" t="str">
        <f t="shared" si="716"/>
        <v>Bajo</v>
      </c>
      <c r="AY1377">
        <v>5.9</v>
      </c>
      <c r="AZ1377" t="str">
        <f t="shared" si="717"/>
        <v>Alto</v>
      </c>
      <c r="BA1377">
        <v>9.5</v>
      </c>
      <c r="BB1377" t="str">
        <f t="shared" si="695"/>
        <v>Baja</v>
      </c>
      <c r="BC1377">
        <v>7.6</v>
      </c>
      <c r="BD1377" t="str">
        <f t="shared" si="718"/>
        <v>Bajo</v>
      </c>
      <c r="BE1377">
        <v>6.9</v>
      </c>
      <c r="BF1377" t="str">
        <f t="shared" si="719"/>
        <v>Alto</v>
      </c>
      <c r="BG1377">
        <v>1</v>
      </c>
      <c r="BH1377" t="str">
        <f t="shared" si="720"/>
        <v>Toma ECA</v>
      </c>
      <c r="BI1377">
        <v>0</v>
      </c>
      <c r="BJ1377" t="str">
        <f t="shared" si="721"/>
        <v>No toma ARB</v>
      </c>
      <c r="BK1377">
        <v>1</v>
      </c>
      <c r="BL1377" t="str">
        <f t="shared" si="722"/>
        <v>Toma diureticos</v>
      </c>
      <c r="BM1377">
        <v>1</v>
      </c>
      <c r="BN1377" t="str">
        <f t="shared" si="723"/>
        <v>Toma estatinas</v>
      </c>
      <c r="BO1377">
        <v>1</v>
      </c>
      <c r="BP1377" t="str">
        <f t="shared" si="724"/>
        <v>Enfermedad renal</v>
      </c>
      <c r="BQ1377">
        <v>1</v>
      </c>
      <c r="BR1377" t="str">
        <f t="shared" si="725"/>
        <v>Enfermedad cardiovascular</v>
      </c>
    </row>
    <row r="1378" spans="1:70" x14ac:dyDescent="0.25">
      <c r="A1378" t="s">
        <v>1378</v>
      </c>
      <c r="B1378">
        <v>37</v>
      </c>
      <c r="C1378" t="str">
        <f t="shared" si="696"/>
        <v>Adulto</v>
      </c>
      <c r="D1378" t="s">
        <v>1</v>
      </c>
      <c r="E1378">
        <v>21.7</v>
      </c>
      <c r="F1378" t="str">
        <f t="shared" si="697"/>
        <v>Peso Normal</v>
      </c>
      <c r="G1378">
        <v>1</v>
      </c>
      <c r="H1378" t="str">
        <f t="shared" si="698"/>
        <v>Tiene herencia</v>
      </c>
      <c r="I1378">
        <v>108</v>
      </c>
      <c r="J1378">
        <v>83</v>
      </c>
      <c r="K1378">
        <v>75</v>
      </c>
      <c r="L1378" t="str">
        <f t="shared" si="699"/>
        <v>Normal</v>
      </c>
      <c r="M1378">
        <v>70</v>
      </c>
      <c r="N1378" t="str">
        <f t="shared" si="700"/>
        <v>Normal</v>
      </c>
      <c r="O1378">
        <v>2</v>
      </c>
      <c r="P1378" t="str">
        <f t="shared" si="701"/>
        <v>Ligera limitaciones</v>
      </c>
      <c r="Q1378">
        <v>0</v>
      </c>
      <c r="R1378" t="str">
        <f t="shared" si="702"/>
        <v>No tiene cetoacidosis</v>
      </c>
      <c r="S1378">
        <v>0</v>
      </c>
      <c r="T1378" t="str">
        <f t="shared" si="703"/>
        <v>No tiene Insuficiencia</v>
      </c>
      <c r="U1378">
        <v>0</v>
      </c>
      <c r="V1378" t="str">
        <f t="shared" si="704"/>
        <v>Normotenso</v>
      </c>
      <c r="W1378">
        <v>0.9</v>
      </c>
      <c r="X1378" t="str">
        <f t="shared" si="693"/>
        <v>Normal</v>
      </c>
      <c r="Y1378">
        <v>19</v>
      </c>
      <c r="Z1378" t="str">
        <f t="shared" si="694"/>
        <v>Normal</v>
      </c>
      <c r="AA1378">
        <v>86</v>
      </c>
      <c r="AB1378" t="str">
        <f t="shared" si="705"/>
        <v>Funcion disminuida</v>
      </c>
      <c r="AC1378">
        <v>6</v>
      </c>
      <c r="AD1378" t="str">
        <f t="shared" si="706"/>
        <v>Normal</v>
      </c>
      <c r="AE1378">
        <v>4</v>
      </c>
      <c r="AF1378" t="str">
        <f t="shared" si="707"/>
        <v>Normal</v>
      </c>
      <c r="AG1378">
        <v>1291</v>
      </c>
      <c r="AH1378" t="str">
        <f t="shared" si="708"/>
        <v>Poliuria</v>
      </c>
      <c r="AI1378">
        <v>1</v>
      </c>
      <c r="AJ1378" t="str">
        <f t="shared" si="709"/>
        <v>Diabetico</v>
      </c>
      <c r="AK1378">
        <v>110</v>
      </c>
      <c r="AL1378" t="str">
        <f t="shared" si="710"/>
        <v>Prediabetes</v>
      </c>
      <c r="AM1378">
        <v>5.0999999999999996</v>
      </c>
      <c r="AN1378" t="str">
        <f t="shared" si="711"/>
        <v>Normal</v>
      </c>
      <c r="AO1378">
        <v>168</v>
      </c>
      <c r="AP1378" t="str">
        <f t="shared" si="712"/>
        <v>Normal</v>
      </c>
      <c r="AQ1378">
        <v>105</v>
      </c>
      <c r="AR1378" t="str">
        <f t="shared" si="713"/>
        <v>Casi normal</v>
      </c>
      <c r="AS1378">
        <v>61</v>
      </c>
      <c r="AT1378" t="str">
        <f t="shared" si="714"/>
        <v>Normal</v>
      </c>
      <c r="AU1378">
        <v>147</v>
      </c>
      <c r="AV1378" t="str">
        <f t="shared" si="715"/>
        <v>Normal</v>
      </c>
      <c r="AW1378">
        <v>145</v>
      </c>
      <c r="AX1378" t="str">
        <f t="shared" si="716"/>
        <v>Normal</v>
      </c>
      <c r="AY1378">
        <v>4.0999999999999996</v>
      </c>
      <c r="AZ1378" t="str">
        <f t="shared" si="717"/>
        <v>Normal</v>
      </c>
      <c r="BA1378">
        <v>15.6</v>
      </c>
      <c r="BB1378" t="str">
        <f t="shared" si="695"/>
        <v>Normal</v>
      </c>
      <c r="BC1378">
        <v>9.1</v>
      </c>
      <c r="BD1378" t="str">
        <f t="shared" si="718"/>
        <v>Normal</v>
      </c>
      <c r="BE1378">
        <v>2.8</v>
      </c>
      <c r="BF1378" t="str">
        <f t="shared" si="719"/>
        <v>Normal</v>
      </c>
      <c r="BG1378">
        <v>0</v>
      </c>
      <c r="BH1378" t="str">
        <f t="shared" si="720"/>
        <v>No Toma ECA</v>
      </c>
      <c r="BI1378">
        <v>0</v>
      </c>
      <c r="BJ1378" t="str">
        <f t="shared" si="721"/>
        <v>No toma ARB</v>
      </c>
      <c r="BK1378">
        <v>1</v>
      </c>
      <c r="BL1378" t="str">
        <f t="shared" si="722"/>
        <v>Toma diureticos</v>
      </c>
      <c r="BM1378">
        <v>1</v>
      </c>
      <c r="BN1378" t="str">
        <f t="shared" si="723"/>
        <v>Toma estatinas</v>
      </c>
      <c r="BO1378">
        <v>0</v>
      </c>
      <c r="BP1378" t="str">
        <f t="shared" si="724"/>
        <v>Sano</v>
      </c>
      <c r="BQ1378">
        <v>0</v>
      </c>
      <c r="BR1378" t="str">
        <f t="shared" si="725"/>
        <v>Sano</v>
      </c>
    </row>
    <row r="1379" spans="1:70" x14ac:dyDescent="0.25">
      <c r="A1379" t="s">
        <v>1379</v>
      </c>
      <c r="B1379">
        <v>62</v>
      </c>
      <c r="C1379" t="str">
        <f t="shared" si="696"/>
        <v>Adulto Mayor</v>
      </c>
      <c r="D1379" t="s">
        <v>6</v>
      </c>
      <c r="E1379">
        <v>38.700000000000003</v>
      </c>
      <c r="F1379" t="str">
        <f t="shared" si="697"/>
        <v>Obesidad II</v>
      </c>
      <c r="G1379">
        <v>1</v>
      </c>
      <c r="H1379" t="str">
        <f t="shared" si="698"/>
        <v>Tiene herencia</v>
      </c>
      <c r="I1379">
        <v>174</v>
      </c>
      <c r="J1379">
        <v>110</v>
      </c>
      <c r="K1379">
        <v>86</v>
      </c>
      <c r="L1379" t="str">
        <f t="shared" si="699"/>
        <v>Normal</v>
      </c>
      <c r="M1379">
        <v>41</v>
      </c>
      <c r="N1379" t="str">
        <f t="shared" si="700"/>
        <v>Intermedia</v>
      </c>
      <c r="O1379">
        <v>4</v>
      </c>
      <c r="P1379" t="str">
        <f t="shared" si="701"/>
        <v>Incapacidad</v>
      </c>
      <c r="Q1379">
        <v>1</v>
      </c>
      <c r="R1379" t="str">
        <f t="shared" si="702"/>
        <v>Tiene cetoacidosis</v>
      </c>
      <c r="S1379">
        <v>1</v>
      </c>
      <c r="T1379" t="str">
        <f t="shared" si="703"/>
        <v>Tiene Insuficiencia</v>
      </c>
      <c r="U1379">
        <v>1</v>
      </c>
      <c r="V1379" t="str">
        <f t="shared" si="704"/>
        <v>Hipertenso</v>
      </c>
      <c r="W1379">
        <v>2.8</v>
      </c>
      <c r="X1379" t="str">
        <f t="shared" si="693"/>
        <v>Alto</v>
      </c>
      <c r="Y1379">
        <v>52</v>
      </c>
      <c r="Z1379" t="str">
        <f t="shared" si="694"/>
        <v>Elevado</v>
      </c>
      <c r="AA1379">
        <v>42</v>
      </c>
      <c r="AB1379" t="str">
        <f t="shared" si="705"/>
        <v>Funcion disminuida moderada</v>
      </c>
      <c r="AC1379">
        <v>494</v>
      </c>
      <c r="AD1379" t="str">
        <f t="shared" si="706"/>
        <v>Proteinuria</v>
      </c>
      <c r="AE1379">
        <v>395</v>
      </c>
      <c r="AF1379" t="str">
        <f t="shared" si="707"/>
        <v>Macroalbuminuria</v>
      </c>
      <c r="AG1379">
        <v>633</v>
      </c>
      <c r="AH1379" t="str">
        <f t="shared" si="708"/>
        <v>Poliuria</v>
      </c>
      <c r="AI1379">
        <v>1</v>
      </c>
      <c r="AJ1379" t="str">
        <f t="shared" si="709"/>
        <v>Diabetico</v>
      </c>
      <c r="AK1379">
        <v>155</v>
      </c>
      <c r="AL1379" t="str">
        <f t="shared" si="710"/>
        <v>Diabetes</v>
      </c>
      <c r="AM1379">
        <v>7.1</v>
      </c>
      <c r="AN1379" t="str">
        <f t="shared" si="711"/>
        <v>Diabetes</v>
      </c>
      <c r="AO1379">
        <v>259</v>
      </c>
      <c r="AP1379" t="str">
        <f t="shared" si="712"/>
        <v>Riesgo</v>
      </c>
      <c r="AQ1379">
        <v>203</v>
      </c>
      <c r="AR1379" t="str">
        <f t="shared" si="713"/>
        <v>Muy alto</v>
      </c>
      <c r="AS1379">
        <v>37</v>
      </c>
      <c r="AT1379" t="str">
        <f t="shared" si="714"/>
        <v>Bajo</v>
      </c>
      <c r="AU1379">
        <v>319</v>
      </c>
      <c r="AV1379" t="str">
        <f t="shared" si="715"/>
        <v>Alto</v>
      </c>
      <c r="AW1379">
        <v>135</v>
      </c>
      <c r="AX1379" t="str">
        <f t="shared" si="716"/>
        <v>Normal</v>
      </c>
      <c r="AY1379">
        <v>6</v>
      </c>
      <c r="AZ1379" t="str">
        <f t="shared" si="717"/>
        <v>Alto</v>
      </c>
      <c r="BA1379">
        <v>10.3</v>
      </c>
      <c r="BB1379" t="str">
        <f t="shared" si="695"/>
        <v>Baja</v>
      </c>
      <c r="BC1379">
        <v>8</v>
      </c>
      <c r="BD1379" t="str">
        <f t="shared" si="718"/>
        <v>Bajo</v>
      </c>
      <c r="BE1379">
        <v>7.2</v>
      </c>
      <c r="BF1379" t="str">
        <f t="shared" si="719"/>
        <v>Alto</v>
      </c>
      <c r="BG1379">
        <v>1</v>
      </c>
      <c r="BH1379" t="str">
        <f t="shared" si="720"/>
        <v>Toma ECA</v>
      </c>
      <c r="BI1379">
        <v>1</v>
      </c>
      <c r="BJ1379" t="str">
        <f t="shared" si="721"/>
        <v>Toma ARB</v>
      </c>
      <c r="BK1379">
        <v>0</v>
      </c>
      <c r="BL1379" t="str">
        <f t="shared" si="722"/>
        <v>No toma diureticos</v>
      </c>
      <c r="BM1379">
        <v>1</v>
      </c>
      <c r="BN1379" t="str">
        <f t="shared" si="723"/>
        <v>Toma estatinas</v>
      </c>
      <c r="BO1379">
        <v>1</v>
      </c>
      <c r="BP1379" t="str">
        <f t="shared" si="724"/>
        <v>Enfermedad renal</v>
      </c>
      <c r="BQ1379">
        <v>1</v>
      </c>
      <c r="BR1379" t="str">
        <f t="shared" si="725"/>
        <v>Enfermedad cardiovascular</v>
      </c>
    </row>
    <row r="1380" spans="1:70" x14ac:dyDescent="0.25">
      <c r="A1380" t="s">
        <v>1380</v>
      </c>
      <c r="B1380">
        <v>61</v>
      </c>
      <c r="C1380" t="str">
        <f t="shared" si="696"/>
        <v>Adulto Mayor</v>
      </c>
      <c r="D1380" t="s">
        <v>6</v>
      </c>
      <c r="E1380">
        <v>27.6</v>
      </c>
      <c r="F1380" t="str">
        <f t="shared" si="697"/>
        <v>Sobrepeso</v>
      </c>
      <c r="G1380">
        <v>1</v>
      </c>
      <c r="H1380" t="str">
        <f t="shared" si="698"/>
        <v>Tiene herencia</v>
      </c>
      <c r="I1380">
        <v>188</v>
      </c>
      <c r="J1380">
        <v>90</v>
      </c>
      <c r="K1380">
        <v>91</v>
      </c>
      <c r="L1380" t="str">
        <f t="shared" si="699"/>
        <v>Normal</v>
      </c>
      <c r="M1380">
        <v>49</v>
      </c>
      <c r="N1380" t="str">
        <f t="shared" si="700"/>
        <v>Intermedia</v>
      </c>
      <c r="O1380">
        <v>2</v>
      </c>
      <c r="P1380" t="str">
        <f t="shared" si="701"/>
        <v>Ligera limitaciones</v>
      </c>
      <c r="Q1380">
        <v>1</v>
      </c>
      <c r="R1380" t="str">
        <f t="shared" si="702"/>
        <v>Tiene cetoacidosis</v>
      </c>
      <c r="S1380">
        <v>1</v>
      </c>
      <c r="T1380" t="str">
        <f t="shared" si="703"/>
        <v>Tiene Insuficiencia</v>
      </c>
      <c r="U1380">
        <v>1</v>
      </c>
      <c r="V1380" t="str">
        <f t="shared" si="704"/>
        <v>Hipertenso</v>
      </c>
      <c r="W1380">
        <v>4.4000000000000004</v>
      </c>
      <c r="X1380" t="str">
        <f t="shared" si="693"/>
        <v>Alto</v>
      </c>
      <c r="Y1380">
        <v>65</v>
      </c>
      <c r="Z1380" t="str">
        <f t="shared" si="694"/>
        <v>Elevado</v>
      </c>
      <c r="AA1380">
        <v>34</v>
      </c>
      <c r="AB1380" t="str">
        <f t="shared" si="705"/>
        <v>Funcion disminuida moderada</v>
      </c>
      <c r="AC1380">
        <v>1934</v>
      </c>
      <c r="AD1380" t="str">
        <f t="shared" si="706"/>
        <v>Proteinuria</v>
      </c>
      <c r="AE1380">
        <v>1547</v>
      </c>
      <c r="AF1380" t="str">
        <f t="shared" si="707"/>
        <v>Macroalbuminuria</v>
      </c>
      <c r="AG1380">
        <v>878</v>
      </c>
      <c r="AH1380" t="str">
        <f t="shared" si="708"/>
        <v>Poliuria</v>
      </c>
      <c r="AI1380">
        <v>0</v>
      </c>
      <c r="AJ1380" t="str">
        <f t="shared" si="709"/>
        <v>No Diabetico</v>
      </c>
      <c r="AK1380">
        <v>169</v>
      </c>
      <c r="AL1380" t="str">
        <f t="shared" si="710"/>
        <v>Diabetes</v>
      </c>
      <c r="AM1380">
        <v>7.5</v>
      </c>
      <c r="AN1380" t="str">
        <f t="shared" si="711"/>
        <v>Diabetes</v>
      </c>
      <c r="AO1380">
        <v>232</v>
      </c>
      <c r="AP1380" t="str">
        <f t="shared" si="712"/>
        <v>Alto</v>
      </c>
      <c r="AQ1380">
        <v>146</v>
      </c>
      <c r="AR1380" t="str">
        <f t="shared" si="713"/>
        <v>Limite alto</v>
      </c>
      <c r="AS1380">
        <v>32</v>
      </c>
      <c r="AT1380" t="str">
        <f t="shared" si="714"/>
        <v>Bajo</v>
      </c>
      <c r="AU1380">
        <v>333</v>
      </c>
      <c r="AV1380" t="str">
        <f t="shared" si="715"/>
        <v>Alto</v>
      </c>
      <c r="AW1380">
        <v>134</v>
      </c>
      <c r="AX1380" t="str">
        <f t="shared" si="716"/>
        <v>Bajo</v>
      </c>
      <c r="AY1380">
        <v>5.0999999999999996</v>
      </c>
      <c r="AZ1380" t="str">
        <f t="shared" si="717"/>
        <v>Alto</v>
      </c>
      <c r="BA1380">
        <v>9.6</v>
      </c>
      <c r="BB1380" t="str">
        <f t="shared" si="695"/>
        <v>Baja</v>
      </c>
      <c r="BC1380">
        <v>7.8</v>
      </c>
      <c r="BD1380" t="str">
        <f t="shared" si="718"/>
        <v>Bajo</v>
      </c>
      <c r="BE1380">
        <v>7</v>
      </c>
      <c r="BF1380" t="str">
        <f t="shared" si="719"/>
        <v>Alto</v>
      </c>
      <c r="BG1380">
        <v>1</v>
      </c>
      <c r="BH1380" t="str">
        <f t="shared" si="720"/>
        <v>Toma ECA</v>
      </c>
      <c r="BI1380">
        <v>0</v>
      </c>
      <c r="BJ1380" t="str">
        <f t="shared" si="721"/>
        <v>No toma ARB</v>
      </c>
      <c r="BK1380">
        <v>0</v>
      </c>
      <c r="BL1380" t="str">
        <f t="shared" si="722"/>
        <v>No toma diureticos</v>
      </c>
      <c r="BM1380">
        <v>0</v>
      </c>
      <c r="BN1380" t="str">
        <f t="shared" si="723"/>
        <v>No toma estatinas</v>
      </c>
      <c r="BO1380">
        <v>1</v>
      </c>
      <c r="BP1380" t="str">
        <f t="shared" si="724"/>
        <v>Enfermedad renal</v>
      </c>
      <c r="BQ1380">
        <v>0</v>
      </c>
      <c r="BR1380" t="str">
        <f t="shared" si="725"/>
        <v>Sano</v>
      </c>
    </row>
    <row r="1381" spans="1:70" x14ac:dyDescent="0.25">
      <c r="A1381" t="s">
        <v>1381</v>
      </c>
      <c r="B1381">
        <v>61</v>
      </c>
      <c r="C1381" t="str">
        <f t="shared" si="696"/>
        <v>Adulto Mayor</v>
      </c>
      <c r="D1381" t="s">
        <v>1</v>
      </c>
      <c r="E1381">
        <v>19.7</v>
      </c>
      <c r="F1381" t="str">
        <f t="shared" si="697"/>
        <v>Peso Normal</v>
      </c>
      <c r="G1381">
        <v>1</v>
      </c>
      <c r="H1381" t="str">
        <f t="shared" si="698"/>
        <v>Tiene herencia</v>
      </c>
      <c r="I1381">
        <v>103</v>
      </c>
      <c r="J1381">
        <v>74</v>
      </c>
      <c r="K1381">
        <v>75</v>
      </c>
      <c r="L1381" t="str">
        <f t="shared" si="699"/>
        <v>Normal</v>
      </c>
      <c r="M1381">
        <v>60</v>
      </c>
      <c r="N1381" t="str">
        <f t="shared" si="700"/>
        <v>Normal</v>
      </c>
      <c r="O1381">
        <v>1</v>
      </c>
      <c r="P1381" t="str">
        <f t="shared" si="701"/>
        <v>Sin limitaciones</v>
      </c>
      <c r="Q1381">
        <v>0</v>
      </c>
      <c r="R1381" t="str">
        <f t="shared" si="702"/>
        <v>No tiene cetoacidosis</v>
      </c>
      <c r="S1381">
        <v>0</v>
      </c>
      <c r="T1381" t="str">
        <f t="shared" si="703"/>
        <v>No tiene Insuficiencia</v>
      </c>
      <c r="U1381">
        <v>0</v>
      </c>
      <c r="V1381" t="str">
        <f t="shared" si="704"/>
        <v>Normotenso</v>
      </c>
      <c r="W1381">
        <v>1</v>
      </c>
      <c r="X1381" t="str">
        <f t="shared" si="693"/>
        <v>Normal</v>
      </c>
      <c r="Y1381">
        <v>39</v>
      </c>
      <c r="Z1381" t="str">
        <f t="shared" si="694"/>
        <v>Normal</v>
      </c>
      <c r="AA1381">
        <v>70</v>
      </c>
      <c r="AB1381" t="str">
        <f t="shared" si="705"/>
        <v>Funcion disminuida</v>
      </c>
      <c r="AC1381">
        <v>13</v>
      </c>
      <c r="AD1381" t="str">
        <f t="shared" si="706"/>
        <v>Normal</v>
      </c>
      <c r="AE1381">
        <v>9</v>
      </c>
      <c r="AF1381" t="str">
        <f t="shared" si="707"/>
        <v>Normal</v>
      </c>
      <c r="AG1381">
        <v>2136</v>
      </c>
      <c r="AH1381" t="str">
        <f t="shared" si="708"/>
        <v>Poliuria</v>
      </c>
      <c r="AI1381">
        <v>1</v>
      </c>
      <c r="AJ1381" t="str">
        <f t="shared" si="709"/>
        <v>Diabetico</v>
      </c>
      <c r="AK1381">
        <v>100</v>
      </c>
      <c r="AL1381" t="str">
        <f t="shared" si="710"/>
        <v>Prediabetes</v>
      </c>
      <c r="AM1381">
        <v>5.6</v>
      </c>
      <c r="AN1381" t="str">
        <f t="shared" si="711"/>
        <v>Normal</v>
      </c>
      <c r="AO1381">
        <v>165</v>
      </c>
      <c r="AP1381" t="str">
        <f t="shared" si="712"/>
        <v>Normal</v>
      </c>
      <c r="AQ1381">
        <v>130</v>
      </c>
      <c r="AR1381" t="str">
        <f t="shared" si="713"/>
        <v>Limite alto</v>
      </c>
      <c r="AS1381">
        <v>53</v>
      </c>
      <c r="AT1381" t="str">
        <f t="shared" si="714"/>
        <v>Bajo</v>
      </c>
      <c r="AU1381">
        <v>114</v>
      </c>
      <c r="AV1381" t="str">
        <f t="shared" si="715"/>
        <v>Normal</v>
      </c>
      <c r="AW1381">
        <v>144</v>
      </c>
      <c r="AX1381" t="str">
        <f t="shared" si="716"/>
        <v>Normal</v>
      </c>
      <c r="AY1381">
        <v>4.8</v>
      </c>
      <c r="AZ1381" t="str">
        <f t="shared" si="717"/>
        <v>Normal</v>
      </c>
      <c r="BA1381">
        <v>12.7</v>
      </c>
      <c r="BB1381" t="str">
        <f t="shared" si="695"/>
        <v>Baja</v>
      </c>
      <c r="BC1381">
        <v>8.5</v>
      </c>
      <c r="BD1381" t="str">
        <f t="shared" si="718"/>
        <v>Normal</v>
      </c>
      <c r="BE1381">
        <v>3.4</v>
      </c>
      <c r="BF1381" t="str">
        <f t="shared" si="719"/>
        <v>Normal</v>
      </c>
      <c r="BG1381">
        <v>1</v>
      </c>
      <c r="BH1381" t="str">
        <f t="shared" si="720"/>
        <v>Toma ECA</v>
      </c>
      <c r="BI1381">
        <v>0</v>
      </c>
      <c r="BJ1381" t="str">
        <f t="shared" si="721"/>
        <v>No toma ARB</v>
      </c>
      <c r="BK1381">
        <v>0</v>
      </c>
      <c r="BL1381" t="str">
        <f t="shared" si="722"/>
        <v>No toma diureticos</v>
      </c>
      <c r="BM1381">
        <v>0</v>
      </c>
      <c r="BN1381" t="str">
        <f t="shared" si="723"/>
        <v>No toma estatinas</v>
      </c>
      <c r="BO1381">
        <v>0</v>
      </c>
      <c r="BP1381" t="str">
        <f t="shared" si="724"/>
        <v>Sano</v>
      </c>
      <c r="BQ1381">
        <v>1</v>
      </c>
      <c r="BR1381" t="str">
        <f t="shared" si="725"/>
        <v>Enfermedad cardiovascular</v>
      </c>
    </row>
    <row r="1382" spans="1:70" x14ac:dyDescent="0.25">
      <c r="A1382" t="s">
        <v>1382</v>
      </c>
      <c r="B1382">
        <v>36</v>
      </c>
      <c r="C1382" t="str">
        <f t="shared" si="696"/>
        <v>Adulto</v>
      </c>
      <c r="D1382" t="s">
        <v>6</v>
      </c>
      <c r="E1382">
        <v>20.100000000000001</v>
      </c>
      <c r="F1382" t="str">
        <f t="shared" si="697"/>
        <v>Peso Normal</v>
      </c>
      <c r="G1382">
        <v>0</v>
      </c>
      <c r="H1382" t="str">
        <f t="shared" si="698"/>
        <v>No tiene herencia</v>
      </c>
      <c r="I1382">
        <v>124</v>
      </c>
      <c r="J1382">
        <v>75</v>
      </c>
      <c r="K1382">
        <v>61</v>
      </c>
      <c r="L1382" t="str">
        <f t="shared" si="699"/>
        <v>Normal</v>
      </c>
      <c r="M1382">
        <v>50</v>
      </c>
      <c r="N1382" t="str">
        <f t="shared" si="700"/>
        <v>Normal</v>
      </c>
      <c r="O1382">
        <v>2</v>
      </c>
      <c r="P1382" t="str">
        <f t="shared" si="701"/>
        <v>Ligera limitaciones</v>
      </c>
      <c r="Q1382">
        <v>0</v>
      </c>
      <c r="R1382" t="str">
        <f t="shared" si="702"/>
        <v>No tiene cetoacidosis</v>
      </c>
      <c r="S1382">
        <v>0</v>
      </c>
      <c r="T1382" t="str">
        <f t="shared" si="703"/>
        <v>No tiene Insuficiencia</v>
      </c>
      <c r="U1382">
        <v>1</v>
      </c>
      <c r="V1382" t="str">
        <f t="shared" si="704"/>
        <v>Hipertenso</v>
      </c>
      <c r="W1382">
        <v>1.1000000000000001</v>
      </c>
      <c r="X1382" t="str">
        <f t="shared" si="693"/>
        <v>Alto</v>
      </c>
      <c r="Y1382">
        <v>23</v>
      </c>
      <c r="Z1382" t="str">
        <f t="shared" si="694"/>
        <v>Normal</v>
      </c>
      <c r="AA1382">
        <v>82</v>
      </c>
      <c r="AB1382" t="str">
        <f t="shared" si="705"/>
        <v>Funcion disminuida</v>
      </c>
      <c r="AC1382">
        <v>30</v>
      </c>
      <c r="AD1382" t="str">
        <f t="shared" si="706"/>
        <v>Microalbuminuria</v>
      </c>
      <c r="AE1382">
        <v>21</v>
      </c>
      <c r="AF1382" t="str">
        <f t="shared" si="707"/>
        <v>Normal</v>
      </c>
      <c r="AG1382">
        <v>1604</v>
      </c>
      <c r="AH1382" t="str">
        <f t="shared" si="708"/>
        <v>Poliuria</v>
      </c>
      <c r="AI1382">
        <v>0</v>
      </c>
      <c r="AJ1382" t="str">
        <f t="shared" si="709"/>
        <v>No Diabetico</v>
      </c>
      <c r="AK1382">
        <v>98</v>
      </c>
      <c r="AL1382" t="str">
        <f t="shared" si="710"/>
        <v>Normal</v>
      </c>
      <c r="AM1382">
        <v>6.1</v>
      </c>
      <c r="AN1382" t="str">
        <f t="shared" si="711"/>
        <v>Prediabetes</v>
      </c>
      <c r="AO1382">
        <v>206</v>
      </c>
      <c r="AP1382" t="str">
        <f t="shared" si="712"/>
        <v>Alto</v>
      </c>
      <c r="AQ1382">
        <v>122</v>
      </c>
      <c r="AR1382" t="str">
        <f t="shared" si="713"/>
        <v>Casi normal</v>
      </c>
      <c r="AS1382">
        <v>42</v>
      </c>
      <c r="AT1382" t="str">
        <f t="shared" si="714"/>
        <v>Bajo</v>
      </c>
      <c r="AU1382">
        <v>138</v>
      </c>
      <c r="AV1382" t="str">
        <f t="shared" si="715"/>
        <v>Normal</v>
      </c>
      <c r="AW1382">
        <v>140</v>
      </c>
      <c r="AX1382" t="str">
        <f t="shared" si="716"/>
        <v>Normal</v>
      </c>
      <c r="AY1382">
        <v>4.7</v>
      </c>
      <c r="AZ1382" t="str">
        <f t="shared" si="717"/>
        <v>Normal</v>
      </c>
      <c r="BA1382">
        <v>13.1</v>
      </c>
      <c r="BB1382" t="str">
        <f t="shared" si="695"/>
        <v>Normal</v>
      </c>
      <c r="BC1382">
        <v>9.9</v>
      </c>
      <c r="BD1382" t="str">
        <f t="shared" si="718"/>
        <v>Normal</v>
      </c>
      <c r="BE1382">
        <v>3.8</v>
      </c>
      <c r="BF1382" t="str">
        <f t="shared" si="719"/>
        <v>Normal</v>
      </c>
      <c r="BG1382">
        <v>0</v>
      </c>
      <c r="BH1382" t="str">
        <f t="shared" si="720"/>
        <v>No Toma ECA</v>
      </c>
      <c r="BI1382">
        <v>0</v>
      </c>
      <c r="BJ1382" t="str">
        <f t="shared" si="721"/>
        <v>No toma ARB</v>
      </c>
      <c r="BK1382">
        <v>0</v>
      </c>
      <c r="BL1382" t="str">
        <f t="shared" si="722"/>
        <v>No toma diureticos</v>
      </c>
      <c r="BM1382">
        <v>1</v>
      </c>
      <c r="BN1382" t="str">
        <f t="shared" si="723"/>
        <v>Toma estatinas</v>
      </c>
      <c r="BO1382">
        <v>0</v>
      </c>
      <c r="BP1382" t="str">
        <f t="shared" si="724"/>
        <v>Sano</v>
      </c>
      <c r="BQ1382">
        <v>1</v>
      </c>
      <c r="BR1382" t="str">
        <f t="shared" si="725"/>
        <v>Enfermedad cardiovascular</v>
      </c>
    </row>
    <row r="1383" spans="1:70" x14ac:dyDescent="0.25">
      <c r="A1383" t="s">
        <v>1383</v>
      </c>
      <c r="B1383">
        <v>78</v>
      </c>
      <c r="C1383" t="str">
        <f t="shared" si="696"/>
        <v>Adulto Mayor</v>
      </c>
      <c r="D1383" t="s">
        <v>6</v>
      </c>
      <c r="E1383">
        <v>32.9</v>
      </c>
      <c r="F1383" t="str">
        <f t="shared" si="697"/>
        <v>Obesidad I</v>
      </c>
      <c r="G1383">
        <v>1</v>
      </c>
      <c r="H1383" t="str">
        <f t="shared" si="698"/>
        <v>Tiene herencia</v>
      </c>
      <c r="I1383">
        <v>187</v>
      </c>
      <c r="J1383">
        <v>104</v>
      </c>
      <c r="K1383">
        <v>95</v>
      </c>
      <c r="L1383" t="str">
        <f t="shared" si="699"/>
        <v>Normal</v>
      </c>
      <c r="M1383">
        <v>30</v>
      </c>
      <c r="N1383" t="str">
        <f t="shared" si="700"/>
        <v>Reducida</v>
      </c>
      <c r="O1383">
        <v>2</v>
      </c>
      <c r="P1383" t="str">
        <f t="shared" si="701"/>
        <v>Ligera limitaciones</v>
      </c>
      <c r="Q1383">
        <v>1</v>
      </c>
      <c r="R1383" t="str">
        <f t="shared" si="702"/>
        <v>Tiene cetoacidosis</v>
      </c>
      <c r="S1383">
        <v>1</v>
      </c>
      <c r="T1383" t="str">
        <f t="shared" si="703"/>
        <v>Tiene Insuficiencia</v>
      </c>
      <c r="U1383">
        <v>1</v>
      </c>
      <c r="V1383" t="str">
        <f t="shared" si="704"/>
        <v>Hipertenso</v>
      </c>
      <c r="W1383">
        <v>4</v>
      </c>
      <c r="X1383" t="str">
        <f t="shared" si="693"/>
        <v>Alto</v>
      </c>
      <c r="Y1383">
        <v>84</v>
      </c>
      <c r="Z1383" t="str">
        <f t="shared" si="694"/>
        <v>Elevado</v>
      </c>
      <c r="AA1383">
        <v>53</v>
      </c>
      <c r="AB1383" t="str">
        <f t="shared" si="705"/>
        <v>Funcion disminuida moderada</v>
      </c>
      <c r="AC1383">
        <v>1132</v>
      </c>
      <c r="AD1383" t="str">
        <f t="shared" si="706"/>
        <v>Proteinuria</v>
      </c>
      <c r="AE1383">
        <v>905</v>
      </c>
      <c r="AF1383" t="str">
        <f t="shared" si="707"/>
        <v>Macroalbuminuria</v>
      </c>
      <c r="AG1383">
        <v>757</v>
      </c>
      <c r="AH1383" t="str">
        <f t="shared" si="708"/>
        <v>Poliuria</v>
      </c>
      <c r="AI1383">
        <v>0</v>
      </c>
      <c r="AJ1383" t="str">
        <f t="shared" si="709"/>
        <v>No Diabetico</v>
      </c>
      <c r="AK1383">
        <v>203</v>
      </c>
      <c r="AL1383" t="str">
        <f t="shared" si="710"/>
        <v>Diabetes</v>
      </c>
      <c r="AM1383">
        <v>7.2</v>
      </c>
      <c r="AN1383" t="str">
        <f t="shared" si="711"/>
        <v>Diabetes</v>
      </c>
      <c r="AO1383">
        <v>313</v>
      </c>
      <c r="AP1383" t="str">
        <f t="shared" si="712"/>
        <v>Riesgo</v>
      </c>
      <c r="AQ1383">
        <v>203</v>
      </c>
      <c r="AR1383" t="str">
        <f t="shared" si="713"/>
        <v>Muy alto</v>
      </c>
      <c r="AS1383">
        <v>45</v>
      </c>
      <c r="AT1383" t="str">
        <f t="shared" si="714"/>
        <v>Bajo</v>
      </c>
      <c r="AU1383">
        <v>428</v>
      </c>
      <c r="AV1383" t="str">
        <f t="shared" si="715"/>
        <v>Alto</v>
      </c>
      <c r="AW1383">
        <v>125</v>
      </c>
      <c r="AX1383" t="str">
        <f t="shared" si="716"/>
        <v>Bajo</v>
      </c>
      <c r="AY1383">
        <v>5.4</v>
      </c>
      <c r="AZ1383" t="str">
        <f t="shared" si="717"/>
        <v>Alto</v>
      </c>
      <c r="BA1383">
        <v>8.1</v>
      </c>
      <c r="BB1383" t="str">
        <f t="shared" si="695"/>
        <v>Baja</v>
      </c>
      <c r="BC1383">
        <v>8.6</v>
      </c>
      <c r="BD1383" t="str">
        <f t="shared" si="718"/>
        <v>Normal</v>
      </c>
      <c r="BE1383">
        <v>5.2</v>
      </c>
      <c r="BF1383" t="str">
        <f t="shared" si="719"/>
        <v>Alto</v>
      </c>
      <c r="BG1383">
        <v>1</v>
      </c>
      <c r="BH1383" t="str">
        <f t="shared" si="720"/>
        <v>Toma ECA</v>
      </c>
      <c r="BI1383">
        <v>1</v>
      </c>
      <c r="BJ1383" t="str">
        <f t="shared" si="721"/>
        <v>Toma ARB</v>
      </c>
      <c r="BK1383">
        <v>1</v>
      </c>
      <c r="BL1383" t="str">
        <f t="shared" si="722"/>
        <v>Toma diureticos</v>
      </c>
      <c r="BM1383">
        <v>1</v>
      </c>
      <c r="BN1383" t="str">
        <f t="shared" si="723"/>
        <v>Toma estatinas</v>
      </c>
      <c r="BO1383">
        <v>1</v>
      </c>
      <c r="BP1383" t="str">
        <f t="shared" si="724"/>
        <v>Enfermedad renal</v>
      </c>
      <c r="BQ1383">
        <v>0</v>
      </c>
      <c r="BR1383" t="str">
        <f t="shared" si="725"/>
        <v>Sano</v>
      </c>
    </row>
    <row r="1384" spans="1:70" x14ac:dyDescent="0.25">
      <c r="A1384" t="s">
        <v>1384</v>
      </c>
      <c r="B1384">
        <v>72</v>
      </c>
      <c r="C1384" t="str">
        <f t="shared" si="696"/>
        <v>Adulto Mayor</v>
      </c>
      <c r="D1384" t="s">
        <v>6</v>
      </c>
      <c r="E1384">
        <v>38.6</v>
      </c>
      <c r="F1384" t="str">
        <f t="shared" si="697"/>
        <v>Obesidad II</v>
      </c>
      <c r="G1384">
        <v>0</v>
      </c>
      <c r="H1384" t="str">
        <f t="shared" si="698"/>
        <v>No tiene herencia</v>
      </c>
      <c r="I1384">
        <v>169</v>
      </c>
      <c r="J1384">
        <v>92</v>
      </c>
      <c r="K1384">
        <v>90</v>
      </c>
      <c r="L1384" t="str">
        <f t="shared" si="699"/>
        <v>Normal</v>
      </c>
      <c r="M1384">
        <v>26</v>
      </c>
      <c r="N1384" t="str">
        <f t="shared" si="700"/>
        <v>Reducida</v>
      </c>
      <c r="O1384">
        <v>3</v>
      </c>
      <c r="P1384" t="str">
        <f t="shared" si="701"/>
        <v>Limitacion marcada</v>
      </c>
      <c r="Q1384">
        <v>1</v>
      </c>
      <c r="R1384" t="str">
        <f t="shared" si="702"/>
        <v>Tiene cetoacidosis</v>
      </c>
      <c r="S1384">
        <v>0</v>
      </c>
      <c r="T1384" t="str">
        <f t="shared" si="703"/>
        <v>No tiene Insuficiencia</v>
      </c>
      <c r="U1384">
        <v>1</v>
      </c>
      <c r="V1384" t="str">
        <f t="shared" si="704"/>
        <v>Hipertenso</v>
      </c>
      <c r="W1384">
        <v>2.2000000000000002</v>
      </c>
      <c r="X1384" t="str">
        <f t="shared" si="693"/>
        <v>Alto</v>
      </c>
      <c r="Y1384">
        <v>92</v>
      </c>
      <c r="Z1384" t="str">
        <f t="shared" si="694"/>
        <v>Elevado</v>
      </c>
      <c r="AA1384">
        <v>16</v>
      </c>
      <c r="AB1384" t="str">
        <f t="shared" si="705"/>
        <v>Dismucion grave</v>
      </c>
      <c r="AC1384">
        <v>2355</v>
      </c>
      <c r="AD1384" t="str">
        <f t="shared" si="706"/>
        <v>Proteinuria</v>
      </c>
      <c r="AE1384">
        <v>1884</v>
      </c>
      <c r="AF1384" t="str">
        <f t="shared" si="707"/>
        <v>Macroalbuminuria</v>
      </c>
      <c r="AG1384">
        <v>626</v>
      </c>
      <c r="AH1384" t="str">
        <f t="shared" si="708"/>
        <v>Poliuria</v>
      </c>
      <c r="AI1384">
        <v>0</v>
      </c>
      <c r="AJ1384" t="str">
        <f t="shared" si="709"/>
        <v>No Diabetico</v>
      </c>
      <c r="AK1384">
        <v>140</v>
      </c>
      <c r="AL1384" t="str">
        <f t="shared" si="710"/>
        <v>Diabetes</v>
      </c>
      <c r="AM1384">
        <v>8.8000000000000007</v>
      </c>
      <c r="AN1384" t="str">
        <f t="shared" si="711"/>
        <v>Diabetes</v>
      </c>
      <c r="AO1384">
        <v>248</v>
      </c>
      <c r="AP1384" t="str">
        <f t="shared" si="712"/>
        <v>Riesgo</v>
      </c>
      <c r="AQ1384">
        <v>156</v>
      </c>
      <c r="AR1384" t="str">
        <f t="shared" si="713"/>
        <v>Limite alto</v>
      </c>
      <c r="AS1384">
        <v>32</v>
      </c>
      <c r="AT1384" t="str">
        <f t="shared" si="714"/>
        <v>Bajo</v>
      </c>
      <c r="AU1384">
        <v>197</v>
      </c>
      <c r="AV1384" t="str">
        <f t="shared" si="715"/>
        <v>Alto</v>
      </c>
      <c r="AW1384">
        <v>127</v>
      </c>
      <c r="AX1384" t="str">
        <f t="shared" si="716"/>
        <v>Bajo</v>
      </c>
      <c r="AY1384">
        <v>6</v>
      </c>
      <c r="AZ1384" t="str">
        <f t="shared" si="717"/>
        <v>Alto</v>
      </c>
      <c r="BA1384">
        <v>7.9</v>
      </c>
      <c r="BB1384" t="str">
        <f t="shared" si="695"/>
        <v>Baja</v>
      </c>
      <c r="BC1384">
        <v>8.1999999999999993</v>
      </c>
      <c r="BD1384" t="str">
        <f t="shared" si="718"/>
        <v>Bajo</v>
      </c>
      <c r="BE1384">
        <v>5.9</v>
      </c>
      <c r="BF1384" t="str">
        <f t="shared" si="719"/>
        <v>Alto</v>
      </c>
      <c r="BG1384">
        <v>1</v>
      </c>
      <c r="BH1384" t="str">
        <f t="shared" si="720"/>
        <v>Toma ECA</v>
      </c>
      <c r="BI1384">
        <v>1</v>
      </c>
      <c r="BJ1384" t="str">
        <f t="shared" si="721"/>
        <v>Toma ARB</v>
      </c>
      <c r="BK1384">
        <v>1</v>
      </c>
      <c r="BL1384" t="str">
        <f t="shared" si="722"/>
        <v>Toma diureticos</v>
      </c>
      <c r="BM1384">
        <v>1</v>
      </c>
      <c r="BN1384" t="str">
        <f t="shared" si="723"/>
        <v>Toma estatinas</v>
      </c>
      <c r="BO1384">
        <v>1</v>
      </c>
      <c r="BP1384" t="str">
        <f t="shared" si="724"/>
        <v>Enfermedad renal</v>
      </c>
      <c r="BQ1384">
        <v>1</v>
      </c>
      <c r="BR1384" t="str">
        <f t="shared" si="725"/>
        <v>Enfermedad cardiovascular</v>
      </c>
    </row>
    <row r="1385" spans="1:70" x14ac:dyDescent="0.25">
      <c r="A1385" t="s">
        <v>1385</v>
      </c>
      <c r="B1385">
        <v>61</v>
      </c>
      <c r="C1385" t="str">
        <f t="shared" si="696"/>
        <v>Adulto Mayor</v>
      </c>
      <c r="D1385" t="s">
        <v>6</v>
      </c>
      <c r="E1385">
        <v>26.9</v>
      </c>
      <c r="F1385" t="str">
        <f t="shared" si="697"/>
        <v>Sobrepeso</v>
      </c>
      <c r="G1385">
        <v>0</v>
      </c>
      <c r="H1385" t="str">
        <f t="shared" si="698"/>
        <v>No tiene herencia</v>
      </c>
      <c r="I1385">
        <v>114</v>
      </c>
      <c r="J1385">
        <v>78</v>
      </c>
      <c r="K1385">
        <v>71</v>
      </c>
      <c r="L1385" t="str">
        <f t="shared" si="699"/>
        <v>Normal</v>
      </c>
      <c r="M1385">
        <v>53</v>
      </c>
      <c r="N1385" t="str">
        <f t="shared" si="700"/>
        <v>Normal</v>
      </c>
      <c r="O1385">
        <v>1</v>
      </c>
      <c r="P1385" t="str">
        <f t="shared" si="701"/>
        <v>Sin limitaciones</v>
      </c>
      <c r="Q1385">
        <v>0</v>
      </c>
      <c r="R1385" t="str">
        <f t="shared" si="702"/>
        <v>No tiene cetoacidosis</v>
      </c>
      <c r="S1385">
        <v>0</v>
      </c>
      <c r="T1385" t="str">
        <f t="shared" si="703"/>
        <v>No tiene Insuficiencia</v>
      </c>
      <c r="U1385">
        <v>1</v>
      </c>
      <c r="V1385" t="str">
        <f t="shared" si="704"/>
        <v>Hipertenso</v>
      </c>
      <c r="W1385">
        <v>0.8</v>
      </c>
      <c r="X1385" t="str">
        <f t="shared" si="693"/>
        <v>Normal</v>
      </c>
      <c r="Y1385">
        <v>21</v>
      </c>
      <c r="Z1385" t="str">
        <f t="shared" si="694"/>
        <v>Normal</v>
      </c>
      <c r="AA1385">
        <v>98</v>
      </c>
      <c r="AB1385" t="str">
        <f t="shared" si="705"/>
        <v>Normal</v>
      </c>
      <c r="AC1385">
        <v>26</v>
      </c>
      <c r="AD1385" t="str">
        <f t="shared" si="706"/>
        <v>Normal</v>
      </c>
      <c r="AE1385">
        <v>23</v>
      </c>
      <c r="AF1385" t="str">
        <f t="shared" si="707"/>
        <v>Normal</v>
      </c>
      <c r="AG1385">
        <v>1184</v>
      </c>
      <c r="AH1385" t="str">
        <f t="shared" si="708"/>
        <v>Poliuria</v>
      </c>
      <c r="AI1385">
        <v>0</v>
      </c>
      <c r="AJ1385" t="str">
        <f t="shared" si="709"/>
        <v>No Diabetico</v>
      </c>
      <c r="AK1385">
        <v>118</v>
      </c>
      <c r="AL1385" t="str">
        <f t="shared" si="710"/>
        <v>Prediabetes</v>
      </c>
      <c r="AM1385">
        <v>5.2</v>
      </c>
      <c r="AN1385" t="str">
        <f t="shared" si="711"/>
        <v>Normal</v>
      </c>
      <c r="AO1385">
        <v>159</v>
      </c>
      <c r="AP1385" t="str">
        <f t="shared" si="712"/>
        <v>Normal</v>
      </c>
      <c r="AQ1385">
        <v>97</v>
      </c>
      <c r="AR1385" t="str">
        <f t="shared" si="713"/>
        <v>Normal</v>
      </c>
      <c r="AS1385">
        <v>52</v>
      </c>
      <c r="AT1385" t="str">
        <f t="shared" si="714"/>
        <v>Bajo</v>
      </c>
      <c r="AU1385">
        <v>151</v>
      </c>
      <c r="AV1385" t="str">
        <f t="shared" si="715"/>
        <v>Alto</v>
      </c>
      <c r="AW1385">
        <v>143</v>
      </c>
      <c r="AX1385" t="str">
        <f t="shared" si="716"/>
        <v>Normal</v>
      </c>
      <c r="AY1385">
        <v>3.9</v>
      </c>
      <c r="AZ1385" t="str">
        <f t="shared" si="717"/>
        <v>Normal</v>
      </c>
      <c r="BA1385">
        <v>14.5</v>
      </c>
      <c r="BB1385" t="str">
        <f t="shared" si="695"/>
        <v>Normal</v>
      </c>
      <c r="BC1385">
        <v>9</v>
      </c>
      <c r="BD1385" t="str">
        <f t="shared" si="718"/>
        <v>Normal</v>
      </c>
      <c r="BE1385">
        <v>3</v>
      </c>
      <c r="BF1385" t="str">
        <f t="shared" si="719"/>
        <v>Normal</v>
      </c>
      <c r="BG1385">
        <v>0</v>
      </c>
      <c r="BH1385" t="str">
        <f t="shared" si="720"/>
        <v>No Toma ECA</v>
      </c>
      <c r="BI1385">
        <v>0</v>
      </c>
      <c r="BJ1385" t="str">
        <f t="shared" si="721"/>
        <v>No toma ARB</v>
      </c>
      <c r="BK1385">
        <v>1</v>
      </c>
      <c r="BL1385" t="str">
        <f t="shared" si="722"/>
        <v>Toma diureticos</v>
      </c>
      <c r="BM1385">
        <v>1</v>
      </c>
      <c r="BN1385" t="str">
        <f t="shared" si="723"/>
        <v>Toma estatinas</v>
      </c>
      <c r="BO1385">
        <v>0</v>
      </c>
      <c r="BP1385" t="str">
        <f t="shared" si="724"/>
        <v>Sano</v>
      </c>
      <c r="BQ1385">
        <v>1</v>
      </c>
      <c r="BR1385" t="str">
        <f t="shared" si="725"/>
        <v>Enfermedad cardiovascular</v>
      </c>
    </row>
    <row r="1386" spans="1:70" x14ac:dyDescent="0.25">
      <c r="A1386" t="s">
        <v>1386</v>
      </c>
      <c r="B1386">
        <v>50</v>
      </c>
      <c r="C1386" t="str">
        <f t="shared" si="696"/>
        <v>Adulto</v>
      </c>
      <c r="D1386" t="s">
        <v>6</v>
      </c>
      <c r="E1386">
        <v>25.9</v>
      </c>
      <c r="F1386" t="str">
        <f t="shared" si="697"/>
        <v>Sobrepeso</v>
      </c>
      <c r="G1386">
        <v>1</v>
      </c>
      <c r="H1386" t="str">
        <f t="shared" si="698"/>
        <v>Tiene herencia</v>
      </c>
      <c r="I1386">
        <v>140</v>
      </c>
      <c r="J1386">
        <v>107</v>
      </c>
      <c r="K1386">
        <v>75</v>
      </c>
      <c r="L1386" t="str">
        <f t="shared" si="699"/>
        <v>Normal</v>
      </c>
      <c r="M1386">
        <v>33</v>
      </c>
      <c r="N1386" t="str">
        <f t="shared" si="700"/>
        <v>Reducida</v>
      </c>
      <c r="O1386">
        <v>4</v>
      </c>
      <c r="P1386" t="str">
        <f t="shared" si="701"/>
        <v>Incapacidad</v>
      </c>
      <c r="Q1386">
        <v>1</v>
      </c>
      <c r="R1386" t="str">
        <f t="shared" si="702"/>
        <v>Tiene cetoacidosis</v>
      </c>
      <c r="S1386">
        <v>0</v>
      </c>
      <c r="T1386" t="str">
        <f t="shared" si="703"/>
        <v>No tiene Insuficiencia</v>
      </c>
      <c r="U1386">
        <v>1</v>
      </c>
      <c r="V1386" t="str">
        <f t="shared" si="704"/>
        <v>Hipertenso</v>
      </c>
      <c r="W1386">
        <v>5</v>
      </c>
      <c r="X1386" t="str">
        <f t="shared" si="693"/>
        <v>Alto</v>
      </c>
      <c r="Y1386">
        <v>57</v>
      </c>
      <c r="Z1386" t="str">
        <f t="shared" si="694"/>
        <v>Elevado</v>
      </c>
      <c r="AA1386">
        <v>51</v>
      </c>
      <c r="AB1386" t="str">
        <f t="shared" si="705"/>
        <v>Funcion disminuida moderada</v>
      </c>
      <c r="AC1386">
        <v>2983</v>
      </c>
      <c r="AD1386" t="str">
        <f t="shared" si="706"/>
        <v>Proteinuria</v>
      </c>
      <c r="AE1386">
        <v>2386</v>
      </c>
      <c r="AF1386" t="str">
        <f t="shared" si="707"/>
        <v>Macroalbuminuria</v>
      </c>
      <c r="AG1386">
        <v>501</v>
      </c>
      <c r="AH1386" t="str">
        <f t="shared" si="708"/>
        <v>Poliuria</v>
      </c>
      <c r="AI1386">
        <v>0</v>
      </c>
      <c r="AJ1386" t="str">
        <f t="shared" si="709"/>
        <v>No Diabetico</v>
      </c>
      <c r="AK1386">
        <v>188</v>
      </c>
      <c r="AL1386" t="str">
        <f t="shared" si="710"/>
        <v>Diabetes</v>
      </c>
      <c r="AM1386">
        <v>8.4</v>
      </c>
      <c r="AN1386" t="str">
        <f t="shared" si="711"/>
        <v>Diabetes</v>
      </c>
      <c r="AO1386">
        <v>245</v>
      </c>
      <c r="AP1386" t="str">
        <f t="shared" si="712"/>
        <v>Riesgo</v>
      </c>
      <c r="AQ1386">
        <v>174</v>
      </c>
      <c r="AR1386" t="str">
        <f t="shared" si="713"/>
        <v>Alto</v>
      </c>
      <c r="AS1386">
        <v>29</v>
      </c>
      <c r="AT1386" t="str">
        <f t="shared" si="714"/>
        <v>Bajo</v>
      </c>
      <c r="AU1386">
        <v>351</v>
      </c>
      <c r="AV1386" t="str">
        <f t="shared" si="715"/>
        <v>Alto</v>
      </c>
      <c r="AW1386">
        <v>133</v>
      </c>
      <c r="AX1386" t="str">
        <f t="shared" si="716"/>
        <v>Bajo</v>
      </c>
      <c r="AY1386">
        <v>5.5</v>
      </c>
      <c r="AZ1386" t="str">
        <f t="shared" si="717"/>
        <v>Alto</v>
      </c>
      <c r="BA1386">
        <v>9.9</v>
      </c>
      <c r="BB1386" t="str">
        <f t="shared" si="695"/>
        <v>Baja</v>
      </c>
      <c r="BC1386">
        <v>9</v>
      </c>
      <c r="BD1386" t="str">
        <f t="shared" si="718"/>
        <v>Normal</v>
      </c>
      <c r="BE1386">
        <v>6.9</v>
      </c>
      <c r="BF1386" t="str">
        <f t="shared" si="719"/>
        <v>Alto</v>
      </c>
      <c r="BG1386">
        <v>0</v>
      </c>
      <c r="BH1386" t="str">
        <f t="shared" si="720"/>
        <v>No Toma ECA</v>
      </c>
      <c r="BI1386">
        <v>1</v>
      </c>
      <c r="BJ1386" t="str">
        <f t="shared" si="721"/>
        <v>Toma ARB</v>
      </c>
      <c r="BK1386">
        <v>1</v>
      </c>
      <c r="BL1386" t="str">
        <f t="shared" si="722"/>
        <v>Toma diureticos</v>
      </c>
      <c r="BM1386">
        <v>1</v>
      </c>
      <c r="BN1386" t="str">
        <f t="shared" si="723"/>
        <v>Toma estatinas</v>
      </c>
      <c r="BO1386">
        <v>1</v>
      </c>
      <c r="BP1386" t="str">
        <f t="shared" si="724"/>
        <v>Enfermedad renal</v>
      </c>
      <c r="BQ1386">
        <v>1</v>
      </c>
      <c r="BR1386" t="str">
        <f t="shared" si="725"/>
        <v>Enfermedad cardiovascular</v>
      </c>
    </row>
    <row r="1387" spans="1:70" x14ac:dyDescent="0.25">
      <c r="A1387" t="s">
        <v>1387</v>
      </c>
      <c r="B1387">
        <v>51</v>
      </c>
      <c r="C1387" t="str">
        <f t="shared" si="696"/>
        <v>Adulto</v>
      </c>
      <c r="D1387" t="s">
        <v>1</v>
      </c>
      <c r="E1387">
        <v>31</v>
      </c>
      <c r="F1387" t="str">
        <f t="shared" si="697"/>
        <v>Obesidad I</v>
      </c>
      <c r="G1387">
        <v>0</v>
      </c>
      <c r="H1387" t="str">
        <f t="shared" si="698"/>
        <v>No tiene herencia</v>
      </c>
      <c r="I1387">
        <v>155</v>
      </c>
      <c r="J1387">
        <v>95</v>
      </c>
      <c r="K1387">
        <v>90</v>
      </c>
      <c r="L1387" t="str">
        <f t="shared" si="699"/>
        <v>Normal</v>
      </c>
      <c r="M1387">
        <v>48</v>
      </c>
      <c r="N1387" t="str">
        <f t="shared" si="700"/>
        <v>Intermedia</v>
      </c>
      <c r="O1387">
        <v>3</v>
      </c>
      <c r="P1387" t="str">
        <f t="shared" si="701"/>
        <v>Limitacion marcada</v>
      </c>
      <c r="Q1387">
        <v>0</v>
      </c>
      <c r="R1387" t="str">
        <f t="shared" si="702"/>
        <v>No tiene cetoacidosis</v>
      </c>
      <c r="S1387">
        <v>1</v>
      </c>
      <c r="T1387" t="str">
        <f t="shared" si="703"/>
        <v>Tiene Insuficiencia</v>
      </c>
      <c r="U1387">
        <v>1</v>
      </c>
      <c r="V1387" t="str">
        <f t="shared" si="704"/>
        <v>Hipertenso</v>
      </c>
      <c r="W1387">
        <v>3.9</v>
      </c>
      <c r="X1387" t="str">
        <f t="shared" si="693"/>
        <v>Alto</v>
      </c>
      <c r="Y1387">
        <v>93</v>
      </c>
      <c r="Z1387" t="str">
        <f t="shared" si="694"/>
        <v>Elevado</v>
      </c>
      <c r="AA1387">
        <v>11</v>
      </c>
      <c r="AB1387" t="str">
        <f t="shared" si="705"/>
        <v>Fallo renal</v>
      </c>
      <c r="AC1387">
        <v>1005</v>
      </c>
      <c r="AD1387" t="str">
        <f t="shared" si="706"/>
        <v>Proteinuria</v>
      </c>
      <c r="AE1387">
        <v>804</v>
      </c>
      <c r="AF1387" t="str">
        <f t="shared" si="707"/>
        <v>Macroalbuminuria</v>
      </c>
      <c r="AG1387">
        <v>446</v>
      </c>
      <c r="AH1387" t="str">
        <f t="shared" si="708"/>
        <v>Oliguria</v>
      </c>
      <c r="AI1387">
        <v>1</v>
      </c>
      <c r="AJ1387" t="str">
        <f t="shared" si="709"/>
        <v>Diabetico</v>
      </c>
      <c r="AK1387">
        <v>160</v>
      </c>
      <c r="AL1387" t="str">
        <f t="shared" si="710"/>
        <v>Diabetes</v>
      </c>
      <c r="AM1387">
        <v>10.6</v>
      </c>
      <c r="AN1387" t="str">
        <f t="shared" si="711"/>
        <v>Diabetes</v>
      </c>
      <c r="AO1387">
        <v>313</v>
      </c>
      <c r="AP1387" t="str">
        <f t="shared" si="712"/>
        <v>Riesgo</v>
      </c>
      <c r="AQ1387">
        <v>160</v>
      </c>
      <c r="AR1387" t="str">
        <f t="shared" si="713"/>
        <v>Alto</v>
      </c>
      <c r="AS1387">
        <v>35</v>
      </c>
      <c r="AT1387" t="str">
        <f t="shared" si="714"/>
        <v>Bajo</v>
      </c>
      <c r="AU1387">
        <v>328</v>
      </c>
      <c r="AV1387" t="str">
        <f t="shared" si="715"/>
        <v>Alto</v>
      </c>
      <c r="AW1387">
        <v>133</v>
      </c>
      <c r="AX1387" t="str">
        <f t="shared" si="716"/>
        <v>Bajo</v>
      </c>
      <c r="AY1387">
        <v>6.5</v>
      </c>
      <c r="AZ1387" t="str">
        <f t="shared" si="717"/>
        <v>Alto</v>
      </c>
      <c r="BA1387">
        <v>7.1</v>
      </c>
      <c r="BB1387" t="str">
        <f t="shared" si="695"/>
        <v>Baja</v>
      </c>
      <c r="BC1387">
        <v>7.6</v>
      </c>
      <c r="BD1387" t="str">
        <f t="shared" si="718"/>
        <v>Bajo</v>
      </c>
      <c r="BE1387">
        <v>7.3</v>
      </c>
      <c r="BF1387" t="str">
        <f t="shared" si="719"/>
        <v>Alto</v>
      </c>
      <c r="BG1387">
        <v>0</v>
      </c>
      <c r="BH1387" t="str">
        <f t="shared" si="720"/>
        <v>No Toma ECA</v>
      </c>
      <c r="BI1387">
        <v>1</v>
      </c>
      <c r="BJ1387" t="str">
        <f t="shared" si="721"/>
        <v>Toma ARB</v>
      </c>
      <c r="BK1387">
        <v>0</v>
      </c>
      <c r="BL1387" t="str">
        <f t="shared" si="722"/>
        <v>No toma diureticos</v>
      </c>
      <c r="BM1387">
        <v>0</v>
      </c>
      <c r="BN1387" t="str">
        <f t="shared" si="723"/>
        <v>No toma estatinas</v>
      </c>
      <c r="BO1387">
        <v>1</v>
      </c>
      <c r="BP1387" t="str">
        <f t="shared" si="724"/>
        <v>Enfermedad renal</v>
      </c>
      <c r="BQ1387">
        <v>0</v>
      </c>
      <c r="BR1387" t="str">
        <f t="shared" si="725"/>
        <v>Sano</v>
      </c>
    </row>
    <row r="1388" spans="1:70" x14ac:dyDescent="0.25">
      <c r="A1388" t="s">
        <v>1388</v>
      </c>
      <c r="B1388">
        <v>68</v>
      </c>
      <c r="C1388" t="str">
        <f t="shared" si="696"/>
        <v>Adulto Mayor</v>
      </c>
      <c r="D1388" t="s">
        <v>6</v>
      </c>
      <c r="E1388">
        <v>37.9</v>
      </c>
      <c r="F1388" t="str">
        <f t="shared" si="697"/>
        <v>Obesidad II</v>
      </c>
      <c r="G1388">
        <v>1</v>
      </c>
      <c r="H1388" t="str">
        <f t="shared" si="698"/>
        <v>Tiene herencia</v>
      </c>
      <c r="I1388">
        <v>187</v>
      </c>
      <c r="J1388">
        <v>103</v>
      </c>
      <c r="K1388">
        <v>93</v>
      </c>
      <c r="L1388" t="str">
        <f t="shared" si="699"/>
        <v>Normal</v>
      </c>
      <c r="M1388">
        <v>46</v>
      </c>
      <c r="N1388" t="str">
        <f t="shared" si="700"/>
        <v>Intermedia</v>
      </c>
      <c r="O1388">
        <v>3</v>
      </c>
      <c r="P1388" t="str">
        <f t="shared" si="701"/>
        <v>Limitacion marcada</v>
      </c>
      <c r="Q1388">
        <v>0</v>
      </c>
      <c r="R1388" t="str">
        <f t="shared" si="702"/>
        <v>No tiene cetoacidosis</v>
      </c>
      <c r="S1388">
        <v>0</v>
      </c>
      <c r="T1388" t="str">
        <f t="shared" si="703"/>
        <v>No tiene Insuficiencia</v>
      </c>
      <c r="U1388">
        <v>1</v>
      </c>
      <c r="V1388" t="str">
        <f t="shared" si="704"/>
        <v>Hipertenso</v>
      </c>
      <c r="W1388">
        <v>3.5</v>
      </c>
      <c r="X1388" t="str">
        <f t="shared" si="693"/>
        <v>Alto</v>
      </c>
      <c r="Y1388">
        <v>56</v>
      </c>
      <c r="Z1388" t="str">
        <f t="shared" si="694"/>
        <v>Elevado</v>
      </c>
      <c r="AA1388">
        <v>16</v>
      </c>
      <c r="AB1388" t="str">
        <f t="shared" si="705"/>
        <v>Dismucion grave</v>
      </c>
      <c r="AC1388">
        <v>1526</v>
      </c>
      <c r="AD1388" t="str">
        <f t="shared" si="706"/>
        <v>Proteinuria</v>
      </c>
      <c r="AE1388">
        <v>1373</v>
      </c>
      <c r="AF1388" t="str">
        <f t="shared" si="707"/>
        <v>Macroalbuminuria</v>
      </c>
      <c r="AG1388">
        <v>549</v>
      </c>
      <c r="AH1388" t="str">
        <f t="shared" si="708"/>
        <v>Poliuria</v>
      </c>
      <c r="AI1388">
        <v>0</v>
      </c>
      <c r="AJ1388" t="str">
        <f t="shared" si="709"/>
        <v>No Diabetico</v>
      </c>
      <c r="AK1388">
        <v>187</v>
      </c>
      <c r="AL1388" t="str">
        <f t="shared" si="710"/>
        <v>Diabetes</v>
      </c>
      <c r="AM1388">
        <v>8.5</v>
      </c>
      <c r="AN1388" t="str">
        <f t="shared" si="711"/>
        <v>Diabetes</v>
      </c>
      <c r="AO1388">
        <v>246</v>
      </c>
      <c r="AP1388" t="str">
        <f t="shared" si="712"/>
        <v>Riesgo</v>
      </c>
      <c r="AQ1388">
        <v>213</v>
      </c>
      <c r="AR1388" t="str">
        <f t="shared" si="713"/>
        <v>Muy alto</v>
      </c>
      <c r="AS1388">
        <v>36</v>
      </c>
      <c r="AT1388" t="str">
        <f t="shared" si="714"/>
        <v>Bajo</v>
      </c>
      <c r="AU1388">
        <v>232</v>
      </c>
      <c r="AV1388" t="str">
        <f t="shared" si="715"/>
        <v>Alto</v>
      </c>
      <c r="AW1388">
        <v>125</v>
      </c>
      <c r="AX1388" t="str">
        <f t="shared" si="716"/>
        <v>Bajo</v>
      </c>
      <c r="AY1388">
        <v>5.4</v>
      </c>
      <c r="AZ1388" t="str">
        <f t="shared" si="717"/>
        <v>Alto</v>
      </c>
      <c r="BA1388">
        <v>9.3000000000000007</v>
      </c>
      <c r="BB1388" t="str">
        <f t="shared" si="695"/>
        <v>Baja</v>
      </c>
      <c r="BC1388">
        <v>7.7</v>
      </c>
      <c r="BD1388" t="str">
        <f t="shared" si="718"/>
        <v>Bajo</v>
      </c>
      <c r="BE1388">
        <v>5.0999999999999996</v>
      </c>
      <c r="BF1388" t="str">
        <f t="shared" si="719"/>
        <v>Alto</v>
      </c>
      <c r="BG1388">
        <v>0</v>
      </c>
      <c r="BH1388" t="str">
        <f t="shared" si="720"/>
        <v>No Toma ECA</v>
      </c>
      <c r="BI1388">
        <v>0</v>
      </c>
      <c r="BJ1388" t="str">
        <f t="shared" si="721"/>
        <v>No toma ARB</v>
      </c>
      <c r="BK1388">
        <v>0</v>
      </c>
      <c r="BL1388" t="str">
        <f t="shared" si="722"/>
        <v>No toma diureticos</v>
      </c>
      <c r="BM1388">
        <v>1</v>
      </c>
      <c r="BN1388" t="str">
        <f t="shared" si="723"/>
        <v>Toma estatinas</v>
      </c>
      <c r="BO1388">
        <v>1</v>
      </c>
      <c r="BP1388" t="str">
        <f t="shared" si="724"/>
        <v>Enfermedad renal</v>
      </c>
      <c r="BQ1388">
        <v>1</v>
      </c>
      <c r="BR1388" t="str">
        <f t="shared" si="725"/>
        <v>Enfermedad cardiovascular</v>
      </c>
    </row>
    <row r="1389" spans="1:70" x14ac:dyDescent="0.25">
      <c r="A1389" t="s">
        <v>1389</v>
      </c>
      <c r="B1389">
        <v>65</v>
      </c>
      <c r="C1389" t="str">
        <f t="shared" si="696"/>
        <v>Adulto Mayor</v>
      </c>
      <c r="D1389" t="s">
        <v>6</v>
      </c>
      <c r="E1389">
        <v>19</v>
      </c>
      <c r="F1389" t="str">
        <f t="shared" si="697"/>
        <v>Peso Normal</v>
      </c>
      <c r="G1389">
        <v>0</v>
      </c>
      <c r="H1389" t="str">
        <f t="shared" si="698"/>
        <v>No tiene herencia</v>
      </c>
      <c r="I1389">
        <v>111</v>
      </c>
      <c r="J1389">
        <v>84</v>
      </c>
      <c r="K1389">
        <v>74</v>
      </c>
      <c r="L1389" t="str">
        <f t="shared" si="699"/>
        <v>Normal</v>
      </c>
      <c r="M1389">
        <v>67</v>
      </c>
      <c r="N1389" t="str">
        <f t="shared" si="700"/>
        <v>Normal</v>
      </c>
      <c r="O1389">
        <v>1</v>
      </c>
      <c r="P1389" t="str">
        <f t="shared" si="701"/>
        <v>Sin limitaciones</v>
      </c>
      <c r="Q1389">
        <v>0</v>
      </c>
      <c r="R1389" t="str">
        <f t="shared" si="702"/>
        <v>No tiene cetoacidosis</v>
      </c>
      <c r="S1389">
        <v>0</v>
      </c>
      <c r="T1389" t="str">
        <f t="shared" si="703"/>
        <v>No tiene Insuficiencia</v>
      </c>
      <c r="U1389">
        <v>1</v>
      </c>
      <c r="V1389" t="str">
        <f t="shared" si="704"/>
        <v>Hipertenso</v>
      </c>
      <c r="W1389">
        <v>1</v>
      </c>
      <c r="X1389" t="str">
        <f t="shared" si="693"/>
        <v>Normal</v>
      </c>
      <c r="Y1389">
        <v>38</v>
      </c>
      <c r="Z1389" t="str">
        <f t="shared" si="694"/>
        <v>Normal</v>
      </c>
      <c r="AA1389">
        <v>118</v>
      </c>
      <c r="AB1389" t="str">
        <f t="shared" si="705"/>
        <v>Normal</v>
      </c>
      <c r="AC1389">
        <v>11</v>
      </c>
      <c r="AD1389" t="str">
        <f t="shared" si="706"/>
        <v>Normal</v>
      </c>
      <c r="AE1389">
        <v>9</v>
      </c>
      <c r="AF1389" t="str">
        <f t="shared" si="707"/>
        <v>Normal</v>
      </c>
      <c r="AG1389">
        <v>2322</v>
      </c>
      <c r="AH1389" t="str">
        <f t="shared" si="708"/>
        <v>Poliuria</v>
      </c>
      <c r="AI1389">
        <v>1</v>
      </c>
      <c r="AJ1389" t="str">
        <f t="shared" si="709"/>
        <v>Diabetico</v>
      </c>
      <c r="AK1389">
        <v>111</v>
      </c>
      <c r="AL1389" t="str">
        <f t="shared" si="710"/>
        <v>Prediabetes</v>
      </c>
      <c r="AM1389">
        <v>5.8</v>
      </c>
      <c r="AN1389" t="str">
        <f t="shared" si="711"/>
        <v>Prediabetes</v>
      </c>
      <c r="AO1389">
        <v>181</v>
      </c>
      <c r="AP1389" t="str">
        <f t="shared" si="712"/>
        <v>Normal</v>
      </c>
      <c r="AQ1389">
        <v>105</v>
      </c>
      <c r="AR1389" t="str">
        <f t="shared" si="713"/>
        <v>Casi normal</v>
      </c>
      <c r="AS1389">
        <v>43</v>
      </c>
      <c r="AT1389" t="str">
        <f t="shared" si="714"/>
        <v>Bajo</v>
      </c>
      <c r="AU1389">
        <v>167</v>
      </c>
      <c r="AV1389" t="str">
        <f t="shared" si="715"/>
        <v>Alto</v>
      </c>
      <c r="AW1389">
        <v>135</v>
      </c>
      <c r="AX1389" t="str">
        <f t="shared" si="716"/>
        <v>Normal</v>
      </c>
      <c r="AY1389">
        <v>3.8</v>
      </c>
      <c r="AZ1389" t="str">
        <f t="shared" si="717"/>
        <v>Normal</v>
      </c>
      <c r="BA1389">
        <v>14.6</v>
      </c>
      <c r="BB1389" t="str">
        <f t="shared" si="695"/>
        <v>Normal</v>
      </c>
      <c r="BC1389">
        <v>8.6</v>
      </c>
      <c r="BD1389" t="str">
        <f t="shared" si="718"/>
        <v>Normal</v>
      </c>
      <c r="BE1389">
        <v>3.1</v>
      </c>
      <c r="BF1389" t="str">
        <f t="shared" si="719"/>
        <v>Normal</v>
      </c>
      <c r="BG1389">
        <v>1</v>
      </c>
      <c r="BH1389" t="str">
        <f t="shared" si="720"/>
        <v>Toma ECA</v>
      </c>
      <c r="BI1389">
        <v>1</v>
      </c>
      <c r="BJ1389" t="str">
        <f t="shared" si="721"/>
        <v>Toma ARB</v>
      </c>
      <c r="BK1389">
        <v>0</v>
      </c>
      <c r="BL1389" t="str">
        <f t="shared" si="722"/>
        <v>No toma diureticos</v>
      </c>
      <c r="BM1389">
        <v>1</v>
      </c>
      <c r="BN1389" t="str">
        <f t="shared" si="723"/>
        <v>Toma estatinas</v>
      </c>
      <c r="BO1389">
        <v>0</v>
      </c>
      <c r="BP1389" t="str">
        <f t="shared" si="724"/>
        <v>Sano</v>
      </c>
      <c r="BQ1389">
        <v>1</v>
      </c>
      <c r="BR1389" t="str">
        <f t="shared" si="725"/>
        <v>Enfermedad cardiovascular</v>
      </c>
    </row>
    <row r="1390" spans="1:70" x14ac:dyDescent="0.25">
      <c r="A1390" t="s">
        <v>1390</v>
      </c>
      <c r="B1390">
        <v>77</v>
      </c>
      <c r="C1390" t="str">
        <f t="shared" si="696"/>
        <v>Adulto Mayor</v>
      </c>
      <c r="D1390" t="s">
        <v>6</v>
      </c>
      <c r="E1390">
        <v>35.1</v>
      </c>
      <c r="F1390" t="str">
        <f t="shared" si="697"/>
        <v>Obesidad II</v>
      </c>
      <c r="G1390">
        <v>1</v>
      </c>
      <c r="H1390" t="str">
        <f t="shared" si="698"/>
        <v>Tiene herencia</v>
      </c>
      <c r="I1390">
        <v>149</v>
      </c>
      <c r="J1390">
        <v>95</v>
      </c>
      <c r="K1390">
        <v>76</v>
      </c>
      <c r="L1390" t="str">
        <f t="shared" si="699"/>
        <v>Normal</v>
      </c>
      <c r="M1390">
        <v>44</v>
      </c>
      <c r="N1390" t="str">
        <f t="shared" si="700"/>
        <v>Intermedia</v>
      </c>
      <c r="O1390">
        <v>4</v>
      </c>
      <c r="P1390" t="str">
        <f t="shared" si="701"/>
        <v>Incapacidad</v>
      </c>
      <c r="Q1390">
        <v>1</v>
      </c>
      <c r="R1390" t="str">
        <f t="shared" si="702"/>
        <v>Tiene cetoacidosis</v>
      </c>
      <c r="S1390">
        <v>1</v>
      </c>
      <c r="T1390" t="str">
        <f t="shared" si="703"/>
        <v>Tiene Insuficiencia</v>
      </c>
      <c r="U1390">
        <v>1</v>
      </c>
      <c r="V1390" t="str">
        <f t="shared" si="704"/>
        <v>Hipertenso</v>
      </c>
      <c r="W1390">
        <v>4.5999999999999996</v>
      </c>
      <c r="X1390" t="str">
        <f t="shared" si="693"/>
        <v>Alto</v>
      </c>
      <c r="Y1390">
        <v>57</v>
      </c>
      <c r="Z1390" t="str">
        <f t="shared" si="694"/>
        <v>Elevado</v>
      </c>
      <c r="AA1390">
        <v>48</v>
      </c>
      <c r="AB1390" t="str">
        <f t="shared" si="705"/>
        <v>Funcion disminuida moderada</v>
      </c>
      <c r="AC1390">
        <v>352</v>
      </c>
      <c r="AD1390" t="str">
        <f t="shared" si="706"/>
        <v>Proteinuria</v>
      </c>
      <c r="AE1390">
        <v>246</v>
      </c>
      <c r="AF1390" t="str">
        <f t="shared" si="707"/>
        <v>Microalbuminuria</v>
      </c>
      <c r="AG1390">
        <v>485</v>
      </c>
      <c r="AH1390" t="str">
        <f t="shared" si="708"/>
        <v>Oliguria</v>
      </c>
      <c r="AI1390">
        <v>1</v>
      </c>
      <c r="AJ1390" t="str">
        <f t="shared" si="709"/>
        <v>Diabetico</v>
      </c>
      <c r="AK1390">
        <v>145</v>
      </c>
      <c r="AL1390" t="str">
        <f t="shared" si="710"/>
        <v>Diabetes</v>
      </c>
      <c r="AM1390">
        <v>8.6</v>
      </c>
      <c r="AN1390" t="str">
        <f t="shared" si="711"/>
        <v>Diabetes</v>
      </c>
      <c r="AO1390">
        <v>260</v>
      </c>
      <c r="AP1390" t="str">
        <f t="shared" si="712"/>
        <v>Riesgo</v>
      </c>
      <c r="AQ1390">
        <v>206</v>
      </c>
      <c r="AR1390" t="str">
        <f t="shared" si="713"/>
        <v>Muy alto</v>
      </c>
      <c r="AS1390">
        <v>26</v>
      </c>
      <c r="AT1390" t="str">
        <f t="shared" si="714"/>
        <v>Bajo</v>
      </c>
      <c r="AU1390">
        <v>197</v>
      </c>
      <c r="AV1390" t="str">
        <f t="shared" si="715"/>
        <v>Alto</v>
      </c>
      <c r="AW1390">
        <v>133</v>
      </c>
      <c r="AX1390" t="str">
        <f t="shared" si="716"/>
        <v>Bajo</v>
      </c>
      <c r="AY1390">
        <v>5.9</v>
      </c>
      <c r="AZ1390" t="str">
        <f t="shared" si="717"/>
        <v>Alto</v>
      </c>
      <c r="BA1390">
        <v>7.2</v>
      </c>
      <c r="BB1390" t="str">
        <f t="shared" si="695"/>
        <v>Baja</v>
      </c>
      <c r="BC1390">
        <v>8.4</v>
      </c>
      <c r="BD1390" t="str">
        <f t="shared" si="718"/>
        <v>Bajo</v>
      </c>
      <c r="BE1390">
        <v>6.5</v>
      </c>
      <c r="BF1390" t="str">
        <f t="shared" si="719"/>
        <v>Alto</v>
      </c>
      <c r="BG1390">
        <v>0</v>
      </c>
      <c r="BH1390" t="str">
        <f t="shared" si="720"/>
        <v>No Toma ECA</v>
      </c>
      <c r="BI1390">
        <v>0</v>
      </c>
      <c r="BJ1390" t="str">
        <f t="shared" si="721"/>
        <v>No toma ARB</v>
      </c>
      <c r="BK1390">
        <v>1</v>
      </c>
      <c r="BL1390" t="str">
        <f t="shared" si="722"/>
        <v>Toma diureticos</v>
      </c>
      <c r="BM1390">
        <v>1</v>
      </c>
      <c r="BN1390" t="str">
        <f t="shared" si="723"/>
        <v>Toma estatinas</v>
      </c>
      <c r="BO1390">
        <v>1</v>
      </c>
      <c r="BP1390" t="str">
        <f t="shared" si="724"/>
        <v>Enfermedad renal</v>
      </c>
      <c r="BQ1390">
        <v>1</v>
      </c>
      <c r="BR1390" t="str">
        <f t="shared" si="725"/>
        <v>Enfermedad cardiovascular</v>
      </c>
    </row>
    <row r="1391" spans="1:70" x14ac:dyDescent="0.25">
      <c r="A1391" t="s">
        <v>1391</v>
      </c>
      <c r="B1391">
        <v>68</v>
      </c>
      <c r="C1391" t="str">
        <f t="shared" si="696"/>
        <v>Adulto Mayor</v>
      </c>
      <c r="D1391" t="s">
        <v>1</v>
      </c>
      <c r="E1391">
        <v>22</v>
      </c>
      <c r="F1391" t="str">
        <f t="shared" si="697"/>
        <v>Peso Normal</v>
      </c>
      <c r="G1391">
        <v>0</v>
      </c>
      <c r="H1391" t="str">
        <f t="shared" si="698"/>
        <v>No tiene herencia</v>
      </c>
      <c r="I1391">
        <v>119</v>
      </c>
      <c r="J1391">
        <v>67</v>
      </c>
      <c r="K1391">
        <v>82</v>
      </c>
      <c r="L1391" t="str">
        <f t="shared" si="699"/>
        <v>Normal</v>
      </c>
      <c r="M1391">
        <v>51</v>
      </c>
      <c r="N1391" t="str">
        <f t="shared" si="700"/>
        <v>Normal</v>
      </c>
      <c r="O1391">
        <v>2</v>
      </c>
      <c r="P1391" t="str">
        <f t="shared" si="701"/>
        <v>Ligera limitaciones</v>
      </c>
      <c r="Q1391">
        <v>0</v>
      </c>
      <c r="R1391" t="str">
        <f t="shared" si="702"/>
        <v>No tiene cetoacidosis</v>
      </c>
      <c r="S1391">
        <v>0</v>
      </c>
      <c r="T1391" t="str">
        <f t="shared" si="703"/>
        <v>No tiene Insuficiencia</v>
      </c>
      <c r="U1391">
        <v>1</v>
      </c>
      <c r="V1391" t="str">
        <f t="shared" si="704"/>
        <v>Hipertenso</v>
      </c>
      <c r="W1391">
        <v>0.7</v>
      </c>
      <c r="X1391" t="str">
        <f t="shared" si="693"/>
        <v>Normal</v>
      </c>
      <c r="Y1391">
        <v>32</v>
      </c>
      <c r="Z1391" t="str">
        <f t="shared" si="694"/>
        <v>Normal</v>
      </c>
      <c r="AA1391">
        <v>61</v>
      </c>
      <c r="AB1391" t="str">
        <f t="shared" si="705"/>
        <v>Funcion disminuida</v>
      </c>
      <c r="AC1391">
        <v>18</v>
      </c>
      <c r="AD1391" t="str">
        <f t="shared" si="706"/>
        <v>Normal</v>
      </c>
      <c r="AE1391">
        <v>16</v>
      </c>
      <c r="AF1391" t="str">
        <f t="shared" si="707"/>
        <v>Normal</v>
      </c>
      <c r="AG1391">
        <v>1915</v>
      </c>
      <c r="AH1391" t="str">
        <f t="shared" si="708"/>
        <v>Poliuria</v>
      </c>
      <c r="AI1391">
        <v>1</v>
      </c>
      <c r="AJ1391" t="str">
        <f t="shared" si="709"/>
        <v>Diabetico</v>
      </c>
      <c r="AK1391">
        <v>86</v>
      </c>
      <c r="AL1391" t="str">
        <f t="shared" si="710"/>
        <v>Normal</v>
      </c>
      <c r="AM1391">
        <v>6</v>
      </c>
      <c r="AN1391" t="str">
        <f t="shared" si="711"/>
        <v>Prediabetes</v>
      </c>
      <c r="AO1391">
        <v>186</v>
      </c>
      <c r="AP1391" t="str">
        <f t="shared" si="712"/>
        <v>Normal</v>
      </c>
      <c r="AQ1391">
        <v>87</v>
      </c>
      <c r="AR1391" t="str">
        <f t="shared" si="713"/>
        <v>Normal</v>
      </c>
      <c r="AS1391">
        <v>57</v>
      </c>
      <c r="AT1391" t="str">
        <f t="shared" si="714"/>
        <v>Bajo</v>
      </c>
      <c r="AU1391">
        <v>84</v>
      </c>
      <c r="AV1391" t="str">
        <f t="shared" si="715"/>
        <v>Normal</v>
      </c>
      <c r="AW1391">
        <v>141</v>
      </c>
      <c r="AX1391" t="str">
        <f t="shared" si="716"/>
        <v>Normal</v>
      </c>
      <c r="AY1391">
        <v>4.5</v>
      </c>
      <c r="AZ1391" t="str">
        <f t="shared" si="717"/>
        <v>Normal</v>
      </c>
      <c r="BA1391">
        <v>14.5</v>
      </c>
      <c r="BB1391" t="str">
        <f t="shared" si="695"/>
        <v>Normal</v>
      </c>
      <c r="BC1391">
        <v>8.9</v>
      </c>
      <c r="BD1391" t="str">
        <f t="shared" si="718"/>
        <v>Normal</v>
      </c>
      <c r="BE1391">
        <v>3.1</v>
      </c>
      <c r="BF1391" t="str">
        <f t="shared" si="719"/>
        <v>Normal</v>
      </c>
      <c r="BG1391">
        <v>0</v>
      </c>
      <c r="BH1391" t="str">
        <f t="shared" si="720"/>
        <v>No Toma ECA</v>
      </c>
      <c r="BI1391">
        <v>0</v>
      </c>
      <c r="BJ1391" t="str">
        <f t="shared" si="721"/>
        <v>No toma ARB</v>
      </c>
      <c r="BK1391">
        <v>1</v>
      </c>
      <c r="BL1391" t="str">
        <f t="shared" si="722"/>
        <v>Toma diureticos</v>
      </c>
      <c r="BM1391">
        <v>1</v>
      </c>
      <c r="BN1391" t="str">
        <f t="shared" si="723"/>
        <v>Toma estatinas</v>
      </c>
      <c r="BO1391">
        <v>0</v>
      </c>
      <c r="BP1391" t="str">
        <f t="shared" si="724"/>
        <v>Sano</v>
      </c>
      <c r="BQ1391">
        <v>1</v>
      </c>
      <c r="BR1391" t="str">
        <f t="shared" si="725"/>
        <v>Enfermedad cardiovascular</v>
      </c>
    </row>
    <row r="1392" spans="1:70" x14ac:dyDescent="0.25">
      <c r="A1392" t="s">
        <v>1392</v>
      </c>
      <c r="B1392">
        <v>57</v>
      </c>
      <c r="C1392" t="str">
        <f t="shared" si="696"/>
        <v>Adulto</v>
      </c>
      <c r="D1392" t="s">
        <v>1</v>
      </c>
      <c r="E1392">
        <v>19.100000000000001</v>
      </c>
      <c r="F1392" t="str">
        <f t="shared" si="697"/>
        <v>Peso Normal</v>
      </c>
      <c r="G1392">
        <v>0</v>
      </c>
      <c r="H1392" t="str">
        <f t="shared" si="698"/>
        <v>No tiene herencia</v>
      </c>
      <c r="I1392">
        <v>102</v>
      </c>
      <c r="J1392">
        <v>73</v>
      </c>
      <c r="K1392">
        <v>79</v>
      </c>
      <c r="L1392" t="str">
        <f t="shared" si="699"/>
        <v>Normal</v>
      </c>
      <c r="M1392">
        <v>51</v>
      </c>
      <c r="N1392" t="str">
        <f t="shared" si="700"/>
        <v>Normal</v>
      </c>
      <c r="O1392">
        <v>1</v>
      </c>
      <c r="P1392" t="str">
        <f t="shared" si="701"/>
        <v>Sin limitaciones</v>
      </c>
      <c r="Q1392">
        <v>0</v>
      </c>
      <c r="R1392" t="str">
        <f t="shared" si="702"/>
        <v>No tiene cetoacidosis</v>
      </c>
      <c r="S1392">
        <v>0</v>
      </c>
      <c r="T1392" t="str">
        <f t="shared" si="703"/>
        <v>No tiene Insuficiencia</v>
      </c>
      <c r="U1392">
        <v>0</v>
      </c>
      <c r="V1392" t="str">
        <f t="shared" si="704"/>
        <v>Normotenso</v>
      </c>
      <c r="W1392">
        <v>1.2</v>
      </c>
      <c r="X1392" t="str">
        <f t="shared" si="693"/>
        <v>Normal</v>
      </c>
      <c r="Y1392">
        <v>39</v>
      </c>
      <c r="Z1392" t="str">
        <f t="shared" si="694"/>
        <v>Normal</v>
      </c>
      <c r="AA1392">
        <v>71</v>
      </c>
      <c r="AB1392" t="str">
        <f t="shared" si="705"/>
        <v>Funcion disminuida</v>
      </c>
      <c r="AC1392">
        <v>24</v>
      </c>
      <c r="AD1392" t="str">
        <f t="shared" si="706"/>
        <v>Normal</v>
      </c>
      <c r="AE1392">
        <v>19</v>
      </c>
      <c r="AF1392" t="str">
        <f t="shared" si="707"/>
        <v>Normal</v>
      </c>
      <c r="AG1392">
        <v>1328</v>
      </c>
      <c r="AH1392" t="str">
        <f t="shared" si="708"/>
        <v>Poliuria</v>
      </c>
      <c r="AI1392">
        <v>0</v>
      </c>
      <c r="AJ1392" t="str">
        <f t="shared" si="709"/>
        <v>No Diabetico</v>
      </c>
      <c r="AK1392">
        <v>108</v>
      </c>
      <c r="AL1392" t="str">
        <f t="shared" si="710"/>
        <v>Prediabetes</v>
      </c>
      <c r="AM1392">
        <v>5.6</v>
      </c>
      <c r="AN1392" t="str">
        <f t="shared" si="711"/>
        <v>Normal</v>
      </c>
      <c r="AO1392">
        <v>191</v>
      </c>
      <c r="AP1392" t="str">
        <f t="shared" si="712"/>
        <v>Normal</v>
      </c>
      <c r="AQ1392">
        <v>111</v>
      </c>
      <c r="AR1392" t="str">
        <f t="shared" si="713"/>
        <v>Casi normal</v>
      </c>
      <c r="AS1392">
        <v>51</v>
      </c>
      <c r="AT1392" t="str">
        <f t="shared" si="714"/>
        <v>Bajo</v>
      </c>
      <c r="AU1392">
        <v>109</v>
      </c>
      <c r="AV1392" t="str">
        <f t="shared" si="715"/>
        <v>Normal</v>
      </c>
      <c r="AW1392">
        <v>145</v>
      </c>
      <c r="AX1392" t="str">
        <f t="shared" si="716"/>
        <v>Normal</v>
      </c>
      <c r="AY1392">
        <v>3.5</v>
      </c>
      <c r="AZ1392" t="str">
        <f t="shared" si="717"/>
        <v>Normal</v>
      </c>
      <c r="BA1392">
        <v>13.1</v>
      </c>
      <c r="BB1392" t="str">
        <f t="shared" si="695"/>
        <v>Baja</v>
      </c>
      <c r="BC1392">
        <v>8.9</v>
      </c>
      <c r="BD1392" t="str">
        <f t="shared" si="718"/>
        <v>Normal</v>
      </c>
      <c r="BE1392">
        <v>2.8</v>
      </c>
      <c r="BF1392" t="str">
        <f t="shared" si="719"/>
        <v>Normal</v>
      </c>
      <c r="BG1392">
        <v>0</v>
      </c>
      <c r="BH1392" t="str">
        <f t="shared" si="720"/>
        <v>No Toma ECA</v>
      </c>
      <c r="BI1392">
        <v>0</v>
      </c>
      <c r="BJ1392" t="str">
        <f t="shared" si="721"/>
        <v>No toma ARB</v>
      </c>
      <c r="BK1392">
        <v>0</v>
      </c>
      <c r="BL1392" t="str">
        <f t="shared" si="722"/>
        <v>No toma diureticos</v>
      </c>
      <c r="BM1392">
        <v>0</v>
      </c>
      <c r="BN1392" t="str">
        <f t="shared" si="723"/>
        <v>No toma estatinas</v>
      </c>
      <c r="BO1392">
        <v>0</v>
      </c>
      <c r="BP1392" t="str">
        <f t="shared" si="724"/>
        <v>Sano</v>
      </c>
      <c r="BQ1392">
        <v>1</v>
      </c>
      <c r="BR1392" t="str">
        <f t="shared" si="725"/>
        <v>Enfermedad cardiovascular</v>
      </c>
    </row>
    <row r="1393" spans="1:70" x14ac:dyDescent="0.25">
      <c r="A1393" t="s">
        <v>1393</v>
      </c>
      <c r="B1393">
        <v>56</v>
      </c>
      <c r="C1393" t="str">
        <f t="shared" si="696"/>
        <v>Adulto</v>
      </c>
      <c r="D1393" t="s">
        <v>1</v>
      </c>
      <c r="E1393">
        <v>25.8</v>
      </c>
      <c r="F1393" t="str">
        <f t="shared" si="697"/>
        <v>Sobrepeso</v>
      </c>
      <c r="G1393">
        <v>0</v>
      </c>
      <c r="H1393" t="str">
        <f t="shared" si="698"/>
        <v>No tiene herencia</v>
      </c>
      <c r="I1393">
        <v>135</v>
      </c>
      <c r="J1393">
        <v>71</v>
      </c>
      <c r="K1393">
        <v>82</v>
      </c>
      <c r="L1393" t="str">
        <f t="shared" si="699"/>
        <v>Normal</v>
      </c>
      <c r="M1393">
        <v>60</v>
      </c>
      <c r="N1393" t="str">
        <f t="shared" si="700"/>
        <v>Normal</v>
      </c>
      <c r="O1393">
        <v>2</v>
      </c>
      <c r="P1393" t="str">
        <f t="shared" si="701"/>
        <v>Ligera limitaciones</v>
      </c>
      <c r="Q1393">
        <v>0</v>
      </c>
      <c r="R1393" t="str">
        <f t="shared" si="702"/>
        <v>No tiene cetoacidosis</v>
      </c>
      <c r="S1393">
        <v>0</v>
      </c>
      <c r="T1393" t="str">
        <f t="shared" si="703"/>
        <v>No tiene Insuficiencia</v>
      </c>
      <c r="U1393">
        <v>0</v>
      </c>
      <c r="V1393" t="str">
        <f t="shared" si="704"/>
        <v>Normotenso</v>
      </c>
      <c r="W1393">
        <v>1.2</v>
      </c>
      <c r="X1393" t="str">
        <f t="shared" si="693"/>
        <v>Normal</v>
      </c>
      <c r="Y1393">
        <v>20</v>
      </c>
      <c r="Z1393" t="str">
        <f t="shared" si="694"/>
        <v>Normal</v>
      </c>
      <c r="AA1393">
        <v>66</v>
      </c>
      <c r="AB1393" t="str">
        <f t="shared" si="705"/>
        <v>Funcion disminuida</v>
      </c>
      <c r="AC1393">
        <v>16</v>
      </c>
      <c r="AD1393" t="str">
        <f t="shared" si="706"/>
        <v>Normal</v>
      </c>
      <c r="AE1393">
        <v>11</v>
      </c>
      <c r="AF1393" t="str">
        <f t="shared" si="707"/>
        <v>Normal</v>
      </c>
      <c r="AG1393">
        <v>1998</v>
      </c>
      <c r="AH1393" t="str">
        <f t="shared" si="708"/>
        <v>Poliuria</v>
      </c>
      <c r="AI1393">
        <v>1</v>
      </c>
      <c r="AJ1393" t="str">
        <f t="shared" si="709"/>
        <v>Diabetico</v>
      </c>
      <c r="AK1393">
        <v>101</v>
      </c>
      <c r="AL1393" t="str">
        <f t="shared" si="710"/>
        <v>Prediabetes</v>
      </c>
      <c r="AM1393">
        <v>6.2</v>
      </c>
      <c r="AN1393" t="str">
        <f t="shared" si="711"/>
        <v>Prediabetes</v>
      </c>
      <c r="AO1393">
        <v>210</v>
      </c>
      <c r="AP1393" t="str">
        <f t="shared" si="712"/>
        <v>Alto</v>
      </c>
      <c r="AQ1393">
        <v>112</v>
      </c>
      <c r="AR1393" t="str">
        <f t="shared" si="713"/>
        <v>Casi normal</v>
      </c>
      <c r="AS1393">
        <v>47</v>
      </c>
      <c r="AT1393" t="str">
        <f t="shared" si="714"/>
        <v>Bajo</v>
      </c>
      <c r="AU1393">
        <v>82</v>
      </c>
      <c r="AV1393" t="str">
        <f t="shared" si="715"/>
        <v>Normal</v>
      </c>
      <c r="AW1393">
        <v>142</v>
      </c>
      <c r="AX1393" t="str">
        <f t="shared" si="716"/>
        <v>Normal</v>
      </c>
      <c r="AY1393">
        <v>4.0999999999999996</v>
      </c>
      <c r="AZ1393" t="str">
        <f t="shared" si="717"/>
        <v>Normal</v>
      </c>
      <c r="BA1393">
        <v>15.4</v>
      </c>
      <c r="BB1393" t="str">
        <f t="shared" si="695"/>
        <v>Normal</v>
      </c>
      <c r="BC1393">
        <v>9.6999999999999993</v>
      </c>
      <c r="BD1393" t="str">
        <f t="shared" si="718"/>
        <v>Normal</v>
      </c>
      <c r="BE1393">
        <v>3</v>
      </c>
      <c r="BF1393" t="str">
        <f t="shared" si="719"/>
        <v>Normal</v>
      </c>
      <c r="BG1393">
        <v>1</v>
      </c>
      <c r="BH1393" t="str">
        <f t="shared" si="720"/>
        <v>Toma ECA</v>
      </c>
      <c r="BI1393">
        <v>0</v>
      </c>
      <c r="BJ1393" t="str">
        <f t="shared" si="721"/>
        <v>No toma ARB</v>
      </c>
      <c r="BK1393">
        <v>1</v>
      </c>
      <c r="BL1393" t="str">
        <f t="shared" si="722"/>
        <v>Toma diureticos</v>
      </c>
      <c r="BM1393">
        <v>0</v>
      </c>
      <c r="BN1393" t="str">
        <f t="shared" si="723"/>
        <v>No toma estatinas</v>
      </c>
      <c r="BO1393">
        <v>0</v>
      </c>
      <c r="BP1393" t="str">
        <f t="shared" si="724"/>
        <v>Sano</v>
      </c>
      <c r="BQ1393">
        <v>0</v>
      </c>
      <c r="BR1393" t="str">
        <f t="shared" si="725"/>
        <v>Sano</v>
      </c>
    </row>
    <row r="1394" spans="1:70" x14ac:dyDescent="0.25">
      <c r="A1394" t="s">
        <v>1394</v>
      </c>
      <c r="B1394">
        <v>80</v>
      </c>
      <c r="C1394" t="str">
        <f t="shared" si="696"/>
        <v>Adulto Mayor</v>
      </c>
      <c r="D1394" t="s">
        <v>6</v>
      </c>
      <c r="E1394">
        <v>37.799999999999997</v>
      </c>
      <c r="F1394" t="str">
        <f t="shared" si="697"/>
        <v>Obesidad II</v>
      </c>
      <c r="G1394">
        <v>1</v>
      </c>
      <c r="H1394" t="str">
        <f t="shared" si="698"/>
        <v>Tiene herencia</v>
      </c>
      <c r="I1394">
        <v>149</v>
      </c>
      <c r="J1394">
        <v>93</v>
      </c>
      <c r="K1394">
        <v>97</v>
      </c>
      <c r="L1394" t="str">
        <f t="shared" si="699"/>
        <v>Normal</v>
      </c>
      <c r="M1394">
        <v>27</v>
      </c>
      <c r="N1394" t="str">
        <f t="shared" si="700"/>
        <v>Reducida</v>
      </c>
      <c r="O1394">
        <v>2</v>
      </c>
      <c r="P1394" t="str">
        <f t="shared" si="701"/>
        <v>Ligera limitaciones</v>
      </c>
      <c r="Q1394">
        <v>1</v>
      </c>
      <c r="R1394" t="str">
        <f t="shared" si="702"/>
        <v>Tiene cetoacidosis</v>
      </c>
      <c r="S1394">
        <v>0</v>
      </c>
      <c r="T1394" t="str">
        <f t="shared" si="703"/>
        <v>No tiene Insuficiencia</v>
      </c>
      <c r="U1394">
        <v>1</v>
      </c>
      <c r="V1394" t="str">
        <f t="shared" si="704"/>
        <v>Hipertenso</v>
      </c>
      <c r="W1394">
        <v>3.4</v>
      </c>
      <c r="X1394" t="str">
        <f t="shared" si="693"/>
        <v>Alto</v>
      </c>
      <c r="Y1394">
        <v>109</v>
      </c>
      <c r="Z1394" t="str">
        <f t="shared" si="694"/>
        <v>Riesgo</v>
      </c>
      <c r="AA1394">
        <v>51</v>
      </c>
      <c r="AB1394" t="str">
        <f t="shared" si="705"/>
        <v>Funcion disminuida moderada</v>
      </c>
      <c r="AC1394">
        <v>2487</v>
      </c>
      <c r="AD1394" t="str">
        <f t="shared" si="706"/>
        <v>Proteinuria</v>
      </c>
      <c r="AE1394">
        <v>2238</v>
      </c>
      <c r="AF1394" t="str">
        <f t="shared" si="707"/>
        <v>Macroalbuminuria</v>
      </c>
      <c r="AG1394">
        <v>361</v>
      </c>
      <c r="AH1394" t="str">
        <f t="shared" si="708"/>
        <v>Oliguria</v>
      </c>
      <c r="AI1394">
        <v>0</v>
      </c>
      <c r="AJ1394" t="str">
        <f t="shared" si="709"/>
        <v>No Diabetico</v>
      </c>
      <c r="AK1394">
        <v>175</v>
      </c>
      <c r="AL1394" t="str">
        <f t="shared" si="710"/>
        <v>Diabetes</v>
      </c>
      <c r="AM1394">
        <v>8.5</v>
      </c>
      <c r="AN1394" t="str">
        <f t="shared" si="711"/>
        <v>Diabetes</v>
      </c>
      <c r="AO1394">
        <v>233</v>
      </c>
      <c r="AP1394" t="str">
        <f t="shared" si="712"/>
        <v>Alto</v>
      </c>
      <c r="AQ1394">
        <v>206</v>
      </c>
      <c r="AR1394" t="str">
        <f t="shared" si="713"/>
        <v>Muy alto</v>
      </c>
      <c r="AS1394">
        <v>42</v>
      </c>
      <c r="AT1394" t="str">
        <f t="shared" si="714"/>
        <v>Bajo</v>
      </c>
      <c r="AU1394">
        <v>208</v>
      </c>
      <c r="AV1394" t="str">
        <f t="shared" si="715"/>
        <v>Alto</v>
      </c>
      <c r="AW1394">
        <v>130</v>
      </c>
      <c r="AX1394" t="str">
        <f t="shared" si="716"/>
        <v>Bajo</v>
      </c>
      <c r="AY1394">
        <v>6.4</v>
      </c>
      <c r="AZ1394" t="str">
        <f t="shared" si="717"/>
        <v>Alto</v>
      </c>
      <c r="BA1394">
        <v>7.5</v>
      </c>
      <c r="BB1394" t="str">
        <f t="shared" si="695"/>
        <v>Baja</v>
      </c>
      <c r="BC1394">
        <v>7.9</v>
      </c>
      <c r="BD1394" t="str">
        <f t="shared" si="718"/>
        <v>Bajo</v>
      </c>
      <c r="BE1394">
        <v>6</v>
      </c>
      <c r="BF1394" t="str">
        <f t="shared" si="719"/>
        <v>Alto</v>
      </c>
      <c r="BG1394">
        <v>1</v>
      </c>
      <c r="BH1394" t="str">
        <f t="shared" si="720"/>
        <v>Toma ECA</v>
      </c>
      <c r="BI1394">
        <v>1</v>
      </c>
      <c r="BJ1394" t="str">
        <f t="shared" si="721"/>
        <v>Toma ARB</v>
      </c>
      <c r="BK1394">
        <v>0</v>
      </c>
      <c r="BL1394" t="str">
        <f t="shared" si="722"/>
        <v>No toma diureticos</v>
      </c>
      <c r="BM1394">
        <v>1</v>
      </c>
      <c r="BN1394" t="str">
        <f t="shared" si="723"/>
        <v>Toma estatinas</v>
      </c>
      <c r="BO1394">
        <v>1</v>
      </c>
      <c r="BP1394" t="str">
        <f t="shared" si="724"/>
        <v>Enfermedad renal</v>
      </c>
      <c r="BQ1394">
        <v>0</v>
      </c>
      <c r="BR1394" t="str">
        <f t="shared" si="725"/>
        <v>Sano</v>
      </c>
    </row>
    <row r="1395" spans="1:70" x14ac:dyDescent="0.25">
      <c r="A1395" t="s">
        <v>1395</v>
      </c>
      <c r="B1395">
        <v>76</v>
      </c>
      <c r="C1395" t="str">
        <f t="shared" si="696"/>
        <v>Adulto Mayor</v>
      </c>
      <c r="D1395" t="s">
        <v>6</v>
      </c>
      <c r="E1395">
        <v>29.7</v>
      </c>
      <c r="F1395" t="str">
        <f t="shared" si="697"/>
        <v>Sobrepeso</v>
      </c>
      <c r="G1395">
        <v>0</v>
      </c>
      <c r="H1395" t="str">
        <f t="shared" si="698"/>
        <v>No tiene herencia</v>
      </c>
      <c r="I1395">
        <v>173</v>
      </c>
      <c r="J1395">
        <v>109</v>
      </c>
      <c r="K1395">
        <v>87</v>
      </c>
      <c r="L1395" t="str">
        <f t="shared" si="699"/>
        <v>Normal</v>
      </c>
      <c r="M1395">
        <v>39</v>
      </c>
      <c r="N1395" t="str">
        <f t="shared" si="700"/>
        <v>Reducida</v>
      </c>
      <c r="O1395">
        <v>2</v>
      </c>
      <c r="P1395" t="str">
        <f t="shared" si="701"/>
        <v>Ligera limitaciones</v>
      </c>
      <c r="Q1395">
        <v>0</v>
      </c>
      <c r="R1395" t="str">
        <f t="shared" si="702"/>
        <v>No tiene cetoacidosis</v>
      </c>
      <c r="S1395">
        <v>0</v>
      </c>
      <c r="T1395" t="str">
        <f t="shared" si="703"/>
        <v>No tiene Insuficiencia</v>
      </c>
      <c r="U1395">
        <v>1</v>
      </c>
      <c r="V1395" t="str">
        <f t="shared" si="704"/>
        <v>Hipertenso</v>
      </c>
      <c r="W1395">
        <v>3.1</v>
      </c>
      <c r="X1395" t="str">
        <f t="shared" si="693"/>
        <v>Alto</v>
      </c>
      <c r="Y1395">
        <v>56</v>
      </c>
      <c r="Z1395" t="str">
        <f t="shared" si="694"/>
        <v>Elevado</v>
      </c>
      <c r="AA1395">
        <v>50</v>
      </c>
      <c r="AB1395" t="str">
        <f t="shared" si="705"/>
        <v>Funcion disminuida moderada</v>
      </c>
      <c r="AC1395">
        <v>595</v>
      </c>
      <c r="AD1395" t="str">
        <f t="shared" si="706"/>
        <v>Proteinuria</v>
      </c>
      <c r="AE1395">
        <v>476</v>
      </c>
      <c r="AF1395" t="str">
        <f t="shared" si="707"/>
        <v>Macroalbuminuria</v>
      </c>
      <c r="AG1395">
        <v>702</v>
      </c>
      <c r="AH1395" t="str">
        <f t="shared" si="708"/>
        <v>Poliuria</v>
      </c>
      <c r="AI1395">
        <v>0</v>
      </c>
      <c r="AJ1395" t="str">
        <f t="shared" si="709"/>
        <v>No Diabetico</v>
      </c>
      <c r="AK1395">
        <v>132</v>
      </c>
      <c r="AL1395" t="str">
        <f t="shared" si="710"/>
        <v>Diabetes</v>
      </c>
      <c r="AM1395">
        <v>8.9</v>
      </c>
      <c r="AN1395" t="str">
        <f t="shared" si="711"/>
        <v>Diabetes</v>
      </c>
      <c r="AO1395">
        <v>315</v>
      </c>
      <c r="AP1395" t="str">
        <f t="shared" si="712"/>
        <v>Riesgo</v>
      </c>
      <c r="AQ1395">
        <v>171</v>
      </c>
      <c r="AR1395" t="str">
        <f t="shared" si="713"/>
        <v>Alto</v>
      </c>
      <c r="AS1395">
        <v>37</v>
      </c>
      <c r="AT1395" t="str">
        <f t="shared" si="714"/>
        <v>Bajo</v>
      </c>
      <c r="AU1395">
        <v>332</v>
      </c>
      <c r="AV1395" t="str">
        <f t="shared" si="715"/>
        <v>Alto</v>
      </c>
      <c r="AW1395">
        <v>136</v>
      </c>
      <c r="AX1395" t="str">
        <f t="shared" si="716"/>
        <v>Normal</v>
      </c>
      <c r="AY1395">
        <v>6.7</v>
      </c>
      <c r="AZ1395" t="str">
        <f t="shared" si="717"/>
        <v>Alto</v>
      </c>
      <c r="BA1395">
        <v>11</v>
      </c>
      <c r="BB1395" t="str">
        <f t="shared" si="695"/>
        <v>Baja</v>
      </c>
      <c r="BC1395">
        <v>8.6999999999999993</v>
      </c>
      <c r="BD1395" t="str">
        <f t="shared" si="718"/>
        <v>Normal</v>
      </c>
      <c r="BE1395">
        <v>4.5999999999999996</v>
      </c>
      <c r="BF1395" t="str">
        <f t="shared" si="719"/>
        <v>Alto</v>
      </c>
      <c r="BG1395">
        <v>0</v>
      </c>
      <c r="BH1395" t="str">
        <f t="shared" si="720"/>
        <v>No Toma ECA</v>
      </c>
      <c r="BI1395">
        <v>1</v>
      </c>
      <c r="BJ1395" t="str">
        <f t="shared" si="721"/>
        <v>Toma ARB</v>
      </c>
      <c r="BK1395">
        <v>1</v>
      </c>
      <c r="BL1395" t="str">
        <f t="shared" si="722"/>
        <v>Toma diureticos</v>
      </c>
      <c r="BM1395">
        <v>1</v>
      </c>
      <c r="BN1395" t="str">
        <f t="shared" si="723"/>
        <v>Toma estatinas</v>
      </c>
      <c r="BO1395">
        <v>1</v>
      </c>
      <c r="BP1395" t="str">
        <f t="shared" si="724"/>
        <v>Enfermedad renal</v>
      </c>
      <c r="BQ1395">
        <v>0</v>
      </c>
      <c r="BR1395" t="str">
        <f t="shared" si="725"/>
        <v>Sano</v>
      </c>
    </row>
    <row r="1396" spans="1:70" x14ac:dyDescent="0.25">
      <c r="A1396" t="s">
        <v>1396</v>
      </c>
      <c r="B1396">
        <v>59</v>
      </c>
      <c r="C1396" t="str">
        <f t="shared" si="696"/>
        <v>Adulto</v>
      </c>
      <c r="D1396" t="s">
        <v>1</v>
      </c>
      <c r="E1396">
        <v>25.5</v>
      </c>
      <c r="F1396" t="str">
        <f t="shared" si="697"/>
        <v>Sobrepeso</v>
      </c>
      <c r="G1396">
        <v>1</v>
      </c>
      <c r="H1396" t="str">
        <f t="shared" si="698"/>
        <v>Tiene herencia</v>
      </c>
      <c r="I1396">
        <v>111</v>
      </c>
      <c r="J1396">
        <v>74</v>
      </c>
      <c r="K1396">
        <v>81</v>
      </c>
      <c r="L1396" t="str">
        <f t="shared" si="699"/>
        <v>Normal</v>
      </c>
      <c r="M1396">
        <v>63</v>
      </c>
      <c r="N1396" t="str">
        <f t="shared" si="700"/>
        <v>Normal</v>
      </c>
      <c r="O1396">
        <v>2</v>
      </c>
      <c r="P1396" t="str">
        <f t="shared" si="701"/>
        <v>Ligera limitaciones</v>
      </c>
      <c r="Q1396">
        <v>0</v>
      </c>
      <c r="R1396" t="str">
        <f t="shared" si="702"/>
        <v>No tiene cetoacidosis</v>
      </c>
      <c r="S1396">
        <v>0</v>
      </c>
      <c r="T1396" t="str">
        <f t="shared" si="703"/>
        <v>No tiene Insuficiencia</v>
      </c>
      <c r="U1396">
        <v>1</v>
      </c>
      <c r="V1396" t="str">
        <f t="shared" si="704"/>
        <v>Hipertenso</v>
      </c>
      <c r="W1396">
        <v>1.2</v>
      </c>
      <c r="X1396" t="str">
        <f t="shared" si="693"/>
        <v>Normal</v>
      </c>
      <c r="Y1396">
        <v>27</v>
      </c>
      <c r="Z1396" t="str">
        <f t="shared" si="694"/>
        <v>Normal</v>
      </c>
      <c r="AA1396">
        <v>112</v>
      </c>
      <c r="AB1396" t="str">
        <f t="shared" si="705"/>
        <v>Normal</v>
      </c>
      <c r="AC1396">
        <v>25</v>
      </c>
      <c r="AD1396" t="str">
        <f t="shared" si="706"/>
        <v>Normal</v>
      </c>
      <c r="AE1396">
        <v>20</v>
      </c>
      <c r="AF1396" t="str">
        <f t="shared" si="707"/>
        <v>Normal</v>
      </c>
      <c r="AG1396">
        <v>2424</v>
      </c>
      <c r="AH1396" t="str">
        <f t="shared" si="708"/>
        <v>Poliuria</v>
      </c>
      <c r="AI1396">
        <v>0</v>
      </c>
      <c r="AJ1396" t="str">
        <f t="shared" si="709"/>
        <v>No Diabetico</v>
      </c>
      <c r="AK1396">
        <v>116</v>
      </c>
      <c r="AL1396" t="str">
        <f t="shared" si="710"/>
        <v>Prediabetes</v>
      </c>
      <c r="AM1396">
        <v>6.2</v>
      </c>
      <c r="AN1396" t="str">
        <f t="shared" si="711"/>
        <v>Prediabetes</v>
      </c>
      <c r="AO1396">
        <v>219</v>
      </c>
      <c r="AP1396" t="str">
        <f t="shared" si="712"/>
        <v>Alto</v>
      </c>
      <c r="AQ1396">
        <v>94</v>
      </c>
      <c r="AR1396" t="str">
        <f t="shared" si="713"/>
        <v>Normal</v>
      </c>
      <c r="AS1396">
        <v>48</v>
      </c>
      <c r="AT1396" t="str">
        <f t="shared" si="714"/>
        <v>Bajo</v>
      </c>
      <c r="AU1396">
        <v>119</v>
      </c>
      <c r="AV1396" t="str">
        <f t="shared" si="715"/>
        <v>Normal</v>
      </c>
      <c r="AW1396">
        <v>141</v>
      </c>
      <c r="AX1396" t="str">
        <f t="shared" si="716"/>
        <v>Normal</v>
      </c>
      <c r="AY1396">
        <v>4.2</v>
      </c>
      <c r="AZ1396" t="str">
        <f t="shared" si="717"/>
        <v>Normal</v>
      </c>
      <c r="BA1396">
        <v>13.9</v>
      </c>
      <c r="BB1396" t="str">
        <f t="shared" si="695"/>
        <v>Normal</v>
      </c>
      <c r="BC1396">
        <v>9.1</v>
      </c>
      <c r="BD1396" t="str">
        <f t="shared" si="718"/>
        <v>Normal</v>
      </c>
      <c r="BE1396">
        <v>3</v>
      </c>
      <c r="BF1396" t="str">
        <f t="shared" si="719"/>
        <v>Normal</v>
      </c>
      <c r="BG1396">
        <v>1</v>
      </c>
      <c r="BH1396" t="str">
        <f t="shared" si="720"/>
        <v>Toma ECA</v>
      </c>
      <c r="BI1396">
        <v>0</v>
      </c>
      <c r="BJ1396" t="str">
        <f t="shared" si="721"/>
        <v>No toma ARB</v>
      </c>
      <c r="BK1396">
        <v>0</v>
      </c>
      <c r="BL1396" t="str">
        <f t="shared" si="722"/>
        <v>No toma diureticos</v>
      </c>
      <c r="BM1396">
        <v>1</v>
      </c>
      <c r="BN1396" t="str">
        <f t="shared" si="723"/>
        <v>Toma estatinas</v>
      </c>
      <c r="BO1396">
        <v>0</v>
      </c>
      <c r="BP1396" t="str">
        <f t="shared" si="724"/>
        <v>Sano</v>
      </c>
      <c r="BQ1396">
        <v>0</v>
      </c>
      <c r="BR1396" t="str">
        <f t="shared" si="725"/>
        <v>Sano</v>
      </c>
    </row>
    <row r="1397" spans="1:70" x14ac:dyDescent="0.25">
      <c r="A1397" t="s">
        <v>1397</v>
      </c>
      <c r="B1397">
        <v>58</v>
      </c>
      <c r="C1397" t="str">
        <f t="shared" si="696"/>
        <v>Adulto</v>
      </c>
      <c r="D1397" t="s">
        <v>6</v>
      </c>
      <c r="E1397">
        <v>24.9</v>
      </c>
      <c r="F1397" t="str">
        <f t="shared" si="697"/>
        <v>Peso Normal</v>
      </c>
      <c r="G1397">
        <v>1</v>
      </c>
      <c r="H1397" t="str">
        <f t="shared" si="698"/>
        <v>Tiene herencia</v>
      </c>
      <c r="I1397">
        <v>119</v>
      </c>
      <c r="J1397">
        <v>78</v>
      </c>
      <c r="K1397">
        <v>84</v>
      </c>
      <c r="L1397" t="str">
        <f t="shared" si="699"/>
        <v>Normal</v>
      </c>
      <c r="M1397">
        <v>55</v>
      </c>
      <c r="N1397" t="str">
        <f t="shared" si="700"/>
        <v>Normal</v>
      </c>
      <c r="O1397">
        <v>1</v>
      </c>
      <c r="P1397" t="str">
        <f t="shared" si="701"/>
        <v>Sin limitaciones</v>
      </c>
      <c r="Q1397">
        <v>0</v>
      </c>
      <c r="R1397" t="str">
        <f t="shared" si="702"/>
        <v>No tiene cetoacidosis</v>
      </c>
      <c r="S1397">
        <v>0</v>
      </c>
      <c r="T1397" t="str">
        <f t="shared" si="703"/>
        <v>No tiene Insuficiencia</v>
      </c>
      <c r="U1397">
        <v>0</v>
      </c>
      <c r="V1397" t="str">
        <f t="shared" si="704"/>
        <v>Normotenso</v>
      </c>
      <c r="W1397">
        <v>0.8</v>
      </c>
      <c r="X1397" t="str">
        <f t="shared" si="693"/>
        <v>Normal</v>
      </c>
      <c r="Y1397">
        <v>19</v>
      </c>
      <c r="Z1397" t="str">
        <f t="shared" si="694"/>
        <v>Normal</v>
      </c>
      <c r="AA1397">
        <v>78</v>
      </c>
      <c r="AB1397" t="str">
        <f t="shared" si="705"/>
        <v>Funcion disminuida</v>
      </c>
      <c r="AC1397">
        <v>25</v>
      </c>
      <c r="AD1397" t="str">
        <f t="shared" si="706"/>
        <v>Normal</v>
      </c>
      <c r="AE1397">
        <v>22</v>
      </c>
      <c r="AF1397" t="str">
        <f t="shared" si="707"/>
        <v>Normal</v>
      </c>
      <c r="AG1397">
        <v>2311</v>
      </c>
      <c r="AH1397" t="str">
        <f t="shared" si="708"/>
        <v>Poliuria</v>
      </c>
      <c r="AI1397">
        <v>0</v>
      </c>
      <c r="AJ1397" t="str">
        <f t="shared" si="709"/>
        <v>No Diabetico</v>
      </c>
      <c r="AK1397">
        <v>91</v>
      </c>
      <c r="AL1397" t="str">
        <f t="shared" si="710"/>
        <v>Normal</v>
      </c>
      <c r="AM1397">
        <v>5.9</v>
      </c>
      <c r="AN1397" t="str">
        <f t="shared" si="711"/>
        <v>Prediabetes</v>
      </c>
      <c r="AO1397">
        <v>172</v>
      </c>
      <c r="AP1397" t="str">
        <f t="shared" si="712"/>
        <v>Normal</v>
      </c>
      <c r="AQ1397">
        <v>105</v>
      </c>
      <c r="AR1397" t="str">
        <f t="shared" si="713"/>
        <v>Casi normal</v>
      </c>
      <c r="AS1397">
        <v>54</v>
      </c>
      <c r="AT1397" t="str">
        <f t="shared" si="714"/>
        <v>Bajo</v>
      </c>
      <c r="AU1397">
        <v>91</v>
      </c>
      <c r="AV1397" t="str">
        <f t="shared" si="715"/>
        <v>Normal</v>
      </c>
      <c r="AW1397">
        <v>138</v>
      </c>
      <c r="AX1397" t="str">
        <f t="shared" si="716"/>
        <v>Normal</v>
      </c>
      <c r="AY1397">
        <v>4.5999999999999996</v>
      </c>
      <c r="AZ1397" t="str">
        <f t="shared" si="717"/>
        <v>Normal</v>
      </c>
      <c r="BA1397">
        <v>14.7</v>
      </c>
      <c r="BB1397" t="str">
        <f t="shared" si="695"/>
        <v>Normal</v>
      </c>
      <c r="BC1397">
        <v>9.1999999999999993</v>
      </c>
      <c r="BD1397" t="str">
        <f t="shared" si="718"/>
        <v>Normal</v>
      </c>
      <c r="BE1397">
        <v>4</v>
      </c>
      <c r="BF1397" t="str">
        <f t="shared" si="719"/>
        <v>Normal</v>
      </c>
      <c r="BG1397">
        <v>0</v>
      </c>
      <c r="BH1397" t="str">
        <f t="shared" si="720"/>
        <v>No Toma ECA</v>
      </c>
      <c r="BI1397">
        <v>1</v>
      </c>
      <c r="BJ1397" t="str">
        <f t="shared" si="721"/>
        <v>Toma ARB</v>
      </c>
      <c r="BK1397">
        <v>0</v>
      </c>
      <c r="BL1397" t="str">
        <f t="shared" si="722"/>
        <v>No toma diureticos</v>
      </c>
      <c r="BM1397">
        <v>1</v>
      </c>
      <c r="BN1397" t="str">
        <f t="shared" si="723"/>
        <v>Toma estatinas</v>
      </c>
      <c r="BO1397">
        <v>0</v>
      </c>
      <c r="BP1397" t="str">
        <f t="shared" si="724"/>
        <v>Sano</v>
      </c>
      <c r="BQ1397">
        <v>1</v>
      </c>
      <c r="BR1397" t="str">
        <f t="shared" si="725"/>
        <v>Enfermedad cardiovascular</v>
      </c>
    </row>
    <row r="1398" spans="1:70" x14ac:dyDescent="0.25">
      <c r="A1398" t="s">
        <v>1398</v>
      </c>
      <c r="B1398">
        <v>34</v>
      </c>
      <c r="C1398" t="str">
        <f t="shared" si="696"/>
        <v>Adulto</v>
      </c>
      <c r="D1398" t="s">
        <v>6</v>
      </c>
      <c r="E1398">
        <v>21.3</v>
      </c>
      <c r="F1398" t="str">
        <f t="shared" si="697"/>
        <v>Peso Normal</v>
      </c>
      <c r="G1398">
        <v>0</v>
      </c>
      <c r="H1398" t="str">
        <f t="shared" si="698"/>
        <v>No tiene herencia</v>
      </c>
      <c r="I1398">
        <v>134</v>
      </c>
      <c r="J1398">
        <v>78</v>
      </c>
      <c r="K1398">
        <v>78</v>
      </c>
      <c r="L1398" t="str">
        <f t="shared" si="699"/>
        <v>Normal</v>
      </c>
      <c r="M1398">
        <v>61</v>
      </c>
      <c r="N1398" t="str">
        <f t="shared" si="700"/>
        <v>Normal</v>
      </c>
      <c r="O1398">
        <v>2</v>
      </c>
      <c r="P1398" t="str">
        <f t="shared" si="701"/>
        <v>Ligera limitaciones</v>
      </c>
      <c r="Q1398">
        <v>0</v>
      </c>
      <c r="R1398" t="str">
        <f t="shared" si="702"/>
        <v>No tiene cetoacidosis</v>
      </c>
      <c r="S1398">
        <v>0</v>
      </c>
      <c r="T1398" t="str">
        <f t="shared" si="703"/>
        <v>No tiene Insuficiencia</v>
      </c>
      <c r="U1398">
        <v>0</v>
      </c>
      <c r="V1398" t="str">
        <f t="shared" si="704"/>
        <v>Normotenso</v>
      </c>
      <c r="W1398">
        <v>1</v>
      </c>
      <c r="X1398" t="str">
        <f t="shared" si="693"/>
        <v>Normal</v>
      </c>
      <c r="Y1398">
        <v>21</v>
      </c>
      <c r="Z1398" t="str">
        <f t="shared" si="694"/>
        <v>Normal</v>
      </c>
      <c r="AA1398">
        <v>104</v>
      </c>
      <c r="AB1398" t="str">
        <f t="shared" si="705"/>
        <v>Normal</v>
      </c>
      <c r="AC1398">
        <v>13</v>
      </c>
      <c r="AD1398" t="str">
        <f t="shared" si="706"/>
        <v>Normal</v>
      </c>
      <c r="AE1398">
        <v>9</v>
      </c>
      <c r="AF1398" t="str">
        <f t="shared" si="707"/>
        <v>Normal</v>
      </c>
      <c r="AG1398">
        <v>1387</v>
      </c>
      <c r="AH1398" t="str">
        <f t="shared" si="708"/>
        <v>Poliuria</v>
      </c>
      <c r="AI1398">
        <v>0</v>
      </c>
      <c r="AJ1398" t="str">
        <f t="shared" si="709"/>
        <v>No Diabetico</v>
      </c>
      <c r="AK1398">
        <v>83</v>
      </c>
      <c r="AL1398" t="str">
        <f t="shared" si="710"/>
        <v>Normal</v>
      </c>
      <c r="AM1398">
        <v>4.8</v>
      </c>
      <c r="AN1398" t="str">
        <f t="shared" si="711"/>
        <v>Normal</v>
      </c>
      <c r="AO1398">
        <v>164</v>
      </c>
      <c r="AP1398" t="str">
        <f t="shared" si="712"/>
        <v>Normal</v>
      </c>
      <c r="AQ1398">
        <v>125</v>
      </c>
      <c r="AR1398" t="str">
        <f t="shared" si="713"/>
        <v>Casi normal</v>
      </c>
      <c r="AS1398">
        <v>57</v>
      </c>
      <c r="AT1398" t="str">
        <f t="shared" si="714"/>
        <v>Bajo</v>
      </c>
      <c r="AU1398">
        <v>163</v>
      </c>
      <c r="AV1398" t="str">
        <f t="shared" si="715"/>
        <v>Alto</v>
      </c>
      <c r="AW1398">
        <v>135</v>
      </c>
      <c r="AX1398" t="str">
        <f t="shared" si="716"/>
        <v>Normal</v>
      </c>
      <c r="AY1398">
        <v>3.6</v>
      </c>
      <c r="AZ1398" t="str">
        <f t="shared" si="717"/>
        <v>Normal</v>
      </c>
      <c r="BA1398">
        <v>14.7</v>
      </c>
      <c r="BB1398" t="str">
        <f t="shared" si="695"/>
        <v>Normal</v>
      </c>
      <c r="BC1398">
        <v>9.1</v>
      </c>
      <c r="BD1398" t="str">
        <f t="shared" si="718"/>
        <v>Normal</v>
      </c>
      <c r="BE1398">
        <v>2.6</v>
      </c>
      <c r="BF1398" t="str">
        <f t="shared" si="719"/>
        <v>Normal</v>
      </c>
      <c r="BG1398">
        <v>0</v>
      </c>
      <c r="BH1398" t="str">
        <f t="shared" si="720"/>
        <v>No Toma ECA</v>
      </c>
      <c r="BI1398">
        <v>1</v>
      </c>
      <c r="BJ1398" t="str">
        <f t="shared" si="721"/>
        <v>Toma ARB</v>
      </c>
      <c r="BK1398">
        <v>0</v>
      </c>
      <c r="BL1398" t="str">
        <f t="shared" si="722"/>
        <v>No toma diureticos</v>
      </c>
      <c r="BM1398">
        <v>0</v>
      </c>
      <c r="BN1398" t="str">
        <f t="shared" si="723"/>
        <v>No toma estatinas</v>
      </c>
      <c r="BO1398">
        <v>0</v>
      </c>
      <c r="BP1398" t="str">
        <f t="shared" si="724"/>
        <v>Sano</v>
      </c>
      <c r="BQ1398">
        <v>0</v>
      </c>
      <c r="BR1398" t="str">
        <f t="shared" si="725"/>
        <v>Sano</v>
      </c>
    </row>
    <row r="1399" spans="1:70" x14ac:dyDescent="0.25">
      <c r="A1399" t="s">
        <v>1399</v>
      </c>
      <c r="B1399">
        <v>53</v>
      </c>
      <c r="C1399" t="str">
        <f t="shared" si="696"/>
        <v>Adulto</v>
      </c>
      <c r="D1399" t="s">
        <v>1</v>
      </c>
      <c r="E1399">
        <v>34.1</v>
      </c>
      <c r="F1399" t="str">
        <f t="shared" si="697"/>
        <v>Obesidad I</v>
      </c>
      <c r="G1399">
        <v>1</v>
      </c>
      <c r="H1399" t="str">
        <f t="shared" si="698"/>
        <v>Tiene herencia</v>
      </c>
      <c r="I1399">
        <v>165</v>
      </c>
      <c r="J1399">
        <v>108</v>
      </c>
      <c r="K1399">
        <v>94</v>
      </c>
      <c r="L1399" t="str">
        <f t="shared" si="699"/>
        <v>Normal</v>
      </c>
      <c r="M1399">
        <v>39</v>
      </c>
      <c r="N1399" t="str">
        <f t="shared" si="700"/>
        <v>Reducida</v>
      </c>
      <c r="O1399">
        <v>2</v>
      </c>
      <c r="P1399" t="str">
        <f t="shared" si="701"/>
        <v>Ligera limitaciones</v>
      </c>
      <c r="Q1399">
        <v>0</v>
      </c>
      <c r="R1399" t="str">
        <f t="shared" si="702"/>
        <v>No tiene cetoacidosis</v>
      </c>
      <c r="S1399">
        <v>1</v>
      </c>
      <c r="T1399" t="str">
        <f t="shared" si="703"/>
        <v>Tiene Insuficiencia</v>
      </c>
      <c r="U1399">
        <v>1</v>
      </c>
      <c r="V1399" t="str">
        <f t="shared" si="704"/>
        <v>Hipertenso</v>
      </c>
      <c r="W1399">
        <v>2</v>
      </c>
      <c r="X1399" t="str">
        <f t="shared" si="693"/>
        <v>Alto</v>
      </c>
      <c r="Y1399">
        <v>77</v>
      </c>
      <c r="Z1399" t="str">
        <f t="shared" si="694"/>
        <v>Elevado</v>
      </c>
      <c r="AA1399">
        <v>42</v>
      </c>
      <c r="AB1399" t="str">
        <f t="shared" si="705"/>
        <v>Funcion disminuida moderada</v>
      </c>
      <c r="AC1399">
        <v>2139</v>
      </c>
      <c r="AD1399" t="str">
        <f t="shared" si="706"/>
        <v>Proteinuria</v>
      </c>
      <c r="AE1399">
        <v>1497</v>
      </c>
      <c r="AF1399" t="str">
        <f t="shared" si="707"/>
        <v>Macroalbuminuria</v>
      </c>
      <c r="AG1399">
        <v>432</v>
      </c>
      <c r="AH1399" t="str">
        <f t="shared" si="708"/>
        <v>Oliguria</v>
      </c>
      <c r="AI1399">
        <v>1</v>
      </c>
      <c r="AJ1399" t="str">
        <f t="shared" si="709"/>
        <v>Diabetico</v>
      </c>
      <c r="AK1399">
        <v>120</v>
      </c>
      <c r="AL1399" t="str">
        <f t="shared" si="710"/>
        <v>Prediabetes</v>
      </c>
      <c r="AM1399">
        <v>10.9</v>
      </c>
      <c r="AN1399" t="str">
        <f t="shared" si="711"/>
        <v>Diabetes</v>
      </c>
      <c r="AO1399">
        <v>298</v>
      </c>
      <c r="AP1399" t="str">
        <f t="shared" si="712"/>
        <v>Riesgo</v>
      </c>
      <c r="AQ1399">
        <v>161</v>
      </c>
      <c r="AR1399" t="str">
        <f t="shared" si="713"/>
        <v>Alto</v>
      </c>
      <c r="AS1399">
        <v>31</v>
      </c>
      <c r="AT1399" t="str">
        <f t="shared" si="714"/>
        <v>Bajo</v>
      </c>
      <c r="AU1399">
        <v>450</v>
      </c>
      <c r="AV1399" t="str">
        <f t="shared" si="715"/>
        <v>Alto</v>
      </c>
      <c r="AW1399">
        <v>134</v>
      </c>
      <c r="AX1399" t="str">
        <f t="shared" si="716"/>
        <v>Bajo</v>
      </c>
      <c r="AY1399">
        <v>5.3</v>
      </c>
      <c r="AZ1399" t="str">
        <f t="shared" si="717"/>
        <v>Alto</v>
      </c>
      <c r="BA1399">
        <v>7.6</v>
      </c>
      <c r="BB1399" t="str">
        <f t="shared" si="695"/>
        <v>Baja</v>
      </c>
      <c r="BC1399">
        <v>8.3000000000000007</v>
      </c>
      <c r="BD1399" t="str">
        <f t="shared" si="718"/>
        <v>Bajo</v>
      </c>
      <c r="BE1399">
        <v>5.2</v>
      </c>
      <c r="BF1399" t="str">
        <f t="shared" si="719"/>
        <v>Alto</v>
      </c>
      <c r="BG1399">
        <v>0</v>
      </c>
      <c r="BH1399" t="str">
        <f t="shared" si="720"/>
        <v>No Toma ECA</v>
      </c>
      <c r="BI1399">
        <v>0</v>
      </c>
      <c r="BJ1399" t="str">
        <f t="shared" si="721"/>
        <v>No toma ARB</v>
      </c>
      <c r="BK1399">
        <v>0</v>
      </c>
      <c r="BL1399" t="str">
        <f t="shared" si="722"/>
        <v>No toma diureticos</v>
      </c>
      <c r="BM1399">
        <v>1</v>
      </c>
      <c r="BN1399" t="str">
        <f t="shared" si="723"/>
        <v>Toma estatinas</v>
      </c>
      <c r="BO1399">
        <v>1</v>
      </c>
      <c r="BP1399" t="str">
        <f t="shared" si="724"/>
        <v>Enfermedad renal</v>
      </c>
      <c r="BQ1399">
        <v>1</v>
      </c>
      <c r="BR1399" t="str">
        <f t="shared" si="725"/>
        <v>Enfermedad cardiovascular</v>
      </c>
    </row>
    <row r="1400" spans="1:70" x14ac:dyDescent="0.25">
      <c r="A1400" t="s">
        <v>1400</v>
      </c>
      <c r="B1400">
        <v>58</v>
      </c>
      <c r="C1400" t="str">
        <f t="shared" si="696"/>
        <v>Adulto</v>
      </c>
      <c r="D1400" t="s">
        <v>6</v>
      </c>
      <c r="E1400">
        <v>24.9</v>
      </c>
      <c r="F1400" t="str">
        <f t="shared" si="697"/>
        <v>Peso Normal</v>
      </c>
      <c r="G1400">
        <v>1</v>
      </c>
      <c r="H1400" t="str">
        <f t="shared" si="698"/>
        <v>Tiene herencia</v>
      </c>
      <c r="I1400">
        <v>106</v>
      </c>
      <c r="J1400">
        <v>82</v>
      </c>
      <c r="K1400">
        <v>80</v>
      </c>
      <c r="L1400" t="str">
        <f t="shared" si="699"/>
        <v>Normal</v>
      </c>
      <c r="M1400">
        <v>70</v>
      </c>
      <c r="N1400" t="str">
        <f t="shared" si="700"/>
        <v>Normal</v>
      </c>
      <c r="O1400">
        <v>2</v>
      </c>
      <c r="P1400" t="str">
        <f t="shared" si="701"/>
        <v>Ligera limitaciones</v>
      </c>
      <c r="Q1400">
        <v>0</v>
      </c>
      <c r="R1400" t="str">
        <f t="shared" si="702"/>
        <v>No tiene cetoacidosis</v>
      </c>
      <c r="S1400">
        <v>0</v>
      </c>
      <c r="T1400" t="str">
        <f t="shared" si="703"/>
        <v>No tiene Insuficiencia</v>
      </c>
      <c r="U1400">
        <v>0</v>
      </c>
      <c r="V1400" t="str">
        <f t="shared" si="704"/>
        <v>Normotenso</v>
      </c>
      <c r="W1400">
        <v>1</v>
      </c>
      <c r="X1400" t="str">
        <f t="shared" si="693"/>
        <v>Normal</v>
      </c>
      <c r="Y1400">
        <v>38</v>
      </c>
      <c r="Z1400" t="str">
        <f t="shared" si="694"/>
        <v>Normal</v>
      </c>
      <c r="AA1400">
        <v>71</v>
      </c>
      <c r="AB1400" t="str">
        <f t="shared" si="705"/>
        <v>Funcion disminuida</v>
      </c>
      <c r="AC1400">
        <v>30</v>
      </c>
      <c r="AD1400" t="str">
        <f t="shared" si="706"/>
        <v>Microalbuminuria</v>
      </c>
      <c r="AE1400">
        <v>27</v>
      </c>
      <c r="AF1400" t="str">
        <f t="shared" si="707"/>
        <v>Normal</v>
      </c>
      <c r="AG1400">
        <v>2102</v>
      </c>
      <c r="AH1400" t="str">
        <f t="shared" si="708"/>
        <v>Poliuria</v>
      </c>
      <c r="AI1400">
        <v>0</v>
      </c>
      <c r="AJ1400" t="str">
        <f t="shared" si="709"/>
        <v>No Diabetico</v>
      </c>
      <c r="AK1400">
        <v>97</v>
      </c>
      <c r="AL1400" t="str">
        <f t="shared" si="710"/>
        <v>Normal</v>
      </c>
      <c r="AM1400">
        <v>5.6</v>
      </c>
      <c r="AN1400" t="str">
        <f t="shared" si="711"/>
        <v>Normal</v>
      </c>
      <c r="AO1400">
        <v>169</v>
      </c>
      <c r="AP1400" t="str">
        <f t="shared" si="712"/>
        <v>Normal</v>
      </c>
      <c r="AQ1400">
        <v>91</v>
      </c>
      <c r="AR1400" t="str">
        <f t="shared" si="713"/>
        <v>Normal</v>
      </c>
      <c r="AS1400">
        <v>56</v>
      </c>
      <c r="AT1400" t="str">
        <f t="shared" si="714"/>
        <v>Bajo</v>
      </c>
      <c r="AU1400">
        <v>146</v>
      </c>
      <c r="AV1400" t="str">
        <f t="shared" si="715"/>
        <v>Normal</v>
      </c>
      <c r="AW1400">
        <v>138</v>
      </c>
      <c r="AX1400" t="str">
        <f t="shared" si="716"/>
        <v>Normal</v>
      </c>
      <c r="AY1400">
        <v>4.5999999999999996</v>
      </c>
      <c r="AZ1400" t="str">
        <f t="shared" si="717"/>
        <v>Normal</v>
      </c>
      <c r="BA1400">
        <v>12.9</v>
      </c>
      <c r="BB1400" t="str">
        <f t="shared" si="695"/>
        <v>Normal</v>
      </c>
      <c r="BC1400">
        <v>9.3000000000000007</v>
      </c>
      <c r="BD1400" t="str">
        <f t="shared" si="718"/>
        <v>Normal</v>
      </c>
      <c r="BE1400">
        <v>3</v>
      </c>
      <c r="BF1400" t="str">
        <f t="shared" si="719"/>
        <v>Normal</v>
      </c>
      <c r="BG1400">
        <v>1</v>
      </c>
      <c r="BH1400" t="str">
        <f t="shared" si="720"/>
        <v>Toma ECA</v>
      </c>
      <c r="BI1400">
        <v>0</v>
      </c>
      <c r="BJ1400" t="str">
        <f t="shared" si="721"/>
        <v>No toma ARB</v>
      </c>
      <c r="BK1400">
        <v>0</v>
      </c>
      <c r="BL1400" t="str">
        <f t="shared" si="722"/>
        <v>No toma diureticos</v>
      </c>
      <c r="BM1400">
        <v>1</v>
      </c>
      <c r="BN1400" t="str">
        <f t="shared" si="723"/>
        <v>Toma estatinas</v>
      </c>
      <c r="BO1400">
        <v>0</v>
      </c>
      <c r="BP1400" t="str">
        <f t="shared" si="724"/>
        <v>Sano</v>
      </c>
      <c r="BQ1400">
        <v>0</v>
      </c>
      <c r="BR1400" t="str">
        <f t="shared" si="725"/>
        <v>Sano</v>
      </c>
    </row>
    <row r="1401" spans="1:70" x14ac:dyDescent="0.25">
      <c r="A1401" t="s">
        <v>1401</v>
      </c>
      <c r="B1401">
        <v>71</v>
      </c>
      <c r="C1401" t="str">
        <f t="shared" si="696"/>
        <v>Adulto Mayor</v>
      </c>
      <c r="D1401" t="s">
        <v>6</v>
      </c>
      <c r="E1401">
        <v>26.5</v>
      </c>
      <c r="F1401" t="str">
        <f t="shared" si="697"/>
        <v>Sobrepeso</v>
      </c>
      <c r="G1401">
        <v>0</v>
      </c>
      <c r="H1401" t="str">
        <f t="shared" si="698"/>
        <v>No tiene herencia</v>
      </c>
      <c r="I1401">
        <v>157</v>
      </c>
      <c r="J1401">
        <v>91</v>
      </c>
      <c r="K1401">
        <v>92</v>
      </c>
      <c r="L1401" t="str">
        <f t="shared" si="699"/>
        <v>Normal</v>
      </c>
      <c r="M1401">
        <v>32</v>
      </c>
      <c r="N1401" t="str">
        <f t="shared" si="700"/>
        <v>Reducida</v>
      </c>
      <c r="O1401">
        <v>4</v>
      </c>
      <c r="P1401" t="str">
        <f t="shared" si="701"/>
        <v>Incapacidad</v>
      </c>
      <c r="Q1401">
        <v>1</v>
      </c>
      <c r="R1401" t="str">
        <f t="shared" si="702"/>
        <v>Tiene cetoacidosis</v>
      </c>
      <c r="S1401">
        <v>1</v>
      </c>
      <c r="T1401" t="str">
        <f t="shared" si="703"/>
        <v>Tiene Insuficiencia</v>
      </c>
      <c r="U1401">
        <v>1</v>
      </c>
      <c r="V1401" t="str">
        <f t="shared" si="704"/>
        <v>Hipertenso</v>
      </c>
      <c r="W1401">
        <v>4.2</v>
      </c>
      <c r="X1401" t="str">
        <f t="shared" si="693"/>
        <v>Alto</v>
      </c>
      <c r="Y1401">
        <v>118</v>
      </c>
      <c r="Z1401" t="str">
        <f t="shared" si="694"/>
        <v>Riesgo</v>
      </c>
      <c r="AA1401">
        <v>12</v>
      </c>
      <c r="AB1401" t="str">
        <f t="shared" si="705"/>
        <v>Fallo renal</v>
      </c>
      <c r="AC1401">
        <v>1920</v>
      </c>
      <c r="AD1401" t="str">
        <f t="shared" si="706"/>
        <v>Proteinuria</v>
      </c>
      <c r="AE1401">
        <v>1344</v>
      </c>
      <c r="AF1401" t="str">
        <f t="shared" si="707"/>
        <v>Macroalbuminuria</v>
      </c>
      <c r="AG1401">
        <v>565</v>
      </c>
      <c r="AH1401" t="str">
        <f t="shared" si="708"/>
        <v>Poliuria</v>
      </c>
      <c r="AI1401">
        <v>0</v>
      </c>
      <c r="AJ1401" t="str">
        <f t="shared" si="709"/>
        <v>No Diabetico</v>
      </c>
      <c r="AK1401">
        <v>195</v>
      </c>
      <c r="AL1401" t="str">
        <f t="shared" si="710"/>
        <v>Diabetes</v>
      </c>
      <c r="AM1401">
        <v>8</v>
      </c>
      <c r="AN1401" t="str">
        <f t="shared" si="711"/>
        <v>Diabetes</v>
      </c>
      <c r="AO1401">
        <v>239</v>
      </c>
      <c r="AP1401" t="str">
        <f t="shared" si="712"/>
        <v>Alto</v>
      </c>
      <c r="AQ1401">
        <v>142</v>
      </c>
      <c r="AR1401" t="str">
        <f t="shared" si="713"/>
        <v>Limite alto</v>
      </c>
      <c r="AS1401">
        <v>25</v>
      </c>
      <c r="AT1401" t="str">
        <f t="shared" si="714"/>
        <v>Bajo</v>
      </c>
      <c r="AU1401">
        <v>419</v>
      </c>
      <c r="AV1401" t="str">
        <f t="shared" si="715"/>
        <v>Alto</v>
      </c>
      <c r="AW1401">
        <v>127</v>
      </c>
      <c r="AX1401" t="str">
        <f t="shared" si="716"/>
        <v>Bajo</v>
      </c>
      <c r="AY1401">
        <v>6.8</v>
      </c>
      <c r="AZ1401" t="str">
        <f t="shared" si="717"/>
        <v>Alto</v>
      </c>
      <c r="BA1401">
        <v>8.4</v>
      </c>
      <c r="BB1401" t="str">
        <f t="shared" si="695"/>
        <v>Baja</v>
      </c>
      <c r="BC1401">
        <v>7.5</v>
      </c>
      <c r="BD1401" t="str">
        <f t="shared" si="718"/>
        <v>Bajo</v>
      </c>
      <c r="BE1401">
        <v>6.1</v>
      </c>
      <c r="BF1401" t="str">
        <f t="shared" si="719"/>
        <v>Alto</v>
      </c>
      <c r="BG1401">
        <v>1</v>
      </c>
      <c r="BH1401" t="str">
        <f t="shared" si="720"/>
        <v>Toma ECA</v>
      </c>
      <c r="BI1401">
        <v>0</v>
      </c>
      <c r="BJ1401" t="str">
        <f t="shared" si="721"/>
        <v>No toma ARB</v>
      </c>
      <c r="BK1401">
        <v>0</v>
      </c>
      <c r="BL1401" t="str">
        <f t="shared" si="722"/>
        <v>No toma diureticos</v>
      </c>
      <c r="BM1401">
        <v>1</v>
      </c>
      <c r="BN1401" t="str">
        <f t="shared" si="723"/>
        <v>Toma estatinas</v>
      </c>
      <c r="BO1401">
        <v>1</v>
      </c>
      <c r="BP1401" t="str">
        <f t="shared" si="724"/>
        <v>Enfermedad renal</v>
      </c>
      <c r="BQ1401">
        <v>1</v>
      </c>
      <c r="BR1401" t="str">
        <f t="shared" si="725"/>
        <v>Enfermedad cardiovascular</v>
      </c>
    </row>
    <row r="1402" spans="1:70" x14ac:dyDescent="0.25">
      <c r="A1402" t="s">
        <v>1402</v>
      </c>
      <c r="B1402">
        <v>85</v>
      </c>
      <c r="C1402" t="str">
        <f t="shared" si="696"/>
        <v>Adulto Mayor</v>
      </c>
      <c r="D1402" t="s">
        <v>6</v>
      </c>
      <c r="E1402">
        <v>25.6</v>
      </c>
      <c r="F1402" t="str">
        <f t="shared" si="697"/>
        <v>Sobrepeso</v>
      </c>
      <c r="G1402">
        <v>0</v>
      </c>
      <c r="H1402" t="str">
        <f t="shared" si="698"/>
        <v>No tiene herencia</v>
      </c>
      <c r="I1402">
        <v>160</v>
      </c>
      <c r="J1402">
        <v>108</v>
      </c>
      <c r="K1402">
        <v>76</v>
      </c>
      <c r="L1402" t="str">
        <f t="shared" si="699"/>
        <v>Normal</v>
      </c>
      <c r="M1402">
        <v>41</v>
      </c>
      <c r="N1402" t="str">
        <f t="shared" si="700"/>
        <v>Intermedia</v>
      </c>
      <c r="O1402">
        <v>4</v>
      </c>
      <c r="P1402" t="str">
        <f t="shared" si="701"/>
        <v>Incapacidad</v>
      </c>
      <c r="Q1402">
        <v>1</v>
      </c>
      <c r="R1402" t="str">
        <f t="shared" si="702"/>
        <v>Tiene cetoacidosis</v>
      </c>
      <c r="S1402">
        <v>1</v>
      </c>
      <c r="T1402" t="str">
        <f t="shared" si="703"/>
        <v>Tiene Insuficiencia</v>
      </c>
      <c r="U1402">
        <v>1</v>
      </c>
      <c r="V1402" t="str">
        <f t="shared" si="704"/>
        <v>Hipertenso</v>
      </c>
      <c r="W1402">
        <v>1.6</v>
      </c>
      <c r="X1402" t="str">
        <f t="shared" si="693"/>
        <v>Alto</v>
      </c>
      <c r="Y1402">
        <v>93</v>
      </c>
      <c r="Z1402" t="str">
        <f t="shared" si="694"/>
        <v>Elevado</v>
      </c>
      <c r="AA1402">
        <v>40</v>
      </c>
      <c r="AB1402" t="str">
        <f t="shared" si="705"/>
        <v>Funcion disminuida moderada</v>
      </c>
      <c r="AC1402">
        <v>392</v>
      </c>
      <c r="AD1402" t="str">
        <f t="shared" si="706"/>
        <v>Proteinuria</v>
      </c>
      <c r="AE1402">
        <v>274</v>
      </c>
      <c r="AF1402" t="str">
        <f t="shared" si="707"/>
        <v>Microalbuminuria</v>
      </c>
      <c r="AG1402">
        <v>399</v>
      </c>
      <c r="AH1402" t="str">
        <f t="shared" si="708"/>
        <v>Oliguria</v>
      </c>
      <c r="AI1402">
        <v>0</v>
      </c>
      <c r="AJ1402" t="str">
        <f t="shared" si="709"/>
        <v>No Diabetico</v>
      </c>
      <c r="AK1402">
        <v>203</v>
      </c>
      <c r="AL1402" t="str">
        <f t="shared" si="710"/>
        <v>Diabetes</v>
      </c>
      <c r="AM1402">
        <v>8.4</v>
      </c>
      <c r="AN1402" t="str">
        <f t="shared" si="711"/>
        <v>Diabetes</v>
      </c>
      <c r="AO1402">
        <v>207</v>
      </c>
      <c r="AP1402" t="str">
        <f t="shared" si="712"/>
        <v>Alto</v>
      </c>
      <c r="AQ1402">
        <v>148</v>
      </c>
      <c r="AR1402" t="str">
        <f t="shared" si="713"/>
        <v>Limite alto</v>
      </c>
      <c r="AS1402">
        <v>39</v>
      </c>
      <c r="AT1402" t="str">
        <f t="shared" si="714"/>
        <v>Bajo</v>
      </c>
      <c r="AU1402">
        <v>282</v>
      </c>
      <c r="AV1402" t="str">
        <f t="shared" si="715"/>
        <v>Alto</v>
      </c>
      <c r="AW1402">
        <v>139</v>
      </c>
      <c r="AX1402" t="str">
        <f t="shared" si="716"/>
        <v>Normal</v>
      </c>
      <c r="AY1402">
        <v>5.0999999999999996</v>
      </c>
      <c r="AZ1402" t="str">
        <f t="shared" si="717"/>
        <v>Alto</v>
      </c>
      <c r="BA1402">
        <v>9.5</v>
      </c>
      <c r="BB1402" t="str">
        <f t="shared" si="695"/>
        <v>Baja</v>
      </c>
      <c r="BC1402">
        <v>7.9</v>
      </c>
      <c r="BD1402" t="str">
        <f t="shared" si="718"/>
        <v>Bajo</v>
      </c>
      <c r="BE1402">
        <v>5.5</v>
      </c>
      <c r="BF1402" t="str">
        <f t="shared" si="719"/>
        <v>Alto</v>
      </c>
      <c r="BG1402">
        <v>1</v>
      </c>
      <c r="BH1402" t="str">
        <f t="shared" si="720"/>
        <v>Toma ECA</v>
      </c>
      <c r="BI1402">
        <v>1</v>
      </c>
      <c r="BJ1402" t="str">
        <f t="shared" si="721"/>
        <v>Toma ARB</v>
      </c>
      <c r="BK1402">
        <v>0</v>
      </c>
      <c r="BL1402" t="str">
        <f t="shared" si="722"/>
        <v>No toma diureticos</v>
      </c>
      <c r="BM1402">
        <v>0</v>
      </c>
      <c r="BN1402" t="str">
        <f t="shared" si="723"/>
        <v>No toma estatinas</v>
      </c>
      <c r="BO1402">
        <v>1</v>
      </c>
      <c r="BP1402" t="str">
        <f t="shared" si="724"/>
        <v>Enfermedad renal</v>
      </c>
      <c r="BQ1402">
        <v>1</v>
      </c>
      <c r="BR1402" t="str">
        <f t="shared" si="725"/>
        <v>Enfermedad cardiovascular</v>
      </c>
    </row>
    <row r="1403" spans="1:70" x14ac:dyDescent="0.25">
      <c r="A1403" t="s">
        <v>1403</v>
      </c>
      <c r="B1403">
        <v>34</v>
      </c>
      <c r="C1403" t="str">
        <f t="shared" si="696"/>
        <v>Adulto</v>
      </c>
      <c r="D1403" t="s">
        <v>6</v>
      </c>
      <c r="E1403">
        <v>22.7</v>
      </c>
      <c r="F1403" t="str">
        <f t="shared" si="697"/>
        <v>Peso Normal</v>
      </c>
      <c r="G1403">
        <v>0</v>
      </c>
      <c r="H1403" t="str">
        <f t="shared" si="698"/>
        <v>No tiene herencia</v>
      </c>
      <c r="I1403">
        <v>113</v>
      </c>
      <c r="J1403">
        <v>83</v>
      </c>
      <c r="K1403">
        <v>79</v>
      </c>
      <c r="L1403" t="str">
        <f t="shared" si="699"/>
        <v>Normal</v>
      </c>
      <c r="M1403">
        <v>67</v>
      </c>
      <c r="N1403" t="str">
        <f t="shared" si="700"/>
        <v>Normal</v>
      </c>
      <c r="O1403">
        <v>1</v>
      </c>
      <c r="P1403" t="str">
        <f t="shared" si="701"/>
        <v>Sin limitaciones</v>
      </c>
      <c r="Q1403">
        <v>0</v>
      </c>
      <c r="R1403" t="str">
        <f t="shared" si="702"/>
        <v>No tiene cetoacidosis</v>
      </c>
      <c r="S1403">
        <v>0</v>
      </c>
      <c r="T1403" t="str">
        <f t="shared" si="703"/>
        <v>No tiene Insuficiencia</v>
      </c>
      <c r="U1403">
        <v>1</v>
      </c>
      <c r="V1403" t="str">
        <f t="shared" si="704"/>
        <v>Hipertenso</v>
      </c>
      <c r="W1403">
        <v>1.1000000000000001</v>
      </c>
      <c r="X1403" t="str">
        <f t="shared" si="693"/>
        <v>Alto</v>
      </c>
      <c r="Y1403">
        <v>35</v>
      </c>
      <c r="Z1403" t="str">
        <f t="shared" si="694"/>
        <v>Normal</v>
      </c>
      <c r="AA1403">
        <v>63</v>
      </c>
      <c r="AB1403" t="str">
        <f t="shared" si="705"/>
        <v>Funcion disminuida</v>
      </c>
      <c r="AC1403">
        <v>17</v>
      </c>
      <c r="AD1403" t="str">
        <f t="shared" si="706"/>
        <v>Normal</v>
      </c>
      <c r="AE1403">
        <v>13</v>
      </c>
      <c r="AF1403" t="str">
        <f t="shared" si="707"/>
        <v>Normal</v>
      </c>
      <c r="AG1403">
        <v>2220</v>
      </c>
      <c r="AH1403" t="str">
        <f t="shared" si="708"/>
        <v>Poliuria</v>
      </c>
      <c r="AI1403">
        <v>0</v>
      </c>
      <c r="AJ1403" t="str">
        <f t="shared" si="709"/>
        <v>No Diabetico</v>
      </c>
      <c r="AK1403">
        <v>89</v>
      </c>
      <c r="AL1403" t="str">
        <f t="shared" si="710"/>
        <v>Normal</v>
      </c>
      <c r="AM1403">
        <v>5.9</v>
      </c>
      <c r="AN1403" t="str">
        <f t="shared" si="711"/>
        <v>Prediabetes</v>
      </c>
      <c r="AO1403">
        <v>193</v>
      </c>
      <c r="AP1403" t="str">
        <f t="shared" si="712"/>
        <v>Normal</v>
      </c>
      <c r="AQ1403">
        <v>85</v>
      </c>
      <c r="AR1403" t="str">
        <f t="shared" si="713"/>
        <v>Normal</v>
      </c>
      <c r="AS1403">
        <v>66</v>
      </c>
      <c r="AT1403" t="str">
        <f t="shared" si="714"/>
        <v>Normal</v>
      </c>
      <c r="AU1403">
        <v>99</v>
      </c>
      <c r="AV1403" t="str">
        <f t="shared" si="715"/>
        <v>Normal</v>
      </c>
      <c r="AW1403">
        <v>138</v>
      </c>
      <c r="AX1403" t="str">
        <f t="shared" si="716"/>
        <v>Normal</v>
      </c>
      <c r="AY1403">
        <v>3.7</v>
      </c>
      <c r="AZ1403" t="str">
        <f t="shared" si="717"/>
        <v>Normal</v>
      </c>
      <c r="BA1403">
        <v>13.5</v>
      </c>
      <c r="BB1403" t="str">
        <f t="shared" si="695"/>
        <v>Normal</v>
      </c>
      <c r="BC1403">
        <v>9.4</v>
      </c>
      <c r="BD1403" t="str">
        <f t="shared" si="718"/>
        <v>Normal</v>
      </c>
      <c r="BE1403">
        <v>4.4000000000000004</v>
      </c>
      <c r="BF1403" t="str">
        <f t="shared" si="719"/>
        <v>Normal</v>
      </c>
      <c r="BG1403">
        <v>0</v>
      </c>
      <c r="BH1403" t="str">
        <f t="shared" si="720"/>
        <v>No Toma ECA</v>
      </c>
      <c r="BI1403">
        <v>1</v>
      </c>
      <c r="BJ1403" t="str">
        <f t="shared" si="721"/>
        <v>Toma ARB</v>
      </c>
      <c r="BK1403">
        <v>0</v>
      </c>
      <c r="BL1403" t="str">
        <f t="shared" si="722"/>
        <v>No toma diureticos</v>
      </c>
      <c r="BM1403">
        <v>0</v>
      </c>
      <c r="BN1403" t="str">
        <f t="shared" si="723"/>
        <v>No toma estatinas</v>
      </c>
      <c r="BO1403">
        <v>0</v>
      </c>
      <c r="BP1403" t="str">
        <f t="shared" si="724"/>
        <v>Sano</v>
      </c>
      <c r="BQ1403">
        <v>1</v>
      </c>
      <c r="BR1403" t="str">
        <f t="shared" si="725"/>
        <v>Enfermedad cardiovascular</v>
      </c>
    </row>
    <row r="1404" spans="1:70" x14ac:dyDescent="0.25">
      <c r="A1404" t="s">
        <v>1404</v>
      </c>
      <c r="B1404">
        <v>66</v>
      </c>
      <c r="C1404" t="str">
        <f t="shared" si="696"/>
        <v>Adulto Mayor</v>
      </c>
      <c r="D1404" t="s">
        <v>1</v>
      </c>
      <c r="E1404">
        <v>27.8</v>
      </c>
      <c r="F1404" t="str">
        <f t="shared" si="697"/>
        <v>Sobrepeso</v>
      </c>
      <c r="G1404">
        <v>0</v>
      </c>
      <c r="H1404" t="str">
        <f t="shared" si="698"/>
        <v>No tiene herencia</v>
      </c>
      <c r="I1404">
        <v>145</v>
      </c>
      <c r="J1404">
        <v>99</v>
      </c>
      <c r="K1404">
        <v>90</v>
      </c>
      <c r="L1404" t="str">
        <f t="shared" si="699"/>
        <v>Normal</v>
      </c>
      <c r="M1404">
        <v>37</v>
      </c>
      <c r="N1404" t="str">
        <f t="shared" si="700"/>
        <v>Reducida</v>
      </c>
      <c r="O1404">
        <v>4</v>
      </c>
      <c r="P1404" t="str">
        <f t="shared" si="701"/>
        <v>Incapacidad</v>
      </c>
      <c r="Q1404">
        <v>1</v>
      </c>
      <c r="R1404" t="str">
        <f t="shared" si="702"/>
        <v>Tiene cetoacidosis</v>
      </c>
      <c r="S1404">
        <v>1</v>
      </c>
      <c r="T1404" t="str">
        <f t="shared" si="703"/>
        <v>Tiene Insuficiencia</v>
      </c>
      <c r="U1404">
        <v>1</v>
      </c>
      <c r="V1404" t="str">
        <f t="shared" si="704"/>
        <v>Hipertenso</v>
      </c>
      <c r="W1404">
        <v>2.5</v>
      </c>
      <c r="X1404" t="str">
        <f t="shared" si="693"/>
        <v>Alto</v>
      </c>
      <c r="Y1404">
        <v>51</v>
      </c>
      <c r="Z1404" t="str">
        <f t="shared" si="694"/>
        <v>Normal</v>
      </c>
      <c r="AA1404">
        <v>20</v>
      </c>
      <c r="AB1404" t="str">
        <f t="shared" si="705"/>
        <v>Dismucion grave</v>
      </c>
      <c r="AC1404">
        <v>2952</v>
      </c>
      <c r="AD1404" t="str">
        <f t="shared" si="706"/>
        <v>Proteinuria</v>
      </c>
      <c r="AE1404">
        <v>2066</v>
      </c>
      <c r="AF1404" t="str">
        <f t="shared" si="707"/>
        <v>Macroalbuminuria</v>
      </c>
      <c r="AG1404">
        <v>810</v>
      </c>
      <c r="AH1404" t="str">
        <f t="shared" si="708"/>
        <v>Poliuria</v>
      </c>
      <c r="AI1404">
        <v>1</v>
      </c>
      <c r="AJ1404" t="str">
        <f t="shared" si="709"/>
        <v>Diabetico</v>
      </c>
      <c r="AK1404">
        <v>172</v>
      </c>
      <c r="AL1404" t="str">
        <f t="shared" si="710"/>
        <v>Diabetes</v>
      </c>
      <c r="AM1404">
        <v>8.1</v>
      </c>
      <c r="AN1404" t="str">
        <f t="shared" si="711"/>
        <v>Diabetes</v>
      </c>
      <c r="AO1404">
        <v>302</v>
      </c>
      <c r="AP1404" t="str">
        <f t="shared" si="712"/>
        <v>Riesgo</v>
      </c>
      <c r="AQ1404">
        <v>140</v>
      </c>
      <c r="AR1404" t="str">
        <f t="shared" si="713"/>
        <v>Limite alto</v>
      </c>
      <c r="AS1404">
        <v>41</v>
      </c>
      <c r="AT1404" t="str">
        <f t="shared" si="714"/>
        <v>Bajo</v>
      </c>
      <c r="AU1404">
        <v>229</v>
      </c>
      <c r="AV1404" t="str">
        <f t="shared" si="715"/>
        <v>Alto</v>
      </c>
      <c r="AW1404">
        <v>133</v>
      </c>
      <c r="AX1404" t="str">
        <f t="shared" si="716"/>
        <v>Bajo</v>
      </c>
      <c r="AY1404">
        <v>5.4</v>
      </c>
      <c r="AZ1404" t="str">
        <f t="shared" si="717"/>
        <v>Alto</v>
      </c>
      <c r="BA1404">
        <v>10.1</v>
      </c>
      <c r="BB1404" t="str">
        <f t="shared" si="695"/>
        <v>Baja</v>
      </c>
      <c r="BC1404">
        <v>7.6</v>
      </c>
      <c r="BD1404" t="str">
        <f t="shared" si="718"/>
        <v>Bajo</v>
      </c>
      <c r="BE1404">
        <v>4.9000000000000004</v>
      </c>
      <c r="BF1404" t="str">
        <f t="shared" si="719"/>
        <v>Alto</v>
      </c>
      <c r="BG1404">
        <v>0</v>
      </c>
      <c r="BH1404" t="str">
        <f t="shared" si="720"/>
        <v>No Toma ECA</v>
      </c>
      <c r="BI1404">
        <v>1</v>
      </c>
      <c r="BJ1404" t="str">
        <f t="shared" si="721"/>
        <v>Toma ARB</v>
      </c>
      <c r="BK1404">
        <v>1</v>
      </c>
      <c r="BL1404" t="str">
        <f t="shared" si="722"/>
        <v>Toma diureticos</v>
      </c>
      <c r="BM1404">
        <v>0</v>
      </c>
      <c r="BN1404" t="str">
        <f t="shared" si="723"/>
        <v>No toma estatinas</v>
      </c>
      <c r="BO1404">
        <v>1</v>
      </c>
      <c r="BP1404" t="str">
        <f t="shared" si="724"/>
        <v>Enfermedad renal</v>
      </c>
      <c r="BQ1404">
        <v>1</v>
      </c>
      <c r="BR1404" t="str">
        <f t="shared" si="725"/>
        <v>Enfermedad cardiovascular</v>
      </c>
    </row>
    <row r="1405" spans="1:70" x14ac:dyDescent="0.25">
      <c r="A1405" t="s">
        <v>1405</v>
      </c>
      <c r="B1405">
        <v>30</v>
      </c>
      <c r="C1405" t="str">
        <f t="shared" si="696"/>
        <v>Adulto</v>
      </c>
      <c r="D1405" t="s">
        <v>6</v>
      </c>
      <c r="E1405">
        <v>29.3</v>
      </c>
      <c r="F1405" t="str">
        <f t="shared" si="697"/>
        <v>Sobrepeso</v>
      </c>
      <c r="G1405">
        <v>0</v>
      </c>
      <c r="H1405" t="str">
        <f t="shared" si="698"/>
        <v>No tiene herencia</v>
      </c>
      <c r="I1405">
        <v>113</v>
      </c>
      <c r="J1405">
        <v>71</v>
      </c>
      <c r="K1405">
        <v>82</v>
      </c>
      <c r="L1405" t="str">
        <f t="shared" si="699"/>
        <v>Normal</v>
      </c>
      <c r="M1405">
        <v>52</v>
      </c>
      <c r="N1405" t="str">
        <f t="shared" si="700"/>
        <v>Normal</v>
      </c>
      <c r="O1405">
        <v>1</v>
      </c>
      <c r="P1405" t="str">
        <f t="shared" si="701"/>
        <v>Sin limitaciones</v>
      </c>
      <c r="Q1405">
        <v>0</v>
      </c>
      <c r="R1405" t="str">
        <f t="shared" si="702"/>
        <v>No tiene cetoacidosis</v>
      </c>
      <c r="S1405">
        <v>0</v>
      </c>
      <c r="T1405" t="str">
        <f t="shared" si="703"/>
        <v>No tiene Insuficiencia</v>
      </c>
      <c r="U1405">
        <v>0</v>
      </c>
      <c r="V1405" t="str">
        <f t="shared" si="704"/>
        <v>Normotenso</v>
      </c>
      <c r="W1405">
        <v>1.1000000000000001</v>
      </c>
      <c r="X1405" t="str">
        <f t="shared" si="693"/>
        <v>Alto</v>
      </c>
      <c r="Y1405">
        <v>20</v>
      </c>
      <c r="Z1405" t="str">
        <f t="shared" si="694"/>
        <v>Normal</v>
      </c>
      <c r="AA1405">
        <v>77</v>
      </c>
      <c r="AB1405" t="str">
        <f t="shared" si="705"/>
        <v>Funcion disminuida</v>
      </c>
      <c r="AC1405">
        <v>29</v>
      </c>
      <c r="AD1405" t="str">
        <f t="shared" si="706"/>
        <v>Normal</v>
      </c>
      <c r="AE1405">
        <v>20</v>
      </c>
      <c r="AF1405" t="str">
        <f t="shared" si="707"/>
        <v>Normal</v>
      </c>
      <c r="AG1405">
        <v>2281</v>
      </c>
      <c r="AH1405" t="str">
        <f t="shared" si="708"/>
        <v>Poliuria</v>
      </c>
      <c r="AI1405">
        <v>0</v>
      </c>
      <c r="AJ1405" t="str">
        <f t="shared" si="709"/>
        <v>No Diabetico</v>
      </c>
      <c r="AK1405">
        <v>99</v>
      </c>
      <c r="AL1405" t="str">
        <f t="shared" si="710"/>
        <v>Normal</v>
      </c>
      <c r="AM1405">
        <v>5.2</v>
      </c>
      <c r="AN1405" t="str">
        <f t="shared" si="711"/>
        <v>Normal</v>
      </c>
      <c r="AO1405">
        <v>201</v>
      </c>
      <c r="AP1405" t="str">
        <f t="shared" si="712"/>
        <v>Alto</v>
      </c>
      <c r="AQ1405">
        <v>84</v>
      </c>
      <c r="AR1405" t="str">
        <f t="shared" si="713"/>
        <v>Normal</v>
      </c>
      <c r="AS1405">
        <v>45</v>
      </c>
      <c r="AT1405" t="str">
        <f t="shared" si="714"/>
        <v>Bajo</v>
      </c>
      <c r="AU1405">
        <v>101</v>
      </c>
      <c r="AV1405" t="str">
        <f t="shared" si="715"/>
        <v>Normal</v>
      </c>
      <c r="AW1405">
        <v>139</v>
      </c>
      <c r="AX1405" t="str">
        <f t="shared" si="716"/>
        <v>Normal</v>
      </c>
      <c r="AY1405">
        <v>4.5</v>
      </c>
      <c r="AZ1405" t="str">
        <f t="shared" si="717"/>
        <v>Normal</v>
      </c>
      <c r="BA1405">
        <v>14</v>
      </c>
      <c r="BB1405" t="str">
        <f t="shared" si="695"/>
        <v>Normal</v>
      </c>
      <c r="BC1405">
        <v>9.1999999999999993</v>
      </c>
      <c r="BD1405" t="str">
        <f t="shared" si="718"/>
        <v>Normal</v>
      </c>
      <c r="BE1405">
        <v>3.2</v>
      </c>
      <c r="BF1405" t="str">
        <f t="shared" si="719"/>
        <v>Normal</v>
      </c>
      <c r="BG1405">
        <v>1</v>
      </c>
      <c r="BH1405" t="str">
        <f t="shared" si="720"/>
        <v>Toma ECA</v>
      </c>
      <c r="BI1405">
        <v>0</v>
      </c>
      <c r="BJ1405" t="str">
        <f t="shared" si="721"/>
        <v>No toma ARB</v>
      </c>
      <c r="BK1405">
        <v>1</v>
      </c>
      <c r="BL1405" t="str">
        <f t="shared" si="722"/>
        <v>Toma diureticos</v>
      </c>
      <c r="BM1405">
        <v>1</v>
      </c>
      <c r="BN1405" t="str">
        <f t="shared" si="723"/>
        <v>Toma estatinas</v>
      </c>
      <c r="BO1405">
        <v>0</v>
      </c>
      <c r="BP1405" t="str">
        <f t="shared" si="724"/>
        <v>Sano</v>
      </c>
      <c r="BQ1405">
        <v>0</v>
      </c>
      <c r="BR1405" t="str">
        <f t="shared" si="725"/>
        <v>Sano</v>
      </c>
    </row>
    <row r="1406" spans="1:70" x14ac:dyDescent="0.25">
      <c r="A1406" t="s">
        <v>1406</v>
      </c>
      <c r="B1406">
        <v>53</v>
      </c>
      <c r="C1406" t="str">
        <f t="shared" si="696"/>
        <v>Adulto</v>
      </c>
      <c r="D1406" t="s">
        <v>6</v>
      </c>
      <c r="E1406">
        <v>22.8</v>
      </c>
      <c r="F1406" t="str">
        <f t="shared" si="697"/>
        <v>Peso Normal</v>
      </c>
      <c r="G1406">
        <v>1</v>
      </c>
      <c r="H1406" t="str">
        <f t="shared" si="698"/>
        <v>Tiene herencia</v>
      </c>
      <c r="I1406">
        <v>100</v>
      </c>
      <c r="J1406">
        <v>85</v>
      </c>
      <c r="K1406">
        <v>79</v>
      </c>
      <c r="L1406" t="str">
        <f t="shared" si="699"/>
        <v>Normal</v>
      </c>
      <c r="M1406">
        <v>70</v>
      </c>
      <c r="N1406" t="str">
        <f t="shared" si="700"/>
        <v>Normal</v>
      </c>
      <c r="O1406">
        <v>1</v>
      </c>
      <c r="P1406" t="str">
        <f t="shared" si="701"/>
        <v>Sin limitaciones</v>
      </c>
      <c r="Q1406">
        <v>0</v>
      </c>
      <c r="R1406" t="str">
        <f t="shared" si="702"/>
        <v>No tiene cetoacidosis</v>
      </c>
      <c r="S1406">
        <v>0</v>
      </c>
      <c r="T1406" t="str">
        <f t="shared" si="703"/>
        <v>No tiene Insuficiencia</v>
      </c>
      <c r="U1406">
        <v>0</v>
      </c>
      <c r="V1406" t="str">
        <f t="shared" si="704"/>
        <v>Normotenso</v>
      </c>
      <c r="W1406">
        <v>1</v>
      </c>
      <c r="X1406" t="str">
        <f t="shared" si="693"/>
        <v>Normal</v>
      </c>
      <c r="Y1406">
        <v>15</v>
      </c>
      <c r="Z1406" t="str">
        <f t="shared" si="694"/>
        <v>Bajo</v>
      </c>
      <c r="AA1406">
        <v>118</v>
      </c>
      <c r="AB1406" t="str">
        <f t="shared" si="705"/>
        <v>Normal</v>
      </c>
      <c r="AC1406">
        <v>23</v>
      </c>
      <c r="AD1406" t="str">
        <f t="shared" si="706"/>
        <v>Normal</v>
      </c>
      <c r="AE1406">
        <v>20</v>
      </c>
      <c r="AF1406" t="str">
        <f t="shared" si="707"/>
        <v>Normal</v>
      </c>
      <c r="AG1406">
        <v>1627</v>
      </c>
      <c r="AH1406" t="str">
        <f t="shared" si="708"/>
        <v>Poliuria</v>
      </c>
      <c r="AI1406">
        <v>0</v>
      </c>
      <c r="AJ1406" t="str">
        <f t="shared" si="709"/>
        <v>No Diabetico</v>
      </c>
      <c r="AK1406">
        <v>97</v>
      </c>
      <c r="AL1406" t="str">
        <f t="shared" si="710"/>
        <v>Normal</v>
      </c>
      <c r="AM1406">
        <v>5.0999999999999996</v>
      </c>
      <c r="AN1406" t="str">
        <f t="shared" si="711"/>
        <v>Normal</v>
      </c>
      <c r="AO1406">
        <v>164</v>
      </c>
      <c r="AP1406" t="str">
        <f t="shared" si="712"/>
        <v>Normal</v>
      </c>
      <c r="AQ1406">
        <v>103</v>
      </c>
      <c r="AR1406" t="str">
        <f t="shared" si="713"/>
        <v>Casi normal</v>
      </c>
      <c r="AS1406">
        <v>43</v>
      </c>
      <c r="AT1406" t="str">
        <f t="shared" si="714"/>
        <v>Bajo</v>
      </c>
      <c r="AU1406">
        <v>139</v>
      </c>
      <c r="AV1406" t="str">
        <f t="shared" si="715"/>
        <v>Normal</v>
      </c>
      <c r="AW1406">
        <v>136</v>
      </c>
      <c r="AX1406" t="str">
        <f t="shared" si="716"/>
        <v>Normal</v>
      </c>
      <c r="AY1406">
        <v>4.8</v>
      </c>
      <c r="AZ1406" t="str">
        <f t="shared" si="717"/>
        <v>Normal</v>
      </c>
      <c r="BA1406">
        <v>13.4</v>
      </c>
      <c r="BB1406" t="str">
        <f t="shared" si="695"/>
        <v>Normal</v>
      </c>
      <c r="BC1406">
        <v>9.4</v>
      </c>
      <c r="BD1406" t="str">
        <f t="shared" si="718"/>
        <v>Normal</v>
      </c>
      <c r="BE1406">
        <v>3.3</v>
      </c>
      <c r="BF1406" t="str">
        <f t="shared" si="719"/>
        <v>Normal</v>
      </c>
      <c r="BG1406">
        <v>0</v>
      </c>
      <c r="BH1406" t="str">
        <f t="shared" si="720"/>
        <v>No Toma ECA</v>
      </c>
      <c r="BI1406">
        <v>0</v>
      </c>
      <c r="BJ1406" t="str">
        <f t="shared" si="721"/>
        <v>No toma ARB</v>
      </c>
      <c r="BK1406">
        <v>0</v>
      </c>
      <c r="BL1406" t="str">
        <f t="shared" si="722"/>
        <v>No toma diureticos</v>
      </c>
      <c r="BM1406">
        <v>1</v>
      </c>
      <c r="BN1406" t="str">
        <f t="shared" si="723"/>
        <v>Toma estatinas</v>
      </c>
      <c r="BO1406">
        <v>0</v>
      </c>
      <c r="BP1406" t="str">
        <f t="shared" si="724"/>
        <v>Sano</v>
      </c>
      <c r="BQ1406">
        <v>0</v>
      </c>
      <c r="BR1406" t="str">
        <f t="shared" si="725"/>
        <v>Sano</v>
      </c>
    </row>
    <row r="1407" spans="1:70" x14ac:dyDescent="0.25">
      <c r="A1407" t="s">
        <v>1407</v>
      </c>
      <c r="B1407">
        <v>81</v>
      </c>
      <c r="C1407" t="str">
        <f t="shared" si="696"/>
        <v>Adulto Mayor</v>
      </c>
      <c r="D1407" t="s">
        <v>1</v>
      </c>
      <c r="E1407">
        <v>32.700000000000003</v>
      </c>
      <c r="F1407" t="str">
        <f t="shared" si="697"/>
        <v>Obesidad I</v>
      </c>
      <c r="G1407">
        <v>0</v>
      </c>
      <c r="H1407" t="str">
        <f t="shared" si="698"/>
        <v>No tiene herencia</v>
      </c>
      <c r="I1407">
        <v>167</v>
      </c>
      <c r="J1407">
        <v>104</v>
      </c>
      <c r="K1407">
        <v>82</v>
      </c>
      <c r="L1407" t="str">
        <f t="shared" si="699"/>
        <v>Normal</v>
      </c>
      <c r="M1407">
        <v>35</v>
      </c>
      <c r="N1407" t="str">
        <f t="shared" si="700"/>
        <v>Reducida</v>
      </c>
      <c r="O1407">
        <v>4</v>
      </c>
      <c r="P1407" t="str">
        <f t="shared" si="701"/>
        <v>Incapacidad</v>
      </c>
      <c r="Q1407">
        <v>0</v>
      </c>
      <c r="R1407" t="str">
        <f t="shared" si="702"/>
        <v>No tiene cetoacidosis</v>
      </c>
      <c r="S1407">
        <v>1</v>
      </c>
      <c r="T1407" t="str">
        <f t="shared" si="703"/>
        <v>Tiene Insuficiencia</v>
      </c>
      <c r="U1407">
        <v>1</v>
      </c>
      <c r="V1407" t="str">
        <f t="shared" si="704"/>
        <v>Hipertenso</v>
      </c>
      <c r="W1407">
        <v>4</v>
      </c>
      <c r="X1407" t="str">
        <f t="shared" si="693"/>
        <v>Alto</v>
      </c>
      <c r="Y1407">
        <v>102</v>
      </c>
      <c r="Z1407" t="str">
        <f t="shared" si="694"/>
        <v>Riesgo</v>
      </c>
      <c r="AA1407">
        <v>36</v>
      </c>
      <c r="AB1407" t="str">
        <f t="shared" si="705"/>
        <v>Funcion disminuida moderada</v>
      </c>
      <c r="AC1407">
        <v>2566</v>
      </c>
      <c r="AD1407" t="str">
        <f t="shared" si="706"/>
        <v>Proteinuria</v>
      </c>
      <c r="AE1407">
        <v>2052</v>
      </c>
      <c r="AF1407" t="str">
        <f t="shared" si="707"/>
        <v>Macroalbuminuria</v>
      </c>
      <c r="AG1407">
        <v>312</v>
      </c>
      <c r="AH1407" t="str">
        <f t="shared" si="708"/>
        <v>Oliguria</v>
      </c>
      <c r="AI1407">
        <v>0</v>
      </c>
      <c r="AJ1407" t="str">
        <f t="shared" si="709"/>
        <v>No Diabetico</v>
      </c>
      <c r="AK1407">
        <v>191</v>
      </c>
      <c r="AL1407" t="str">
        <f t="shared" si="710"/>
        <v>Diabetes</v>
      </c>
      <c r="AM1407">
        <v>7.6</v>
      </c>
      <c r="AN1407" t="str">
        <f t="shared" si="711"/>
        <v>Diabetes</v>
      </c>
      <c r="AO1407">
        <v>217</v>
      </c>
      <c r="AP1407" t="str">
        <f t="shared" si="712"/>
        <v>Alto</v>
      </c>
      <c r="AQ1407">
        <v>144</v>
      </c>
      <c r="AR1407" t="str">
        <f t="shared" si="713"/>
        <v>Limite alto</v>
      </c>
      <c r="AS1407">
        <v>40</v>
      </c>
      <c r="AT1407" t="str">
        <f t="shared" si="714"/>
        <v>Bajo</v>
      </c>
      <c r="AU1407">
        <v>276</v>
      </c>
      <c r="AV1407" t="str">
        <f t="shared" si="715"/>
        <v>Alto</v>
      </c>
      <c r="AW1407">
        <v>134</v>
      </c>
      <c r="AX1407" t="str">
        <f t="shared" si="716"/>
        <v>Bajo</v>
      </c>
      <c r="AY1407">
        <v>6.5</v>
      </c>
      <c r="AZ1407" t="str">
        <f t="shared" si="717"/>
        <v>Alto</v>
      </c>
      <c r="BA1407">
        <v>8.1999999999999993</v>
      </c>
      <c r="BB1407" t="str">
        <f t="shared" si="695"/>
        <v>Baja</v>
      </c>
      <c r="BC1407">
        <v>9</v>
      </c>
      <c r="BD1407" t="str">
        <f t="shared" si="718"/>
        <v>Normal</v>
      </c>
      <c r="BE1407">
        <v>7.1</v>
      </c>
      <c r="BF1407" t="str">
        <f t="shared" si="719"/>
        <v>Alto</v>
      </c>
      <c r="BG1407">
        <v>0</v>
      </c>
      <c r="BH1407" t="str">
        <f t="shared" si="720"/>
        <v>No Toma ECA</v>
      </c>
      <c r="BI1407">
        <v>0</v>
      </c>
      <c r="BJ1407" t="str">
        <f t="shared" si="721"/>
        <v>No toma ARB</v>
      </c>
      <c r="BK1407">
        <v>0</v>
      </c>
      <c r="BL1407" t="str">
        <f t="shared" si="722"/>
        <v>No toma diureticos</v>
      </c>
      <c r="BM1407">
        <v>1</v>
      </c>
      <c r="BN1407" t="str">
        <f t="shared" si="723"/>
        <v>Toma estatinas</v>
      </c>
      <c r="BO1407">
        <v>1</v>
      </c>
      <c r="BP1407" t="str">
        <f t="shared" si="724"/>
        <v>Enfermedad renal</v>
      </c>
      <c r="BQ1407">
        <v>1</v>
      </c>
      <c r="BR1407" t="str">
        <f t="shared" si="725"/>
        <v>Enfermedad cardiovascular</v>
      </c>
    </row>
    <row r="1408" spans="1:70" x14ac:dyDescent="0.25">
      <c r="A1408" t="s">
        <v>1408</v>
      </c>
      <c r="B1408">
        <v>47</v>
      </c>
      <c r="C1408" t="str">
        <f t="shared" si="696"/>
        <v>Adulto</v>
      </c>
      <c r="D1408" t="s">
        <v>1</v>
      </c>
      <c r="E1408">
        <v>28.4</v>
      </c>
      <c r="F1408" t="str">
        <f t="shared" si="697"/>
        <v>Sobrepeso</v>
      </c>
      <c r="G1408">
        <v>0</v>
      </c>
      <c r="H1408" t="str">
        <f t="shared" si="698"/>
        <v>No tiene herencia</v>
      </c>
      <c r="I1408">
        <v>104</v>
      </c>
      <c r="J1408">
        <v>83</v>
      </c>
      <c r="K1408">
        <v>80</v>
      </c>
      <c r="L1408" t="str">
        <f t="shared" si="699"/>
        <v>Normal</v>
      </c>
      <c r="M1408">
        <v>56</v>
      </c>
      <c r="N1408" t="str">
        <f t="shared" si="700"/>
        <v>Normal</v>
      </c>
      <c r="O1408">
        <v>2</v>
      </c>
      <c r="P1408" t="str">
        <f t="shared" si="701"/>
        <v>Ligera limitaciones</v>
      </c>
      <c r="Q1408">
        <v>0</v>
      </c>
      <c r="R1408" t="str">
        <f t="shared" si="702"/>
        <v>No tiene cetoacidosis</v>
      </c>
      <c r="S1408">
        <v>0</v>
      </c>
      <c r="T1408" t="str">
        <f t="shared" si="703"/>
        <v>No tiene Insuficiencia</v>
      </c>
      <c r="U1408">
        <v>1</v>
      </c>
      <c r="V1408" t="str">
        <f t="shared" si="704"/>
        <v>Hipertenso</v>
      </c>
      <c r="W1408">
        <v>0.9</v>
      </c>
      <c r="X1408" t="str">
        <f t="shared" si="693"/>
        <v>Normal</v>
      </c>
      <c r="Y1408">
        <v>20</v>
      </c>
      <c r="Z1408" t="str">
        <f t="shared" si="694"/>
        <v>Normal</v>
      </c>
      <c r="AA1408">
        <v>97</v>
      </c>
      <c r="AB1408" t="str">
        <f t="shared" si="705"/>
        <v>Normal</v>
      </c>
      <c r="AC1408">
        <v>26</v>
      </c>
      <c r="AD1408" t="str">
        <f t="shared" si="706"/>
        <v>Normal</v>
      </c>
      <c r="AE1408">
        <v>18</v>
      </c>
      <c r="AF1408" t="str">
        <f t="shared" si="707"/>
        <v>Normal</v>
      </c>
      <c r="AG1408">
        <v>1771</v>
      </c>
      <c r="AH1408" t="str">
        <f t="shared" si="708"/>
        <v>Poliuria</v>
      </c>
      <c r="AI1408">
        <v>1</v>
      </c>
      <c r="AJ1408" t="str">
        <f t="shared" si="709"/>
        <v>Diabetico</v>
      </c>
      <c r="AK1408">
        <v>89</v>
      </c>
      <c r="AL1408" t="str">
        <f t="shared" si="710"/>
        <v>Normal</v>
      </c>
      <c r="AM1408">
        <v>5</v>
      </c>
      <c r="AN1408" t="str">
        <f t="shared" si="711"/>
        <v>Normal</v>
      </c>
      <c r="AO1408">
        <v>199</v>
      </c>
      <c r="AP1408" t="str">
        <f t="shared" si="712"/>
        <v>Normal</v>
      </c>
      <c r="AQ1408">
        <v>109</v>
      </c>
      <c r="AR1408" t="str">
        <f t="shared" si="713"/>
        <v>Casi normal</v>
      </c>
      <c r="AS1408">
        <v>49</v>
      </c>
      <c r="AT1408" t="str">
        <f t="shared" si="714"/>
        <v>Bajo</v>
      </c>
      <c r="AU1408">
        <v>152</v>
      </c>
      <c r="AV1408" t="str">
        <f t="shared" si="715"/>
        <v>Alto</v>
      </c>
      <c r="AW1408">
        <v>138</v>
      </c>
      <c r="AX1408" t="str">
        <f t="shared" si="716"/>
        <v>Normal</v>
      </c>
      <c r="AY1408">
        <v>4</v>
      </c>
      <c r="AZ1408" t="str">
        <f t="shared" si="717"/>
        <v>Normal</v>
      </c>
      <c r="BA1408">
        <v>15.5</v>
      </c>
      <c r="BB1408" t="str">
        <f t="shared" si="695"/>
        <v>Normal</v>
      </c>
      <c r="BC1408">
        <v>9.1</v>
      </c>
      <c r="BD1408" t="str">
        <f t="shared" si="718"/>
        <v>Normal</v>
      </c>
      <c r="BE1408">
        <v>2.8</v>
      </c>
      <c r="BF1408" t="str">
        <f t="shared" si="719"/>
        <v>Normal</v>
      </c>
      <c r="BG1408">
        <v>1</v>
      </c>
      <c r="BH1408" t="str">
        <f t="shared" si="720"/>
        <v>Toma ECA</v>
      </c>
      <c r="BI1408">
        <v>0</v>
      </c>
      <c r="BJ1408" t="str">
        <f t="shared" si="721"/>
        <v>No toma ARB</v>
      </c>
      <c r="BK1408">
        <v>0</v>
      </c>
      <c r="BL1408" t="str">
        <f t="shared" si="722"/>
        <v>No toma diureticos</v>
      </c>
      <c r="BM1408">
        <v>0</v>
      </c>
      <c r="BN1408" t="str">
        <f t="shared" si="723"/>
        <v>No toma estatinas</v>
      </c>
      <c r="BO1408">
        <v>0</v>
      </c>
      <c r="BP1408" t="str">
        <f t="shared" si="724"/>
        <v>Sano</v>
      </c>
      <c r="BQ1408">
        <v>0</v>
      </c>
      <c r="BR1408" t="str">
        <f t="shared" si="725"/>
        <v>Sano</v>
      </c>
    </row>
    <row r="1409" spans="1:70" x14ac:dyDescent="0.25">
      <c r="A1409" t="s">
        <v>1409</v>
      </c>
      <c r="B1409">
        <v>32</v>
      </c>
      <c r="C1409" t="str">
        <f t="shared" si="696"/>
        <v>Adulto</v>
      </c>
      <c r="D1409" t="s">
        <v>6</v>
      </c>
      <c r="E1409">
        <v>29.4</v>
      </c>
      <c r="F1409" t="str">
        <f t="shared" si="697"/>
        <v>Sobrepeso</v>
      </c>
      <c r="G1409">
        <v>0</v>
      </c>
      <c r="H1409" t="str">
        <f t="shared" si="698"/>
        <v>No tiene herencia</v>
      </c>
      <c r="I1409">
        <v>133</v>
      </c>
      <c r="J1409">
        <v>73</v>
      </c>
      <c r="K1409">
        <v>69</v>
      </c>
      <c r="L1409" t="str">
        <f t="shared" si="699"/>
        <v>Normal</v>
      </c>
      <c r="M1409">
        <v>55</v>
      </c>
      <c r="N1409" t="str">
        <f t="shared" si="700"/>
        <v>Normal</v>
      </c>
      <c r="O1409">
        <v>1</v>
      </c>
      <c r="P1409" t="str">
        <f t="shared" si="701"/>
        <v>Sin limitaciones</v>
      </c>
      <c r="Q1409">
        <v>0</v>
      </c>
      <c r="R1409" t="str">
        <f t="shared" si="702"/>
        <v>No tiene cetoacidosis</v>
      </c>
      <c r="S1409">
        <v>0</v>
      </c>
      <c r="T1409" t="str">
        <f t="shared" si="703"/>
        <v>No tiene Insuficiencia</v>
      </c>
      <c r="U1409">
        <v>0</v>
      </c>
      <c r="V1409" t="str">
        <f t="shared" si="704"/>
        <v>Normotenso</v>
      </c>
      <c r="W1409">
        <v>0.6</v>
      </c>
      <c r="X1409" t="str">
        <f t="shared" si="693"/>
        <v>Normal</v>
      </c>
      <c r="Y1409">
        <v>36</v>
      </c>
      <c r="Z1409" t="str">
        <f t="shared" si="694"/>
        <v>Normal</v>
      </c>
      <c r="AA1409">
        <v>72</v>
      </c>
      <c r="AB1409" t="str">
        <f t="shared" si="705"/>
        <v>Funcion disminuida</v>
      </c>
      <c r="AC1409">
        <v>14</v>
      </c>
      <c r="AD1409" t="str">
        <f t="shared" si="706"/>
        <v>Normal</v>
      </c>
      <c r="AE1409">
        <v>12</v>
      </c>
      <c r="AF1409" t="str">
        <f t="shared" si="707"/>
        <v>Normal</v>
      </c>
      <c r="AG1409">
        <v>1469</v>
      </c>
      <c r="AH1409" t="str">
        <f t="shared" si="708"/>
        <v>Poliuria</v>
      </c>
      <c r="AI1409">
        <v>1</v>
      </c>
      <c r="AJ1409" t="str">
        <f t="shared" si="709"/>
        <v>Diabetico</v>
      </c>
      <c r="AK1409">
        <v>87</v>
      </c>
      <c r="AL1409" t="str">
        <f t="shared" si="710"/>
        <v>Normal</v>
      </c>
      <c r="AM1409">
        <v>5.4</v>
      </c>
      <c r="AN1409" t="str">
        <f t="shared" si="711"/>
        <v>Normal</v>
      </c>
      <c r="AO1409">
        <v>196</v>
      </c>
      <c r="AP1409" t="str">
        <f t="shared" si="712"/>
        <v>Normal</v>
      </c>
      <c r="AQ1409">
        <v>103</v>
      </c>
      <c r="AR1409" t="str">
        <f t="shared" si="713"/>
        <v>Casi normal</v>
      </c>
      <c r="AS1409">
        <v>58</v>
      </c>
      <c r="AT1409" t="str">
        <f t="shared" si="714"/>
        <v>Bajo</v>
      </c>
      <c r="AU1409">
        <v>97</v>
      </c>
      <c r="AV1409" t="str">
        <f t="shared" si="715"/>
        <v>Normal</v>
      </c>
      <c r="AW1409">
        <v>141</v>
      </c>
      <c r="AX1409" t="str">
        <f t="shared" si="716"/>
        <v>Normal</v>
      </c>
      <c r="AY1409">
        <v>4.4000000000000004</v>
      </c>
      <c r="AZ1409" t="str">
        <f t="shared" si="717"/>
        <v>Normal</v>
      </c>
      <c r="BA1409">
        <v>12.7</v>
      </c>
      <c r="BB1409" t="str">
        <f t="shared" si="695"/>
        <v>Normal</v>
      </c>
      <c r="BC1409">
        <v>8.6</v>
      </c>
      <c r="BD1409" t="str">
        <f t="shared" si="718"/>
        <v>Normal</v>
      </c>
      <c r="BE1409">
        <v>3.5</v>
      </c>
      <c r="BF1409" t="str">
        <f t="shared" si="719"/>
        <v>Normal</v>
      </c>
      <c r="BG1409">
        <v>0</v>
      </c>
      <c r="BH1409" t="str">
        <f t="shared" si="720"/>
        <v>No Toma ECA</v>
      </c>
      <c r="BI1409">
        <v>0</v>
      </c>
      <c r="BJ1409" t="str">
        <f t="shared" si="721"/>
        <v>No toma ARB</v>
      </c>
      <c r="BK1409">
        <v>1</v>
      </c>
      <c r="BL1409" t="str">
        <f t="shared" si="722"/>
        <v>Toma diureticos</v>
      </c>
      <c r="BM1409">
        <v>0</v>
      </c>
      <c r="BN1409" t="str">
        <f t="shared" si="723"/>
        <v>No toma estatinas</v>
      </c>
      <c r="BO1409">
        <v>0</v>
      </c>
      <c r="BP1409" t="str">
        <f t="shared" si="724"/>
        <v>Sano</v>
      </c>
      <c r="BQ1409">
        <v>1</v>
      </c>
      <c r="BR1409" t="str">
        <f t="shared" si="725"/>
        <v>Enfermedad cardiovascular</v>
      </c>
    </row>
    <row r="1410" spans="1:70" x14ac:dyDescent="0.25">
      <c r="A1410" t="s">
        <v>1410</v>
      </c>
      <c r="B1410">
        <v>73</v>
      </c>
      <c r="C1410" t="str">
        <f t="shared" si="696"/>
        <v>Adulto Mayor</v>
      </c>
      <c r="D1410" t="s">
        <v>1</v>
      </c>
      <c r="E1410">
        <v>31.9</v>
      </c>
      <c r="F1410" t="str">
        <f t="shared" si="697"/>
        <v>Obesidad I</v>
      </c>
      <c r="G1410">
        <v>1</v>
      </c>
      <c r="H1410" t="str">
        <f t="shared" si="698"/>
        <v>Tiene herencia</v>
      </c>
      <c r="I1410">
        <v>178</v>
      </c>
      <c r="J1410">
        <v>91</v>
      </c>
      <c r="K1410">
        <v>93</v>
      </c>
      <c r="L1410" t="str">
        <f t="shared" si="699"/>
        <v>Normal</v>
      </c>
      <c r="M1410">
        <v>42</v>
      </c>
      <c r="N1410" t="str">
        <f t="shared" si="700"/>
        <v>Intermedia</v>
      </c>
      <c r="O1410">
        <v>3</v>
      </c>
      <c r="P1410" t="str">
        <f t="shared" si="701"/>
        <v>Limitacion marcada</v>
      </c>
      <c r="Q1410">
        <v>0</v>
      </c>
      <c r="R1410" t="str">
        <f t="shared" si="702"/>
        <v>No tiene cetoacidosis</v>
      </c>
      <c r="S1410">
        <v>0</v>
      </c>
      <c r="T1410" t="str">
        <f t="shared" si="703"/>
        <v>No tiene Insuficiencia</v>
      </c>
      <c r="U1410">
        <v>1</v>
      </c>
      <c r="V1410" t="str">
        <f t="shared" si="704"/>
        <v>Hipertenso</v>
      </c>
      <c r="W1410">
        <v>3.2</v>
      </c>
      <c r="X1410" t="str">
        <f t="shared" ref="X1410:X1473" si="726">IF(AND(D1410="M",W1410&gt;=0.7,W1410&lt;=1.2),"Normal",IF(AND(D1410="M",W1410&gt;=1.3),"Alto",IF(AND(D1410="F",W1410&gt;=0.5,W1410&lt;=1),"Normal",IF(AND(D1410="F",W1410&gt;1),"Alto",IF(AND(D1410="F",W1410&lt;0.5), "Bajo",IF(AND(D1410="M",W1410&lt;0.7),"Bajo","error"))))))</f>
        <v>Alto</v>
      </c>
      <c r="Y1410">
        <v>120</v>
      </c>
      <c r="Z1410" t="str">
        <f t="shared" ref="Z1410:Z1473" si="727">IF(AND(D1410="F",Y1410&gt;=17,Y1410&lt;=43),"Normal",IF(AND(D1410="F",Y1410&gt;43,Y1410&lt;100),"Elevado",IF(AND(D1410="M",Y1410&gt;=18,Y1410&lt;=55),"Normal",IF(AND(D1410="M",Y1410&gt;55,Y1410&lt;100),"Elevado",IF(AND(D1410="F",Y1410&gt;=100),"Riesgo",IF(AND(D1410="M",Y1410&gt;=100),"Riesgo","Bajo"))))))</f>
        <v>Riesgo</v>
      </c>
      <c r="AA1410">
        <v>37</v>
      </c>
      <c r="AB1410" t="str">
        <f t="shared" si="705"/>
        <v>Funcion disminuida moderada</v>
      </c>
      <c r="AC1410">
        <v>804</v>
      </c>
      <c r="AD1410" t="str">
        <f t="shared" si="706"/>
        <v>Proteinuria</v>
      </c>
      <c r="AE1410">
        <v>643</v>
      </c>
      <c r="AF1410" t="str">
        <f t="shared" si="707"/>
        <v>Macroalbuminuria</v>
      </c>
      <c r="AG1410">
        <v>620</v>
      </c>
      <c r="AH1410" t="str">
        <f t="shared" si="708"/>
        <v>Poliuria</v>
      </c>
      <c r="AI1410">
        <v>0</v>
      </c>
      <c r="AJ1410" t="str">
        <f t="shared" si="709"/>
        <v>No Diabetico</v>
      </c>
      <c r="AK1410">
        <v>210</v>
      </c>
      <c r="AL1410" t="str">
        <f t="shared" si="710"/>
        <v>Diabetes</v>
      </c>
      <c r="AM1410">
        <v>7.2</v>
      </c>
      <c r="AN1410" t="str">
        <f t="shared" si="711"/>
        <v>Diabetes</v>
      </c>
      <c r="AO1410">
        <v>235</v>
      </c>
      <c r="AP1410" t="str">
        <f t="shared" si="712"/>
        <v>Alto</v>
      </c>
      <c r="AQ1410">
        <v>183</v>
      </c>
      <c r="AR1410" t="str">
        <f t="shared" si="713"/>
        <v>Alto</v>
      </c>
      <c r="AS1410">
        <v>40</v>
      </c>
      <c r="AT1410" t="str">
        <f t="shared" si="714"/>
        <v>Bajo</v>
      </c>
      <c r="AU1410">
        <v>421</v>
      </c>
      <c r="AV1410" t="str">
        <f t="shared" si="715"/>
        <v>Alto</v>
      </c>
      <c r="AW1410">
        <v>126</v>
      </c>
      <c r="AX1410" t="str">
        <f t="shared" si="716"/>
        <v>Bajo</v>
      </c>
      <c r="AY1410">
        <v>6.9</v>
      </c>
      <c r="AZ1410" t="str">
        <f t="shared" si="717"/>
        <v>Alto</v>
      </c>
      <c r="BA1410">
        <v>8.6999999999999993</v>
      </c>
      <c r="BB1410" t="str">
        <f t="shared" ref="BB1410:BB1473" si="728">IF(AND(D1410="M",BA1410&gt;=13.5,BA1410&lt;=17.5),"Normal",IF(AND(D1410="M",BA1410&gt;17.5),"Alta",IF(AND(D1410="F",BA1410&gt;=12,BA1410&lt;=15.5),"Normal",IF(AND(D1410="F",BA1410&gt;15.5),"Alta","Baja"))))</f>
        <v>Baja</v>
      </c>
      <c r="BC1410">
        <v>8.1999999999999993</v>
      </c>
      <c r="BD1410" t="str">
        <f t="shared" si="718"/>
        <v>Bajo</v>
      </c>
      <c r="BE1410">
        <v>6.3</v>
      </c>
      <c r="BF1410" t="str">
        <f t="shared" si="719"/>
        <v>Alto</v>
      </c>
      <c r="BG1410">
        <v>0</v>
      </c>
      <c r="BH1410" t="str">
        <f t="shared" si="720"/>
        <v>No Toma ECA</v>
      </c>
      <c r="BI1410">
        <v>0</v>
      </c>
      <c r="BJ1410" t="str">
        <f t="shared" si="721"/>
        <v>No toma ARB</v>
      </c>
      <c r="BK1410">
        <v>0</v>
      </c>
      <c r="BL1410" t="str">
        <f t="shared" si="722"/>
        <v>No toma diureticos</v>
      </c>
      <c r="BM1410">
        <v>1</v>
      </c>
      <c r="BN1410" t="str">
        <f t="shared" si="723"/>
        <v>Toma estatinas</v>
      </c>
      <c r="BO1410">
        <v>1</v>
      </c>
      <c r="BP1410" t="str">
        <f t="shared" si="724"/>
        <v>Enfermedad renal</v>
      </c>
      <c r="BQ1410">
        <v>0</v>
      </c>
      <c r="BR1410" t="str">
        <f t="shared" si="725"/>
        <v>Sano</v>
      </c>
    </row>
    <row r="1411" spans="1:70" x14ac:dyDescent="0.25">
      <c r="A1411" t="s">
        <v>1411</v>
      </c>
      <c r="B1411">
        <v>79</v>
      </c>
      <c r="C1411" t="str">
        <f t="shared" ref="C1411:C1474" si="729">IF(AND(B1411&gt;=14,B1411&lt;=26),"Joven",IF(AND(B1411&gt;=27,B1411&lt;=59),"Adulto",IF(B1411&gt;=60,"Adulto Mayor","Niño")))</f>
        <v>Adulto Mayor</v>
      </c>
      <c r="D1411" t="s">
        <v>1</v>
      </c>
      <c r="E1411">
        <v>28.3</v>
      </c>
      <c r="F1411" t="str">
        <f t="shared" ref="F1411:F1474" si="730">IF(E1411&lt;18.5,"Bajo peso",IF(AND(E1411&gt;=18.5,E1411&lt;=24.9),"Peso Normal",IF(AND(E1411&gt;=25,E1411&lt;=29.9),"Sobrepeso",IF(AND(E1411&gt;=30,E1411&lt;=34.9),"Obesidad I",IF(AND(E1411&gt;=35,E1411&lt;=39.9),"Obesidad II","Obesidad III")))))</f>
        <v>Sobrepeso</v>
      </c>
      <c r="G1411">
        <v>1</v>
      </c>
      <c r="H1411" t="str">
        <f t="shared" ref="H1411:H1474" si="731">IF(G1411=1,"Tiene herencia","No tiene herencia")</f>
        <v>Tiene herencia</v>
      </c>
      <c r="I1411">
        <v>179</v>
      </c>
      <c r="J1411">
        <v>108</v>
      </c>
      <c r="K1411">
        <v>104</v>
      </c>
      <c r="L1411" t="str">
        <f t="shared" ref="L1411:L1474" si="732">IF(AND(K1411&gt;=60,K1411&lt;=100),"Normal",IF(K1411&gt;100,"Taquicardia","Bradicardia"))</f>
        <v>Taquicardia</v>
      </c>
      <c r="M1411">
        <v>35</v>
      </c>
      <c r="N1411" t="str">
        <f t="shared" ref="N1411:N1474" si="733">IF(M1411&gt;=50,"Normal",IF(AND(M1411&gt;=41,M1411&lt;=49),"Intermedia","Reducida"))</f>
        <v>Reducida</v>
      </c>
      <c r="O1411">
        <v>3</v>
      </c>
      <c r="P1411" t="str">
        <f t="shared" ref="P1411:P1474" si="734">IF(O1411=1,"Sin limitaciones",IF(O1411=2,"Ligera limitaciones",IF(O1411=3,"Limitacion marcada","Incapacidad")))</f>
        <v>Limitacion marcada</v>
      </c>
      <c r="Q1411">
        <v>0</v>
      </c>
      <c r="R1411" t="str">
        <f t="shared" ref="R1411:R1474" si="735">IF(Q1411=1,"Tiene cetoacidosis","No tiene cetoacidosis")</f>
        <v>No tiene cetoacidosis</v>
      </c>
      <c r="S1411">
        <v>1</v>
      </c>
      <c r="T1411" t="str">
        <f t="shared" ref="T1411:T1474" si="736">IF(S1411=1,"Tiene Insuficiencia","No tiene Insuficiencia")</f>
        <v>Tiene Insuficiencia</v>
      </c>
      <c r="U1411">
        <v>1</v>
      </c>
      <c r="V1411" t="str">
        <f t="shared" ref="V1411:V1474" si="737">IF(U1411=1,"Hipertenso","Normotenso")</f>
        <v>Hipertenso</v>
      </c>
      <c r="W1411">
        <v>4</v>
      </c>
      <c r="X1411" t="str">
        <f t="shared" si="726"/>
        <v>Alto</v>
      </c>
      <c r="Y1411">
        <v>92</v>
      </c>
      <c r="Z1411" t="str">
        <f t="shared" si="727"/>
        <v>Elevado</v>
      </c>
      <c r="AA1411">
        <v>21</v>
      </c>
      <c r="AB1411" t="str">
        <f t="shared" ref="AB1411:AB1474" si="738">IF(AA1411&gt;90,"Normal",IF(AND(AA1411&gt;=60,AA1411&lt;=90),"Funcion disminuida",IF(AND(AA1411&gt;=30,AA1411&lt;=59),"Funcion disminuida moderada",IF(AND(AA1411&gt;=15,AA1411&lt;=29),"Dismucion grave",IF(AA1411&lt;15,"Fallo renal","error")))))</f>
        <v>Dismucion grave</v>
      </c>
      <c r="AC1411">
        <v>2194</v>
      </c>
      <c r="AD1411" t="str">
        <f t="shared" ref="AD1411:AD1474" si="739">IF(AC1411&lt;30,"Normal",IF(AND(AC1411&lt;=30,AC1411&lt;=300),"Microalbuminuria","Proteinuria"))</f>
        <v>Proteinuria</v>
      </c>
      <c r="AE1411">
        <v>1755</v>
      </c>
      <c r="AF1411" t="str">
        <f t="shared" ref="AF1411:AF1474" si="740">IF(AE1411&lt;30,"Normal",IF(AND(AE1411&gt;=30,AE1411&lt;=300),"Microalbuminuria","Macroalbuminuria"))</f>
        <v>Macroalbuminuria</v>
      </c>
      <c r="AG1411">
        <v>791</v>
      </c>
      <c r="AH1411" t="str">
        <f t="shared" ref="AH1411:AH1474" si="741">IF(AND(AG1411&gt;=0,AG1411&lt;=49),"Anuria",IF(AND(AG1411&gt;=50,AG1411&lt;=499),"Oliguria",IF(AND(AG1411&gt;=500,AG1411&lt;=3500),"Poliuria")))</f>
        <v>Poliuria</v>
      </c>
      <c r="AI1411">
        <v>0</v>
      </c>
      <c r="AJ1411" t="str">
        <f t="shared" ref="AJ1411:AJ1474" si="742">IF(AI1411=1,"Diabetico","No Diabetico")</f>
        <v>No Diabetico</v>
      </c>
      <c r="AK1411">
        <v>121</v>
      </c>
      <c r="AL1411" t="str">
        <f t="shared" ref="AL1411:AL1474" si="743">IF(AK1411&lt;100,"Normal",IF(AND(AK1411&gt;=100,AK1411&lt;=125),"Prediabetes","Diabetes"))</f>
        <v>Prediabetes</v>
      </c>
      <c r="AM1411">
        <v>10.9</v>
      </c>
      <c r="AN1411" t="str">
        <f t="shared" ref="AN1411:AN1474" si="744">IF(AM1411&lt;5.7,"Normal",IF(AND(AM1411&gt;=5.7,AM1411&lt;=6.4),"Prediabetes","Diabetes"))</f>
        <v>Diabetes</v>
      </c>
      <c r="AO1411">
        <v>319</v>
      </c>
      <c r="AP1411" t="str">
        <f t="shared" ref="AP1411:AP1474" si="745">IF(AO1411&lt;200,"Normal",IF(AND(AO1411&gt;=200,AO1411&lt;=239),"Alto","Riesgo"))</f>
        <v>Riesgo</v>
      </c>
      <c r="AQ1411">
        <v>214</v>
      </c>
      <c r="AR1411" t="str">
        <f t="shared" ref="AR1411:AR1474" si="746">IF(AQ1411&lt;100,"Normal",IF(AND(AQ1411&gt;=100,AQ1411&lt;=129),"Casi normal",IF(AND(AQ1411&gt;=130,AQ1411&lt;=159),"Limite alto",IF(AND(AQ1411&gt;=160,AQ1411&lt;=189),"Alto",IF(AQ1411&gt;=190,"Muy alto")))))</f>
        <v>Muy alto</v>
      </c>
      <c r="AS1411">
        <v>29</v>
      </c>
      <c r="AT1411" t="str">
        <f t="shared" ref="AT1411:AT1474" si="747">IF(AS1411&gt;=60,"Normal","Bajo")</f>
        <v>Bajo</v>
      </c>
      <c r="AU1411">
        <v>362</v>
      </c>
      <c r="AV1411" t="str">
        <f t="shared" ref="AV1411:AV1474" si="748">IF(AU1411&lt;=150,"Normal","Alto")</f>
        <v>Alto</v>
      </c>
      <c r="AW1411">
        <v>130</v>
      </c>
      <c r="AX1411" t="str">
        <f t="shared" ref="AX1411:AX1474" si="749">IF(AND(AW1411&gt;=135,AW1411&lt;=145),"Normal",IF(AW1411&gt;145,"Alto","Bajo"))</f>
        <v>Bajo</v>
      </c>
      <c r="AY1411">
        <v>6</v>
      </c>
      <c r="AZ1411" t="str">
        <f t="shared" ref="AZ1411:AZ1474" si="750">IF(AND(AY1411&gt;=3.5,AY1411&lt;=5),"Normal",IF(AY1411&gt;5,"Alto","Bajo"))</f>
        <v>Alto</v>
      </c>
      <c r="BA1411">
        <v>11</v>
      </c>
      <c r="BB1411" t="str">
        <f t="shared" si="728"/>
        <v>Baja</v>
      </c>
      <c r="BC1411">
        <v>8.1</v>
      </c>
      <c r="BD1411" t="str">
        <f t="shared" ref="BD1411:BD1474" si="751">IF(AND(BC1411&gt;=8.5,BC1411&lt;=10.5),"Normal",IF(BC1411&gt;10.5,"Alto","Bajo"))</f>
        <v>Bajo</v>
      </c>
      <c r="BE1411">
        <v>7.1</v>
      </c>
      <c r="BF1411" t="str">
        <f t="shared" ref="BF1411:BF1474" si="752">IF(AND(BE1411&gt;=2.5,BE1411&lt;=4.5),"Normal",IF(BE1411&gt;4.5,"Alto","Bajo"))</f>
        <v>Alto</v>
      </c>
      <c r="BG1411">
        <v>1</v>
      </c>
      <c r="BH1411" t="str">
        <f t="shared" ref="BH1411:BH1474" si="753">IF(BG1411=1,"Toma ECA","No Toma ECA")</f>
        <v>Toma ECA</v>
      </c>
      <c r="BI1411">
        <v>1</v>
      </c>
      <c r="BJ1411" t="str">
        <f t="shared" ref="BJ1411:BJ1474" si="754">IF(BI1411=1,"Toma ARB","No toma ARB")</f>
        <v>Toma ARB</v>
      </c>
      <c r="BK1411">
        <v>1</v>
      </c>
      <c r="BL1411" t="str">
        <f t="shared" ref="BL1411:BL1474" si="755">IF(BK1411=1,"Toma diureticos","No toma diureticos")</f>
        <v>Toma diureticos</v>
      </c>
      <c r="BM1411">
        <v>1</v>
      </c>
      <c r="BN1411" t="str">
        <f t="shared" ref="BN1411:BN1474" si="756">IF(BM1411=1,"Toma estatinas","No toma estatinas")</f>
        <v>Toma estatinas</v>
      </c>
      <c r="BO1411">
        <v>1</v>
      </c>
      <c r="BP1411" t="str">
        <f t="shared" ref="BP1411:BP1474" si="757">IF(BO1411=1,"Enfermedad renal","Sano")</f>
        <v>Enfermedad renal</v>
      </c>
      <c r="BQ1411">
        <v>1</v>
      </c>
      <c r="BR1411" t="str">
        <f t="shared" ref="BR1411:BR1474" si="758">IF(BQ1411=1,"Enfermedad cardiovascular","Sano")</f>
        <v>Enfermedad cardiovascular</v>
      </c>
    </row>
    <row r="1412" spans="1:70" x14ac:dyDescent="0.25">
      <c r="A1412" t="s">
        <v>1412</v>
      </c>
      <c r="B1412">
        <v>59</v>
      </c>
      <c r="C1412" t="str">
        <f t="shared" si="729"/>
        <v>Adulto</v>
      </c>
      <c r="D1412" t="s">
        <v>6</v>
      </c>
      <c r="E1412">
        <v>23.3</v>
      </c>
      <c r="F1412" t="str">
        <f t="shared" si="730"/>
        <v>Peso Normal</v>
      </c>
      <c r="G1412">
        <v>0</v>
      </c>
      <c r="H1412" t="str">
        <f t="shared" si="731"/>
        <v>No tiene herencia</v>
      </c>
      <c r="I1412">
        <v>113</v>
      </c>
      <c r="J1412">
        <v>67</v>
      </c>
      <c r="K1412">
        <v>83</v>
      </c>
      <c r="L1412" t="str">
        <f t="shared" si="732"/>
        <v>Normal</v>
      </c>
      <c r="M1412">
        <v>68</v>
      </c>
      <c r="N1412" t="str">
        <f t="shared" si="733"/>
        <v>Normal</v>
      </c>
      <c r="O1412">
        <v>2</v>
      </c>
      <c r="P1412" t="str">
        <f t="shared" si="734"/>
        <v>Ligera limitaciones</v>
      </c>
      <c r="Q1412">
        <v>0</v>
      </c>
      <c r="R1412" t="str">
        <f t="shared" si="735"/>
        <v>No tiene cetoacidosis</v>
      </c>
      <c r="S1412">
        <v>0</v>
      </c>
      <c r="T1412" t="str">
        <f t="shared" si="736"/>
        <v>No tiene Insuficiencia</v>
      </c>
      <c r="U1412">
        <v>1</v>
      </c>
      <c r="V1412" t="str">
        <f t="shared" si="737"/>
        <v>Hipertenso</v>
      </c>
      <c r="W1412">
        <v>0.7</v>
      </c>
      <c r="X1412" t="str">
        <f t="shared" si="726"/>
        <v>Normal</v>
      </c>
      <c r="Y1412">
        <v>27</v>
      </c>
      <c r="Z1412" t="str">
        <f t="shared" si="727"/>
        <v>Normal</v>
      </c>
      <c r="AA1412">
        <v>77</v>
      </c>
      <c r="AB1412" t="str">
        <f t="shared" si="738"/>
        <v>Funcion disminuida</v>
      </c>
      <c r="AC1412">
        <v>16</v>
      </c>
      <c r="AD1412" t="str">
        <f t="shared" si="739"/>
        <v>Normal</v>
      </c>
      <c r="AE1412">
        <v>14</v>
      </c>
      <c r="AF1412" t="str">
        <f t="shared" si="740"/>
        <v>Normal</v>
      </c>
      <c r="AG1412">
        <v>2204</v>
      </c>
      <c r="AH1412" t="str">
        <f t="shared" si="741"/>
        <v>Poliuria</v>
      </c>
      <c r="AI1412">
        <v>1</v>
      </c>
      <c r="AJ1412" t="str">
        <f t="shared" si="742"/>
        <v>Diabetico</v>
      </c>
      <c r="AK1412">
        <v>86</v>
      </c>
      <c r="AL1412" t="str">
        <f t="shared" si="743"/>
        <v>Normal</v>
      </c>
      <c r="AM1412">
        <v>6.3</v>
      </c>
      <c r="AN1412" t="str">
        <f t="shared" si="744"/>
        <v>Prediabetes</v>
      </c>
      <c r="AO1412">
        <v>188</v>
      </c>
      <c r="AP1412" t="str">
        <f t="shared" si="745"/>
        <v>Normal</v>
      </c>
      <c r="AQ1412">
        <v>121</v>
      </c>
      <c r="AR1412" t="str">
        <f t="shared" si="746"/>
        <v>Casi normal</v>
      </c>
      <c r="AS1412">
        <v>48</v>
      </c>
      <c r="AT1412" t="str">
        <f t="shared" si="747"/>
        <v>Bajo</v>
      </c>
      <c r="AU1412">
        <v>84</v>
      </c>
      <c r="AV1412" t="str">
        <f t="shared" si="748"/>
        <v>Normal</v>
      </c>
      <c r="AW1412">
        <v>144</v>
      </c>
      <c r="AX1412" t="str">
        <f t="shared" si="749"/>
        <v>Normal</v>
      </c>
      <c r="AY1412">
        <v>3.5</v>
      </c>
      <c r="AZ1412" t="str">
        <f t="shared" si="750"/>
        <v>Normal</v>
      </c>
      <c r="BA1412">
        <v>12.5</v>
      </c>
      <c r="BB1412" t="str">
        <f t="shared" si="728"/>
        <v>Normal</v>
      </c>
      <c r="BC1412">
        <v>10</v>
      </c>
      <c r="BD1412" t="str">
        <f t="shared" si="751"/>
        <v>Normal</v>
      </c>
      <c r="BE1412">
        <v>4.3</v>
      </c>
      <c r="BF1412" t="str">
        <f t="shared" si="752"/>
        <v>Normal</v>
      </c>
      <c r="BG1412">
        <v>0</v>
      </c>
      <c r="BH1412" t="str">
        <f t="shared" si="753"/>
        <v>No Toma ECA</v>
      </c>
      <c r="BI1412">
        <v>0</v>
      </c>
      <c r="BJ1412" t="str">
        <f t="shared" si="754"/>
        <v>No toma ARB</v>
      </c>
      <c r="BK1412">
        <v>0</v>
      </c>
      <c r="BL1412" t="str">
        <f t="shared" si="755"/>
        <v>No toma diureticos</v>
      </c>
      <c r="BM1412">
        <v>1</v>
      </c>
      <c r="BN1412" t="str">
        <f t="shared" si="756"/>
        <v>Toma estatinas</v>
      </c>
      <c r="BO1412">
        <v>0</v>
      </c>
      <c r="BP1412" t="str">
        <f t="shared" si="757"/>
        <v>Sano</v>
      </c>
      <c r="BQ1412">
        <v>0</v>
      </c>
      <c r="BR1412" t="str">
        <f t="shared" si="758"/>
        <v>Sano</v>
      </c>
    </row>
    <row r="1413" spans="1:70" x14ac:dyDescent="0.25">
      <c r="A1413" t="s">
        <v>1413</v>
      </c>
      <c r="B1413">
        <v>55</v>
      </c>
      <c r="C1413" t="str">
        <f t="shared" si="729"/>
        <v>Adulto</v>
      </c>
      <c r="D1413" t="s">
        <v>6</v>
      </c>
      <c r="E1413">
        <v>22.2</v>
      </c>
      <c r="F1413" t="str">
        <f t="shared" si="730"/>
        <v>Peso Normal</v>
      </c>
      <c r="G1413">
        <v>1</v>
      </c>
      <c r="H1413" t="str">
        <f t="shared" si="731"/>
        <v>Tiene herencia</v>
      </c>
      <c r="I1413">
        <v>127</v>
      </c>
      <c r="J1413">
        <v>68</v>
      </c>
      <c r="K1413">
        <v>86</v>
      </c>
      <c r="L1413" t="str">
        <f t="shared" si="732"/>
        <v>Normal</v>
      </c>
      <c r="M1413">
        <v>55</v>
      </c>
      <c r="N1413" t="str">
        <f t="shared" si="733"/>
        <v>Normal</v>
      </c>
      <c r="O1413">
        <v>1</v>
      </c>
      <c r="P1413" t="str">
        <f t="shared" si="734"/>
        <v>Sin limitaciones</v>
      </c>
      <c r="Q1413">
        <v>0</v>
      </c>
      <c r="R1413" t="str">
        <f t="shared" si="735"/>
        <v>No tiene cetoacidosis</v>
      </c>
      <c r="S1413">
        <v>0</v>
      </c>
      <c r="T1413" t="str">
        <f t="shared" si="736"/>
        <v>No tiene Insuficiencia</v>
      </c>
      <c r="U1413">
        <v>1</v>
      </c>
      <c r="V1413" t="str">
        <f t="shared" si="737"/>
        <v>Hipertenso</v>
      </c>
      <c r="W1413">
        <v>1</v>
      </c>
      <c r="X1413" t="str">
        <f t="shared" si="726"/>
        <v>Normal</v>
      </c>
      <c r="Y1413">
        <v>23</v>
      </c>
      <c r="Z1413" t="str">
        <f t="shared" si="727"/>
        <v>Normal</v>
      </c>
      <c r="AA1413">
        <v>77</v>
      </c>
      <c r="AB1413" t="str">
        <f t="shared" si="738"/>
        <v>Funcion disminuida</v>
      </c>
      <c r="AC1413">
        <v>21</v>
      </c>
      <c r="AD1413" t="str">
        <f t="shared" si="739"/>
        <v>Normal</v>
      </c>
      <c r="AE1413">
        <v>18</v>
      </c>
      <c r="AF1413" t="str">
        <f t="shared" si="740"/>
        <v>Normal</v>
      </c>
      <c r="AG1413">
        <v>2492</v>
      </c>
      <c r="AH1413" t="str">
        <f t="shared" si="741"/>
        <v>Poliuria</v>
      </c>
      <c r="AI1413">
        <v>1</v>
      </c>
      <c r="AJ1413" t="str">
        <f t="shared" si="742"/>
        <v>Diabetico</v>
      </c>
      <c r="AK1413">
        <v>92</v>
      </c>
      <c r="AL1413" t="str">
        <f t="shared" si="743"/>
        <v>Normal</v>
      </c>
      <c r="AM1413">
        <v>5.7</v>
      </c>
      <c r="AN1413" t="str">
        <f t="shared" si="744"/>
        <v>Prediabetes</v>
      </c>
      <c r="AO1413">
        <v>163</v>
      </c>
      <c r="AP1413" t="str">
        <f t="shared" si="745"/>
        <v>Normal</v>
      </c>
      <c r="AQ1413">
        <v>80</v>
      </c>
      <c r="AR1413" t="str">
        <f t="shared" si="746"/>
        <v>Normal</v>
      </c>
      <c r="AS1413">
        <v>67</v>
      </c>
      <c r="AT1413" t="str">
        <f t="shared" si="747"/>
        <v>Normal</v>
      </c>
      <c r="AU1413">
        <v>90</v>
      </c>
      <c r="AV1413" t="str">
        <f t="shared" si="748"/>
        <v>Normal</v>
      </c>
      <c r="AW1413">
        <v>145</v>
      </c>
      <c r="AX1413" t="str">
        <f t="shared" si="749"/>
        <v>Normal</v>
      </c>
      <c r="AY1413">
        <v>4</v>
      </c>
      <c r="AZ1413" t="str">
        <f t="shared" si="750"/>
        <v>Normal</v>
      </c>
      <c r="BA1413">
        <v>13.2</v>
      </c>
      <c r="BB1413" t="str">
        <f t="shared" si="728"/>
        <v>Normal</v>
      </c>
      <c r="BC1413">
        <v>9.8000000000000007</v>
      </c>
      <c r="BD1413" t="str">
        <f t="shared" si="751"/>
        <v>Normal</v>
      </c>
      <c r="BE1413">
        <v>2.6</v>
      </c>
      <c r="BF1413" t="str">
        <f t="shared" si="752"/>
        <v>Normal</v>
      </c>
      <c r="BG1413">
        <v>0</v>
      </c>
      <c r="BH1413" t="str">
        <f t="shared" si="753"/>
        <v>No Toma ECA</v>
      </c>
      <c r="BI1413">
        <v>1</v>
      </c>
      <c r="BJ1413" t="str">
        <f t="shared" si="754"/>
        <v>Toma ARB</v>
      </c>
      <c r="BK1413">
        <v>0</v>
      </c>
      <c r="BL1413" t="str">
        <f t="shared" si="755"/>
        <v>No toma diureticos</v>
      </c>
      <c r="BM1413">
        <v>1</v>
      </c>
      <c r="BN1413" t="str">
        <f t="shared" si="756"/>
        <v>Toma estatinas</v>
      </c>
      <c r="BO1413">
        <v>0</v>
      </c>
      <c r="BP1413" t="str">
        <f t="shared" si="757"/>
        <v>Sano</v>
      </c>
      <c r="BQ1413">
        <v>0</v>
      </c>
      <c r="BR1413" t="str">
        <f t="shared" si="758"/>
        <v>Sano</v>
      </c>
    </row>
    <row r="1414" spans="1:70" x14ac:dyDescent="0.25">
      <c r="A1414" t="s">
        <v>1414</v>
      </c>
      <c r="B1414">
        <v>50</v>
      </c>
      <c r="C1414" t="str">
        <f t="shared" si="729"/>
        <v>Adulto</v>
      </c>
      <c r="D1414" t="s">
        <v>1</v>
      </c>
      <c r="E1414">
        <v>32.200000000000003</v>
      </c>
      <c r="F1414" t="str">
        <f t="shared" si="730"/>
        <v>Obesidad I</v>
      </c>
      <c r="G1414">
        <v>1</v>
      </c>
      <c r="H1414" t="str">
        <f t="shared" si="731"/>
        <v>Tiene herencia</v>
      </c>
      <c r="I1414">
        <v>177</v>
      </c>
      <c r="J1414">
        <v>99</v>
      </c>
      <c r="K1414">
        <v>95</v>
      </c>
      <c r="L1414" t="str">
        <f t="shared" si="732"/>
        <v>Normal</v>
      </c>
      <c r="M1414">
        <v>25</v>
      </c>
      <c r="N1414" t="str">
        <f t="shared" si="733"/>
        <v>Reducida</v>
      </c>
      <c r="O1414">
        <v>2</v>
      </c>
      <c r="P1414" t="str">
        <f t="shared" si="734"/>
        <v>Ligera limitaciones</v>
      </c>
      <c r="Q1414">
        <v>0</v>
      </c>
      <c r="R1414" t="str">
        <f t="shared" si="735"/>
        <v>No tiene cetoacidosis</v>
      </c>
      <c r="S1414">
        <v>1</v>
      </c>
      <c r="T1414" t="str">
        <f t="shared" si="736"/>
        <v>Tiene Insuficiencia</v>
      </c>
      <c r="U1414">
        <v>1</v>
      </c>
      <c r="V1414" t="str">
        <f t="shared" si="737"/>
        <v>Hipertenso</v>
      </c>
      <c r="W1414">
        <v>3.6</v>
      </c>
      <c r="X1414" t="str">
        <f t="shared" si="726"/>
        <v>Alto</v>
      </c>
      <c r="Y1414">
        <v>106</v>
      </c>
      <c r="Z1414" t="str">
        <f t="shared" si="727"/>
        <v>Riesgo</v>
      </c>
      <c r="AA1414">
        <v>12</v>
      </c>
      <c r="AB1414" t="str">
        <f t="shared" si="738"/>
        <v>Fallo renal</v>
      </c>
      <c r="AC1414">
        <v>841</v>
      </c>
      <c r="AD1414" t="str">
        <f t="shared" si="739"/>
        <v>Proteinuria</v>
      </c>
      <c r="AE1414">
        <v>672</v>
      </c>
      <c r="AF1414" t="str">
        <f t="shared" si="740"/>
        <v>Macroalbuminuria</v>
      </c>
      <c r="AG1414">
        <v>802</v>
      </c>
      <c r="AH1414" t="str">
        <f t="shared" si="741"/>
        <v>Poliuria</v>
      </c>
      <c r="AI1414">
        <v>1</v>
      </c>
      <c r="AJ1414" t="str">
        <f t="shared" si="742"/>
        <v>Diabetico</v>
      </c>
      <c r="AK1414">
        <v>142</v>
      </c>
      <c r="AL1414" t="str">
        <f t="shared" si="743"/>
        <v>Diabetes</v>
      </c>
      <c r="AM1414">
        <v>8.1999999999999993</v>
      </c>
      <c r="AN1414" t="str">
        <f t="shared" si="744"/>
        <v>Diabetes</v>
      </c>
      <c r="AO1414">
        <v>265</v>
      </c>
      <c r="AP1414" t="str">
        <f t="shared" si="745"/>
        <v>Riesgo</v>
      </c>
      <c r="AQ1414">
        <v>190</v>
      </c>
      <c r="AR1414" t="str">
        <f t="shared" si="746"/>
        <v>Muy alto</v>
      </c>
      <c r="AS1414">
        <v>26</v>
      </c>
      <c r="AT1414" t="str">
        <f t="shared" si="747"/>
        <v>Bajo</v>
      </c>
      <c r="AU1414">
        <v>334</v>
      </c>
      <c r="AV1414" t="str">
        <f t="shared" si="748"/>
        <v>Alto</v>
      </c>
      <c r="AW1414">
        <v>140</v>
      </c>
      <c r="AX1414" t="str">
        <f t="shared" si="749"/>
        <v>Normal</v>
      </c>
      <c r="AY1414">
        <v>5.2</v>
      </c>
      <c r="AZ1414" t="str">
        <f t="shared" si="750"/>
        <v>Alto</v>
      </c>
      <c r="BA1414">
        <v>8</v>
      </c>
      <c r="BB1414" t="str">
        <f t="shared" si="728"/>
        <v>Baja</v>
      </c>
      <c r="BC1414">
        <v>7.7</v>
      </c>
      <c r="BD1414" t="str">
        <f t="shared" si="751"/>
        <v>Bajo</v>
      </c>
      <c r="BE1414">
        <v>5.9</v>
      </c>
      <c r="BF1414" t="str">
        <f t="shared" si="752"/>
        <v>Alto</v>
      </c>
      <c r="BG1414">
        <v>1</v>
      </c>
      <c r="BH1414" t="str">
        <f t="shared" si="753"/>
        <v>Toma ECA</v>
      </c>
      <c r="BI1414">
        <v>0</v>
      </c>
      <c r="BJ1414" t="str">
        <f t="shared" si="754"/>
        <v>No toma ARB</v>
      </c>
      <c r="BK1414">
        <v>0</v>
      </c>
      <c r="BL1414" t="str">
        <f t="shared" si="755"/>
        <v>No toma diureticos</v>
      </c>
      <c r="BM1414">
        <v>0</v>
      </c>
      <c r="BN1414" t="str">
        <f t="shared" si="756"/>
        <v>No toma estatinas</v>
      </c>
      <c r="BO1414">
        <v>1</v>
      </c>
      <c r="BP1414" t="str">
        <f t="shared" si="757"/>
        <v>Enfermedad renal</v>
      </c>
      <c r="BQ1414">
        <v>1</v>
      </c>
      <c r="BR1414" t="str">
        <f t="shared" si="758"/>
        <v>Enfermedad cardiovascular</v>
      </c>
    </row>
    <row r="1415" spans="1:70" x14ac:dyDescent="0.25">
      <c r="A1415" t="s">
        <v>1415</v>
      </c>
      <c r="B1415">
        <v>52</v>
      </c>
      <c r="C1415" t="str">
        <f t="shared" si="729"/>
        <v>Adulto</v>
      </c>
      <c r="D1415" t="s">
        <v>6</v>
      </c>
      <c r="E1415">
        <v>20.8</v>
      </c>
      <c r="F1415" t="str">
        <f t="shared" si="730"/>
        <v>Peso Normal</v>
      </c>
      <c r="G1415">
        <v>0</v>
      </c>
      <c r="H1415" t="str">
        <f t="shared" si="731"/>
        <v>No tiene herencia</v>
      </c>
      <c r="I1415">
        <v>106</v>
      </c>
      <c r="J1415">
        <v>77</v>
      </c>
      <c r="K1415">
        <v>68</v>
      </c>
      <c r="L1415" t="str">
        <f t="shared" si="732"/>
        <v>Normal</v>
      </c>
      <c r="M1415">
        <v>55</v>
      </c>
      <c r="N1415" t="str">
        <f t="shared" si="733"/>
        <v>Normal</v>
      </c>
      <c r="O1415">
        <v>1</v>
      </c>
      <c r="P1415" t="str">
        <f t="shared" si="734"/>
        <v>Sin limitaciones</v>
      </c>
      <c r="Q1415">
        <v>0</v>
      </c>
      <c r="R1415" t="str">
        <f t="shared" si="735"/>
        <v>No tiene cetoacidosis</v>
      </c>
      <c r="S1415">
        <v>0</v>
      </c>
      <c r="T1415" t="str">
        <f t="shared" si="736"/>
        <v>No tiene Insuficiencia</v>
      </c>
      <c r="U1415">
        <v>0</v>
      </c>
      <c r="V1415" t="str">
        <f t="shared" si="737"/>
        <v>Normotenso</v>
      </c>
      <c r="W1415">
        <v>0.8</v>
      </c>
      <c r="X1415" t="str">
        <f t="shared" si="726"/>
        <v>Normal</v>
      </c>
      <c r="Y1415">
        <v>22</v>
      </c>
      <c r="Z1415" t="str">
        <f t="shared" si="727"/>
        <v>Normal</v>
      </c>
      <c r="AA1415">
        <v>119</v>
      </c>
      <c r="AB1415" t="str">
        <f t="shared" si="738"/>
        <v>Normal</v>
      </c>
      <c r="AC1415">
        <v>24</v>
      </c>
      <c r="AD1415" t="str">
        <f t="shared" si="739"/>
        <v>Normal</v>
      </c>
      <c r="AE1415">
        <v>19</v>
      </c>
      <c r="AF1415" t="str">
        <f t="shared" si="740"/>
        <v>Normal</v>
      </c>
      <c r="AG1415">
        <v>1207</v>
      </c>
      <c r="AH1415" t="str">
        <f t="shared" si="741"/>
        <v>Poliuria</v>
      </c>
      <c r="AI1415">
        <v>0</v>
      </c>
      <c r="AJ1415" t="str">
        <f t="shared" si="742"/>
        <v>No Diabetico</v>
      </c>
      <c r="AK1415">
        <v>88</v>
      </c>
      <c r="AL1415" t="str">
        <f t="shared" si="743"/>
        <v>Normal</v>
      </c>
      <c r="AM1415">
        <v>5</v>
      </c>
      <c r="AN1415" t="str">
        <f t="shared" si="744"/>
        <v>Normal</v>
      </c>
      <c r="AO1415">
        <v>175</v>
      </c>
      <c r="AP1415" t="str">
        <f t="shared" si="745"/>
        <v>Normal</v>
      </c>
      <c r="AQ1415">
        <v>105</v>
      </c>
      <c r="AR1415" t="str">
        <f t="shared" si="746"/>
        <v>Casi normal</v>
      </c>
      <c r="AS1415">
        <v>69</v>
      </c>
      <c r="AT1415" t="str">
        <f t="shared" si="747"/>
        <v>Normal</v>
      </c>
      <c r="AU1415">
        <v>106</v>
      </c>
      <c r="AV1415" t="str">
        <f t="shared" si="748"/>
        <v>Normal</v>
      </c>
      <c r="AW1415">
        <v>137</v>
      </c>
      <c r="AX1415" t="str">
        <f t="shared" si="749"/>
        <v>Normal</v>
      </c>
      <c r="AY1415">
        <v>3.8</v>
      </c>
      <c r="AZ1415" t="str">
        <f t="shared" si="750"/>
        <v>Normal</v>
      </c>
      <c r="BA1415">
        <v>14.7</v>
      </c>
      <c r="BB1415" t="str">
        <f t="shared" si="728"/>
        <v>Normal</v>
      </c>
      <c r="BC1415">
        <v>10.4</v>
      </c>
      <c r="BD1415" t="str">
        <f t="shared" si="751"/>
        <v>Normal</v>
      </c>
      <c r="BE1415">
        <v>3.1</v>
      </c>
      <c r="BF1415" t="str">
        <f t="shared" si="752"/>
        <v>Normal</v>
      </c>
      <c r="BG1415">
        <v>1</v>
      </c>
      <c r="BH1415" t="str">
        <f t="shared" si="753"/>
        <v>Toma ECA</v>
      </c>
      <c r="BI1415">
        <v>1</v>
      </c>
      <c r="BJ1415" t="str">
        <f t="shared" si="754"/>
        <v>Toma ARB</v>
      </c>
      <c r="BK1415">
        <v>0</v>
      </c>
      <c r="BL1415" t="str">
        <f t="shared" si="755"/>
        <v>No toma diureticos</v>
      </c>
      <c r="BM1415">
        <v>1</v>
      </c>
      <c r="BN1415" t="str">
        <f t="shared" si="756"/>
        <v>Toma estatinas</v>
      </c>
      <c r="BO1415">
        <v>0</v>
      </c>
      <c r="BP1415" t="str">
        <f t="shared" si="757"/>
        <v>Sano</v>
      </c>
      <c r="BQ1415">
        <v>1</v>
      </c>
      <c r="BR1415" t="str">
        <f t="shared" si="758"/>
        <v>Enfermedad cardiovascular</v>
      </c>
    </row>
    <row r="1416" spans="1:70" x14ac:dyDescent="0.25">
      <c r="A1416" t="s">
        <v>1416</v>
      </c>
      <c r="B1416">
        <v>55</v>
      </c>
      <c r="C1416" t="str">
        <f t="shared" si="729"/>
        <v>Adulto</v>
      </c>
      <c r="D1416" t="s">
        <v>1</v>
      </c>
      <c r="E1416">
        <v>27.1</v>
      </c>
      <c r="F1416" t="str">
        <f t="shared" si="730"/>
        <v>Sobrepeso</v>
      </c>
      <c r="G1416">
        <v>1</v>
      </c>
      <c r="H1416" t="str">
        <f t="shared" si="731"/>
        <v>Tiene herencia</v>
      </c>
      <c r="I1416">
        <v>153</v>
      </c>
      <c r="J1416">
        <v>92</v>
      </c>
      <c r="K1416">
        <v>92</v>
      </c>
      <c r="L1416" t="str">
        <f t="shared" si="732"/>
        <v>Normal</v>
      </c>
      <c r="M1416">
        <v>34</v>
      </c>
      <c r="N1416" t="str">
        <f t="shared" si="733"/>
        <v>Reducida</v>
      </c>
      <c r="O1416">
        <v>3</v>
      </c>
      <c r="P1416" t="str">
        <f t="shared" si="734"/>
        <v>Limitacion marcada</v>
      </c>
      <c r="Q1416">
        <v>1</v>
      </c>
      <c r="R1416" t="str">
        <f t="shared" si="735"/>
        <v>Tiene cetoacidosis</v>
      </c>
      <c r="S1416">
        <v>1</v>
      </c>
      <c r="T1416" t="str">
        <f t="shared" si="736"/>
        <v>Tiene Insuficiencia</v>
      </c>
      <c r="U1416">
        <v>1</v>
      </c>
      <c r="V1416" t="str">
        <f t="shared" si="737"/>
        <v>Hipertenso</v>
      </c>
      <c r="W1416">
        <v>2.8</v>
      </c>
      <c r="X1416" t="str">
        <f t="shared" si="726"/>
        <v>Alto</v>
      </c>
      <c r="Y1416">
        <v>99</v>
      </c>
      <c r="Z1416" t="str">
        <f t="shared" si="727"/>
        <v>Elevado</v>
      </c>
      <c r="AA1416">
        <v>20</v>
      </c>
      <c r="AB1416" t="str">
        <f t="shared" si="738"/>
        <v>Dismucion grave</v>
      </c>
      <c r="AC1416">
        <v>413</v>
      </c>
      <c r="AD1416" t="str">
        <f t="shared" si="739"/>
        <v>Proteinuria</v>
      </c>
      <c r="AE1416">
        <v>330</v>
      </c>
      <c r="AF1416" t="str">
        <f t="shared" si="740"/>
        <v>Macroalbuminuria</v>
      </c>
      <c r="AG1416">
        <v>501</v>
      </c>
      <c r="AH1416" t="str">
        <f t="shared" si="741"/>
        <v>Poliuria</v>
      </c>
      <c r="AI1416">
        <v>0</v>
      </c>
      <c r="AJ1416" t="str">
        <f t="shared" si="742"/>
        <v>No Diabetico</v>
      </c>
      <c r="AK1416">
        <v>200</v>
      </c>
      <c r="AL1416" t="str">
        <f t="shared" si="743"/>
        <v>Diabetes</v>
      </c>
      <c r="AM1416">
        <v>10</v>
      </c>
      <c r="AN1416" t="str">
        <f t="shared" si="744"/>
        <v>Diabetes</v>
      </c>
      <c r="AO1416">
        <v>228</v>
      </c>
      <c r="AP1416" t="str">
        <f t="shared" si="745"/>
        <v>Alto</v>
      </c>
      <c r="AQ1416">
        <v>146</v>
      </c>
      <c r="AR1416" t="str">
        <f t="shared" si="746"/>
        <v>Limite alto</v>
      </c>
      <c r="AS1416">
        <v>25</v>
      </c>
      <c r="AT1416" t="str">
        <f t="shared" si="747"/>
        <v>Bajo</v>
      </c>
      <c r="AU1416">
        <v>281</v>
      </c>
      <c r="AV1416" t="str">
        <f t="shared" si="748"/>
        <v>Alto</v>
      </c>
      <c r="AW1416">
        <v>129</v>
      </c>
      <c r="AX1416" t="str">
        <f t="shared" si="749"/>
        <v>Bajo</v>
      </c>
      <c r="AY1416">
        <v>6</v>
      </c>
      <c r="AZ1416" t="str">
        <f t="shared" si="750"/>
        <v>Alto</v>
      </c>
      <c r="BA1416">
        <v>9.3000000000000007</v>
      </c>
      <c r="BB1416" t="str">
        <f t="shared" si="728"/>
        <v>Baja</v>
      </c>
      <c r="BC1416">
        <v>8.6999999999999993</v>
      </c>
      <c r="BD1416" t="str">
        <f t="shared" si="751"/>
        <v>Normal</v>
      </c>
      <c r="BE1416">
        <v>6.7</v>
      </c>
      <c r="BF1416" t="str">
        <f t="shared" si="752"/>
        <v>Alto</v>
      </c>
      <c r="BG1416">
        <v>0</v>
      </c>
      <c r="BH1416" t="str">
        <f t="shared" si="753"/>
        <v>No Toma ECA</v>
      </c>
      <c r="BI1416">
        <v>1</v>
      </c>
      <c r="BJ1416" t="str">
        <f t="shared" si="754"/>
        <v>Toma ARB</v>
      </c>
      <c r="BK1416">
        <v>0</v>
      </c>
      <c r="BL1416" t="str">
        <f t="shared" si="755"/>
        <v>No toma diureticos</v>
      </c>
      <c r="BM1416">
        <v>1</v>
      </c>
      <c r="BN1416" t="str">
        <f t="shared" si="756"/>
        <v>Toma estatinas</v>
      </c>
      <c r="BO1416">
        <v>1</v>
      </c>
      <c r="BP1416" t="str">
        <f t="shared" si="757"/>
        <v>Enfermedad renal</v>
      </c>
      <c r="BQ1416">
        <v>1</v>
      </c>
      <c r="BR1416" t="str">
        <f t="shared" si="758"/>
        <v>Enfermedad cardiovascular</v>
      </c>
    </row>
    <row r="1417" spans="1:70" x14ac:dyDescent="0.25">
      <c r="A1417" t="s">
        <v>1417</v>
      </c>
      <c r="B1417">
        <v>77</v>
      </c>
      <c r="C1417" t="str">
        <f t="shared" si="729"/>
        <v>Adulto Mayor</v>
      </c>
      <c r="D1417" t="s">
        <v>1</v>
      </c>
      <c r="E1417">
        <v>30</v>
      </c>
      <c r="F1417" t="str">
        <f t="shared" si="730"/>
        <v>Obesidad I</v>
      </c>
      <c r="G1417">
        <v>0</v>
      </c>
      <c r="H1417" t="str">
        <f t="shared" si="731"/>
        <v>No tiene herencia</v>
      </c>
      <c r="I1417">
        <v>163</v>
      </c>
      <c r="J1417">
        <v>100</v>
      </c>
      <c r="K1417">
        <v>79</v>
      </c>
      <c r="L1417" t="str">
        <f t="shared" si="732"/>
        <v>Normal</v>
      </c>
      <c r="M1417">
        <v>33</v>
      </c>
      <c r="N1417" t="str">
        <f t="shared" si="733"/>
        <v>Reducida</v>
      </c>
      <c r="O1417">
        <v>3</v>
      </c>
      <c r="P1417" t="str">
        <f t="shared" si="734"/>
        <v>Limitacion marcada</v>
      </c>
      <c r="Q1417">
        <v>0</v>
      </c>
      <c r="R1417" t="str">
        <f t="shared" si="735"/>
        <v>No tiene cetoacidosis</v>
      </c>
      <c r="S1417">
        <v>1</v>
      </c>
      <c r="T1417" t="str">
        <f t="shared" si="736"/>
        <v>Tiene Insuficiencia</v>
      </c>
      <c r="U1417">
        <v>1</v>
      </c>
      <c r="V1417" t="str">
        <f t="shared" si="737"/>
        <v>Hipertenso</v>
      </c>
      <c r="W1417">
        <v>2.4</v>
      </c>
      <c r="X1417" t="str">
        <f t="shared" si="726"/>
        <v>Alto</v>
      </c>
      <c r="Y1417">
        <v>66</v>
      </c>
      <c r="Z1417" t="str">
        <f t="shared" si="727"/>
        <v>Elevado</v>
      </c>
      <c r="AA1417">
        <v>52</v>
      </c>
      <c r="AB1417" t="str">
        <f t="shared" si="738"/>
        <v>Funcion disminuida moderada</v>
      </c>
      <c r="AC1417">
        <v>935</v>
      </c>
      <c r="AD1417" t="str">
        <f t="shared" si="739"/>
        <v>Proteinuria</v>
      </c>
      <c r="AE1417">
        <v>654</v>
      </c>
      <c r="AF1417" t="str">
        <f t="shared" si="740"/>
        <v>Macroalbuminuria</v>
      </c>
      <c r="AG1417">
        <v>847</v>
      </c>
      <c r="AH1417" t="str">
        <f t="shared" si="741"/>
        <v>Poliuria</v>
      </c>
      <c r="AI1417">
        <v>0</v>
      </c>
      <c r="AJ1417" t="str">
        <f t="shared" si="742"/>
        <v>No Diabetico</v>
      </c>
      <c r="AK1417">
        <v>166</v>
      </c>
      <c r="AL1417" t="str">
        <f t="shared" si="743"/>
        <v>Diabetes</v>
      </c>
      <c r="AM1417">
        <v>10.199999999999999</v>
      </c>
      <c r="AN1417" t="str">
        <f t="shared" si="744"/>
        <v>Diabetes</v>
      </c>
      <c r="AO1417">
        <v>274</v>
      </c>
      <c r="AP1417" t="str">
        <f t="shared" si="745"/>
        <v>Riesgo</v>
      </c>
      <c r="AQ1417">
        <v>142</v>
      </c>
      <c r="AR1417" t="str">
        <f t="shared" si="746"/>
        <v>Limite alto</v>
      </c>
      <c r="AS1417">
        <v>27</v>
      </c>
      <c r="AT1417" t="str">
        <f t="shared" si="747"/>
        <v>Bajo</v>
      </c>
      <c r="AU1417">
        <v>192</v>
      </c>
      <c r="AV1417" t="str">
        <f t="shared" si="748"/>
        <v>Alto</v>
      </c>
      <c r="AW1417">
        <v>126</v>
      </c>
      <c r="AX1417" t="str">
        <f t="shared" si="749"/>
        <v>Bajo</v>
      </c>
      <c r="AY1417">
        <v>6.2</v>
      </c>
      <c r="AZ1417" t="str">
        <f t="shared" si="750"/>
        <v>Alto</v>
      </c>
      <c r="BA1417">
        <v>7.6</v>
      </c>
      <c r="BB1417" t="str">
        <f t="shared" si="728"/>
        <v>Baja</v>
      </c>
      <c r="BC1417">
        <v>8.6999999999999993</v>
      </c>
      <c r="BD1417" t="str">
        <f t="shared" si="751"/>
        <v>Normal</v>
      </c>
      <c r="BE1417">
        <v>5.4</v>
      </c>
      <c r="BF1417" t="str">
        <f t="shared" si="752"/>
        <v>Alto</v>
      </c>
      <c r="BG1417">
        <v>0</v>
      </c>
      <c r="BH1417" t="str">
        <f t="shared" si="753"/>
        <v>No Toma ECA</v>
      </c>
      <c r="BI1417">
        <v>1</v>
      </c>
      <c r="BJ1417" t="str">
        <f t="shared" si="754"/>
        <v>Toma ARB</v>
      </c>
      <c r="BK1417">
        <v>1</v>
      </c>
      <c r="BL1417" t="str">
        <f t="shared" si="755"/>
        <v>Toma diureticos</v>
      </c>
      <c r="BM1417">
        <v>0</v>
      </c>
      <c r="BN1417" t="str">
        <f t="shared" si="756"/>
        <v>No toma estatinas</v>
      </c>
      <c r="BO1417">
        <v>1</v>
      </c>
      <c r="BP1417" t="str">
        <f t="shared" si="757"/>
        <v>Enfermedad renal</v>
      </c>
      <c r="BQ1417">
        <v>0</v>
      </c>
      <c r="BR1417" t="str">
        <f t="shared" si="758"/>
        <v>Sano</v>
      </c>
    </row>
    <row r="1418" spans="1:70" x14ac:dyDescent="0.25">
      <c r="A1418" t="s">
        <v>1418</v>
      </c>
      <c r="B1418">
        <v>46</v>
      </c>
      <c r="C1418" t="str">
        <f t="shared" si="729"/>
        <v>Adulto</v>
      </c>
      <c r="D1418" t="s">
        <v>6</v>
      </c>
      <c r="E1418">
        <v>19.600000000000001</v>
      </c>
      <c r="F1418" t="str">
        <f t="shared" si="730"/>
        <v>Peso Normal</v>
      </c>
      <c r="G1418">
        <v>1</v>
      </c>
      <c r="H1418" t="str">
        <f t="shared" si="731"/>
        <v>Tiene herencia</v>
      </c>
      <c r="I1418">
        <v>108</v>
      </c>
      <c r="J1418">
        <v>82</v>
      </c>
      <c r="K1418">
        <v>74</v>
      </c>
      <c r="L1418" t="str">
        <f t="shared" si="732"/>
        <v>Normal</v>
      </c>
      <c r="M1418">
        <v>66</v>
      </c>
      <c r="N1418" t="str">
        <f t="shared" si="733"/>
        <v>Normal</v>
      </c>
      <c r="O1418">
        <v>2</v>
      </c>
      <c r="P1418" t="str">
        <f t="shared" si="734"/>
        <v>Ligera limitaciones</v>
      </c>
      <c r="Q1418">
        <v>0</v>
      </c>
      <c r="R1418" t="str">
        <f t="shared" si="735"/>
        <v>No tiene cetoacidosis</v>
      </c>
      <c r="S1418">
        <v>0</v>
      </c>
      <c r="T1418" t="str">
        <f t="shared" si="736"/>
        <v>No tiene Insuficiencia</v>
      </c>
      <c r="U1418">
        <v>1</v>
      </c>
      <c r="V1418" t="str">
        <f t="shared" si="737"/>
        <v>Hipertenso</v>
      </c>
      <c r="W1418">
        <v>1</v>
      </c>
      <c r="X1418" t="str">
        <f t="shared" si="726"/>
        <v>Normal</v>
      </c>
      <c r="Y1418">
        <v>31</v>
      </c>
      <c r="Z1418" t="str">
        <f t="shared" si="727"/>
        <v>Normal</v>
      </c>
      <c r="AA1418">
        <v>78</v>
      </c>
      <c r="AB1418" t="str">
        <f t="shared" si="738"/>
        <v>Funcion disminuida</v>
      </c>
      <c r="AC1418">
        <v>13</v>
      </c>
      <c r="AD1418" t="str">
        <f t="shared" si="739"/>
        <v>Normal</v>
      </c>
      <c r="AE1418">
        <v>9</v>
      </c>
      <c r="AF1418" t="str">
        <f t="shared" si="740"/>
        <v>Normal</v>
      </c>
      <c r="AG1418">
        <v>2208</v>
      </c>
      <c r="AH1418" t="str">
        <f t="shared" si="741"/>
        <v>Poliuria</v>
      </c>
      <c r="AI1418">
        <v>0</v>
      </c>
      <c r="AJ1418" t="str">
        <f t="shared" si="742"/>
        <v>No Diabetico</v>
      </c>
      <c r="AK1418">
        <v>117</v>
      </c>
      <c r="AL1418" t="str">
        <f t="shared" si="743"/>
        <v>Prediabetes</v>
      </c>
      <c r="AM1418">
        <v>5</v>
      </c>
      <c r="AN1418" t="str">
        <f t="shared" si="744"/>
        <v>Normal</v>
      </c>
      <c r="AO1418">
        <v>183</v>
      </c>
      <c r="AP1418" t="str">
        <f t="shared" si="745"/>
        <v>Normal</v>
      </c>
      <c r="AQ1418">
        <v>91</v>
      </c>
      <c r="AR1418" t="str">
        <f t="shared" si="746"/>
        <v>Normal</v>
      </c>
      <c r="AS1418">
        <v>46</v>
      </c>
      <c r="AT1418" t="str">
        <f t="shared" si="747"/>
        <v>Bajo</v>
      </c>
      <c r="AU1418">
        <v>85</v>
      </c>
      <c r="AV1418" t="str">
        <f t="shared" si="748"/>
        <v>Normal</v>
      </c>
      <c r="AW1418">
        <v>135</v>
      </c>
      <c r="AX1418" t="str">
        <f t="shared" si="749"/>
        <v>Normal</v>
      </c>
      <c r="AY1418">
        <v>3.7</v>
      </c>
      <c r="AZ1418" t="str">
        <f t="shared" si="750"/>
        <v>Normal</v>
      </c>
      <c r="BA1418">
        <v>15.5</v>
      </c>
      <c r="BB1418" t="str">
        <f t="shared" si="728"/>
        <v>Normal</v>
      </c>
      <c r="BC1418">
        <v>8.6999999999999993</v>
      </c>
      <c r="BD1418" t="str">
        <f t="shared" si="751"/>
        <v>Normal</v>
      </c>
      <c r="BE1418">
        <v>2.9</v>
      </c>
      <c r="BF1418" t="str">
        <f t="shared" si="752"/>
        <v>Normal</v>
      </c>
      <c r="BG1418">
        <v>0</v>
      </c>
      <c r="BH1418" t="str">
        <f t="shared" si="753"/>
        <v>No Toma ECA</v>
      </c>
      <c r="BI1418">
        <v>0</v>
      </c>
      <c r="BJ1418" t="str">
        <f t="shared" si="754"/>
        <v>No toma ARB</v>
      </c>
      <c r="BK1418">
        <v>0</v>
      </c>
      <c r="BL1418" t="str">
        <f t="shared" si="755"/>
        <v>No toma diureticos</v>
      </c>
      <c r="BM1418">
        <v>1</v>
      </c>
      <c r="BN1418" t="str">
        <f t="shared" si="756"/>
        <v>Toma estatinas</v>
      </c>
      <c r="BO1418">
        <v>0</v>
      </c>
      <c r="BP1418" t="str">
        <f t="shared" si="757"/>
        <v>Sano</v>
      </c>
      <c r="BQ1418">
        <v>0</v>
      </c>
      <c r="BR1418" t="str">
        <f t="shared" si="758"/>
        <v>Sano</v>
      </c>
    </row>
    <row r="1419" spans="1:70" x14ac:dyDescent="0.25">
      <c r="A1419" t="s">
        <v>1419</v>
      </c>
      <c r="B1419">
        <v>80</v>
      </c>
      <c r="C1419" t="str">
        <f t="shared" si="729"/>
        <v>Adulto Mayor</v>
      </c>
      <c r="D1419" t="s">
        <v>6</v>
      </c>
      <c r="E1419">
        <v>37.6</v>
      </c>
      <c r="F1419" t="str">
        <f t="shared" si="730"/>
        <v>Obesidad II</v>
      </c>
      <c r="G1419">
        <v>1</v>
      </c>
      <c r="H1419" t="str">
        <f t="shared" si="731"/>
        <v>Tiene herencia</v>
      </c>
      <c r="I1419">
        <v>165</v>
      </c>
      <c r="J1419">
        <v>102</v>
      </c>
      <c r="K1419">
        <v>75</v>
      </c>
      <c r="L1419" t="str">
        <f t="shared" si="732"/>
        <v>Normal</v>
      </c>
      <c r="M1419">
        <v>35</v>
      </c>
      <c r="N1419" t="str">
        <f t="shared" si="733"/>
        <v>Reducida</v>
      </c>
      <c r="O1419">
        <v>3</v>
      </c>
      <c r="P1419" t="str">
        <f t="shared" si="734"/>
        <v>Limitacion marcada</v>
      </c>
      <c r="Q1419">
        <v>0</v>
      </c>
      <c r="R1419" t="str">
        <f t="shared" si="735"/>
        <v>No tiene cetoacidosis</v>
      </c>
      <c r="S1419">
        <v>0</v>
      </c>
      <c r="T1419" t="str">
        <f t="shared" si="736"/>
        <v>No tiene Insuficiencia</v>
      </c>
      <c r="U1419">
        <v>1</v>
      </c>
      <c r="V1419" t="str">
        <f t="shared" si="737"/>
        <v>Hipertenso</v>
      </c>
      <c r="W1419">
        <v>4.4000000000000004</v>
      </c>
      <c r="X1419" t="str">
        <f t="shared" si="726"/>
        <v>Alto</v>
      </c>
      <c r="Y1419">
        <v>89</v>
      </c>
      <c r="Z1419" t="str">
        <f t="shared" si="727"/>
        <v>Elevado</v>
      </c>
      <c r="AA1419">
        <v>21</v>
      </c>
      <c r="AB1419" t="str">
        <f t="shared" si="738"/>
        <v>Dismucion grave</v>
      </c>
      <c r="AC1419">
        <v>368</v>
      </c>
      <c r="AD1419" t="str">
        <f t="shared" si="739"/>
        <v>Proteinuria</v>
      </c>
      <c r="AE1419">
        <v>294</v>
      </c>
      <c r="AF1419" t="str">
        <f t="shared" si="740"/>
        <v>Microalbuminuria</v>
      </c>
      <c r="AG1419">
        <v>714</v>
      </c>
      <c r="AH1419" t="str">
        <f t="shared" si="741"/>
        <v>Poliuria</v>
      </c>
      <c r="AI1419">
        <v>1</v>
      </c>
      <c r="AJ1419" t="str">
        <f t="shared" si="742"/>
        <v>Diabetico</v>
      </c>
      <c r="AK1419">
        <v>134</v>
      </c>
      <c r="AL1419" t="str">
        <f t="shared" si="743"/>
        <v>Diabetes</v>
      </c>
      <c r="AM1419">
        <v>8.6</v>
      </c>
      <c r="AN1419" t="str">
        <f t="shared" si="744"/>
        <v>Diabetes</v>
      </c>
      <c r="AO1419">
        <v>247</v>
      </c>
      <c r="AP1419" t="str">
        <f t="shared" si="745"/>
        <v>Riesgo</v>
      </c>
      <c r="AQ1419">
        <v>197</v>
      </c>
      <c r="AR1419" t="str">
        <f t="shared" si="746"/>
        <v>Muy alto</v>
      </c>
      <c r="AS1419">
        <v>43</v>
      </c>
      <c r="AT1419" t="str">
        <f t="shared" si="747"/>
        <v>Bajo</v>
      </c>
      <c r="AU1419">
        <v>264</v>
      </c>
      <c r="AV1419" t="str">
        <f t="shared" si="748"/>
        <v>Alto</v>
      </c>
      <c r="AW1419">
        <v>138</v>
      </c>
      <c r="AX1419" t="str">
        <f t="shared" si="749"/>
        <v>Normal</v>
      </c>
      <c r="AY1419">
        <v>6.2</v>
      </c>
      <c r="AZ1419" t="str">
        <f t="shared" si="750"/>
        <v>Alto</v>
      </c>
      <c r="BA1419">
        <v>10.199999999999999</v>
      </c>
      <c r="BB1419" t="str">
        <f t="shared" si="728"/>
        <v>Baja</v>
      </c>
      <c r="BC1419">
        <v>7.8</v>
      </c>
      <c r="BD1419" t="str">
        <f t="shared" si="751"/>
        <v>Bajo</v>
      </c>
      <c r="BE1419">
        <v>6</v>
      </c>
      <c r="BF1419" t="str">
        <f t="shared" si="752"/>
        <v>Alto</v>
      </c>
      <c r="BG1419">
        <v>1</v>
      </c>
      <c r="BH1419" t="str">
        <f t="shared" si="753"/>
        <v>Toma ECA</v>
      </c>
      <c r="BI1419">
        <v>0</v>
      </c>
      <c r="BJ1419" t="str">
        <f t="shared" si="754"/>
        <v>No toma ARB</v>
      </c>
      <c r="BK1419">
        <v>0</v>
      </c>
      <c r="BL1419" t="str">
        <f t="shared" si="755"/>
        <v>No toma diureticos</v>
      </c>
      <c r="BM1419">
        <v>1</v>
      </c>
      <c r="BN1419" t="str">
        <f t="shared" si="756"/>
        <v>Toma estatinas</v>
      </c>
      <c r="BO1419">
        <v>1</v>
      </c>
      <c r="BP1419" t="str">
        <f t="shared" si="757"/>
        <v>Enfermedad renal</v>
      </c>
      <c r="BQ1419">
        <v>0</v>
      </c>
      <c r="BR1419" t="str">
        <f t="shared" si="758"/>
        <v>Sano</v>
      </c>
    </row>
    <row r="1420" spans="1:70" x14ac:dyDescent="0.25">
      <c r="A1420" t="s">
        <v>1420</v>
      </c>
      <c r="B1420">
        <v>34</v>
      </c>
      <c r="C1420" t="str">
        <f t="shared" si="729"/>
        <v>Adulto</v>
      </c>
      <c r="D1420" t="s">
        <v>1</v>
      </c>
      <c r="E1420">
        <v>19.899999999999999</v>
      </c>
      <c r="F1420" t="str">
        <f t="shared" si="730"/>
        <v>Peso Normal</v>
      </c>
      <c r="G1420">
        <v>0</v>
      </c>
      <c r="H1420" t="str">
        <f t="shared" si="731"/>
        <v>No tiene herencia</v>
      </c>
      <c r="I1420">
        <v>130</v>
      </c>
      <c r="J1420">
        <v>84</v>
      </c>
      <c r="K1420">
        <v>85</v>
      </c>
      <c r="L1420" t="str">
        <f t="shared" si="732"/>
        <v>Normal</v>
      </c>
      <c r="M1420">
        <v>68</v>
      </c>
      <c r="N1420" t="str">
        <f t="shared" si="733"/>
        <v>Normal</v>
      </c>
      <c r="O1420">
        <v>1</v>
      </c>
      <c r="P1420" t="str">
        <f t="shared" si="734"/>
        <v>Sin limitaciones</v>
      </c>
      <c r="Q1420">
        <v>0</v>
      </c>
      <c r="R1420" t="str">
        <f t="shared" si="735"/>
        <v>No tiene cetoacidosis</v>
      </c>
      <c r="S1420">
        <v>0</v>
      </c>
      <c r="T1420" t="str">
        <f t="shared" si="736"/>
        <v>No tiene Insuficiencia</v>
      </c>
      <c r="U1420">
        <v>0</v>
      </c>
      <c r="V1420" t="str">
        <f t="shared" si="737"/>
        <v>Normotenso</v>
      </c>
      <c r="W1420">
        <v>0.8</v>
      </c>
      <c r="X1420" t="str">
        <f t="shared" si="726"/>
        <v>Normal</v>
      </c>
      <c r="Y1420">
        <v>31</v>
      </c>
      <c r="Z1420" t="str">
        <f t="shared" si="727"/>
        <v>Normal</v>
      </c>
      <c r="AA1420">
        <v>98</v>
      </c>
      <c r="AB1420" t="str">
        <f t="shared" si="738"/>
        <v>Normal</v>
      </c>
      <c r="AC1420">
        <v>12</v>
      </c>
      <c r="AD1420" t="str">
        <f t="shared" si="739"/>
        <v>Normal</v>
      </c>
      <c r="AE1420">
        <v>8</v>
      </c>
      <c r="AF1420" t="str">
        <f t="shared" si="740"/>
        <v>Normal</v>
      </c>
      <c r="AG1420">
        <v>2038</v>
      </c>
      <c r="AH1420" t="str">
        <f t="shared" si="741"/>
        <v>Poliuria</v>
      </c>
      <c r="AI1420">
        <v>0</v>
      </c>
      <c r="AJ1420" t="str">
        <f t="shared" si="742"/>
        <v>No Diabetico</v>
      </c>
      <c r="AK1420">
        <v>86</v>
      </c>
      <c r="AL1420" t="str">
        <f t="shared" si="743"/>
        <v>Normal</v>
      </c>
      <c r="AM1420">
        <v>5.6</v>
      </c>
      <c r="AN1420" t="str">
        <f t="shared" si="744"/>
        <v>Normal</v>
      </c>
      <c r="AO1420">
        <v>201</v>
      </c>
      <c r="AP1420" t="str">
        <f t="shared" si="745"/>
        <v>Alto</v>
      </c>
      <c r="AQ1420">
        <v>130</v>
      </c>
      <c r="AR1420" t="str">
        <f t="shared" si="746"/>
        <v>Limite alto</v>
      </c>
      <c r="AS1420">
        <v>43</v>
      </c>
      <c r="AT1420" t="str">
        <f t="shared" si="747"/>
        <v>Bajo</v>
      </c>
      <c r="AU1420">
        <v>80</v>
      </c>
      <c r="AV1420" t="str">
        <f t="shared" si="748"/>
        <v>Normal</v>
      </c>
      <c r="AW1420">
        <v>143</v>
      </c>
      <c r="AX1420" t="str">
        <f t="shared" si="749"/>
        <v>Normal</v>
      </c>
      <c r="AY1420">
        <v>4.5</v>
      </c>
      <c r="AZ1420" t="str">
        <f t="shared" si="750"/>
        <v>Normal</v>
      </c>
      <c r="BA1420">
        <v>14.3</v>
      </c>
      <c r="BB1420" t="str">
        <f t="shared" si="728"/>
        <v>Normal</v>
      </c>
      <c r="BC1420">
        <v>9.1</v>
      </c>
      <c r="BD1420" t="str">
        <f t="shared" si="751"/>
        <v>Normal</v>
      </c>
      <c r="BE1420">
        <v>3.4</v>
      </c>
      <c r="BF1420" t="str">
        <f t="shared" si="752"/>
        <v>Normal</v>
      </c>
      <c r="BG1420">
        <v>0</v>
      </c>
      <c r="BH1420" t="str">
        <f t="shared" si="753"/>
        <v>No Toma ECA</v>
      </c>
      <c r="BI1420">
        <v>1</v>
      </c>
      <c r="BJ1420" t="str">
        <f t="shared" si="754"/>
        <v>Toma ARB</v>
      </c>
      <c r="BK1420">
        <v>0</v>
      </c>
      <c r="BL1420" t="str">
        <f t="shared" si="755"/>
        <v>No toma diureticos</v>
      </c>
      <c r="BM1420">
        <v>0</v>
      </c>
      <c r="BN1420" t="str">
        <f t="shared" si="756"/>
        <v>No toma estatinas</v>
      </c>
      <c r="BO1420">
        <v>0</v>
      </c>
      <c r="BP1420" t="str">
        <f t="shared" si="757"/>
        <v>Sano</v>
      </c>
      <c r="BQ1420">
        <v>1</v>
      </c>
      <c r="BR1420" t="str">
        <f t="shared" si="758"/>
        <v>Enfermedad cardiovascular</v>
      </c>
    </row>
    <row r="1421" spans="1:70" x14ac:dyDescent="0.25">
      <c r="A1421" t="s">
        <v>1421</v>
      </c>
      <c r="B1421">
        <v>58</v>
      </c>
      <c r="C1421" t="str">
        <f t="shared" si="729"/>
        <v>Adulto</v>
      </c>
      <c r="D1421" t="s">
        <v>1</v>
      </c>
      <c r="E1421">
        <v>27.2</v>
      </c>
      <c r="F1421" t="str">
        <f t="shared" si="730"/>
        <v>Sobrepeso</v>
      </c>
      <c r="G1421">
        <v>0</v>
      </c>
      <c r="H1421" t="str">
        <f t="shared" si="731"/>
        <v>No tiene herencia</v>
      </c>
      <c r="I1421">
        <v>109</v>
      </c>
      <c r="J1421">
        <v>76</v>
      </c>
      <c r="K1421">
        <v>71</v>
      </c>
      <c r="L1421" t="str">
        <f t="shared" si="732"/>
        <v>Normal</v>
      </c>
      <c r="M1421">
        <v>50</v>
      </c>
      <c r="N1421" t="str">
        <f t="shared" si="733"/>
        <v>Normal</v>
      </c>
      <c r="O1421">
        <v>1</v>
      </c>
      <c r="P1421" t="str">
        <f t="shared" si="734"/>
        <v>Sin limitaciones</v>
      </c>
      <c r="Q1421">
        <v>0</v>
      </c>
      <c r="R1421" t="str">
        <f t="shared" si="735"/>
        <v>No tiene cetoacidosis</v>
      </c>
      <c r="S1421">
        <v>0</v>
      </c>
      <c r="T1421" t="str">
        <f t="shared" si="736"/>
        <v>No tiene Insuficiencia</v>
      </c>
      <c r="U1421">
        <v>0</v>
      </c>
      <c r="V1421" t="str">
        <f t="shared" si="737"/>
        <v>Normotenso</v>
      </c>
      <c r="W1421">
        <v>0.9</v>
      </c>
      <c r="X1421" t="str">
        <f t="shared" si="726"/>
        <v>Normal</v>
      </c>
      <c r="Y1421">
        <v>16</v>
      </c>
      <c r="Z1421" t="str">
        <f t="shared" si="727"/>
        <v>Bajo</v>
      </c>
      <c r="AA1421">
        <v>68</v>
      </c>
      <c r="AB1421" t="str">
        <f t="shared" si="738"/>
        <v>Funcion disminuida</v>
      </c>
      <c r="AC1421">
        <v>16</v>
      </c>
      <c r="AD1421" t="str">
        <f t="shared" si="739"/>
        <v>Normal</v>
      </c>
      <c r="AE1421">
        <v>14</v>
      </c>
      <c r="AF1421" t="str">
        <f t="shared" si="740"/>
        <v>Normal</v>
      </c>
      <c r="AG1421">
        <v>2211</v>
      </c>
      <c r="AH1421" t="str">
        <f t="shared" si="741"/>
        <v>Poliuria</v>
      </c>
      <c r="AI1421">
        <v>0</v>
      </c>
      <c r="AJ1421" t="str">
        <f t="shared" si="742"/>
        <v>No Diabetico</v>
      </c>
      <c r="AK1421">
        <v>123</v>
      </c>
      <c r="AL1421" t="str">
        <f t="shared" si="743"/>
        <v>Prediabetes</v>
      </c>
      <c r="AM1421">
        <v>5.8</v>
      </c>
      <c r="AN1421" t="str">
        <f t="shared" si="744"/>
        <v>Prediabetes</v>
      </c>
      <c r="AO1421">
        <v>171</v>
      </c>
      <c r="AP1421" t="str">
        <f t="shared" si="745"/>
        <v>Normal</v>
      </c>
      <c r="AQ1421">
        <v>112</v>
      </c>
      <c r="AR1421" t="str">
        <f t="shared" si="746"/>
        <v>Casi normal</v>
      </c>
      <c r="AS1421">
        <v>62</v>
      </c>
      <c r="AT1421" t="str">
        <f t="shared" si="747"/>
        <v>Normal</v>
      </c>
      <c r="AU1421">
        <v>135</v>
      </c>
      <c r="AV1421" t="str">
        <f t="shared" si="748"/>
        <v>Normal</v>
      </c>
      <c r="AW1421">
        <v>139</v>
      </c>
      <c r="AX1421" t="str">
        <f t="shared" si="749"/>
        <v>Normal</v>
      </c>
      <c r="AY1421">
        <v>4</v>
      </c>
      <c r="AZ1421" t="str">
        <f t="shared" si="750"/>
        <v>Normal</v>
      </c>
      <c r="BA1421">
        <v>13</v>
      </c>
      <c r="BB1421" t="str">
        <f t="shared" si="728"/>
        <v>Baja</v>
      </c>
      <c r="BC1421">
        <v>9.3000000000000007</v>
      </c>
      <c r="BD1421" t="str">
        <f t="shared" si="751"/>
        <v>Normal</v>
      </c>
      <c r="BE1421">
        <v>3.3</v>
      </c>
      <c r="BF1421" t="str">
        <f t="shared" si="752"/>
        <v>Normal</v>
      </c>
      <c r="BG1421">
        <v>0</v>
      </c>
      <c r="BH1421" t="str">
        <f t="shared" si="753"/>
        <v>No Toma ECA</v>
      </c>
      <c r="BI1421">
        <v>1</v>
      </c>
      <c r="BJ1421" t="str">
        <f t="shared" si="754"/>
        <v>Toma ARB</v>
      </c>
      <c r="BK1421">
        <v>1</v>
      </c>
      <c r="BL1421" t="str">
        <f t="shared" si="755"/>
        <v>Toma diureticos</v>
      </c>
      <c r="BM1421">
        <v>0</v>
      </c>
      <c r="BN1421" t="str">
        <f t="shared" si="756"/>
        <v>No toma estatinas</v>
      </c>
      <c r="BO1421">
        <v>0</v>
      </c>
      <c r="BP1421" t="str">
        <f t="shared" si="757"/>
        <v>Sano</v>
      </c>
      <c r="BQ1421">
        <v>1</v>
      </c>
      <c r="BR1421" t="str">
        <f t="shared" si="758"/>
        <v>Enfermedad cardiovascular</v>
      </c>
    </row>
    <row r="1422" spans="1:70" x14ac:dyDescent="0.25">
      <c r="A1422" t="s">
        <v>1422</v>
      </c>
      <c r="B1422">
        <v>57</v>
      </c>
      <c r="C1422" t="str">
        <f t="shared" si="729"/>
        <v>Adulto</v>
      </c>
      <c r="D1422" t="s">
        <v>1</v>
      </c>
      <c r="E1422">
        <v>32.799999999999997</v>
      </c>
      <c r="F1422" t="str">
        <f t="shared" si="730"/>
        <v>Obesidad I</v>
      </c>
      <c r="G1422">
        <v>0</v>
      </c>
      <c r="H1422" t="str">
        <f t="shared" si="731"/>
        <v>No tiene herencia</v>
      </c>
      <c r="I1422">
        <v>183</v>
      </c>
      <c r="J1422">
        <v>90</v>
      </c>
      <c r="K1422">
        <v>98</v>
      </c>
      <c r="L1422" t="str">
        <f t="shared" si="732"/>
        <v>Normal</v>
      </c>
      <c r="M1422">
        <v>41</v>
      </c>
      <c r="N1422" t="str">
        <f t="shared" si="733"/>
        <v>Intermedia</v>
      </c>
      <c r="O1422">
        <v>4</v>
      </c>
      <c r="P1422" t="str">
        <f t="shared" si="734"/>
        <v>Incapacidad</v>
      </c>
      <c r="Q1422">
        <v>1</v>
      </c>
      <c r="R1422" t="str">
        <f t="shared" si="735"/>
        <v>Tiene cetoacidosis</v>
      </c>
      <c r="S1422">
        <v>1</v>
      </c>
      <c r="T1422" t="str">
        <f t="shared" si="736"/>
        <v>Tiene Insuficiencia</v>
      </c>
      <c r="U1422">
        <v>1</v>
      </c>
      <c r="V1422" t="str">
        <f t="shared" si="737"/>
        <v>Hipertenso</v>
      </c>
      <c r="W1422">
        <v>3.3</v>
      </c>
      <c r="X1422" t="str">
        <f t="shared" si="726"/>
        <v>Alto</v>
      </c>
      <c r="Y1422">
        <v>113</v>
      </c>
      <c r="Z1422" t="str">
        <f t="shared" si="727"/>
        <v>Riesgo</v>
      </c>
      <c r="AA1422">
        <v>34</v>
      </c>
      <c r="AB1422" t="str">
        <f t="shared" si="738"/>
        <v>Funcion disminuida moderada</v>
      </c>
      <c r="AC1422">
        <v>2271</v>
      </c>
      <c r="AD1422" t="str">
        <f t="shared" si="739"/>
        <v>Proteinuria</v>
      </c>
      <c r="AE1422">
        <v>1816</v>
      </c>
      <c r="AF1422" t="str">
        <f t="shared" si="740"/>
        <v>Macroalbuminuria</v>
      </c>
      <c r="AG1422">
        <v>545</v>
      </c>
      <c r="AH1422" t="str">
        <f t="shared" si="741"/>
        <v>Poliuria</v>
      </c>
      <c r="AI1422">
        <v>1</v>
      </c>
      <c r="AJ1422" t="str">
        <f t="shared" si="742"/>
        <v>Diabetico</v>
      </c>
      <c r="AK1422">
        <v>178</v>
      </c>
      <c r="AL1422" t="str">
        <f t="shared" si="743"/>
        <v>Diabetes</v>
      </c>
      <c r="AM1422">
        <v>7.7</v>
      </c>
      <c r="AN1422" t="str">
        <f t="shared" si="744"/>
        <v>Diabetes</v>
      </c>
      <c r="AO1422">
        <v>233</v>
      </c>
      <c r="AP1422" t="str">
        <f t="shared" si="745"/>
        <v>Alto</v>
      </c>
      <c r="AQ1422">
        <v>186</v>
      </c>
      <c r="AR1422" t="str">
        <f t="shared" si="746"/>
        <v>Alto</v>
      </c>
      <c r="AS1422">
        <v>32</v>
      </c>
      <c r="AT1422" t="str">
        <f t="shared" si="747"/>
        <v>Bajo</v>
      </c>
      <c r="AU1422">
        <v>196</v>
      </c>
      <c r="AV1422" t="str">
        <f t="shared" si="748"/>
        <v>Alto</v>
      </c>
      <c r="AW1422">
        <v>128</v>
      </c>
      <c r="AX1422" t="str">
        <f t="shared" si="749"/>
        <v>Bajo</v>
      </c>
      <c r="AY1422">
        <v>5.9</v>
      </c>
      <c r="AZ1422" t="str">
        <f t="shared" si="750"/>
        <v>Alto</v>
      </c>
      <c r="BA1422">
        <v>10.8</v>
      </c>
      <c r="BB1422" t="str">
        <f t="shared" si="728"/>
        <v>Baja</v>
      </c>
      <c r="BC1422">
        <v>7.8</v>
      </c>
      <c r="BD1422" t="str">
        <f t="shared" si="751"/>
        <v>Bajo</v>
      </c>
      <c r="BE1422">
        <v>5.2</v>
      </c>
      <c r="BF1422" t="str">
        <f t="shared" si="752"/>
        <v>Alto</v>
      </c>
      <c r="BG1422">
        <v>0</v>
      </c>
      <c r="BH1422" t="str">
        <f t="shared" si="753"/>
        <v>No Toma ECA</v>
      </c>
      <c r="BI1422">
        <v>1</v>
      </c>
      <c r="BJ1422" t="str">
        <f t="shared" si="754"/>
        <v>Toma ARB</v>
      </c>
      <c r="BK1422">
        <v>1</v>
      </c>
      <c r="BL1422" t="str">
        <f t="shared" si="755"/>
        <v>Toma diureticos</v>
      </c>
      <c r="BM1422">
        <v>1</v>
      </c>
      <c r="BN1422" t="str">
        <f t="shared" si="756"/>
        <v>Toma estatinas</v>
      </c>
      <c r="BO1422">
        <v>1</v>
      </c>
      <c r="BP1422" t="str">
        <f t="shared" si="757"/>
        <v>Enfermedad renal</v>
      </c>
      <c r="BQ1422">
        <v>0</v>
      </c>
      <c r="BR1422" t="str">
        <f t="shared" si="758"/>
        <v>Sano</v>
      </c>
    </row>
    <row r="1423" spans="1:70" x14ac:dyDescent="0.25">
      <c r="A1423" t="s">
        <v>1423</v>
      </c>
      <c r="B1423">
        <v>78</v>
      </c>
      <c r="C1423" t="str">
        <f t="shared" si="729"/>
        <v>Adulto Mayor</v>
      </c>
      <c r="D1423" t="s">
        <v>1</v>
      </c>
      <c r="E1423">
        <v>37.1</v>
      </c>
      <c r="F1423" t="str">
        <f t="shared" si="730"/>
        <v>Obesidad II</v>
      </c>
      <c r="G1423">
        <v>1</v>
      </c>
      <c r="H1423" t="str">
        <f t="shared" si="731"/>
        <v>Tiene herencia</v>
      </c>
      <c r="I1423">
        <v>173</v>
      </c>
      <c r="J1423">
        <v>110</v>
      </c>
      <c r="K1423">
        <v>96</v>
      </c>
      <c r="L1423" t="str">
        <f t="shared" si="732"/>
        <v>Normal</v>
      </c>
      <c r="M1423">
        <v>39</v>
      </c>
      <c r="N1423" t="str">
        <f t="shared" si="733"/>
        <v>Reducida</v>
      </c>
      <c r="O1423">
        <v>2</v>
      </c>
      <c r="P1423" t="str">
        <f t="shared" si="734"/>
        <v>Ligera limitaciones</v>
      </c>
      <c r="Q1423">
        <v>1</v>
      </c>
      <c r="R1423" t="str">
        <f t="shared" si="735"/>
        <v>Tiene cetoacidosis</v>
      </c>
      <c r="S1423">
        <v>1</v>
      </c>
      <c r="T1423" t="str">
        <f t="shared" si="736"/>
        <v>Tiene Insuficiencia</v>
      </c>
      <c r="U1423">
        <v>1</v>
      </c>
      <c r="V1423" t="str">
        <f t="shared" si="737"/>
        <v>Hipertenso</v>
      </c>
      <c r="W1423">
        <v>2.2999999999999998</v>
      </c>
      <c r="X1423" t="str">
        <f t="shared" si="726"/>
        <v>Alto</v>
      </c>
      <c r="Y1423">
        <v>72</v>
      </c>
      <c r="Z1423" t="str">
        <f t="shared" si="727"/>
        <v>Elevado</v>
      </c>
      <c r="AA1423">
        <v>48</v>
      </c>
      <c r="AB1423" t="str">
        <f t="shared" si="738"/>
        <v>Funcion disminuida moderada</v>
      </c>
      <c r="AC1423">
        <v>1996</v>
      </c>
      <c r="AD1423" t="str">
        <f t="shared" si="739"/>
        <v>Proteinuria</v>
      </c>
      <c r="AE1423">
        <v>1596</v>
      </c>
      <c r="AF1423" t="str">
        <f t="shared" si="740"/>
        <v>Macroalbuminuria</v>
      </c>
      <c r="AG1423">
        <v>493</v>
      </c>
      <c r="AH1423" t="str">
        <f t="shared" si="741"/>
        <v>Oliguria</v>
      </c>
      <c r="AI1423">
        <v>1</v>
      </c>
      <c r="AJ1423" t="str">
        <f t="shared" si="742"/>
        <v>Diabetico</v>
      </c>
      <c r="AK1423">
        <v>155</v>
      </c>
      <c r="AL1423" t="str">
        <f t="shared" si="743"/>
        <v>Diabetes</v>
      </c>
      <c r="AM1423">
        <v>9.9</v>
      </c>
      <c r="AN1423" t="str">
        <f t="shared" si="744"/>
        <v>Diabetes</v>
      </c>
      <c r="AO1423">
        <v>222</v>
      </c>
      <c r="AP1423" t="str">
        <f t="shared" si="745"/>
        <v>Alto</v>
      </c>
      <c r="AQ1423">
        <v>201</v>
      </c>
      <c r="AR1423" t="str">
        <f t="shared" si="746"/>
        <v>Muy alto</v>
      </c>
      <c r="AS1423">
        <v>33</v>
      </c>
      <c r="AT1423" t="str">
        <f t="shared" si="747"/>
        <v>Bajo</v>
      </c>
      <c r="AU1423">
        <v>257</v>
      </c>
      <c r="AV1423" t="str">
        <f t="shared" si="748"/>
        <v>Alto</v>
      </c>
      <c r="AW1423">
        <v>131</v>
      </c>
      <c r="AX1423" t="str">
        <f t="shared" si="749"/>
        <v>Bajo</v>
      </c>
      <c r="AY1423">
        <v>5.2</v>
      </c>
      <c r="AZ1423" t="str">
        <f t="shared" si="750"/>
        <v>Alto</v>
      </c>
      <c r="BA1423">
        <v>10.1</v>
      </c>
      <c r="BB1423" t="str">
        <f t="shared" si="728"/>
        <v>Baja</v>
      </c>
      <c r="BC1423">
        <v>8.1</v>
      </c>
      <c r="BD1423" t="str">
        <f t="shared" si="751"/>
        <v>Bajo</v>
      </c>
      <c r="BE1423">
        <v>6.9</v>
      </c>
      <c r="BF1423" t="str">
        <f t="shared" si="752"/>
        <v>Alto</v>
      </c>
      <c r="BG1423">
        <v>1</v>
      </c>
      <c r="BH1423" t="str">
        <f t="shared" si="753"/>
        <v>Toma ECA</v>
      </c>
      <c r="BI1423">
        <v>0</v>
      </c>
      <c r="BJ1423" t="str">
        <f t="shared" si="754"/>
        <v>No toma ARB</v>
      </c>
      <c r="BK1423">
        <v>1</v>
      </c>
      <c r="BL1423" t="str">
        <f t="shared" si="755"/>
        <v>Toma diureticos</v>
      </c>
      <c r="BM1423">
        <v>1</v>
      </c>
      <c r="BN1423" t="str">
        <f t="shared" si="756"/>
        <v>Toma estatinas</v>
      </c>
      <c r="BO1423">
        <v>1</v>
      </c>
      <c r="BP1423" t="str">
        <f t="shared" si="757"/>
        <v>Enfermedad renal</v>
      </c>
      <c r="BQ1423">
        <v>1</v>
      </c>
      <c r="BR1423" t="str">
        <f t="shared" si="758"/>
        <v>Enfermedad cardiovascular</v>
      </c>
    </row>
    <row r="1424" spans="1:70" x14ac:dyDescent="0.25">
      <c r="A1424" t="s">
        <v>1424</v>
      </c>
      <c r="B1424">
        <v>68</v>
      </c>
      <c r="C1424" t="str">
        <f t="shared" si="729"/>
        <v>Adulto Mayor</v>
      </c>
      <c r="D1424" t="s">
        <v>6</v>
      </c>
      <c r="E1424">
        <v>28.9</v>
      </c>
      <c r="F1424" t="str">
        <f t="shared" si="730"/>
        <v>Sobrepeso</v>
      </c>
      <c r="G1424">
        <v>1</v>
      </c>
      <c r="H1424" t="str">
        <f t="shared" si="731"/>
        <v>Tiene herencia</v>
      </c>
      <c r="I1424">
        <v>142</v>
      </c>
      <c r="J1424">
        <v>105</v>
      </c>
      <c r="K1424">
        <v>88</v>
      </c>
      <c r="L1424" t="str">
        <f t="shared" si="732"/>
        <v>Normal</v>
      </c>
      <c r="M1424">
        <v>34</v>
      </c>
      <c r="N1424" t="str">
        <f t="shared" si="733"/>
        <v>Reducida</v>
      </c>
      <c r="O1424">
        <v>3</v>
      </c>
      <c r="P1424" t="str">
        <f t="shared" si="734"/>
        <v>Limitacion marcada</v>
      </c>
      <c r="Q1424">
        <v>1</v>
      </c>
      <c r="R1424" t="str">
        <f t="shared" si="735"/>
        <v>Tiene cetoacidosis</v>
      </c>
      <c r="S1424">
        <v>0</v>
      </c>
      <c r="T1424" t="str">
        <f t="shared" si="736"/>
        <v>No tiene Insuficiencia</v>
      </c>
      <c r="U1424">
        <v>1</v>
      </c>
      <c r="V1424" t="str">
        <f t="shared" si="737"/>
        <v>Hipertenso</v>
      </c>
      <c r="W1424">
        <v>2.2000000000000002</v>
      </c>
      <c r="X1424" t="str">
        <f t="shared" si="726"/>
        <v>Alto</v>
      </c>
      <c r="Y1424">
        <v>54</v>
      </c>
      <c r="Z1424" t="str">
        <f t="shared" si="727"/>
        <v>Elevado</v>
      </c>
      <c r="AA1424">
        <v>36</v>
      </c>
      <c r="AB1424" t="str">
        <f t="shared" si="738"/>
        <v>Funcion disminuida moderada</v>
      </c>
      <c r="AC1424">
        <v>2866</v>
      </c>
      <c r="AD1424" t="str">
        <f t="shared" si="739"/>
        <v>Proteinuria</v>
      </c>
      <c r="AE1424">
        <v>2006</v>
      </c>
      <c r="AF1424" t="str">
        <f t="shared" si="740"/>
        <v>Macroalbuminuria</v>
      </c>
      <c r="AG1424">
        <v>414</v>
      </c>
      <c r="AH1424" t="str">
        <f t="shared" si="741"/>
        <v>Oliguria</v>
      </c>
      <c r="AI1424">
        <v>1</v>
      </c>
      <c r="AJ1424" t="str">
        <f t="shared" si="742"/>
        <v>Diabetico</v>
      </c>
      <c r="AK1424">
        <v>132</v>
      </c>
      <c r="AL1424" t="str">
        <f t="shared" si="743"/>
        <v>Diabetes</v>
      </c>
      <c r="AM1424">
        <v>8.6</v>
      </c>
      <c r="AN1424" t="str">
        <f t="shared" si="744"/>
        <v>Diabetes</v>
      </c>
      <c r="AO1424">
        <v>259</v>
      </c>
      <c r="AP1424" t="str">
        <f t="shared" si="745"/>
        <v>Riesgo</v>
      </c>
      <c r="AQ1424">
        <v>143</v>
      </c>
      <c r="AR1424" t="str">
        <f t="shared" si="746"/>
        <v>Limite alto</v>
      </c>
      <c r="AS1424">
        <v>33</v>
      </c>
      <c r="AT1424" t="str">
        <f t="shared" si="747"/>
        <v>Bajo</v>
      </c>
      <c r="AU1424">
        <v>263</v>
      </c>
      <c r="AV1424" t="str">
        <f t="shared" si="748"/>
        <v>Alto</v>
      </c>
      <c r="AW1424">
        <v>130</v>
      </c>
      <c r="AX1424" t="str">
        <f t="shared" si="749"/>
        <v>Bajo</v>
      </c>
      <c r="AY1424">
        <v>5.9</v>
      </c>
      <c r="AZ1424" t="str">
        <f t="shared" si="750"/>
        <v>Alto</v>
      </c>
      <c r="BA1424">
        <v>10.3</v>
      </c>
      <c r="BB1424" t="str">
        <f t="shared" si="728"/>
        <v>Baja</v>
      </c>
      <c r="BC1424">
        <v>8.1999999999999993</v>
      </c>
      <c r="BD1424" t="str">
        <f t="shared" si="751"/>
        <v>Bajo</v>
      </c>
      <c r="BE1424">
        <v>4.8</v>
      </c>
      <c r="BF1424" t="str">
        <f t="shared" si="752"/>
        <v>Alto</v>
      </c>
      <c r="BG1424">
        <v>1</v>
      </c>
      <c r="BH1424" t="str">
        <f t="shared" si="753"/>
        <v>Toma ECA</v>
      </c>
      <c r="BI1424">
        <v>1</v>
      </c>
      <c r="BJ1424" t="str">
        <f t="shared" si="754"/>
        <v>Toma ARB</v>
      </c>
      <c r="BK1424">
        <v>1</v>
      </c>
      <c r="BL1424" t="str">
        <f t="shared" si="755"/>
        <v>Toma diureticos</v>
      </c>
      <c r="BM1424">
        <v>0</v>
      </c>
      <c r="BN1424" t="str">
        <f t="shared" si="756"/>
        <v>No toma estatinas</v>
      </c>
      <c r="BO1424">
        <v>1</v>
      </c>
      <c r="BP1424" t="str">
        <f t="shared" si="757"/>
        <v>Enfermedad renal</v>
      </c>
      <c r="BQ1424">
        <v>0</v>
      </c>
      <c r="BR1424" t="str">
        <f t="shared" si="758"/>
        <v>Sano</v>
      </c>
    </row>
    <row r="1425" spans="1:70" x14ac:dyDescent="0.25">
      <c r="A1425" t="s">
        <v>1425</v>
      </c>
      <c r="B1425">
        <v>59</v>
      </c>
      <c r="C1425" t="str">
        <f t="shared" si="729"/>
        <v>Adulto</v>
      </c>
      <c r="D1425" t="s">
        <v>6</v>
      </c>
      <c r="E1425">
        <v>20.3</v>
      </c>
      <c r="F1425" t="str">
        <f t="shared" si="730"/>
        <v>Peso Normal</v>
      </c>
      <c r="G1425">
        <v>1</v>
      </c>
      <c r="H1425" t="str">
        <f t="shared" si="731"/>
        <v>Tiene herencia</v>
      </c>
      <c r="I1425">
        <v>130</v>
      </c>
      <c r="J1425">
        <v>67</v>
      </c>
      <c r="K1425">
        <v>74</v>
      </c>
      <c r="L1425" t="str">
        <f t="shared" si="732"/>
        <v>Normal</v>
      </c>
      <c r="M1425">
        <v>57</v>
      </c>
      <c r="N1425" t="str">
        <f t="shared" si="733"/>
        <v>Normal</v>
      </c>
      <c r="O1425">
        <v>2</v>
      </c>
      <c r="P1425" t="str">
        <f t="shared" si="734"/>
        <v>Ligera limitaciones</v>
      </c>
      <c r="Q1425">
        <v>0</v>
      </c>
      <c r="R1425" t="str">
        <f t="shared" si="735"/>
        <v>No tiene cetoacidosis</v>
      </c>
      <c r="S1425">
        <v>0</v>
      </c>
      <c r="T1425" t="str">
        <f t="shared" si="736"/>
        <v>No tiene Insuficiencia</v>
      </c>
      <c r="U1425">
        <v>1</v>
      </c>
      <c r="V1425" t="str">
        <f t="shared" si="737"/>
        <v>Hipertenso</v>
      </c>
      <c r="W1425">
        <v>1</v>
      </c>
      <c r="X1425" t="str">
        <f t="shared" si="726"/>
        <v>Normal</v>
      </c>
      <c r="Y1425">
        <v>29</v>
      </c>
      <c r="Z1425" t="str">
        <f t="shared" si="727"/>
        <v>Normal</v>
      </c>
      <c r="AA1425">
        <v>99</v>
      </c>
      <c r="AB1425" t="str">
        <f t="shared" si="738"/>
        <v>Normal</v>
      </c>
      <c r="AC1425">
        <v>26</v>
      </c>
      <c r="AD1425" t="str">
        <f t="shared" si="739"/>
        <v>Normal</v>
      </c>
      <c r="AE1425">
        <v>23</v>
      </c>
      <c r="AF1425" t="str">
        <f t="shared" si="740"/>
        <v>Normal</v>
      </c>
      <c r="AG1425">
        <v>2482</v>
      </c>
      <c r="AH1425" t="str">
        <f t="shared" si="741"/>
        <v>Poliuria</v>
      </c>
      <c r="AI1425">
        <v>0</v>
      </c>
      <c r="AJ1425" t="str">
        <f t="shared" si="742"/>
        <v>No Diabetico</v>
      </c>
      <c r="AK1425">
        <v>100</v>
      </c>
      <c r="AL1425" t="str">
        <f t="shared" si="743"/>
        <v>Prediabetes</v>
      </c>
      <c r="AM1425">
        <v>5</v>
      </c>
      <c r="AN1425" t="str">
        <f t="shared" si="744"/>
        <v>Normal</v>
      </c>
      <c r="AO1425">
        <v>204</v>
      </c>
      <c r="AP1425" t="str">
        <f t="shared" si="745"/>
        <v>Alto</v>
      </c>
      <c r="AQ1425">
        <v>108</v>
      </c>
      <c r="AR1425" t="str">
        <f t="shared" si="746"/>
        <v>Casi normal</v>
      </c>
      <c r="AS1425">
        <v>54</v>
      </c>
      <c r="AT1425" t="str">
        <f t="shared" si="747"/>
        <v>Bajo</v>
      </c>
      <c r="AU1425">
        <v>100</v>
      </c>
      <c r="AV1425" t="str">
        <f t="shared" si="748"/>
        <v>Normal</v>
      </c>
      <c r="AW1425">
        <v>140</v>
      </c>
      <c r="AX1425" t="str">
        <f t="shared" si="749"/>
        <v>Normal</v>
      </c>
      <c r="AY1425">
        <v>4.8</v>
      </c>
      <c r="AZ1425" t="str">
        <f t="shared" si="750"/>
        <v>Normal</v>
      </c>
      <c r="BA1425">
        <v>15.1</v>
      </c>
      <c r="BB1425" t="str">
        <f t="shared" si="728"/>
        <v>Normal</v>
      </c>
      <c r="BC1425">
        <v>9.1</v>
      </c>
      <c r="BD1425" t="str">
        <f t="shared" si="751"/>
        <v>Normal</v>
      </c>
      <c r="BE1425">
        <v>4</v>
      </c>
      <c r="BF1425" t="str">
        <f t="shared" si="752"/>
        <v>Normal</v>
      </c>
      <c r="BG1425">
        <v>1</v>
      </c>
      <c r="BH1425" t="str">
        <f t="shared" si="753"/>
        <v>Toma ECA</v>
      </c>
      <c r="BI1425">
        <v>1</v>
      </c>
      <c r="BJ1425" t="str">
        <f t="shared" si="754"/>
        <v>Toma ARB</v>
      </c>
      <c r="BK1425">
        <v>1</v>
      </c>
      <c r="BL1425" t="str">
        <f t="shared" si="755"/>
        <v>Toma diureticos</v>
      </c>
      <c r="BM1425">
        <v>0</v>
      </c>
      <c r="BN1425" t="str">
        <f t="shared" si="756"/>
        <v>No toma estatinas</v>
      </c>
      <c r="BO1425">
        <v>0</v>
      </c>
      <c r="BP1425" t="str">
        <f t="shared" si="757"/>
        <v>Sano</v>
      </c>
      <c r="BQ1425">
        <v>1</v>
      </c>
      <c r="BR1425" t="str">
        <f t="shared" si="758"/>
        <v>Enfermedad cardiovascular</v>
      </c>
    </row>
    <row r="1426" spans="1:70" x14ac:dyDescent="0.25">
      <c r="A1426" t="s">
        <v>1426</v>
      </c>
      <c r="B1426">
        <v>59</v>
      </c>
      <c r="C1426" t="str">
        <f t="shared" si="729"/>
        <v>Adulto</v>
      </c>
      <c r="D1426" t="s">
        <v>6</v>
      </c>
      <c r="E1426">
        <v>28.4</v>
      </c>
      <c r="F1426" t="str">
        <f t="shared" si="730"/>
        <v>Sobrepeso</v>
      </c>
      <c r="G1426">
        <v>1</v>
      </c>
      <c r="H1426" t="str">
        <f t="shared" si="731"/>
        <v>Tiene herencia</v>
      </c>
      <c r="I1426">
        <v>189</v>
      </c>
      <c r="J1426">
        <v>98</v>
      </c>
      <c r="K1426">
        <v>79</v>
      </c>
      <c r="L1426" t="str">
        <f t="shared" si="732"/>
        <v>Normal</v>
      </c>
      <c r="M1426">
        <v>37</v>
      </c>
      <c r="N1426" t="str">
        <f t="shared" si="733"/>
        <v>Reducida</v>
      </c>
      <c r="O1426">
        <v>2</v>
      </c>
      <c r="P1426" t="str">
        <f t="shared" si="734"/>
        <v>Ligera limitaciones</v>
      </c>
      <c r="Q1426">
        <v>0</v>
      </c>
      <c r="R1426" t="str">
        <f t="shared" si="735"/>
        <v>No tiene cetoacidosis</v>
      </c>
      <c r="S1426">
        <v>1</v>
      </c>
      <c r="T1426" t="str">
        <f t="shared" si="736"/>
        <v>Tiene Insuficiencia</v>
      </c>
      <c r="U1426">
        <v>1</v>
      </c>
      <c r="V1426" t="str">
        <f t="shared" si="737"/>
        <v>Hipertenso</v>
      </c>
      <c r="W1426">
        <v>2.9</v>
      </c>
      <c r="X1426" t="str">
        <f t="shared" si="726"/>
        <v>Alto</v>
      </c>
      <c r="Y1426">
        <v>81</v>
      </c>
      <c r="Z1426" t="str">
        <f t="shared" si="727"/>
        <v>Elevado</v>
      </c>
      <c r="AA1426">
        <v>40</v>
      </c>
      <c r="AB1426" t="str">
        <f t="shared" si="738"/>
        <v>Funcion disminuida moderada</v>
      </c>
      <c r="AC1426">
        <v>2002</v>
      </c>
      <c r="AD1426" t="str">
        <f t="shared" si="739"/>
        <v>Proteinuria</v>
      </c>
      <c r="AE1426">
        <v>1601</v>
      </c>
      <c r="AF1426" t="str">
        <f t="shared" si="740"/>
        <v>Macroalbuminuria</v>
      </c>
      <c r="AG1426">
        <v>504</v>
      </c>
      <c r="AH1426" t="str">
        <f t="shared" si="741"/>
        <v>Poliuria</v>
      </c>
      <c r="AI1426">
        <v>1</v>
      </c>
      <c r="AJ1426" t="str">
        <f t="shared" si="742"/>
        <v>Diabetico</v>
      </c>
      <c r="AK1426">
        <v>189</v>
      </c>
      <c r="AL1426" t="str">
        <f t="shared" si="743"/>
        <v>Diabetes</v>
      </c>
      <c r="AM1426">
        <v>8.1999999999999993</v>
      </c>
      <c r="AN1426" t="str">
        <f t="shared" si="744"/>
        <v>Diabetes</v>
      </c>
      <c r="AO1426">
        <v>242</v>
      </c>
      <c r="AP1426" t="str">
        <f t="shared" si="745"/>
        <v>Riesgo</v>
      </c>
      <c r="AQ1426">
        <v>139</v>
      </c>
      <c r="AR1426" t="str">
        <f t="shared" si="746"/>
        <v>Limite alto</v>
      </c>
      <c r="AS1426">
        <v>33</v>
      </c>
      <c r="AT1426" t="str">
        <f t="shared" si="747"/>
        <v>Bajo</v>
      </c>
      <c r="AU1426">
        <v>311</v>
      </c>
      <c r="AV1426" t="str">
        <f t="shared" si="748"/>
        <v>Alto</v>
      </c>
      <c r="AW1426">
        <v>138</v>
      </c>
      <c r="AX1426" t="str">
        <f t="shared" si="749"/>
        <v>Normal</v>
      </c>
      <c r="AY1426">
        <v>6</v>
      </c>
      <c r="AZ1426" t="str">
        <f t="shared" si="750"/>
        <v>Alto</v>
      </c>
      <c r="BA1426">
        <v>9.8000000000000007</v>
      </c>
      <c r="BB1426" t="str">
        <f t="shared" si="728"/>
        <v>Baja</v>
      </c>
      <c r="BC1426">
        <v>8.3000000000000007</v>
      </c>
      <c r="BD1426" t="str">
        <f t="shared" si="751"/>
        <v>Bajo</v>
      </c>
      <c r="BE1426">
        <v>6.2</v>
      </c>
      <c r="BF1426" t="str">
        <f t="shared" si="752"/>
        <v>Alto</v>
      </c>
      <c r="BG1426">
        <v>1</v>
      </c>
      <c r="BH1426" t="str">
        <f t="shared" si="753"/>
        <v>Toma ECA</v>
      </c>
      <c r="BI1426">
        <v>1</v>
      </c>
      <c r="BJ1426" t="str">
        <f t="shared" si="754"/>
        <v>Toma ARB</v>
      </c>
      <c r="BK1426">
        <v>1</v>
      </c>
      <c r="BL1426" t="str">
        <f t="shared" si="755"/>
        <v>Toma diureticos</v>
      </c>
      <c r="BM1426">
        <v>1</v>
      </c>
      <c r="BN1426" t="str">
        <f t="shared" si="756"/>
        <v>Toma estatinas</v>
      </c>
      <c r="BO1426">
        <v>1</v>
      </c>
      <c r="BP1426" t="str">
        <f t="shared" si="757"/>
        <v>Enfermedad renal</v>
      </c>
      <c r="BQ1426">
        <v>0</v>
      </c>
      <c r="BR1426" t="str">
        <f t="shared" si="758"/>
        <v>Sano</v>
      </c>
    </row>
    <row r="1427" spans="1:70" x14ac:dyDescent="0.25">
      <c r="A1427" t="s">
        <v>1427</v>
      </c>
      <c r="B1427">
        <v>62</v>
      </c>
      <c r="C1427" t="str">
        <f t="shared" si="729"/>
        <v>Adulto Mayor</v>
      </c>
      <c r="D1427" t="s">
        <v>6</v>
      </c>
      <c r="E1427">
        <v>38.299999999999997</v>
      </c>
      <c r="F1427" t="str">
        <f t="shared" si="730"/>
        <v>Obesidad II</v>
      </c>
      <c r="G1427">
        <v>0</v>
      </c>
      <c r="H1427" t="str">
        <f t="shared" si="731"/>
        <v>No tiene herencia</v>
      </c>
      <c r="I1427">
        <v>169</v>
      </c>
      <c r="J1427">
        <v>103</v>
      </c>
      <c r="K1427">
        <v>92</v>
      </c>
      <c r="L1427" t="str">
        <f t="shared" si="732"/>
        <v>Normal</v>
      </c>
      <c r="M1427">
        <v>28</v>
      </c>
      <c r="N1427" t="str">
        <f t="shared" si="733"/>
        <v>Reducida</v>
      </c>
      <c r="O1427">
        <v>2</v>
      </c>
      <c r="P1427" t="str">
        <f t="shared" si="734"/>
        <v>Ligera limitaciones</v>
      </c>
      <c r="Q1427">
        <v>0</v>
      </c>
      <c r="R1427" t="str">
        <f t="shared" si="735"/>
        <v>No tiene cetoacidosis</v>
      </c>
      <c r="S1427">
        <v>0</v>
      </c>
      <c r="T1427" t="str">
        <f t="shared" si="736"/>
        <v>No tiene Insuficiencia</v>
      </c>
      <c r="U1427">
        <v>1</v>
      </c>
      <c r="V1427" t="str">
        <f t="shared" si="737"/>
        <v>Hipertenso</v>
      </c>
      <c r="W1427">
        <v>4</v>
      </c>
      <c r="X1427" t="str">
        <f t="shared" si="726"/>
        <v>Alto</v>
      </c>
      <c r="Y1427">
        <v>105</v>
      </c>
      <c r="Z1427" t="str">
        <f t="shared" si="727"/>
        <v>Riesgo</v>
      </c>
      <c r="AA1427">
        <v>45</v>
      </c>
      <c r="AB1427" t="str">
        <f t="shared" si="738"/>
        <v>Funcion disminuida moderada</v>
      </c>
      <c r="AC1427">
        <v>1967</v>
      </c>
      <c r="AD1427" t="str">
        <f t="shared" si="739"/>
        <v>Proteinuria</v>
      </c>
      <c r="AE1427">
        <v>1376</v>
      </c>
      <c r="AF1427" t="str">
        <f t="shared" si="740"/>
        <v>Macroalbuminuria</v>
      </c>
      <c r="AG1427">
        <v>470</v>
      </c>
      <c r="AH1427" t="str">
        <f t="shared" si="741"/>
        <v>Oliguria</v>
      </c>
      <c r="AI1427">
        <v>0</v>
      </c>
      <c r="AJ1427" t="str">
        <f t="shared" si="742"/>
        <v>No Diabetico</v>
      </c>
      <c r="AK1427">
        <v>186</v>
      </c>
      <c r="AL1427" t="str">
        <f t="shared" si="743"/>
        <v>Diabetes</v>
      </c>
      <c r="AM1427">
        <v>8.6999999999999993</v>
      </c>
      <c r="AN1427" t="str">
        <f t="shared" si="744"/>
        <v>Diabetes</v>
      </c>
      <c r="AO1427">
        <v>243</v>
      </c>
      <c r="AP1427" t="str">
        <f t="shared" si="745"/>
        <v>Riesgo</v>
      </c>
      <c r="AQ1427">
        <v>193</v>
      </c>
      <c r="AR1427" t="str">
        <f t="shared" si="746"/>
        <v>Muy alto</v>
      </c>
      <c r="AS1427">
        <v>31</v>
      </c>
      <c r="AT1427" t="str">
        <f t="shared" si="747"/>
        <v>Bajo</v>
      </c>
      <c r="AU1427">
        <v>427</v>
      </c>
      <c r="AV1427" t="str">
        <f t="shared" si="748"/>
        <v>Alto</v>
      </c>
      <c r="AW1427">
        <v>140</v>
      </c>
      <c r="AX1427" t="str">
        <f t="shared" si="749"/>
        <v>Normal</v>
      </c>
      <c r="AY1427">
        <v>5.9</v>
      </c>
      <c r="AZ1427" t="str">
        <f t="shared" si="750"/>
        <v>Alto</v>
      </c>
      <c r="BA1427">
        <v>10.8</v>
      </c>
      <c r="BB1427" t="str">
        <f t="shared" si="728"/>
        <v>Baja</v>
      </c>
      <c r="BC1427">
        <v>7.6</v>
      </c>
      <c r="BD1427" t="str">
        <f t="shared" si="751"/>
        <v>Bajo</v>
      </c>
      <c r="BE1427">
        <v>6.3</v>
      </c>
      <c r="BF1427" t="str">
        <f t="shared" si="752"/>
        <v>Alto</v>
      </c>
      <c r="BG1427">
        <v>1</v>
      </c>
      <c r="BH1427" t="str">
        <f t="shared" si="753"/>
        <v>Toma ECA</v>
      </c>
      <c r="BI1427">
        <v>1</v>
      </c>
      <c r="BJ1427" t="str">
        <f t="shared" si="754"/>
        <v>Toma ARB</v>
      </c>
      <c r="BK1427">
        <v>1</v>
      </c>
      <c r="BL1427" t="str">
        <f t="shared" si="755"/>
        <v>Toma diureticos</v>
      </c>
      <c r="BM1427">
        <v>0</v>
      </c>
      <c r="BN1427" t="str">
        <f t="shared" si="756"/>
        <v>No toma estatinas</v>
      </c>
      <c r="BO1427">
        <v>1</v>
      </c>
      <c r="BP1427" t="str">
        <f t="shared" si="757"/>
        <v>Enfermedad renal</v>
      </c>
      <c r="BQ1427">
        <v>0</v>
      </c>
      <c r="BR1427" t="str">
        <f t="shared" si="758"/>
        <v>Sano</v>
      </c>
    </row>
    <row r="1428" spans="1:70" x14ac:dyDescent="0.25">
      <c r="A1428" t="s">
        <v>1428</v>
      </c>
      <c r="B1428">
        <v>74</v>
      </c>
      <c r="C1428" t="str">
        <f t="shared" si="729"/>
        <v>Adulto Mayor</v>
      </c>
      <c r="D1428" t="s">
        <v>1</v>
      </c>
      <c r="E1428">
        <v>30.1</v>
      </c>
      <c r="F1428" t="str">
        <f t="shared" si="730"/>
        <v>Obesidad I</v>
      </c>
      <c r="G1428">
        <v>0</v>
      </c>
      <c r="H1428" t="str">
        <f t="shared" si="731"/>
        <v>No tiene herencia</v>
      </c>
      <c r="I1428">
        <v>161</v>
      </c>
      <c r="J1428">
        <v>96</v>
      </c>
      <c r="K1428">
        <v>81</v>
      </c>
      <c r="L1428" t="str">
        <f t="shared" si="732"/>
        <v>Normal</v>
      </c>
      <c r="M1428">
        <v>50</v>
      </c>
      <c r="N1428" t="str">
        <f t="shared" si="733"/>
        <v>Normal</v>
      </c>
      <c r="O1428">
        <v>4</v>
      </c>
      <c r="P1428" t="str">
        <f t="shared" si="734"/>
        <v>Incapacidad</v>
      </c>
      <c r="Q1428">
        <v>1</v>
      </c>
      <c r="R1428" t="str">
        <f t="shared" si="735"/>
        <v>Tiene cetoacidosis</v>
      </c>
      <c r="S1428">
        <v>1</v>
      </c>
      <c r="T1428" t="str">
        <f t="shared" si="736"/>
        <v>Tiene Insuficiencia</v>
      </c>
      <c r="U1428">
        <v>1</v>
      </c>
      <c r="V1428" t="str">
        <f t="shared" si="737"/>
        <v>Hipertenso</v>
      </c>
      <c r="W1428">
        <v>3.9</v>
      </c>
      <c r="X1428" t="str">
        <f t="shared" si="726"/>
        <v>Alto</v>
      </c>
      <c r="Y1428">
        <v>95</v>
      </c>
      <c r="Z1428" t="str">
        <f t="shared" si="727"/>
        <v>Elevado</v>
      </c>
      <c r="AA1428">
        <v>38</v>
      </c>
      <c r="AB1428" t="str">
        <f t="shared" si="738"/>
        <v>Funcion disminuida moderada</v>
      </c>
      <c r="AC1428">
        <v>505</v>
      </c>
      <c r="AD1428" t="str">
        <f t="shared" si="739"/>
        <v>Proteinuria</v>
      </c>
      <c r="AE1428">
        <v>404</v>
      </c>
      <c r="AF1428" t="str">
        <f t="shared" si="740"/>
        <v>Macroalbuminuria</v>
      </c>
      <c r="AG1428">
        <v>882</v>
      </c>
      <c r="AH1428" t="str">
        <f t="shared" si="741"/>
        <v>Poliuria</v>
      </c>
      <c r="AI1428">
        <v>1</v>
      </c>
      <c r="AJ1428" t="str">
        <f t="shared" si="742"/>
        <v>Diabetico</v>
      </c>
      <c r="AK1428">
        <v>199</v>
      </c>
      <c r="AL1428" t="str">
        <f t="shared" si="743"/>
        <v>Diabetes</v>
      </c>
      <c r="AM1428">
        <v>8.8000000000000007</v>
      </c>
      <c r="AN1428" t="str">
        <f t="shared" si="744"/>
        <v>Diabetes</v>
      </c>
      <c r="AO1428">
        <v>302</v>
      </c>
      <c r="AP1428" t="str">
        <f t="shared" si="745"/>
        <v>Riesgo</v>
      </c>
      <c r="AQ1428">
        <v>144</v>
      </c>
      <c r="AR1428" t="str">
        <f t="shared" si="746"/>
        <v>Limite alto</v>
      </c>
      <c r="AS1428">
        <v>45</v>
      </c>
      <c r="AT1428" t="str">
        <f t="shared" si="747"/>
        <v>Bajo</v>
      </c>
      <c r="AU1428">
        <v>314</v>
      </c>
      <c r="AV1428" t="str">
        <f t="shared" si="748"/>
        <v>Alto</v>
      </c>
      <c r="AW1428">
        <v>126</v>
      </c>
      <c r="AX1428" t="str">
        <f t="shared" si="749"/>
        <v>Bajo</v>
      </c>
      <c r="AY1428">
        <v>6.9</v>
      </c>
      <c r="AZ1428" t="str">
        <f t="shared" si="750"/>
        <v>Alto</v>
      </c>
      <c r="BA1428">
        <v>10.1</v>
      </c>
      <c r="BB1428" t="str">
        <f t="shared" si="728"/>
        <v>Baja</v>
      </c>
      <c r="BC1428">
        <v>8.8000000000000007</v>
      </c>
      <c r="BD1428" t="str">
        <f t="shared" si="751"/>
        <v>Normal</v>
      </c>
      <c r="BE1428">
        <v>6</v>
      </c>
      <c r="BF1428" t="str">
        <f t="shared" si="752"/>
        <v>Alto</v>
      </c>
      <c r="BG1428">
        <v>1</v>
      </c>
      <c r="BH1428" t="str">
        <f t="shared" si="753"/>
        <v>Toma ECA</v>
      </c>
      <c r="BI1428">
        <v>0</v>
      </c>
      <c r="BJ1428" t="str">
        <f t="shared" si="754"/>
        <v>No toma ARB</v>
      </c>
      <c r="BK1428">
        <v>0</v>
      </c>
      <c r="BL1428" t="str">
        <f t="shared" si="755"/>
        <v>No toma diureticos</v>
      </c>
      <c r="BM1428">
        <v>0</v>
      </c>
      <c r="BN1428" t="str">
        <f t="shared" si="756"/>
        <v>No toma estatinas</v>
      </c>
      <c r="BO1428">
        <v>1</v>
      </c>
      <c r="BP1428" t="str">
        <f t="shared" si="757"/>
        <v>Enfermedad renal</v>
      </c>
      <c r="BQ1428">
        <v>0</v>
      </c>
      <c r="BR1428" t="str">
        <f t="shared" si="758"/>
        <v>Sano</v>
      </c>
    </row>
    <row r="1429" spans="1:70" x14ac:dyDescent="0.25">
      <c r="A1429" t="s">
        <v>1429</v>
      </c>
      <c r="B1429">
        <v>67</v>
      </c>
      <c r="C1429" t="str">
        <f t="shared" si="729"/>
        <v>Adulto Mayor</v>
      </c>
      <c r="D1429" t="s">
        <v>6</v>
      </c>
      <c r="E1429">
        <v>36.1</v>
      </c>
      <c r="F1429" t="str">
        <f t="shared" si="730"/>
        <v>Obesidad II</v>
      </c>
      <c r="G1429">
        <v>1</v>
      </c>
      <c r="H1429" t="str">
        <f t="shared" si="731"/>
        <v>Tiene herencia</v>
      </c>
      <c r="I1429">
        <v>160</v>
      </c>
      <c r="J1429">
        <v>97</v>
      </c>
      <c r="K1429">
        <v>85</v>
      </c>
      <c r="L1429" t="str">
        <f t="shared" si="732"/>
        <v>Normal</v>
      </c>
      <c r="M1429">
        <v>35</v>
      </c>
      <c r="N1429" t="str">
        <f t="shared" si="733"/>
        <v>Reducida</v>
      </c>
      <c r="O1429">
        <v>4</v>
      </c>
      <c r="P1429" t="str">
        <f t="shared" si="734"/>
        <v>Incapacidad</v>
      </c>
      <c r="Q1429">
        <v>0</v>
      </c>
      <c r="R1429" t="str">
        <f t="shared" si="735"/>
        <v>No tiene cetoacidosis</v>
      </c>
      <c r="S1429">
        <v>0</v>
      </c>
      <c r="T1429" t="str">
        <f t="shared" si="736"/>
        <v>No tiene Insuficiencia</v>
      </c>
      <c r="U1429">
        <v>1</v>
      </c>
      <c r="V1429" t="str">
        <f t="shared" si="737"/>
        <v>Hipertenso</v>
      </c>
      <c r="W1429">
        <v>4.8</v>
      </c>
      <c r="X1429" t="str">
        <f t="shared" si="726"/>
        <v>Alto</v>
      </c>
      <c r="Y1429">
        <v>52</v>
      </c>
      <c r="Z1429" t="str">
        <f t="shared" si="727"/>
        <v>Elevado</v>
      </c>
      <c r="AA1429">
        <v>29</v>
      </c>
      <c r="AB1429" t="str">
        <f t="shared" si="738"/>
        <v>Dismucion grave</v>
      </c>
      <c r="AC1429">
        <v>563</v>
      </c>
      <c r="AD1429" t="str">
        <f t="shared" si="739"/>
        <v>Proteinuria</v>
      </c>
      <c r="AE1429">
        <v>450</v>
      </c>
      <c r="AF1429" t="str">
        <f t="shared" si="740"/>
        <v>Macroalbuminuria</v>
      </c>
      <c r="AG1429">
        <v>802</v>
      </c>
      <c r="AH1429" t="str">
        <f t="shared" si="741"/>
        <v>Poliuria</v>
      </c>
      <c r="AI1429">
        <v>1</v>
      </c>
      <c r="AJ1429" t="str">
        <f t="shared" si="742"/>
        <v>Diabetico</v>
      </c>
      <c r="AK1429">
        <v>145</v>
      </c>
      <c r="AL1429" t="str">
        <f t="shared" si="743"/>
        <v>Diabetes</v>
      </c>
      <c r="AM1429">
        <v>10.9</v>
      </c>
      <c r="AN1429" t="str">
        <f t="shared" si="744"/>
        <v>Diabetes</v>
      </c>
      <c r="AO1429">
        <v>290</v>
      </c>
      <c r="AP1429" t="str">
        <f t="shared" si="745"/>
        <v>Riesgo</v>
      </c>
      <c r="AQ1429">
        <v>215</v>
      </c>
      <c r="AR1429" t="str">
        <f t="shared" si="746"/>
        <v>Muy alto</v>
      </c>
      <c r="AS1429">
        <v>42</v>
      </c>
      <c r="AT1429" t="str">
        <f t="shared" si="747"/>
        <v>Bajo</v>
      </c>
      <c r="AU1429">
        <v>248</v>
      </c>
      <c r="AV1429" t="str">
        <f t="shared" si="748"/>
        <v>Alto</v>
      </c>
      <c r="AW1429">
        <v>136</v>
      </c>
      <c r="AX1429" t="str">
        <f t="shared" si="749"/>
        <v>Normal</v>
      </c>
      <c r="AY1429">
        <v>6.6</v>
      </c>
      <c r="AZ1429" t="str">
        <f t="shared" si="750"/>
        <v>Alto</v>
      </c>
      <c r="BA1429">
        <v>8.8000000000000007</v>
      </c>
      <c r="BB1429" t="str">
        <f t="shared" si="728"/>
        <v>Baja</v>
      </c>
      <c r="BC1429">
        <v>8.9</v>
      </c>
      <c r="BD1429" t="str">
        <f t="shared" si="751"/>
        <v>Normal</v>
      </c>
      <c r="BE1429">
        <v>5.9</v>
      </c>
      <c r="BF1429" t="str">
        <f t="shared" si="752"/>
        <v>Alto</v>
      </c>
      <c r="BG1429">
        <v>0</v>
      </c>
      <c r="BH1429" t="str">
        <f t="shared" si="753"/>
        <v>No Toma ECA</v>
      </c>
      <c r="BI1429">
        <v>1</v>
      </c>
      <c r="BJ1429" t="str">
        <f t="shared" si="754"/>
        <v>Toma ARB</v>
      </c>
      <c r="BK1429">
        <v>1</v>
      </c>
      <c r="BL1429" t="str">
        <f t="shared" si="755"/>
        <v>Toma diureticos</v>
      </c>
      <c r="BM1429">
        <v>1</v>
      </c>
      <c r="BN1429" t="str">
        <f t="shared" si="756"/>
        <v>Toma estatinas</v>
      </c>
      <c r="BO1429">
        <v>1</v>
      </c>
      <c r="BP1429" t="str">
        <f t="shared" si="757"/>
        <v>Enfermedad renal</v>
      </c>
      <c r="BQ1429">
        <v>1</v>
      </c>
      <c r="BR1429" t="str">
        <f t="shared" si="758"/>
        <v>Enfermedad cardiovascular</v>
      </c>
    </row>
    <row r="1430" spans="1:70" x14ac:dyDescent="0.25">
      <c r="A1430" t="s">
        <v>1430</v>
      </c>
      <c r="B1430">
        <v>32</v>
      </c>
      <c r="C1430" t="str">
        <f t="shared" si="729"/>
        <v>Adulto</v>
      </c>
      <c r="D1430" t="s">
        <v>1</v>
      </c>
      <c r="E1430">
        <v>23.1</v>
      </c>
      <c r="F1430" t="str">
        <f t="shared" si="730"/>
        <v>Peso Normal</v>
      </c>
      <c r="G1430">
        <v>0</v>
      </c>
      <c r="H1430" t="str">
        <f t="shared" si="731"/>
        <v>No tiene herencia</v>
      </c>
      <c r="I1430">
        <v>100</v>
      </c>
      <c r="J1430">
        <v>68</v>
      </c>
      <c r="K1430">
        <v>70</v>
      </c>
      <c r="L1430" t="str">
        <f t="shared" si="732"/>
        <v>Normal</v>
      </c>
      <c r="M1430">
        <v>66</v>
      </c>
      <c r="N1430" t="str">
        <f t="shared" si="733"/>
        <v>Normal</v>
      </c>
      <c r="O1430">
        <v>2</v>
      </c>
      <c r="P1430" t="str">
        <f t="shared" si="734"/>
        <v>Ligera limitaciones</v>
      </c>
      <c r="Q1430">
        <v>0</v>
      </c>
      <c r="R1430" t="str">
        <f t="shared" si="735"/>
        <v>No tiene cetoacidosis</v>
      </c>
      <c r="S1430">
        <v>0</v>
      </c>
      <c r="T1430" t="str">
        <f t="shared" si="736"/>
        <v>No tiene Insuficiencia</v>
      </c>
      <c r="U1430">
        <v>0</v>
      </c>
      <c r="V1430" t="str">
        <f t="shared" si="737"/>
        <v>Normotenso</v>
      </c>
      <c r="W1430">
        <v>1.1000000000000001</v>
      </c>
      <c r="X1430" t="str">
        <f t="shared" si="726"/>
        <v>Normal</v>
      </c>
      <c r="Y1430">
        <v>20</v>
      </c>
      <c r="Z1430" t="str">
        <f t="shared" si="727"/>
        <v>Normal</v>
      </c>
      <c r="AA1430">
        <v>102</v>
      </c>
      <c r="AB1430" t="str">
        <f t="shared" si="738"/>
        <v>Normal</v>
      </c>
      <c r="AC1430">
        <v>8</v>
      </c>
      <c r="AD1430" t="str">
        <f t="shared" si="739"/>
        <v>Normal</v>
      </c>
      <c r="AE1430">
        <v>6</v>
      </c>
      <c r="AF1430" t="str">
        <f t="shared" si="740"/>
        <v>Normal</v>
      </c>
      <c r="AG1430">
        <v>1855</v>
      </c>
      <c r="AH1430" t="str">
        <f t="shared" si="741"/>
        <v>Poliuria</v>
      </c>
      <c r="AI1430">
        <v>0</v>
      </c>
      <c r="AJ1430" t="str">
        <f t="shared" si="742"/>
        <v>No Diabetico</v>
      </c>
      <c r="AK1430">
        <v>89</v>
      </c>
      <c r="AL1430" t="str">
        <f t="shared" si="743"/>
        <v>Normal</v>
      </c>
      <c r="AM1430">
        <v>4.9000000000000004</v>
      </c>
      <c r="AN1430" t="str">
        <f t="shared" si="744"/>
        <v>Normal</v>
      </c>
      <c r="AO1430">
        <v>173</v>
      </c>
      <c r="AP1430" t="str">
        <f t="shared" si="745"/>
        <v>Normal</v>
      </c>
      <c r="AQ1430">
        <v>82</v>
      </c>
      <c r="AR1430" t="str">
        <f t="shared" si="746"/>
        <v>Normal</v>
      </c>
      <c r="AS1430">
        <v>68</v>
      </c>
      <c r="AT1430" t="str">
        <f t="shared" si="747"/>
        <v>Normal</v>
      </c>
      <c r="AU1430">
        <v>105</v>
      </c>
      <c r="AV1430" t="str">
        <f t="shared" si="748"/>
        <v>Normal</v>
      </c>
      <c r="AW1430">
        <v>141</v>
      </c>
      <c r="AX1430" t="str">
        <f t="shared" si="749"/>
        <v>Normal</v>
      </c>
      <c r="AY1430">
        <v>4.7</v>
      </c>
      <c r="AZ1430" t="str">
        <f t="shared" si="750"/>
        <v>Normal</v>
      </c>
      <c r="BA1430">
        <v>12.6</v>
      </c>
      <c r="BB1430" t="str">
        <f t="shared" si="728"/>
        <v>Baja</v>
      </c>
      <c r="BC1430">
        <v>9.6</v>
      </c>
      <c r="BD1430" t="str">
        <f t="shared" si="751"/>
        <v>Normal</v>
      </c>
      <c r="BE1430">
        <v>2.9</v>
      </c>
      <c r="BF1430" t="str">
        <f t="shared" si="752"/>
        <v>Normal</v>
      </c>
      <c r="BG1430">
        <v>1</v>
      </c>
      <c r="BH1430" t="str">
        <f t="shared" si="753"/>
        <v>Toma ECA</v>
      </c>
      <c r="BI1430">
        <v>1</v>
      </c>
      <c r="BJ1430" t="str">
        <f t="shared" si="754"/>
        <v>Toma ARB</v>
      </c>
      <c r="BK1430">
        <v>0</v>
      </c>
      <c r="BL1430" t="str">
        <f t="shared" si="755"/>
        <v>No toma diureticos</v>
      </c>
      <c r="BM1430">
        <v>0</v>
      </c>
      <c r="BN1430" t="str">
        <f t="shared" si="756"/>
        <v>No toma estatinas</v>
      </c>
      <c r="BO1430">
        <v>0</v>
      </c>
      <c r="BP1430" t="str">
        <f t="shared" si="757"/>
        <v>Sano</v>
      </c>
      <c r="BQ1430">
        <v>0</v>
      </c>
      <c r="BR1430" t="str">
        <f t="shared" si="758"/>
        <v>Sano</v>
      </c>
    </row>
    <row r="1431" spans="1:70" x14ac:dyDescent="0.25">
      <c r="A1431" t="s">
        <v>1431</v>
      </c>
      <c r="B1431">
        <v>70</v>
      </c>
      <c r="C1431" t="str">
        <f t="shared" si="729"/>
        <v>Adulto Mayor</v>
      </c>
      <c r="D1431" t="s">
        <v>1</v>
      </c>
      <c r="E1431">
        <v>22.8</v>
      </c>
      <c r="F1431" t="str">
        <f t="shared" si="730"/>
        <v>Peso Normal</v>
      </c>
      <c r="G1431">
        <v>0</v>
      </c>
      <c r="H1431" t="str">
        <f t="shared" si="731"/>
        <v>No tiene herencia</v>
      </c>
      <c r="I1431">
        <v>120</v>
      </c>
      <c r="J1431">
        <v>79</v>
      </c>
      <c r="K1431">
        <v>80</v>
      </c>
      <c r="L1431" t="str">
        <f t="shared" si="732"/>
        <v>Normal</v>
      </c>
      <c r="M1431">
        <v>62</v>
      </c>
      <c r="N1431" t="str">
        <f t="shared" si="733"/>
        <v>Normal</v>
      </c>
      <c r="O1431">
        <v>1</v>
      </c>
      <c r="P1431" t="str">
        <f t="shared" si="734"/>
        <v>Sin limitaciones</v>
      </c>
      <c r="Q1431">
        <v>0</v>
      </c>
      <c r="R1431" t="str">
        <f t="shared" si="735"/>
        <v>No tiene cetoacidosis</v>
      </c>
      <c r="S1431">
        <v>0</v>
      </c>
      <c r="T1431" t="str">
        <f t="shared" si="736"/>
        <v>No tiene Insuficiencia</v>
      </c>
      <c r="U1431">
        <v>1</v>
      </c>
      <c r="V1431" t="str">
        <f t="shared" si="737"/>
        <v>Hipertenso</v>
      </c>
      <c r="W1431">
        <v>0.6</v>
      </c>
      <c r="X1431" t="str">
        <f t="shared" si="726"/>
        <v>Bajo</v>
      </c>
      <c r="Y1431">
        <v>25</v>
      </c>
      <c r="Z1431" t="str">
        <f t="shared" si="727"/>
        <v>Normal</v>
      </c>
      <c r="AA1431">
        <v>120</v>
      </c>
      <c r="AB1431" t="str">
        <f t="shared" si="738"/>
        <v>Normal</v>
      </c>
      <c r="AC1431">
        <v>5</v>
      </c>
      <c r="AD1431" t="str">
        <f t="shared" si="739"/>
        <v>Normal</v>
      </c>
      <c r="AE1431">
        <v>3</v>
      </c>
      <c r="AF1431" t="str">
        <f t="shared" si="740"/>
        <v>Normal</v>
      </c>
      <c r="AG1431">
        <v>2115</v>
      </c>
      <c r="AH1431" t="str">
        <f t="shared" si="741"/>
        <v>Poliuria</v>
      </c>
      <c r="AI1431">
        <v>1</v>
      </c>
      <c r="AJ1431" t="str">
        <f t="shared" si="742"/>
        <v>Diabetico</v>
      </c>
      <c r="AK1431">
        <v>94</v>
      </c>
      <c r="AL1431" t="str">
        <f t="shared" si="743"/>
        <v>Normal</v>
      </c>
      <c r="AM1431">
        <v>5.8</v>
      </c>
      <c r="AN1431" t="str">
        <f t="shared" si="744"/>
        <v>Prediabetes</v>
      </c>
      <c r="AO1431">
        <v>207</v>
      </c>
      <c r="AP1431" t="str">
        <f t="shared" si="745"/>
        <v>Alto</v>
      </c>
      <c r="AQ1431">
        <v>105</v>
      </c>
      <c r="AR1431" t="str">
        <f t="shared" si="746"/>
        <v>Casi normal</v>
      </c>
      <c r="AS1431">
        <v>70</v>
      </c>
      <c r="AT1431" t="str">
        <f t="shared" si="747"/>
        <v>Normal</v>
      </c>
      <c r="AU1431">
        <v>140</v>
      </c>
      <c r="AV1431" t="str">
        <f t="shared" si="748"/>
        <v>Normal</v>
      </c>
      <c r="AW1431">
        <v>135</v>
      </c>
      <c r="AX1431" t="str">
        <f t="shared" si="749"/>
        <v>Normal</v>
      </c>
      <c r="AY1431">
        <v>3.8</v>
      </c>
      <c r="AZ1431" t="str">
        <f t="shared" si="750"/>
        <v>Normal</v>
      </c>
      <c r="BA1431">
        <v>13</v>
      </c>
      <c r="BB1431" t="str">
        <f t="shared" si="728"/>
        <v>Baja</v>
      </c>
      <c r="BC1431">
        <v>8.9</v>
      </c>
      <c r="BD1431" t="str">
        <f t="shared" si="751"/>
        <v>Normal</v>
      </c>
      <c r="BE1431">
        <v>2.9</v>
      </c>
      <c r="BF1431" t="str">
        <f t="shared" si="752"/>
        <v>Normal</v>
      </c>
      <c r="BG1431">
        <v>0</v>
      </c>
      <c r="BH1431" t="str">
        <f t="shared" si="753"/>
        <v>No Toma ECA</v>
      </c>
      <c r="BI1431">
        <v>0</v>
      </c>
      <c r="BJ1431" t="str">
        <f t="shared" si="754"/>
        <v>No toma ARB</v>
      </c>
      <c r="BK1431">
        <v>1</v>
      </c>
      <c r="BL1431" t="str">
        <f t="shared" si="755"/>
        <v>Toma diureticos</v>
      </c>
      <c r="BM1431">
        <v>0</v>
      </c>
      <c r="BN1431" t="str">
        <f t="shared" si="756"/>
        <v>No toma estatinas</v>
      </c>
      <c r="BO1431">
        <v>0</v>
      </c>
      <c r="BP1431" t="str">
        <f t="shared" si="757"/>
        <v>Sano</v>
      </c>
      <c r="BQ1431">
        <v>1</v>
      </c>
      <c r="BR1431" t="str">
        <f t="shared" si="758"/>
        <v>Enfermedad cardiovascular</v>
      </c>
    </row>
    <row r="1432" spans="1:70" x14ac:dyDescent="0.25">
      <c r="A1432" t="s">
        <v>1432</v>
      </c>
      <c r="B1432">
        <v>52</v>
      </c>
      <c r="C1432" t="str">
        <f t="shared" si="729"/>
        <v>Adulto</v>
      </c>
      <c r="D1432" t="s">
        <v>6</v>
      </c>
      <c r="E1432">
        <v>22.5</v>
      </c>
      <c r="F1432" t="str">
        <f t="shared" si="730"/>
        <v>Peso Normal</v>
      </c>
      <c r="G1432">
        <v>0</v>
      </c>
      <c r="H1432" t="str">
        <f t="shared" si="731"/>
        <v>No tiene herencia</v>
      </c>
      <c r="I1432">
        <v>108</v>
      </c>
      <c r="J1432">
        <v>77</v>
      </c>
      <c r="K1432">
        <v>70</v>
      </c>
      <c r="L1432" t="str">
        <f t="shared" si="732"/>
        <v>Normal</v>
      </c>
      <c r="M1432">
        <v>51</v>
      </c>
      <c r="N1432" t="str">
        <f t="shared" si="733"/>
        <v>Normal</v>
      </c>
      <c r="O1432">
        <v>2</v>
      </c>
      <c r="P1432" t="str">
        <f t="shared" si="734"/>
        <v>Ligera limitaciones</v>
      </c>
      <c r="Q1432">
        <v>0</v>
      </c>
      <c r="R1432" t="str">
        <f t="shared" si="735"/>
        <v>No tiene cetoacidosis</v>
      </c>
      <c r="S1432">
        <v>0</v>
      </c>
      <c r="T1432" t="str">
        <f t="shared" si="736"/>
        <v>No tiene Insuficiencia</v>
      </c>
      <c r="U1432">
        <v>0</v>
      </c>
      <c r="V1432" t="str">
        <f t="shared" si="737"/>
        <v>Normotenso</v>
      </c>
      <c r="W1432">
        <v>0.7</v>
      </c>
      <c r="X1432" t="str">
        <f t="shared" si="726"/>
        <v>Normal</v>
      </c>
      <c r="Y1432">
        <v>36</v>
      </c>
      <c r="Z1432" t="str">
        <f t="shared" si="727"/>
        <v>Normal</v>
      </c>
      <c r="AA1432">
        <v>107</v>
      </c>
      <c r="AB1432" t="str">
        <f t="shared" si="738"/>
        <v>Normal</v>
      </c>
      <c r="AC1432">
        <v>18</v>
      </c>
      <c r="AD1432" t="str">
        <f t="shared" si="739"/>
        <v>Normal</v>
      </c>
      <c r="AE1432">
        <v>14</v>
      </c>
      <c r="AF1432" t="str">
        <f t="shared" si="740"/>
        <v>Normal</v>
      </c>
      <c r="AG1432">
        <v>1801</v>
      </c>
      <c r="AH1432" t="str">
        <f t="shared" si="741"/>
        <v>Poliuria</v>
      </c>
      <c r="AI1432">
        <v>0</v>
      </c>
      <c r="AJ1432" t="str">
        <f t="shared" si="742"/>
        <v>No Diabetico</v>
      </c>
      <c r="AK1432">
        <v>86</v>
      </c>
      <c r="AL1432" t="str">
        <f t="shared" si="743"/>
        <v>Normal</v>
      </c>
      <c r="AM1432">
        <v>5.2</v>
      </c>
      <c r="AN1432" t="str">
        <f t="shared" si="744"/>
        <v>Normal</v>
      </c>
      <c r="AO1432">
        <v>161</v>
      </c>
      <c r="AP1432" t="str">
        <f t="shared" si="745"/>
        <v>Normal</v>
      </c>
      <c r="AQ1432">
        <v>110</v>
      </c>
      <c r="AR1432" t="str">
        <f t="shared" si="746"/>
        <v>Casi normal</v>
      </c>
      <c r="AS1432">
        <v>54</v>
      </c>
      <c r="AT1432" t="str">
        <f t="shared" si="747"/>
        <v>Bajo</v>
      </c>
      <c r="AU1432">
        <v>106</v>
      </c>
      <c r="AV1432" t="str">
        <f t="shared" si="748"/>
        <v>Normal</v>
      </c>
      <c r="AW1432">
        <v>140</v>
      </c>
      <c r="AX1432" t="str">
        <f t="shared" si="749"/>
        <v>Normal</v>
      </c>
      <c r="AY1432">
        <v>4.7</v>
      </c>
      <c r="AZ1432" t="str">
        <f t="shared" si="750"/>
        <v>Normal</v>
      </c>
      <c r="BA1432">
        <v>15.9</v>
      </c>
      <c r="BB1432" t="str">
        <f t="shared" si="728"/>
        <v>Alta</v>
      </c>
      <c r="BC1432">
        <v>8.6999999999999993</v>
      </c>
      <c r="BD1432" t="str">
        <f t="shared" si="751"/>
        <v>Normal</v>
      </c>
      <c r="BE1432">
        <v>4.4000000000000004</v>
      </c>
      <c r="BF1432" t="str">
        <f t="shared" si="752"/>
        <v>Normal</v>
      </c>
      <c r="BG1432">
        <v>0</v>
      </c>
      <c r="BH1432" t="str">
        <f t="shared" si="753"/>
        <v>No Toma ECA</v>
      </c>
      <c r="BI1432">
        <v>0</v>
      </c>
      <c r="BJ1432" t="str">
        <f t="shared" si="754"/>
        <v>No toma ARB</v>
      </c>
      <c r="BK1432">
        <v>0</v>
      </c>
      <c r="BL1432" t="str">
        <f t="shared" si="755"/>
        <v>No toma diureticos</v>
      </c>
      <c r="BM1432">
        <v>0</v>
      </c>
      <c r="BN1432" t="str">
        <f t="shared" si="756"/>
        <v>No toma estatinas</v>
      </c>
      <c r="BO1432">
        <v>0</v>
      </c>
      <c r="BP1432" t="str">
        <f t="shared" si="757"/>
        <v>Sano</v>
      </c>
      <c r="BQ1432">
        <v>0</v>
      </c>
      <c r="BR1432" t="str">
        <f t="shared" si="758"/>
        <v>Sano</v>
      </c>
    </row>
    <row r="1433" spans="1:70" x14ac:dyDescent="0.25">
      <c r="A1433" t="s">
        <v>1433</v>
      </c>
      <c r="B1433">
        <v>75</v>
      </c>
      <c r="C1433" t="str">
        <f t="shared" si="729"/>
        <v>Adulto Mayor</v>
      </c>
      <c r="D1433" t="s">
        <v>1</v>
      </c>
      <c r="E1433">
        <v>39.700000000000003</v>
      </c>
      <c r="F1433" t="str">
        <f t="shared" si="730"/>
        <v>Obesidad II</v>
      </c>
      <c r="G1433">
        <v>1</v>
      </c>
      <c r="H1433" t="str">
        <f t="shared" si="731"/>
        <v>Tiene herencia</v>
      </c>
      <c r="I1433">
        <v>171</v>
      </c>
      <c r="J1433">
        <v>94</v>
      </c>
      <c r="K1433">
        <v>79</v>
      </c>
      <c r="L1433" t="str">
        <f t="shared" si="732"/>
        <v>Normal</v>
      </c>
      <c r="M1433">
        <v>44</v>
      </c>
      <c r="N1433" t="str">
        <f t="shared" si="733"/>
        <v>Intermedia</v>
      </c>
      <c r="O1433">
        <v>4</v>
      </c>
      <c r="P1433" t="str">
        <f t="shared" si="734"/>
        <v>Incapacidad</v>
      </c>
      <c r="Q1433">
        <v>0</v>
      </c>
      <c r="R1433" t="str">
        <f t="shared" si="735"/>
        <v>No tiene cetoacidosis</v>
      </c>
      <c r="S1433">
        <v>0</v>
      </c>
      <c r="T1433" t="str">
        <f t="shared" si="736"/>
        <v>No tiene Insuficiencia</v>
      </c>
      <c r="U1433">
        <v>1</v>
      </c>
      <c r="V1433" t="str">
        <f t="shared" si="737"/>
        <v>Hipertenso</v>
      </c>
      <c r="W1433">
        <v>3.2</v>
      </c>
      <c r="X1433" t="str">
        <f t="shared" si="726"/>
        <v>Alto</v>
      </c>
      <c r="Y1433">
        <v>83</v>
      </c>
      <c r="Z1433" t="str">
        <f t="shared" si="727"/>
        <v>Elevado</v>
      </c>
      <c r="AA1433">
        <v>12</v>
      </c>
      <c r="AB1433" t="str">
        <f t="shared" si="738"/>
        <v>Fallo renal</v>
      </c>
      <c r="AC1433">
        <v>2008</v>
      </c>
      <c r="AD1433" t="str">
        <f t="shared" si="739"/>
        <v>Proteinuria</v>
      </c>
      <c r="AE1433">
        <v>1606</v>
      </c>
      <c r="AF1433" t="str">
        <f t="shared" si="740"/>
        <v>Macroalbuminuria</v>
      </c>
      <c r="AG1433">
        <v>494</v>
      </c>
      <c r="AH1433" t="str">
        <f t="shared" si="741"/>
        <v>Oliguria</v>
      </c>
      <c r="AI1433">
        <v>0</v>
      </c>
      <c r="AJ1433" t="str">
        <f t="shared" si="742"/>
        <v>No Diabetico</v>
      </c>
      <c r="AK1433">
        <v>173</v>
      </c>
      <c r="AL1433" t="str">
        <f t="shared" si="743"/>
        <v>Diabetes</v>
      </c>
      <c r="AM1433">
        <v>9.4</v>
      </c>
      <c r="AN1433" t="str">
        <f t="shared" si="744"/>
        <v>Diabetes</v>
      </c>
      <c r="AO1433">
        <v>278</v>
      </c>
      <c r="AP1433" t="str">
        <f t="shared" si="745"/>
        <v>Riesgo</v>
      </c>
      <c r="AQ1433">
        <v>165</v>
      </c>
      <c r="AR1433" t="str">
        <f t="shared" si="746"/>
        <v>Alto</v>
      </c>
      <c r="AS1433">
        <v>29</v>
      </c>
      <c r="AT1433" t="str">
        <f t="shared" si="747"/>
        <v>Bajo</v>
      </c>
      <c r="AU1433">
        <v>374</v>
      </c>
      <c r="AV1433" t="str">
        <f t="shared" si="748"/>
        <v>Alto</v>
      </c>
      <c r="AW1433">
        <v>127</v>
      </c>
      <c r="AX1433" t="str">
        <f t="shared" si="749"/>
        <v>Bajo</v>
      </c>
      <c r="AY1433">
        <v>6.8</v>
      </c>
      <c r="AZ1433" t="str">
        <f t="shared" si="750"/>
        <v>Alto</v>
      </c>
      <c r="BA1433">
        <v>9.4</v>
      </c>
      <c r="BB1433" t="str">
        <f t="shared" si="728"/>
        <v>Baja</v>
      </c>
      <c r="BC1433">
        <v>7.5</v>
      </c>
      <c r="BD1433" t="str">
        <f t="shared" si="751"/>
        <v>Bajo</v>
      </c>
      <c r="BE1433">
        <v>5.8</v>
      </c>
      <c r="BF1433" t="str">
        <f t="shared" si="752"/>
        <v>Alto</v>
      </c>
      <c r="BG1433">
        <v>1</v>
      </c>
      <c r="BH1433" t="str">
        <f t="shared" si="753"/>
        <v>Toma ECA</v>
      </c>
      <c r="BI1433">
        <v>1</v>
      </c>
      <c r="BJ1433" t="str">
        <f t="shared" si="754"/>
        <v>Toma ARB</v>
      </c>
      <c r="BK1433">
        <v>0</v>
      </c>
      <c r="BL1433" t="str">
        <f t="shared" si="755"/>
        <v>No toma diureticos</v>
      </c>
      <c r="BM1433">
        <v>0</v>
      </c>
      <c r="BN1433" t="str">
        <f t="shared" si="756"/>
        <v>No toma estatinas</v>
      </c>
      <c r="BO1433">
        <v>1</v>
      </c>
      <c r="BP1433" t="str">
        <f t="shared" si="757"/>
        <v>Enfermedad renal</v>
      </c>
      <c r="BQ1433">
        <v>1</v>
      </c>
      <c r="BR1433" t="str">
        <f t="shared" si="758"/>
        <v>Enfermedad cardiovascular</v>
      </c>
    </row>
    <row r="1434" spans="1:70" x14ac:dyDescent="0.25">
      <c r="A1434" t="s">
        <v>1434</v>
      </c>
      <c r="B1434">
        <v>39</v>
      </c>
      <c r="C1434" t="str">
        <f t="shared" si="729"/>
        <v>Adulto</v>
      </c>
      <c r="D1434" t="s">
        <v>6</v>
      </c>
      <c r="E1434">
        <v>22.7</v>
      </c>
      <c r="F1434" t="str">
        <f t="shared" si="730"/>
        <v>Peso Normal</v>
      </c>
      <c r="G1434">
        <v>1</v>
      </c>
      <c r="H1434" t="str">
        <f t="shared" si="731"/>
        <v>Tiene herencia</v>
      </c>
      <c r="I1434">
        <v>103</v>
      </c>
      <c r="J1434">
        <v>75</v>
      </c>
      <c r="K1434">
        <v>86</v>
      </c>
      <c r="L1434" t="str">
        <f t="shared" si="732"/>
        <v>Normal</v>
      </c>
      <c r="M1434">
        <v>55</v>
      </c>
      <c r="N1434" t="str">
        <f t="shared" si="733"/>
        <v>Normal</v>
      </c>
      <c r="O1434">
        <v>2</v>
      </c>
      <c r="P1434" t="str">
        <f t="shared" si="734"/>
        <v>Ligera limitaciones</v>
      </c>
      <c r="Q1434">
        <v>0</v>
      </c>
      <c r="R1434" t="str">
        <f t="shared" si="735"/>
        <v>No tiene cetoacidosis</v>
      </c>
      <c r="S1434">
        <v>0</v>
      </c>
      <c r="T1434" t="str">
        <f t="shared" si="736"/>
        <v>No tiene Insuficiencia</v>
      </c>
      <c r="U1434">
        <v>1</v>
      </c>
      <c r="V1434" t="str">
        <f t="shared" si="737"/>
        <v>Hipertenso</v>
      </c>
      <c r="W1434">
        <v>0.8</v>
      </c>
      <c r="X1434" t="str">
        <f t="shared" si="726"/>
        <v>Normal</v>
      </c>
      <c r="Y1434">
        <v>32</v>
      </c>
      <c r="Z1434" t="str">
        <f t="shared" si="727"/>
        <v>Normal</v>
      </c>
      <c r="AA1434">
        <v>91</v>
      </c>
      <c r="AB1434" t="str">
        <f t="shared" si="738"/>
        <v>Normal</v>
      </c>
      <c r="AC1434">
        <v>30</v>
      </c>
      <c r="AD1434" t="str">
        <f t="shared" si="739"/>
        <v>Microalbuminuria</v>
      </c>
      <c r="AE1434">
        <v>24</v>
      </c>
      <c r="AF1434" t="str">
        <f t="shared" si="740"/>
        <v>Normal</v>
      </c>
      <c r="AG1434">
        <v>1145</v>
      </c>
      <c r="AH1434" t="str">
        <f t="shared" si="741"/>
        <v>Poliuria</v>
      </c>
      <c r="AI1434">
        <v>0</v>
      </c>
      <c r="AJ1434" t="str">
        <f t="shared" si="742"/>
        <v>No Diabetico</v>
      </c>
      <c r="AK1434">
        <v>92</v>
      </c>
      <c r="AL1434" t="str">
        <f t="shared" si="743"/>
        <v>Normal</v>
      </c>
      <c r="AM1434">
        <v>6.1</v>
      </c>
      <c r="AN1434" t="str">
        <f t="shared" si="744"/>
        <v>Prediabetes</v>
      </c>
      <c r="AO1434">
        <v>202</v>
      </c>
      <c r="AP1434" t="str">
        <f t="shared" si="745"/>
        <v>Alto</v>
      </c>
      <c r="AQ1434">
        <v>116</v>
      </c>
      <c r="AR1434" t="str">
        <f t="shared" si="746"/>
        <v>Casi normal</v>
      </c>
      <c r="AS1434">
        <v>50</v>
      </c>
      <c r="AT1434" t="str">
        <f t="shared" si="747"/>
        <v>Bajo</v>
      </c>
      <c r="AU1434">
        <v>147</v>
      </c>
      <c r="AV1434" t="str">
        <f t="shared" si="748"/>
        <v>Normal</v>
      </c>
      <c r="AW1434">
        <v>144</v>
      </c>
      <c r="AX1434" t="str">
        <f t="shared" si="749"/>
        <v>Normal</v>
      </c>
      <c r="AY1434">
        <v>3.8</v>
      </c>
      <c r="AZ1434" t="str">
        <f t="shared" si="750"/>
        <v>Normal</v>
      </c>
      <c r="BA1434">
        <v>13.1</v>
      </c>
      <c r="BB1434" t="str">
        <f t="shared" si="728"/>
        <v>Normal</v>
      </c>
      <c r="BC1434">
        <v>9.5</v>
      </c>
      <c r="BD1434" t="str">
        <f t="shared" si="751"/>
        <v>Normal</v>
      </c>
      <c r="BE1434">
        <v>4.2</v>
      </c>
      <c r="BF1434" t="str">
        <f t="shared" si="752"/>
        <v>Normal</v>
      </c>
      <c r="BG1434">
        <v>1</v>
      </c>
      <c r="BH1434" t="str">
        <f t="shared" si="753"/>
        <v>Toma ECA</v>
      </c>
      <c r="BI1434">
        <v>1</v>
      </c>
      <c r="BJ1434" t="str">
        <f t="shared" si="754"/>
        <v>Toma ARB</v>
      </c>
      <c r="BK1434">
        <v>0</v>
      </c>
      <c r="BL1434" t="str">
        <f t="shared" si="755"/>
        <v>No toma diureticos</v>
      </c>
      <c r="BM1434">
        <v>0</v>
      </c>
      <c r="BN1434" t="str">
        <f t="shared" si="756"/>
        <v>No toma estatinas</v>
      </c>
      <c r="BO1434">
        <v>0</v>
      </c>
      <c r="BP1434" t="str">
        <f t="shared" si="757"/>
        <v>Sano</v>
      </c>
      <c r="BQ1434">
        <v>1</v>
      </c>
      <c r="BR1434" t="str">
        <f t="shared" si="758"/>
        <v>Enfermedad cardiovascular</v>
      </c>
    </row>
    <row r="1435" spans="1:70" x14ac:dyDescent="0.25">
      <c r="A1435" t="s">
        <v>1435</v>
      </c>
      <c r="B1435">
        <v>58</v>
      </c>
      <c r="C1435" t="str">
        <f t="shared" si="729"/>
        <v>Adulto</v>
      </c>
      <c r="D1435" t="s">
        <v>1</v>
      </c>
      <c r="E1435">
        <v>29.1</v>
      </c>
      <c r="F1435" t="str">
        <f t="shared" si="730"/>
        <v>Sobrepeso</v>
      </c>
      <c r="G1435">
        <v>0</v>
      </c>
      <c r="H1435" t="str">
        <f t="shared" si="731"/>
        <v>No tiene herencia</v>
      </c>
      <c r="I1435">
        <v>121</v>
      </c>
      <c r="J1435">
        <v>72</v>
      </c>
      <c r="K1435">
        <v>73</v>
      </c>
      <c r="L1435" t="str">
        <f t="shared" si="732"/>
        <v>Normal</v>
      </c>
      <c r="M1435">
        <v>67</v>
      </c>
      <c r="N1435" t="str">
        <f t="shared" si="733"/>
        <v>Normal</v>
      </c>
      <c r="O1435">
        <v>2</v>
      </c>
      <c r="P1435" t="str">
        <f t="shared" si="734"/>
        <v>Ligera limitaciones</v>
      </c>
      <c r="Q1435">
        <v>0</v>
      </c>
      <c r="R1435" t="str">
        <f t="shared" si="735"/>
        <v>No tiene cetoacidosis</v>
      </c>
      <c r="S1435">
        <v>0</v>
      </c>
      <c r="T1435" t="str">
        <f t="shared" si="736"/>
        <v>No tiene Insuficiencia</v>
      </c>
      <c r="U1435">
        <v>1</v>
      </c>
      <c r="V1435" t="str">
        <f t="shared" si="737"/>
        <v>Hipertenso</v>
      </c>
      <c r="W1435">
        <v>1.1000000000000001</v>
      </c>
      <c r="X1435" t="str">
        <f t="shared" si="726"/>
        <v>Normal</v>
      </c>
      <c r="Y1435">
        <v>34</v>
      </c>
      <c r="Z1435" t="str">
        <f t="shared" si="727"/>
        <v>Normal</v>
      </c>
      <c r="AA1435">
        <v>98</v>
      </c>
      <c r="AB1435" t="str">
        <f t="shared" si="738"/>
        <v>Normal</v>
      </c>
      <c r="AC1435">
        <v>12</v>
      </c>
      <c r="AD1435" t="str">
        <f t="shared" si="739"/>
        <v>Normal</v>
      </c>
      <c r="AE1435">
        <v>8</v>
      </c>
      <c r="AF1435" t="str">
        <f t="shared" si="740"/>
        <v>Normal</v>
      </c>
      <c r="AG1435">
        <v>1861</v>
      </c>
      <c r="AH1435" t="str">
        <f t="shared" si="741"/>
        <v>Poliuria</v>
      </c>
      <c r="AI1435">
        <v>0</v>
      </c>
      <c r="AJ1435" t="str">
        <f t="shared" si="742"/>
        <v>No Diabetico</v>
      </c>
      <c r="AK1435">
        <v>96</v>
      </c>
      <c r="AL1435" t="str">
        <f t="shared" si="743"/>
        <v>Normal</v>
      </c>
      <c r="AM1435">
        <v>4.8</v>
      </c>
      <c r="AN1435" t="str">
        <f t="shared" si="744"/>
        <v>Normal</v>
      </c>
      <c r="AO1435">
        <v>151</v>
      </c>
      <c r="AP1435" t="str">
        <f t="shared" si="745"/>
        <v>Normal</v>
      </c>
      <c r="AQ1435">
        <v>121</v>
      </c>
      <c r="AR1435" t="str">
        <f t="shared" si="746"/>
        <v>Casi normal</v>
      </c>
      <c r="AS1435">
        <v>61</v>
      </c>
      <c r="AT1435" t="str">
        <f t="shared" si="747"/>
        <v>Normal</v>
      </c>
      <c r="AU1435">
        <v>167</v>
      </c>
      <c r="AV1435" t="str">
        <f t="shared" si="748"/>
        <v>Alto</v>
      </c>
      <c r="AW1435">
        <v>139</v>
      </c>
      <c r="AX1435" t="str">
        <f t="shared" si="749"/>
        <v>Normal</v>
      </c>
      <c r="AY1435">
        <v>4.9000000000000004</v>
      </c>
      <c r="AZ1435" t="str">
        <f t="shared" si="750"/>
        <v>Normal</v>
      </c>
      <c r="BA1435">
        <v>14.7</v>
      </c>
      <c r="BB1435" t="str">
        <f t="shared" si="728"/>
        <v>Normal</v>
      </c>
      <c r="BC1435">
        <v>8.6999999999999993</v>
      </c>
      <c r="BD1435" t="str">
        <f t="shared" si="751"/>
        <v>Normal</v>
      </c>
      <c r="BE1435">
        <v>4</v>
      </c>
      <c r="BF1435" t="str">
        <f t="shared" si="752"/>
        <v>Normal</v>
      </c>
      <c r="BG1435">
        <v>1</v>
      </c>
      <c r="BH1435" t="str">
        <f t="shared" si="753"/>
        <v>Toma ECA</v>
      </c>
      <c r="BI1435">
        <v>0</v>
      </c>
      <c r="BJ1435" t="str">
        <f t="shared" si="754"/>
        <v>No toma ARB</v>
      </c>
      <c r="BK1435">
        <v>0</v>
      </c>
      <c r="BL1435" t="str">
        <f t="shared" si="755"/>
        <v>No toma diureticos</v>
      </c>
      <c r="BM1435">
        <v>0</v>
      </c>
      <c r="BN1435" t="str">
        <f t="shared" si="756"/>
        <v>No toma estatinas</v>
      </c>
      <c r="BO1435">
        <v>0</v>
      </c>
      <c r="BP1435" t="str">
        <f t="shared" si="757"/>
        <v>Sano</v>
      </c>
      <c r="BQ1435">
        <v>1</v>
      </c>
      <c r="BR1435" t="str">
        <f t="shared" si="758"/>
        <v>Enfermedad cardiovascular</v>
      </c>
    </row>
    <row r="1436" spans="1:70" x14ac:dyDescent="0.25">
      <c r="A1436" t="s">
        <v>1436</v>
      </c>
      <c r="B1436">
        <v>63</v>
      </c>
      <c r="C1436" t="str">
        <f t="shared" si="729"/>
        <v>Adulto Mayor</v>
      </c>
      <c r="D1436" t="s">
        <v>1</v>
      </c>
      <c r="E1436">
        <v>36.200000000000003</v>
      </c>
      <c r="F1436" t="str">
        <f t="shared" si="730"/>
        <v>Obesidad II</v>
      </c>
      <c r="G1436">
        <v>0</v>
      </c>
      <c r="H1436" t="str">
        <f t="shared" si="731"/>
        <v>No tiene herencia</v>
      </c>
      <c r="I1436">
        <v>170</v>
      </c>
      <c r="J1436">
        <v>103</v>
      </c>
      <c r="K1436">
        <v>101</v>
      </c>
      <c r="L1436" t="str">
        <f t="shared" si="732"/>
        <v>Taquicardia</v>
      </c>
      <c r="M1436">
        <v>28</v>
      </c>
      <c r="N1436" t="str">
        <f t="shared" si="733"/>
        <v>Reducida</v>
      </c>
      <c r="O1436">
        <v>2</v>
      </c>
      <c r="P1436" t="str">
        <f t="shared" si="734"/>
        <v>Ligera limitaciones</v>
      </c>
      <c r="Q1436">
        <v>0</v>
      </c>
      <c r="R1436" t="str">
        <f t="shared" si="735"/>
        <v>No tiene cetoacidosis</v>
      </c>
      <c r="S1436">
        <v>1</v>
      </c>
      <c r="T1436" t="str">
        <f t="shared" si="736"/>
        <v>Tiene Insuficiencia</v>
      </c>
      <c r="U1436">
        <v>1</v>
      </c>
      <c r="V1436" t="str">
        <f t="shared" si="737"/>
        <v>Hipertenso</v>
      </c>
      <c r="W1436">
        <v>1.7</v>
      </c>
      <c r="X1436" t="str">
        <f t="shared" si="726"/>
        <v>Alto</v>
      </c>
      <c r="Y1436">
        <v>94</v>
      </c>
      <c r="Z1436" t="str">
        <f t="shared" si="727"/>
        <v>Elevado</v>
      </c>
      <c r="AA1436">
        <v>51</v>
      </c>
      <c r="AB1436" t="str">
        <f t="shared" si="738"/>
        <v>Funcion disminuida moderada</v>
      </c>
      <c r="AC1436">
        <v>2034</v>
      </c>
      <c r="AD1436" t="str">
        <f t="shared" si="739"/>
        <v>Proteinuria</v>
      </c>
      <c r="AE1436">
        <v>1627</v>
      </c>
      <c r="AF1436" t="str">
        <f t="shared" si="740"/>
        <v>Macroalbuminuria</v>
      </c>
      <c r="AG1436">
        <v>595</v>
      </c>
      <c r="AH1436" t="str">
        <f t="shared" si="741"/>
        <v>Poliuria</v>
      </c>
      <c r="AI1436">
        <v>0</v>
      </c>
      <c r="AJ1436" t="str">
        <f t="shared" si="742"/>
        <v>No Diabetico</v>
      </c>
      <c r="AK1436">
        <v>130</v>
      </c>
      <c r="AL1436" t="str">
        <f t="shared" si="743"/>
        <v>Diabetes</v>
      </c>
      <c r="AM1436">
        <v>8.8000000000000007</v>
      </c>
      <c r="AN1436" t="str">
        <f t="shared" si="744"/>
        <v>Diabetes</v>
      </c>
      <c r="AO1436">
        <v>248</v>
      </c>
      <c r="AP1436" t="str">
        <f t="shared" si="745"/>
        <v>Riesgo</v>
      </c>
      <c r="AQ1436">
        <v>166</v>
      </c>
      <c r="AR1436" t="str">
        <f t="shared" si="746"/>
        <v>Alto</v>
      </c>
      <c r="AS1436">
        <v>34</v>
      </c>
      <c r="AT1436" t="str">
        <f t="shared" si="747"/>
        <v>Bajo</v>
      </c>
      <c r="AU1436">
        <v>186</v>
      </c>
      <c r="AV1436" t="str">
        <f t="shared" si="748"/>
        <v>Alto</v>
      </c>
      <c r="AW1436">
        <v>125</v>
      </c>
      <c r="AX1436" t="str">
        <f t="shared" si="749"/>
        <v>Bajo</v>
      </c>
      <c r="AY1436">
        <v>5.8</v>
      </c>
      <c r="AZ1436" t="str">
        <f t="shared" si="750"/>
        <v>Alto</v>
      </c>
      <c r="BA1436">
        <v>9.1</v>
      </c>
      <c r="BB1436" t="str">
        <f t="shared" si="728"/>
        <v>Baja</v>
      </c>
      <c r="BC1436">
        <v>7.5</v>
      </c>
      <c r="BD1436" t="str">
        <f t="shared" si="751"/>
        <v>Bajo</v>
      </c>
      <c r="BE1436">
        <v>5.4</v>
      </c>
      <c r="BF1436" t="str">
        <f t="shared" si="752"/>
        <v>Alto</v>
      </c>
      <c r="BG1436">
        <v>0</v>
      </c>
      <c r="BH1436" t="str">
        <f t="shared" si="753"/>
        <v>No Toma ECA</v>
      </c>
      <c r="BI1436">
        <v>1</v>
      </c>
      <c r="BJ1436" t="str">
        <f t="shared" si="754"/>
        <v>Toma ARB</v>
      </c>
      <c r="BK1436">
        <v>1</v>
      </c>
      <c r="BL1436" t="str">
        <f t="shared" si="755"/>
        <v>Toma diureticos</v>
      </c>
      <c r="BM1436">
        <v>1</v>
      </c>
      <c r="BN1436" t="str">
        <f t="shared" si="756"/>
        <v>Toma estatinas</v>
      </c>
      <c r="BO1436">
        <v>1</v>
      </c>
      <c r="BP1436" t="str">
        <f t="shared" si="757"/>
        <v>Enfermedad renal</v>
      </c>
      <c r="BQ1436">
        <v>1</v>
      </c>
      <c r="BR1436" t="str">
        <f t="shared" si="758"/>
        <v>Enfermedad cardiovascular</v>
      </c>
    </row>
    <row r="1437" spans="1:70" x14ac:dyDescent="0.25">
      <c r="A1437" t="s">
        <v>1437</v>
      </c>
      <c r="B1437">
        <v>55</v>
      </c>
      <c r="C1437" t="str">
        <f t="shared" si="729"/>
        <v>Adulto</v>
      </c>
      <c r="D1437" t="s">
        <v>1</v>
      </c>
      <c r="E1437">
        <v>20.2</v>
      </c>
      <c r="F1437" t="str">
        <f t="shared" si="730"/>
        <v>Peso Normal</v>
      </c>
      <c r="G1437">
        <v>0</v>
      </c>
      <c r="H1437" t="str">
        <f t="shared" si="731"/>
        <v>No tiene herencia</v>
      </c>
      <c r="I1437">
        <v>135</v>
      </c>
      <c r="J1437">
        <v>73</v>
      </c>
      <c r="K1437">
        <v>66</v>
      </c>
      <c r="L1437" t="str">
        <f t="shared" si="732"/>
        <v>Normal</v>
      </c>
      <c r="M1437">
        <v>51</v>
      </c>
      <c r="N1437" t="str">
        <f t="shared" si="733"/>
        <v>Normal</v>
      </c>
      <c r="O1437">
        <v>2</v>
      </c>
      <c r="P1437" t="str">
        <f t="shared" si="734"/>
        <v>Ligera limitaciones</v>
      </c>
      <c r="Q1437">
        <v>0</v>
      </c>
      <c r="R1437" t="str">
        <f t="shared" si="735"/>
        <v>No tiene cetoacidosis</v>
      </c>
      <c r="S1437">
        <v>0</v>
      </c>
      <c r="T1437" t="str">
        <f t="shared" si="736"/>
        <v>No tiene Insuficiencia</v>
      </c>
      <c r="U1437">
        <v>1</v>
      </c>
      <c r="V1437" t="str">
        <f t="shared" si="737"/>
        <v>Hipertenso</v>
      </c>
      <c r="W1437">
        <v>0.8</v>
      </c>
      <c r="X1437" t="str">
        <f t="shared" si="726"/>
        <v>Normal</v>
      </c>
      <c r="Y1437">
        <v>24</v>
      </c>
      <c r="Z1437" t="str">
        <f t="shared" si="727"/>
        <v>Normal</v>
      </c>
      <c r="AA1437">
        <v>108</v>
      </c>
      <c r="AB1437" t="str">
        <f t="shared" si="738"/>
        <v>Normal</v>
      </c>
      <c r="AC1437">
        <v>11</v>
      </c>
      <c r="AD1437" t="str">
        <f t="shared" si="739"/>
        <v>Normal</v>
      </c>
      <c r="AE1437">
        <v>8</v>
      </c>
      <c r="AF1437" t="str">
        <f t="shared" si="740"/>
        <v>Normal</v>
      </c>
      <c r="AG1437">
        <v>1727</v>
      </c>
      <c r="AH1437" t="str">
        <f t="shared" si="741"/>
        <v>Poliuria</v>
      </c>
      <c r="AI1437">
        <v>1</v>
      </c>
      <c r="AJ1437" t="str">
        <f t="shared" si="742"/>
        <v>Diabetico</v>
      </c>
      <c r="AK1437">
        <v>110</v>
      </c>
      <c r="AL1437" t="str">
        <f t="shared" si="743"/>
        <v>Prediabetes</v>
      </c>
      <c r="AM1437">
        <v>4.9000000000000004</v>
      </c>
      <c r="AN1437" t="str">
        <f t="shared" si="744"/>
        <v>Normal</v>
      </c>
      <c r="AO1437">
        <v>205</v>
      </c>
      <c r="AP1437" t="str">
        <f t="shared" si="745"/>
        <v>Alto</v>
      </c>
      <c r="AQ1437">
        <v>89</v>
      </c>
      <c r="AR1437" t="str">
        <f t="shared" si="746"/>
        <v>Normal</v>
      </c>
      <c r="AS1437">
        <v>55</v>
      </c>
      <c r="AT1437" t="str">
        <f t="shared" si="747"/>
        <v>Bajo</v>
      </c>
      <c r="AU1437">
        <v>131</v>
      </c>
      <c r="AV1437" t="str">
        <f t="shared" si="748"/>
        <v>Normal</v>
      </c>
      <c r="AW1437">
        <v>142</v>
      </c>
      <c r="AX1437" t="str">
        <f t="shared" si="749"/>
        <v>Normal</v>
      </c>
      <c r="AY1437">
        <v>4.5</v>
      </c>
      <c r="AZ1437" t="str">
        <f t="shared" si="750"/>
        <v>Normal</v>
      </c>
      <c r="BA1437">
        <v>12.5</v>
      </c>
      <c r="BB1437" t="str">
        <f t="shared" si="728"/>
        <v>Baja</v>
      </c>
      <c r="BC1437">
        <v>9.1999999999999993</v>
      </c>
      <c r="BD1437" t="str">
        <f t="shared" si="751"/>
        <v>Normal</v>
      </c>
      <c r="BE1437">
        <v>3.3</v>
      </c>
      <c r="BF1437" t="str">
        <f t="shared" si="752"/>
        <v>Normal</v>
      </c>
      <c r="BG1437">
        <v>0</v>
      </c>
      <c r="BH1437" t="str">
        <f t="shared" si="753"/>
        <v>No Toma ECA</v>
      </c>
      <c r="BI1437">
        <v>1</v>
      </c>
      <c r="BJ1437" t="str">
        <f t="shared" si="754"/>
        <v>Toma ARB</v>
      </c>
      <c r="BK1437">
        <v>0</v>
      </c>
      <c r="BL1437" t="str">
        <f t="shared" si="755"/>
        <v>No toma diureticos</v>
      </c>
      <c r="BM1437">
        <v>1</v>
      </c>
      <c r="BN1437" t="str">
        <f t="shared" si="756"/>
        <v>Toma estatinas</v>
      </c>
      <c r="BO1437">
        <v>0</v>
      </c>
      <c r="BP1437" t="str">
        <f t="shared" si="757"/>
        <v>Sano</v>
      </c>
      <c r="BQ1437">
        <v>0</v>
      </c>
      <c r="BR1437" t="str">
        <f t="shared" si="758"/>
        <v>Sano</v>
      </c>
    </row>
    <row r="1438" spans="1:70" x14ac:dyDescent="0.25">
      <c r="A1438" t="s">
        <v>1438</v>
      </c>
      <c r="B1438">
        <v>35</v>
      </c>
      <c r="C1438" t="str">
        <f t="shared" si="729"/>
        <v>Adulto</v>
      </c>
      <c r="D1438" t="s">
        <v>6</v>
      </c>
      <c r="E1438">
        <v>25.3</v>
      </c>
      <c r="F1438" t="str">
        <f t="shared" si="730"/>
        <v>Sobrepeso</v>
      </c>
      <c r="G1438">
        <v>0</v>
      </c>
      <c r="H1438" t="str">
        <f t="shared" si="731"/>
        <v>No tiene herencia</v>
      </c>
      <c r="I1438">
        <v>124</v>
      </c>
      <c r="J1438">
        <v>78</v>
      </c>
      <c r="K1438">
        <v>70</v>
      </c>
      <c r="L1438" t="str">
        <f t="shared" si="732"/>
        <v>Normal</v>
      </c>
      <c r="M1438">
        <v>52</v>
      </c>
      <c r="N1438" t="str">
        <f t="shared" si="733"/>
        <v>Normal</v>
      </c>
      <c r="O1438">
        <v>1</v>
      </c>
      <c r="P1438" t="str">
        <f t="shared" si="734"/>
        <v>Sin limitaciones</v>
      </c>
      <c r="Q1438">
        <v>0</v>
      </c>
      <c r="R1438" t="str">
        <f t="shared" si="735"/>
        <v>No tiene cetoacidosis</v>
      </c>
      <c r="S1438">
        <v>0</v>
      </c>
      <c r="T1438" t="str">
        <f t="shared" si="736"/>
        <v>No tiene Insuficiencia</v>
      </c>
      <c r="U1438">
        <v>1</v>
      </c>
      <c r="V1438" t="str">
        <f t="shared" si="737"/>
        <v>Hipertenso</v>
      </c>
      <c r="W1438">
        <v>1</v>
      </c>
      <c r="X1438" t="str">
        <f t="shared" si="726"/>
        <v>Normal</v>
      </c>
      <c r="Y1438">
        <v>37</v>
      </c>
      <c r="Z1438" t="str">
        <f t="shared" si="727"/>
        <v>Normal</v>
      </c>
      <c r="AA1438">
        <v>62</v>
      </c>
      <c r="AB1438" t="str">
        <f t="shared" si="738"/>
        <v>Funcion disminuida</v>
      </c>
      <c r="AC1438">
        <v>13</v>
      </c>
      <c r="AD1438" t="str">
        <f t="shared" si="739"/>
        <v>Normal</v>
      </c>
      <c r="AE1438">
        <v>11</v>
      </c>
      <c r="AF1438" t="str">
        <f t="shared" si="740"/>
        <v>Normal</v>
      </c>
      <c r="AG1438">
        <v>1128</v>
      </c>
      <c r="AH1438" t="str">
        <f t="shared" si="741"/>
        <v>Poliuria</v>
      </c>
      <c r="AI1438">
        <v>0</v>
      </c>
      <c r="AJ1438" t="str">
        <f t="shared" si="742"/>
        <v>No Diabetico</v>
      </c>
      <c r="AK1438">
        <v>119</v>
      </c>
      <c r="AL1438" t="str">
        <f t="shared" si="743"/>
        <v>Prediabetes</v>
      </c>
      <c r="AM1438">
        <v>5.2</v>
      </c>
      <c r="AN1438" t="str">
        <f t="shared" si="744"/>
        <v>Normal</v>
      </c>
      <c r="AO1438">
        <v>184</v>
      </c>
      <c r="AP1438" t="str">
        <f t="shared" si="745"/>
        <v>Normal</v>
      </c>
      <c r="AQ1438">
        <v>107</v>
      </c>
      <c r="AR1438" t="str">
        <f t="shared" si="746"/>
        <v>Casi normal</v>
      </c>
      <c r="AS1438">
        <v>60</v>
      </c>
      <c r="AT1438" t="str">
        <f t="shared" si="747"/>
        <v>Normal</v>
      </c>
      <c r="AU1438">
        <v>90</v>
      </c>
      <c r="AV1438" t="str">
        <f t="shared" si="748"/>
        <v>Normal</v>
      </c>
      <c r="AW1438">
        <v>144</v>
      </c>
      <c r="AX1438" t="str">
        <f t="shared" si="749"/>
        <v>Normal</v>
      </c>
      <c r="AY1438">
        <v>4.5</v>
      </c>
      <c r="AZ1438" t="str">
        <f t="shared" si="750"/>
        <v>Normal</v>
      </c>
      <c r="BA1438">
        <v>13.8</v>
      </c>
      <c r="BB1438" t="str">
        <f t="shared" si="728"/>
        <v>Normal</v>
      </c>
      <c r="BC1438">
        <v>10.3</v>
      </c>
      <c r="BD1438" t="str">
        <f t="shared" si="751"/>
        <v>Normal</v>
      </c>
      <c r="BE1438">
        <v>3.9</v>
      </c>
      <c r="BF1438" t="str">
        <f t="shared" si="752"/>
        <v>Normal</v>
      </c>
      <c r="BG1438">
        <v>1</v>
      </c>
      <c r="BH1438" t="str">
        <f t="shared" si="753"/>
        <v>Toma ECA</v>
      </c>
      <c r="BI1438">
        <v>1</v>
      </c>
      <c r="BJ1438" t="str">
        <f t="shared" si="754"/>
        <v>Toma ARB</v>
      </c>
      <c r="BK1438">
        <v>0</v>
      </c>
      <c r="BL1438" t="str">
        <f t="shared" si="755"/>
        <v>No toma diureticos</v>
      </c>
      <c r="BM1438">
        <v>0</v>
      </c>
      <c r="BN1438" t="str">
        <f t="shared" si="756"/>
        <v>No toma estatinas</v>
      </c>
      <c r="BO1438">
        <v>0</v>
      </c>
      <c r="BP1438" t="str">
        <f t="shared" si="757"/>
        <v>Sano</v>
      </c>
      <c r="BQ1438">
        <v>0</v>
      </c>
      <c r="BR1438" t="str">
        <f t="shared" si="758"/>
        <v>Sano</v>
      </c>
    </row>
    <row r="1439" spans="1:70" x14ac:dyDescent="0.25">
      <c r="A1439" t="s">
        <v>1439</v>
      </c>
      <c r="B1439">
        <v>43</v>
      </c>
      <c r="C1439" t="str">
        <f t="shared" si="729"/>
        <v>Adulto</v>
      </c>
      <c r="D1439" t="s">
        <v>6</v>
      </c>
      <c r="E1439">
        <v>29.7</v>
      </c>
      <c r="F1439" t="str">
        <f t="shared" si="730"/>
        <v>Sobrepeso</v>
      </c>
      <c r="G1439">
        <v>0</v>
      </c>
      <c r="H1439" t="str">
        <f t="shared" si="731"/>
        <v>No tiene herencia</v>
      </c>
      <c r="I1439">
        <v>105</v>
      </c>
      <c r="J1439">
        <v>70</v>
      </c>
      <c r="K1439">
        <v>90</v>
      </c>
      <c r="L1439" t="str">
        <f t="shared" si="732"/>
        <v>Normal</v>
      </c>
      <c r="M1439">
        <v>70</v>
      </c>
      <c r="N1439" t="str">
        <f t="shared" si="733"/>
        <v>Normal</v>
      </c>
      <c r="O1439">
        <v>1</v>
      </c>
      <c r="P1439" t="str">
        <f t="shared" si="734"/>
        <v>Sin limitaciones</v>
      </c>
      <c r="Q1439">
        <v>0</v>
      </c>
      <c r="R1439" t="str">
        <f t="shared" si="735"/>
        <v>No tiene cetoacidosis</v>
      </c>
      <c r="S1439">
        <v>0</v>
      </c>
      <c r="T1439" t="str">
        <f t="shared" si="736"/>
        <v>No tiene Insuficiencia</v>
      </c>
      <c r="U1439">
        <v>1</v>
      </c>
      <c r="V1439" t="str">
        <f t="shared" si="737"/>
        <v>Hipertenso</v>
      </c>
      <c r="W1439">
        <v>0.7</v>
      </c>
      <c r="X1439" t="str">
        <f t="shared" si="726"/>
        <v>Normal</v>
      </c>
      <c r="Y1439">
        <v>26</v>
      </c>
      <c r="Z1439" t="str">
        <f t="shared" si="727"/>
        <v>Normal</v>
      </c>
      <c r="AA1439">
        <v>74</v>
      </c>
      <c r="AB1439" t="str">
        <f t="shared" si="738"/>
        <v>Funcion disminuida</v>
      </c>
      <c r="AC1439">
        <v>7</v>
      </c>
      <c r="AD1439" t="str">
        <f t="shared" si="739"/>
        <v>Normal</v>
      </c>
      <c r="AE1439">
        <v>5</v>
      </c>
      <c r="AF1439" t="str">
        <f t="shared" si="740"/>
        <v>Normal</v>
      </c>
      <c r="AG1439">
        <v>1815</v>
      </c>
      <c r="AH1439" t="str">
        <f t="shared" si="741"/>
        <v>Poliuria</v>
      </c>
      <c r="AI1439">
        <v>1</v>
      </c>
      <c r="AJ1439" t="str">
        <f t="shared" si="742"/>
        <v>Diabetico</v>
      </c>
      <c r="AK1439">
        <v>114</v>
      </c>
      <c r="AL1439" t="str">
        <f t="shared" si="743"/>
        <v>Prediabetes</v>
      </c>
      <c r="AM1439">
        <v>5.3</v>
      </c>
      <c r="AN1439" t="str">
        <f t="shared" si="744"/>
        <v>Normal</v>
      </c>
      <c r="AO1439">
        <v>180</v>
      </c>
      <c r="AP1439" t="str">
        <f t="shared" si="745"/>
        <v>Normal</v>
      </c>
      <c r="AQ1439">
        <v>116</v>
      </c>
      <c r="AR1439" t="str">
        <f t="shared" si="746"/>
        <v>Casi normal</v>
      </c>
      <c r="AS1439">
        <v>47</v>
      </c>
      <c r="AT1439" t="str">
        <f t="shared" si="747"/>
        <v>Bajo</v>
      </c>
      <c r="AU1439">
        <v>85</v>
      </c>
      <c r="AV1439" t="str">
        <f t="shared" si="748"/>
        <v>Normal</v>
      </c>
      <c r="AW1439">
        <v>141</v>
      </c>
      <c r="AX1439" t="str">
        <f t="shared" si="749"/>
        <v>Normal</v>
      </c>
      <c r="AY1439">
        <v>4.2</v>
      </c>
      <c r="AZ1439" t="str">
        <f t="shared" si="750"/>
        <v>Normal</v>
      </c>
      <c r="BA1439">
        <v>14.8</v>
      </c>
      <c r="BB1439" t="str">
        <f t="shared" si="728"/>
        <v>Normal</v>
      </c>
      <c r="BC1439">
        <v>9.4</v>
      </c>
      <c r="BD1439" t="str">
        <f t="shared" si="751"/>
        <v>Normal</v>
      </c>
      <c r="BE1439">
        <v>3.4</v>
      </c>
      <c r="BF1439" t="str">
        <f t="shared" si="752"/>
        <v>Normal</v>
      </c>
      <c r="BG1439">
        <v>0</v>
      </c>
      <c r="BH1439" t="str">
        <f t="shared" si="753"/>
        <v>No Toma ECA</v>
      </c>
      <c r="BI1439">
        <v>0</v>
      </c>
      <c r="BJ1439" t="str">
        <f t="shared" si="754"/>
        <v>No toma ARB</v>
      </c>
      <c r="BK1439">
        <v>1</v>
      </c>
      <c r="BL1439" t="str">
        <f t="shared" si="755"/>
        <v>Toma diureticos</v>
      </c>
      <c r="BM1439">
        <v>0</v>
      </c>
      <c r="BN1439" t="str">
        <f t="shared" si="756"/>
        <v>No toma estatinas</v>
      </c>
      <c r="BO1439">
        <v>0</v>
      </c>
      <c r="BP1439" t="str">
        <f t="shared" si="757"/>
        <v>Sano</v>
      </c>
      <c r="BQ1439">
        <v>1</v>
      </c>
      <c r="BR1439" t="str">
        <f t="shared" si="758"/>
        <v>Enfermedad cardiovascular</v>
      </c>
    </row>
    <row r="1440" spans="1:70" x14ac:dyDescent="0.25">
      <c r="A1440" t="s">
        <v>1440</v>
      </c>
      <c r="B1440">
        <v>83</v>
      </c>
      <c r="C1440" t="str">
        <f t="shared" si="729"/>
        <v>Adulto Mayor</v>
      </c>
      <c r="D1440" t="s">
        <v>1</v>
      </c>
      <c r="E1440">
        <v>34.9</v>
      </c>
      <c r="F1440" t="str">
        <f t="shared" si="730"/>
        <v>Obesidad I</v>
      </c>
      <c r="G1440">
        <v>1</v>
      </c>
      <c r="H1440" t="str">
        <f t="shared" si="731"/>
        <v>Tiene herencia</v>
      </c>
      <c r="I1440">
        <v>170</v>
      </c>
      <c r="J1440">
        <v>92</v>
      </c>
      <c r="K1440">
        <v>75</v>
      </c>
      <c r="L1440" t="str">
        <f t="shared" si="732"/>
        <v>Normal</v>
      </c>
      <c r="M1440">
        <v>50</v>
      </c>
      <c r="N1440" t="str">
        <f t="shared" si="733"/>
        <v>Normal</v>
      </c>
      <c r="O1440">
        <v>3</v>
      </c>
      <c r="P1440" t="str">
        <f t="shared" si="734"/>
        <v>Limitacion marcada</v>
      </c>
      <c r="Q1440">
        <v>0</v>
      </c>
      <c r="R1440" t="str">
        <f t="shared" si="735"/>
        <v>No tiene cetoacidosis</v>
      </c>
      <c r="S1440">
        <v>1</v>
      </c>
      <c r="T1440" t="str">
        <f t="shared" si="736"/>
        <v>Tiene Insuficiencia</v>
      </c>
      <c r="U1440">
        <v>1</v>
      </c>
      <c r="V1440" t="str">
        <f t="shared" si="737"/>
        <v>Hipertenso</v>
      </c>
      <c r="W1440">
        <v>1.6</v>
      </c>
      <c r="X1440" t="str">
        <f t="shared" si="726"/>
        <v>Alto</v>
      </c>
      <c r="Y1440">
        <v>69</v>
      </c>
      <c r="Z1440" t="str">
        <f t="shared" si="727"/>
        <v>Elevado</v>
      </c>
      <c r="AA1440">
        <v>37</v>
      </c>
      <c r="AB1440" t="str">
        <f t="shared" si="738"/>
        <v>Funcion disminuida moderada</v>
      </c>
      <c r="AC1440">
        <v>908</v>
      </c>
      <c r="AD1440" t="str">
        <f t="shared" si="739"/>
        <v>Proteinuria</v>
      </c>
      <c r="AE1440">
        <v>726</v>
      </c>
      <c r="AF1440" t="str">
        <f t="shared" si="740"/>
        <v>Macroalbuminuria</v>
      </c>
      <c r="AG1440">
        <v>386</v>
      </c>
      <c r="AH1440" t="str">
        <f t="shared" si="741"/>
        <v>Oliguria</v>
      </c>
      <c r="AI1440">
        <v>1</v>
      </c>
      <c r="AJ1440" t="str">
        <f t="shared" si="742"/>
        <v>Diabetico</v>
      </c>
      <c r="AK1440">
        <v>127</v>
      </c>
      <c r="AL1440" t="str">
        <f t="shared" si="743"/>
        <v>Diabetes</v>
      </c>
      <c r="AM1440">
        <v>8</v>
      </c>
      <c r="AN1440" t="str">
        <f t="shared" si="744"/>
        <v>Diabetes</v>
      </c>
      <c r="AO1440">
        <v>214</v>
      </c>
      <c r="AP1440" t="str">
        <f t="shared" si="745"/>
        <v>Alto</v>
      </c>
      <c r="AQ1440">
        <v>178</v>
      </c>
      <c r="AR1440" t="str">
        <f t="shared" si="746"/>
        <v>Alto</v>
      </c>
      <c r="AS1440">
        <v>39</v>
      </c>
      <c r="AT1440" t="str">
        <f t="shared" si="747"/>
        <v>Bajo</v>
      </c>
      <c r="AU1440">
        <v>187</v>
      </c>
      <c r="AV1440" t="str">
        <f t="shared" si="748"/>
        <v>Alto</v>
      </c>
      <c r="AW1440">
        <v>131</v>
      </c>
      <c r="AX1440" t="str">
        <f t="shared" si="749"/>
        <v>Bajo</v>
      </c>
      <c r="AY1440">
        <v>6.6</v>
      </c>
      <c r="AZ1440" t="str">
        <f t="shared" si="750"/>
        <v>Alto</v>
      </c>
      <c r="BA1440">
        <v>8.4</v>
      </c>
      <c r="BB1440" t="str">
        <f t="shared" si="728"/>
        <v>Baja</v>
      </c>
      <c r="BC1440">
        <v>8.4</v>
      </c>
      <c r="BD1440" t="str">
        <f t="shared" si="751"/>
        <v>Bajo</v>
      </c>
      <c r="BE1440">
        <v>6.8</v>
      </c>
      <c r="BF1440" t="str">
        <f t="shared" si="752"/>
        <v>Alto</v>
      </c>
      <c r="BG1440">
        <v>0</v>
      </c>
      <c r="BH1440" t="str">
        <f t="shared" si="753"/>
        <v>No Toma ECA</v>
      </c>
      <c r="BI1440">
        <v>1</v>
      </c>
      <c r="BJ1440" t="str">
        <f t="shared" si="754"/>
        <v>Toma ARB</v>
      </c>
      <c r="BK1440">
        <v>1</v>
      </c>
      <c r="BL1440" t="str">
        <f t="shared" si="755"/>
        <v>Toma diureticos</v>
      </c>
      <c r="BM1440">
        <v>1</v>
      </c>
      <c r="BN1440" t="str">
        <f t="shared" si="756"/>
        <v>Toma estatinas</v>
      </c>
      <c r="BO1440">
        <v>1</v>
      </c>
      <c r="BP1440" t="str">
        <f t="shared" si="757"/>
        <v>Enfermedad renal</v>
      </c>
      <c r="BQ1440">
        <v>1</v>
      </c>
      <c r="BR1440" t="str">
        <f t="shared" si="758"/>
        <v>Enfermedad cardiovascular</v>
      </c>
    </row>
    <row r="1441" spans="1:70" x14ac:dyDescent="0.25">
      <c r="A1441" t="s">
        <v>1441</v>
      </c>
      <c r="B1441">
        <v>61</v>
      </c>
      <c r="C1441" t="str">
        <f t="shared" si="729"/>
        <v>Adulto Mayor</v>
      </c>
      <c r="D1441" t="s">
        <v>1</v>
      </c>
      <c r="E1441">
        <v>31.5</v>
      </c>
      <c r="F1441" t="str">
        <f t="shared" si="730"/>
        <v>Obesidad I</v>
      </c>
      <c r="G1441">
        <v>0</v>
      </c>
      <c r="H1441" t="str">
        <f t="shared" si="731"/>
        <v>No tiene herencia</v>
      </c>
      <c r="I1441">
        <v>142</v>
      </c>
      <c r="J1441">
        <v>110</v>
      </c>
      <c r="K1441">
        <v>91</v>
      </c>
      <c r="L1441" t="str">
        <f t="shared" si="732"/>
        <v>Normal</v>
      </c>
      <c r="M1441">
        <v>30</v>
      </c>
      <c r="N1441" t="str">
        <f t="shared" si="733"/>
        <v>Reducida</v>
      </c>
      <c r="O1441">
        <v>4</v>
      </c>
      <c r="P1441" t="str">
        <f t="shared" si="734"/>
        <v>Incapacidad</v>
      </c>
      <c r="Q1441">
        <v>0</v>
      </c>
      <c r="R1441" t="str">
        <f t="shared" si="735"/>
        <v>No tiene cetoacidosis</v>
      </c>
      <c r="S1441">
        <v>1</v>
      </c>
      <c r="T1441" t="str">
        <f t="shared" si="736"/>
        <v>Tiene Insuficiencia</v>
      </c>
      <c r="U1441">
        <v>1</v>
      </c>
      <c r="V1441" t="str">
        <f t="shared" si="737"/>
        <v>Hipertenso</v>
      </c>
      <c r="W1441">
        <v>1.9</v>
      </c>
      <c r="X1441" t="str">
        <f t="shared" si="726"/>
        <v>Alto</v>
      </c>
      <c r="Y1441">
        <v>55</v>
      </c>
      <c r="Z1441" t="str">
        <f t="shared" si="727"/>
        <v>Normal</v>
      </c>
      <c r="AA1441">
        <v>47</v>
      </c>
      <c r="AB1441" t="str">
        <f t="shared" si="738"/>
        <v>Funcion disminuida moderada</v>
      </c>
      <c r="AC1441">
        <v>2704</v>
      </c>
      <c r="AD1441" t="str">
        <f t="shared" si="739"/>
        <v>Proteinuria</v>
      </c>
      <c r="AE1441">
        <v>2163</v>
      </c>
      <c r="AF1441" t="str">
        <f t="shared" si="740"/>
        <v>Macroalbuminuria</v>
      </c>
      <c r="AG1441">
        <v>533</v>
      </c>
      <c r="AH1441" t="str">
        <f t="shared" si="741"/>
        <v>Poliuria</v>
      </c>
      <c r="AI1441">
        <v>0</v>
      </c>
      <c r="AJ1441" t="str">
        <f t="shared" si="742"/>
        <v>No Diabetico</v>
      </c>
      <c r="AK1441">
        <v>176</v>
      </c>
      <c r="AL1441" t="str">
        <f t="shared" si="743"/>
        <v>Diabetes</v>
      </c>
      <c r="AM1441">
        <v>10.1</v>
      </c>
      <c r="AN1441" t="str">
        <f t="shared" si="744"/>
        <v>Diabetes</v>
      </c>
      <c r="AO1441">
        <v>234</v>
      </c>
      <c r="AP1441" t="str">
        <f t="shared" si="745"/>
        <v>Alto</v>
      </c>
      <c r="AQ1441">
        <v>151</v>
      </c>
      <c r="AR1441" t="str">
        <f t="shared" si="746"/>
        <v>Limite alto</v>
      </c>
      <c r="AS1441">
        <v>40</v>
      </c>
      <c r="AT1441" t="str">
        <f t="shared" si="747"/>
        <v>Bajo</v>
      </c>
      <c r="AU1441">
        <v>417</v>
      </c>
      <c r="AV1441" t="str">
        <f t="shared" si="748"/>
        <v>Alto</v>
      </c>
      <c r="AW1441">
        <v>134</v>
      </c>
      <c r="AX1441" t="str">
        <f t="shared" si="749"/>
        <v>Bajo</v>
      </c>
      <c r="AY1441">
        <v>6.4</v>
      </c>
      <c r="AZ1441" t="str">
        <f t="shared" si="750"/>
        <v>Alto</v>
      </c>
      <c r="BA1441">
        <v>9.1</v>
      </c>
      <c r="BB1441" t="str">
        <f t="shared" si="728"/>
        <v>Baja</v>
      </c>
      <c r="BC1441">
        <v>8.9</v>
      </c>
      <c r="BD1441" t="str">
        <f t="shared" si="751"/>
        <v>Normal</v>
      </c>
      <c r="BE1441">
        <v>4.5999999999999996</v>
      </c>
      <c r="BF1441" t="str">
        <f t="shared" si="752"/>
        <v>Alto</v>
      </c>
      <c r="BG1441">
        <v>0</v>
      </c>
      <c r="BH1441" t="str">
        <f t="shared" si="753"/>
        <v>No Toma ECA</v>
      </c>
      <c r="BI1441">
        <v>1</v>
      </c>
      <c r="BJ1441" t="str">
        <f t="shared" si="754"/>
        <v>Toma ARB</v>
      </c>
      <c r="BK1441">
        <v>0</v>
      </c>
      <c r="BL1441" t="str">
        <f t="shared" si="755"/>
        <v>No toma diureticos</v>
      </c>
      <c r="BM1441">
        <v>1</v>
      </c>
      <c r="BN1441" t="str">
        <f t="shared" si="756"/>
        <v>Toma estatinas</v>
      </c>
      <c r="BO1441">
        <v>1</v>
      </c>
      <c r="BP1441" t="str">
        <f t="shared" si="757"/>
        <v>Enfermedad renal</v>
      </c>
      <c r="BQ1441">
        <v>0</v>
      </c>
      <c r="BR1441" t="str">
        <f t="shared" si="758"/>
        <v>Sano</v>
      </c>
    </row>
    <row r="1442" spans="1:70" x14ac:dyDescent="0.25">
      <c r="A1442" t="s">
        <v>1442</v>
      </c>
      <c r="B1442">
        <v>62</v>
      </c>
      <c r="C1442" t="str">
        <f t="shared" si="729"/>
        <v>Adulto Mayor</v>
      </c>
      <c r="D1442" t="s">
        <v>6</v>
      </c>
      <c r="E1442">
        <v>32.4</v>
      </c>
      <c r="F1442" t="str">
        <f t="shared" si="730"/>
        <v>Obesidad I</v>
      </c>
      <c r="G1442">
        <v>0</v>
      </c>
      <c r="H1442" t="str">
        <f t="shared" si="731"/>
        <v>No tiene herencia</v>
      </c>
      <c r="I1442">
        <v>157</v>
      </c>
      <c r="J1442">
        <v>91</v>
      </c>
      <c r="K1442">
        <v>84</v>
      </c>
      <c r="L1442" t="str">
        <f t="shared" si="732"/>
        <v>Normal</v>
      </c>
      <c r="M1442">
        <v>37</v>
      </c>
      <c r="N1442" t="str">
        <f t="shared" si="733"/>
        <v>Reducida</v>
      </c>
      <c r="O1442">
        <v>4</v>
      </c>
      <c r="P1442" t="str">
        <f t="shared" si="734"/>
        <v>Incapacidad</v>
      </c>
      <c r="Q1442">
        <v>1</v>
      </c>
      <c r="R1442" t="str">
        <f t="shared" si="735"/>
        <v>Tiene cetoacidosis</v>
      </c>
      <c r="S1442">
        <v>0</v>
      </c>
      <c r="T1442" t="str">
        <f t="shared" si="736"/>
        <v>No tiene Insuficiencia</v>
      </c>
      <c r="U1442">
        <v>1</v>
      </c>
      <c r="V1442" t="str">
        <f t="shared" si="737"/>
        <v>Hipertenso</v>
      </c>
      <c r="W1442">
        <v>2</v>
      </c>
      <c r="X1442" t="str">
        <f t="shared" si="726"/>
        <v>Alto</v>
      </c>
      <c r="Y1442">
        <v>52</v>
      </c>
      <c r="Z1442" t="str">
        <f t="shared" si="727"/>
        <v>Elevado</v>
      </c>
      <c r="AA1442">
        <v>38</v>
      </c>
      <c r="AB1442" t="str">
        <f t="shared" si="738"/>
        <v>Funcion disminuida moderada</v>
      </c>
      <c r="AC1442">
        <v>1572</v>
      </c>
      <c r="AD1442" t="str">
        <f t="shared" si="739"/>
        <v>Proteinuria</v>
      </c>
      <c r="AE1442">
        <v>1257</v>
      </c>
      <c r="AF1442" t="str">
        <f t="shared" si="740"/>
        <v>Macroalbuminuria</v>
      </c>
      <c r="AG1442">
        <v>720</v>
      </c>
      <c r="AH1442" t="str">
        <f t="shared" si="741"/>
        <v>Poliuria</v>
      </c>
      <c r="AI1442">
        <v>1</v>
      </c>
      <c r="AJ1442" t="str">
        <f t="shared" si="742"/>
        <v>Diabetico</v>
      </c>
      <c r="AK1442">
        <v>207</v>
      </c>
      <c r="AL1442" t="str">
        <f t="shared" si="743"/>
        <v>Diabetes</v>
      </c>
      <c r="AM1442">
        <v>9.5</v>
      </c>
      <c r="AN1442" t="str">
        <f t="shared" si="744"/>
        <v>Diabetes</v>
      </c>
      <c r="AO1442">
        <v>225</v>
      </c>
      <c r="AP1442" t="str">
        <f t="shared" si="745"/>
        <v>Alto</v>
      </c>
      <c r="AQ1442">
        <v>160</v>
      </c>
      <c r="AR1442" t="str">
        <f t="shared" si="746"/>
        <v>Alto</v>
      </c>
      <c r="AS1442">
        <v>35</v>
      </c>
      <c r="AT1442" t="str">
        <f t="shared" si="747"/>
        <v>Bajo</v>
      </c>
      <c r="AU1442">
        <v>194</v>
      </c>
      <c r="AV1442" t="str">
        <f t="shared" si="748"/>
        <v>Alto</v>
      </c>
      <c r="AW1442">
        <v>140</v>
      </c>
      <c r="AX1442" t="str">
        <f t="shared" si="749"/>
        <v>Normal</v>
      </c>
      <c r="AY1442">
        <v>5.2</v>
      </c>
      <c r="AZ1442" t="str">
        <f t="shared" si="750"/>
        <v>Alto</v>
      </c>
      <c r="BA1442">
        <v>9.1999999999999993</v>
      </c>
      <c r="BB1442" t="str">
        <f t="shared" si="728"/>
        <v>Baja</v>
      </c>
      <c r="BC1442">
        <v>8.8000000000000007</v>
      </c>
      <c r="BD1442" t="str">
        <f t="shared" si="751"/>
        <v>Normal</v>
      </c>
      <c r="BE1442">
        <v>6.6</v>
      </c>
      <c r="BF1442" t="str">
        <f t="shared" si="752"/>
        <v>Alto</v>
      </c>
      <c r="BG1442">
        <v>1</v>
      </c>
      <c r="BH1442" t="str">
        <f t="shared" si="753"/>
        <v>Toma ECA</v>
      </c>
      <c r="BI1442">
        <v>1</v>
      </c>
      <c r="BJ1442" t="str">
        <f t="shared" si="754"/>
        <v>Toma ARB</v>
      </c>
      <c r="BK1442">
        <v>0</v>
      </c>
      <c r="BL1442" t="str">
        <f t="shared" si="755"/>
        <v>No toma diureticos</v>
      </c>
      <c r="BM1442">
        <v>0</v>
      </c>
      <c r="BN1442" t="str">
        <f t="shared" si="756"/>
        <v>No toma estatinas</v>
      </c>
      <c r="BO1442">
        <v>1</v>
      </c>
      <c r="BP1442" t="str">
        <f t="shared" si="757"/>
        <v>Enfermedad renal</v>
      </c>
      <c r="BQ1442">
        <v>0</v>
      </c>
      <c r="BR1442" t="str">
        <f t="shared" si="758"/>
        <v>Sano</v>
      </c>
    </row>
    <row r="1443" spans="1:70" x14ac:dyDescent="0.25">
      <c r="A1443" t="s">
        <v>1443</v>
      </c>
      <c r="B1443">
        <v>69</v>
      </c>
      <c r="C1443" t="str">
        <f t="shared" si="729"/>
        <v>Adulto Mayor</v>
      </c>
      <c r="D1443" t="s">
        <v>1</v>
      </c>
      <c r="E1443">
        <v>28.2</v>
      </c>
      <c r="F1443" t="str">
        <f t="shared" si="730"/>
        <v>Sobrepeso</v>
      </c>
      <c r="G1443">
        <v>0</v>
      </c>
      <c r="H1443" t="str">
        <f t="shared" si="731"/>
        <v>No tiene herencia</v>
      </c>
      <c r="I1443">
        <v>106</v>
      </c>
      <c r="J1443">
        <v>76</v>
      </c>
      <c r="K1443">
        <v>60</v>
      </c>
      <c r="L1443" t="str">
        <f t="shared" si="732"/>
        <v>Normal</v>
      </c>
      <c r="M1443">
        <v>60</v>
      </c>
      <c r="N1443" t="str">
        <f t="shared" si="733"/>
        <v>Normal</v>
      </c>
      <c r="O1443">
        <v>1</v>
      </c>
      <c r="P1443" t="str">
        <f t="shared" si="734"/>
        <v>Sin limitaciones</v>
      </c>
      <c r="Q1443">
        <v>0</v>
      </c>
      <c r="R1443" t="str">
        <f t="shared" si="735"/>
        <v>No tiene cetoacidosis</v>
      </c>
      <c r="S1443">
        <v>0</v>
      </c>
      <c r="T1443" t="str">
        <f t="shared" si="736"/>
        <v>No tiene Insuficiencia</v>
      </c>
      <c r="U1443">
        <v>1</v>
      </c>
      <c r="V1443" t="str">
        <f t="shared" si="737"/>
        <v>Hipertenso</v>
      </c>
      <c r="W1443">
        <v>1.2</v>
      </c>
      <c r="X1443" t="str">
        <f t="shared" si="726"/>
        <v>Normal</v>
      </c>
      <c r="Y1443">
        <v>31</v>
      </c>
      <c r="Z1443" t="str">
        <f t="shared" si="727"/>
        <v>Normal</v>
      </c>
      <c r="AA1443">
        <v>82</v>
      </c>
      <c r="AB1443" t="str">
        <f t="shared" si="738"/>
        <v>Funcion disminuida</v>
      </c>
      <c r="AC1443">
        <v>29</v>
      </c>
      <c r="AD1443" t="str">
        <f t="shared" si="739"/>
        <v>Normal</v>
      </c>
      <c r="AE1443">
        <v>20</v>
      </c>
      <c r="AF1443" t="str">
        <f t="shared" si="740"/>
        <v>Normal</v>
      </c>
      <c r="AG1443">
        <v>1600</v>
      </c>
      <c r="AH1443" t="str">
        <f t="shared" si="741"/>
        <v>Poliuria</v>
      </c>
      <c r="AI1443">
        <v>1</v>
      </c>
      <c r="AJ1443" t="str">
        <f t="shared" si="742"/>
        <v>Diabetico</v>
      </c>
      <c r="AK1443">
        <v>109</v>
      </c>
      <c r="AL1443" t="str">
        <f t="shared" si="743"/>
        <v>Prediabetes</v>
      </c>
      <c r="AM1443">
        <v>5.9</v>
      </c>
      <c r="AN1443" t="str">
        <f t="shared" si="744"/>
        <v>Prediabetes</v>
      </c>
      <c r="AO1443">
        <v>153</v>
      </c>
      <c r="AP1443" t="str">
        <f t="shared" si="745"/>
        <v>Normal</v>
      </c>
      <c r="AQ1443">
        <v>93</v>
      </c>
      <c r="AR1443" t="str">
        <f t="shared" si="746"/>
        <v>Normal</v>
      </c>
      <c r="AS1443">
        <v>60</v>
      </c>
      <c r="AT1443" t="str">
        <f t="shared" si="747"/>
        <v>Normal</v>
      </c>
      <c r="AU1443">
        <v>150</v>
      </c>
      <c r="AV1443" t="str">
        <f t="shared" si="748"/>
        <v>Normal</v>
      </c>
      <c r="AW1443">
        <v>139</v>
      </c>
      <c r="AX1443" t="str">
        <f t="shared" si="749"/>
        <v>Normal</v>
      </c>
      <c r="AY1443">
        <v>4.8</v>
      </c>
      <c r="AZ1443" t="str">
        <f t="shared" si="750"/>
        <v>Normal</v>
      </c>
      <c r="BA1443">
        <v>14.9</v>
      </c>
      <c r="BB1443" t="str">
        <f t="shared" si="728"/>
        <v>Normal</v>
      </c>
      <c r="BC1443">
        <v>9.1</v>
      </c>
      <c r="BD1443" t="str">
        <f t="shared" si="751"/>
        <v>Normal</v>
      </c>
      <c r="BE1443">
        <v>3.4</v>
      </c>
      <c r="BF1443" t="str">
        <f t="shared" si="752"/>
        <v>Normal</v>
      </c>
      <c r="BG1443">
        <v>0</v>
      </c>
      <c r="BH1443" t="str">
        <f t="shared" si="753"/>
        <v>No Toma ECA</v>
      </c>
      <c r="BI1443">
        <v>1</v>
      </c>
      <c r="BJ1443" t="str">
        <f t="shared" si="754"/>
        <v>Toma ARB</v>
      </c>
      <c r="BK1443">
        <v>0</v>
      </c>
      <c r="BL1443" t="str">
        <f t="shared" si="755"/>
        <v>No toma diureticos</v>
      </c>
      <c r="BM1443">
        <v>0</v>
      </c>
      <c r="BN1443" t="str">
        <f t="shared" si="756"/>
        <v>No toma estatinas</v>
      </c>
      <c r="BO1443">
        <v>0</v>
      </c>
      <c r="BP1443" t="str">
        <f t="shared" si="757"/>
        <v>Sano</v>
      </c>
      <c r="BQ1443">
        <v>1</v>
      </c>
      <c r="BR1443" t="str">
        <f t="shared" si="758"/>
        <v>Enfermedad cardiovascular</v>
      </c>
    </row>
    <row r="1444" spans="1:70" x14ac:dyDescent="0.25">
      <c r="A1444" t="s">
        <v>1444</v>
      </c>
      <c r="B1444">
        <v>73</v>
      </c>
      <c r="C1444" t="str">
        <f t="shared" si="729"/>
        <v>Adulto Mayor</v>
      </c>
      <c r="D1444" t="s">
        <v>6</v>
      </c>
      <c r="E1444">
        <v>33.6</v>
      </c>
      <c r="F1444" t="str">
        <f t="shared" si="730"/>
        <v>Obesidad I</v>
      </c>
      <c r="G1444">
        <v>0</v>
      </c>
      <c r="H1444" t="str">
        <f t="shared" si="731"/>
        <v>No tiene herencia</v>
      </c>
      <c r="I1444">
        <v>148</v>
      </c>
      <c r="J1444">
        <v>91</v>
      </c>
      <c r="K1444">
        <v>97</v>
      </c>
      <c r="L1444" t="str">
        <f t="shared" si="732"/>
        <v>Normal</v>
      </c>
      <c r="M1444">
        <v>32</v>
      </c>
      <c r="N1444" t="str">
        <f t="shared" si="733"/>
        <v>Reducida</v>
      </c>
      <c r="O1444">
        <v>4</v>
      </c>
      <c r="P1444" t="str">
        <f t="shared" si="734"/>
        <v>Incapacidad</v>
      </c>
      <c r="Q1444">
        <v>0</v>
      </c>
      <c r="R1444" t="str">
        <f t="shared" si="735"/>
        <v>No tiene cetoacidosis</v>
      </c>
      <c r="S1444">
        <v>0</v>
      </c>
      <c r="T1444" t="str">
        <f t="shared" si="736"/>
        <v>No tiene Insuficiencia</v>
      </c>
      <c r="U1444">
        <v>1</v>
      </c>
      <c r="V1444" t="str">
        <f t="shared" si="737"/>
        <v>Hipertenso</v>
      </c>
      <c r="W1444">
        <v>2.6</v>
      </c>
      <c r="X1444" t="str">
        <f t="shared" si="726"/>
        <v>Alto</v>
      </c>
      <c r="Y1444">
        <v>83</v>
      </c>
      <c r="Z1444" t="str">
        <f t="shared" si="727"/>
        <v>Elevado</v>
      </c>
      <c r="AA1444">
        <v>42</v>
      </c>
      <c r="AB1444" t="str">
        <f t="shared" si="738"/>
        <v>Funcion disminuida moderada</v>
      </c>
      <c r="AC1444">
        <v>617</v>
      </c>
      <c r="AD1444" t="str">
        <f t="shared" si="739"/>
        <v>Proteinuria</v>
      </c>
      <c r="AE1444">
        <v>555</v>
      </c>
      <c r="AF1444" t="str">
        <f t="shared" si="740"/>
        <v>Macroalbuminuria</v>
      </c>
      <c r="AG1444">
        <v>640</v>
      </c>
      <c r="AH1444" t="str">
        <f t="shared" si="741"/>
        <v>Poliuria</v>
      </c>
      <c r="AI1444">
        <v>0</v>
      </c>
      <c r="AJ1444" t="str">
        <f t="shared" si="742"/>
        <v>No Diabetico</v>
      </c>
      <c r="AK1444">
        <v>136</v>
      </c>
      <c r="AL1444" t="str">
        <f t="shared" si="743"/>
        <v>Diabetes</v>
      </c>
      <c r="AM1444">
        <v>9.9</v>
      </c>
      <c r="AN1444" t="str">
        <f t="shared" si="744"/>
        <v>Diabetes</v>
      </c>
      <c r="AO1444">
        <v>246</v>
      </c>
      <c r="AP1444" t="str">
        <f t="shared" si="745"/>
        <v>Riesgo</v>
      </c>
      <c r="AQ1444">
        <v>216</v>
      </c>
      <c r="AR1444" t="str">
        <f t="shared" si="746"/>
        <v>Muy alto</v>
      </c>
      <c r="AS1444">
        <v>45</v>
      </c>
      <c r="AT1444" t="str">
        <f t="shared" si="747"/>
        <v>Bajo</v>
      </c>
      <c r="AU1444">
        <v>252</v>
      </c>
      <c r="AV1444" t="str">
        <f t="shared" si="748"/>
        <v>Alto</v>
      </c>
      <c r="AW1444">
        <v>134</v>
      </c>
      <c r="AX1444" t="str">
        <f t="shared" si="749"/>
        <v>Bajo</v>
      </c>
      <c r="AY1444">
        <v>5.3</v>
      </c>
      <c r="AZ1444" t="str">
        <f t="shared" si="750"/>
        <v>Alto</v>
      </c>
      <c r="BA1444">
        <v>7.2</v>
      </c>
      <c r="BB1444" t="str">
        <f t="shared" si="728"/>
        <v>Baja</v>
      </c>
      <c r="BC1444">
        <v>7.8</v>
      </c>
      <c r="BD1444" t="str">
        <f t="shared" si="751"/>
        <v>Bajo</v>
      </c>
      <c r="BE1444">
        <v>6.8</v>
      </c>
      <c r="BF1444" t="str">
        <f t="shared" si="752"/>
        <v>Alto</v>
      </c>
      <c r="BG1444">
        <v>1</v>
      </c>
      <c r="BH1444" t="str">
        <f t="shared" si="753"/>
        <v>Toma ECA</v>
      </c>
      <c r="BI1444">
        <v>0</v>
      </c>
      <c r="BJ1444" t="str">
        <f t="shared" si="754"/>
        <v>No toma ARB</v>
      </c>
      <c r="BK1444">
        <v>1</v>
      </c>
      <c r="BL1444" t="str">
        <f t="shared" si="755"/>
        <v>Toma diureticos</v>
      </c>
      <c r="BM1444">
        <v>0</v>
      </c>
      <c r="BN1444" t="str">
        <f t="shared" si="756"/>
        <v>No toma estatinas</v>
      </c>
      <c r="BO1444">
        <v>1</v>
      </c>
      <c r="BP1444" t="str">
        <f t="shared" si="757"/>
        <v>Enfermedad renal</v>
      </c>
      <c r="BQ1444">
        <v>1</v>
      </c>
      <c r="BR1444" t="str">
        <f t="shared" si="758"/>
        <v>Enfermedad cardiovascular</v>
      </c>
    </row>
    <row r="1445" spans="1:70" x14ac:dyDescent="0.25">
      <c r="A1445" t="s">
        <v>1445</v>
      </c>
      <c r="B1445">
        <v>83</v>
      </c>
      <c r="C1445" t="str">
        <f t="shared" si="729"/>
        <v>Adulto Mayor</v>
      </c>
      <c r="D1445" t="s">
        <v>1</v>
      </c>
      <c r="E1445">
        <v>38.4</v>
      </c>
      <c r="F1445" t="str">
        <f t="shared" si="730"/>
        <v>Obesidad II</v>
      </c>
      <c r="G1445">
        <v>1</v>
      </c>
      <c r="H1445" t="str">
        <f t="shared" si="731"/>
        <v>Tiene herencia</v>
      </c>
      <c r="I1445">
        <v>180</v>
      </c>
      <c r="J1445">
        <v>91</v>
      </c>
      <c r="K1445">
        <v>76</v>
      </c>
      <c r="L1445" t="str">
        <f t="shared" si="732"/>
        <v>Normal</v>
      </c>
      <c r="M1445">
        <v>29</v>
      </c>
      <c r="N1445" t="str">
        <f t="shared" si="733"/>
        <v>Reducida</v>
      </c>
      <c r="O1445">
        <v>3</v>
      </c>
      <c r="P1445" t="str">
        <f t="shared" si="734"/>
        <v>Limitacion marcada</v>
      </c>
      <c r="Q1445">
        <v>0</v>
      </c>
      <c r="R1445" t="str">
        <f t="shared" si="735"/>
        <v>No tiene cetoacidosis</v>
      </c>
      <c r="S1445">
        <v>0</v>
      </c>
      <c r="T1445" t="str">
        <f t="shared" si="736"/>
        <v>No tiene Insuficiencia</v>
      </c>
      <c r="U1445">
        <v>1</v>
      </c>
      <c r="V1445" t="str">
        <f t="shared" si="737"/>
        <v>Hipertenso</v>
      </c>
      <c r="W1445">
        <v>3.7</v>
      </c>
      <c r="X1445" t="str">
        <f t="shared" si="726"/>
        <v>Alto</v>
      </c>
      <c r="Y1445">
        <v>45</v>
      </c>
      <c r="Z1445" t="str">
        <f t="shared" si="727"/>
        <v>Normal</v>
      </c>
      <c r="AA1445">
        <v>50</v>
      </c>
      <c r="AB1445" t="str">
        <f t="shared" si="738"/>
        <v>Funcion disminuida moderada</v>
      </c>
      <c r="AC1445">
        <v>2011</v>
      </c>
      <c r="AD1445" t="str">
        <f t="shared" si="739"/>
        <v>Proteinuria</v>
      </c>
      <c r="AE1445">
        <v>1809</v>
      </c>
      <c r="AF1445" t="str">
        <f t="shared" si="740"/>
        <v>Macroalbuminuria</v>
      </c>
      <c r="AG1445">
        <v>348</v>
      </c>
      <c r="AH1445" t="str">
        <f t="shared" si="741"/>
        <v>Oliguria</v>
      </c>
      <c r="AI1445">
        <v>0</v>
      </c>
      <c r="AJ1445" t="str">
        <f t="shared" si="742"/>
        <v>No Diabetico</v>
      </c>
      <c r="AK1445">
        <v>149</v>
      </c>
      <c r="AL1445" t="str">
        <f t="shared" si="743"/>
        <v>Diabetes</v>
      </c>
      <c r="AM1445">
        <v>7</v>
      </c>
      <c r="AN1445" t="str">
        <f t="shared" si="744"/>
        <v>Diabetes</v>
      </c>
      <c r="AO1445">
        <v>206</v>
      </c>
      <c r="AP1445" t="str">
        <f t="shared" si="745"/>
        <v>Alto</v>
      </c>
      <c r="AQ1445">
        <v>163</v>
      </c>
      <c r="AR1445" t="str">
        <f t="shared" si="746"/>
        <v>Alto</v>
      </c>
      <c r="AS1445">
        <v>34</v>
      </c>
      <c r="AT1445" t="str">
        <f t="shared" si="747"/>
        <v>Bajo</v>
      </c>
      <c r="AU1445">
        <v>408</v>
      </c>
      <c r="AV1445" t="str">
        <f t="shared" si="748"/>
        <v>Alto</v>
      </c>
      <c r="AW1445">
        <v>140</v>
      </c>
      <c r="AX1445" t="str">
        <f t="shared" si="749"/>
        <v>Normal</v>
      </c>
      <c r="AY1445">
        <v>5.0999999999999996</v>
      </c>
      <c r="AZ1445" t="str">
        <f t="shared" si="750"/>
        <v>Alto</v>
      </c>
      <c r="BA1445">
        <v>7.1</v>
      </c>
      <c r="BB1445" t="str">
        <f t="shared" si="728"/>
        <v>Baja</v>
      </c>
      <c r="BC1445">
        <v>7.8</v>
      </c>
      <c r="BD1445" t="str">
        <f t="shared" si="751"/>
        <v>Bajo</v>
      </c>
      <c r="BE1445">
        <v>5.4</v>
      </c>
      <c r="BF1445" t="str">
        <f t="shared" si="752"/>
        <v>Alto</v>
      </c>
      <c r="BG1445">
        <v>0</v>
      </c>
      <c r="BH1445" t="str">
        <f t="shared" si="753"/>
        <v>No Toma ECA</v>
      </c>
      <c r="BI1445">
        <v>0</v>
      </c>
      <c r="BJ1445" t="str">
        <f t="shared" si="754"/>
        <v>No toma ARB</v>
      </c>
      <c r="BK1445">
        <v>1</v>
      </c>
      <c r="BL1445" t="str">
        <f t="shared" si="755"/>
        <v>Toma diureticos</v>
      </c>
      <c r="BM1445">
        <v>0</v>
      </c>
      <c r="BN1445" t="str">
        <f t="shared" si="756"/>
        <v>No toma estatinas</v>
      </c>
      <c r="BO1445">
        <v>1</v>
      </c>
      <c r="BP1445" t="str">
        <f t="shared" si="757"/>
        <v>Enfermedad renal</v>
      </c>
      <c r="BQ1445">
        <v>1</v>
      </c>
      <c r="BR1445" t="str">
        <f t="shared" si="758"/>
        <v>Enfermedad cardiovascular</v>
      </c>
    </row>
    <row r="1446" spans="1:70" x14ac:dyDescent="0.25">
      <c r="A1446" t="s">
        <v>1446</v>
      </c>
      <c r="B1446">
        <v>33</v>
      </c>
      <c r="C1446" t="str">
        <f t="shared" si="729"/>
        <v>Adulto</v>
      </c>
      <c r="D1446" t="s">
        <v>6</v>
      </c>
      <c r="E1446">
        <v>24.1</v>
      </c>
      <c r="F1446" t="str">
        <f t="shared" si="730"/>
        <v>Peso Normal</v>
      </c>
      <c r="G1446">
        <v>0</v>
      </c>
      <c r="H1446" t="str">
        <f t="shared" si="731"/>
        <v>No tiene herencia</v>
      </c>
      <c r="I1446">
        <v>123</v>
      </c>
      <c r="J1446">
        <v>81</v>
      </c>
      <c r="K1446">
        <v>84</v>
      </c>
      <c r="L1446" t="str">
        <f t="shared" si="732"/>
        <v>Normal</v>
      </c>
      <c r="M1446">
        <v>50</v>
      </c>
      <c r="N1446" t="str">
        <f t="shared" si="733"/>
        <v>Normal</v>
      </c>
      <c r="O1446">
        <v>2</v>
      </c>
      <c r="P1446" t="str">
        <f t="shared" si="734"/>
        <v>Ligera limitaciones</v>
      </c>
      <c r="Q1446">
        <v>0</v>
      </c>
      <c r="R1446" t="str">
        <f t="shared" si="735"/>
        <v>No tiene cetoacidosis</v>
      </c>
      <c r="S1446">
        <v>0</v>
      </c>
      <c r="T1446" t="str">
        <f t="shared" si="736"/>
        <v>No tiene Insuficiencia</v>
      </c>
      <c r="U1446">
        <v>0</v>
      </c>
      <c r="V1446" t="str">
        <f t="shared" si="737"/>
        <v>Normotenso</v>
      </c>
      <c r="W1446">
        <v>0.9</v>
      </c>
      <c r="X1446" t="str">
        <f t="shared" si="726"/>
        <v>Normal</v>
      </c>
      <c r="Y1446">
        <v>37</v>
      </c>
      <c r="Z1446" t="str">
        <f t="shared" si="727"/>
        <v>Normal</v>
      </c>
      <c r="AA1446">
        <v>117</v>
      </c>
      <c r="AB1446" t="str">
        <f t="shared" si="738"/>
        <v>Normal</v>
      </c>
      <c r="AC1446">
        <v>5</v>
      </c>
      <c r="AD1446" t="str">
        <f t="shared" si="739"/>
        <v>Normal</v>
      </c>
      <c r="AE1446">
        <v>3</v>
      </c>
      <c r="AF1446" t="str">
        <f t="shared" si="740"/>
        <v>Normal</v>
      </c>
      <c r="AG1446">
        <v>2106</v>
      </c>
      <c r="AH1446" t="str">
        <f t="shared" si="741"/>
        <v>Poliuria</v>
      </c>
      <c r="AI1446">
        <v>0</v>
      </c>
      <c r="AJ1446" t="str">
        <f t="shared" si="742"/>
        <v>No Diabetico</v>
      </c>
      <c r="AK1446">
        <v>99</v>
      </c>
      <c r="AL1446" t="str">
        <f t="shared" si="743"/>
        <v>Normal</v>
      </c>
      <c r="AM1446">
        <v>6.3</v>
      </c>
      <c r="AN1446" t="str">
        <f t="shared" si="744"/>
        <v>Prediabetes</v>
      </c>
      <c r="AO1446">
        <v>193</v>
      </c>
      <c r="AP1446" t="str">
        <f t="shared" si="745"/>
        <v>Normal</v>
      </c>
      <c r="AQ1446">
        <v>83</v>
      </c>
      <c r="AR1446" t="str">
        <f t="shared" si="746"/>
        <v>Normal</v>
      </c>
      <c r="AS1446">
        <v>54</v>
      </c>
      <c r="AT1446" t="str">
        <f t="shared" si="747"/>
        <v>Bajo</v>
      </c>
      <c r="AU1446">
        <v>93</v>
      </c>
      <c r="AV1446" t="str">
        <f t="shared" si="748"/>
        <v>Normal</v>
      </c>
      <c r="AW1446">
        <v>138</v>
      </c>
      <c r="AX1446" t="str">
        <f t="shared" si="749"/>
        <v>Normal</v>
      </c>
      <c r="AY1446">
        <v>4.8</v>
      </c>
      <c r="AZ1446" t="str">
        <f t="shared" si="750"/>
        <v>Normal</v>
      </c>
      <c r="BA1446">
        <v>14.3</v>
      </c>
      <c r="BB1446" t="str">
        <f t="shared" si="728"/>
        <v>Normal</v>
      </c>
      <c r="BC1446">
        <v>9.1999999999999993</v>
      </c>
      <c r="BD1446" t="str">
        <f t="shared" si="751"/>
        <v>Normal</v>
      </c>
      <c r="BE1446">
        <v>3.2</v>
      </c>
      <c r="BF1446" t="str">
        <f t="shared" si="752"/>
        <v>Normal</v>
      </c>
      <c r="BG1446">
        <v>0</v>
      </c>
      <c r="BH1446" t="str">
        <f t="shared" si="753"/>
        <v>No Toma ECA</v>
      </c>
      <c r="BI1446">
        <v>0</v>
      </c>
      <c r="BJ1446" t="str">
        <f t="shared" si="754"/>
        <v>No toma ARB</v>
      </c>
      <c r="BK1446">
        <v>1</v>
      </c>
      <c r="BL1446" t="str">
        <f t="shared" si="755"/>
        <v>Toma diureticos</v>
      </c>
      <c r="BM1446">
        <v>0</v>
      </c>
      <c r="BN1446" t="str">
        <f t="shared" si="756"/>
        <v>No toma estatinas</v>
      </c>
      <c r="BO1446">
        <v>0</v>
      </c>
      <c r="BP1446" t="str">
        <f t="shared" si="757"/>
        <v>Sano</v>
      </c>
      <c r="BQ1446">
        <v>0</v>
      </c>
      <c r="BR1446" t="str">
        <f t="shared" si="758"/>
        <v>Sano</v>
      </c>
    </row>
    <row r="1447" spans="1:70" x14ac:dyDescent="0.25">
      <c r="A1447" t="s">
        <v>1447</v>
      </c>
      <c r="B1447">
        <v>45</v>
      </c>
      <c r="C1447" t="str">
        <f t="shared" si="729"/>
        <v>Adulto</v>
      </c>
      <c r="D1447" t="s">
        <v>1</v>
      </c>
      <c r="E1447">
        <v>24.8</v>
      </c>
      <c r="F1447" t="str">
        <f t="shared" si="730"/>
        <v>Peso Normal</v>
      </c>
      <c r="G1447">
        <v>0</v>
      </c>
      <c r="H1447" t="str">
        <f t="shared" si="731"/>
        <v>No tiene herencia</v>
      </c>
      <c r="I1447">
        <v>107</v>
      </c>
      <c r="J1447">
        <v>74</v>
      </c>
      <c r="K1447">
        <v>67</v>
      </c>
      <c r="L1447" t="str">
        <f t="shared" si="732"/>
        <v>Normal</v>
      </c>
      <c r="M1447">
        <v>52</v>
      </c>
      <c r="N1447" t="str">
        <f t="shared" si="733"/>
        <v>Normal</v>
      </c>
      <c r="O1447">
        <v>1</v>
      </c>
      <c r="P1447" t="str">
        <f t="shared" si="734"/>
        <v>Sin limitaciones</v>
      </c>
      <c r="Q1447">
        <v>0</v>
      </c>
      <c r="R1447" t="str">
        <f t="shared" si="735"/>
        <v>No tiene cetoacidosis</v>
      </c>
      <c r="S1447">
        <v>0</v>
      </c>
      <c r="T1447" t="str">
        <f t="shared" si="736"/>
        <v>No tiene Insuficiencia</v>
      </c>
      <c r="U1447">
        <v>0</v>
      </c>
      <c r="V1447" t="str">
        <f t="shared" si="737"/>
        <v>Normotenso</v>
      </c>
      <c r="W1447">
        <v>0.8</v>
      </c>
      <c r="X1447" t="str">
        <f t="shared" si="726"/>
        <v>Normal</v>
      </c>
      <c r="Y1447">
        <v>26</v>
      </c>
      <c r="Z1447" t="str">
        <f t="shared" si="727"/>
        <v>Normal</v>
      </c>
      <c r="AA1447">
        <v>115</v>
      </c>
      <c r="AB1447" t="str">
        <f t="shared" si="738"/>
        <v>Normal</v>
      </c>
      <c r="AC1447">
        <v>8</v>
      </c>
      <c r="AD1447" t="str">
        <f t="shared" si="739"/>
        <v>Normal</v>
      </c>
      <c r="AE1447">
        <v>5</v>
      </c>
      <c r="AF1447" t="str">
        <f t="shared" si="740"/>
        <v>Normal</v>
      </c>
      <c r="AG1447">
        <v>1378</v>
      </c>
      <c r="AH1447" t="str">
        <f t="shared" si="741"/>
        <v>Poliuria</v>
      </c>
      <c r="AI1447">
        <v>1</v>
      </c>
      <c r="AJ1447" t="str">
        <f t="shared" si="742"/>
        <v>Diabetico</v>
      </c>
      <c r="AK1447">
        <v>88</v>
      </c>
      <c r="AL1447" t="str">
        <f t="shared" si="743"/>
        <v>Normal</v>
      </c>
      <c r="AM1447">
        <v>5.4</v>
      </c>
      <c r="AN1447" t="str">
        <f t="shared" si="744"/>
        <v>Normal</v>
      </c>
      <c r="AO1447">
        <v>183</v>
      </c>
      <c r="AP1447" t="str">
        <f t="shared" si="745"/>
        <v>Normal</v>
      </c>
      <c r="AQ1447">
        <v>118</v>
      </c>
      <c r="AR1447" t="str">
        <f t="shared" si="746"/>
        <v>Casi normal</v>
      </c>
      <c r="AS1447">
        <v>57</v>
      </c>
      <c r="AT1447" t="str">
        <f t="shared" si="747"/>
        <v>Bajo</v>
      </c>
      <c r="AU1447">
        <v>113</v>
      </c>
      <c r="AV1447" t="str">
        <f t="shared" si="748"/>
        <v>Normal</v>
      </c>
      <c r="AW1447">
        <v>143</v>
      </c>
      <c r="AX1447" t="str">
        <f t="shared" si="749"/>
        <v>Normal</v>
      </c>
      <c r="AY1447">
        <v>4.3</v>
      </c>
      <c r="AZ1447" t="str">
        <f t="shared" si="750"/>
        <v>Normal</v>
      </c>
      <c r="BA1447">
        <v>12.9</v>
      </c>
      <c r="BB1447" t="str">
        <f t="shared" si="728"/>
        <v>Baja</v>
      </c>
      <c r="BC1447">
        <v>10.199999999999999</v>
      </c>
      <c r="BD1447" t="str">
        <f t="shared" si="751"/>
        <v>Normal</v>
      </c>
      <c r="BE1447">
        <v>4</v>
      </c>
      <c r="BF1447" t="str">
        <f t="shared" si="752"/>
        <v>Normal</v>
      </c>
      <c r="BG1447">
        <v>0</v>
      </c>
      <c r="BH1447" t="str">
        <f t="shared" si="753"/>
        <v>No Toma ECA</v>
      </c>
      <c r="BI1447">
        <v>0</v>
      </c>
      <c r="BJ1447" t="str">
        <f t="shared" si="754"/>
        <v>No toma ARB</v>
      </c>
      <c r="BK1447">
        <v>1</v>
      </c>
      <c r="BL1447" t="str">
        <f t="shared" si="755"/>
        <v>Toma diureticos</v>
      </c>
      <c r="BM1447">
        <v>0</v>
      </c>
      <c r="BN1447" t="str">
        <f t="shared" si="756"/>
        <v>No toma estatinas</v>
      </c>
      <c r="BO1447">
        <v>0</v>
      </c>
      <c r="BP1447" t="str">
        <f t="shared" si="757"/>
        <v>Sano</v>
      </c>
      <c r="BQ1447">
        <v>1</v>
      </c>
      <c r="BR1447" t="str">
        <f t="shared" si="758"/>
        <v>Enfermedad cardiovascular</v>
      </c>
    </row>
    <row r="1448" spans="1:70" x14ac:dyDescent="0.25">
      <c r="A1448" t="s">
        <v>1448</v>
      </c>
      <c r="B1448">
        <v>41</v>
      </c>
      <c r="C1448" t="str">
        <f t="shared" si="729"/>
        <v>Adulto</v>
      </c>
      <c r="D1448" t="s">
        <v>6</v>
      </c>
      <c r="E1448">
        <v>24.3</v>
      </c>
      <c r="F1448" t="str">
        <f t="shared" si="730"/>
        <v>Peso Normal</v>
      </c>
      <c r="G1448">
        <v>0</v>
      </c>
      <c r="H1448" t="str">
        <f t="shared" si="731"/>
        <v>No tiene herencia</v>
      </c>
      <c r="I1448">
        <v>116</v>
      </c>
      <c r="J1448">
        <v>79</v>
      </c>
      <c r="K1448">
        <v>85</v>
      </c>
      <c r="L1448" t="str">
        <f t="shared" si="732"/>
        <v>Normal</v>
      </c>
      <c r="M1448">
        <v>62</v>
      </c>
      <c r="N1448" t="str">
        <f t="shared" si="733"/>
        <v>Normal</v>
      </c>
      <c r="O1448">
        <v>2</v>
      </c>
      <c r="P1448" t="str">
        <f t="shared" si="734"/>
        <v>Ligera limitaciones</v>
      </c>
      <c r="Q1448">
        <v>0</v>
      </c>
      <c r="R1448" t="str">
        <f t="shared" si="735"/>
        <v>No tiene cetoacidosis</v>
      </c>
      <c r="S1448">
        <v>0</v>
      </c>
      <c r="T1448" t="str">
        <f t="shared" si="736"/>
        <v>No tiene Insuficiencia</v>
      </c>
      <c r="U1448">
        <v>0</v>
      </c>
      <c r="V1448" t="str">
        <f t="shared" si="737"/>
        <v>Normotenso</v>
      </c>
      <c r="W1448">
        <v>1</v>
      </c>
      <c r="X1448" t="str">
        <f t="shared" si="726"/>
        <v>Normal</v>
      </c>
      <c r="Y1448">
        <v>24</v>
      </c>
      <c r="Z1448" t="str">
        <f t="shared" si="727"/>
        <v>Normal</v>
      </c>
      <c r="AA1448">
        <v>63</v>
      </c>
      <c r="AB1448" t="str">
        <f t="shared" si="738"/>
        <v>Funcion disminuida</v>
      </c>
      <c r="AC1448">
        <v>14</v>
      </c>
      <c r="AD1448" t="str">
        <f t="shared" si="739"/>
        <v>Normal</v>
      </c>
      <c r="AE1448">
        <v>11</v>
      </c>
      <c r="AF1448" t="str">
        <f t="shared" si="740"/>
        <v>Normal</v>
      </c>
      <c r="AG1448">
        <v>1571</v>
      </c>
      <c r="AH1448" t="str">
        <f t="shared" si="741"/>
        <v>Poliuria</v>
      </c>
      <c r="AI1448">
        <v>1</v>
      </c>
      <c r="AJ1448" t="str">
        <f t="shared" si="742"/>
        <v>Diabetico</v>
      </c>
      <c r="AK1448">
        <v>112</v>
      </c>
      <c r="AL1448" t="str">
        <f t="shared" si="743"/>
        <v>Prediabetes</v>
      </c>
      <c r="AM1448">
        <v>6</v>
      </c>
      <c r="AN1448" t="str">
        <f t="shared" si="744"/>
        <v>Prediabetes</v>
      </c>
      <c r="AO1448">
        <v>173</v>
      </c>
      <c r="AP1448" t="str">
        <f t="shared" si="745"/>
        <v>Normal</v>
      </c>
      <c r="AQ1448">
        <v>114</v>
      </c>
      <c r="AR1448" t="str">
        <f t="shared" si="746"/>
        <v>Casi normal</v>
      </c>
      <c r="AS1448">
        <v>58</v>
      </c>
      <c r="AT1448" t="str">
        <f t="shared" si="747"/>
        <v>Bajo</v>
      </c>
      <c r="AU1448">
        <v>104</v>
      </c>
      <c r="AV1448" t="str">
        <f t="shared" si="748"/>
        <v>Normal</v>
      </c>
      <c r="AW1448">
        <v>145</v>
      </c>
      <c r="AX1448" t="str">
        <f t="shared" si="749"/>
        <v>Normal</v>
      </c>
      <c r="AY1448">
        <v>4.2</v>
      </c>
      <c r="AZ1448" t="str">
        <f t="shared" si="750"/>
        <v>Normal</v>
      </c>
      <c r="BA1448">
        <v>16</v>
      </c>
      <c r="BB1448" t="str">
        <f t="shared" si="728"/>
        <v>Alta</v>
      </c>
      <c r="BC1448">
        <v>10</v>
      </c>
      <c r="BD1448" t="str">
        <f t="shared" si="751"/>
        <v>Normal</v>
      </c>
      <c r="BE1448">
        <v>3.8</v>
      </c>
      <c r="BF1448" t="str">
        <f t="shared" si="752"/>
        <v>Normal</v>
      </c>
      <c r="BG1448">
        <v>0</v>
      </c>
      <c r="BH1448" t="str">
        <f t="shared" si="753"/>
        <v>No Toma ECA</v>
      </c>
      <c r="BI1448">
        <v>0</v>
      </c>
      <c r="BJ1448" t="str">
        <f t="shared" si="754"/>
        <v>No toma ARB</v>
      </c>
      <c r="BK1448">
        <v>1</v>
      </c>
      <c r="BL1448" t="str">
        <f t="shared" si="755"/>
        <v>Toma diureticos</v>
      </c>
      <c r="BM1448">
        <v>0</v>
      </c>
      <c r="BN1448" t="str">
        <f t="shared" si="756"/>
        <v>No toma estatinas</v>
      </c>
      <c r="BO1448">
        <v>0</v>
      </c>
      <c r="BP1448" t="str">
        <f t="shared" si="757"/>
        <v>Sano</v>
      </c>
      <c r="BQ1448">
        <v>0</v>
      </c>
      <c r="BR1448" t="str">
        <f t="shared" si="758"/>
        <v>Sano</v>
      </c>
    </row>
    <row r="1449" spans="1:70" x14ac:dyDescent="0.25">
      <c r="A1449" t="s">
        <v>1449</v>
      </c>
      <c r="B1449">
        <v>30</v>
      </c>
      <c r="C1449" t="str">
        <f t="shared" si="729"/>
        <v>Adulto</v>
      </c>
      <c r="D1449" t="s">
        <v>6</v>
      </c>
      <c r="E1449">
        <v>29.3</v>
      </c>
      <c r="F1449" t="str">
        <f t="shared" si="730"/>
        <v>Sobrepeso</v>
      </c>
      <c r="G1449">
        <v>1</v>
      </c>
      <c r="H1449" t="str">
        <f t="shared" si="731"/>
        <v>Tiene herencia</v>
      </c>
      <c r="I1449">
        <v>122</v>
      </c>
      <c r="J1449">
        <v>68</v>
      </c>
      <c r="K1449">
        <v>68</v>
      </c>
      <c r="L1449" t="str">
        <f t="shared" si="732"/>
        <v>Normal</v>
      </c>
      <c r="M1449">
        <v>54</v>
      </c>
      <c r="N1449" t="str">
        <f t="shared" si="733"/>
        <v>Normal</v>
      </c>
      <c r="O1449">
        <v>1</v>
      </c>
      <c r="P1449" t="str">
        <f t="shared" si="734"/>
        <v>Sin limitaciones</v>
      </c>
      <c r="Q1449">
        <v>0</v>
      </c>
      <c r="R1449" t="str">
        <f t="shared" si="735"/>
        <v>No tiene cetoacidosis</v>
      </c>
      <c r="S1449">
        <v>0</v>
      </c>
      <c r="T1449" t="str">
        <f t="shared" si="736"/>
        <v>No tiene Insuficiencia</v>
      </c>
      <c r="U1449">
        <v>1</v>
      </c>
      <c r="V1449" t="str">
        <f t="shared" si="737"/>
        <v>Hipertenso</v>
      </c>
      <c r="W1449">
        <v>1.1000000000000001</v>
      </c>
      <c r="X1449" t="str">
        <f t="shared" si="726"/>
        <v>Alto</v>
      </c>
      <c r="Y1449">
        <v>21</v>
      </c>
      <c r="Z1449" t="str">
        <f t="shared" si="727"/>
        <v>Normal</v>
      </c>
      <c r="AA1449">
        <v>60</v>
      </c>
      <c r="AB1449" t="str">
        <f t="shared" si="738"/>
        <v>Funcion disminuida</v>
      </c>
      <c r="AC1449">
        <v>20</v>
      </c>
      <c r="AD1449" t="str">
        <f t="shared" si="739"/>
        <v>Normal</v>
      </c>
      <c r="AE1449">
        <v>14</v>
      </c>
      <c r="AF1449" t="str">
        <f t="shared" si="740"/>
        <v>Normal</v>
      </c>
      <c r="AG1449">
        <v>2080</v>
      </c>
      <c r="AH1449" t="str">
        <f t="shared" si="741"/>
        <v>Poliuria</v>
      </c>
      <c r="AI1449">
        <v>0</v>
      </c>
      <c r="AJ1449" t="str">
        <f t="shared" si="742"/>
        <v>No Diabetico</v>
      </c>
      <c r="AK1449">
        <v>85</v>
      </c>
      <c r="AL1449" t="str">
        <f t="shared" si="743"/>
        <v>Normal</v>
      </c>
      <c r="AM1449">
        <v>6.3</v>
      </c>
      <c r="AN1449" t="str">
        <f t="shared" si="744"/>
        <v>Prediabetes</v>
      </c>
      <c r="AO1449">
        <v>212</v>
      </c>
      <c r="AP1449" t="str">
        <f t="shared" si="745"/>
        <v>Alto</v>
      </c>
      <c r="AQ1449">
        <v>116</v>
      </c>
      <c r="AR1449" t="str">
        <f t="shared" si="746"/>
        <v>Casi normal</v>
      </c>
      <c r="AS1449">
        <v>50</v>
      </c>
      <c r="AT1449" t="str">
        <f t="shared" si="747"/>
        <v>Bajo</v>
      </c>
      <c r="AU1449">
        <v>144</v>
      </c>
      <c r="AV1449" t="str">
        <f t="shared" si="748"/>
        <v>Normal</v>
      </c>
      <c r="AW1449">
        <v>138</v>
      </c>
      <c r="AX1449" t="str">
        <f t="shared" si="749"/>
        <v>Normal</v>
      </c>
      <c r="AY1449">
        <v>4.5999999999999996</v>
      </c>
      <c r="AZ1449" t="str">
        <f t="shared" si="750"/>
        <v>Normal</v>
      </c>
      <c r="BA1449">
        <v>13.4</v>
      </c>
      <c r="BB1449" t="str">
        <f t="shared" si="728"/>
        <v>Normal</v>
      </c>
      <c r="BC1449">
        <v>10</v>
      </c>
      <c r="BD1449" t="str">
        <f t="shared" si="751"/>
        <v>Normal</v>
      </c>
      <c r="BE1449">
        <v>3.5</v>
      </c>
      <c r="BF1449" t="str">
        <f t="shared" si="752"/>
        <v>Normal</v>
      </c>
      <c r="BG1449">
        <v>1</v>
      </c>
      <c r="BH1449" t="str">
        <f t="shared" si="753"/>
        <v>Toma ECA</v>
      </c>
      <c r="BI1449">
        <v>1</v>
      </c>
      <c r="BJ1449" t="str">
        <f t="shared" si="754"/>
        <v>Toma ARB</v>
      </c>
      <c r="BK1449">
        <v>0</v>
      </c>
      <c r="BL1449" t="str">
        <f t="shared" si="755"/>
        <v>No toma diureticos</v>
      </c>
      <c r="BM1449">
        <v>0</v>
      </c>
      <c r="BN1449" t="str">
        <f t="shared" si="756"/>
        <v>No toma estatinas</v>
      </c>
      <c r="BO1449">
        <v>0</v>
      </c>
      <c r="BP1449" t="str">
        <f t="shared" si="757"/>
        <v>Sano</v>
      </c>
      <c r="BQ1449">
        <v>1</v>
      </c>
      <c r="BR1449" t="str">
        <f t="shared" si="758"/>
        <v>Enfermedad cardiovascular</v>
      </c>
    </row>
    <row r="1450" spans="1:70" x14ac:dyDescent="0.25">
      <c r="A1450" t="s">
        <v>1450</v>
      </c>
      <c r="B1450">
        <v>35</v>
      </c>
      <c r="C1450" t="str">
        <f t="shared" si="729"/>
        <v>Adulto</v>
      </c>
      <c r="D1450" t="s">
        <v>1</v>
      </c>
      <c r="E1450">
        <v>21.2</v>
      </c>
      <c r="F1450" t="str">
        <f t="shared" si="730"/>
        <v>Peso Normal</v>
      </c>
      <c r="G1450">
        <v>1</v>
      </c>
      <c r="H1450" t="str">
        <f t="shared" si="731"/>
        <v>Tiene herencia</v>
      </c>
      <c r="I1450">
        <v>132</v>
      </c>
      <c r="J1450">
        <v>78</v>
      </c>
      <c r="K1450">
        <v>90</v>
      </c>
      <c r="L1450" t="str">
        <f t="shared" si="732"/>
        <v>Normal</v>
      </c>
      <c r="M1450">
        <v>60</v>
      </c>
      <c r="N1450" t="str">
        <f t="shared" si="733"/>
        <v>Normal</v>
      </c>
      <c r="O1450">
        <v>2</v>
      </c>
      <c r="P1450" t="str">
        <f t="shared" si="734"/>
        <v>Ligera limitaciones</v>
      </c>
      <c r="Q1450">
        <v>0</v>
      </c>
      <c r="R1450" t="str">
        <f t="shared" si="735"/>
        <v>No tiene cetoacidosis</v>
      </c>
      <c r="S1450">
        <v>0</v>
      </c>
      <c r="T1450" t="str">
        <f t="shared" si="736"/>
        <v>No tiene Insuficiencia</v>
      </c>
      <c r="U1450">
        <v>0</v>
      </c>
      <c r="V1450" t="str">
        <f t="shared" si="737"/>
        <v>Normotenso</v>
      </c>
      <c r="W1450">
        <v>1.1000000000000001</v>
      </c>
      <c r="X1450" t="str">
        <f t="shared" si="726"/>
        <v>Normal</v>
      </c>
      <c r="Y1450">
        <v>31</v>
      </c>
      <c r="Z1450" t="str">
        <f t="shared" si="727"/>
        <v>Normal</v>
      </c>
      <c r="AA1450">
        <v>102</v>
      </c>
      <c r="AB1450" t="str">
        <f t="shared" si="738"/>
        <v>Normal</v>
      </c>
      <c r="AC1450">
        <v>14</v>
      </c>
      <c r="AD1450" t="str">
        <f t="shared" si="739"/>
        <v>Normal</v>
      </c>
      <c r="AE1450">
        <v>12</v>
      </c>
      <c r="AF1450" t="str">
        <f t="shared" si="740"/>
        <v>Normal</v>
      </c>
      <c r="AG1450">
        <v>2050</v>
      </c>
      <c r="AH1450" t="str">
        <f t="shared" si="741"/>
        <v>Poliuria</v>
      </c>
      <c r="AI1450">
        <v>0</v>
      </c>
      <c r="AJ1450" t="str">
        <f t="shared" si="742"/>
        <v>No Diabetico</v>
      </c>
      <c r="AK1450">
        <v>83</v>
      </c>
      <c r="AL1450" t="str">
        <f t="shared" si="743"/>
        <v>Normal</v>
      </c>
      <c r="AM1450">
        <v>5.0999999999999996</v>
      </c>
      <c r="AN1450" t="str">
        <f t="shared" si="744"/>
        <v>Normal</v>
      </c>
      <c r="AO1450">
        <v>179</v>
      </c>
      <c r="AP1450" t="str">
        <f t="shared" si="745"/>
        <v>Normal</v>
      </c>
      <c r="AQ1450">
        <v>92</v>
      </c>
      <c r="AR1450" t="str">
        <f t="shared" si="746"/>
        <v>Normal</v>
      </c>
      <c r="AS1450">
        <v>65</v>
      </c>
      <c r="AT1450" t="str">
        <f t="shared" si="747"/>
        <v>Normal</v>
      </c>
      <c r="AU1450">
        <v>82</v>
      </c>
      <c r="AV1450" t="str">
        <f t="shared" si="748"/>
        <v>Normal</v>
      </c>
      <c r="AW1450">
        <v>138</v>
      </c>
      <c r="AX1450" t="str">
        <f t="shared" si="749"/>
        <v>Normal</v>
      </c>
      <c r="AY1450">
        <v>4.7</v>
      </c>
      <c r="AZ1450" t="str">
        <f t="shared" si="750"/>
        <v>Normal</v>
      </c>
      <c r="BA1450">
        <v>15.4</v>
      </c>
      <c r="BB1450" t="str">
        <f t="shared" si="728"/>
        <v>Normal</v>
      </c>
      <c r="BC1450">
        <v>9.4</v>
      </c>
      <c r="BD1450" t="str">
        <f t="shared" si="751"/>
        <v>Normal</v>
      </c>
      <c r="BE1450">
        <v>3.2</v>
      </c>
      <c r="BF1450" t="str">
        <f t="shared" si="752"/>
        <v>Normal</v>
      </c>
      <c r="BG1450">
        <v>1</v>
      </c>
      <c r="BH1450" t="str">
        <f t="shared" si="753"/>
        <v>Toma ECA</v>
      </c>
      <c r="BI1450">
        <v>1</v>
      </c>
      <c r="BJ1450" t="str">
        <f t="shared" si="754"/>
        <v>Toma ARB</v>
      </c>
      <c r="BK1450">
        <v>0</v>
      </c>
      <c r="BL1450" t="str">
        <f t="shared" si="755"/>
        <v>No toma diureticos</v>
      </c>
      <c r="BM1450">
        <v>1</v>
      </c>
      <c r="BN1450" t="str">
        <f t="shared" si="756"/>
        <v>Toma estatinas</v>
      </c>
      <c r="BO1450">
        <v>0</v>
      </c>
      <c r="BP1450" t="str">
        <f t="shared" si="757"/>
        <v>Sano</v>
      </c>
      <c r="BQ1450">
        <v>0</v>
      </c>
      <c r="BR1450" t="str">
        <f t="shared" si="758"/>
        <v>Sano</v>
      </c>
    </row>
    <row r="1451" spans="1:70" x14ac:dyDescent="0.25">
      <c r="A1451" t="s">
        <v>1451</v>
      </c>
      <c r="B1451">
        <v>42</v>
      </c>
      <c r="C1451" t="str">
        <f t="shared" si="729"/>
        <v>Adulto</v>
      </c>
      <c r="D1451" t="s">
        <v>1</v>
      </c>
      <c r="E1451">
        <v>28.8</v>
      </c>
      <c r="F1451" t="str">
        <f t="shared" si="730"/>
        <v>Sobrepeso</v>
      </c>
      <c r="G1451">
        <v>0</v>
      </c>
      <c r="H1451" t="str">
        <f t="shared" si="731"/>
        <v>No tiene herencia</v>
      </c>
      <c r="I1451">
        <v>103</v>
      </c>
      <c r="J1451">
        <v>85</v>
      </c>
      <c r="K1451">
        <v>85</v>
      </c>
      <c r="L1451" t="str">
        <f t="shared" si="732"/>
        <v>Normal</v>
      </c>
      <c r="M1451">
        <v>65</v>
      </c>
      <c r="N1451" t="str">
        <f t="shared" si="733"/>
        <v>Normal</v>
      </c>
      <c r="O1451">
        <v>1</v>
      </c>
      <c r="P1451" t="str">
        <f t="shared" si="734"/>
        <v>Sin limitaciones</v>
      </c>
      <c r="Q1451">
        <v>0</v>
      </c>
      <c r="R1451" t="str">
        <f t="shared" si="735"/>
        <v>No tiene cetoacidosis</v>
      </c>
      <c r="S1451">
        <v>0</v>
      </c>
      <c r="T1451" t="str">
        <f t="shared" si="736"/>
        <v>No tiene Insuficiencia</v>
      </c>
      <c r="U1451">
        <v>0</v>
      </c>
      <c r="V1451" t="str">
        <f t="shared" si="737"/>
        <v>Normotenso</v>
      </c>
      <c r="W1451">
        <v>1.1000000000000001</v>
      </c>
      <c r="X1451" t="str">
        <f t="shared" si="726"/>
        <v>Normal</v>
      </c>
      <c r="Y1451">
        <v>16</v>
      </c>
      <c r="Z1451" t="str">
        <f t="shared" si="727"/>
        <v>Bajo</v>
      </c>
      <c r="AA1451">
        <v>89</v>
      </c>
      <c r="AB1451" t="str">
        <f t="shared" si="738"/>
        <v>Funcion disminuida</v>
      </c>
      <c r="AC1451">
        <v>26</v>
      </c>
      <c r="AD1451" t="str">
        <f t="shared" si="739"/>
        <v>Normal</v>
      </c>
      <c r="AE1451">
        <v>23</v>
      </c>
      <c r="AF1451" t="str">
        <f t="shared" si="740"/>
        <v>Normal</v>
      </c>
      <c r="AG1451">
        <v>1323</v>
      </c>
      <c r="AH1451" t="str">
        <f t="shared" si="741"/>
        <v>Poliuria</v>
      </c>
      <c r="AI1451">
        <v>0</v>
      </c>
      <c r="AJ1451" t="str">
        <f t="shared" si="742"/>
        <v>No Diabetico</v>
      </c>
      <c r="AK1451">
        <v>82</v>
      </c>
      <c r="AL1451" t="str">
        <f t="shared" si="743"/>
        <v>Normal</v>
      </c>
      <c r="AM1451">
        <v>6.2</v>
      </c>
      <c r="AN1451" t="str">
        <f t="shared" si="744"/>
        <v>Prediabetes</v>
      </c>
      <c r="AO1451">
        <v>206</v>
      </c>
      <c r="AP1451" t="str">
        <f t="shared" si="745"/>
        <v>Alto</v>
      </c>
      <c r="AQ1451">
        <v>116</v>
      </c>
      <c r="AR1451" t="str">
        <f t="shared" si="746"/>
        <v>Casi normal</v>
      </c>
      <c r="AS1451">
        <v>45</v>
      </c>
      <c r="AT1451" t="str">
        <f t="shared" si="747"/>
        <v>Bajo</v>
      </c>
      <c r="AU1451">
        <v>120</v>
      </c>
      <c r="AV1451" t="str">
        <f t="shared" si="748"/>
        <v>Normal</v>
      </c>
      <c r="AW1451">
        <v>138</v>
      </c>
      <c r="AX1451" t="str">
        <f t="shared" si="749"/>
        <v>Normal</v>
      </c>
      <c r="AY1451">
        <v>5</v>
      </c>
      <c r="AZ1451" t="str">
        <f t="shared" si="750"/>
        <v>Normal</v>
      </c>
      <c r="BA1451">
        <v>14.3</v>
      </c>
      <c r="BB1451" t="str">
        <f t="shared" si="728"/>
        <v>Normal</v>
      </c>
      <c r="BC1451">
        <v>8.5</v>
      </c>
      <c r="BD1451" t="str">
        <f t="shared" si="751"/>
        <v>Normal</v>
      </c>
      <c r="BE1451">
        <v>4.4000000000000004</v>
      </c>
      <c r="BF1451" t="str">
        <f t="shared" si="752"/>
        <v>Normal</v>
      </c>
      <c r="BG1451">
        <v>1</v>
      </c>
      <c r="BH1451" t="str">
        <f t="shared" si="753"/>
        <v>Toma ECA</v>
      </c>
      <c r="BI1451">
        <v>1</v>
      </c>
      <c r="BJ1451" t="str">
        <f t="shared" si="754"/>
        <v>Toma ARB</v>
      </c>
      <c r="BK1451">
        <v>0</v>
      </c>
      <c r="BL1451" t="str">
        <f t="shared" si="755"/>
        <v>No toma diureticos</v>
      </c>
      <c r="BM1451">
        <v>1</v>
      </c>
      <c r="BN1451" t="str">
        <f t="shared" si="756"/>
        <v>Toma estatinas</v>
      </c>
      <c r="BO1451">
        <v>0</v>
      </c>
      <c r="BP1451" t="str">
        <f t="shared" si="757"/>
        <v>Sano</v>
      </c>
      <c r="BQ1451">
        <v>0</v>
      </c>
      <c r="BR1451" t="str">
        <f t="shared" si="758"/>
        <v>Sano</v>
      </c>
    </row>
    <row r="1452" spans="1:70" x14ac:dyDescent="0.25">
      <c r="A1452" t="s">
        <v>1452</v>
      </c>
      <c r="B1452">
        <v>61</v>
      </c>
      <c r="C1452" t="str">
        <f t="shared" si="729"/>
        <v>Adulto Mayor</v>
      </c>
      <c r="D1452" t="s">
        <v>6</v>
      </c>
      <c r="E1452">
        <v>35.700000000000003</v>
      </c>
      <c r="F1452" t="str">
        <f t="shared" si="730"/>
        <v>Obesidad II</v>
      </c>
      <c r="G1452">
        <v>1</v>
      </c>
      <c r="H1452" t="str">
        <f t="shared" si="731"/>
        <v>Tiene herencia</v>
      </c>
      <c r="I1452">
        <v>164</v>
      </c>
      <c r="J1452">
        <v>108</v>
      </c>
      <c r="K1452">
        <v>84</v>
      </c>
      <c r="L1452" t="str">
        <f t="shared" si="732"/>
        <v>Normal</v>
      </c>
      <c r="M1452">
        <v>34</v>
      </c>
      <c r="N1452" t="str">
        <f t="shared" si="733"/>
        <v>Reducida</v>
      </c>
      <c r="O1452">
        <v>4</v>
      </c>
      <c r="P1452" t="str">
        <f t="shared" si="734"/>
        <v>Incapacidad</v>
      </c>
      <c r="Q1452">
        <v>1</v>
      </c>
      <c r="R1452" t="str">
        <f t="shared" si="735"/>
        <v>Tiene cetoacidosis</v>
      </c>
      <c r="S1452">
        <v>1</v>
      </c>
      <c r="T1452" t="str">
        <f t="shared" si="736"/>
        <v>Tiene Insuficiencia</v>
      </c>
      <c r="U1452">
        <v>1</v>
      </c>
      <c r="V1452" t="str">
        <f t="shared" si="737"/>
        <v>Hipertenso</v>
      </c>
      <c r="W1452">
        <v>3.4</v>
      </c>
      <c r="X1452" t="str">
        <f t="shared" si="726"/>
        <v>Alto</v>
      </c>
      <c r="Y1452">
        <v>101</v>
      </c>
      <c r="Z1452" t="str">
        <f t="shared" si="727"/>
        <v>Riesgo</v>
      </c>
      <c r="AA1452">
        <v>31</v>
      </c>
      <c r="AB1452" t="str">
        <f t="shared" si="738"/>
        <v>Funcion disminuida moderada</v>
      </c>
      <c r="AC1452">
        <v>2934</v>
      </c>
      <c r="AD1452" t="str">
        <f t="shared" si="739"/>
        <v>Proteinuria</v>
      </c>
      <c r="AE1452">
        <v>2347</v>
      </c>
      <c r="AF1452" t="str">
        <f t="shared" si="740"/>
        <v>Macroalbuminuria</v>
      </c>
      <c r="AG1452">
        <v>690</v>
      </c>
      <c r="AH1452" t="str">
        <f t="shared" si="741"/>
        <v>Poliuria</v>
      </c>
      <c r="AI1452">
        <v>1</v>
      </c>
      <c r="AJ1452" t="str">
        <f t="shared" si="742"/>
        <v>Diabetico</v>
      </c>
      <c r="AK1452">
        <v>150</v>
      </c>
      <c r="AL1452" t="str">
        <f t="shared" si="743"/>
        <v>Diabetes</v>
      </c>
      <c r="AM1452">
        <v>9</v>
      </c>
      <c r="AN1452" t="str">
        <f t="shared" si="744"/>
        <v>Diabetes</v>
      </c>
      <c r="AO1452">
        <v>320</v>
      </c>
      <c r="AP1452" t="str">
        <f t="shared" si="745"/>
        <v>Riesgo</v>
      </c>
      <c r="AQ1452">
        <v>164</v>
      </c>
      <c r="AR1452" t="str">
        <f t="shared" si="746"/>
        <v>Alto</v>
      </c>
      <c r="AS1452">
        <v>31</v>
      </c>
      <c r="AT1452" t="str">
        <f t="shared" si="747"/>
        <v>Bajo</v>
      </c>
      <c r="AU1452">
        <v>432</v>
      </c>
      <c r="AV1452" t="str">
        <f t="shared" si="748"/>
        <v>Alto</v>
      </c>
      <c r="AW1452">
        <v>138</v>
      </c>
      <c r="AX1452" t="str">
        <f t="shared" si="749"/>
        <v>Normal</v>
      </c>
      <c r="AY1452">
        <v>6</v>
      </c>
      <c r="AZ1452" t="str">
        <f t="shared" si="750"/>
        <v>Alto</v>
      </c>
      <c r="BA1452">
        <v>9.9</v>
      </c>
      <c r="BB1452" t="str">
        <f t="shared" si="728"/>
        <v>Baja</v>
      </c>
      <c r="BC1452">
        <v>8.6</v>
      </c>
      <c r="BD1452" t="str">
        <f t="shared" si="751"/>
        <v>Normal</v>
      </c>
      <c r="BE1452">
        <v>5.8</v>
      </c>
      <c r="BF1452" t="str">
        <f t="shared" si="752"/>
        <v>Alto</v>
      </c>
      <c r="BG1452">
        <v>1</v>
      </c>
      <c r="BH1452" t="str">
        <f t="shared" si="753"/>
        <v>Toma ECA</v>
      </c>
      <c r="BI1452">
        <v>1</v>
      </c>
      <c r="BJ1452" t="str">
        <f t="shared" si="754"/>
        <v>Toma ARB</v>
      </c>
      <c r="BK1452">
        <v>1</v>
      </c>
      <c r="BL1452" t="str">
        <f t="shared" si="755"/>
        <v>Toma diureticos</v>
      </c>
      <c r="BM1452">
        <v>0</v>
      </c>
      <c r="BN1452" t="str">
        <f t="shared" si="756"/>
        <v>No toma estatinas</v>
      </c>
      <c r="BO1452">
        <v>1</v>
      </c>
      <c r="BP1452" t="str">
        <f t="shared" si="757"/>
        <v>Enfermedad renal</v>
      </c>
      <c r="BQ1452">
        <v>1</v>
      </c>
      <c r="BR1452" t="str">
        <f t="shared" si="758"/>
        <v>Enfermedad cardiovascular</v>
      </c>
    </row>
    <row r="1453" spans="1:70" x14ac:dyDescent="0.25">
      <c r="A1453" t="s">
        <v>1453</v>
      </c>
      <c r="B1453">
        <v>83</v>
      </c>
      <c r="C1453" t="str">
        <f t="shared" si="729"/>
        <v>Adulto Mayor</v>
      </c>
      <c r="D1453" t="s">
        <v>1</v>
      </c>
      <c r="E1453">
        <v>36.799999999999997</v>
      </c>
      <c r="F1453" t="str">
        <f t="shared" si="730"/>
        <v>Obesidad II</v>
      </c>
      <c r="G1453">
        <v>1</v>
      </c>
      <c r="H1453" t="str">
        <f t="shared" si="731"/>
        <v>Tiene herencia</v>
      </c>
      <c r="I1453">
        <v>154</v>
      </c>
      <c r="J1453">
        <v>99</v>
      </c>
      <c r="K1453">
        <v>81</v>
      </c>
      <c r="L1453" t="str">
        <f t="shared" si="732"/>
        <v>Normal</v>
      </c>
      <c r="M1453">
        <v>43</v>
      </c>
      <c r="N1453" t="str">
        <f t="shared" si="733"/>
        <v>Intermedia</v>
      </c>
      <c r="O1453">
        <v>4</v>
      </c>
      <c r="P1453" t="str">
        <f t="shared" si="734"/>
        <v>Incapacidad</v>
      </c>
      <c r="Q1453">
        <v>0</v>
      </c>
      <c r="R1453" t="str">
        <f t="shared" si="735"/>
        <v>No tiene cetoacidosis</v>
      </c>
      <c r="S1453">
        <v>1</v>
      </c>
      <c r="T1453" t="str">
        <f t="shared" si="736"/>
        <v>Tiene Insuficiencia</v>
      </c>
      <c r="U1453">
        <v>1</v>
      </c>
      <c r="V1453" t="str">
        <f t="shared" si="737"/>
        <v>Hipertenso</v>
      </c>
      <c r="W1453">
        <v>2.2999999999999998</v>
      </c>
      <c r="X1453" t="str">
        <f t="shared" si="726"/>
        <v>Alto</v>
      </c>
      <c r="Y1453">
        <v>105</v>
      </c>
      <c r="Z1453" t="str">
        <f t="shared" si="727"/>
        <v>Riesgo</v>
      </c>
      <c r="AA1453">
        <v>46</v>
      </c>
      <c r="AB1453" t="str">
        <f t="shared" si="738"/>
        <v>Funcion disminuida moderada</v>
      </c>
      <c r="AC1453">
        <v>517</v>
      </c>
      <c r="AD1453" t="str">
        <f t="shared" si="739"/>
        <v>Proteinuria</v>
      </c>
      <c r="AE1453">
        <v>413</v>
      </c>
      <c r="AF1453" t="str">
        <f t="shared" si="740"/>
        <v>Macroalbuminuria</v>
      </c>
      <c r="AG1453">
        <v>667</v>
      </c>
      <c r="AH1453" t="str">
        <f t="shared" si="741"/>
        <v>Poliuria</v>
      </c>
      <c r="AI1453">
        <v>0</v>
      </c>
      <c r="AJ1453" t="str">
        <f t="shared" si="742"/>
        <v>No Diabetico</v>
      </c>
      <c r="AK1453">
        <v>176</v>
      </c>
      <c r="AL1453" t="str">
        <f t="shared" si="743"/>
        <v>Diabetes</v>
      </c>
      <c r="AM1453">
        <v>9.6999999999999993</v>
      </c>
      <c r="AN1453" t="str">
        <f t="shared" si="744"/>
        <v>Diabetes</v>
      </c>
      <c r="AO1453">
        <v>231</v>
      </c>
      <c r="AP1453" t="str">
        <f t="shared" si="745"/>
        <v>Alto</v>
      </c>
      <c r="AQ1453">
        <v>133</v>
      </c>
      <c r="AR1453" t="str">
        <f t="shared" si="746"/>
        <v>Limite alto</v>
      </c>
      <c r="AS1453">
        <v>33</v>
      </c>
      <c r="AT1453" t="str">
        <f t="shared" si="747"/>
        <v>Bajo</v>
      </c>
      <c r="AU1453">
        <v>186</v>
      </c>
      <c r="AV1453" t="str">
        <f t="shared" si="748"/>
        <v>Alto</v>
      </c>
      <c r="AW1453">
        <v>139</v>
      </c>
      <c r="AX1453" t="str">
        <f t="shared" si="749"/>
        <v>Normal</v>
      </c>
      <c r="AY1453">
        <v>5.9</v>
      </c>
      <c r="AZ1453" t="str">
        <f t="shared" si="750"/>
        <v>Alto</v>
      </c>
      <c r="BA1453">
        <v>7.1</v>
      </c>
      <c r="BB1453" t="str">
        <f t="shared" si="728"/>
        <v>Baja</v>
      </c>
      <c r="BC1453">
        <v>7.6</v>
      </c>
      <c r="BD1453" t="str">
        <f t="shared" si="751"/>
        <v>Bajo</v>
      </c>
      <c r="BE1453">
        <v>5</v>
      </c>
      <c r="BF1453" t="str">
        <f t="shared" si="752"/>
        <v>Alto</v>
      </c>
      <c r="BG1453">
        <v>0</v>
      </c>
      <c r="BH1453" t="str">
        <f t="shared" si="753"/>
        <v>No Toma ECA</v>
      </c>
      <c r="BI1453">
        <v>0</v>
      </c>
      <c r="BJ1453" t="str">
        <f t="shared" si="754"/>
        <v>No toma ARB</v>
      </c>
      <c r="BK1453">
        <v>0</v>
      </c>
      <c r="BL1453" t="str">
        <f t="shared" si="755"/>
        <v>No toma diureticos</v>
      </c>
      <c r="BM1453">
        <v>1</v>
      </c>
      <c r="BN1453" t="str">
        <f t="shared" si="756"/>
        <v>Toma estatinas</v>
      </c>
      <c r="BO1453">
        <v>1</v>
      </c>
      <c r="BP1453" t="str">
        <f t="shared" si="757"/>
        <v>Enfermedad renal</v>
      </c>
      <c r="BQ1453">
        <v>1</v>
      </c>
      <c r="BR1453" t="str">
        <f t="shared" si="758"/>
        <v>Enfermedad cardiovascular</v>
      </c>
    </row>
    <row r="1454" spans="1:70" x14ac:dyDescent="0.25">
      <c r="A1454" t="s">
        <v>1454</v>
      </c>
      <c r="B1454">
        <v>83</v>
      </c>
      <c r="C1454" t="str">
        <f t="shared" si="729"/>
        <v>Adulto Mayor</v>
      </c>
      <c r="D1454" t="s">
        <v>1</v>
      </c>
      <c r="E1454">
        <v>37.5</v>
      </c>
      <c r="F1454" t="str">
        <f t="shared" si="730"/>
        <v>Obesidad II</v>
      </c>
      <c r="G1454">
        <v>0</v>
      </c>
      <c r="H1454" t="str">
        <f t="shared" si="731"/>
        <v>No tiene herencia</v>
      </c>
      <c r="I1454">
        <v>163</v>
      </c>
      <c r="J1454">
        <v>104</v>
      </c>
      <c r="K1454">
        <v>95</v>
      </c>
      <c r="L1454" t="str">
        <f t="shared" si="732"/>
        <v>Normal</v>
      </c>
      <c r="M1454">
        <v>42</v>
      </c>
      <c r="N1454" t="str">
        <f t="shared" si="733"/>
        <v>Intermedia</v>
      </c>
      <c r="O1454">
        <v>3</v>
      </c>
      <c r="P1454" t="str">
        <f t="shared" si="734"/>
        <v>Limitacion marcada</v>
      </c>
      <c r="Q1454">
        <v>1</v>
      </c>
      <c r="R1454" t="str">
        <f t="shared" si="735"/>
        <v>Tiene cetoacidosis</v>
      </c>
      <c r="S1454">
        <v>0</v>
      </c>
      <c r="T1454" t="str">
        <f t="shared" si="736"/>
        <v>No tiene Insuficiencia</v>
      </c>
      <c r="U1454">
        <v>1</v>
      </c>
      <c r="V1454" t="str">
        <f t="shared" si="737"/>
        <v>Hipertenso</v>
      </c>
      <c r="W1454">
        <v>2.1</v>
      </c>
      <c r="X1454" t="str">
        <f t="shared" si="726"/>
        <v>Alto</v>
      </c>
      <c r="Y1454">
        <v>101</v>
      </c>
      <c r="Z1454" t="str">
        <f t="shared" si="727"/>
        <v>Riesgo</v>
      </c>
      <c r="AA1454">
        <v>25</v>
      </c>
      <c r="AB1454" t="str">
        <f t="shared" si="738"/>
        <v>Dismucion grave</v>
      </c>
      <c r="AC1454">
        <v>1325</v>
      </c>
      <c r="AD1454" t="str">
        <f t="shared" si="739"/>
        <v>Proteinuria</v>
      </c>
      <c r="AE1454">
        <v>1060</v>
      </c>
      <c r="AF1454" t="str">
        <f t="shared" si="740"/>
        <v>Macroalbuminuria</v>
      </c>
      <c r="AG1454">
        <v>484</v>
      </c>
      <c r="AH1454" t="str">
        <f t="shared" si="741"/>
        <v>Oliguria</v>
      </c>
      <c r="AI1454">
        <v>1</v>
      </c>
      <c r="AJ1454" t="str">
        <f t="shared" si="742"/>
        <v>Diabetico</v>
      </c>
      <c r="AK1454">
        <v>173</v>
      </c>
      <c r="AL1454" t="str">
        <f t="shared" si="743"/>
        <v>Diabetes</v>
      </c>
      <c r="AM1454">
        <v>8.3000000000000007</v>
      </c>
      <c r="AN1454" t="str">
        <f t="shared" si="744"/>
        <v>Diabetes</v>
      </c>
      <c r="AO1454">
        <v>283</v>
      </c>
      <c r="AP1454" t="str">
        <f t="shared" si="745"/>
        <v>Riesgo</v>
      </c>
      <c r="AQ1454">
        <v>211</v>
      </c>
      <c r="AR1454" t="str">
        <f t="shared" si="746"/>
        <v>Muy alto</v>
      </c>
      <c r="AS1454">
        <v>34</v>
      </c>
      <c r="AT1454" t="str">
        <f t="shared" si="747"/>
        <v>Bajo</v>
      </c>
      <c r="AU1454">
        <v>351</v>
      </c>
      <c r="AV1454" t="str">
        <f t="shared" si="748"/>
        <v>Alto</v>
      </c>
      <c r="AW1454">
        <v>135</v>
      </c>
      <c r="AX1454" t="str">
        <f t="shared" si="749"/>
        <v>Normal</v>
      </c>
      <c r="AY1454">
        <v>7</v>
      </c>
      <c r="AZ1454" t="str">
        <f t="shared" si="750"/>
        <v>Alto</v>
      </c>
      <c r="BA1454">
        <v>8.8000000000000007</v>
      </c>
      <c r="BB1454" t="str">
        <f t="shared" si="728"/>
        <v>Baja</v>
      </c>
      <c r="BC1454">
        <v>8.3000000000000007</v>
      </c>
      <c r="BD1454" t="str">
        <f t="shared" si="751"/>
        <v>Bajo</v>
      </c>
      <c r="BE1454">
        <v>6</v>
      </c>
      <c r="BF1454" t="str">
        <f t="shared" si="752"/>
        <v>Alto</v>
      </c>
      <c r="BG1454">
        <v>1</v>
      </c>
      <c r="BH1454" t="str">
        <f t="shared" si="753"/>
        <v>Toma ECA</v>
      </c>
      <c r="BI1454">
        <v>1</v>
      </c>
      <c r="BJ1454" t="str">
        <f t="shared" si="754"/>
        <v>Toma ARB</v>
      </c>
      <c r="BK1454">
        <v>0</v>
      </c>
      <c r="BL1454" t="str">
        <f t="shared" si="755"/>
        <v>No toma diureticos</v>
      </c>
      <c r="BM1454">
        <v>0</v>
      </c>
      <c r="BN1454" t="str">
        <f t="shared" si="756"/>
        <v>No toma estatinas</v>
      </c>
      <c r="BO1454">
        <v>1</v>
      </c>
      <c r="BP1454" t="str">
        <f t="shared" si="757"/>
        <v>Enfermedad renal</v>
      </c>
      <c r="BQ1454">
        <v>0</v>
      </c>
      <c r="BR1454" t="str">
        <f t="shared" si="758"/>
        <v>Sano</v>
      </c>
    </row>
    <row r="1455" spans="1:70" x14ac:dyDescent="0.25">
      <c r="A1455" t="s">
        <v>1455</v>
      </c>
      <c r="B1455">
        <v>65</v>
      </c>
      <c r="C1455" t="str">
        <f t="shared" si="729"/>
        <v>Adulto Mayor</v>
      </c>
      <c r="D1455" t="s">
        <v>1</v>
      </c>
      <c r="E1455">
        <v>31</v>
      </c>
      <c r="F1455" t="str">
        <f t="shared" si="730"/>
        <v>Obesidad I</v>
      </c>
      <c r="G1455">
        <v>1</v>
      </c>
      <c r="H1455" t="str">
        <f t="shared" si="731"/>
        <v>Tiene herencia</v>
      </c>
      <c r="I1455">
        <v>166</v>
      </c>
      <c r="J1455">
        <v>95</v>
      </c>
      <c r="K1455">
        <v>79</v>
      </c>
      <c r="L1455" t="str">
        <f t="shared" si="732"/>
        <v>Normal</v>
      </c>
      <c r="M1455">
        <v>39</v>
      </c>
      <c r="N1455" t="str">
        <f t="shared" si="733"/>
        <v>Reducida</v>
      </c>
      <c r="O1455">
        <v>3</v>
      </c>
      <c r="P1455" t="str">
        <f t="shared" si="734"/>
        <v>Limitacion marcada</v>
      </c>
      <c r="Q1455">
        <v>1</v>
      </c>
      <c r="R1455" t="str">
        <f t="shared" si="735"/>
        <v>Tiene cetoacidosis</v>
      </c>
      <c r="S1455">
        <v>0</v>
      </c>
      <c r="T1455" t="str">
        <f t="shared" si="736"/>
        <v>No tiene Insuficiencia</v>
      </c>
      <c r="U1455">
        <v>1</v>
      </c>
      <c r="V1455" t="str">
        <f t="shared" si="737"/>
        <v>Hipertenso</v>
      </c>
      <c r="W1455">
        <v>4.0999999999999996</v>
      </c>
      <c r="X1455" t="str">
        <f t="shared" si="726"/>
        <v>Alto</v>
      </c>
      <c r="Y1455">
        <v>96</v>
      </c>
      <c r="Z1455" t="str">
        <f t="shared" si="727"/>
        <v>Elevado</v>
      </c>
      <c r="AA1455">
        <v>33</v>
      </c>
      <c r="AB1455" t="str">
        <f t="shared" si="738"/>
        <v>Funcion disminuida moderada</v>
      </c>
      <c r="AC1455">
        <v>1422</v>
      </c>
      <c r="AD1455" t="str">
        <f t="shared" si="739"/>
        <v>Proteinuria</v>
      </c>
      <c r="AE1455">
        <v>1137</v>
      </c>
      <c r="AF1455" t="str">
        <f t="shared" si="740"/>
        <v>Macroalbuminuria</v>
      </c>
      <c r="AG1455">
        <v>690</v>
      </c>
      <c r="AH1455" t="str">
        <f t="shared" si="741"/>
        <v>Poliuria</v>
      </c>
      <c r="AI1455">
        <v>1</v>
      </c>
      <c r="AJ1455" t="str">
        <f t="shared" si="742"/>
        <v>Diabetico</v>
      </c>
      <c r="AK1455">
        <v>143</v>
      </c>
      <c r="AL1455" t="str">
        <f t="shared" si="743"/>
        <v>Diabetes</v>
      </c>
      <c r="AM1455">
        <v>7.2</v>
      </c>
      <c r="AN1455" t="str">
        <f t="shared" si="744"/>
        <v>Diabetes</v>
      </c>
      <c r="AO1455">
        <v>218</v>
      </c>
      <c r="AP1455" t="str">
        <f t="shared" si="745"/>
        <v>Alto</v>
      </c>
      <c r="AQ1455">
        <v>158</v>
      </c>
      <c r="AR1455" t="str">
        <f t="shared" si="746"/>
        <v>Limite alto</v>
      </c>
      <c r="AS1455">
        <v>26</v>
      </c>
      <c r="AT1455" t="str">
        <f t="shared" si="747"/>
        <v>Bajo</v>
      </c>
      <c r="AU1455">
        <v>282</v>
      </c>
      <c r="AV1455" t="str">
        <f t="shared" si="748"/>
        <v>Alto</v>
      </c>
      <c r="AW1455">
        <v>137</v>
      </c>
      <c r="AX1455" t="str">
        <f t="shared" si="749"/>
        <v>Normal</v>
      </c>
      <c r="AY1455">
        <v>6.9</v>
      </c>
      <c r="AZ1455" t="str">
        <f t="shared" si="750"/>
        <v>Alto</v>
      </c>
      <c r="BA1455">
        <v>8.1999999999999993</v>
      </c>
      <c r="BB1455" t="str">
        <f t="shared" si="728"/>
        <v>Baja</v>
      </c>
      <c r="BC1455">
        <v>7.8</v>
      </c>
      <c r="BD1455" t="str">
        <f t="shared" si="751"/>
        <v>Bajo</v>
      </c>
      <c r="BE1455">
        <v>7.4</v>
      </c>
      <c r="BF1455" t="str">
        <f t="shared" si="752"/>
        <v>Alto</v>
      </c>
      <c r="BG1455">
        <v>1</v>
      </c>
      <c r="BH1455" t="str">
        <f t="shared" si="753"/>
        <v>Toma ECA</v>
      </c>
      <c r="BI1455">
        <v>1</v>
      </c>
      <c r="BJ1455" t="str">
        <f t="shared" si="754"/>
        <v>Toma ARB</v>
      </c>
      <c r="BK1455">
        <v>1</v>
      </c>
      <c r="BL1455" t="str">
        <f t="shared" si="755"/>
        <v>Toma diureticos</v>
      </c>
      <c r="BM1455">
        <v>1</v>
      </c>
      <c r="BN1455" t="str">
        <f t="shared" si="756"/>
        <v>Toma estatinas</v>
      </c>
      <c r="BO1455">
        <v>1</v>
      </c>
      <c r="BP1455" t="str">
        <f t="shared" si="757"/>
        <v>Enfermedad renal</v>
      </c>
      <c r="BQ1455">
        <v>1</v>
      </c>
      <c r="BR1455" t="str">
        <f t="shared" si="758"/>
        <v>Enfermedad cardiovascular</v>
      </c>
    </row>
    <row r="1456" spans="1:70" x14ac:dyDescent="0.25">
      <c r="A1456" t="s">
        <v>1456</v>
      </c>
      <c r="B1456">
        <v>69</v>
      </c>
      <c r="C1456" t="str">
        <f t="shared" si="729"/>
        <v>Adulto Mayor</v>
      </c>
      <c r="D1456" t="s">
        <v>6</v>
      </c>
      <c r="E1456">
        <v>28.9</v>
      </c>
      <c r="F1456" t="str">
        <f t="shared" si="730"/>
        <v>Sobrepeso</v>
      </c>
      <c r="G1456">
        <v>0</v>
      </c>
      <c r="H1456" t="str">
        <f t="shared" si="731"/>
        <v>No tiene herencia</v>
      </c>
      <c r="I1456">
        <v>103</v>
      </c>
      <c r="J1456">
        <v>71</v>
      </c>
      <c r="K1456">
        <v>69</v>
      </c>
      <c r="L1456" t="str">
        <f t="shared" si="732"/>
        <v>Normal</v>
      </c>
      <c r="M1456">
        <v>64</v>
      </c>
      <c r="N1456" t="str">
        <f t="shared" si="733"/>
        <v>Normal</v>
      </c>
      <c r="O1456">
        <v>2</v>
      </c>
      <c r="P1456" t="str">
        <f t="shared" si="734"/>
        <v>Ligera limitaciones</v>
      </c>
      <c r="Q1456">
        <v>0</v>
      </c>
      <c r="R1456" t="str">
        <f t="shared" si="735"/>
        <v>No tiene cetoacidosis</v>
      </c>
      <c r="S1456">
        <v>0</v>
      </c>
      <c r="T1456" t="str">
        <f t="shared" si="736"/>
        <v>No tiene Insuficiencia</v>
      </c>
      <c r="U1456">
        <v>1</v>
      </c>
      <c r="V1456" t="str">
        <f t="shared" si="737"/>
        <v>Hipertenso</v>
      </c>
      <c r="W1456">
        <v>0.8</v>
      </c>
      <c r="X1456" t="str">
        <f t="shared" si="726"/>
        <v>Normal</v>
      </c>
      <c r="Y1456">
        <v>31</v>
      </c>
      <c r="Z1456" t="str">
        <f t="shared" si="727"/>
        <v>Normal</v>
      </c>
      <c r="AA1456">
        <v>97</v>
      </c>
      <c r="AB1456" t="str">
        <f t="shared" si="738"/>
        <v>Normal</v>
      </c>
      <c r="AC1456">
        <v>20</v>
      </c>
      <c r="AD1456" t="str">
        <f t="shared" si="739"/>
        <v>Normal</v>
      </c>
      <c r="AE1456">
        <v>14</v>
      </c>
      <c r="AF1456" t="str">
        <f t="shared" si="740"/>
        <v>Normal</v>
      </c>
      <c r="AG1456">
        <v>1353</v>
      </c>
      <c r="AH1456" t="str">
        <f t="shared" si="741"/>
        <v>Poliuria</v>
      </c>
      <c r="AI1456">
        <v>0</v>
      </c>
      <c r="AJ1456" t="str">
        <f t="shared" si="742"/>
        <v>No Diabetico</v>
      </c>
      <c r="AK1456">
        <v>97</v>
      </c>
      <c r="AL1456" t="str">
        <f t="shared" si="743"/>
        <v>Normal</v>
      </c>
      <c r="AM1456">
        <v>4.8</v>
      </c>
      <c r="AN1456" t="str">
        <f t="shared" si="744"/>
        <v>Normal</v>
      </c>
      <c r="AO1456">
        <v>151</v>
      </c>
      <c r="AP1456" t="str">
        <f t="shared" si="745"/>
        <v>Normal</v>
      </c>
      <c r="AQ1456">
        <v>97</v>
      </c>
      <c r="AR1456" t="str">
        <f t="shared" si="746"/>
        <v>Normal</v>
      </c>
      <c r="AS1456">
        <v>61</v>
      </c>
      <c r="AT1456" t="str">
        <f t="shared" si="747"/>
        <v>Normal</v>
      </c>
      <c r="AU1456">
        <v>117</v>
      </c>
      <c r="AV1456" t="str">
        <f t="shared" si="748"/>
        <v>Normal</v>
      </c>
      <c r="AW1456">
        <v>135</v>
      </c>
      <c r="AX1456" t="str">
        <f t="shared" si="749"/>
        <v>Normal</v>
      </c>
      <c r="AY1456">
        <v>4.7</v>
      </c>
      <c r="AZ1456" t="str">
        <f t="shared" si="750"/>
        <v>Normal</v>
      </c>
      <c r="BA1456">
        <v>14.8</v>
      </c>
      <c r="BB1456" t="str">
        <f t="shared" si="728"/>
        <v>Normal</v>
      </c>
      <c r="BC1456">
        <v>9</v>
      </c>
      <c r="BD1456" t="str">
        <f t="shared" si="751"/>
        <v>Normal</v>
      </c>
      <c r="BE1456">
        <v>2.6</v>
      </c>
      <c r="BF1456" t="str">
        <f t="shared" si="752"/>
        <v>Normal</v>
      </c>
      <c r="BG1456">
        <v>0</v>
      </c>
      <c r="BH1456" t="str">
        <f t="shared" si="753"/>
        <v>No Toma ECA</v>
      </c>
      <c r="BI1456">
        <v>1</v>
      </c>
      <c r="BJ1456" t="str">
        <f t="shared" si="754"/>
        <v>Toma ARB</v>
      </c>
      <c r="BK1456">
        <v>0</v>
      </c>
      <c r="BL1456" t="str">
        <f t="shared" si="755"/>
        <v>No toma diureticos</v>
      </c>
      <c r="BM1456">
        <v>1</v>
      </c>
      <c r="BN1456" t="str">
        <f t="shared" si="756"/>
        <v>Toma estatinas</v>
      </c>
      <c r="BO1456">
        <v>0</v>
      </c>
      <c r="BP1456" t="str">
        <f t="shared" si="757"/>
        <v>Sano</v>
      </c>
      <c r="BQ1456">
        <v>1</v>
      </c>
      <c r="BR1456" t="str">
        <f t="shared" si="758"/>
        <v>Enfermedad cardiovascular</v>
      </c>
    </row>
    <row r="1457" spans="1:70" x14ac:dyDescent="0.25">
      <c r="A1457" t="s">
        <v>1457</v>
      </c>
      <c r="B1457">
        <v>53</v>
      </c>
      <c r="C1457" t="str">
        <f t="shared" si="729"/>
        <v>Adulto</v>
      </c>
      <c r="D1457" t="s">
        <v>1</v>
      </c>
      <c r="E1457">
        <v>28.1</v>
      </c>
      <c r="F1457" t="str">
        <f t="shared" si="730"/>
        <v>Sobrepeso</v>
      </c>
      <c r="G1457">
        <v>1</v>
      </c>
      <c r="H1457" t="str">
        <f t="shared" si="731"/>
        <v>Tiene herencia</v>
      </c>
      <c r="I1457">
        <v>160</v>
      </c>
      <c r="J1457">
        <v>102</v>
      </c>
      <c r="K1457">
        <v>100</v>
      </c>
      <c r="L1457" t="str">
        <f t="shared" si="732"/>
        <v>Normal</v>
      </c>
      <c r="M1457">
        <v>47</v>
      </c>
      <c r="N1457" t="str">
        <f t="shared" si="733"/>
        <v>Intermedia</v>
      </c>
      <c r="O1457">
        <v>3</v>
      </c>
      <c r="P1457" t="str">
        <f t="shared" si="734"/>
        <v>Limitacion marcada</v>
      </c>
      <c r="Q1457">
        <v>1</v>
      </c>
      <c r="R1457" t="str">
        <f t="shared" si="735"/>
        <v>Tiene cetoacidosis</v>
      </c>
      <c r="S1457">
        <v>0</v>
      </c>
      <c r="T1457" t="str">
        <f t="shared" si="736"/>
        <v>No tiene Insuficiencia</v>
      </c>
      <c r="U1457">
        <v>1</v>
      </c>
      <c r="V1457" t="str">
        <f t="shared" si="737"/>
        <v>Hipertenso</v>
      </c>
      <c r="W1457">
        <v>3.5</v>
      </c>
      <c r="X1457" t="str">
        <f t="shared" si="726"/>
        <v>Alto</v>
      </c>
      <c r="Y1457">
        <v>96</v>
      </c>
      <c r="Z1457" t="str">
        <f t="shared" si="727"/>
        <v>Elevado</v>
      </c>
      <c r="AA1457">
        <v>51</v>
      </c>
      <c r="AB1457" t="str">
        <f t="shared" si="738"/>
        <v>Funcion disminuida moderada</v>
      </c>
      <c r="AC1457">
        <v>1010</v>
      </c>
      <c r="AD1457" t="str">
        <f t="shared" si="739"/>
        <v>Proteinuria</v>
      </c>
      <c r="AE1457">
        <v>808</v>
      </c>
      <c r="AF1457" t="str">
        <f t="shared" si="740"/>
        <v>Macroalbuminuria</v>
      </c>
      <c r="AG1457">
        <v>636</v>
      </c>
      <c r="AH1457" t="str">
        <f t="shared" si="741"/>
        <v>Poliuria</v>
      </c>
      <c r="AI1457">
        <v>0</v>
      </c>
      <c r="AJ1457" t="str">
        <f t="shared" si="742"/>
        <v>No Diabetico</v>
      </c>
      <c r="AK1457">
        <v>146</v>
      </c>
      <c r="AL1457" t="str">
        <f t="shared" si="743"/>
        <v>Diabetes</v>
      </c>
      <c r="AM1457">
        <v>8.4</v>
      </c>
      <c r="AN1457" t="str">
        <f t="shared" si="744"/>
        <v>Diabetes</v>
      </c>
      <c r="AO1457">
        <v>259</v>
      </c>
      <c r="AP1457" t="str">
        <f t="shared" si="745"/>
        <v>Riesgo</v>
      </c>
      <c r="AQ1457">
        <v>180</v>
      </c>
      <c r="AR1457" t="str">
        <f t="shared" si="746"/>
        <v>Alto</v>
      </c>
      <c r="AS1457">
        <v>25</v>
      </c>
      <c r="AT1457" t="str">
        <f t="shared" si="747"/>
        <v>Bajo</v>
      </c>
      <c r="AU1457">
        <v>270</v>
      </c>
      <c r="AV1457" t="str">
        <f t="shared" si="748"/>
        <v>Alto</v>
      </c>
      <c r="AW1457">
        <v>129</v>
      </c>
      <c r="AX1457" t="str">
        <f t="shared" si="749"/>
        <v>Bajo</v>
      </c>
      <c r="AY1457">
        <v>6.2</v>
      </c>
      <c r="AZ1457" t="str">
        <f t="shared" si="750"/>
        <v>Alto</v>
      </c>
      <c r="BA1457">
        <v>8</v>
      </c>
      <c r="BB1457" t="str">
        <f t="shared" si="728"/>
        <v>Baja</v>
      </c>
      <c r="BC1457">
        <v>8.4</v>
      </c>
      <c r="BD1457" t="str">
        <f t="shared" si="751"/>
        <v>Bajo</v>
      </c>
      <c r="BE1457">
        <v>7.2</v>
      </c>
      <c r="BF1457" t="str">
        <f t="shared" si="752"/>
        <v>Alto</v>
      </c>
      <c r="BG1457">
        <v>1</v>
      </c>
      <c r="BH1457" t="str">
        <f t="shared" si="753"/>
        <v>Toma ECA</v>
      </c>
      <c r="BI1457">
        <v>0</v>
      </c>
      <c r="BJ1457" t="str">
        <f t="shared" si="754"/>
        <v>No toma ARB</v>
      </c>
      <c r="BK1457">
        <v>0</v>
      </c>
      <c r="BL1457" t="str">
        <f t="shared" si="755"/>
        <v>No toma diureticos</v>
      </c>
      <c r="BM1457">
        <v>0</v>
      </c>
      <c r="BN1457" t="str">
        <f t="shared" si="756"/>
        <v>No toma estatinas</v>
      </c>
      <c r="BO1457">
        <v>1</v>
      </c>
      <c r="BP1457" t="str">
        <f t="shared" si="757"/>
        <v>Enfermedad renal</v>
      </c>
      <c r="BQ1457">
        <v>0</v>
      </c>
      <c r="BR1457" t="str">
        <f t="shared" si="758"/>
        <v>Sano</v>
      </c>
    </row>
    <row r="1458" spans="1:70" x14ac:dyDescent="0.25">
      <c r="A1458" t="s">
        <v>1458</v>
      </c>
      <c r="B1458">
        <v>65</v>
      </c>
      <c r="C1458" t="str">
        <f t="shared" si="729"/>
        <v>Adulto Mayor</v>
      </c>
      <c r="D1458" t="s">
        <v>1</v>
      </c>
      <c r="E1458">
        <v>29.9</v>
      </c>
      <c r="F1458" t="str">
        <f t="shared" si="730"/>
        <v>Sobrepeso</v>
      </c>
      <c r="G1458">
        <v>1</v>
      </c>
      <c r="H1458" t="str">
        <f t="shared" si="731"/>
        <v>Tiene herencia</v>
      </c>
      <c r="I1458">
        <v>130</v>
      </c>
      <c r="J1458">
        <v>67</v>
      </c>
      <c r="K1458">
        <v>65</v>
      </c>
      <c r="L1458" t="str">
        <f t="shared" si="732"/>
        <v>Normal</v>
      </c>
      <c r="M1458">
        <v>70</v>
      </c>
      <c r="N1458" t="str">
        <f t="shared" si="733"/>
        <v>Normal</v>
      </c>
      <c r="O1458">
        <v>2</v>
      </c>
      <c r="P1458" t="str">
        <f t="shared" si="734"/>
        <v>Ligera limitaciones</v>
      </c>
      <c r="Q1458">
        <v>0</v>
      </c>
      <c r="R1458" t="str">
        <f t="shared" si="735"/>
        <v>No tiene cetoacidosis</v>
      </c>
      <c r="S1458">
        <v>0</v>
      </c>
      <c r="T1458" t="str">
        <f t="shared" si="736"/>
        <v>No tiene Insuficiencia</v>
      </c>
      <c r="U1458">
        <v>1</v>
      </c>
      <c r="V1458" t="str">
        <f t="shared" si="737"/>
        <v>Hipertenso</v>
      </c>
      <c r="W1458">
        <v>1.1000000000000001</v>
      </c>
      <c r="X1458" t="str">
        <f t="shared" si="726"/>
        <v>Normal</v>
      </c>
      <c r="Y1458">
        <v>29</v>
      </c>
      <c r="Z1458" t="str">
        <f t="shared" si="727"/>
        <v>Normal</v>
      </c>
      <c r="AA1458">
        <v>87</v>
      </c>
      <c r="AB1458" t="str">
        <f t="shared" si="738"/>
        <v>Funcion disminuida</v>
      </c>
      <c r="AC1458">
        <v>13</v>
      </c>
      <c r="AD1458" t="str">
        <f t="shared" si="739"/>
        <v>Normal</v>
      </c>
      <c r="AE1458">
        <v>9</v>
      </c>
      <c r="AF1458" t="str">
        <f t="shared" si="740"/>
        <v>Normal</v>
      </c>
      <c r="AG1458">
        <v>1804</v>
      </c>
      <c r="AH1458" t="str">
        <f t="shared" si="741"/>
        <v>Poliuria</v>
      </c>
      <c r="AI1458">
        <v>1</v>
      </c>
      <c r="AJ1458" t="str">
        <f t="shared" si="742"/>
        <v>Diabetico</v>
      </c>
      <c r="AK1458">
        <v>120</v>
      </c>
      <c r="AL1458" t="str">
        <f t="shared" si="743"/>
        <v>Prediabetes</v>
      </c>
      <c r="AM1458">
        <v>5.0999999999999996</v>
      </c>
      <c r="AN1458" t="str">
        <f t="shared" si="744"/>
        <v>Normal</v>
      </c>
      <c r="AO1458">
        <v>181</v>
      </c>
      <c r="AP1458" t="str">
        <f t="shared" si="745"/>
        <v>Normal</v>
      </c>
      <c r="AQ1458">
        <v>114</v>
      </c>
      <c r="AR1458" t="str">
        <f t="shared" si="746"/>
        <v>Casi normal</v>
      </c>
      <c r="AS1458">
        <v>46</v>
      </c>
      <c r="AT1458" t="str">
        <f t="shared" si="747"/>
        <v>Bajo</v>
      </c>
      <c r="AU1458">
        <v>150</v>
      </c>
      <c r="AV1458" t="str">
        <f t="shared" si="748"/>
        <v>Normal</v>
      </c>
      <c r="AW1458">
        <v>139</v>
      </c>
      <c r="AX1458" t="str">
        <f t="shared" si="749"/>
        <v>Normal</v>
      </c>
      <c r="AY1458">
        <v>4.0999999999999996</v>
      </c>
      <c r="AZ1458" t="str">
        <f t="shared" si="750"/>
        <v>Normal</v>
      </c>
      <c r="BA1458">
        <v>13.2</v>
      </c>
      <c r="BB1458" t="str">
        <f t="shared" si="728"/>
        <v>Baja</v>
      </c>
      <c r="BC1458">
        <v>9.3000000000000007</v>
      </c>
      <c r="BD1458" t="str">
        <f t="shared" si="751"/>
        <v>Normal</v>
      </c>
      <c r="BE1458">
        <v>3.1</v>
      </c>
      <c r="BF1458" t="str">
        <f t="shared" si="752"/>
        <v>Normal</v>
      </c>
      <c r="BG1458">
        <v>1</v>
      </c>
      <c r="BH1458" t="str">
        <f t="shared" si="753"/>
        <v>Toma ECA</v>
      </c>
      <c r="BI1458">
        <v>1</v>
      </c>
      <c r="BJ1458" t="str">
        <f t="shared" si="754"/>
        <v>Toma ARB</v>
      </c>
      <c r="BK1458">
        <v>0</v>
      </c>
      <c r="BL1458" t="str">
        <f t="shared" si="755"/>
        <v>No toma diureticos</v>
      </c>
      <c r="BM1458">
        <v>1</v>
      </c>
      <c r="BN1458" t="str">
        <f t="shared" si="756"/>
        <v>Toma estatinas</v>
      </c>
      <c r="BO1458">
        <v>0</v>
      </c>
      <c r="BP1458" t="str">
        <f t="shared" si="757"/>
        <v>Sano</v>
      </c>
      <c r="BQ1458">
        <v>1</v>
      </c>
      <c r="BR1458" t="str">
        <f t="shared" si="758"/>
        <v>Enfermedad cardiovascular</v>
      </c>
    </row>
    <row r="1459" spans="1:70" x14ac:dyDescent="0.25">
      <c r="A1459" t="s">
        <v>1459</v>
      </c>
      <c r="B1459">
        <v>55</v>
      </c>
      <c r="C1459" t="str">
        <f t="shared" si="729"/>
        <v>Adulto</v>
      </c>
      <c r="D1459" t="s">
        <v>6</v>
      </c>
      <c r="E1459">
        <v>28.7</v>
      </c>
      <c r="F1459" t="str">
        <f t="shared" si="730"/>
        <v>Sobrepeso</v>
      </c>
      <c r="G1459">
        <v>0</v>
      </c>
      <c r="H1459" t="str">
        <f t="shared" si="731"/>
        <v>No tiene herencia</v>
      </c>
      <c r="I1459">
        <v>146</v>
      </c>
      <c r="J1459">
        <v>102</v>
      </c>
      <c r="K1459">
        <v>75</v>
      </c>
      <c r="L1459" t="str">
        <f t="shared" si="732"/>
        <v>Normal</v>
      </c>
      <c r="M1459">
        <v>25</v>
      </c>
      <c r="N1459" t="str">
        <f t="shared" si="733"/>
        <v>Reducida</v>
      </c>
      <c r="O1459">
        <v>2</v>
      </c>
      <c r="P1459" t="str">
        <f t="shared" si="734"/>
        <v>Ligera limitaciones</v>
      </c>
      <c r="Q1459">
        <v>1</v>
      </c>
      <c r="R1459" t="str">
        <f t="shared" si="735"/>
        <v>Tiene cetoacidosis</v>
      </c>
      <c r="S1459">
        <v>1</v>
      </c>
      <c r="T1459" t="str">
        <f t="shared" si="736"/>
        <v>Tiene Insuficiencia</v>
      </c>
      <c r="U1459">
        <v>1</v>
      </c>
      <c r="V1459" t="str">
        <f t="shared" si="737"/>
        <v>Hipertenso</v>
      </c>
      <c r="W1459">
        <v>1.8</v>
      </c>
      <c r="X1459" t="str">
        <f t="shared" si="726"/>
        <v>Alto</v>
      </c>
      <c r="Y1459">
        <v>74</v>
      </c>
      <c r="Z1459" t="str">
        <f t="shared" si="727"/>
        <v>Elevado</v>
      </c>
      <c r="AA1459">
        <v>55</v>
      </c>
      <c r="AB1459" t="str">
        <f t="shared" si="738"/>
        <v>Funcion disminuida moderada</v>
      </c>
      <c r="AC1459">
        <v>346</v>
      </c>
      <c r="AD1459" t="str">
        <f t="shared" si="739"/>
        <v>Proteinuria</v>
      </c>
      <c r="AE1459">
        <v>242</v>
      </c>
      <c r="AF1459" t="str">
        <f t="shared" si="740"/>
        <v>Microalbuminuria</v>
      </c>
      <c r="AG1459">
        <v>495</v>
      </c>
      <c r="AH1459" t="str">
        <f t="shared" si="741"/>
        <v>Oliguria</v>
      </c>
      <c r="AI1459">
        <v>1</v>
      </c>
      <c r="AJ1459" t="str">
        <f t="shared" si="742"/>
        <v>Diabetico</v>
      </c>
      <c r="AK1459">
        <v>167</v>
      </c>
      <c r="AL1459" t="str">
        <f t="shared" si="743"/>
        <v>Diabetes</v>
      </c>
      <c r="AM1459">
        <v>9.3000000000000007</v>
      </c>
      <c r="AN1459" t="str">
        <f t="shared" si="744"/>
        <v>Diabetes</v>
      </c>
      <c r="AO1459">
        <v>267</v>
      </c>
      <c r="AP1459" t="str">
        <f t="shared" si="745"/>
        <v>Riesgo</v>
      </c>
      <c r="AQ1459">
        <v>163</v>
      </c>
      <c r="AR1459" t="str">
        <f t="shared" si="746"/>
        <v>Alto</v>
      </c>
      <c r="AS1459">
        <v>37</v>
      </c>
      <c r="AT1459" t="str">
        <f t="shared" si="747"/>
        <v>Bajo</v>
      </c>
      <c r="AU1459">
        <v>202</v>
      </c>
      <c r="AV1459" t="str">
        <f t="shared" si="748"/>
        <v>Alto</v>
      </c>
      <c r="AW1459">
        <v>128</v>
      </c>
      <c r="AX1459" t="str">
        <f t="shared" si="749"/>
        <v>Bajo</v>
      </c>
      <c r="AY1459">
        <v>6</v>
      </c>
      <c r="AZ1459" t="str">
        <f t="shared" si="750"/>
        <v>Alto</v>
      </c>
      <c r="BA1459">
        <v>10.5</v>
      </c>
      <c r="BB1459" t="str">
        <f t="shared" si="728"/>
        <v>Baja</v>
      </c>
      <c r="BC1459">
        <v>8.6</v>
      </c>
      <c r="BD1459" t="str">
        <f t="shared" si="751"/>
        <v>Normal</v>
      </c>
      <c r="BE1459">
        <v>7.1</v>
      </c>
      <c r="BF1459" t="str">
        <f t="shared" si="752"/>
        <v>Alto</v>
      </c>
      <c r="BG1459">
        <v>1</v>
      </c>
      <c r="BH1459" t="str">
        <f t="shared" si="753"/>
        <v>Toma ECA</v>
      </c>
      <c r="BI1459">
        <v>1</v>
      </c>
      <c r="BJ1459" t="str">
        <f t="shared" si="754"/>
        <v>Toma ARB</v>
      </c>
      <c r="BK1459">
        <v>1</v>
      </c>
      <c r="BL1459" t="str">
        <f t="shared" si="755"/>
        <v>Toma diureticos</v>
      </c>
      <c r="BM1459">
        <v>1</v>
      </c>
      <c r="BN1459" t="str">
        <f t="shared" si="756"/>
        <v>Toma estatinas</v>
      </c>
      <c r="BO1459">
        <v>1</v>
      </c>
      <c r="BP1459" t="str">
        <f t="shared" si="757"/>
        <v>Enfermedad renal</v>
      </c>
      <c r="BQ1459">
        <v>1</v>
      </c>
      <c r="BR1459" t="str">
        <f t="shared" si="758"/>
        <v>Enfermedad cardiovascular</v>
      </c>
    </row>
    <row r="1460" spans="1:70" x14ac:dyDescent="0.25">
      <c r="A1460" t="s">
        <v>1460</v>
      </c>
      <c r="B1460">
        <v>62</v>
      </c>
      <c r="C1460" t="str">
        <f t="shared" si="729"/>
        <v>Adulto Mayor</v>
      </c>
      <c r="D1460" t="s">
        <v>6</v>
      </c>
      <c r="E1460">
        <v>36.700000000000003</v>
      </c>
      <c r="F1460" t="str">
        <f t="shared" si="730"/>
        <v>Obesidad II</v>
      </c>
      <c r="G1460">
        <v>1</v>
      </c>
      <c r="H1460" t="str">
        <f t="shared" si="731"/>
        <v>Tiene herencia</v>
      </c>
      <c r="I1460">
        <v>142</v>
      </c>
      <c r="J1460">
        <v>107</v>
      </c>
      <c r="K1460">
        <v>97</v>
      </c>
      <c r="L1460" t="str">
        <f t="shared" si="732"/>
        <v>Normal</v>
      </c>
      <c r="M1460">
        <v>40</v>
      </c>
      <c r="N1460" t="str">
        <f t="shared" si="733"/>
        <v>Reducida</v>
      </c>
      <c r="O1460">
        <v>2</v>
      </c>
      <c r="P1460" t="str">
        <f t="shared" si="734"/>
        <v>Ligera limitaciones</v>
      </c>
      <c r="Q1460">
        <v>0</v>
      </c>
      <c r="R1460" t="str">
        <f t="shared" si="735"/>
        <v>No tiene cetoacidosis</v>
      </c>
      <c r="S1460">
        <v>0</v>
      </c>
      <c r="T1460" t="str">
        <f t="shared" si="736"/>
        <v>No tiene Insuficiencia</v>
      </c>
      <c r="U1460">
        <v>1</v>
      </c>
      <c r="V1460" t="str">
        <f t="shared" si="737"/>
        <v>Hipertenso</v>
      </c>
      <c r="W1460">
        <v>2.1</v>
      </c>
      <c r="X1460" t="str">
        <f t="shared" si="726"/>
        <v>Alto</v>
      </c>
      <c r="Y1460">
        <v>49</v>
      </c>
      <c r="Z1460" t="str">
        <f t="shared" si="727"/>
        <v>Elevado</v>
      </c>
      <c r="AA1460">
        <v>58</v>
      </c>
      <c r="AB1460" t="str">
        <f t="shared" si="738"/>
        <v>Funcion disminuida moderada</v>
      </c>
      <c r="AC1460">
        <v>1409</v>
      </c>
      <c r="AD1460" t="str">
        <f t="shared" si="739"/>
        <v>Proteinuria</v>
      </c>
      <c r="AE1460">
        <v>1268</v>
      </c>
      <c r="AF1460" t="str">
        <f t="shared" si="740"/>
        <v>Macroalbuminuria</v>
      </c>
      <c r="AG1460">
        <v>897</v>
      </c>
      <c r="AH1460" t="str">
        <f t="shared" si="741"/>
        <v>Poliuria</v>
      </c>
      <c r="AI1460">
        <v>1</v>
      </c>
      <c r="AJ1460" t="str">
        <f t="shared" si="742"/>
        <v>Diabetico</v>
      </c>
      <c r="AK1460">
        <v>193</v>
      </c>
      <c r="AL1460" t="str">
        <f t="shared" si="743"/>
        <v>Diabetes</v>
      </c>
      <c r="AM1460">
        <v>10</v>
      </c>
      <c r="AN1460" t="str">
        <f t="shared" si="744"/>
        <v>Diabetes</v>
      </c>
      <c r="AO1460">
        <v>210</v>
      </c>
      <c r="AP1460" t="str">
        <f t="shared" si="745"/>
        <v>Alto</v>
      </c>
      <c r="AQ1460">
        <v>186</v>
      </c>
      <c r="AR1460" t="str">
        <f t="shared" si="746"/>
        <v>Alto</v>
      </c>
      <c r="AS1460">
        <v>35</v>
      </c>
      <c r="AT1460" t="str">
        <f t="shared" si="747"/>
        <v>Bajo</v>
      </c>
      <c r="AU1460">
        <v>336</v>
      </c>
      <c r="AV1460" t="str">
        <f t="shared" si="748"/>
        <v>Alto</v>
      </c>
      <c r="AW1460">
        <v>130</v>
      </c>
      <c r="AX1460" t="str">
        <f t="shared" si="749"/>
        <v>Bajo</v>
      </c>
      <c r="AY1460">
        <v>5.8</v>
      </c>
      <c r="AZ1460" t="str">
        <f t="shared" si="750"/>
        <v>Alto</v>
      </c>
      <c r="BA1460">
        <v>8.3000000000000007</v>
      </c>
      <c r="BB1460" t="str">
        <f t="shared" si="728"/>
        <v>Baja</v>
      </c>
      <c r="BC1460">
        <v>8.9</v>
      </c>
      <c r="BD1460" t="str">
        <f t="shared" si="751"/>
        <v>Normal</v>
      </c>
      <c r="BE1460">
        <v>7</v>
      </c>
      <c r="BF1460" t="str">
        <f t="shared" si="752"/>
        <v>Alto</v>
      </c>
      <c r="BG1460">
        <v>0</v>
      </c>
      <c r="BH1460" t="str">
        <f t="shared" si="753"/>
        <v>No Toma ECA</v>
      </c>
      <c r="BI1460">
        <v>0</v>
      </c>
      <c r="BJ1460" t="str">
        <f t="shared" si="754"/>
        <v>No toma ARB</v>
      </c>
      <c r="BK1460">
        <v>0</v>
      </c>
      <c r="BL1460" t="str">
        <f t="shared" si="755"/>
        <v>No toma diureticos</v>
      </c>
      <c r="BM1460">
        <v>1</v>
      </c>
      <c r="BN1460" t="str">
        <f t="shared" si="756"/>
        <v>Toma estatinas</v>
      </c>
      <c r="BO1460">
        <v>1</v>
      </c>
      <c r="BP1460" t="str">
        <f t="shared" si="757"/>
        <v>Enfermedad renal</v>
      </c>
      <c r="BQ1460">
        <v>1</v>
      </c>
      <c r="BR1460" t="str">
        <f t="shared" si="758"/>
        <v>Enfermedad cardiovascular</v>
      </c>
    </row>
    <row r="1461" spans="1:70" x14ac:dyDescent="0.25">
      <c r="A1461" t="s">
        <v>1461</v>
      </c>
      <c r="B1461">
        <v>74</v>
      </c>
      <c r="C1461" t="str">
        <f t="shared" si="729"/>
        <v>Adulto Mayor</v>
      </c>
      <c r="D1461" t="s">
        <v>6</v>
      </c>
      <c r="E1461">
        <v>34.200000000000003</v>
      </c>
      <c r="F1461" t="str">
        <f t="shared" si="730"/>
        <v>Obesidad I</v>
      </c>
      <c r="G1461">
        <v>0</v>
      </c>
      <c r="H1461" t="str">
        <f t="shared" si="731"/>
        <v>No tiene herencia</v>
      </c>
      <c r="I1461">
        <v>153</v>
      </c>
      <c r="J1461">
        <v>106</v>
      </c>
      <c r="K1461">
        <v>90</v>
      </c>
      <c r="L1461" t="str">
        <f t="shared" si="732"/>
        <v>Normal</v>
      </c>
      <c r="M1461">
        <v>33</v>
      </c>
      <c r="N1461" t="str">
        <f t="shared" si="733"/>
        <v>Reducida</v>
      </c>
      <c r="O1461">
        <v>4</v>
      </c>
      <c r="P1461" t="str">
        <f t="shared" si="734"/>
        <v>Incapacidad</v>
      </c>
      <c r="Q1461">
        <v>1</v>
      </c>
      <c r="R1461" t="str">
        <f t="shared" si="735"/>
        <v>Tiene cetoacidosis</v>
      </c>
      <c r="S1461">
        <v>1</v>
      </c>
      <c r="T1461" t="str">
        <f t="shared" si="736"/>
        <v>Tiene Insuficiencia</v>
      </c>
      <c r="U1461">
        <v>1</v>
      </c>
      <c r="V1461" t="str">
        <f t="shared" si="737"/>
        <v>Hipertenso</v>
      </c>
      <c r="W1461">
        <v>4.9000000000000004</v>
      </c>
      <c r="X1461" t="str">
        <f t="shared" si="726"/>
        <v>Alto</v>
      </c>
      <c r="Y1461">
        <v>85</v>
      </c>
      <c r="Z1461" t="str">
        <f t="shared" si="727"/>
        <v>Elevado</v>
      </c>
      <c r="AA1461">
        <v>45</v>
      </c>
      <c r="AB1461" t="str">
        <f t="shared" si="738"/>
        <v>Funcion disminuida moderada</v>
      </c>
      <c r="AC1461">
        <v>2576</v>
      </c>
      <c r="AD1461" t="str">
        <f t="shared" si="739"/>
        <v>Proteinuria</v>
      </c>
      <c r="AE1461">
        <v>1803</v>
      </c>
      <c r="AF1461" t="str">
        <f t="shared" si="740"/>
        <v>Macroalbuminuria</v>
      </c>
      <c r="AG1461">
        <v>543</v>
      </c>
      <c r="AH1461" t="str">
        <f t="shared" si="741"/>
        <v>Poliuria</v>
      </c>
      <c r="AI1461">
        <v>1</v>
      </c>
      <c r="AJ1461" t="str">
        <f t="shared" si="742"/>
        <v>Diabetico</v>
      </c>
      <c r="AK1461">
        <v>183</v>
      </c>
      <c r="AL1461" t="str">
        <f t="shared" si="743"/>
        <v>Diabetes</v>
      </c>
      <c r="AM1461">
        <v>9.8000000000000007</v>
      </c>
      <c r="AN1461" t="str">
        <f t="shared" si="744"/>
        <v>Diabetes</v>
      </c>
      <c r="AO1461">
        <v>236</v>
      </c>
      <c r="AP1461" t="str">
        <f t="shared" si="745"/>
        <v>Alto</v>
      </c>
      <c r="AQ1461">
        <v>132</v>
      </c>
      <c r="AR1461" t="str">
        <f t="shared" si="746"/>
        <v>Limite alto</v>
      </c>
      <c r="AS1461">
        <v>35</v>
      </c>
      <c r="AT1461" t="str">
        <f t="shared" si="747"/>
        <v>Bajo</v>
      </c>
      <c r="AU1461">
        <v>430</v>
      </c>
      <c r="AV1461" t="str">
        <f t="shared" si="748"/>
        <v>Alto</v>
      </c>
      <c r="AW1461">
        <v>139</v>
      </c>
      <c r="AX1461" t="str">
        <f t="shared" si="749"/>
        <v>Normal</v>
      </c>
      <c r="AY1461">
        <v>6.1</v>
      </c>
      <c r="AZ1461" t="str">
        <f t="shared" si="750"/>
        <v>Alto</v>
      </c>
      <c r="BA1461">
        <v>10.3</v>
      </c>
      <c r="BB1461" t="str">
        <f t="shared" si="728"/>
        <v>Baja</v>
      </c>
      <c r="BC1461">
        <v>8.8000000000000007</v>
      </c>
      <c r="BD1461" t="str">
        <f t="shared" si="751"/>
        <v>Normal</v>
      </c>
      <c r="BE1461">
        <v>5.4</v>
      </c>
      <c r="BF1461" t="str">
        <f t="shared" si="752"/>
        <v>Alto</v>
      </c>
      <c r="BG1461">
        <v>1</v>
      </c>
      <c r="BH1461" t="str">
        <f t="shared" si="753"/>
        <v>Toma ECA</v>
      </c>
      <c r="BI1461">
        <v>0</v>
      </c>
      <c r="BJ1461" t="str">
        <f t="shared" si="754"/>
        <v>No toma ARB</v>
      </c>
      <c r="BK1461">
        <v>0</v>
      </c>
      <c r="BL1461" t="str">
        <f t="shared" si="755"/>
        <v>No toma diureticos</v>
      </c>
      <c r="BM1461">
        <v>1</v>
      </c>
      <c r="BN1461" t="str">
        <f t="shared" si="756"/>
        <v>Toma estatinas</v>
      </c>
      <c r="BO1461">
        <v>1</v>
      </c>
      <c r="BP1461" t="str">
        <f t="shared" si="757"/>
        <v>Enfermedad renal</v>
      </c>
      <c r="BQ1461">
        <v>1</v>
      </c>
      <c r="BR1461" t="str">
        <f t="shared" si="758"/>
        <v>Enfermedad cardiovascular</v>
      </c>
    </row>
    <row r="1462" spans="1:70" x14ac:dyDescent="0.25">
      <c r="A1462" t="s">
        <v>1462</v>
      </c>
      <c r="B1462">
        <v>58</v>
      </c>
      <c r="C1462" t="str">
        <f t="shared" si="729"/>
        <v>Adulto</v>
      </c>
      <c r="D1462" t="s">
        <v>1</v>
      </c>
      <c r="E1462">
        <v>28.7</v>
      </c>
      <c r="F1462" t="str">
        <f t="shared" si="730"/>
        <v>Sobrepeso</v>
      </c>
      <c r="G1462">
        <v>1</v>
      </c>
      <c r="H1462" t="str">
        <f t="shared" si="731"/>
        <v>Tiene herencia</v>
      </c>
      <c r="I1462">
        <v>170</v>
      </c>
      <c r="J1462">
        <v>108</v>
      </c>
      <c r="K1462">
        <v>77</v>
      </c>
      <c r="L1462" t="str">
        <f t="shared" si="732"/>
        <v>Normal</v>
      </c>
      <c r="M1462">
        <v>48</v>
      </c>
      <c r="N1462" t="str">
        <f t="shared" si="733"/>
        <v>Intermedia</v>
      </c>
      <c r="O1462">
        <v>3</v>
      </c>
      <c r="P1462" t="str">
        <f t="shared" si="734"/>
        <v>Limitacion marcada</v>
      </c>
      <c r="Q1462">
        <v>1</v>
      </c>
      <c r="R1462" t="str">
        <f t="shared" si="735"/>
        <v>Tiene cetoacidosis</v>
      </c>
      <c r="S1462">
        <v>0</v>
      </c>
      <c r="T1462" t="str">
        <f t="shared" si="736"/>
        <v>No tiene Insuficiencia</v>
      </c>
      <c r="U1462">
        <v>1</v>
      </c>
      <c r="V1462" t="str">
        <f t="shared" si="737"/>
        <v>Hipertenso</v>
      </c>
      <c r="W1462">
        <v>3.7</v>
      </c>
      <c r="X1462" t="str">
        <f t="shared" si="726"/>
        <v>Alto</v>
      </c>
      <c r="Y1462">
        <v>78</v>
      </c>
      <c r="Z1462" t="str">
        <f t="shared" si="727"/>
        <v>Elevado</v>
      </c>
      <c r="AA1462">
        <v>51</v>
      </c>
      <c r="AB1462" t="str">
        <f t="shared" si="738"/>
        <v>Funcion disminuida moderada</v>
      </c>
      <c r="AC1462">
        <v>858</v>
      </c>
      <c r="AD1462" t="str">
        <f t="shared" si="739"/>
        <v>Proteinuria</v>
      </c>
      <c r="AE1462">
        <v>600</v>
      </c>
      <c r="AF1462" t="str">
        <f t="shared" si="740"/>
        <v>Macroalbuminuria</v>
      </c>
      <c r="AG1462">
        <v>505</v>
      </c>
      <c r="AH1462" t="str">
        <f t="shared" si="741"/>
        <v>Poliuria</v>
      </c>
      <c r="AI1462">
        <v>0</v>
      </c>
      <c r="AJ1462" t="str">
        <f t="shared" si="742"/>
        <v>No Diabetico</v>
      </c>
      <c r="AK1462">
        <v>216</v>
      </c>
      <c r="AL1462" t="str">
        <f t="shared" si="743"/>
        <v>Diabetes</v>
      </c>
      <c r="AM1462">
        <v>10.8</v>
      </c>
      <c r="AN1462" t="str">
        <f t="shared" si="744"/>
        <v>Diabetes</v>
      </c>
      <c r="AO1462">
        <v>219</v>
      </c>
      <c r="AP1462" t="str">
        <f t="shared" si="745"/>
        <v>Alto</v>
      </c>
      <c r="AQ1462">
        <v>158</v>
      </c>
      <c r="AR1462" t="str">
        <f t="shared" si="746"/>
        <v>Limite alto</v>
      </c>
      <c r="AS1462">
        <v>32</v>
      </c>
      <c r="AT1462" t="str">
        <f t="shared" si="747"/>
        <v>Bajo</v>
      </c>
      <c r="AU1462">
        <v>396</v>
      </c>
      <c r="AV1462" t="str">
        <f t="shared" si="748"/>
        <v>Alto</v>
      </c>
      <c r="AW1462">
        <v>125</v>
      </c>
      <c r="AX1462" t="str">
        <f t="shared" si="749"/>
        <v>Bajo</v>
      </c>
      <c r="AY1462">
        <v>5.3</v>
      </c>
      <c r="AZ1462" t="str">
        <f t="shared" si="750"/>
        <v>Alto</v>
      </c>
      <c r="BA1462">
        <v>8</v>
      </c>
      <c r="BB1462" t="str">
        <f t="shared" si="728"/>
        <v>Baja</v>
      </c>
      <c r="BC1462">
        <v>8.9</v>
      </c>
      <c r="BD1462" t="str">
        <f t="shared" si="751"/>
        <v>Normal</v>
      </c>
      <c r="BE1462">
        <v>5.0999999999999996</v>
      </c>
      <c r="BF1462" t="str">
        <f t="shared" si="752"/>
        <v>Alto</v>
      </c>
      <c r="BG1462">
        <v>1</v>
      </c>
      <c r="BH1462" t="str">
        <f t="shared" si="753"/>
        <v>Toma ECA</v>
      </c>
      <c r="BI1462">
        <v>1</v>
      </c>
      <c r="BJ1462" t="str">
        <f t="shared" si="754"/>
        <v>Toma ARB</v>
      </c>
      <c r="BK1462">
        <v>1</v>
      </c>
      <c r="BL1462" t="str">
        <f t="shared" si="755"/>
        <v>Toma diureticos</v>
      </c>
      <c r="BM1462">
        <v>1</v>
      </c>
      <c r="BN1462" t="str">
        <f t="shared" si="756"/>
        <v>Toma estatinas</v>
      </c>
      <c r="BO1462">
        <v>1</v>
      </c>
      <c r="BP1462" t="str">
        <f t="shared" si="757"/>
        <v>Enfermedad renal</v>
      </c>
      <c r="BQ1462">
        <v>0</v>
      </c>
      <c r="BR1462" t="str">
        <f t="shared" si="758"/>
        <v>Sano</v>
      </c>
    </row>
    <row r="1463" spans="1:70" x14ac:dyDescent="0.25">
      <c r="A1463" t="s">
        <v>1463</v>
      </c>
      <c r="B1463">
        <v>62</v>
      </c>
      <c r="C1463" t="str">
        <f t="shared" si="729"/>
        <v>Adulto Mayor</v>
      </c>
      <c r="D1463" t="s">
        <v>1</v>
      </c>
      <c r="E1463">
        <v>28.4</v>
      </c>
      <c r="F1463" t="str">
        <f t="shared" si="730"/>
        <v>Sobrepeso</v>
      </c>
      <c r="G1463">
        <v>1</v>
      </c>
      <c r="H1463" t="str">
        <f t="shared" si="731"/>
        <v>Tiene herencia</v>
      </c>
      <c r="I1463">
        <v>188</v>
      </c>
      <c r="J1463">
        <v>103</v>
      </c>
      <c r="K1463">
        <v>81</v>
      </c>
      <c r="L1463" t="str">
        <f t="shared" si="732"/>
        <v>Normal</v>
      </c>
      <c r="M1463">
        <v>28</v>
      </c>
      <c r="N1463" t="str">
        <f t="shared" si="733"/>
        <v>Reducida</v>
      </c>
      <c r="O1463">
        <v>2</v>
      </c>
      <c r="P1463" t="str">
        <f t="shared" si="734"/>
        <v>Ligera limitaciones</v>
      </c>
      <c r="Q1463">
        <v>0</v>
      </c>
      <c r="R1463" t="str">
        <f t="shared" si="735"/>
        <v>No tiene cetoacidosis</v>
      </c>
      <c r="S1463">
        <v>1</v>
      </c>
      <c r="T1463" t="str">
        <f t="shared" si="736"/>
        <v>Tiene Insuficiencia</v>
      </c>
      <c r="U1463">
        <v>1</v>
      </c>
      <c r="V1463" t="str">
        <f t="shared" si="737"/>
        <v>Hipertenso</v>
      </c>
      <c r="W1463">
        <v>4.8</v>
      </c>
      <c r="X1463" t="str">
        <f t="shared" si="726"/>
        <v>Alto</v>
      </c>
      <c r="Y1463">
        <v>115</v>
      </c>
      <c r="Z1463" t="str">
        <f t="shared" si="727"/>
        <v>Riesgo</v>
      </c>
      <c r="AA1463">
        <v>26</v>
      </c>
      <c r="AB1463" t="str">
        <f t="shared" si="738"/>
        <v>Dismucion grave</v>
      </c>
      <c r="AC1463">
        <v>1052</v>
      </c>
      <c r="AD1463" t="str">
        <f t="shared" si="739"/>
        <v>Proteinuria</v>
      </c>
      <c r="AE1463">
        <v>841</v>
      </c>
      <c r="AF1463" t="str">
        <f t="shared" si="740"/>
        <v>Macroalbuminuria</v>
      </c>
      <c r="AG1463">
        <v>716</v>
      </c>
      <c r="AH1463" t="str">
        <f t="shared" si="741"/>
        <v>Poliuria</v>
      </c>
      <c r="AI1463">
        <v>1</v>
      </c>
      <c r="AJ1463" t="str">
        <f t="shared" si="742"/>
        <v>Diabetico</v>
      </c>
      <c r="AK1463">
        <v>124</v>
      </c>
      <c r="AL1463" t="str">
        <f t="shared" si="743"/>
        <v>Prediabetes</v>
      </c>
      <c r="AM1463">
        <v>9</v>
      </c>
      <c r="AN1463" t="str">
        <f t="shared" si="744"/>
        <v>Diabetes</v>
      </c>
      <c r="AO1463">
        <v>297</v>
      </c>
      <c r="AP1463" t="str">
        <f t="shared" si="745"/>
        <v>Riesgo</v>
      </c>
      <c r="AQ1463">
        <v>132</v>
      </c>
      <c r="AR1463" t="str">
        <f t="shared" si="746"/>
        <v>Limite alto</v>
      </c>
      <c r="AS1463">
        <v>28</v>
      </c>
      <c r="AT1463" t="str">
        <f t="shared" si="747"/>
        <v>Bajo</v>
      </c>
      <c r="AU1463">
        <v>319</v>
      </c>
      <c r="AV1463" t="str">
        <f t="shared" si="748"/>
        <v>Alto</v>
      </c>
      <c r="AW1463">
        <v>139</v>
      </c>
      <c r="AX1463" t="str">
        <f t="shared" si="749"/>
        <v>Normal</v>
      </c>
      <c r="AY1463">
        <v>6.6</v>
      </c>
      <c r="AZ1463" t="str">
        <f t="shared" si="750"/>
        <v>Alto</v>
      </c>
      <c r="BA1463">
        <v>8.6</v>
      </c>
      <c r="BB1463" t="str">
        <f t="shared" si="728"/>
        <v>Baja</v>
      </c>
      <c r="BC1463">
        <v>7.7</v>
      </c>
      <c r="BD1463" t="str">
        <f t="shared" si="751"/>
        <v>Bajo</v>
      </c>
      <c r="BE1463">
        <v>7.5</v>
      </c>
      <c r="BF1463" t="str">
        <f t="shared" si="752"/>
        <v>Alto</v>
      </c>
      <c r="BG1463">
        <v>1</v>
      </c>
      <c r="BH1463" t="str">
        <f t="shared" si="753"/>
        <v>Toma ECA</v>
      </c>
      <c r="BI1463">
        <v>0</v>
      </c>
      <c r="BJ1463" t="str">
        <f t="shared" si="754"/>
        <v>No toma ARB</v>
      </c>
      <c r="BK1463">
        <v>1</v>
      </c>
      <c r="BL1463" t="str">
        <f t="shared" si="755"/>
        <v>Toma diureticos</v>
      </c>
      <c r="BM1463">
        <v>1</v>
      </c>
      <c r="BN1463" t="str">
        <f t="shared" si="756"/>
        <v>Toma estatinas</v>
      </c>
      <c r="BO1463">
        <v>1</v>
      </c>
      <c r="BP1463" t="str">
        <f t="shared" si="757"/>
        <v>Enfermedad renal</v>
      </c>
      <c r="BQ1463">
        <v>0</v>
      </c>
      <c r="BR1463" t="str">
        <f t="shared" si="758"/>
        <v>Sano</v>
      </c>
    </row>
    <row r="1464" spans="1:70" x14ac:dyDescent="0.25">
      <c r="A1464" t="s">
        <v>1464</v>
      </c>
      <c r="B1464">
        <v>56</v>
      </c>
      <c r="C1464" t="str">
        <f t="shared" si="729"/>
        <v>Adulto</v>
      </c>
      <c r="D1464" t="s">
        <v>6</v>
      </c>
      <c r="E1464">
        <v>21</v>
      </c>
      <c r="F1464" t="str">
        <f t="shared" si="730"/>
        <v>Peso Normal</v>
      </c>
      <c r="G1464">
        <v>1</v>
      </c>
      <c r="H1464" t="str">
        <f t="shared" si="731"/>
        <v>Tiene herencia</v>
      </c>
      <c r="I1464">
        <v>133</v>
      </c>
      <c r="J1464">
        <v>82</v>
      </c>
      <c r="K1464">
        <v>68</v>
      </c>
      <c r="L1464" t="str">
        <f t="shared" si="732"/>
        <v>Normal</v>
      </c>
      <c r="M1464">
        <v>65</v>
      </c>
      <c r="N1464" t="str">
        <f t="shared" si="733"/>
        <v>Normal</v>
      </c>
      <c r="O1464">
        <v>1</v>
      </c>
      <c r="P1464" t="str">
        <f t="shared" si="734"/>
        <v>Sin limitaciones</v>
      </c>
      <c r="Q1464">
        <v>0</v>
      </c>
      <c r="R1464" t="str">
        <f t="shared" si="735"/>
        <v>No tiene cetoacidosis</v>
      </c>
      <c r="S1464">
        <v>0</v>
      </c>
      <c r="T1464" t="str">
        <f t="shared" si="736"/>
        <v>No tiene Insuficiencia</v>
      </c>
      <c r="U1464">
        <v>1</v>
      </c>
      <c r="V1464" t="str">
        <f t="shared" si="737"/>
        <v>Hipertenso</v>
      </c>
      <c r="W1464">
        <v>0.8</v>
      </c>
      <c r="X1464" t="str">
        <f t="shared" si="726"/>
        <v>Normal</v>
      </c>
      <c r="Y1464">
        <v>29</v>
      </c>
      <c r="Z1464" t="str">
        <f t="shared" si="727"/>
        <v>Normal</v>
      </c>
      <c r="AA1464">
        <v>81</v>
      </c>
      <c r="AB1464" t="str">
        <f t="shared" si="738"/>
        <v>Funcion disminuida</v>
      </c>
      <c r="AC1464">
        <v>14</v>
      </c>
      <c r="AD1464" t="str">
        <f t="shared" si="739"/>
        <v>Normal</v>
      </c>
      <c r="AE1464">
        <v>12</v>
      </c>
      <c r="AF1464" t="str">
        <f t="shared" si="740"/>
        <v>Normal</v>
      </c>
      <c r="AG1464">
        <v>2313</v>
      </c>
      <c r="AH1464" t="str">
        <f t="shared" si="741"/>
        <v>Poliuria</v>
      </c>
      <c r="AI1464">
        <v>0</v>
      </c>
      <c r="AJ1464" t="str">
        <f t="shared" si="742"/>
        <v>No Diabetico</v>
      </c>
      <c r="AK1464">
        <v>110</v>
      </c>
      <c r="AL1464" t="str">
        <f t="shared" si="743"/>
        <v>Prediabetes</v>
      </c>
      <c r="AM1464">
        <v>5.8</v>
      </c>
      <c r="AN1464" t="str">
        <f t="shared" si="744"/>
        <v>Prediabetes</v>
      </c>
      <c r="AO1464">
        <v>163</v>
      </c>
      <c r="AP1464" t="str">
        <f t="shared" si="745"/>
        <v>Normal</v>
      </c>
      <c r="AQ1464">
        <v>87</v>
      </c>
      <c r="AR1464" t="str">
        <f t="shared" si="746"/>
        <v>Normal</v>
      </c>
      <c r="AS1464">
        <v>44</v>
      </c>
      <c r="AT1464" t="str">
        <f t="shared" si="747"/>
        <v>Bajo</v>
      </c>
      <c r="AU1464">
        <v>148</v>
      </c>
      <c r="AV1464" t="str">
        <f t="shared" si="748"/>
        <v>Normal</v>
      </c>
      <c r="AW1464">
        <v>142</v>
      </c>
      <c r="AX1464" t="str">
        <f t="shared" si="749"/>
        <v>Normal</v>
      </c>
      <c r="AY1464">
        <v>4.5999999999999996</v>
      </c>
      <c r="AZ1464" t="str">
        <f t="shared" si="750"/>
        <v>Normal</v>
      </c>
      <c r="BA1464">
        <v>13.3</v>
      </c>
      <c r="BB1464" t="str">
        <f t="shared" si="728"/>
        <v>Normal</v>
      </c>
      <c r="BC1464">
        <v>8.8000000000000007</v>
      </c>
      <c r="BD1464" t="str">
        <f t="shared" si="751"/>
        <v>Normal</v>
      </c>
      <c r="BE1464">
        <v>3.7</v>
      </c>
      <c r="BF1464" t="str">
        <f t="shared" si="752"/>
        <v>Normal</v>
      </c>
      <c r="BG1464">
        <v>1</v>
      </c>
      <c r="BH1464" t="str">
        <f t="shared" si="753"/>
        <v>Toma ECA</v>
      </c>
      <c r="BI1464">
        <v>0</v>
      </c>
      <c r="BJ1464" t="str">
        <f t="shared" si="754"/>
        <v>No toma ARB</v>
      </c>
      <c r="BK1464">
        <v>1</v>
      </c>
      <c r="BL1464" t="str">
        <f t="shared" si="755"/>
        <v>Toma diureticos</v>
      </c>
      <c r="BM1464">
        <v>0</v>
      </c>
      <c r="BN1464" t="str">
        <f t="shared" si="756"/>
        <v>No toma estatinas</v>
      </c>
      <c r="BO1464">
        <v>0</v>
      </c>
      <c r="BP1464" t="str">
        <f t="shared" si="757"/>
        <v>Sano</v>
      </c>
      <c r="BQ1464">
        <v>1</v>
      </c>
      <c r="BR1464" t="str">
        <f t="shared" si="758"/>
        <v>Enfermedad cardiovascular</v>
      </c>
    </row>
    <row r="1465" spans="1:70" x14ac:dyDescent="0.25">
      <c r="A1465" t="s">
        <v>1465</v>
      </c>
      <c r="B1465">
        <v>67</v>
      </c>
      <c r="C1465" t="str">
        <f t="shared" si="729"/>
        <v>Adulto Mayor</v>
      </c>
      <c r="D1465" t="s">
        <v>6</v>
      </c>
      <c r="E1465">
        <v>21.9</v>
      </c>
      <c r="F1465" t="str">
        <f t="shared" si="730"/>
        <v>Peso Normal</v>
      </c>
      <c r="G1465">
        <v>1</v>
      </c>
      <c r="H1465" t="str">
        <f t="shared" si="731"/>
        <v>Tiene herencia</v>
      </c>
      <c r="I1465">
        <v>113</v>
      </c>
      <c r="J1465">
        <v>71</v>
      </c>
      <c r="K1465">
        <v>79</v>
      </c>
      <c r="L1465" t="str">
        <f t="shared" si="732"/>
        <v>Normal</v>
      </c>
      <c r="M1465">
        <v>63</v>
      </c>
      <c r="N1465" t="str">
        <f t="shared" si="733"/>
        <v>Normal</v>
      </c>
      <c r="O1465">
        <v>2</v>
      </c>
      <c r="P1465" t="str">
        <f t="shared" si="734"/>
        <v>Ligera limitaciones</v>
      </c>
      <c r="Q1465">
        <v>0</v>
      </c>
      <c r="R1465" t="str">
        <f t="shared" si="735"/>
        <v>No tiene cetoacidosis</v>
      </c>
      <c r="S1465">
        <v>0</v>
      </c>
      <c r="T1465" t="str">
        <f t="shared" si="736"/>
        <v>No tiene Insuficiencia</v>
      </c>
      <c r="U1465">
        <v>0</v>
      </c>
      <c r="V1465" t="str">
        <f t="shared" si="737"/>
        <v>Normotenso</v>
      </c>
      <c r="W1465">
        <v>0.8</v>
      </c>
      <c r="X1465" t="str">
        <f t="shared" si="726"/>
        <v>Normal</v>
      </c>
      <c r="Y1465">
        <v>19</v>
      </c>
      <c r="Z1465" t="str">
        <f t="shared" si="727"/>
        <v>Normal</v>
      </c>
      <c r="AA1465">
        <v>90</v>
      </c>
      <c r="AB1465" t="str">
        <f t="shared" si="738"/>
        <v>Funcion disminuida</v>
      </c>
      <c r="AC1465">
        <v>19</v>
      </c>
      <c r="AD1465" t="str">
        <f t="shared" si="739"/>
        <v>Normal</v>
      </c>
      <c r="AE1465">
        <v>15</v>
      </c>
      <c r="AF1465" t="str">
        <f t="shared" si="740"/>
        <v>Normal</v>
      </c>
      <c r="AG1465">
        <v>2003</v>
      </c>
      <c r="AH1465" t="str">
        <f t="shared" si="741"/>
        <v>Poliuria</v>
      </c>
      <c r="AI1465">
        <v>0</v>
      </c>
      <c r="AJ1465" t="str">
        <f t="shared" si="742"/>
        <v>No Diabetico</v>
      </c>
      <c r="AK1465">
        <v>116</v>
      </c>
      <c r="AL1465" t="str">
        <f t="shared" si="743"/>
        <v>Prediabetes</v>
      </c>
      <c r="AM1465">
        <v>5.7</v>
      </c>
      <c r="AN1465" t="str">
        <f t="shared" si="744"/>
        <v>Prediabetes</v>
      </c>
      <c r="AO1465">
        <v>193</v>
      </c>
      <c r="AP1465" t="str">
        <f t="shared" si="745"/>
        <v>Normal</v>
      </c>
      <c r="AQ1465">
        <v>113</v>
      </c>
      <c r="AR1465" t="str">
        <f t="shared" si="746"/>
        <v>Casi normal</v>
      </c>
      <c r="AS1465">
        <v>56</v>
      </c>
      <c r="AT1465" t="str">
        <f t="shared" si="747"/>
        <v>Bajo</v>
      </c>
      <c r="AU1465">
        <v>168</v>
      </c>
      <c r="AV1465" t="str">
        <f t="shared" si="748"/>
        <v>Alto</v>
      </c>
      <c r="AW1465">
        <v>139</v>
      </c>
      <c r="AX1465" t="str">
        <f t="shared" si="749"/>
        <v>Normal</v>
      </c>
      <c r="AY1465">
        <v>4.0999999999999996</v>
      </c>
      <c r="AZ1465" t="str">
        <f t="shared" si="750"/>
        <v>Normal</v>
      </c>
      <c r="BA1465">
        <v>12.7</v>
      </c>
      <c r="BB1465" t="str">
        <f t="shared" si="728"/>
        <v>Normal</v>
      </c>
      <c r="BC1465">
        <v>8.9</v>
      </c>
      <c r="BD1465" t="str">
        <f t="shared" si="751"/>
        <v>Normal</v>
      </c>
      <c r="BE1465">
        <v>2.7</v>
      </c>
      <c r="BF1465" t="str">
        <f t="shared" si="752"/>
        <v>Normal</v>
      </c>
      <c r="BG1465">
        <v>0</v>
      </c>
      <c r="BH1465" t="str">
        <f t="shared" si="753"/>
        <v>No Toma ECA</v>
      </c>
      <c r="BI1465">
        <v>0</v>
      </c>
      <c r="BJ1465" t="str">
        <f t="shared" si="754"/>
        <v>No toma ARB</v>
      </c>
      <c r="BK1465">
        <v>0</v>
      </c>
      <c r="BL1465" t="str">
        <f t="shared" si="755"/>
        <v>No toma diureticos</v>
      </c>
      <c r="BM1465">
        <v>0</v>
      </c>
      <c r="BN1465" t="str">
        <f t="shared" si="756"/>
        <v>No toma estatinas</v>
      </c>
      <c r="BO1465">
        <v>0</v>
      </c>
      <c r="BP1465" t="str">
        <f t="shared" si="757"/>
        <v>Sano</v>
      </c>
      <c r="BQ1465">
        <v>1</v>
      </c>
      <c r="BR1465" t="str">
        <f t="shared" si="758"/>
        <v>Enfermedad cardiovascular</v>
      </c>
    </row>
    <row r="1466" spans="1:70" x14ac:dyDescent="0.25">
      <c r="A1466" t="s">
        <v>1466</v>
      </c>
      <c r="B1466">
        <v>77</v>
      </c>
      <c r="C1466" t="str">
        <f t="shared" si="729"/>
        <v>Adulto Mayor</v>
      </c>
      <c r="D1466" t="s">
        <v>1</v>
      </c>
      <c r="E1466">
        <v>27.6</v>
      </c>
      <c r="F1466" t="str">
        <f t="shared" si="730"/>
        <v>Sobrepeso</v>
      </c>
      <c r="G1466">
        <v>1</v>
      </c>
      <c r="H1466" t="str">
        <f t="shared" si="731"/>
        <v>Tiene herencia</v>
      </c>
      <c r="I1466">
        <v>186</v>
      </c>
      <c r="J1466">
        <v>107</v>
      </c>
      <c r="K1466">
        <v>94</v>
      </c>
      <c r="L1466" t="str">
        <f t="shared" si="732"/>
        <v>Normal</v>
      </c>
      <c r="M1466">
        <v>46</v>
      </c>
      <c r="N1466" t="str">
        <f t="shared" si="733"/>
        <v>Intermedia</v>
      </c>
      <c r="O1466">
        <v>4</v>
      </c>
      <c r="P1466" t="str">
        <f t="shared" si="734"/>
        <v>Incapacidad</v>
      </c>
      <c r="Q1466">
        <v>0</v>
      </c>
      <c r="R1466" t="str">
        <f t="shared" si="735"/>
        <v>No tiene cetoacidosis</v>
      </c>
      <c r="S1466">
        <v>1</v>
      </c>
      <c r="T1466" t="str">
        <f t="shared" si="736"/>
        <v>Tiene Insuficiencia</v>
      </c>
      <c r="U1466">
        <v>1</v>
      </c>
      <c r="V1466" t="str">
        <f t="shared" si="737"/>
        <v>Hipertenso</v>
      </c>
      <c r="W1466">
        <v>3.5</v>
      </c>
      <c r="X1466" t="str">
        <f t="shared" si="726"/>
        <v>Alto</v>
      </c>
      <c r="Y1466">
        <v>105</v>
      </c>
      <c r="Z1466" t="str">
        <f t="shared" si="727"/>
        <v>Riesgo</v>
      </c>
      <c r="AA1466">
        <v>48</v>
      </c>
      <c r="AB1466" t="str">
        <f t="shared" si="738"/>
        <v>Funcion disminuida moderada</v>
      </c>
      <c r="AC1466">
        <v>1433</v>
      </c>
      <c r="AD1466" t="str">
        <f t="shared" si="739"/>
        <v>Proteinuria</v>
      </c>
      <c r="AE1466">
        <v>1146</v>
      </c>
      <c r="AF1466" t="str">
        <f t="shared" si="740"/>
        <v>Macroalbuminuria</v>
      </c>
      <c r="AG1466">
        <v>399</v>
      </c>
      <c r="AH1466" t="str">
        <f t="shared" si="741"/>
        <v>Oliguria</v>
      </c>
      <c r="AI1466">
        <v>1</v>
      </c>
      <c r="AJ1466" t="str">
        <f t="shared" si="742"/>
        <v>Diabetico</v>
      </c>
      <c r="AK1466">
        <v>138</v>
      </c>
      <c r="AL1466" t="str">
        <f t="shared" si="743"/>
        <v>Diabetes</v>
      </c>
      <c r="AM1466">
        <v>10.9</v>
      </c>
      <c r="AN1466" t="str">
        <f t="shared" si="744"/>
        <v>Diabetes</v>
      </c>
      <c r="AO1466">
        <v>234</v>
      </c>
      <c r="AP1466" t="str">
        <f t="shared" si="745"/>
        <v>Alto</v>
      </c>
      <c r="AQ1466">
        <v>139</v>
      </c>
      <c r="AR1466" t="str">
        <f t="shared" si="746"/>
        <v>Limite alto</v>
      </c>
      <c r="AS1466">
        <v>39</v>
      </c>
      <c r="AT1466" t="str">
        <f t="shared" si="747"/>
        <v>Bajo</v>
      </c>
      <c r="AU1466">
        <v>437</v>
      </c>
      <c r="AV1466" t="str">
        <f t="shared" si="748"/>
        <v>Alto</v>
      </c>
      <c r="AW1466">
        <v>129</v>
      </c>
      <c r="AX1466" t="str">
        <f t="shared" si="749"/>
        <v>Bajo</v>
      </c>
      <c r="AY1466">
        <v>6</v>
      </c>
      <c r="AZ1466" t="str">
        <f t="shared" si="750"/>
        <v>Alto</v>
      </c>
      <c r="BA1466">
        <v>9.9</v>
      </c>
      <c r="BB1466" t="str">
        <f t="shared" si="728"/>
        <v>Baja</v>
      </c>
      <c r="BC1466">
        <v>7.8</v>
      </c>
      <c r="BD1466" t="str">
        <f t="shared" si="751"/>
        <v>Bajo</v>
      </c>
      <c r="BE1466">
        <v>7.2</v>
      </c>
      <c r="BF1466" t="str">
        <f t="shared" si="752"/>
        <v>Alto</v>
      </c>
      <c r="BG1466">
        <v>1</v>
      </c>
      <c r="BH1466" t="str">
        <f t="shared" si="753"/>
        <v>Toma ECA</v>
      </c>
      <c r="BI1466">
        <v>1</v>
      </c>
      <c r="BJ1466" t="str">
        <f t="shared" si="754"/>
        <v>Toma ARB</v>
      </c>
      <c r="BK1466">
        <v>1</v>
      </c>
      <c r="BL1466" t="str">
        <f t="shared" si="755"/>
        <v>Toma diureticos</v>
      </c>
      <c r="BM1466">
        <v>1</v>
      </c>
      <c r="BN1466" t="str">
        <f t="shared" si="756"/>
        <v>Toma estatinas</v>
      </c>
      <c r="BO1466">
        <v>1</v>
      </c>
      <c r="BP1466" t="str">
        <f t="shared" si="757"/>
        <v>Enfermedad renal</v>
      </c>
      <c r="BQ1466">
        <v>1</v>
      </c>
      <c r="BR1466" t="str">
        <f t="shared" si="758"/>
        <v>Enfermedad cardiovascular</v>
      </c>
    </row>
    <row r="1467" spans="1:70" x14ac:dyDescent="0.25">
      <c r="A1467" t="s">
        <v>1467</v>
      </c>
      <c r="B1467">
        <v>56</v>
      </c>
      <c r="C1467" t="str">
        <f t="shared" si="729"/>
        <v>Adulto</v>
      </c>
      <c r="D1467" t="s">
        <v>1</v>
      </c>
      <c r="E1467">
        <v>29.4</v>
      </c>
      <c r="F1467" t="str">
        <f t="shared" si="730"/>
        <v>Sobrepeso</v>
      </c>
      <c r="G1467">
        <v>1</v>
      </c>
      <c r="H1467" t="str">
        <f t="shared" si="731"/>
        <v>Tiene herencia</v>
      </c>
      <c r="I1467">
        <v>173</v>
      </c>
      <c r="J1467">
        <v>90</v>
      </c>
      <c r="K1467">
        <v>103</v>
      </c>
      <c r="L1467" t="str">
        <f t="shared" si="732"/>
        <v>Taquicardia</v>
      </c>
      <c r="M1467">
        <v>47</v>
      </c>
      <c r="N1467" t="str">
        <f t="shared" si="733"/>
        <v>Intermedia</v>
      </c>
      <c r="O1467">
        <v>3</v>
      </c>
      <c r="P1467" t="str">
        <f t="shared" si="734"/>
        <v>Limitacion marcada</v>
      </c>
      <c r="Q1467">
        <v>1</v>
      </c>
      <c r="R1467" t="str">
        <f t="shared" si="735"/>
        <v>Tiene cetoacidosis</v>
      </c>
      <c r="S1467">
        <v>0</v>
      </c>
      <c r="T1467" t="str">
        <f t="shared" si="736"/>
        <v>No tiene Insuficiencia</v>
      </c>
      <c r="U1467">
        <v>1</v>
      </c>
      <c r="V1467" t="str">
        <f t="shared" si="737"/>
        <v>Hipertenso</v>
      </c>
      <c r="W1467">
        <v>3.5</v>
      </c>
      <c r="X1467" t="str">
        <f t="shared" si="726"/>
        <v>Alto</v>
      </c>
      <c r="Y1467">
        <v>84</v>
      </c>
      <c r="Z1467" t="str">
        <f t="shared" si="727"/>
        <v>Elevado</v>
      </c>
      <c r="AA1467">
        <v>56</v>
      </c>
      <c r="AB1467" t="str">
        <f t="shared" si="738"/>
        <v>Funcion disminuida moderada</v>
      </c>
      <c r="AC1467">
        <v>1622</v>
      </c>
      <c r="AD1467" t="str">
        <f t="shared" si="739"/>
        <v>Proteinuria</v>
      </c>
      <c r="AE1467">
        <v>1297</v>
      </c>
      <c r="AF1467" t="str">
        <f t="shared" si="740"/>
        <v>Macroalbuminuria</v>
      </c>
      <c r="AG1467">
        <v>725</v>
      </c>
      <c r="AH1467" t="str">
        <f t="shared" si="741"/>
        <v>Poliuria</v>
      </c>
      <c r="AI1467">
        <v>0</v>
      </c>
      <c r="AJ1467" t="str">
        <f t="shared" si="742"/>
        <v>No Diabetico</v>
      </c>
      <c r="AK1467">
        <v>168</v>
      </c>
      <c r="AL1467" t="str">
        <f t="shared" si="743"/>
        <v>Diabetes</v>
      </c>
      <c r="AM1467">
        <v>8</v>
      </c>
      <c r="AN1467" t="str">
        <f t="shared" si="744"/>
        <v>Diabetes</v>
      </c>
      <c r="AO1467">
        <v>277</v>
      </c>
      <c r="AP1467" t="str">
        <f t="shared" si="745"/>
        <v>Riesgo</v>
      </c>
      <c r="AQ1467">
        <v>162</v>
      </c>
      <c r="AR1467" t="str">
        <f t="shared" si="746"/>
        <v>Alto</v>
      </c>
      <c r="AS1467">
        <v>33</v>
      </c>
      <c r="AT1467" t="str">
        <f t="shared" si="747"/>
        <v>Bajo</v>
      </c>
      <c r="AU1467">
        <v>386</v>
      </c>
      <c r="AV1467" t="str">
        <f t="shared" si="748"/>
        <v>Alto</v>
      </c>
      <c r="AW1467">
        <v>128</v>
      </c>
      <c r="AX1467" t="str">
        <f t="shared" si="749"/>
        <v>Bajo</v>
      </c>
      <c r="AY1467">
        <v>5.4</v>
      </c>
      <c r="AZ1467" t="str">
        <f t="shared" si="750"/>
        <v>Alto</v>
      </c>
      <c r="BA1467">
        <v>10.199999999999999</v>
      </c>
      <c r="BB1467" t="str">
        <f t="shared" si="728"/>
        <v>Baja</v>
      </c>
      <c r="BC1467">
        <v>8.8000000000000007</v>
      </c>
      <c r="BD1467" t="str">
        <f t="shared" si="751"/>
        <v>Normal</v>
      </c>
      <c r="BE1467">
        <v>5.0999999999999996</v>
      </c>
      <c r="BF1467" t="str">
        <f t="shared" si="752"/>
        <v>Alto</v>
      </c>
      <c r="BG1467">
        <v>1</v>
      </c>
      <c r="BH1467" t="str">
        <f t="shared" si="753"/>
        <v>Toma ECA</v>
      </c>
      <c r="BI1467">
        <v>0</v>
      </c>
      <c r="BJ1467" t="str">
        <f t="shared" si="754"/>
        <v>No toma ARB</v>
      </c>
      <c r="BK1467">
        <v>1</v>
      </c>
      <c r="BL1467" t="str">
        <f t="shared" si="755"/>
        <v>Toma diureticos</v>
      </c>
      <c r="BM1467">
        <v>0</v>
      </c>
      <c r="BN1467" t="str">
        <f t="shared" si="756"/>
        <v>No toma estatinas</v>
      </c>
      <c r="BO1467">
        <v>1</v>
      </c>
      <c r="BP1467" t="str">
        <f t="shared" si="757"/>
        <v>Enfermedad renal</v>
      </c>
      <c r="BQ1467">
        <v>1</v>
      </c>
      <c r="BR1467" t="str">
        <f t="shared" si="758"/>
        <v>Enfermedad cardiovascular</v>
      </c>
    </row>
    <row r="1468" spans="1:70" x14ac:dyDescent="0.25">
      <c r="A1468" t="s">
        <v>1468</v>
      </c>
      <c r="B1468">
        <v>77</v>
      </c>
      <c r="C1468" t="str">
        <f t="shared" si="729"/>
        <v>Adulto Mayor</v>
      </c>
      <c r="D1468" t="s">
        <v>1</v>
      </c>
      <c r="E1468">
        <v>34.9</v>
      </c>
      <c r="F1468" t="str">
        <f t="shared" si="730"/>
        <v>Obesidad I</v>
      </c>
      <c r="G1468">
        <v>1</v>
      </c>
      <c r="H1468" t="str">
        <f t="shared" si="731"/>
        <v>Tiene herencia</v>
      </c>
      <c r="I1468">
        <v>158</v>
      </c>
      <c r="J1468">
        <v>90</v>
      </c>
      <c r="K1468">
        <v>75</v>
      </c>
      <c r="L1468" t="str">
        <f t="shared" si="732"/>
        <v>Normal</v>
      </c>
      <c r="M1468">
        <v>45</v>
      </c>
      <c r="N1468" t="str">
        <f t="shared" si="733"/>
        <v>Intermedia</v>
      </c>
      <c r="O1468">
        <v>3</v>
      </c>
      <c r="P1468" t="str">
        <f t="shared" si="734"/>
        <v>Limitacion marcada</v>
      </c>
      <c r="Q1468">
        <v>1</v>
      </c>
      <c r="R1468" t="str">
        <f t="shared" si="735"/>
        <v>Tiene cetoacidosis</v>
      </c>
      <c r="S1468">
        <v>1</v>
      </c>
      <c r="T1468" t="str">
        <f t="shared" si="736"/>
        <v>Tiene Insuficiencia</v>
      </c>
      <c r="U1468">
        <v>1</v>
      </c>
      <c r="V1468" t="str">
        <f t="shared" si="737"/>
        <v>Hipertenso</v>
      </c>
      <c r="W1468">
        <v>4.0999999999999996</v>
      </c>
      <c r="X1468" t="str">
        <f t="shared" si="726"/>
        <v>Alto</v>
      </c>
      <c r="Y1468">
        <v>72</v>
      </c>
      <c r="Z1468" t="str">
        <f t="shared" si="727"/>
        <v>Elevado</v>
      </c>
      <c r="AA1468">
        <v>29</v>
      </c>
      <c r="AB1468" t="str">
        <f t="shared" si="738"/>
        <v>Dismucion grave</v>
      </c>
      <c r="AC1468">
        <v>789</v>
      </c>
      <c r="AD1468" t="str">
        <f t="shared" si="739"/>
        <v>Proteinuria</v>
      </c>
      <c r="AE1468">
        <v>552</v>
      </c>
      <c r="AF1468" t="str">
        <f t="shared" si="740"/>
        <v>Macroalbuminuria</v>
      </c>
      <c r="AG1468">
        <v>538</v>
      </c>
      <c r="AH1468" t="str">
        <f t="shared" si="741"/>
        <v>Poliuria</v>
      </c>
      <c r="AI1468">
        <v>0</v>
      </c>
      <c r="AJ1468" t="str">
        <f t="shared" si="742"/>
        <v>No Diabetico</v>
      </c>
      <c r="AK1468">
        <v>166</v>
      </c>
      <c r="AL1468" t="str">
        <f t="shared" si="743"/>
        <v>Diabetes</v>
      </c>
      <c r="AM1468">
        <v>7.1</v>
      </c>
      <c r="AN1468" t="str">
        <f t="shared" si="744"/>
        <v>Diabetes</v>
      </c>
      <c r="AO1468">
        <v>295</v>
      </c>
      <c r="AP1468" t="str">
        <f t="shared" si="745"/>
        <v>Riesgo</v>
      </c>
      <c r="AQ1468">
        <v>204</v>
      </c>
      <c r="AR1468" t="str">
        <f t="shared" si="746"/>
        <v>Muy alto</v>
      </c>
      <c r="AS1468">
        <v>40</v>
      </c>
      <c r="AT1468" t="str">
        <f t="shared" si="747"/>
        <v>Bajo</v>
      </c>
      <c r="AU1468">
        <v>362</v>
      </c>
      <c r="AV1468" t="str">
        <f t="shared" si="748"/>
        <v>Alto</v>
      </c>
      <c r="AW1468">
        <v>133</v>
      </c>
      <c r="AX1468" t="str">
        <f t="shared" si="749"/>
        <v>Bajo</v>
      </c>
      <c r="AY1468">
        <v>6.7</v>
      </c>
      <c r="AZ1468" t="str">
        <f t="shared" si="750"/>
        <v>Alto</v>
      </c>
      <c r="BA1468">
        <v>7.8</v>
      </c>
      <c r="BB1468" t="str">
        <f t="shared" si="728"/>
        <v>Baja</v>
      </c>
      <c r="BC1468">
        <v>9</v>
      </c>
      <c r="BD1468" t="str">
        <f t="shared" si="751"/>
        <v>Normal</v>
      </c>
      <c r="BE1468">
        <v>7.2</v>
      </c>
      <c r="BF1468" t="str">
        <f t="shared" si="752"/>
        <v>Alto</v>
      </c>
      <c r="BG1468">
        <v>1</v>
      </c>
      <c r="BH1468" t="str">
        <f t="shared" si="753"/>
        <v>Toma ECA</v>
      </c>
      <c r="BI1468">
        <v>1</v>
      </c>
      <c r="BJ1468" t="str">
        <f t="shared" si="754"/>
        <v>Toma ARB</v>
      </c>
      <c r="BK1468">
        <v>1</v>
      </c>
      <c r="BL1468" t="str">
        <f t="shared" si="755"/>
        <v>Toma diureticos</v>
      </c>
      <c r="BM1468">
        <v>1</v>
      </c>
      <c r="BN1468" t="str">
        <f t="shared" si="756"/>
        <v>Toma estatinas</v>
      </c>
      <c r="BO1468">
        <v>1</v>
      </c>
      <c r="BP1468" t="str">
        <f t="shared" si="757"/>
        <v>Enfermedad renal</v>
      </c>
      <c r="BQ1468">
        <v>1</v>
      </c>
      <c r="BR1468" t="str">
        <f t="shared" si="758"/>
        <v>Enfermedad cardiovascular</v>
      </c>
    </row>
    <row r="1469" spans="1:70" x14ac:dyDescent="0.25">
      <c r="A1469" t="s">
        <v>1469</v>
      </c>
      <c r="B1469">
        <v>63</v>
      </c>
      <c r="C1469" t="str">
        <f t="shared" si="729"/>
        <v>Adulto Mayor</v>
      </c>
      <c r="D1469" t="s">
        <v>1</v>
      </c>
      <c r="E1469">
        <v>38.4</v>
      </c>
      <c r="F1469" t="str">
        <f t="shared" si="730"/>
        <v>Obesidad II</v>
      </c>
      <c r="G1469">
        <v>0</v>
      </c>
      <c r="H1469" t="str">
        <f t="shared" si="731"/>
        <v>No tiene herencia</v>
      </c>
      <c r="I1469">
        <v>142</v>
      </c>
      <c r="J1469">
        <v>104</v>
      </c>
      <c r="K1469">
        <v>85</v>
      </c>
      <c r="L1469" t="str">
        <f t="shared" si="732"/>
        <v>Normal</v>
      </c>
      <c r="M1469">
        <v>26</v>
      </c>
      <c r="N1469" t="str">
        <f t="shared" si="733"/>
        <v>Reducida</v>
      </c>
      <c r="O1469">
        <v>3</v>
      </c>
      <c r="P1469" t="str">
        <f t="shared" si="734"/>
        <v>Limitacion marcada</v>
      </c>
      <c r="Q1469">
        <v>1</v>
      </c>
      <c r="R1469" t="str">
        <f t="shared" si="735"/>
        <v>Tiene cetoacidosis</v>
      </c>
      <c r="S1469">
        <v>1</v>
      </c>
      <c r="T1469" t="str">
        <f t="shared" si="736"/>
        <v>Tiene Insuficiencia</v>
      </c>
      <c r="U1469">
        <v>1</v>
      </c>
      <c r="V1469" t="str">
        <f t="shared" si="737"/>
        <v>Hipertenso</v>
      </c>
      <c r="W1469">
        <v>3.2</v>
      </c>
      <c r="X1469" t="str">
        <f t="shared" si="726"/>
        <v>Alto</v>
      </c>
      <c r="Y1469">
        <v>80</v>
      </c>
      <c r="Z1469" t="str">
        <f t="shared" si="727"/>
        <v>Elevado</v>
      </c>
      <c r="AA1469">
        <v>55</v>
      </c>
      <c r="AB1469" t="str">
        <f t="shared" si="738"/>
        <v>Funcion disminuida moderada</v>
      </c>
      <c r="AC1469">
        <v>658</v>
      </c>
      <c r="AD1469" t="str">
        <f t="shared" si="739"/>
        <v>Proteinuria</v>
      </c>
      <c r="AE1469">
        <v>460</v>
      </c>
      <c r="AF1469" t="str">
        <f t="shared" si="740"/>
        <v>Macroalbuminuria</v>
      </c>
      <c r="AG1469">
        <v>538</v>
      </c>
      <c r="AH1469" t="str">
        <f t="shared" si="741"/>
        <v>Poliuria</v>
      </c>
      <c r="AI1469">
        <v>1</v>
      </c>
      <c r="AJ1469" t="str">
        <f t="shared" si="742"/>
        <v>Diabetico</v>
      </c>
      <c r="AK1469">
        <v>162</v>
      </c>
      <c r="AL1469" t="str">
        <f t="shared" si="743"/>
        <v>Diabetes</v>
      </c>
      <c r="AM1469">
        <v>8.1</v>
      </c>
      <c r="AN1469" t="str">
        <f t="shared" si="744"/>
        <v>Diabetes</v>
      </c>
      <c r="AO1469">
        <v>275</v>
      </c>
      <c r="AP1469" t="str">
        <f t="shared" si="745"/>
        <v>Riesgo</v>
      </c>
      <c r="AQ1469">
        <v>147</v>
      </c>
      <c r="AR1469" t="str">
        <f t="shared" si="746"/>
        <v>Limite alto</v>
      </c>
      <c r="AS1469">
        <v>39</v>
      </c>
      <c r="AT1469" t="str">
        <f t="shared" si="747"/>
        <v>Bajo</v>
      </c>
      <c r="AU1469">
        <v>366</v>
      </c>
      <c r="AV1469" t="str">
        <f t="shared" si="748"/>
        <v>Alto</v>
      </c>
      <c r="AW1469">
        <v>132</v>
      </c>
      <c r="AX1469" t="str">
        <f t="shared" si="749"/>
        <v>Bajo</v>
      </c>
      <c r="AY1469">
        <v>6.7</v>
      </c>
      <c r="AZ1469" t="str">
        <f t="shared" si="750"/>
        <v>Alto</v>
      </c>
      <c r="BA1469">
        <v>9.4</v>
      </c>
      <c r="BB1469" t="str">
        <f t="shared" si="728"/>
        <v>Baja</v>
      </c>
      <c r="BC1469">
        <v>8</v>
      </c>
      <c r="BD1469" t="str">
        <f t="shared" si="751"/>
        <v>Bajo</v>
      </c>
      <c r="BE1469">
        <v>6.1</v>
      </c>
      <c r="BF1469" t="str">
        <f t="shared" si="752"/>
        <v>Alto</v>
      </c>
      <c r="BG1469">
        <v>1</v>
      </c>
      <c r="BH1469" t="str">
        <f t="shared" si="753"/>
        <v>Toma ECA</v>
      </c>
      <c r="BI1469">
        <v>1</v>
      </c>
      <c r="BJ1469" t="str">
        <f t="shared" si="754"/>
        <v>Toma ARB</v>
      </c>
      <c r="BK1469">
        <v>0</v>
      </c>
      <c r="BL1469" t="str">
        <f t="shared" si="755"/>
        <v>No toma diureticos</v>
      </c>
      <c r="BM1469">
        <v>1</v>
      </c>
      <c r="BN1469" t="str">
        <f t="shared" si="756"/>
        <v>Toma estatinas</v>
      </c>
      <c r="BO1469">
        <v>1</v>
      </c>
      <c r="BP1469" t="str">
        <f t="shared" si="757"/>
        <v>Enfermedad renal</v>
      </c>
      <c r="BQ1469">
        <v>1</v>
      </c>
      <c r="BR1469" t="str">
        <f t="shared" si="758"/>
        <v>Enfermedad cardiovascular</v>
      </c>
    </row>
    <row r="1470" spans="1:70" x14ac:dyDescent="0.25">
      <c r="A1470" t="s">
        <v>1470</v>
      </c>
      <c r="B1470">
        <v>55</v>
      </c>
      <c r="C1470" t="str">
        <f t="shared" si="729"/>
        <v>Adulto</v>
      </c>
      <c r="D1470" t="s">
        <v>6</v>
      </c>
      <c r="E1470">
        <v>21.6</v>
      </c>
      <c r="F1470" t="str">
        <f t="shared" si="730"/>
        <v>Peso Normal</v>
      </c>
      <c r="G1470">
        <v>0</v>
      </c>
      <c r="H1470" t="str">
        <f t="shared" si="731"/>
        <v>No tiene herencia</v>
      </c>
      <c r="I1470">
        <v>103</v>
      </c>
      <c r="J1470">
        <v>68</v>
      </c>
      <c r="K1470">
        <v>81</v>
      </c>
      <c r="L1470" t="str">
        <f t="shared" si="732"/>
        <v>Normal</v>
      </c>
      <c r="M1470">
        <v>51</v>
      </c>
      <c r="N1470" t="str">
        <f t="shared" si="733"/>
        <v>Normal</v>
      </c>
      <c r="O1470">
        <v>1</v>
      </c>
      <c r="P1470" t="str">
        <f t="shared" si="734"/>
        <v>Sin limitaciones</v>
      </c>
      <c r="Q1470">
        <v>0</v>
      </c>
      <c r="R1470" t="str">
        <f t="shared" si="735"/>
        <v>No tiene cetoacidosis</v>
      </c>
      <c r="S1470">
        <v>0</v>
      </c>
      <c r="T1470" t="str">
        <f t="shared" si="736"/>
        <v>No tiene Insuficiencia</v>
      </c>
      <c r="U1470">
        <v>0</v>
      </c>
      <c r="V1470" t="str">
        <f t="shared" si="737"/>
        <v>Normotenso</v>
      </c>
      <c r="W1470">
        <v>1.1000000000000001</v>
      </c>
      <c r="X1470" t="str">
        <f t="shared" si="726"/>
        <v>Alto</v>
      </c>
      <c r="Y1470">
        <v>21</v>
      </c>
      <c r="Z1470" t="str">
        <f t="shared" si="727"/>
        <v>Normal</v>
      </c>
      <c r="AA1470">
        <v>66</v>
      </c>
      <c r="AB1470" t="str">
        <f t="shared" si="738"/>
        <v>Funcion disminuida</v>
      </c>
      <c r="AC1470">
        <v>21</v>
      </c>
      <c r="AD1470" t="str">
        <f t="shared" si="739"/>
        <v>Normal</v>
      </c>
      <c r="AE1470">
        <v>14</v>
      </c>
      <c r="AF1470" t="str">
        <f t="shared" si="740"/>
        <v>Normal</v>
      </c>
      <c r="AG1470">
        <v>1105</v>
      </c>
      <c r="AH1470" t="str">
        <f t="shared" si="741"/>
        <v>Poliuria</v>
      </c>
      <c r="AI1470">
        <v>1</v>
      </c>
      <c r="AJ1470" t="str">
        <f t="shared" si="742"/>
        <v>Diabetico</v>
      </c>
      <c r="AK1470">
        <v>109</v>
      </c>
      <c r="AL1470" t="str">
        <f t="shared" si="743"/>
        <v>Prediabetes</v>
      </c>
      <c r="AM1470">
        <v>5.5</v>
      </c>
      <c r="AN1470" t="str">
        <f t="shared" si="744"/>
        <v>Normal</v>
      </c>
      <c r="AO1470">
        <v>158</v>
      </c>
      <c r="AP1470" t="str">
        <f t="shared" si="745"/>
        <v>Normal</v>
      </c>
      <c r="AQ1470">
        <v>91</v>
      </c>
      <c r="AR1470" t="str">
        <f t="shared" si="746"/>
        <v>Normal</v>
      </c>
      <c r="AS1470">
        <v>56</v>
      </c>
      <c r="AT1470" t="str">
        <f t="shared" si="747"/>
        <v>Bajo</v>
      </c>
      <c r="AU1470">
        <v>159</v>
      </c>
      <c r="AV1470" t="str">
        <f t="shared" si="748"/>
        <v>Alto</v>
      </c>
      <c r="AW1470">
        <v>139</v>
      </c>
      <c r="AX1470" t="str">
        <f t="shared" si="749"/>
        <v>Normal</v>
      </c>
      <c r="AY1470">
        <v>4.7</v>
      </c>
      <c r="AZ1470" t="str">
        <f t="shared" si="750"/>
        <v>Normal</v>
      </c>
      <c r="BA1470">
        <v>14.8</v>
      </c>
      <c r="BB1470" t="str">
        <f t="shared" si="728"/>
        <v>Normal</v>
      </c>
      <c r="BC1470">
        <v>8.6</v>
      </c>
      <c r="BD1470" t="str">
        <f t="shared" si="751"/>
        <v>Normal</v>
      </c>
      <c r="BE1470">
        <v>3.5</v>
      </c>
      <c r="BF1470" t="str">
        <f t="shared" si="752"/>
        <v>Normal</v>
      </c>
      <c r="BG1470">
        <v>0</v>
      </c>
      <c r="BH1470" t="str">
        <f t="shared" si="753"/>
        <v>No Toma ECA</v>
      </c>
      <c r="BI1470">
        <v>0</v>
      </c>
      <c r="BJ1470" t="str">
        <f t="shared" si="754"/>
        <v>No toma ARB</v>
      </c>
      <c r="BK1470">
        <v>1</v>
      </c>
      <c r="BL1470" t="str">
        <f t="shared" si="755"/>
        <v>Toma diureticos</v>
      </c>
      <c r="BM1470">
        <v>1</v>
      </c>
      <c r="BN1470" t="str">
        <f t="shared" si="756"/>
        <v>Toma estatinas</v>
      </c>
      <c r="BO1470">
        <v>0</v>
      </c>
      <c r="BP1470" t="str">
        <f t="shared" si="757"/>
        <v>Sano</v>
      </c>
      <c r="BQ1470">
        <v>1</v>
      </c>
      <c r="BR1470" t="str">
        <f t="shared" si="758"/>
        <v>Enfermedad cardiovascular</v>
      </c>
    </row>
    <row r="1471" spans="1:70" x14ac:dyDescent="0.25">
      <c r="A1471" t="s">
        <v>1471</v>
      </c>
      <c r="B1471">
        <v>84</v>
      </c>
      <c r="C1471" t="str">
        <f t="shared" si="729"/>
        <v>Adulto Mayor</v>
      </c>
      <c r="D1471" t="s">
        <v>6</v>
      </c>
      <c r="E1471">
        <v>35.5</v>
      </c>
      <c r="F1471" t="str">
        <f t="shared" si="730"/>
        <v>Obesidad II</v>
      </c>
      <c r="G1471">
        <v>1</v>
      </c>
      <c r="H1471" t="str">
        <f t="shared" si="731"/>
        <v>Tiene herencia</v>
      </c>
      <c r="I1471">
        <v>186</v>
      </c>
      <c r="J1471">
        <v>100</v>
      </c>
      <c r="K1471">
        <v>97</v>
      </c>
      <c r="L1471" t="str">
        <f t="shared" si="732"/>
        <v>Normal</v>
      </c>
      <c r="M1471">
        <v>50</v>
      </c>
      <c r="N1471" t="str">
        <f t="shared" si="733"/>
        <v>Normal</v>
      </c>
      <c r="O1471">
        <v>2</v>
      </c>
      <c r="P1471" t="str">
        <f t="shared" si="734"/>
        <v>Ligera limitaciones</v>
      </c>
      <c r="Q1471">
        <v>1</v>
      </c>
      <c r="R1471" t="str">
        <f t="shared" si="735"/>
        <v>Tiene cetoacidosis</v>
      </c>
      <c r="S1471">
        <v>1</v>
      </c>
      <c r="T1471" t="str">
        <f t="shared" si="736"/>
        <v>Tiene Insuficiencia</v>
      </c>
      <c r="U1471">
        <v>1</v>
      </c>
      <c r="V1471" t="str">
        <f t="shared" si="737"/>
        <v>Hipertenso</v>
      </c>
      <c r="W1471">
        <v>3.1</v>
      </c>
      <c r="X1471" t="str">
        <f t="shared" si="726"/>
        <v>Alto</v>
      </c>
      <c r="Y1471">
        <v>65</v>
      </c>
      <c r="Z1471" t="str">
        <f t="shared" si="727"/>
        <v>Elevado</v>
      </c>
      <c r="AA1471">
        <v>17</v>
      </c>
      <c r="AB1471" t="str">
        <f t="shared" si="738"/>
        <v>Dismucion grave</v>
      </c>
      <c r="AC1471">
        <v>1983</v>
      </c>
      <c r="AD1471" t="str">
        <f t="shared" si="739"/>
        <v>Proteinuria</v>
      </c>
      <c r="AE1471">
        <v>1586</v>
      </c>
      <c r="AF1471" t="str">
        <f t="shared" si="740"/>
        <v>Macroalbuminuria</v>
      </c>
      <c r="AG1471">
        <v>892</v>
      </c>
      <c r="AH1471" t="str">
        <f t="shared" si="741"/>
        <v>Poliuria</v>
      </c>
      <c r="AI1471">
        <v>1</v>
      </c>
      <c r="AJ1471" t="str">
        <f t="shared" si="742"/>
        <v>Diabetico</v>
      </c>
      <c r="AK1471">
        <v>179</v>
      </c>
      <c r="AL1471" t="str">
        <f t="shared" si="743"/>
        <v>Diabetes</v>
      </c>
      <c r="AM1471">
        <v>8.6</v>
      </c>
      <c r="AN1471" t="str">
        <f t="shared" si="744"/>
        <v>Diabetes</v>
      </c>
      <c r="AO1471">
        <v>255</v>
      </c>
      <c r="AP1471" t="str">
        <f t="shared" si="745"/>
        <v>Riesgo</v>
      </c>
      <c r="AQ1471">
        <v>160</v>
      </c>
      <c r="AR1471" t="str">
        <f t="shared" si="746"/>
        <v>Alto</v>
      </c>
      <c r="AS1471">
        <v>45</v>
      </c>
      <c r="AT1471" t="str">
        <f t="shared" si="747"/>
        <v>Bajo</v>
      </c>
      <c r="AU1471">
        <v>266</v>
      </c>
      <c r="AV1471" t="str">
        <f t="shared" si="748"/>
        <v>Alto</v>
      </c>
      <c r="AW1471">
        <v>138</v>
      </c>
      <c r="AX1471" t="str">
        <f t="shared" si="749"/>
        <v>Normal</v>
      </c>
      <c r="AY1471">
        <v>5.8</v>
      </c>
      <c r="AZ1471" t="str">
        <f t="shared" si="750"/>
        <v>Alto</v>
      </c>
      <c r="BA1471">
        <v>8</v>
      </c>
      <c r="BB1471" t="str">
        <f t="shared" si="728"/>
        <v>Baja</v>
      </c>
      <c r="BC1471">
        <v>8.4</v>
      </c>
      <c r="BD1471" t="str">
        <f t="shared" si="751"/>
        <v>Bajo</v>
      </c>
      <c r="BE1471">
        <v>4.9000000000000004</v>
      </c>
      <c r="BF1471" t="str">
        <f t="shared" si="752"/>
        <v>Alto</v>
      </c>
      <c r="BG1471">
        <v>0</v>
      </c>
      <c r="BH1471" t="str">
        <f t="shared" si="753"/>
        <v>No Toma ECA</v>
      </c>
      <c r="BI1471">
        <v>1</v>
      </c>
      <c r="BJ1471" t="str">
        <f t="shared" si="754"/>
        <v>Toma ARB</v>
      </c>
      <c r="BK1471">
        <v>1</v>
      </c>
      <c r="BL1471" t="str">
        <f t="shared" si="755"/>
        <v>Toma diureticos</v>
      </c>
      <c r="BM1471">
        <v>1</v>
      </c>
      <c r="BN1471" t="str">
        <f t="shared" si="756"/>
        <v>Toma estatinas</v>
      </c>
      <c r="BO1471">
        <v>1</v>
      </c>
      <c r="BP1471" t="str">
        <f t="shared" si="757"/>
        <v>Enfermedad renal</v>
      </c>
      <c r="BQ1471">
        <v>1</v>
      </c>
      <c r="BR1471" t="str">
        <f t="shared" si="758"/>
        <v>Enfermedad cardiovascular</v>
      </c>
    </row>
    <row r="1472" spans="1:70" x14ac:dyDescent="0.25">
      <c r="A1472" t="s">
        <v>1472</v>
      </c>
      <c r="B1472">
        <v>71</v>
      </c>
      <c r="C1472" t="str">
        <f t="shared" si="729"/>
        <v>Adulto Mayor</v>
      </c>
      <c r="D1472" t="s">
        <v>6</v>
      </c>
      <c r="E1472">
        <v>37.9</v>
      </c>
      <c r="F1472" t="str">
        <f t="shared" si="730"/>
        <v>Obesidad II</v>
      </c>
      <c r="G1472">
        <v>0</v>
      </c>
      <c r="H1472" t="str">
        <f t="shared" si="731"/>
        <v>No tiene herencia</v>
      </c>
      <c r="I1472">
        <v>161</v>
      </c>
      <c r="J1472">
        <v>98</v>
      </c>
      <c r="K1472">
        <v>98</v>
      </c>
      <c r="L1472" t="str">
        <f t="shared" si="732"/>
        <v>Normal</v>
      </c>
      <c r="M1472">
        <v>47</v>
      </c>
      <c r="N1472" t="str">
        <f t="shared" si="733"/>
        <v>Intermedia</v>
      </c>
      <c r="O1472">
        <v>2</v>
      </c>
      <c r="P1472" t="str">
        <f t="shared" si="734"/>
        <v>Ligera limitaciones</v>
      </c>
      <c r="Q1472">
        <v>0</v>
      </c>
      <c r="R1472" t="str">
        <f t="shared" si="735"/>
        <v>No tiene cetoacidosis</v>
      </c>
      <c r="S1472">
        <v>0</v>
      </c>
      <c r="T1472" t="str">
        <f t="shared" si="736"/>
        <v>No tiene Insuficiencia</v>
      </c>
      <c r="U1472">
        <v>1</v>
      </c>
      <c r="V1472" t="str">
        <f t="shared" si="737"/>
        <v>Hipertenso</v>
      </c>
      <c r="W1472">
        <v>3</v>
      </c>
      <c r="X1472" t="str">
        <f t="shared" si="726"/>
        <v>Alto</v>
      </c>
      <c r="Y1472">
        <v>113</v>
      </c>
      <c r="Z1472" t="str">
        <f t="shared" si="727"/>
        <v>Riesgo</v>
      </c>
      <c r="AA1472">
        <v>16</v>
      </c>
      <c r="AB1472" t="str">
        <f t="shared" si="738"/>
        <v>Dismucion grave</v>
      </c>
      <c r="AC1472">
        <v>1899</v>
      </c>
      <c r="AD1472" t="str">
        <f t="shared" si="739"/>
        <v>Proteinuria</v>
      </c>
      <c r="AE1472">
        <v>1329</v>
      </c>
      <c r="AF1472" t="str">
        <f t="shared" si="740"/>
        <v>Macroalbuminuria</v>
      </c>
      <c r="AG1472">
        <v>385</v>
      </c>
      <c r="AH1472" t="str">
        <f t="shared" si="741"/>
        <v>Oliguria</v>
      </c>
      <c r="AI1472">
        <v>1</v>
      </c>
      <c r="AJ1472" t="str">
        <f t="shared" si="742"/>
        <v>Diabetico</v>
      </c>
      <c r="AK1472">
        <v>140</v>
      </c>
      <c r="AL1472" t="str">
        <f t="shared" si="743"/>
        <v>Diabetes</v>
      </c>
      <c r="AM1472">
        <v>9.6999999999999993</v>
      </c>
      <c r="AN1472" t="str">
        <f t="shared" si="744"/>
        <v>Diabetes</v>
      </c>
      <c r="AO1472">
        <v>254</v>
      </c>
      <c r="AP1472" t="str">
        <f t="shared" si="745"/>
        <v>Riesgo</v>
      </c>
      <c r="AQ1472">
        <v>189</v>
      </c>
      <c r="AR1472" t="str">
        <f t="shared" si="746"/>
        <v>Alto</v>
      </c>
      <c r="AS1472">
        <v>27</v>
      </c>
      <c r="AT1472" t="str">
        <f t="shared" si="747"/>
        <v>Bajo</v>
      </c>
      <c r="AU1472">
        <v>184</v>
      </c>
      <c r="AV1472" t="str">
        <f t="shared" si="748"/>
        <v>Alto</v>
      </c>
      <c r="AW1472">
        <v>139</v>
      </c>
      <c r="AX1472" t="str">
        <f t="shared" si="749"/>
        <v>Normal</v>
      </c>
      <c r="AY1472">
        <v>6.5</v>
      </c>
      <c r="AZ1472" t="str">
        <f t="shared" si="750"/>
        <v>Alto</v>
      </c>
      <c r="BA1472">
        <v>8</v>
      </c>
      <c r="BB1472" t="str">
        <f t="shared" si="728"/>
        <v>Baja</v>
      </c>
      <c r="BC1472">
        <v>8.3000000000000007</v>
      </c>
      <c r="BD1472" t="str">
        <f t="shared" si="751"/>
        <v>Bajo</v>
      </c>
      <c r="BE1472">
        <v>5.4</v>
      </c>
      <c r="BF1472" t="str">
        <f t="shared" si="752"/>
        <v>Alto</v>
      </c>
      <c r="BG1472">
        <v>1</v>
      </c>
      <c r="BH1472" t="str">
        <f t="shared" si="753"/>
        <v>Toma ECA</v>
      </c>
      <c r="BI1472">
        <v>0</v>
      </c>
      <c r="BJ1472" t="str">
        <f t="shared" si="754"/>
        <v>No toma ARB</v>
      </c>
      <c r="BK1472">
        <v>1</v>
      </c>
      <c r="BL1472" t="str">
        <f t="shared" si="755"/>
        <v>Toma diureticos</v>
      </c>
      <c r="BM1472">
        <v>0</v>
      </c>
      <c r="BN1472" t="str">
        <f t="shared" si="756"/>
        <v>No toma estatinas</v>
      </c>
      <c r="BO1472">
        <v>1</v>
      </c>
      <c r="BP1472" t="str">
        <f t="shared" si="757"/>
        <v>Enfermedad renal</v>
      </c>
      <c r="BQ1472">
        <v>1</v>
      </c>
      <c r="BR1472" t="str">
        <f t="shared" si="758"/>
        <v>Enfermedad cardiovascular</v>
      </c>
    </row>
    <row r="1473" spans="1:70" x14ac:dyDescent="0.25">
      <c r="A1473" t="s">
        <v>1473</v>
      </c>
      <c r="B1473">
        <v>80</v>
      </c>
      <c r="C1473" t="str">
        <f t="shared" si="729"/>
        <v>Adulto Mayor</v>
      </c>
      <c r="D1473" t="s">
        <v>1</v>
      </c>
      <c r="E1473">
        <v>29.4</v>
      </c>
      <c r="F1473" t="str">
        <f t="shared" si="730"/>
        <v>Sobrepeso</v>
      </c>
      <c r="G1473">
        <v>1</v>
      </c>
      <c r="H1473" t="str">
        <f t="shared" si="731"/>
        <v>Tiene herencia</v>
      </c>
      <c r="I1473">
        <v>140</v>
      </c>
      <c r="J1473">
        <v>104</v>
      </c>
      <c r="K1473">
        <v>78</v>
      </c>
      <c r="L1473" t="str">
        <f t="shared" si="732"/>
        <v>Normal</v>
      </c>
      <c r="M1473">
        <v>40</v>
      </c>
      <c r="N1473" t="str">
        <f t="shared" si="733"/>
        <v>Reducida</v>
      </c>
      <c r="O1473">
        <v>3</v>
      </c>
      <c r="P1473" t="str">
        <f t="shared" si="734"/>
        <v>Limitacion marcada</v>
      </c>
      <c r="Q1473">
        <v>0</v>
      </c>
      <c r="R1473" t="str">
        <f t="shared" si="735"/>
        <v>No tiene cetoacidosis</v>
      </c>
      <c r="S1473">
        <v>0</v>
      </c>
      <c r="T1473" t="str">
        <f t="shared" si="736"/>
        <v>No tiene Insuficiencia</v>
      </c>
      <c r="U1473">
        <v>1</v>
      </c>
      <c r="V1473" t="str">
        <f t="shared" si="737"/>
        <v>Hipertenso</v>
      </c>
      <c r="W1473">
        <v>3.5</v>
      </c>
      <c r="X1473" t="str">
        <f t="shared" si="726"/>
        <v>Alto</v>
      </c>
      <c r="Y1473">
        <v>71</v>
      </c>
      <c r="Z1473" t="str">
        <f t="shared" si="727"/>
        <v>Elevado</v>
      </c>
      <c r="AA1473">
        <v>43</v>
      </c>
      <c r="AB1473" t="str">
        <f t="shared" si="738"/>
        <v>Funcion disminuida moderada</v>
      </c>
      <c r="AC1473">
        <v>2295</v>
      </c>
      <c r="AD1473" t="str">
        <f t="shared" si="739"/>
        <v>Proteinuria</v>
      </c>
      <c r="AE1473">
        <v>2065</v>
      </c>
      <c r="AF1473" t="str">
        <f t="shared" si="740"/>
        <v>Macroalbuminuria</v>
      </c>
      <c r="AG1473">
        <v>805</v>
      </c>
      <c r="AH1473" t="str">
        <f t="shared" si="741"/>
        <v>Poliuria</v>
      </c>
      <c r="AI1473">
        <v>1</v>
      </c>
      <c r="AJ1473" t="str">
        <f t="shared" si="742"/>
        <v>Diabetico</v>
      </c>
      <c r="AK1473">
        <v>171</v>
      </c>
      <c r="AL1473" t="str">
        <f t="shared" si="743"/>
        <v>Diabetes</v>
      </c>
      <c r="AM1473">
        <v>9.4</v>
      </c>
      <c r="AN1473" t="str">
        <f t="shared" si="744"/>
        <v>Diabetes</v>
      </c>
      <c r="AO1473">
        <v>314</v>
      </c>
      <c r="AP1473" t="str">
        <f t="shared" si="745"/>
        <v>Riesgo</v>
      </c>
      <c r="AQ1473">
        <v>210</v>
      </c>
      <c r="AR1473" t="str">
        <f t="shared" si="746"/>
        <v>Muy alto</v>
      </c>
      <c r="AS1473">
        <v>27</v>
      </c>
      <c r="AT1473" t="str">
        <f t="shared" si="747"/>
        <v>Bajo</v>
      </c>
      <c r="AU1473">
        <v>423</v>
      </c>
      <c r="AV1473" t="str">
        <f t="shared" si="748"/>
        <v>Alto</v>
      </c>
      <c r="AW1473">
        <v>133</v>
      </c>
      <c r="AX1473" t="str">
        <f t="shared" si="749"/>
        <v>Bajo</v>
      </c>
      <c r="AY1473">
        <v>5.3</v>
      </c>
      <c r="AZ1473" t="str">
        <f t="shared" si="750"/>
        <v>Alto</v>
      </c>
      <c r="BA1473">
        <v>8.9</v>
      </c>
      <c r="BB1473" t="str">
        <f t="shared" si="728"/>
        <v>Baja</v>
      </c>
      <c r="BC1473">
        <v>8</v>
      </c>
      <c r="BD1473" t="str">
        <f t="shared" si="751"/>
        <v>Bajo</v>
      </c>
      <c r="BE1473">
        <v>5.6</v>
      </c>
      <c r="BF1473" t="str">
        <f t="shared" si="752"/>
        <v>Alto</v>
      </c>
      <c r="BG1473">
        <v>1</v>
      </c>
      <c r="BH1473" t="str">
        <f t="shared" si="753"/>
        <v>Toma ECA</v>
      </c>
      <c r="BI1473">
        <v>0</v>
      </c>
      <c r="BJ1473" t="str">
        <f t="shared" si="754"/>
        <v>No toma ARB</v>
      </c>
      <c r="BK1473">
        <v>1</v>
      </c>
      <c r="BL1473" t="str">
        <f t="shared" si="755"/>
        <v>Toma diureticos</v>
      </c>
      <c r="BM1473">
        <v>1</v>
      </c>
      <c r="BN1473" t="str">
        <f t="shared" si="756"/>
        <v>Toma estatinas</v>
      </c>
      <c r="BO1473">
        <v>1</v>
      </c>
      <c r="BP1473" t="str">
        <f t="shared" si="757"/>
        <v>Enfermedad renal</v>
      </c>
      <c r="BQ1473">
        <v>0</v>
      </c>
      <c r="BR1473" t="str">
        <f t="shared" si="758"/>
        <v>Sano</v>
      </c>
    </row>
    <row r="1474" spans="1:70" x14ac:dyDescent="0.25">
      <c r="A1474" t="s">
        <v>1474</v>
      </c>
      <c r="B1474">
        <v>40</v>
      </c>
      <c r="C1474" t="str">
        <f t="shared" si="729"/>
        <v>Adulto</v>
      </c>
      <c r="D1474" t="s">
        <v>6</v>
      </c>
      <c r="E1474">
        <v>29.4</v>
      </c>
      <c r="F1474" t="str">
        <f t="shared" si="730"/>
        <v>Sobrepeso</v>
      </c>
      <c r="G1474">
        <v>1</v>
      </c>
      <c r="H1474" t="str">
        <f t="shared" si="731"/>
        <v>Tiene herencia</v>
      </c>
      <c r="I1474">
        <v>127</v>
      </c>
      <c r="J1474">
        <v>75</v>
      </c>
      <c r="K1474">
        <v>67</v>
      </c>
      <c r="L1474" t="str">
        <f t="shared" si="732"/>
        <v>Normal</v>
      </c>
      <c r="M1474">
        <v>60</v>
      </c>
      <c r="N1474" t="str">
        <f t="shared" si="733"/>
        <v>Normal</v>
      </c>
      <c r="O1474">
        <v>2</v>
      </c>
      <c r="P1474" t="str">
        <f t="shared" si="734"/>
        <v>Ligera limitaciones</v>
      </c>
      <c r="Q1474">
        <v>0</v>
      </c>
      <c r="R1474" t="str">
        <f t="shared" si="735"/>
        <v>No tiene cetoacidosis</v>
      </c>
      <c r="S1474">
        <v>0</v>
      </c>
      <c r="T1474" t="str">
        <f t="shared" si="736"/>
        <v>No tiene Insuficiencia</v>
      </c>
      <c r="U1474">
        <v>1</v>
      </c>
      <c r="V1474" t="str">
        <f t="shared" si="737"/>
        <v>Hipertenso</v>
      </c>
      <c r="W1474">
        <v>1.2</v>
      </c>
      <c r="X1474" t="str">
        <f t="shared" ref="X1474:X1537" si="759">IF(AND(D1474="M",W1474&gt;=0.7,W1474&lt;=1.2),"Normal",IF(AND(D1474="M",W1474&gt;=1.3),"Alto",IF(AND(D1474="F",W1474&gt;=0.5,W1474&lt;=1),"Normal",IF(AND(D1474="F",W1474&gt;1),"Alto",IF(AND(D1474="F",W1474&lt;0.5), "Bajo",IF(AND(D1474="M",W1474&lt;0.7),"Bajo","error"))))))</f>
        <v>Alto</v>
      </c>
      <c r="Y1474">
        <v>20</v>
      </c>
      <c r="Z1474" t="str">
        <f t="shared" ref="Z1474:Z1537" si="760">IF(AND(D1474="F",Y1474&gt;=17,Y1474&lt;=43),"Normal",IF(AND(D1474="F",Y1474&gt;43,Y1474&lt;100),"Elevado",IF(AND(D1474="M",Y1474&gt;=18,Y1474&lt;=55),"Normal",IF(AND(D1474="M",Y1474&gt;55,Y1474&lt;100),"Elevado",IF(AND(D1474="F",Y1474&gt;=100),"Riesgo",IF(AND(D1474="M",Y1474&gt;=100),"Riesgo","Bajo"))))))</f>
        <v>Normal</v>
      </c>
      <c r="AA1474">
        <v>71</v>
      </c>
      <c r="AB1474" t="str">
        <f t="shared" si="738"/>
        <v>Funcion disminuida</v>
      </c>
      <c r="AC1474">
        <v>22</v>
      </c>
      <c r="AD1474" t="str">
        <f t="shared" si="739"/>
        <v>Normal</v>
      </c>
      <c r="AE1474">
        <v>19</v>
      </c>
      <c r="AF1474" t="str">
        <f t="shared" si="740"/>
        <v>Normal</v>
      </c>
      <c r="AG1474">
        <v>1996</v>
      </c>
      <c r="AH1474" t="str">
        <f t="shared" si="741"/>
        <v>Poliuria</v>
      </c>
      <c r="AI1474">
        <v>0</v>
      </c>
      <c r="AJ1474" t="str">
        <f t="shared" si="742"/>
        <v>No Diabetico</v>
      </c>
      <c r="AK1474">
        <v>91</v>
      </c>
      <c r="AL1474" t="str">
        <f t="shared" si="743"/>
        <v>Normal</v>
      </c>
      <c r="AM1474">
        <v>6.3</v>
      </c>
      <c r="AN1474" t="str">
        <f t="shared" si="744"/>
        <v>Prediabetes</v>
      </c>
      <c r="AO1474">
        <v>151</v>
      </c>
      <c r="AP1474" t="str">
        <f t="shared" si="745"/>
        <v>Normal</v>
      </c>
      <c r="AQ1474">
        <v>95</v>
      </c>
      <c r="AR1474" t="str">
        <f t="shared" si="746"/>
        <v>Normal</v>
      </c>
      <c r="AS1474">
        <v>40</v>
      </c>
      <c r="AT1474" t="str">
        <f t="shared" si="747"/>
        <v>Bajo</v>
      </c>
      <c r="AU1474">
        <v>131</v>
      </c>
      <c r="AV1474" t="str">
        <f t="shared" si="748"/>
        <v>Normal</v>
      </c>
      <c r="AW1474">
        <v>136</v>
      </c>
      <c r="AX1474" t="str">
        <f t="shared" si="749"/>
        <v>Normal</v>
      </c>
      <c r="AY1474">
        <v>4.7</v>
      </c>
      <c r="AZ1474" t="str">
        <f t="shared" si="750"/>
        <v>Normal</v>
      </c>
      <c r="BA1474">
        <v>12.8</v>
      </c>
      <c r="BB1474" t="str">
        <f t="shared" ref="BB1474:BB1537" si="761">IF(AND(D1474="M",BA1474&gt;=13.5,BA1474&lt;=17.5),"Normal",IF(AND(D1474="M",BA1474&gt;17.5),"Alta",IF(AND(D1474="F",BA1474&gt;=12,BA1474&lt;=15.5),"Normal",IF(AND(D1474="F",BA1474&gt;15.5),"Alta","Baja"))))</f>
        <v>Normal</v>
      </c>
      <c r="BC1474">
        <v>9.6999999999999993</v>
      </c>
      <c r="BD1474" t="str">
        <f t="shared" si="751"/>
        <v>Normal</v>
      </c>
      <c r="BE1474">
        <v>3.6</v>
      </c>
      <c r="BF1474" t="str">
        <f t="shared" si="752"/>
        <v>Normal</v>
      </c>
      <c r="BG1474">
        <v>1</v>
      </c>
      <c r="BH1474" t="str">
        <f t="shared" si="753"/>
        <v>Toma ECA</v>
      </c>
      <c r="BI1474">
        <v>1</v>
      </c>
      <c r="BJ1474" t="str">
        <f t="shared" si="754"/>
        <v>Toma ARB</v>
      </c>
      <c r="BK1474">
        <v>0</v>
      </c>
      <c r="BL1474" t="str">
        <f t="shared" si="755"/>
        <v>No toma diureticos</v>
      </c>
      <c r="BM1474">
        <v>0</v>
      </c>
      <c r="BN1474" t="str">
        <f t="shared" si="756"/>
        <v>No toma estatinas</v>
      </c>
      <c r="BO1474">
        <v>0</v>
      </c>
      <c r="BP1474" t="str">
        <f t="shared" si="757"/>
        <v>Sano</v>
      </c>
      <c r="BQ1474">
        <v>0</v>
      </c>
      <c r="BR1474" t="str">
        <f t="shared" si="758"/>
        <v>Sano</v>
      </c>
    </row>
    <row r="1475" spans="1:70" x14ac:dyDescent="0.25">
      <c r="A1475" t="s">
        <v>1475</v>
      </c>
      <c r="B1475">
        <v>66</v>
      </c>
      <c r="C1475" t="str">
        <f t="shared" ref="C1475:C1538" si="762">IF(AND(B1475&gt;=14,B1475&lt;=26),"Joven",IF(AND(B1475&gt;=27,B1475&lt;=59),"Adulto",IF(B1475&gt;=60,"Adulto Mayor","Niño")))</f>
        <v>Adulto Mayor</v>
      </c>
      <c r="D1475" t="s">
        <v>1</v>
      </c>
      <c r="E1475">
        <v>25.9</v>
      </c>
      <c r="F1475" t="str">
        <f t="shared" ref="F1475:F1538" si="763">IF(E1475&lt;18.5,"Bajo peso",IF(AND(E1475&gt;=18.5,E1475&lt;=24.9),"Peso Normal",IF(AND(E1475&gt;=25,E1475&lt;=29.9),"Sobrepeso",IF(AND(E1475&gt;=30,E1475&lt;=34.9),"Obesidad I",IF(AND(E1475&gt;=35,E1475&lt;=39.9),"Obesidad II","Obesidad III")))))</f>
        <v>Sobrepeso</v>
      </c>
      <c r="G1475">
        <v>1</v>
      </c>
      <c r="H1475" t="str">
        <f t="shared" ref="H1475:H1538" si="764">IF(G1475=1,"Tiene herencia","No tiene herencia")</f>
        <v>Tiene herencia</v>
      </c>
      <c r="I1475">
        <v>108</v>
      </c>
      <c r="J1475">
        <v>65</v>
      </c>
      <c r="K1475">
        <v>83</v>
      </c>
      <c r="L1475" t="str">
        <f t="shared" ref="L1475:L1538" si="765">IF(AND(K1475&gt;=60,K1475&lt;=100),"Normal",IF(K1475&gt;100,"Taquicardia","Bradicardia"))</f>
        <v>Normal</v>
      </c>
      <c r="M1475">
        <v>67</v>
      </c>
      <c r="N1475" t="str">
        <f t="shared" ref="N1475:N1538" si="766">IF(M1475&gt;=50,"Normal",IF(AND(M1475&gt;=41,M1475&lt;=49),"Intermedia","Reducida"))</f>
        <v>Normal</v>
      </c>
      <c r="O1475">
        <v>1</v>
      </c>
      <c r="P1475" t="str">
        <f t="shared" ref="P1475:P1538" si="767">IF(O1475=1,"Sin limitaciones",IF(O1475=2,"Ligera limitaciones",IF(O1475=3,"Limitacion marcada","Incapacidad")))</f>
        <v>Sin limitaciones</v>
      </c>
      <c r="Q1475">
        <v>0</v>
      </c>
      <c r="R1475" t="str">
        <f t="shared" ref="R1475:R1538" si="768">IF(Q1475=1,"Tiene cetoacidosis","No tiene cetoacidosis")</f>
        <v>No tiene cetoacidosis</v>
      </c>
      <c r="S1475">
        <v>0</v>
      </c>
      <c r="T1475" t="str">
        <f t="shared" ref="T1475:T1538" si="769">IF(S1475=1,"Tiene Insuficiencia","No tiene Insuficiencia")</f>
        <v>No tiene Insuficiencia</v>
      </c>
      <c r="U1475">
        <v>1</v>
      </c>
      <c r="V1475" t="str">
        <f t="shared" ref="V1475:V1538" si="770">IF(U1475=1,"Hipertenso","Normotenso")</f>
        <v>Hipertenso</v>
      </c>
      <c r="W1475">
        <v>0.7</v>
      </c>
      <c r="X1475" t="str">
        <f t="shared" si="759"/>
        <v>Normal</v>
      </c>
      <c r="Y1475">
        <v>36</v>
      </c>
      <c r="Z1475" t="str">
        <f t="shared" si="760"/>
        <v>Normal</v>
      </c>
      <c r="AA1475">
        <v>95</v>
      </c>
      <c r="AB1475" t="str">
        <f t="shared" ref="AB1475:AB1538" si="771">IF(AA1475&gt;90,"Normal",IF(AND(AA1475&gt;=60,AA1475&lt;=90),"Funcion disminuida",IF(AND(AA1475&gt;=30,AA1475&lt;=59),"Funcion disminuida moderada",IF(AND(AA1475&gt;=15,AA1475&lt;=29),"Dismucion grave",IF(AA1475&lt;15,"Fallo renal","error")))))</f>
        <v>Normal</v>
      </c>
      <c r="AC1475">
        <v>28</v>
      </c>
      <c r="AD1475" t="str">
        <f t="shared" ref="AD1475:AD1538" si="772">IF(AC1475&lt;30,"Normal",IF(AND(AC1475&lt;=30,AC1475&lt;=300),"Microalbuminuria","Proteinuria"))</f>
        <v>Normal</v>
      </c>
      <c r="AE1475">
        <v>22</v>
      </c>
      <c r="AF1475" t="str">
        <f t="shared" ref="AF1475:AF1538" si="773">IF(AE1475&lt;30,"Normal",IF(AND(AE1475&gt;=30,AE1475&lt;=300),"Microalbuminuria","Macroalbuminuria"))</f>
        <v>Normal</v>
      </c>
      <c r="AG1475">
        <v>2451</v>
      </c>
      <c r="AH1475" t="str">
        <f t="shared" ref="AH1475:AH1538" si="774">IF(AND(AG1475&gt;=0,AG1475&lt;=49),"Anuria",IF(AND(AG1475&gt;=50,AG1475&lt;=499),"Oliguria",IF(AND(AG1475&gt;=500,AG1475&lt;=3500),"Poliuria")))</f>
        <v>Poliuria</v>
      </c>
      <c r="AI1475">
        <v>1</v>
      </c>
      <c r="AJ1475" t="str">
        <f t="shared" ref="AJ1475:AJ1538" si="775">IF(AI1475=1,"Diabetico","No Diabetico")</f>
        <v>Diabetico</v>
      </c>
      <c r="AK1475">
        <v>108</v>
      </c>
      <c r="AL1475" t="str">
        <f t="shared" ref="AL1475:AL1538" si="776">IF(AK1475&lt;100,"Normal",IF(AND(AK1475&gt;=100,AK1475&lt;=125),"Prediabetes","Diabetes"))</f>
        <v>Prediabetes</v>
      </c>
      <c r="AM1475">
        <v>5.7</v>
      </c>
      <c r="AN1475" t="str">
        <f t="shared" ref="AN1475:AN1538" si="777">IF(AM1475&lt;5.7,"Normal",IF(AND(AM1475&gt;=5.7,AM1475&lt;=6.4),"Prediabetes","Diabetes"))</f>
        <v>Prediabetes</v>
      </c>
      <c r="AO1475">
        <v>193</v>
      </c>
      <c r="AP1475" t="str">
        <f t="shared" ref="AP1475:AP1538" si="778">IF(AO1475&lt;200,"Normal",IF(AND(AO1475&gt;=200,AO1475&lt;=239),"Alto","Riesgo"))</f>
        <v>Normal</v>
      </c>
      <c r="AQ1475">
        <v>83</v>
      </c>
      <c r="AR1475" t="str">
        <f t="shared" ref="AR1475:AR1538" si="779">IF(AQ1475&lt;100,"Normal",IF(AND(AQ1475&gt;=100,AQ1475&lt;=129),"Casi normal",IF(AND(AQ1475&gt;=130,AQ1475&lt;=159),"Limite alto",IF(AND(AQ1475&gt;=160,AQ1475&lt;=189),"Alto",IF(AQ1475&gt;=190,"Muy alto")))))</f>
        <v>Normal</v>
      </c>
      <c r="AS1475">
        <v>45</v>
      </c>
      <c r="AT1475" t="str">
        <f t="shared" ref="AT1475:AT1538" si="780">IF(AS1475&gt;=60,"Normal","Bajo")</f>
        <v>Bajo</v>
      </c>
      <c r="AU1475">
        <v>130</v>
      </c>
      <c r="AV1475" t="str">
        <f t="shared" ref="AV1475:AV1538" si="781">IF(AU1475&lt;=150,"Normal","Alto")</f>
        <v>Normal</v>
      </c>
      <c r="AW1475">
        <v>140</v>
      </c>
      <c r="AX1475" t="str">
        <f t="shared" ref="AX1475:AX1538" si="782">IF(AND(AW1475&gt;=135,AW1475&lt;=145),"Normal",IF(AW1475&gt;145,"Alto","Bajo"))</f>
        <v>Normal</v>
      </c>
      <c r="AY1475">
        <v>3.9</v>
      </c>
      <c r="AZ1475" t="str">
        <f t="shared" ref="AZ1475:AZ1538" si="783">IF(AND(AY1475&gt;=3.5,AY1475&lt;=5),"Normal",IF(AY1475&gt;5,"Alto","Bajo"))</f>
        <v>Normal</v>
      </c>
      <c r="BA1475">
        <v>15.5</v>
      </c>
      <c r="BB1475" t="str">
        <f t="shared" si="761"/>
        <v>Normal</v>
      </c>
      <c r="BC1475">
        <v>9.6999999999999993</v>
      </c>
      <c r="BD1475" t="str">
        <f t="shared" ref="BD1475:BD1538" si="784">IF(AND(BC1475&gt;=8.5,BC1475&lt;=10.5),"Normal",IF(BC1475&gt;10.5,"Alto","Bajo"))</f>
        <v>Normal</v>
      </c>
      <c r="BE1475">
        <v>4.0999999999999996</v>
      </c>
      <c r="BF1475" t="str">
        <f t="shared" ref="BF1475:BF1538" si="785">IF(AND(BE1475&gt;=2.5,BE1475&lt;=4.5),"Normal",IF(BE1475&gt;4.5,"Alto","Bajo"))</f>
        <v>Normal</v>
      </c>
      <c r="BG1475">
        <v>0</v>
      </c>
      <c r="BH1475" t="str">
        <f t="shared" ref="BH1475:BH1538" si="786">IF(BG1475=1,"Toma ECA","No Toma ECA")</f>
        <v>No Toma ECA</v>
      </c>
      <c r="BI1475">
        <v>0</v>
      </c>
      <c r="BJ1475" t="str">
        <f t="shared" ref="BJ1475:BJ1538" si="787">IF(BI1475=1,"Toma ARB","No toma ARB")</f>
        <v>No toma ARB</v>
      </c>
      <c r="BK1475">
        <v>1</v>
      </c>
      <c r="BL1475" t="str">
        <f t="shared" ref="BL1475:BL1538" si="788">IF(BK1475=1,"Toma diureticos","No toma diureticos")</f>
        <v>Toma diureticos</v>
      </c>
      <c r="BM1475">
        <v>1</v>
      </c>
      <c r="BN1475" t="str">
        <f t="shared" ref="BN1475:BN1538" si="789">IF(BM1475=1,"Toma estatinas","No toma estatinas")</f>
        <v>Toma estatinas</v>
      </c>
      <c r="BO1475">
        <v>0</v>
      </c>
      <c r="BP1475" t="str">
        <f t="shared" ref="BP1475:BP1538" si="790">IF(BO1475=1,"Enfermedad renal","Sano")</f>
        <v>Sano</v>
      </c>
      <c r="BQ1475">
        <v>1</v>
      </c>
      <c r="BR1475" t="str">
        <f t="shared" ref="BR1475:BR1538" si="791">IF(BQ1475=1,"Enfermedad cardiovascular","Sano")</f>
        <v>Enfermedad cardiovascular</v>
      </c>
    </row>
    <row r="1476" spans="1:70" x14ac:dyDescent="0.25">
      <c r="A1476" t="s">
        <v>1476</v>
      </c>
      <c r="B1476">
        <v>60</v>
      </c>
      <c r="C1476" t="str">
        <f t="shared" si="762"/>
        <v>Adulto Mayor</v>
      </c>
      <c r="D1476" t="s">
        <v>6</v>
      </c>
      <c r="E1476">
        <v>29.4</v>
      </c>
      <c r="F1476" t="str">
        <f t="shared" si="763"/>
        <v>Sobrepeso</v>
      </c>
      <c r="G1476">
        <v>1</v>
      </c>
      <c r="H1476" t="str">
        <f t="shared" si="764"/>
        <v>Tiene herencia</v>
      </c>
      <c r="I1476">
        <v>187</v>
      </c>
      <c r="J1476">
        <v>94</v>
      </c>
      <c r="K1476">
        <v>99</v>
      </c>
      <c r="L1476" t="str">
        <f t="shared" si="765"/>
        <v>Normal</v>
      </c>
      <c r="M1476">
        <v>30</v>
      </c>
      <c r="N1476" t="str">
        <f t="shared" si="766"/>
        <v>Reducida</v>
      </c>
      <c r="O1476">
        <v>3</v>
      </c>
      <c r="P1476" t="str">
        <f t="shared" si="767"/>
        <v>Limitacion marcada</v>
      </c>
      <c r="Q1476">
        <v>1</v>
      </c>
      <c r="R1476" t="str">
        <f t="shared" si="768"/>
        <v>Tiene cetoacidosis</v>
      </c>
      <c r="S1476">
        <v>0</v>
      </c>
      <c r="T1476" t="str">
        <f t="shared" si="769"/>
        <v>No tiene Insuficiencia</v>
      </c>
      <c r="U1476">
        <v>1</v>
      </c>
      <c r="V1476" t="str">
        <f t="shared" si="770"/>
        <v>Hipertenso</v>
      </c>
      <c r="W1476">
        <v>3.5</v>
      </c>
      <c r="X1476" t="str">
        <f t="shared" si="759"/>
        <v>Alto</v>
      </c>
      <c r="Y1476">
        <v>117</v>
      </c>
      <c r="Z1476" t="str">
        <f t="shared" si="760"/>
        <v>Riesgo</v>
      </c>
      <c r="AA1476">
        <v>24</v>
      </c>
      <c r="AB1476" t="str">
        <f t="shared" si="771"/>
        <v>Dismucion grave</v>
      </c>
      <c r="AC1476">
        <v>1248</v>
      </c>
      <c r="AD1476" t="str">
        <f t="shared" si="772"/>
        <v>Proteinuria</v>
      </c>
      <c r="AE1476">
        <v>1123</v>
      </c>
      <c r="AF1476" t="str">
        <f t="shared" si="773"/>
        <v>Macroalbuminuria</v>
      </c>
      <c r="AG1476">
        <v>327</v>
      </c>
      <c r="AH1476" t="str">
        <f t="shared" si="774"/>
        <v>Oliguria</v>
      </c>
      <c r="AI1476">
        <v>1</v>
      </c>
      <c r="AJ1476" t="str">
        <f t="shared" si="775"/>
        <v>Diabetico</v>
      </c>
      <c r="AK1476">
        <v>200</v>
      </c>
      <c r="AL1476" t="str">
        <f t="shared" si="776"/>
        <v>Diabetes</v>
      </c>
      <c r="AM1476">
        <v>10.199999999999999</v>
      </c>
      <c r="AN1476" t="str">
        <f t="shared" si="777"/>
        <v>Diabetes</v>
      </c>
      <c r="AO1476">
        <v>223</v>
      </c>
      <c r="AP1476" t="str">
        <f t="shared" si="778"/>
        <v>Alto</v>
      </c>
      <c r="AQ1476">
        <v>160</v>
      </c>
      <c r="AR1476" t="str">
        <f t="shared" si="779"/>
        <v>Alto</v>
      </c>
      <c r="AS1476">
        <v>27</v>
      </c>
      <c r="AT1476" t="str">
        <f t="shared" si="780"/>
        <v>Bajo</v>
      </c>
      <c r="AU1476">
        <v>348</v>
      </c>
      <c r="AV1476" t="str">
        <f t="shared" si="781"/>
        <v>Alto</v>
      </c>
      <c r="AW1476">
        <v>133</v>
      </c>
      <c r="AX1476" t="str">
        <f t="shared" si="782"/>
        <v>Bajo</v>
      </c>
      <c r="AY1476">
        <v>5.4</v>
      </c>
      <c r="AZ1476" t="str">
        <f t="shared" si="783"/>
        <v>Alto</v>
      </c>
      <c r="BA1476">
        <v>7.2</v>
      </c>
      <c r="BB1476" t="str">
        <f t="shared" si="761"/>
        <v>Baja</v>
      </c>
      <c r="BC1476">
        <v>8.3000000000000007</v>
      </c>
      <c r="BD1476" t="str">
        <f t="shared" si="784"/>
        <v>Bajo</v>
      </c>
      <c r="BE1476">
        <v>4.5999999999999996</v>
      </c>
      <c r="BF1476" t="str">
        <f t="shared" si="785"/>
        <v>Alto</v>
      </c>
      <c r="BG1476">
        <v>1</v>
      </c>
      <c r="BH1476" t="str">
        <f t="shared" si="786"/>
        <v>Toma ECA</v>
      </c>
      <c r="BI1476">
        <v>0</v>
      </c>
      <c r="BJ1476" t="str">
        <f t="shared" si="787"/>
        <v>No toma ARB</v>
      </c>
      <c r="BK1476">
        <v>1</v>
      </c>
      <c r="BL1476" t="str">
        <f t="shared" si="788"/>
        <v>Toma diureticos</v>
      </c>
      <c r="BM1476">
        <v>1</v>
      </c>
      <c r="BN1476" t="str">
        <f t="shared" si="789"/>
        <v>Toma estatinas</v>
      </c>
      <c r="BO1476">
        <v>1</v>
      </c>
      <c r="BP1476" t="str">
        <f t="shared" si="790"/>
        <v>Enfermedad renal</v>
      </c>
      <c r="BQ1476">
        <v>0</v>
      </c>
      <c r="BR1476" t="str">
        <f t="shared" si="791"/>
        <v>Sano</v>
      </c>
    </row>
    <row r="1477" spans="1:70" x14ac:dyDescent="0.25">
      <c r="A1477" t="s">
        <v>1477</v>
      </c>
      <c r="B1477">
        <v>59</v>
      </c>
      <c r="C1477" t="str">
        <f t="shared" si="762"/>
        <v>Adulto</v>
      </c>
      <c r="D1477" t="s">
        <v>1</v>
      </c>
      <c r="E1477">
        <v>28.4</v>
      </c>
      <c r="F1477" t="str">
        <f t="shared" si="763"/>
        <v>Sobrepeso</v>
      </c>
      <c r="G1477">
        <v>1</v>
      </c>
      <c r="H1477" t="str">
        <f t="shared" si="764"/>
        <v>Tiene herencia</v>
      </c>
      <c r="I1477">
        <v>170</v>
      </c>
      <c r="J1477">
        <v>101</v>
      </c>
      <c r="K1477">
        <v>94</v>
      </c>
      <c r="L1477" t="str">
        <f t="shared" si="765"/>
        <v>Normal</v>
      </c>
      <c r="M1477">
        <v>30</v>
      </c>
      <c r="N1477" t="str">
        <f t="shared" si="766"/>
        <v>Reducida</v>
      </c>
      <c r="O1477">
        <v>3</v>
      </c>
      <c r="P1477" t="str">
        <f t="shared" si="767"/>
        <v>Limitacion marcada</v>
      </c>
      <c r="Q1477">
        <v>0</v>
      </c>
      <c r="R1477" t="str">
        <f t="shared" si="768"/>
        <v>No tiene cetoacidosis</v>
      </c>
      <c r="S1477">
        <v>1</v>
      </c>
      <c r="T1477" t="str">
        <f t="shared" si="769"/>
        <v>Tiene Insuficiencia</v>
      </c>
      <c r="U1477">
        <v>1</v>
      </c>
      <c r="V1477" t="str">
        <f t="shared" si="770"/>
        <v>Hipertenso</v>
      </c>
      <c r="W1477">
        <v>4</v>
      </c>
      <c r="X1477" t="str">
        <f t="shared" si="759"/>
        <v>Alto</v>
      </c>
      <c r="Y1477">
        <v>82</v>
      </c>
      <c r="Z1477" t="str">
        <f t="shared" si="760"/>
        <v>Elevado</v>
      </c>
      <c r="AA1477">
        <v>12</v>
      </c>
      <c r="AB1477" t="str">
        <f t="shared" si="771"/>
        <v>Fallo renal</v>
      </c>
      <c r="AC1477">
        <v>719</v>
      </c>
      <c r="AD1477" t="str">
        <f t="shared" si="772"/>
        <v>Proteinuria</v>
      </c>
      <c r="AE1477">
        <v>647</v>
      </c>
      <c r="AF1477" t="str">
        <f t="shared" si="773"/>
        <v>Macroalbuminuria</v>
      </c>
      <c r="AG1477">
        <v>577</v>
      </c>
      <c r="AH1477" t="str">
        <f t="shared" si="774"/>
        <v>Poliuria</v>
      </c>
      <c r="AI1477">
        <v>1</v>
      </c>
      <c r="AJ1477" t="str">
        <f t="shared" si="775"/>
        <v>Diabetico</v>
      </c>
      <c r="AK1477">
        <v>197</v>
      </c>
      <c r="AL1477" t="str">
        <f t="shared" si="776"/>
        <v>Diabetes</v>
      </c>
      <c r="AM1477">
        <v>9.6999999999999993</v>
      </c>
      <c r="AN1477" t="str">
        <f t="shared" si="777"/>
        <v>Diabetes</v>
      </c>
      <c r="AO1477">
        <v>261</v>
      </c>
      <c r="AP1477" t="str">
        <f t="shared" si="778"/>
        <v>Riesgo</v>
      </c>
      <c r="AQ1477">
        <v>148</v>
      </c>
      <c r="AR1477" t="str">
        <f t="shared" si="779"/>
        <v>Limite alto</v>
      </c>
      <c r="AS1477">
        <v>35</v>
      </c>
      <c r="AT1477" t="str">
        <f t="shared" si="780"/>
        <v>Bajo</v>
      </c>
      <c r="AU1477">
        <v>354</v>
      </c>
      <c r="AV1477" t="str">
        <f t="shared" si="781"/>
        <v>Alto</v>
      </c>
      <c r="AW1477">
        <v>132</v>
      </c>
      <c r="AX1477" t="str">
        <f t="shared" si="782"/>
        <v>Bajo</v>
      </c>
      <c r="AY1477">
        <v>5.3</v>
      </c>
      <c r="AZ1477" t="str">
        <f t="shared" si="783"/>
        <v>Alto</v>
      </c>
      <c r="BA1477">
        <v>9.3000000000000007</v>
      </c>
      <c r="BB1477" t="str">
        <f t="shared" si="761"/>
        <v>Baja</v>
      </c>
      <c r="BC1477">
        <v>7.8</v>
      </c>
      <c r="BD1477" t="str">
        <f t="shared" si="784"/>
        <v>Bajo</v>
      </c>
      <c r="BE1477">
        <v>7.3</v>
      </c>
      <c r="BF1477" t="str">
        <f t="shared" si="785"/>
        <v>Alto</v>
      </c>
      <c r="BG1477">
        <v>0</v>
      </c>
      <c r="BH1477" t="str">
        <f t="shared" si="786"/>
        <v>No Toma ECA</v>
      </c>
      <c r="BI1477">
        <v>0</v>
      </c>
      <c r="BJ1477" t="str">
        <f t="shared" si="787"/>
        <v>No toma ARB</v>
      </c>
      <c r="BK1477">
        <v>1</v>
      </c>
      <c r="BL1477" t="str">
        <f t="shared" si="788"/>
        <v>Toma diureticos</v>
      </c>
      <c r="BM1477">
        <v>1</v>
      </c>
      <c r="BN1477" t="str">
        <f t="shared" si="789"/>
        <v>Toma estatinas</v>
      </c>
      <c r="BO1477">
        <v>1</v>
      </c>
      <c r="BP1477" t="str">
        <f t="shared" si="790"/>
        <v>Enfermedad renal</v>
      </c>
      <c r="BQ1477">
        <v>0</v>
      </c>
      <c r="BR1477" t="str">
        <f t="shared" si="791"/>
        <v>Sano</v>
      </c>
    </row>
    <row r="1478" spans="1:70" x14ac:dyDescent="0.25">
      <c r="A1478" t="s">
        <v>1478</v>
      </c>
      <c r="B1478">
        <v>52</v>
      </c>
      <c r="C1478" t="str">
        <f t="shared" si="762"/>
        <v>Adulto</v>
      </c>
      <c r="D1478" t="s">
        <v>6</v>
      </c>
      <c r="E1478">
        <v>32.5</v>
      </c>
      <c r="F1478" t="str">
        <f t="shared" si="763"/>
        <v>Obesidad I</v>
      </c>
      <c r="G1478">
        <v>1</v>
      </c>
      <c r="H1478" t="str">
        <f t="shared" si="764"/>
        <v>Tiene herencia</v>
      </c>
      <c r="I1478">
        <v>157</v>
      </c>
      <c r="J1478">
        <v>106</v>
      </c>
      <c r="K1478">
        <v>104</v>
      </c>
      <c r="L1478" t="str">
        <f t="shared" si="765"/>
        <v>Taquicardia</v>
      </c>
      <c r="M1478">
        <v>29</v>
      </c>
      <c r="N1478" t="str">
        <f t="shared" si="766"/>
        <v>Reducida</v>
      </c>
      <c r="O1478">
        <v>3</v>
      </c>
      <c r="P1478" t="str">
        <f t="shared" si="767"/>
        <v>Limitacion marcada</v>
      </c>
      <c r="Q1478">
        <v>1</v>
      </c>
      <c r="R1478" t="str">
        <f t="shared" si="768"/>
        <v>Tiene cetoacidosis</v>
      </c>
      <c r="S1478">
        <v>1</v>
      </c>
      <c r="T1478" t="str">
        <f t="shared" si="769"/>
        <v>Tiene Insuficiencia</v>
      </c>
      <c r="U1478">
        <v>1</v>
      </c>
      <c r="V1478" t="str">
        <f t="shared" si="770"/>
        <v>Hipertenso</v>
      </c>
      <c r="W1478">
        <v>3.1</v>
      </c>
      <c r="X1478" t="str">
        <f t="shared" si="759"/>
        <v>Alto</v>
      </c>
      <c r="Y1478">
        <v>68</v>
      </c>
      <c r="Z1478" t="str">
        <f t="shared" si="760"/>
        <v>Elevado</v>
      </c>
      <c r="AA1478">
        <v>47</v>
      </c>
      <c r="AB1478" t="str">
        <f t="shared" si="771"/>
        <v>Funcion disminuida moderada</v>
      </c>
      <c r="AC1478">
        <v>2798</v>
      </c>
      <c r="AD1478" t="str">
        <f t="shared" si="772"/>
        <v>Proteinuria</v>
      </c>
      <c r="AE1478">
        <v>2238</v>
      </c>
      <c r="AF1478" t="str">
        <f t="shared" si="773"/>
        <v>Macroalbuminuria</v>
      </c>
      <c r="AG1478">
        <v>324</v>
      </c>
      <c r="AH1478" t="str">
        <f t="shared" si="774"/>
        <v>Oliguria</v>
      </c>
      <c r="AI1478">
        <v>1</v>
      </c>
      <c r="AJ1478" t="str">
        <f t="shared" si="775"/>
        <v>Diabetico</v>
      </c>
      <c r="AK1478">
        <v>175</v>
      </c>
      <c r="AL1478" t="str">
        <f t="shared" si="776"/>
        <v>Diabetes</v>
      </c>
      <c r="AM1478">
        <v>8.6999999999999993</v>
      </c>
      <c r="AN1478" t="str">
        <f t="shared" si="777"/>
        <v>Diabetes</v>
      </c>
      <c r="AO1478">
        <v>252</v>
      </c>
      <c r="AP1478" t="str">
        <f t="shared" si="778"/>
        <v>Riesgo</v>
      </c>
      <c r="AQ1478">
        <v>159</v>
      </c>
      <c r="AR1478" t="str">
        <f t="shared" si="779"/>
        <v>Limite alto</v>
      </c>
      <c r="AS1478">
        <v>31</v>
      </c>
      <c r="AT1478" t="str">
        <f t="shared" si="780"/>
        <v>Bajo</v>
      </c>
      <c r="AU1478">
        <v>291</v>
      </c>
      <c r="AV1478" t="str">
        <f t="shared" si="781"/>
        <v>Alto</v>
      </c>
      <c r="AW1478">
        <v>125</v>
      </c>
      <c r="AX1478" t="str">
        <f t="shared" si="782"/>
        <v>Bajo</v>
      </c>
      <c r="AY1478">
        <v>5.5</v>
      </c>
      <c r="AZ1478" t="str">
        <f t="shared" si="783"/>
        <v>Alto</v>
      </c>
      <c r="BA1478">
        <v>7.5</v>
      </c>
      <c r="BB1478" t="str">
        <f t="shared" si="761"/>
        <v>Baja</v>
      </c>
      <c r="BC1478">
        <v>7.6</v>
      </c>
      <c r="BD1478" t="str">
        <f t="shared" si="784"/>
        <v>Bajo</v>
      </c>
      <c r="BE1478">
        <v>7</v>
      </c>
      <c r="BF1478" t="str">
        <f t="shared" si="785"/>
        <v>Alto</v>
      </c>
      <c r="BG1478">
        <v>0</v>
      </c>
      <c r="BH1478" t="str">
        <f t="shared" si="786"/>
        <v>No Toma ECA</v>
      </c>
      <c r="BI1478">
        <v>0</v>
      </c>
      <c r="BJ1478" t="str">
        <f t="shared" si="787"/>
        <v>No toma ARB</v>
      </c>
      <c r="BK1478">
        <v>1</v>
      </c>
      <c r="BL1478" t="str">
        <f t="shared" si="788"/>
        <v>Toma diureticos</v>
      </c>
      <c r="BM1478">
        <v>1</v>
      </c>
      <c r="BN1478" t="str">
        <f t="shared" si="789"/>
        <v>Toma estatinas</v>
      </c>
      <c r="BO1478">
        <v>1</v>
      </c>
      <c r="BP1478" t="str">
        <f t="shared" si="790"/>
        <v>Enfermedad renal</v>
      </c>
      <c r="BQ1478">
        <v>1</v>
      </c>
      <c r="BR1478" t="str">
        <f t="shared" si="791"/>
        <v>Enfermedad cardiovascular</v>
      </c>
    </row>
    <row r="1479" spans="1:70" x14ac:dyDescent="0.25">
      <c r="A1479" t="s">
        <v>1479</v>
      </c>
      <c r="B1479">
        <v>71</v>
      </c>
      <c r="C1479" t="str">
        <f t="shared" si="762"/>
        <v>Adulto Mayor</v>
      </c>
      <c r="D1479" t="s">
        <v>1</v>
      </c>
      <c r="E1479">
        <v>36.799999999999997</v>
      </c>
      <c r="F1479" t="str">
        <f t="shared" si="763"/>
        <v>Obesidad II</v>
      </c>
      <c r="G1479">
        <v>1</v>
      </c>
      <c r="H1479" t="str">
        <f t="shared" si="764"/>
        <v>Tiene herencia</v>
      </c>
      <c r="I1479">
        <v>142</v>
      </c>
      <c r="J1479">
        <v>97</v>
      </c>
      <c r="K1479">
        <v>96</v>
      </c>
      <c r="L1479" t="str">
        <f t="shared" si="765"/>
        <v>Normal</v>
      </c>
      <c r="M1479">
        <v>42</v>
      </c>
      <c r="N1479" t="str">
        <f t="shared" si="766"/>
        <v>Intermedia</v>
      </c>
      <c r="O1479">
        <v>2</v>
      </c>
      <c r="P1479" t="str">
        <f t="shared" si="767"/>
        <v>Ligera limitaciones</v>
      </c>
      <c r="Q1479">
        <v>1</v>
      </c>
      <c r="R1479" t="str">
        <f t="shared" si="768"/>
        <v>Tiene cetoacidosis</v>
      </c>
      <c r="S1479">
        <v>0</v>
      </c>
      <c r="T1479" t="str">
        <f t="shared" si="769"/>
        <v>No tiene Insuficiencia</v>
      </c>
      <c r="U1479">
        <v>1</v>
      </c>
      <c r="V1479" t="str">
        <f t="shared" si="770"/>
        <v>Hipertenso</v>
      </c>
      <c r="W1479">
        <v>1.9</v>
      </c>
      <c r="X1479" t="str">
        <f t="shared" si="759"/>
        <v>Alto</v>
      </c>
      <c r="Y1479">
        <v>49</v>
      </c>
      <c r="Z1479" t="str">
        <f t="shared" si="760"/>
        <v>Normal</v>
      </c>
      <c r="AA1479">
        <v>21</v>
      </c>
      <c r="AB1479" t="str">
        <f t="shared" si="771"/>
        <v>Dismucion grave</v>
      </c>
      <c r="AC1479">
        <v>2998</v>
      </c>
      <c r="AD1479" t="str">
        <f t="shared" si="772"/>
        <v>Proteinuria</v>
      </c>
      <c r="AE1479">
        <v>2398</v>
      </c>
      <c r="AF1479" t="str">
        <f t="shared" si="773"/>
        <v>Macroalbuminuria</v>
      </c>
      <c r="AG1479">
        <v>573</v>
      </c>
      <c r="AH1479" t="str">
        <f t="shared" si="774"/>
        <v>Poliuria</v>
      </c>
      <c r="AI1479">
        <v>1</v>
      </c>
      <c r="AJ1479" t="str">
        <f t="shared" si="775"/>
        <v>Diabetico</v>
      </c>
      <c r="AK1479">
        <v>175</v>
      </c>
      <c r="AL1479" t="str">
        <f t="shared" si="776"/>
        <v>Diabetes</v>
      </c>
      <c r="AM1479">
        <v>8</v>
      </c>
      <c r="AN1479" t="str">
        <f t="shared" si="777"/>
        <v>Diabetes</v>
      </c>
      <c r="AO1479">
        <v>222</v>
      </c>
      <c r="AP1479" t="str">
        <f t="shared" si="778"/>
        <v>Alto</v>
      </c>
      <c r="AQ1479">
        <v>145</v>
      </c>
      <c r="AR1479" t="str">
        <f t="shared" si="779"/>
        <v>Limite alto</v>
      </c>
      <c r="AS1479">
        <v>36</v>
      </c>
      <c r="AT1479" t="str">
        <f t="shared" si="780"/>
        <v>Bajo</v>
      </c>
      <c r="AU1479">
        <v>251</v>
      </c>
      <c r="AV1479" t="str">
        <f t="shared" si="781"/>
        <v>Alto</v>
      </c>
      <c r="AW1479">
        <v>128</v>
      </c>
      <c r="AX1479" t="str">
        <f t="shared" si="782"/>
        <v>Bajo</v>
      </c>
      <c r="AY1479">
        <v>6.1</v>
      </c>
      <c r="AZ1479" t="str">
        <f t="shared" si="783"/>
        <v>Alto</v>
      </c>
      <c r="BA1479">
        <v>9.3000000000000007</v>
      </c>
      <c r="BB1479" t="str">
        <f t="shared" si="761"/>
        <v>Baja</v>
      </c>
      <c r="BC1479">
        <v>9</v>
      </c>
      <c r="BD1479" t="str">
        <f t="shared" si="784"/>
        <v>Normal</v>
      </c>
      <c r="BE1479">
        <v>4.5999999999999996</v>
      </c>
      <c r="BF1479" t="str">
        <f t="shared" si="785"/>
        <v>Alto</v>
      </c>
      <c r="BG1479">
        <v>1</v>
      </c>
      <c r="BH1479" t="str">
        <f t="shared" si="786"/>
        <v>Toma ECA</v>
      </c>
      <c r="BI1479">
        <v>1</v>
      </c>
      <c r="BJ1479" t="str">
        <f t="shared" si="787"/>
        <v>Toma ARB</v>
      </c>
      <c r="BK1479">
        <v>1</v>
      </c>
      <c r="BL1479" t="str">
        <f t="shared" si="788"/>
        <v>Toma diureticos</v>
      </c>
      <c r="BM1479">
        <v>1</v>
      </c>
      <c r="BN1479" t="str">
        <f t="shared" si="789"/>
        <v>Toma estatinas</v>
      </c>
      <c r="BO1479">
        <v>1</v>
      </c>
      <c r="BP1479" t="str">
        <f t="shared" si="790"/>
        <v>Enfermedad renal</v>
      </c>
      <c r="BQ1479">
        <v>0</v>
      </c>
      <c r="BR1479" t="str">
        <f t="shared" si="791"/>
        <v>Sano</v>
      </c>
    </row>
    <row r="1480" spans="1:70" x14ac:dyDescent="0.25">
      <c r="A1480" t="s">
        <v>1480</v>
      </c>
      <c r="B1480">
        <v>46</v>
      </c>
      <c r="C1480" t="str">
        <f t="shared" si="762"/>
        <v>Adulto</v>
      </c>
      <c r="D1480" t="s">
        <v>6</v>
      </c>
      <c r="E1480">
        <v>23</v>
      </c>
      <c r="F1480" t="str">
        <f t="shared" si="763"/>
        <v>Peso Normal</v>
      </c>
      <c r="G1480">
        <v>0</v>
      </c>
      <c r="H1480" t="str">
        <f t="shared" si="764"/>
        <v>No tiene herencia</v>
      </c>
      <c r="I1480">
        <v>101</v>
      </c>
      <c r="J1480">
        <v>81</v>
      </c>
      <c r="K1480">
        <v>82</v>
      </c>
      <c r="L1480" t="str">
        <f t="shared" si="765"/>
        <v>Normal</v>
      </c>
      <c r="M1480">
        <v>50</v>
      </c>
      <c r="N1480" t="str">
        <f t="shared" si="766"/>
        <v>Normal</v>
      </c>
      <c r="O1480">
        <v>2</v>
      </c>
      <c r="P1480" t="str">
        <f t="shared" si="767"/>
        <v>Ligera limitaciones</v>
      </c>
      <c r="Q1480">
        <v>0</v>
      </c>
      <c r="R1480" t="str">
        <f t="shared" si="768"/>
        <v>No tiene cetoacidosis</v>
      </c>
      <c r="S1480">
        <v>0</v>
      </c>
      <c r="T1480" t="str">
        <f t="shared" si="769"/>
        <v>No tiene Insuficiencia</v>
      </c>
      <c r="U1480">
        <v>0</v>
      </c>
      <c r="V1480" t="str">
        <f t="shared" si="770"/>
        <v>Normotenso</v>
      </c>
      <c r="W1480">
        <v>0.9</v>
      </c>
      <c r="X1480" t="str">
        <f t="shared" si="759"/>
        <v>Normal</v>
      </c>
      <c r="Y1480">
        <v>26</v>
      </c>
      <c r="Z1480" t="str">
        <f t="shared" si="760"/>
        <v>Normal</v>
      </c>
      <c r="AA1480">
        <v>116</v>
      </c>
      <c r="AB1480" t="str">
        <f t="shared" si="771"/>
        <v>Normal</v>
      </c>
      <c r="AC1480">
        <v>26</v>
      </c>
      <c r="AD1480" t="str">
        <f t="shared" si="772"/>
        <v>Normal</v>
      </c>
      <c r="AE1480">
        <v>18</v>
      </c>
      <c r="AF1480" t="str">
        <f t="shared" si="773"/>
        <v>Normal</v>
      </c>
      <c r="AG1480">
        <v>2297</v>
      </c>
      <c r="AH1480" t="str">
        <f t="shared" si="774"/>
        <v>Poliuria</v>
      </c>
      <c r="AI1480">
        <v>0</v>
      </c>
      <c r="AJ1480" t="str">
        <f t="shared" si="775"/>
        <v>No Diabetico</v>
      </c>
      <c r="AK1480">
        <v>94</v>
      </c>
      <c r="AL1480" t="str">
        <f t="shared" si="776"/>
        <v>Normal</v>
      </c>
      <c r="AM1480">
        <v>6.4</v>
      </c>
      <c r="AN1480" t="str">
        <f t="shared" si="777"/>
        <v>Prediabetes</v>
      </c>
      <c r="AO1480">
        <v>218</v>
      </c>
      <c r="AP1480" t="str">
        <f t="shared" si="778"/>
        <v>Alto</v>
      </c>
      <c r="AQ1480">
        <v>112</v>
      </c>
      <c r="AR1480" t="str">
        <f t="shared" si="779"/>
        <v>Casi normal</v>
      </c>
      <c r="AS1480">
        <v>55</v>
      </c>
      <c r="AT1480" t="str">
        <f t="shared" si="780"/>
        <v>Bajo</v>
      </c>
      <c r="AU1480">
        <v>84</v>
      </c>
      <c r="AV1480" t="str">
        <f t="shared" si="781"/>
        <v>Normal</v>
      </c>
      <c r="AW1480">
        <v>142</v>
      </c>
      <c r="AX1480" t="str">
        <f t="shared" si="782"/>
        <v>Normal</v>
      </c>
      <c r="AY1480">
        <v>3.5</v>
      </c>
      <c r="AZ1480" t="str">
        <f t="shared" si="783"/>
        <v>Normal</v>
      </c>
      <c r="BA1480">
        <v>13.3</v>
      </c>
      <c r="BB1480" t="str">
        <f t="shared" si="761"/>
        <v>Normal</v>
      </c>
      <c r="BC1480">
        <v>10</v>
      </c>
      <c r="BD1480" t="str">
        <f t="shared" si="784"/>
        <v>Normal</v>
      </c>
      <c r="BE1480">
        <v>2.9</v>
      </c>
      <c r="BF1480" t="str">
        <f t="shared" si="785"/>
        <v>Normal</v>
      </c>
      <c r="BG1480">
        <v>1</v>
      </c>
      <c r="BH1480" t="str">
        <f t="shared" si="786"/>
        <v>Toma ECA</v>
      </c>
      <c r="BI1480">
        <v>1</v>
      </c>
      <c r="BJ1480" t="str">
        <f t="shared" si="787"/>
        <v>Toma ARB</v>
      </c>
      <c r="BK1480">
        <v>0</v>
      </c>
      <c r="BL1480" t="str">
        <f t="shared" si="788"/>
        <v>No toma diureticos</v>
      </c>
      <c r="BM1480">
        <v>0</v>
      </c>
      <c r="BN1480" t="str">
        <f t="shared" si="789"/>
        <v>No toma estatinas</v>
      </c>
      <c r="BO1480">
        <v>0</v>
      </c>
      <c r="BP1480" t="str">
        <f t="shared" si="790"/>
        <v>Sano</v>
      </c>
      <c r="BQ1480">
        <v>1</v>
      </c>
      <c r="BR1480" t="str">
        <f t="shared" si="791"/>
        <v>Enfermedad cardiovascular</v>
      </c>
    </row>
    <row r="1481" spans="1:70" x14ac:dyDescent="0.25">
      <c r="A1481" t="s">
        <v>1481</v>
      </c>
      <c r="B1481">
        <v>50</v>
      </c>
      <c r="C1481" t="str">
        <f t="shared" si="762"/>
        <v>Adulto</v>
      </c>
      <c r="D1481" t="s">
        <v>1</v>
      </c>
      <c r="E1481">
        <v>27.9</v>
      </c>
      <c r="F1481" t="str">
        <f t="shared" si="763"/>
        <v>Sobrepeso</v>
      </c>
      <c r="G1481">
        <v>0</v>
      </c>
      <c r="H1481" t="str">
        <f t="shared" si="764"/>
        <v>No tiene herencia</v>
      </c>
      <c r="I1481">
        <v>171</v>
      </c>
      <c r="J1481">
        <v>108</v>
      </c>
      <c r="K1481">
        <v>84</v>
      </c>
      <c r="L1481" t="str">
        <f t="shared" si="765"/>
        <v>Normal</v>
      </c>
      <c r="M1481">
        <v>40</v>
      </c>
      <c r="N1481" t="str">
        <f t="shared" si="766"/>
        <v>Reducida</v>
      </c>
      <c r="O1481">
        <v>3</v>
      </c>
      <c r="P1481" t="str">
        <f t="shared" si="767"/>
        <v>Limitacion marcada</v>
      </c>
      <c r="Q1481">
        <v>0</v>
      </c>
      <c r="R1481" t="str">
        <f t="shared" si="768"/>
        <v>No tiene cetoacidosis</v>
      </c>
      <c r="S1481">
        <v>1</v>
      </c>
      <c r="T1481" t="str">
        <f t="shared" si="769"/>
        <v>Tiene Insuficiencia</v>
      </c>
      <c r="U1481">
        <v>1</v>
      </c>
      <c r="V1481" t="str">
        <f t="shared" si="770"/>
        <v>Hipertenso</v>
      </c>
      <c r="W1481">
        <v>2.1</v>
      </c>
      <c r="X1481" t="str">
        <f t="shared" si="759"/>
        <v>Alto</v>
      </c>
      <c r="Y1481">
        <v>116</v>
      </c>
      <c r="Z1481" t="str">
        <f t="shared" si="760"/>
        <v>Riesgo</v>
      </c>
      <c r="AA1481">
        <v>41</v>
      </c>
      <c r="AB1481" t="str">
        <f t="shared" si="771"/>
        <v>Funcion disminuida moderada</v>
      </c>
      <c r="AC1481">
        <v>1477</v>
      </c>
      <c r="AD1481" t="str">
        <f t="shared" si="772"/>
        <v>Proteinuria</v>
      </c>
      <c r="AE1481">
        <v>1181</v>
      </c>
      <c r="AF1481" t="str">
        <f t="shared" si="773"/>
        <v>Macroalbuminuria</v>
      </c>
      <c r="AG1481">
        <v>637</v>
      </c>
      <c r="AH1481" t="str">
        <f t="shared" si="774"/>
        <v>Poliuria</v>
      </c>
      <c r="AI1481">
        <v>1</v>
      </c>
      <c r="AJ1481" t="str">
        <f t="shared" si="775"/>
        <v>Diabetico</v>
      </c>
      <c r="AK1481">
        <v>217</v>
      </c>
      <c r="AL1481" t="str">
        <f t="shared" si="776"/>
        <v>Diabetes</v>
      </c>
      <c r="AM1481">
        <v>10.5</v>
      </c>
      <c r="AN1481" t="str">
        <f t="shared" si="777"/>
        <v>Diabetes</v>
      </c>
      <c r="AO1481">
        <v>260</v>
      </c>
      <c r="AP1481" t="str">
        <f t="shared" si="778"/>
        <v>Riesgo</v>
      </c>
      <c r="AQ1481">
        <v>153</v>
      </c>
      <c r="AR1481" t="str">
        <f t="shared" si="779"/>
        <v>Limite alto</v>
      </c>
      <c r="AS1481">
        <v>38</v>
      </c>
      <c r="AT1481" t="str">
        <f t="shared" si="780"/>
        <v>Bajo</v>
      </c>
      <c r="AU1481">
        <v>294</v>
      </c>
      <c r="AV1481" t="str">
        <f t="shared" si="781"/>
        <v>Alto</v>
      </c>
      <c r="AW1481">
        <v>139</v>
      </c>
      <c r="AX1481" t="str">
        <f t="shared" si="782"/>
        <v>Normal</v>
      </c>
      <c r="AY1481">
        <v>6.9</v>
      </c>
      <c r="AZ1481" t="str">
        <f t="shared" si="783"/>
        <v>Alto</v>
      </c>
      <c r="BA1481">
        <v>8.3000000000000007</v>
      </c>
      <c r="BB1481" t="str">
        <f t="shared" si="761"/>
        <v>Baja</v>
      </c>
      <c r="BC1481">
        <v>7.8</v>
      </c>
      <c r="BD1481" t="str">
        <f t="shared" si="784"/>
        <v>Bajo</v>
      </c>
      <c r="BE1481">
        <v>7.4</v>
      </c>
      <c r="BF1481" t="str">
        <f t="shared" si="785"/>
        <v>Alto</v>
      </c>
      <c r="BG1481">
        <v>0</v>
      </c>
      <c r="BH1481" t="str">
        <f t="shared" si="786"/>
        <v>No Toma ECA</v>
      </c>
      <c r="BI1481">
        <v>1</v>
      </c>
      <c r="BJ1481" t="str">
        <f t="shared" si="787"/>
        <v>Toma ARB</v>
      </c>
      <c r="BK1481">
        <v>1</v>
      </c>
      <c r="BL1481" t="str">
        <f t="shared" si="788"/>
        <v>Toma diureticos</v>
      </c>
      <c r="BM1481">
        <v>1</v>
      </c>
      <c r="BN1481" t="str">
        <f t="shared" si="789"/>
        <v>Toma estatinas</v>
      </c>
      <c r="BO1481">
        <v>1</v>
      </c>
      <c r="BP1481" t="str">
        <f t="shared" si="790"/>
        <v>Enfermedad renal</v>
      </c>
      <c r="BQ1481">
        <v>1</v>
      </c>
      <c r="BR1481" t="str">
        <f t="shared" si="791"/>
        <v>Enfermedad cardiovascular</v>
      </c>
    </row>
    <row r="1482" spans="1:70" x14ac:dyDescent="0.25">
      <c r="A1482" t="s">
        <v>1482</v>
      </c>
      <c r="B1482">
        <v>47</v>
      </c>
      <c r="C1482" t="str">
        <f t="shared" si="762"/>
        <v>Adulto</v>
      </c>
      <c r="D1482" t="s">
        <v>6</v>
      </c>
      <c r="E1482">
        <v>26.4</v>
      </c>
      <c r="F1482" t="str">
        <f t="shared" si="763"/>
        <v>Sobrepeso</v>
      </c>
      <c r="G1482">
        <v>0</v>
      </c>
      <c r="H1482" t="str">
        <f t="shared" si="764"/>
        <v>No tiene herencia</v>
      </c>
      <c r="I1482">
        <v>128</v>
      </c>
      <c r="J1482">
        <v>77</v>
      </c>
      <c r="K1482">
        <v>74</v>
      </c>
      <c r="L1482" t="str">
        <f t="shared" si="765"/>
        <v>Normal</v>
      </c>
      <c r="M1482">
        <v>64</v>
      </c>
      <c r="N1482" t="str">
        <f t="shared" si="766"/>
        <v>Normal</v>
      </c>
      <c r="O1482">
        <v>1</v>
      </c>
      <c r="P1482" t="str">
        <f t="shared" si="767"/>
        <v>Sin limitaciones</v>
      </c>
      <c r="Q1482">
        <v>0</v>
      </c>
      <c r="R1482" t="str">
        <f t="shared" si="768"/>
        <v>No tiene cetoacidosis</v>
      </c>
      <c r="S1482">
        <v>0</v>
      </c>
      <c r="T1482" t="str">
        <f t="shared" si="769"/>
        <v>No tiene Insuficiencia</v>
      </c>
      <c r="U1482">
        <v>1</v>
      </c>
      <c r="V1482" t="str">
        <f t="shared" si="770"/>
        <v>Hipertenso</v>
      </c>
      <c r="W1482">
        <v>0.7</v>
      </c>
      <c r="X1482" t="str">
        <f t="shared" si="759"/>
        <v>Normal</v>
      </c>
      <c r="Y1482">
        <v>17</v>
      </c>
      <c r="Z1482" t="str">
        <f t="shared" si="760"/>
        <v>Normal</v>
      </c>
      <c r="AA1482">
        <v>71</v>
      </c>
      <c r="AB1482" t="str">
        <f t="shared" si="771"/>
        <v>Funcion disminuida</v>
      </c>
      <c r="AC1482">
        <v>24</v>
      </c>
      <c r="AD1482" t="str">
        <f t="shared" si="772"/>
        <v>Normal</v>
      </c>
      <c r="AE1482">
        <v>16</v>
      </c>
      <c r="AF1482" t="str">
        <f t="shared" si="773"/>
        <v>Normal</v>
      </c>
      <c r="AG1482">
        <v>1939</v>
      </c>
      <c r="AH1482" t="str">
        <f t="shared" si="774"/>
        <v>Poliuria</v>
      </c>
      <c r="AI1482">
        <v>1</v>
      </c>
      <c r="AJ1482" t="str">
        <f t="shared" si="775"/>
        <v>Diabetico</v>
      </c>
      <c r="AK1482">
        <v>80</v>
      </c>
      <c r="AL1482" t="str">
        <f t="shared" si="776"/>
        <v>Normal</v>
      </c>
      <c r="AM1482">
        <v>4.9000000000000004</v>
      </c>
      <c r="AN1482" t="str">
        <f t="shared" si="777"/>
        <v>Normal</v>
      </c>
      <c r="AO1482">
        <v>196</v>
      </c>
      <c r="AP1482" t="str">
        <f t="shared" si="778"/>
        <v>Normal</v>
      </c>
      <c r="AQ1482">
        <v>88</v>
      </c>
      <c r="AR1482" t="str">
        <f t="shared" si="779"/>
        <v>Normal</v>
      </c>
      <c r="AS1482">
        <v>61</v>
      </c>
      <c r="AT1482" t="str">
        <f t="shared" si="780"/>
        <v>Normal</v>
      </c>
      <c r="AU1482">
        <v>133</v>
      </c>
      <c r="AV1482" t="str">
        <f t="shared" si="781"/>
        <v>Normal</v>
      </c>
      <c r="AW1482">
        <v>138</v>
      </c>
      <c r="AX1482" t="str">
        <f t="shared" si="782"/>
        <v>Normal</v>
      </c>
      <c r="AY1482">
        <v>4.5999999999999996</v>
      </c>
      <c r="AZ1482" t="str">
        <f t="shared" si="783"/>
        <v>Normal</v>
      </c>
      <c r="BA1482">
        <v>12.7</v>
      </c>
      <c r="BB1482" t="str">
        <f t="shared" si="761"/>
        <v>Normal</v>
      </c>
      <c r="BC1482">
        <v>8.6999999999999993</v>
      </c>
      <c r="BD1482" t="str">
        <f t="shared" si="784"/>
        <v>Normal</v>
      </c>
      <c r="BE1482">
        <v>3</v>
      </c>
      <c r="BF1482" t="str">
        <f t="shared" si="785"/>
        <v>Normal</v>
      </c>
      <c r="BG1482">
        <v>0</v>
      </c>
      <c r="BH1482" t="str">
        <f t="shared" si="786"/>
        <v>No Toma ECA</v>
      </c>
      <c r="BI1482">
        <v>1</v>
      </c>
      <c r="BJ1482" t="str">
        <f t="shared" si="787"/>
        <v>Toma ARB</v>
      </c>
      <c r="BK1482">
        <v>0</v>
      </c>
      <c r="BL1482" t="str">
        <f t="shared" si="788"/>
        <v>No toma diureticos</v>
      </c>
      <c r="BM1482">
        <v>0</v>
      </c>
      <c r="BN1482" t="str">
        <f t="shared" si="789"/>
        <v>No toma estatinas</v>
      </c>
      <c r="BO1482">
        <v>0</v>
      </c>
      <c r="BP1482" t="str">
        <f t="shared" si="790"/>
        <v>Sano</v>
      </c>
      <c r="BQ1482">
        <v>0</v>
      </c>
      <c r="BR1482" t="str">
        <f t="shared" si="791"/>
        <v>Sano</v>
      </c>
    </row>
    <row r="1483" spans="1:70" x14ac:dyDescent="0.25">
      <c r="A1483" t="s">
        <v>1483</v>
      </c>
      <c r="B1483">
        <v>84</v>
      </c>
      <c r="C1483" t="str">
        <f t="shared" si="762"/>
        <v>Adulto Mayor</v>
      </c>
      <c r="D1483" t="s">
        <v>6</v>
      </c>
      <c r="E1483">
        <v>32.799999999999997</v>
      </c>
      <c r="F1483" t="str">
        <f t="shared" si="763"/>
        <v>Obesidad I</v>
      </c>
      <c r="G1483">
        <v>1</v>
      </c>
      <c r="H1483" t="str">
        <f t="shared" si="764"/>
        <v>Tiene herencia</v>
      </c>
      <c r="I1483">
        <v>178</v>
      </c>
      <c r="J1483">
        <v>108</v>
      </c>
      <c r="K1483">
        <v>88</v>
      </c>
      <c r="L1483" t="str">
        <f t="shared" si="765"/>
        <v>Normal</v>
      </c>
      <c r="M1483">
        <v>40</v>
      </c>
      <c r="N1483" t="str">
        <f t="shared" si="766"/>
        <v>Reducida</v>
      </c>
      <c r="O1483">
        <v>4</v>
      </c>
      <c r="P1483" t="str">
        <f t="shared" si="767"/>
        <v>Incapacidad</v>
      </c>
      <c r="Q1483">
        <v>0</v>
      </c>
      <c r="R1483" t="str">
        <f t="shared" si="768"/>
        <v>No tiene cetoacidosis</v>
      </c>
      <c r="S1483">
        <v>0</v>
      </c>
      <c r="T1483" t="str">
        <f t="shared" si="769"/>
        <v>No tiene Insuficiencia</v>
      </c>
      <c r="U1483">
        <v>1</v>
      </c>
      <c r="V1483" t="str">
        <f t="shared" si="770"/>
        <v>Hipertenso</v>
      </c>
      <c r="W1483">
        <v>3.8</v>
      </c>
      <c r="X1483" t="str">
        <f t="shared" si="759"/>
        <v>Alto</v>
      </c>
      <c r="Y1483">
        <v>93</v>
      </c>
      <c r="Z1483" t="str">
        <f t="shared" si="760"/>
        <v>Elevado</v>
      </c>
      <c r="AA1483">
        <v>33</v>
      </c>
      <c r="AB1483" t="str">
        <f t="shared" si="771"/>
        <v>Funcion disminuida moderada</v>
      </c>
      <c r="AC1483">
        <v>2482</v>
      </c>
      <c r="AD1483" t="str">
        <f t="shared" si="772"/>
        <v>Proteinuria</v>
      </c>
      <c r="AE1483">
        <v>1985</v>
      </c>
      <c r="AF1483" t="str">
        <f t="shared" si="773"/>
        <v>Macroalbuminuria</v>
      </c>
      <c r="AG1483">
        <v>614</v>
      </c>
      <c r="AH1483" t="str">
        <f t="shared" si="774"/>
        <v>Poliuria</v>
      </c>
      <c r="AI1483">
        <v>1</v>
      </c>
      <c r="AJ1483" t="str">
        <f t="shared" si="775"/>
        <v>Diabetico</v>
      </c>
      <c r="AK1483">
        <v>142</v>
      </c>
      <c r="AL1483" t="str">
        <f t="shared" si="776"/>
        <v>Diabetes</v>
      </c>
      <c r="AM1483">
        <v>7.6</v>
      </c>
      <c r="AN1483" t="str">
        <f t="shared" si="777"/>
        <v>Diabetes</v>
      </c>
      <c r="AO1483">
        <v>285</v>
      </c>
      <c r="AP1483" t="str">
        <f t="shared" si="778"/>
        <v>Riesgo</v>
      </c>
      <c r="AQ1483">
        <v>191</v>
      </c>
      <c r="AR1483" t="str">
        <f t="shared" si="779"/>
        <v>Muy alto</v>
      </c>
      <c r="AS1483">
        <v>39</v>
      </c>
      <c r="AT1483" t="str">
        <f t="shared" si="780"/>
        <v>Bajo</v>
      </c>
      <c r="AU1483">
        <v>233</v>
      </c>
      <c r="AV1483" t="str">
        <f t="shared" si="781"/>
        <v>Alto</v>
      </c>
      <c r="AW1483">
        <v>126</v>
      </c>
      <c r="AX1483" t="str">
        <f t="shared" si="782"/>
        <v>Bajo</v>
      </c>
      <c r="AY1483">
        <v>5.5</v>
      </c>
      <c r="AZ1483" t="str">
        <f t="shared" si="783"/>
        <v>Alto</v>
      </c>
      <c r="BA1483">
        <v>8.6</v>
      </c>
      <c r="BB1483" t="str">
        <f t="shared" si="761"/>
        <v>Baja</v>
      </c>
      <c r="BC1483">
        <v>7.9</v>
      </c>
      <c r="BD1483" t="str">
        <f t="shared" si="784"/>
        <v>Bajo</v>
      </c>
      <c r="BE1483">
        <v>4.5</v>
      </c>
      <c r="BF1483" t="str">
        <f t="shared" si="785"/>
        <v>Normal</v>
      </c>
      <c r="BG1483">
        <v>0</v>
      </c>
      <c r="BH1483" t="str">
        <f t="shared" si="786"/>
        <v>No Toma ECA</v>
      </c>
      <c r="BI1483">
        <v>0</v>
      </c>
      <c r="BJ1483" t="str">
        <f t="shared" si="787"/>
        <v>No toma ARB</v>
      </c>
      <c r="BK1483">
        <v>1</v>
      </c>
      <c r="BL1483" t="str">
        <f t="shared" si="788"/>
        <v>Toma diureticos</v>
      </c>
      <c r="BM1483">
        <v>1</v>
      </c>
      <c r="BN1483" t="str">
        <f t="shared" si="789"/>
        <v>Toma estatinas</v>
      </c>
      <c r="BO1483">
        <v>1</v>
      </c>
      <c r="BP1483" t="str">
        <f t="shared" si="790"/>
        <v>Enfermedad renal</v>
      </c>
      <c r="BQ1483">
        <v>0</v>
      </c>
      <c r="BR1483" t="str">
        <f t="shared" si="791"/>
        <v>Sano</v>
      </c>
    </row>
    <row r="1484" spans="1:70" x14ac:dyDescent="0.25">
      <c r="A1484" t="s">
        <v>1484</v>
      </c>
      <c r="B1484">
        <v>69</v>
      </c>
      <c r="C1484" t="str">
        <f t="shared" si="762"/>
        <v>Adulto Mayor</v>
      </c>
      <c r="D1484" t="s">
        <v>6</v>
      </c>
      <c r="E1484">
        <v>26.1</v>
      </c>
      <c r="F1484" t="str">
        <f t="shared" si="763"/>
        <v>Sobrepeso</v>
      </c>
      <c r="G1484">
        <v>0</v>
      </c>
      <c r="H1484" t="str">
        <f t="shared" si="764"/>
        <v>No tiene herencia</v>
      </c>
      <c r="I1484">
        <v>149</v>
      </c>
      <c r="J1484">
        <v>104</v>
      </c>
      <c r="K1484">
        <v>87</v>
      </c>
      <c r="L1484" t="str">
        <f t="shared" si="765"/>
        <v>Normal</v>
      </c>
      <c r="M1484">
        <v>37</v>
      </c>
      <c r="N1484" t="str">
        <f t="shared" si="766"/>
        <v>Reducida</v>
      </c>
      <c r="O1484">
        <v>2</v>
      </c>
      <c r="P1484" t="str">
        <f t="shared" si="767"/>
        <v>Ligera limitaciones</v>
      </c>
      <c r="Q1484">
        <v>1</v>
      </c>
      <c r="R1484" t="str">
        <f t="shared" si="768"/>
        <v>Tiene cetoacidosis</v>
      </c>
      <c r="S1484">
        <v>1</v>
      </c>
      <c r="T1484" t="str">
        <f t="shared" si="769"/>
        <v>Tiene Insuficiencia</v>
      </c>
      <c r="U1484">
        <v>1</v>
      </c>
      <c r="V1484" t="str">
        <f t="shared" si="770"/>
        <v>Hipertenso</v>
      </c>
      <c r="W1484">
        <v>3.9</v>
      </c>
      <c r="X1484" t="str">
        <f t="shared" si="759"/>
        <v>Alto</v>
      </c>
      <c r="Y1484">
        <v>74</v>
      </c>
      <c r="Z1484" t="str">
        <f t="shared" si="760"/>
        <v>Elevado</v>
      </c>
      <c r="AA1484">
        <v>36</v>
      </c>
      <c r="AB1484" t="str">
        <f t="shared" si="771"/>
        <v>Funcion disminuida moderada</v>
      </c>
      <c r="AC1484">
        <v>1116</v>
      </c>
      <c r="AD1484" t="str">
        <f t="shared" si="772"/>
        <v>Proteinuria</v>
      </c>
      <c r="AE1484">
        <v>1004</v>
      </c>
      <c r="AF1484" t="str">
        <f t="shared" si="773"/>
        <v>Macroalbuminuria</v>
      </c>
      <c r="AG1484">
        <v>484</v>
      </c>
      <c r="AH1484" t="str">
        <f t="shared" si="774"/>
        <v>Oliguria</v>
      </c>
      <c r="AI1484">
        <v>0</v>
      </c>
      <c r="AJ1484" t="str">
        <f t="shared" si="775"/>
        <v>No Diabetico</v>
      </c>
      <c r="AK1484">
        <v>167</v>
      </c>
      <c r="AL1484" t="str">
        <f t="shared" si="776"/>
        <v>Diabetes</v>
      </c>
      <c r="AM1484">
        <v>9.3000000000000007</v>
      </c>
      <c r="AN1484" t="str">
        <f t="shared" si="777"/>
        <v>Diabetes</v>
      </c>
      <c r="AO1484">
        <v>280</v>
      </c>
      <c r="AP1484" t="str">
        <f t="shared" si="778"/>
        <v>Riesgo</v>
      </c>
      <c r="AQ1484">
        <v>159</v>
      </c>
      <c r="AR1484" t="str">
        <f t="shared" si="779"/>
        <v>Limite alto</v>
      </c>
      <c r="AS1484">
        <v>42</v>
      </c>
      <c r="AT1484" t="str">
        <f t="shared" si="780"/>
        <v>Bajo</v>
      </c>
      <c r="AU1484">
        <v>438</v>
      </c>
      <c r="AV1484" t="str">
        <f t="shared" si="781"/>
        <v>Alto</v>
      </c>
      <c r="AW1484">
        <v>136</v>
      </c>
      <c r="AX1484" t="str">
        <f t="shared" si="782"/>
        <v>Normal</v>
      </c>
      <c r="AY1484">
        <v>5.4</v>
      </c>
      <c r="AZ1484" t="str">
        <f t="shared" si="783"/>
        <v>Alto</v>
      </c>
      <c r="BA1484">
        <v>7.6</v>
      </c>
      <c r="BB1484" t="str">
        <f t="shared" si="761"/>
        <v>Baja</v>
      </c>
      <c r="BC1484">
        <v>7.9</v>
      </c>
      <c r="BD1484" t="str">
        <f t="shared" si="784"/>
        <v>Bajo</v>
      </c>
      <c r="BE1484">
        <v>5.7</v>
      </c>
      <c r="BF1484" t="str">
        <f t="shared" si="785"/>
        <v>Alto</v>
      </c>
      <c r="BG1484">
        <v>1</v>
      </c>
      <c r="BH1484" t="str">
        <f t="shared" si="786"/>
        <v>Toma ECA</v>
      </c>
      <c r="BI1484">
        <v>1</v>
      </c>
      <c r="BJ1484" t="str">
        <f t="shared" si="787"/>
        <v>Toma ARB</v>
      </c>
      <c r="BK1484">
        <v>1</v>
      </c>
      <c r="BL1484" t="str">
        <f t="shared" si="788"/>
        <v>Toma diureticos</v>
      </c>
      <c r="BM1484">
        <v>0</v>
      </c>
      <c r="BN1484" t="str">
        <f t="shared" si="789"/>
        <v>No toma estatinas</v>
      </c>
      <c r="BO1484">
        <v>1</v>
      </c>
      <c r="BP1484" t="str">
        <f t="shared" si="790"/>
        <v>Enfermedad renal</v>
      </c>
      <c r="BQ1484">
        <v>0</v>
      </c>
      <c r="BR1484" t="str">
        <f t="shared" si="791"/>
        <v>Sano</v>
      </c>
    </row>
    <row r="1485" spans="1:70" x14ac:dyDescent="0.25">
      <c r="A1485" t="s">
        <v>1485</v>
      </c>
      <c r="B1485">
        <v>71</v>
      </c>
      <c r="C1485" t="str">
        <f t="shared" si="762"/>
        <v>Adulto Mayor</v>
      </c>
      <c r="D1485" t="s">
        <v>6</v>
      </c>
      <c r="E1485">
        <v>31.9</v>
      </c>
      <c r="F1485" t="str">
        <f t="shared" si="763"/>
        <v>Obesidad I</v>
      </c>
      <c r="G1485">
        <v>1</v>
      </c>
      <c r="H1485" t="str">
        <f t="shared" si="764"/>
        <v>Tiene herencia</v>
      </c>
      <c r="I1485">
        <v>168</v>
      </c>
      <c r="J1485">
        <v>99</v>
      </c>
      <c r="K1485">
        <v>79</v>
      </c>
      <c r="L1485" t="str">
        <f t="shared" si="765"/>
        <v>Normal</v>
      </c>
      <c r="M1485">
        <v>41</v>
      </c>
      <c r="N1485" t="str">
        <f t="shared" si="766"/>
        <v>Intermedia</v>
      </c>
      <c r="O1485">
        <v>2</v>
      </c>
      <c r="P1485" t="str">
        <f t="shared" si="767"/>
        <v>Ligera limitaciones</v>
      </c>
      <c r="Q1485">
        <v>0</v>
      </c>
      <c r="R1485" t="str">
        <f t="shared" si="768"/>
        <v>No tiene cetoacidosis</v>
      </c>
      <c r="S1485">
        <v>1</v>
      </c>
      <c r="T1485" t="str">
        <f t="shared" si="769"/>
        <v>Tiene Insuficiencia</v>
      </c>
      <c r="U1485">
        <v>1</v>
      </c>
      <c r="V1485" t="str">
        <f t="shared" si="770"/>
        <v>Hipertenso</v>
      </c>
      <c r="W1485">
        <v>3.4</v>
      </c>
      <c r="X1485" t="str">
        <f t="shared" si="759"/>
        <v>Alto</v>
      </c>
      <c r="Y1485">
        <v>53</v>
      </c>
      <c r="Z1485" t="str">
        <f t="shared" si="760"/>
        <v>Elevado</v>
      </c>
      <c r="AA1485">
        <v>41</v>
      </c>
      <c r="AB1485" t="str">
        <f t="shared" si="771"/>
        <v>Funcion disminuida moderada</v>
      </c>
      <c r="AC1485">
        <v>2992</v>
      </c>
      <c r="AD1485" t="str">
        <f t="shared" si="772"/>
        <v>Proteinuria</v>
      </c>
      <c r="AE1485">
        <v>2094</v>
      </c>
      <c r="AF1485" t="str">
        <f t="shared" si="773"/>
        <v>Macroalbuminuria</v>
      </c>
      <c r="AG1485">
        <v>438</v>
      </c>
      <c r="AH1485" t="str">
        <f t="shared" si="774"/>
        <v>Oliguria</v>
      </c>
      <c r="AI1485">
        <v>0</v>
      </c>
      <c r="AJ1485" t="str">
        <f t="shared" si="775"/>
        <v>No Diabetico</v>
      </c>
      <c r="AK1485">
        <v>139</v>
      </c>
      <c r="AL1485" t="str">
        <f t="shared" si="776"/>
        <v>Diabetes</v>
      </c>
      <c r="AM1485">
        <v>7.6</v>
      </c>
      <c r="AN1485" t="str">
        <f t="shared" si="777"/>
        <v>Diabetes</v>
      </c>
      <c r="AO1485">
        <v>289</v>
      </c>
      <c r="AP1485" t="str">
        <f t="shared" si="778"/>
        <v>Riesgo</v>
      </c>
      <c r="AQ1485">
        <v>140</v>
      </c>
      <c r="AR1485" t="str">
        <f t="shared" si="779"/>
        <v>Limite alto</v>
      </c>
      <c r="AS1485">
        <v>39</v>
      </c>
      <c r="AT1485" t="str">
        <f t="shared" si="780"/>
        <v>Bajo</v>
      </c>
      <c r="AU1485">
        <v>346</v>
      </c>
      <c r="AV1485" t="str">
        <f t="shared" si="781"/>
        <v>Alto</v>
      </c>
      <c r="AW1485">
        <v>132</v>
      </c>
      <c r="AX1485" t="str">
        <f t="shared" si="782"/>
        <v>Bajo</v>
      </c>
      <c r="AY1485">
        <v>6.5</v>
      </c>
      <c r="AZ1485" t="str">
        <f t="shared" si="783"/>
        <v>Alto</v>
      </c>
      <c r="BA1485">
        <v>8.3000000000000007</v>
      </c>
      <c r="BB1485" t="str">
        <f t="shared" si="761"/>
        <v>Baja</v>
      </c>
      <c r="BC1485">
        <v>7.7</v>
      </c>
      <c r="BD1485" t="str">
        <f t="shared" si="784"/>
        <v>Bajo</v>
      </c>
      <c r="BE1485">
        <v>6.1</v>
      </c>
      <c r="BF1485" t="str">
        <f t="shared" si="785"/>
        <v>Alto</v>
      </c>
      <c r="BG1485">
        <v>0</v>
      </c>
      <c r="BH1485" t="str">
        <f t="shared" si="786"/>
        <v>No Toma ECA</v>
      </c>
      <c r="BI1485">
        <v>1</v>
      </c>
      <c r="BJ1485" t="str">
        <f t="shared" si="787"/>
        <v>Toma ARB</v>
      </c>
      <c r="BK1485">
        <v>0</v>
      </c>
      <c r="BL1485" t="str">
        <f t="shared" si="788"/>
        <v>No toma diureticos</v>
      </c>
      <c r="BM1485">
        <v>1</v>
      </c>
      <c r="BN1485" t="str">
        <f t="shared" si="789"/>
        <v>Toma estatinas</v>
      </c>
      <c r="BO1485">
        <v>1</v>
      </c>
      <c r="BP1485" t="str">
        <f t="shared" si="790"/>
        <v>Enfermedad renal</v>
      </c>
      <c r="BQ1485">
        <v>1</v>
      </c>
      <c r="BR1485" t="str">
        <f t="shared" si="791"/>
        <v>Enfermedad cardiovascular</v>
      </c>
    </row>
    <row r="1486" spans="1:70" x14ac:dyDescent="0.25">
      <c r="A1486" t="s">
        <v>1486</v>
      </c>
      <c r="B1486">
        <v>55</v>
      </c>
      <c r="C1486" t="str">
        <f t="shared" si="762"/>
        <v>Adulto</v>
      </c>
      <c r="D1486" t="s">
        <v>1</v>
      </c>
      <c r="E1486">
        <v>27</v>
      </c>
      <c r="F1486" t="str">
        <f t="shared" si="763"/>
        <v>Sobrepeso</v>
      </c>
      <c r="G1486">
        <v>0</v>
      </c>
      <c r="H1486" t="str">
        <f t="shared" si="764"/>
        <v>No tiene herencia</v>
      </c>
      <c r="I1486">
        <v>167</v>
      </c>
      <c r="J1486">
        <v>98</v>
      </c>
      <c r="K1486">
        <v>81</v>
      </c>
      <c r="L1486" t="str">
        <f t="shared" si="765"/>
        <v>Normal</v>
      </c>
      <c r="M1486">
        <v>41</v>
      </c>
      <c r="N1486" t="str">
        <f t="shared" si="766"/>
        <v>Intermedia</v>
      </c>
      <c r="O1486">
        <v>4</v>
      </c>
      <c r="P1486" t="str">
        <f t="shared" si="767"/>
        <v>Incapacidad</v>
      </c>
      <c r="Q1486">
        <v>1</v>
      </c>
      <c r="R1486" t="str">
        <f t="shared" si="768"/>
        <v>Tiene cetoacidosis</v>
      </c>
      <c r="S1486">
        <v>1</v>
      </c>
      <c r="T1486" t="str">
        <f t="shared" si="769"/>
        <v>Tiene Insuficiencia</v>
      </c>
      <c r="U1486">
        <v>1</v>
      </c>
      <c r="V1486" t="str">
        <f t="shared" si="770"/>
        <v>Hipertenso</v>
      </c>
      <c r="W1486">
        <v>2.4</v>
      </c>
      <c r="X1486" t="str">
        <f t="shared" si="759"/>
        <v>Alto</v>
      </c>
      <c r="Y1486">
        <v>82</v>
      </c>
      <c r="Z1486" t="str">
        <f t="shared" si="760"/>
        <v>Elevado</v>
      </c>
      <c r="AA1486">
        <v>36</v>
      </c>
      <c r="AB1486" t="str">
        <f t="shared" si="771"/>
        <v>Funcion disminuida moderada</v>
      </c>
      <c r="AC1486">
        <v>2838</v>
      </c>
      <c r="AD1486" t="str">
        <f t="shared" si="772"/>
        <v>Proteinuria</v>
      </c>
      <c r="AE1486">
        <v>1986</v>
      </c>
      <c r="AF1486" t="str">
        <f t="shared" si="773"/>
        <v>Macroalbuminuria</v>
      </c>
      <c r="AG1486">
        <v>409</v>
      </c>
      <c r="AH1486" t="str">
        <f t="shared" si="774"/>
        <v>Oliguria</v>
      </c>
      <c r="AI1486">
        <v>1</v>
      </c>
      <c r="AJ1486" t="str">
        <f t="shared" si="775"/>
        <v>Diabetico</v>
      </c>
      <c r="AK1486">
        <v>188</v>
      </c>
      <c r="AL1486" t="str">
        <f t="shared" si="776"/>
        <v>Diabetes</v>
      </c>
      <c r="AM1486">
        <v>7.7</v>
      </c>
      <c r="AN1486" t="str">
        <f t="shared" si="777"/>
        <v>Diabetes</v>
      </c>
      <c r="AO1486">
        <v>259</v>
      </c>
      <c r="AP1486" t="str">
        <f t="shared" si="778"/>
        <v>Riesgo</v>
      </c>
      <c r="AQ1486">
        <v>139</v>
      </c>
      <c r="AR1486" t="str">
        <f t="shared" si="779"/>
        <v>Limite alto</v>
      </c>
      <c r="AS1486">
        <v>34</v>
      </c>
      <c r="AT1486" t="str">
        <f t="shared" si="780"/>
        <v>Bajo</v>
      </c>
      <c r="AU1486">
        <v>269</v>
      </c>
      <c r="AV1486" t="str">
        <f t="shared" si="781"/>
        <v>Alto</v>
      </c>
      <c r="AW1486">
        <v>128</v>
      </c>
      <c r="AX1486" t="str">
        <f t="shared" si="782"/>
        <v>Bajo</v>
      </c>
      <c r="AY1486">
        <v>6</v>
      </c>
      <c r="AZ1486" t="str">
        <f t="shared" si="783"/>
        <v>Alto</v>
      </c>
      <c r="BA1486">
        <v>9.6</v>
      </c>
      <c r="BB1486" t="str">
        <f t="shared" si="761"/>
        <v>Baja</v>
      </c>
      <c r="BC1486">
        <v>8.8000000000000007</v>
      </c>
      <c r="BD1486" t="str">
        <f t="shared" si="784"/>
        <v>Normal</v>
      </c>
      <c r="BE1486">
        <v>5.0999999999999996</v>
      </c>
      <c r="BF1486" t="str">
        <f t="shared" si="785"/>
        <v>Alto</v>
      </c>
      <c r="BG1486">
        <v>0</v>
      </c>
      <c r="BH1486" t="str">
        <f t="shared" si="786"/>
        <v>No Toma ECA</v>
      </c>
      <c r="BI1486">
        <v>0</v>
      </c>
      <c r="BJ1486" t="str">
        <f t="shared" si="787"/>
        <v>No toma ARB</v>
      </c>
      <c r="BK1486">
        <v>0</v>
      </c>
      <c r="BL1486" t="str">
        <f t="shared" si="788"/>
        <v>No toma diureticos</v>
      </c>
      <c r="BM1486">
        <v>1</v>
      </c>
      <c r="BN1486" t="str">
        <f t="shared" si="789"/>
        <v>Toma estatinas</v>
      </c>
      <c r="BO1486">
        <v>1</v>
      </c>
      <c r="BP1486" t="str">
        <f t="shared" si="790"/>
        <v>Enfermedad renal</v>
      </c>
      <c r="BQ1486">
        <v>1</v>
      </c>
      <c r="BR1486" t="str">
        <f t="shared" si="791"/>
        <v>Enfermedad cardiovascular</v>
      </c>
    </row>
    <row r="1487" spans="1:70" x14ac:dyDescent="0.25">
      <c r="A1487" t="s">
        <v>1487</v>
      </c>
      <c r="B1487">
        <v>39</v>
      </c>
      <c r="C1487" t="str">
        <f t="shared" si="762"/>
        <v>Adulto</v>
      </c>
      <c r="D1487" t="s">
        <v>1</v>
      </c>
      <c r="E1487">
        <v>19.7</v>
      </c>
      <c r="F1487" t="str">
        <f t="shared" si="763"/>
        <v>Peso Normal</v>
      </c>
      <c r="G1487">
        <v>0</v>
      </c>
      <c r="H1487" t="str">
        <f t="shared" si="764"/>
        <v>No tiene herencia</v>
      </c>
      <c r="I1487">
        <v>118</v>
      </c>
      <c r="J1487">
        <v>70</v>
      </c>
      <c r="K1487">
        <v>60</v>
      </c>
      <c r="L1487" t="str">
        <f t="shared" si="765"/>
        <v>Normal</v>
      </c>
      <c r="M1487">
        <v>63</v>
      </c>
      <c r="N1487" t="str">
        <f t="shared" si="766"/>
        <v>Normal</v>
      </c>
      <c r="O1487">
        <v>2</v>
      </c>
      <c r="P1487" t="str">
        <f t="shared" si="767"/>
        <v>Ligera limitaciones</v>
      </c>
      <c r="Q1487">
        <v>0</v>
      </c>
      <c r="R1487" t="str">
        <f t="shared" si="768"/>
        <v>No tiene cetoacidosis</v>
      </c>
      <c r="S1487">
        <v>0</v>
      </c>
      <c r="T1487" t="str">
        <f t="shared" si="769"/>
        <v>No tiene Insuficiencia</v>
      </c>
      <c r="U1487">
        <v>0</v>
      </c>
      <c r="V1487" t="str">
        <f t="shared" si="770"/>
        <v>Normotenso</v>
      </c>
      <c r="W1487">
        <v>1</v>
      </c>
      <c r="X1487" t="str">
        <f t="shared" si="759"/>
        <v>Normal</v>
      </c>
      <c r="Y1487">
        <v>16</v>
      </c>
      <c r="Z1487" t="str">
        <f t="shared" si="760"/>
        <v>Bajo</v>
      </c>
      <c r="AA1487">
        <v>81</v>
      </c>
      <c r="AB1487" t="str">
        <f t="shared" si="771"/>
        <v>Funcion disminuida</v>
      </c>
      <c r="AC1487">
        <v>11</v>
      </c>
      <c r="AD1487" t="str">
        <f t="shared" si="772"/>
        <v>Normal</v>
      </c>
      <c r="AE1487">
        <v>7</v>
      </c>
      <c r="AF1487" t="str">
        <f t="shared" si="773"/>
        <v>Normal</v>
      </c>
      <c r="AG1487">
        <v>1219</v>
      </c>
      <c r="AH1487" t="str">
        <f t="shared" si="774"/>
        <v>Poliuria</v>
      </c>
      <c r="AI1487">
        <v>1</v>
      </c>
      <c r="AJ1487" t="str">
        <f t="shared" si="775"/>
        <v>Diabetico</v>
      </c>
      <c r="AK1487">
        <v>116</v>
      </c>
      <c r="AL1487" t="str">
        <f t="shared" si="776"/>
        <v>Prediabetes</v>
      </c>
      <c r="AM1487">
        <v>6</v>
      </c>
      <c r="AN1487" t="str">
        <f t="shared" si="777"/>
        <v>Prediabetes</v>
      </c>
      <c r="AO1487">
        <v>216</v>
      </c>
      <c r="AP1487" t="str">
        <f t="shared" si="778"/>
        <v>Alto</v>
      </c>
      <c r="AQ1487">
        <v>93</v>
      </c>
      <c r="AR1487" t="str">
        <f t="shared" si="779"/>
        <v>Normal</v>
      </c>
      <c r="AS1487">
        <v>55</v>
      </c>
      <c r="AT1487" t="str">
        <f t="shared" si="780"/>
        <v>Bajo</v>
      </c>
      <c r="AU1487">
        <v>130</v>
      </c>
      <c r="AV1487" t="str">
        <f t="shared" si="781"/>
        <v>Normal</v>
      </c>
      <c r="AW1487">
        <v>138</v>
      </c>
      <c r="AX1487" t="str">
        <f t="shared" si="782"/>
        <v>Normal</v>
      </c>
      <c r="AY1487">
        <v>4.3</v>
      </c>
      <c r="AZ1487" t="str">
        <f t="shared" si="783"/>
        <v>Normal</v>
      </c>
      <c r="BA1487">
        <v>15.1</v>
      </c>
      <c r="BB1487" t="str">
        <f t="shared" si="761"/>
        <v>Normal</v>
      </c>
      <c r="BC1487">
        <v>9</v>
      </c>
      <c r="BD1487" t="str">
        <f t="shared" si="784"/>
        <v>Normal</v>
      </c>
      <c r="BE1487">
        <v>4</v>
      </c>
      <c r="BF1487" t="str">
        <f t="shared" si="785"/>
        <v>Normal</v>
      </c>
      <c r="BG1487">
        <v>0</v>
      </c>
      <c r="BH1487" t="str">
        <f t="shared" si="786"/>
        <v>No Toma ECA</v>
      </c>
      <c r="BI1487">
        <v>0</v>
      </c>
      <c r="BJ1487" t="str">
        <f t="shared" si="787"/>
        <v>No toma ARB</v>
      </c>
      <c r="BK1487">
        <v>1</v>
      </c>
      <c r="BL1487" t="str">
        <f t="shared" si="788"/>
        <v>Toma diureticos</v>
      </c>
      <c r="BM1487">
        <v>0</v>
      </c>
      <c r="BN1487" t="str">
        <f t="shared" si="789"/>
        <v>No toma estatinas</v>
      </c>
      <c r="BO1487">
        <v>0</v>
      </c>
      <c r="BP1487" t="str">
        <f t="shared" si="790"/>
        <v>Sano</v>
      </c>
      <c r="BQ1487">
        <v>0</v>
      </c>
      <c r="BR1487" t="str">
        <f t="shared" si="791"/>
        <v>Sano</v>
      </c>
    </row>
    <row r="1488" spans="1:70" x14ac:dyDescent="0.25">
      <c r="A1488" t="s">
        <v>1488</v>
      </c>
      <c r="B1488">
        <v>63</v>
      </c>
      <c r="C1488" t="str">
        <f t="shared" si="762"/>
        <v>Adulto Mayor</v>
      </c>
      <c r="D1488" t="s">
        <v>1</v>
      </c>
      <c r="E1488">
        <v>25.9</v>
      </c>
      <c r="F1488" t="str">
        <f t="shared" si="763"/>
        <v>Sobrepeso</v>
      </c>
      <c r="G1488">
        <v>0</v>
      </c>
      <c r="H1488" t="str">
        <f t="shared" si="764"/>
        <v>No tiene herencia</v>
      </c>
      <c r="I1488">
        <v>128</v>
      </c>
      <c r="J1488">
        <v>79</v>
      </c>
      <c r="K1488">
        <v>87</v>
      </c>
      <c r="L1488" t="str">
        <f t="shared" si="765"/>
        <v>Normal</v>
      </c>
      <c r="M1488">
        <v>54</v>
      </c>
      <c r="N1488" t="str">
        <f t="shared" si="766"/>
        <v>Normal</v>
      </c>
      <c r="O1488">
        <v>2</v>
      </c>
      <c r="P1488" t="str">
        <f t="shared" si="767"/>
        <v>Ligera limitaciones</v>
      </c>
      <c r="Q1488">
        <v>0</v>
      </c>
      <c r="R1488" t="str">
        <f t="shared" si="768"/>
        <v>No tiene cetoacidosis</v>
      </c>
      <c r="S1488">
        <v>0</v>
      </c>
      <c r="T1488" t="str">
        <f t="shared" si="769"/>
        <v>No tiene Insuficiencia</v>
      </c>
      <c r="U1488">
        <v>0</v>
      </c>
      <c r="V1488" t="str">
        <f t="shared" si="770"/>
        <v>Normotenso</v>
      </c>
      <c r="W1488">
        <v>0.7</v>
      </c>
      <c r="X1488" t="str">
        <f t="shared" si="759"/>
        <v>Normal</v>
      </c>
      <c r="Y1488">
        <v>16</v>
      </c>
      <c r="Z1488" t="str">
        <f t="shared" si="760"/>
        <v>Bajo</v>
      </c>
      <c r="AA1488">
        <v>60</v>
      </c>
      <c r="AB1488" t="str">
        <f t="shared" si="771"/>
        <v>Funcion disminuida</v>
      </c>
      <c r="AC1488">
        <v>24</v>
      </c>
      <c r="AD1488" t="str">
        <f t="shared" si="772"/>
        <v>Normal</v>
      </c>
      <c r="AE1488">
        <v>19</v>
      </c>
      <c r="AF1488" t="str">
        <f t="shared" si="773"/>
        <v>Normal</v>
      </c>
      <c r="AG1488">
        <v>1118</v>
      </c>
      <c r="AH1488" t="str">
        <f t="shared" si="774"/>
        <v>Poliuria</v>
      </c>
      <c r="AI1488">
        <v>1</v>
      </c>
      <c r="AJ1488" t="str">
        <f t="shared" si="775"/>
        <v>Diabetico</v>
      </c>
      <c r="AK1488">
        <v>109</v>
      </c>
      <c r="AL1488" t="str">
        <f t="shared" si="776"/>
        <v>Prediabetes</v>
      </c>
      <c r="AM1488">
        <v>5.2</v>
      </c>
      <c r="AN1488" t="str">
        <f t="shared" si="777"/>
        <v>Normal</v>
      </c>
      <c r="AO1488">
        <v>150</v>
      </c>
      <c r="AP1488" t="str">
        <f t="shared" si="778"/>
        <v>Normal</v>
      </c>
      <c r="AQ1488">
        <v>86</v>
      </c>
      <c r="AR1488" t="str">
        <f t="shared" si="779"/>
        <v>Normal</v>
      </c>
      <c r="AS1488">
        <v>69</v>
      </c>
      <c r="AT1488" t="str">
        <f t="shared" si="780"/>
        <v>Normal</v>
      </c>
      <c r="AU1488">
        <v>143</v>
      </c>
      <c r="AV1488" t="str">
        <f t="shared" si="781"/>
        <v>Normal</v>
      </c>
      <c r="AW1488">
        <v>139</v>
      </c>
      <c r="AX1488" t="str">
        <f t="shared" si="782"/>
        <v>Normal</v>
      </c>
      <c r="AY1488">
        <v>3.6</v>
      </c>
      <c r="AZ1488" t="str">
        <f t="shared" si="783"/>
        <v>Normal</v>
      </c>
      <c r="BA1488">
        <v>13.3</v>
      </c>
      <c r="BB1488" t="str">
        <f t="shared" si="761"/>
        <v>Baja</v>
      </c>
      <c r="BC1488">
        <v>9.3000000000000007</v>
      </c>
      <c r="BD1488" t="str">
        <f t="shared" si="784"/>
        <v>Normal</v>
      </c>
      <c r="BE1488">
        <v>2.7</v>
      </c>
      <c r="BF1488" t="str">
        <f t="shared" si="785"/>
        <v>Normal</v>
      </c>
      <c r="BG1488">
        <v>0</v>
      </c>
      <c r="BH1488" t="str">
        <f t="shared" si="786"/>
        <v>No Toma ECA</v>
      </c>
      <c r="BI1488">
        <v>1</v>
      </c>
      <c r="BJ1488" t="str">
        <f t="shared" si="787"/>
        <v>Toma ARB</v>
      </c>
      <c r="BK1488">
        <v>0</v>
      </c>
      <c r="BL1488" t="str">
        <f t="shared" si="788"/>
        <v>No toma diureticos</v>
      </c>
      <c r="BM1488">
        <v>0</v>
      </c>
      <c r="BN1488" t="str">
        <f t="shared" si="789"/>
        <v>No toma estatinas</v>
      </c>
      <c r="BO1488">
        <v>0</v>
      </c>
      <c r="BP1488" t="str">
        <f t="shared" si="790"/>
        <v>Sano</v>
      </c>
      <c r="BQ1488">
        <v>1</v>
      </c>
      <c r="BR1488" t="str">
        <f t="shared" si="791"/>
        <v>Enfermedad cardiovascular</v>
      </c>
    </row>
    <row r="1489" spans="1:70" x14ac:dyDescent="0.25">
      <c r="A1489" t="s">
        <v>1489</v>
      </c>
      <c r="B1489">
        <v>56</v>
      </c>
      <c r="C1489" t="str">
        <f t="shared" si="762"/>
        <v>Adulto</v>
      </c>
      <c r="D1489" t="s">
        <v>1</v>
      </c>
      <c r="E1489">
        <v>26.7</v>
      </c>
      <c r="F1489" t="str">
        <f t="shared" si="763"/>
        <v>Sobrepeso</v>
      </c>
      <c r="G1489">
        <v>0</v>
      </c>
      <c r="H1489" t="str">
        <f t="shared" si="764"/>
        <v>No tiene herencia</v>
      </c>
      <c r="I1489">
        <v>150</v>
      </c>
      <c r="J1489">
        <v>102</v>
      </c>
      <c r="K1489">
        <v>76</v>
      </c>
      <c r="L1489" t="str">
        <f t="shared" si="765"/>
        <v>Normal</v>
      </c>
      <c r="M1489">
        <v>43</v>
      </c>
      <c r="N1489" t="str">
        <f t="shared" si="766"/>
        <v>Intermedia</v>
      </c>
      <c r="O1489">
        <v>4</v>
      </c>
      <c r="P1489" t="str">
        <f t="shared" si="767"/>
        <v>Incapacidad</v>
      </c>
      <c r="Q1489">
        <v>0</v>
      </c>
      <c r="R1489" t="str">
        <f t="shared" si="768"/>
        <v>No tiene cetoacidosis</v>
      </c>
      <c r="S1489">
        <v>0</v>
      </c>
      <c r="T1489" t="str">
        <f t="shared" si="769"/>
        <v>No tiene Insuficiencia</v>
      </c>
      <c r="U1489">
        <v>1</v>
      </c>
      <c r="V1489" t="str">
        <f t="shared" si="770"/>
        <v>Hipertenso</v>
      </c>
      <c r="W1489">
        <v>4.2</v>
      </c>
      <c r="X1489" t="str">
        <f t="shared" si="759"/>
        <v>Alto</v>
      </c>
      <c r="Y1489">
        <v>116</v>
      </c>
      <c r="Z1489" t="str">
        <f t="shared" si="760"/>
        <v>Riesgo</v>
      </c>
      <c r="AA1489">
        <v>43</v>
      </c>
      <c r="AB1489" t="str">
        <f t="shared" si="771"/>
        <v>Funcion disminuida moderada</v>
      </c>
      <c r="AC1489">
        <v>403</v>
      </c>
      <c r="AD1489" t="str">
        <f t="shared" si="772"/>
        <v>Proteinuria</v>
      </c>
      <c r="AE1489">
        <v>322</v>
      </c>
      <c r="AF1489" t="str">
        <f t="shared" si="773"/>
        <v>Macroalbuminuria</v>
      </c>
      <c r="AG1489">
        <v>520</v>
      </c>
      <c r="AH1489" t="str">
        <f t="shared" si="774"/>
        <v>Poliuria</v>
      </c>
      <c r="AI1489">
        <v>1</v>
      </c>
      <c r="AJ1489" t="str">
        <f t="shared" si="775"/>
        <v>Diabetico</v>
      </c>
      <c r="AK1489">
        <v>220</v>
      </c>
      <c r="AL1489" t="str">
        <f t="shared" si="776"/>
        <v>Diabetes</v>
      </c>
      <c r="AM1489">
        <v>10.5</v>
      </c>
      <c r="AN1489" t="str">
        <f t="shared" si="777"/>
        <v>Diabetes</v>
      </c>
      <c r="AO1489">
        <v>251</v>
      </c>
      <c r="AP1489" t="str">
        <f t="shared" si="778"/>
        <v>Riesgo</v>
      </c>
      <c r="AQ1489">
        <v>139</v>
      </c>
      <c r="AR1489" t="str">
        <f t="shared" si="779"/>
        <v>Limite alto</v>
      </c>
      <c r="AS1489">
        <v>35</v>
      </c>
      <c r="AT1489" t="str">
        <f t="shared" si="780"/>
        <v>Bajo</v>
      </c>
      <c r="AU1489">
        <v>389</v>
      </c>
      <c r="AV1489" t="str">
        <f t="shared" si="781"/>
        <v>Alto</v>
      </c>
      <c r="AW1489">
        <v>125</v>
      </c>
      <c r="AX1489" t="str">
        <f t="shared" si="782"/>
        <v>Bajo</v>
      </c>
      <c r="AY1489">
        <v>6</v>
      </c>
      <c r="AZ1489" t="str">
        <f t="shared" si="783"/>
        <v>Alto</v>
      </c>
      <c r="BA1489">
        <v>7.9</v>
      </c>
      <c r="BB1489" t="str">
        <f t="shared" si="761"/>
        <v>Baja</v>
      </c>
      <c r="BC1489">
        <v>8.8000000000000007</v>
      </c>
      <c r="BD1489" t="str">
        <f t="shared" si="784"/>
        <v>Normal</v>
      </c>
      <c r="BE1489">
        <v>6.1</v>
      </c>
      <c r="BF1489" t="str">
        <f t="shared" si="785"/>
        <v>Alto</v>
      </c>
      <c r="BG1489">
        <v>0</v>
      </c>
      <c r="BH1489" t="str">
        <f t="shared" si="786"/>
        <v>No Toma ECA</v>
      </c>
      <c r="BI1489">
        <v>0</v>
      </c>
      <c r="BJ1489" t="str">
        <f t="shared" si="787"/>
        <v>No toma ARB</v>
      </c>
      <c r="BK1489">
        <v>0</v>
      </c>
      <c r="BL1489" t="str">
        <f t="shared" si="788"/>
        <v>No toma diureticos</v>
      </c>
      <c r="BM1489">
        <v>1</v>
      </c>
      <c r="BN1489" t="str">
        <f t="shared" si="789"/>
        <v>Toma estatinas</v>
      </c>
      <c r="BO1489">
        <v>1</v>
      </c>
      <c r="BP1489" t="str">
        <f t="shared" si="790"/>
        <v>Enfermedad renal</v>
      </c>
      <c r="BQ1489">
        <v>1</v>
      </c>
      <c r="BR1489" t="str">
        <f t="shared" si="791"/>
        <v>Enfermedad cardiovascular</v>
      </c>
    </row>
    <row r="1490" spans="1:70" x14ac:dyDescent="0.25">
      <c r="A1490" t="s">
        <v>1490</v>
      </c>
      <c r="B1490">
        <v>66</v>
      </c>
      <c r="C1490" t="str">
        <f t="shared" si="762"/>
        <v>Adulto Mayor</v>
      </c>
      <c r="D1490" t="s">
        <v>6</v>
      </c>
      <c r="E1490">
        <v>18.399999999999999</v>
      </c>
      <c r="F1490" t="str">
        <f t="shared" si="763"/>
        <v>Bajo peso</v>
      </c>
      <c r="G1490">
        <v>0</v>
      </c>
      <c r="H1490" t="str">
        <f t="shared" si="764"/>
        <v>No tiene herencia</v>
      </c>
      <c r="I1490">
        <v>124</v>
      </c>
      <c r="J1490">
        <v>83</v>
      </c>
      <c r="K1490">
        <v>69</v>
      </c>
      <c r="L1490" t="str">
        <f t="shared" si="765"/>
        <v>Normal</v>
      </c>
      <c r="M1490">
        <v>57</v>
      </c>
      <c r="N1490" t="str">
        <f t="shared" si="766"/>
        <v>Normal</v>
      </c>
      <c r="O1490">
        <v>2</v>
      </c>
      <c r="P1490" t="str">
        <f t="shared" si="767"/>
        <v>Ligera limitaciones</v>
      </c>
      <c r="Q1490">
        <v>0</v>
      </c>
      <c r="R1490" t="str">
        <f t="shared" si="768"/>
        <v>No tiene cetoacidosis</v>
      </c>
      <c r="S1490">
        <v>0</v>
      </c>
      <c r="T1490" t="str">
        <f t="shared" si="769"/>
        <v>No tiene Insuficiencia</v>
      </c>
      <c r="U1490">
        <v>0</v>
      </c>
      <c r="V1490" t="str">
        <f t="shared" si="770"/>
        <v>Normotenso</v>
      </c>
      <c r="W1490">
        <v>1.1000000000000001</v>
      </c>
      <c r="X1490" t="str">
        <f t="shared" si="759"/>
        <v>Alto</v>
      </c>
      <c r="Y1490">
        <v>23</v>
      </c>
      <c r="Z1490" t="str">
        <f t="shared" si="760"/>
        <v>Normal</v>
      </c>
      <c r="AA1490">
        <v>64</v>
      </c>
      <c r="AB1490" t="str">
        <f t="shared" si="771"/>
        <v>Funcion disminuida</v>
      </c>
      <c r="AC1490">
        <v>22</v>
      </c>
      <c r="AD1490" t="str">
        <f t="shared" si="772"/>
        <v>Normal</v>
      </c>
      <c r="AE1490">
        <v>19</v>
      </c>
      <c r="AF1490" t="str">
        <f t="shared" si="773"/>
        <v>Normal</v>
      </c>
      <c r="AG1490">
        <v>2148</v>
      </c>
      <c r="AH1490" t="str">
        <f t="shared" si="774"/>
        <v>Poliuria</v>
      </c>
      <c r="AI1490">
        <v>0</v>
      </c>
      <c r="AJ1490" t="str">
        <f t="shared" si="775"/>
        <v>No Diabetico</v>
      </c>
      <c r="AK1490">
        <v>101</v>
      </c>
      <c r="AL1490" t="str">
        <f t="shared" si="776"/>
        <v>Prediabetes</v>
      </c>
      <c r="AM1490">
        <v>5.2</v>
      </c>
      <c r="AN1490" t="str">
        <f t="shared" si="777"/>
        <v>Normal</v>
      </c>
      <c r="AO1490">
        <v>173</v>
      </c>
      <c r="AP1490" t="str">
        <f t="shared" si="778"/>
        <v>Normal</v>
      </c>
      <c r="AQ1490">
        <v>108</v>
      </c>
      <c r="AR1490" t="str">
        <f t="shared" si="779"/>
        <v>Casi normal</v>
      </c>
      <c r="AS1490">
        <v>52</v>
      </c>
      <c r="AT1490" t="str">
        <f t="shared" si="780"/>
        <v>Bajo</v>
      </c>
      <c r="AU1490">
        <v>129</v>
      </c>
      <c r="AV1490" t="str">
        <f t="shared" si="781"/>
        <v>Normal</v>
      </c>
      <c r="AW1490">
        <v>145</v>
      </c>
      <c r="AX1490" t="str">
        <f t="shared" si="782"/>
        <v>Normal</v>
      </c>
      <c r="AY1490">
        <v>3.7</v>
      </c>
      <c r="AZ1490" t="str">
        <f t="shared" si="783"/>
        <v>Normal</v>
      </c>
      <c r="BA1490">
        <v>13.1</v>
      </c>
      <c r="BB1490" t="str">
        <f t="shared" si="761"/>
        <v>Normal</v>
      </c>
      <c r="BC1490">
        <v>8.8000000000000007</v>
      </c>
      <c r="BD1490" t="str">
        <f t="shared" si="784"/>
        <v>Normal</v>
      </c>
      <c r="BE1490">
        <v>2.7</v>
      </c>
      <c r="BF1490" t="str">
        <f t="shared" si="785"/>
        <v>Normal</v>
      </c>
      <c r="BG1490">
        <v>0</v>
      </c>
      <c r="BH1490" t="str">
        <f t="shared" si="786"/>
        <v>No Toma ECA</v>
      </c>
      <c r="BI1490">
        <v>0</v>
      </c>
      <c r="BJ1490" t="str">
        <f t="shared" si="787"/>
        <v>No toma ARB</v>
      </c>
      <c r="BK1490">
        <v>1</v>
      </c>
      <c r="BL1490" t="str">
        <f t="shared" si="788"/>
        <v>Toma diureticos</v>
      </c>
      <c r="BM1490">
        <v>1</v>
      </c>
      <c r="BN1490" t="str">
        <f t="shared" si="789"/>
        <v>Toma estatinas</v>
      </c>
      <c r="BO1490">
        <v>0</v>
      </c>
      <c r="BP1490" t="str">
        <f t="shared" si="790"/>
        <v>Sano</v>
      </c>
      <c r="BQ1490">
        <v>1</v>
      </c>
      <c r="BR1490" t="str">
        <f t="shared" si="791"/>
        <v>Enfermedad cardiovascular</v>
      </c>
    </row>
    <row r="1491" spans="1:70" x14ac:dyDescent="0.25">
      <c r="A1491" t="s">
        <v>1491</v>
      </c>
      <c r="B1491">
        <v>56</v>
      </c>
      <c r="C1491" t="str">
        <f t="shared" si="762"/>
        <v>Adulto</v>
      </c>
      <c r="D1491" t="s">
        <v>1</v>
      </c>
      <c r="E1491">
        <v>21</v>
      </c>
      <c r="F1491" t="str">
        <f t="shared" si="763"/>
        <v>Peso Normal</v>
      </c>
      <c r="G1491">
        <v>0</v>
      </c>
      <c r="H1491" t="str">
        <f t="shared" si="764"/>
        <v>No tiene herencia</v>
      </c>
      <c r="I1491">
        <v>132</v>
      </c>
      <c r="J1491">
        <v>71</v>
      </c>
      <c r="K1491">
        <v>69</v>
      </c>
      <c r="L1491" t="str">
        <f t="shared" si="765"/>
        <v>Normal</v>
      </c>
      <c r="M1491">
        <v>61</v>
      </c>
      <c r="N1491" t="str">
        <f t="shared" si="766"/>
        <v>Normal</v>
      </c>
      <c r="O1491">
        <v>2</v>
      </c>
      <c r="P1491" t="str">
        <f t="shared" si="767"/>
        <v>Ligera limitaciones</v>
      </c>
      <c r="Q1491">
        <v>0</v>
      </c>
      <c r="R1491" t="str">
        <f t="shared" si="768"/>
        <v>No tiene cetoacidosis</v>
      </c>
      <c r="S1491">
        <v>0</v>
      </c>
      <c r="T1491" t="str">
        <f t="shared" si="769"/>
        <v>No tiene Insuficiencia</v>
      </c>
      <c r="U1491">
        <v>1</v>
      </c>
      <c r="V1491" t="str">
        <f t="shared" si="770"/>
        <v>Hipertenso</v>
      </c>
      <c r="W1491">
        <v>1</v>
      </c>
      <c r="X1491" t="str">
        <f t="shared" si="759"/>
        <v>Normal</v>
      </c>
      <c r="Y1491">
        <v>23</v>
      </c>
      <c r="Z1491" t="str">
        <f t="shared" si="760"/>
        <v>Normal</v>
      </c>
      <c r="AA1491">
        <v>117</v>
      </c>
      <c r="AB1491" t="str">
        <f t="shared" si="771"/>
        <v>Normal</v>
      </c>
      <c r="AC1491">
        <v>12</v>
      </c>
      <c r="AD1491" t="str">
        <f t="shared" si="772"/>
        <v>Normal</v>
      </c>
      <c r="AE1491">
        <v>9</v>
      </c>
      <c r="AF1491" t="str">
        <f t="shared" si="773"/>
        <v>Normal</v>
      </c>
      <c r="AG1491">
        <v>1457</v>
      </c>
      <c r="AH1491" t="str">
        <f t="shared" si="774"/>
        <v>Poliuria</v>
      </c>
      <c r="AI1491">
        <v>1</v>
      </c>
      <c r="AJ1491" t="str">
        <f t="shared" si="775"/>
        <v>Diabetico</v>
      </c>
      <c r="AK1491">
        <v>84</v>
      </c>
      <c r="AL1491" t="str">
        <f t="shared" si="776"/>
        <v>Normal</v>
      </c>
      <c r="AM1491">
        <v>5.4</v>
      </c>
      <c r="AN1491" t="str">
        <f t="shared" si="777"/>
        <v>Normal</v>
      </c>
      <c r="AO1491">
        <v>155</v>
      </c>
      <c r="AP1491" t="str">
        <f t="shared" si="778"/>
        <v>Normal</v>
      </c>
      <c r="AQ1491">
        <v>121</v>
      </c>
      <c r="AR1491" t="str">
        <f t="shared" si="779"/>
        <v>Casi normal</v>
      </c>
      <c r="AS1491">
        <v>57</v>
      </c>
      <c r="AT1491" t="str">
        <f t="shared" si="780"/>
        <v>Bajo</v>
      </c>
      <c r="AU1491">
        <v>107</v>
      </c>
      <c r="AV1491" t="str">
        <f t="shared" si="781"/>
        <v>Normal</v>
      </c>
      <c r="AW1491">
        <v>145</v>
      </c>
      <c r="AX1491" t="str">
        <f t="shared" si="782"/>
        <v>Normal</v>
      </c>
      <c r="AY1491">
        <v>3.8</v>
      </c>
      <c r="AZ1491" t="str">
        <f t="shared" si="783"/>
        <v>Normal</v>
      </c>
      <c r="BA1491">
        <v>14.4</v>
      </c>
      <c r="BB1491" t="str">
        <f t="shared" si="761"/>
        <v>Normal</v>
      </c>
      <c r="BC1491">
        <v>10.3</v>
      </c>
      <c r="BD1491" t="str">
        <f t="shared" si="784"/>
        <v>Normal</v>
      </c>
      <c r="BE1491">
        <v>3.7</v>
      </c>
      <c r="BF1491" t="str">
        <f t="shared" si="785"/>
        <v>Normal</v>
      </c>
      <c r="BG1491">
        <v>0</v>
      </c>
      <c r="BH1491" t="str">
        <f t="shared" si="786"/>
        <v>No Toma ECA</v>
      </c>
      <c r="BI1491">
        <v>1</v>
      </c>
      <c r="BJ1491" t="str">
        <f t="shared" si="787"/>
        <v>Toma ARB</v>
      </c>
      <c r="BK1491">
        <v>0</v>
      </c>
      <c r="BL1491" t="str">
        <f t="shared" si="788"/>
        <v>No toma diureticos</v>
      </c>
      <c r="BM1491">
        <v>1</v>
      </c>
      <c r="BN1491" t="str">
        <f t="shared" si="789"/>
        <v>Toma estatinas</v>
      </c>
      <c r="BO1491">
        <v>0</v>
      </c>
      <c r="BP1491" t="str">
        <f t="shared" si="790"/>
        <v>Sano</v>
      </c>
      <c r="BQ1491">
        <v>1</v>
      </c>
      <c r="BR1491" t="str">
        <f t="shared" si="791"/>
        <v>Enfermedad cardiovascular</v>
      </c>
    </row>
    <row r="1492" spans="1:70" x14ac:dyDescent="0.25">
      <c r="A1492" t="s">
        <v>1492</v>
      </c>
      <c r="B1492">
        <v>68</v>
      </c>
      <c r="C1492" t="str">
        <f t="shared" si="762"/>
        <v>Adulto Mayor</v>
      </c>
      <c r="D1492" t="s">
        <v>6</v>
      </c>
      <c r="E1492">
        <v>34.1</v>
      </c>
      <c r="F1492" t="str">
        <f t="shared" si="763"/>
        <v>Obesidad I</v>
      </c>
      <c r="G1492">
        <v>1</v>
      </c>
      <c r="H1492" t="str">
        <f t="shared" si="764"/>
        <v>Tiene herencia</v>
      </c>
      <c r="I1492">
        <v>150</v>
      </c>
      <c r="J1492">
        <v>104</v>
      </c>
      <c r="K1492">
        <v>97</v>
      </c>
      <c r="L1492" t="str">
        <f t="shared" si="765"/>
        <v>Normal</v>
      </c>
      <c r="M1492">
        <v>25</v>
      </c>
      <c r="N1492" t="str">
        <f t="shared" si="766"/>
        <v>Reducida</v>
      </c>
      <c r="O1492">
        <v>2</v>
      </c>
      <c r="P1492" t="str">
        <f t="shared" si="767"/>
        <v>Ligera limitaciones</v>
      </c>
      <c r="Q1492">
        <v>1</v>
      </c>
      <c r="R1492" t="str">
        <f t="shared" si="768"/>
        <v>Tiene cetoacidosis</v>
      </c>
      <c r="S1492">
        <v>0</v>
      </c>
      <c r="T1492" t="str">
        <f t="shared" si="769"/>
        <v>No tiene Insuficiencia</v>
      </c>
      <c r="U1492">
        <v>1</v>
      </c>
      <c r="V1492" t="str">
        <f t="shared" si="770"/>
        <v>Hipertenso</v>
      </c>
      <c r="W1492">
        <v>4.8</v>
      </c>
      <c r="X1492" t="str">
        <f t="shared" si="759"/>
        <v>Alto</v>
      </c>
      <c r="Y1492">
        <v>61</v>
      </c>
      <c r="Z1492" t="str">
        <f t="shared" si="760"/>
        <v>Elevado</v>
      </c>
      <c r="AA1492">
        <v>59</v>
      </c>
      <c r="AB1492" t="str">
        <f t="shared" si="771"/>
        <v>Funcion disminuida moderada</v>
      </c>
      <c r="AC1492">
        <v>2171</v>
      </c>
      <c r="AD1492" t="str">
        <f t="shared" si="772"/>
        <v>Proteinuria</v>
      </c>
      <c r="AE1492">
        <v>1519</v>
      </c>
      <c r="AF1492" t="str">
        <f t="shared" si="773"/>
        <v>Macroalbuminuria</v>
      </c>
      <c r="AG1492">
        <v>365</v>
      </c>
      <c r="AH1492" t="str">
        <f t="shared" si="774"/>
        <v>Oliguria</v>
      </c>
      <c r="AI1492">
        <v>0</v>
      </c>
      <c r="AJ1492" t="str">
        <f t="shared" si="775"/>
        <v>No Diabetico</v>
      </c>
      <c r="AK1492">
        <v>148</v>
      </c>
      <c r="AL1492" t="str">
        <f t="shared" si="776"/>
        <v>Diabetes</v>
      </c>
      <c r="AM1492">
        <v>9.6</v>
      </c>
      <c r="AN1492" t="str">
        <f t="shared" si="777"/>
        <v>Diabetes</v>
      </c>
      <c r="AO1492">
        <v>272</v>
      </c>
      <c r="AP1492" t="str">
        <f t="shared" si="778"/>
        <v>Riesgo</v>
      </c>
      <c r="AQ1492">
        <v>187</v>
      </c>
      <c r="AR1492" t="str">
        <f t="shared" si="779"/>
        <v>Alto</v>
      </c>
      <c r="AS1492">
        <v>27</v>
      </c>
      <c r="AT1492" t="str">
        <f t="shared" si="780"/>
        <v>Bajo</v>
      </c>
      <c r="AU1492">
        <v>423</v>
      </c>
      <c r="AV1492" t="str">
        <f t="shared" si="781"/>
        <v>Alto</v>
      </c>
      <c r="AW1492">
        <v>129</v>
      </c>
      <c r="AX1492" t="str">
        <f t="shared" si="782"/>
        <v>Bajo</v>
      </c>
      <c r="AY1492">
        <v>5</v>
      </c>
      <c r="AZ1492" t="str">
        <f t="shared" si="783"/>
        <v>Normal</v>
      </c>
      <c r="BA1492">
        <v>10.7</v>
      </c>
      <c r="BB1492" t="str">
        <f t="shared" si="761"/>
        <v>Baja</v>
      </c>
      <c r="BC1492">
        <v>8.6999999999999993</v>
      </c>
      <c r="BD1492" t="str">
        <f t="shared" si="784"/>
        <v>Normal</v>
      </c>
      <c r="BE1492">
        <v>7.3</v>
      </c>
      <c r="BF1492" t="str">
        <f t="shared" si="785"/>
        <v>Alto</v>
      </c>
      <c r="BG1492">
        <v>0</v>
      </c>
      <c r="BH1492" t="str">
        <f t="shared" si="786"/>
        <v>No Toma ECA</v>
      </c>
      <c r="BI1492">
        <v>0</v>
      </c>
      <c r="BJ1492" t="str">
        <f t="shared" si="787"/>
        <v>No toma ARB</v>
      </c>
      <c r="BK1492">
        <v>1</v>
      </c>
      <c r="BL1492" t="str">
        <f t="shared" si="788"/>
        <v>Toma diureticos</v>
      </c>
      <c r="BM1492">
        <v>1</v>
      </c>
      <c r="BN1492" t="str">
        <f t="shared" si="789"/>
        <v>Toma estatinas</v>
      </c>
      <c r="BO1492">
        <v>1</v>
      </c>
      <c r="BP1492" t="str">
        <f t="shared" si="790"/>
        <v>Enfermedad renal</v>
      </c>
      <c r="BQ1492">
        <v>0</v>
      </c>
      <c r="BR1492" t="str">
        <f t="shared" si="791"/>
        <v>Sano</v>
      </c>
    </row>
    <row r="1493" spans="1:70" x14ac:dyDescent="0.25">
      <c r="A1493" t="s">
        <v>1493</v>
      </c>
      <c r="B1493">
        <v>30</v>
      </c>
      <c r="C1493" t="str">
        <f t="shared" si="762"/>
        <v>Adulto</v>
      </c>
      <c r="D1493" t="s">
        <v>6</v>
      </c>
      <c r="E1493">
        <v>21</v>
      </c>
      <c r="F1493" t="str">
        <f t="shared" si="763"/>
        <v>Peso Normal</v>
      </c>
      <c r="G1493">
        <v>0</v>
      </c>
      <c r="H1493" t="str">
        <f t="shared" si="764"/>
        <v>No tiene herencia</v>
      </c>
      <c r="I1493">
        <v>135</v>
      </c>
      <c r="J1493">
        <v>85</v>
      </c>
      <c r="K1493">
        <v>60</v>
      </c>
      <c r="L1493" t="str">
        <f t="shared" si="765"/>
        <v>Normal</v>
      </c>
      <c r="M1493">
        <v>68</v>
      </c>
      <c r="N1493" t="str">
        <f t="shared" si="766"/>
        <v>Normal</v>
      </c>
      <c r="O1493">
        <v>1</v>
      </c>
      <c r="P1493" t="str">
        <f t="shared" si="767"/>
        <v>Sin limitaciones</v>
      </c>
      <c r="Q1493">
        <v>0</v>
      </c>
      <c r="R1493" t="str">
        <f t="shared" si="768"/>
        <v>No tiene cetoacidosis</v>
      </c>
      <c r="S1493">
        <v>0</v>
      </c>
      <c r="T1493" t="str">
        <f t="shared" si="769"/>
        <v>No tiene Insuficiencia</v>
      </c>
      <c r="U1493">
        <v>1</v>
      </c>
      <c r="V1493" t="str">
        <f t="shared" si="770"/>
        <v>Hipertenso</v>
      </c>
      <c r="W1493">
        <v>0.7</v>
      </c>
      <c r="X1493" t="str">
        <f t="shared" si="759"/>
        <v>Normal</v>
      </c>
      <c r="Y1493">
        <v>28</v>
      </c>
      <c r="Z1493" t="str">
        <f t="shared" si="760"/>
        <v>Normal</v>
      </c>
      <c r="AA1493">
        <v>87</v>
      </c>
      <c r="AB1493" t="str">
        <f t="shared" si="771"/>
        <v>Funcion disminuida</v>
      </c>
      <c r="AC1493">
        <v>27</v>
      </c>
      <c r="AD1493" t="str">
        <f t="shared" si="772"/>
        <v>Normal</v>
      </c>
      <c r="AE1493">
        <v>21</v>
      </c>
      <c r="AF1493" t="str">
        <f t="shared" si="773"/>
        <v>Normal</v>
      </c>
      <c r="AG1493">
        <v>1410</v>
      </c>
      <c r="AH1493" t="str">
        <f t="shared" si="774"/>
        <v>Poliuria</v>
      </c>
      <c r="AI1493">
        <v>1</v>
      </c>
      <c r="AJ1493" t="str">
        <f t="shared" si="775"/>
        <v>Diabetico</v>
      </c>
      <c r="AK1493">
        <v>103</v>
      </c>
      <c r="AL1493" t="str">
        <f t="shared" si="776"/>
        <v>Prediabetes</v>
      </c>
      <c r="AM1493">
        <v>5.4</v>
      </c>
      <c r="AN1493" t="str">
        <f t="shared" si="777"/>
        <v>Normal</v>
      </c>
      <c r="AO1493">
        <v>194</v>
      </c>
      <c r="AP1493" t="str">
        <f t="shared" si="778"/>
        <v>Normal</v>
      </c>
      <c r="AQ1493">
        <v>123</v>
      </c>
      <c r="AR1493" t="str">
        <f t="shared" si="779"/>
        <v>Casi normal</v>
      </c>
      <c r="AS1493">
        <v>68</v>
      </c>
      <c r="AT1493" t="str">
        <f t="shared" si="780"/>
        <v>Normal</v>
      </c>
      <c r="AU1493">
        <v>153</v>
      </c>
      <c r="AV1493" t="str">
        <f t="shared" si="781"/>
        <v>Alto</v>
      </c>
      <c r="AW1493">
        <v>137</v>
      </c>
      <c r="AX1493" t="str">
        <f t="shared" si="782"/>
        <v>Normal</v>
      </c>
      <c r="AY1493">
        <v>4.4000000000000004</v>
      </c>
      <c r="AZ1493" t="str">
        <f t="shared" si="783"/>
        <v>Normal</v>
      </c>
      <c r="BA1493">
        <v>14.9</v>
      </c>
      <c r="BB1493" t="str">
        <f t="shared" si="761"/>
        <v>Normal</v>
      </c>
      <c r="BC1493">
        <v>10.199999999999999</v>
      </c>
      <c r="BD1493" t="str">
        <f t="shared" si="784"/>
        <v>Normal</v>
      </c>
      <c r="BE1493">
        <v>4.2</v>
      </c>
      <c r="BF1493" t="str">
        <f t="shared" si="785"/>
        <v>Normal</v>
      </c>
      <c r="BG1493">
        <v>1</v>
      </c>
      <c r="BH1493" t="str">
        <f t="shared" si="786"/>
        <v>Toma ECA</v>
      </c>
      <c r="BI1493">
        <v>1</v>
      </c>
      <c r="BJ1493" t="str">
        <f t="shared" si="787"/>
        <v>Toma ARB</v>
      </c>
      <c r="BK1493">
        <v>1</v>
      </c>
      <c r="BL1493" t="str">
        <f t="shared" si="788"/>
        <v>Toma diureticos</v>
      </c>
      <c r="BM1493">
        <v>1</v>
      </c>
      <c r="BN1493" t="str">
        <f t="shared" si="789"/>
        <v>Toma estatinas</v>
      </c>
      <c r="BO1493">
        <v>0</v>
      </c>
      <c r="BP1493" t="str">
        <f t="shared" si="790"/>
        <v>Sano</v>
      </c>
      <c r="BQ1493">
        <v>1</v>
      </c>
      <c r="BR1493" t="str">
        <f t="shared" si="791"/>
        <v>Enfermedad cardiovascular</v>
      </c>
    </row>
    <row r="1494" spans="1:70" x14ac:dyDescent="0.25">
      <c r="A1494" t="s">
        <v>1494</v>
      </c>
      <c r="B1494">
        <v>67</v>
      </c>
      <c r="C1494" t="str">
        <f t="shared" si="762"/>
        <v>Adulto Mayor</v>
      </c>
      <c r="D1494" t="s">
        <v>6</v>
      </c>
      <c r="E1494">
        <v>21.2</v>
      </c>
      <c r="F1494" t="str">
        <f t="shared" si="763"/>
        <v>Peso Normal</v>
      </c>
      <c r="G1494">
        <v>1</v>
      </c>
      <c r="H1494" t="str">
        <f t="shared" si="764"/>
        <v>Tiene herencia</v>
      </c>
      <c r="I1494">
        <v>120</v>
      </c>
      <c r="J1494">
        <v>73</v>
      </c>
      <c r="K1494">
        <v>76</v>
      </c>
      <c r="L1494" t="str">
        <f t="shared" si="765"/>
        <v>Normal</v>
      </c>
      <c r="M1494">
        <v>51</v>
      </c>
      <c r="N1494" t="str">
        <f t="shared" si="766"/>
        <v>Normal</v>
      </c>
      <c r="O1494">
        <v>1</v>
      </c>
      <c r="P1494" t="str">
        <f t="shared" si="767"/>
        <v>Sin limitaciones</v>
      </c>
      <c r="Q1494">
        <v>0</v>
      </c>
      <c r="R1494" t="str">
        <f t="shared" si="768"/>
        <v>No tiene cetoacidosis</v>
      </c>
      <c r="S1494">
        <v>0</v>
      </c>
      <c r="T1494" t="str">
        <f t="shared" si="769"/>
        <v>No tiene Insuficiencia</v>
      </c>
      <c r="U1494">
        <v>0</v>
      </c>
      <c r="V1494" t="str">
        <f t="shared" si="770"/>
        <v>Normotenso</v>
      </c>
      <c r="W1494">
        <v>1.1000000000000001</v>
      </c>
      <c r="X1494" t="str">
        <f t="shared" si="759"/>
        <v>Alto</v>
      </c>
      <c r="Y1494">
        <v>38</v>
      </c>
      <c r="Z1494" t="str">
        <f t="shared" si="760"/>
        <v>Normal</v>
      </c>
      <c r="AA1494">
        <v>69</v>
      </c>
      <c r="AB1494" t="str">
        <f t="shared" si="771"/>
        <v>Funcion disminuida</v>
      </c>
      <c r="AC1494">
        <v>10</v>
      </c>
      <c r="AD1494" t="str">
        <f t="shared" si="772"/>
        <v>Normal</v>
      </c>
      <c r="AE1494">
        <v>7</v>
      </c>
      <c r="AF1494" t="str">
        <f t="shared" si="773"/>
        <v>Normal</v>
      </c>
      <c r="AG1494">
        <v>1837</v>
      </c>
      <c r="AH1494" t="str">
        <f t="shared" si="774"/>
        <v>Poliuria</v>
      </c>
      <c r="AI1494">
        <v>0</v>
      </c>
      <c r="AJ1494" t="str">
        <f t="shared" si="775"/>
        <v>No Diabetico</v>
      </c>
      <c r="AK1494">
        <v>119</v>
      </c>
      <c r="AL1494" t="str">
        <f t="shared" si="776"/>
        <v>Prediabetes</v>
      </c>
      <c r="AM1494">
        <v>6.1</v>
      </c>
      <c r="AN1494" t="str">
        <f t="shared" si="777"/>
        <v>Prediabetes</v>
      </c>
      <c r="AO1494">
        <v>212</v>
      </c>
      <c r="AP1494" t="str">
        <f t="shared" si="778"/>
        <v>Alto</v>
      </c>
      <c r="AQ1494">
        <v>125</v>
      </c>
      <c r="AR1494" t="str">
        <f t="shared" si="779"/>
        <v>Casi normal</v>
      </c>
      <c r="AS1494">
        <v>44</v>
      </c>
      <c r="AT1494" t="str">
        <f t="shared" si="780"/>
        <v>Bajo</v>
      </c>
      <c r="AU1494">
        <v>94</v>
      </c>
      <c r="AV1494" t="str">
        <f t="shared" si="781"/>
        <v>Normal</v>
      </c>
      <c r="AW1494">
        <v>143</v>
      </c>
      <c r="AX1494" t="str">
        <f t="shared" si="782"/>
        <v>Normal</v>
      </c>
      <c r="AY1494">
        <v>4.8</v>
      </c>
      <c r="AZ1494" t="str">
        <f t="shared" si="783"/>
        <v>Normal</v>
      </c>
      <c r="BA1494">
        <v>16</v>
      </c>
      <c r="BB1494" t="str">
        <f t="shared" si="761"/>
        <v>Alta</v>
      </c>
      <c r="BC1494">
        <v>9.4</v>
      </c>
      <c r="BD1494" t="str">
        <f t="shared" si="784"/>
        <v>Normal</v>
      </c>
      <c r="BE1494">
        <v>3.5</v>
      </c>
      <c r="BF1494" t="str">
        <f t="shared" si="785"/>
        <v>Normal</v>
      </c>
      <c r="BG1494">
        <v>0</v>
      </c>
      <c r="BH1494" t="str">
        <f t="shared" si="786"/>
        <v>No Toma ECA</v>
      </c>
      <c r="BI1494">
        <v>1</v>
      </c>
      <c r="BJ1494" t="str">
        <f t="shared" si="787"/>
        <v>Toma ARB</v>
      </c>
      <c r="BK1494">
        <v>0</v>
      </c>
      <c r="BL1494" t="str">
        <f t="shared" si="788"/>
        <v>No toma diureticos</v>
      </c>
      <c r="BM1494">
        <v>0</v>
      </c>
      <c r="BN1494" t="str">
        <f t="shared" si="789"/>
        <v>No toma estatinas</v>
      </c>
      <c r="BO1494">
        <v>0</v>
      </c>
      <c r="BP1494" t="str">
        <f t="shared" si="790"/>
        <v>Sano</v>
      </c>
      <c r="BQ1494">
        <v>0</v>
      </c>
      <c r="BR1494" t="str">
        <f t="shared" si="791"/>
        <v>Sano</v>
      </c>
    </row>
    <row r="1495" spans="1:70" x14ac:dyDescent="0.25">
      <c r="A1495" t="s">
        <v>1495</v>
      </c>
      <c r="B1495">
        <v>51</v>
      </c>
      <c r="C1495" t="str">
        <f t="shared" si="762"/>
        <v>Adulto</v>
      </c>
      <c r="D1495" t="s">
        <v>6</v>
      </c>
      <c r="E1495">
        <v>33.9</v>
      </c>
      <c r="F1495" t="str">
        <f t="shared" si="763"/>
        <v>Obesidad I</v>
      </c>
      <c r="G1495">
        <v>1</v>
      </c>
      <c r="H1495" t="str">
        <f t="shared" si="764"/>
        <v>Tiene herencia</v>
      </c>
      <c r="I1495">
        <v>153</v>
      </c>
      <c r="J1495">
        <v>109</v>
      </c>
      <c r="K1495">
        <v>76</v>
      </c>
      <c r="L1495" t="str">
        <f t="shared" si="765"/>
        <v>Normal</v>
      </c>
      <c r="M1495">
        <v>28</v>
      </c>
      <c r="N1495" t="str">
        <f t="shared" si="766"/>
        <v>Reducida</v>
      </c>
      <c r="O1495">
        <v>4</v>
      </c>
      <c r="P1495" t="str">
        <f t="shared" si="767"/>
        <v>Incapacidad</v>
      </c>
      <c r="Q1495">
        <v>0</v>
      </c>
      <c r="R1495" t="str">
        <f t="shared" si="768"/>
        <v>No tiene cetoacidosis</v>
      </c>
      <c r="S1495">
        <v>1</v>
      </c>
      <c r="T1495" t="str">
        <f t="shared" si="769"/>
        <v>Tiene Insuficiencia</v>
      </c>
      <c r="U1495">
        <v>1</v>
      </c>
      <c r="V1495" t="str">
        <f t="shared" si="770"/>
        <v>Hipertenso</v>
      </c>
      <c r="W1495">
        <v>4.5</v>
      </c>
      <c r="X1495" t="str">
        <f t="shared" si="759"/>
        <v>Alto</v>
      </c>
      <c r="Y1495">
        <v>83</v>
      </c>
      <c r="Z1495" t="str">
        <f t="shared" si="760"/>
        <v>Elevado</v>
      </c>
      <c r="AA1495">
        <v>59</v>
      </c>
      <c r="AB1495" t="str">
        <f t="shared" si="771"/>
        <v>Funcion disminuida moderada</v>
      </c>
      <c r="AC1495">
        <v>2367</v>
      </c>
      <c r="AD1495" t="str">
        <f t="shared" si="772"/>
        <v>Proteinuria</v>
      </c>
      <c r="AE1495">
        <v>2130</v>
      </c>
      <c r="AF1495" t="str">
        <f t="shared" si="773"/>
        <v>Macroalbuminuria</v>
      </c>
      <c r="AG1495">
        <v>881</v>
      </c>
      <c r="AH1495" t="str">
        <f t="shared" si="774"/>
        <v>Poliuria</v>
      </c>
      <c r="AI1495">
        <v>0</v>
      </c>
      <c r="AJ1495" t="str">
        <f t="shared" si="775"/>
        <v>No Diabetico</v>
      </c>
      <c r="AK1495">
        <v>185</v>
      </c>
      <c r="AL1495" t="str">
        <f t="shared" si="776"/>
        <v>Diabetes</v>
      </c>
      <c r="AM1495">
        <v>8.9</v>
      </c>
      <c r="AN1495" t="str">
        <f t="shared" si="777"/>
        <v>Diabetes</v>
      </c>
      <c r="AO1495">
        <v>297</v>
      </c>
      <c r="AP1495" t="str">
        <f t="shared" si="778"/>
        <v>Riesgo</v>
      </c>
      <c r="AQ1495">
        <v>207</v>
      </c>
      <c r="AR1495" t="str">
        <f t="shared" si="779"/>
        <v>Muy alto</v>
      </c>
      <c r="AS1495">
        <v>33</v>
      </c>
      <c r="AT1495" t="str">
        <f t="shared" si="780"/>
        <v>Bajo</v>
      </c>
      <c r="AU1495">
        <v>330</v>
      </c>
      <c r="AV1495" t="str">
        <f t="shared" si="781"/>
        <v>Alto</v>
      </c>
      <c r="AW1495">
        <v>136</v>
      </c>
      <c r="AX1495" t="str">
        <f t="shared" si="782"/>
        <v>Normal</v>
      </c>
      <c r="AY1495">
        <v>5.4</v>
      </c>
      <c r="AZ1495" t="str">
        <f t="shared" si="783"/>
        <v>Alto</v>
      </c>
      <c r="BA1495">
        <v>10.4</v>
      </c>
      <c r="BB1495" t="str">
        <f t="shared" si="761"/>
        <v>Baja</v>
      </c>
      <c r="BC1495">
        <v>7.6</v>
      </c>
      <c r="BD1495" t="str">
        <f t="shared" si="784"/>
        <v>Bajo</v>
      </c>
      <c r="BE1495">
        <v>5.3</v>
      </c>
      <c r="BF1495" t="str">
        <f t="shared" si="785"/>
        <v>Alto</v>
      </c>
      <c r="BG1495">
        <v>1</v>
      </c>
      <c r="BH1495" t="str">
        <f t="shared" si="786"/>
        <v>Toma ECA</v>
      </c>
      <c r="BI1495">
        <v>1</v>
      </c>
      <c r="BJ1495" t="str">
        <f t="shared" si="787"/>
        <v>Toma ARB</v>
      </c>
      <c r="BK1495">
        <v>1</v>
      </c>
      <c r="BL1495" t="str">
        <f t="shared" si="788"/>
        <v>Toma diureticos</v>
      </c>
      <c r="BM1495">
        <v>1</v>
      </c>
      <c r="BN1495" t="str">
        <f t="shared" si="789"/>
        <v>Toma estatinas</v>
      </c>
      <c r="BO1495">
        <v>1</v>
      </c>
      <c r="BP1495" t="str">
        <f t="shared" si="790"/>
        <v>Enfermedad renal</v>
      </c>
      <c r="BQ1495">
        <v>1</v>
      </c>
      <c r="BR1495" t="str">
        <f t="shared" si="791"/>
        <v>Enfermedad cardiovascular</v>
      </c>
    </row>
    <row r="1496" spans="1:70" x14ac:dyDescent="0.25">
      <c r="A1496" t="s">
        <v>1496</v>
      </c>
      <c r="B1496">
        <v>43</v>
      </c>
      <c r="C1496" t="str">
        <f t="shared" si="762"/>
        <v>Adulto</v>
      </c>
      <c r="D1496" t="s">
        <v>6</v>
      </c>
      <c r="E1496">
        <v>20.7</v>
      </c>
      <c r="F1496" t="str">
        <f t="shared" si="763"/>
        <v>Peso Normal</v>
      </c>
      <c r="G1496">
        <v>0</v>
      </c>
      <c r="H1496" t="str">
        <f t="shared" si="764"/>
        <v>No tiene herencia</v>
      </c>
      <c r="I1496">
        <v>126</v>
      </c>
      <c r="J1496">
        <v>75</v>
      </c>
      <c r="K1496">
        <v>89</v>
      </c>
      <c r="L1496" t="str">
        <f t="shared" si="765"/>
        <v>Normal</v>
      </c>
      <c r="M1496">
        <v>68</v>
      </c>
      <c r="N1496" t="str">
        <f t="shared" si="766"/>
        <v>Normal</v>
      </c>
      <c r="O1496">
        <v>1</v>
      </c>
      <c r="P1496" t="str">
        <f t="shared" si="767"/>
        <v>Sin limitaciones</v>
      </c>
      <c r="Q1496">
        <v>0</v>
      </c>
      <c r="R1496" t="str">
        <f t="shared" si="768"/>
        <v>No tiene cetoacidosis</v>
      </c>
      <c r="S1496">
        <v>0</v>
      </c>
      <c r="T1496" t="str">
        <f t="shared" si="769"/>
        <v>No tiene Insuficiencia</v>
      </c>
      <c r="U1496">
        <v>0</v>
      </c>
      <c r="V1496" t="str">
        <f t="shared" si="770"/>
        <v>Normotenso</v>
      </c>
      <c r="W1496">
        <v>1.1000000000000001</v>
      </c>
      <c r="X1496" t="str">
        <f t="shared" si="759"/>
        <v>Alto</v>
      </c>
      <c r="Y1496">
        <v>38</v>
      </c>
      <c r="Z1496" t="str">
        <f t="shared" si="760"/>
        <v>Normal</v>
      </c>
      <c r="AA1496">
        <v>75</v>
      </c>
      <c r="AB1496" t="str">
        <f t="shared" si="771"/>
        <v>Funcion disminuida</v>
      </c>
      <c r="AC1496">
        <v>30</v>
      </c>
      <c r="AD1496" t="str">
        <f t="shared" si="772"/>
        <v>Microalbuminuria</v>
      </c>
      <c r="AE1496">
        <v>24</v>
      </c>
      <c r="AF1496" t="str">
        <f t="shared" si="773"/>
        <v>Normal</v>
      </c>
      <c r="AG1496">
        <v>1797</v>
      </c>
      <c r="AH1496" t="str">
        <f t="shared" si="774"/>
        <v>Poliuria</v>
      </c>
      <c r="AI1496">
        <v>0</v>
      </c>
      <c r="AJ1496" t="str">
        <f t="shared" si="775"/>
        <v>No Diabetico</v>
      </c>
      <c r="AK1496">
        <v>121</v>
      </c>
      <c r="AL1496" t="str">
        <f t="shared" si="776"/>
        <v>Prediabetes</v>
      </c>
      <c r="AM1496">
        <v>6</v>
      </c>
      <c r="AN1496" t="str">
        <f t="shared" si="777"/>
        <v>Prediabetes</v>
      </c>
      <c r="AO1496">
        <v>211</v>
      </c>
      <c r="AP1496" t="str">
        <f t="shared" si="778"/>
        <v>Alto</v>
      </c>
      <c r="AQ1496">
        <v>106</v>
      </c>
      <c r="AR1496" t="str">
        <f t="shared" si="779"/>
        <v>Casi normal</v>
      </c>
      <c r="AS1496">
        <v>68</v>
      </c>
      <c r="AT1496" t="str">
        <f t="shared" si="780"/>
        <v>Normal</v>
      </c>
      <c r="AU1496">
        <v>145</v>
      </c>
      <c r="AV1496" t="str">
        <f t="shared" si="781"/>
        <v>Normal</v>
      </c>
      <c r="AW1496">
        <v>143</v>
      </c>
      <c r="AX1496" t="str">
        <f t="shared" si="782"/>
        <v>Normal</v>
      </c>
      <c r="AY1496">
        <v>4.3</v>
      </c>
      <c r="AZ1496" t="str">
        <f t="shared" si="783"/>
        <v>Normal</v>
      </c>
      <c r="BA1496">
        <v>15.2</v>
      </c>
      <c r="BB1496" t="str">
        <f t="shared" si="761"/>
        <v>Normal</v>
      </c>
      <c r="BC1496">
        <v>9</v>
      </c>
      <c r="BD1496" t="str">
        <f t="shared" si="784"/>
        <v>Normal</v>
      </c>
      <c r="BE1496">
        <v>3.2</v>
      </c>
      <c r="BF1496" t="str">
        <f t="shared" si="785"/>
        <v>Normal</v>
      </c>
      <c r="BG1496">
        <v>1</v>
      </c>
      <c r="BH1496" t="str">
        <f t="shared" si="786"/>
        <v>Toma ECA</v>
      </c>
      <c r="BI1496">
        <v>1</v>
      </c>
      <c r="BJ1496" t="str">
        <f t="shared" si="787"/>
        <v>Toma ARB</v>
      </c>
      <c r="BK1496">
        <v>0</v>
      </c>
      <c r="BL1496" t="str">
        <f t="shared" si="788"/>
        <v>No toma diureticos</v>
      </c>
      <c r="BM1496">
        <v>0</v>
      </c>
      <c r="BN1496" t="str">
        <f t="shared" si="789"/>
        <v>No toma estatinas</v>
      </c>
      <c r="BO1496">
        <v>0</v>
      </c>
      <c r="BP1496" t="str">
        <f t="shared" si="790"/>
        <v>Sano</v>
      </c>
      <c r="BQ1496">
        <v>0</v>
      </c>
      <c r="BR1496" t="str">
        <f t="shared" si="791"/>
        <v>Sano</v>
      </c>
    </row>
    <row r="1497" spans="1:70" x14ac:dyDescent="0.25">
      <c r="A1497" t="s">
        <v>1497</v>
      </c>
      <c r="B1497">
        <v>61</v>
      </c>
      <c r="C1497" t="str">
        <f t="shared" si="762"/>
        <v>Adulto Mayor</v>
      </c>
      <c r="D1497" t="s">
        <v>6</v>
      </c>
      <c r="E1497">
        <v>24.7</v>
      </c>
      <c r="F1497" t="str">
        <f t="shared" si="763"/>
        <v>Peso Normal</v>
      </c>
      <c r="G1497">
        <v>1</v>
      </c>
      <c r="H1497" t="str">
        <f t="shared" si="764"/>
        <v>Tiene herencia</v>
      </c>
      <c r="I1497">
        <v>131</v>
      </c>
      <c r="J1497">
        <v>85</v>
      </c>
      <c r="K1497">
        <v>64</v>
      </c>
      <c r="L1497" t="str">
        <f t="shared" si="765"/>
        <v>Normal</v>
      </c>
      <c r="M1497">
        <v>54</v>
      </c>
      <c r="N1497" t="str">
        <f t="shared" si="766"/>
        <v>Normal</v>
      </c>
      <c r="O1497">
        <v>2</v>
      </c>
      <c r="P1497" t="str">
        <f t="shared" si="767"/>
        <v>Ligera limitaciones</v>
      </c>
      <c r="Q1497">
        <v>0</v>
      </c>
      <c r="R1497" t="str">
        <f t="shared" si="768"/>
        <v>No tiene cetoacidosis</v>
      </c>
      <c r="S1497">
        <v>0</v>
      </c>
      <c r="T1497" t="str">
        <f t="shared" si="769"/>
        <v>No tiene Insuficiencia</v>
      </c>
      <c r="U1497">
        <v>0</v>
      </c>
      <c r="V1497" t="str">
        <f t="shared" si="770"/>
        <v>Normotenso</v>
      </c>
      <c r="W1497">
        <v>1.1000000000000001</v>
      </c>
      <c r="X1497" t="str">
        <f t="shared" si="759"/>
        <v>Alto</v>
      </c>
      <c r="Y1497">
        <v>37</v>
      </c>
      <c r="Z1497" t="str">
        <f t="shared" si="760"/>
        <v>Normal</v>
      </c>
      <c r="AA1497">
        <v>75</v>
      </c>
      <c r="AB1497" t="str">
        <f t="shared" si="771"/>
        <v>Funcion disminuida</v>
      </c>
      <c r="AC1497">
        <v>22</v>
      </c>
      <c r="AD1497" t="str">
        <f t="shared" si="772"/>
        <v>Normal</v>
      </c>
      <c r="AE1497">
        <v>17</v>
      </c>
      <c r="AF1497" t="str">
        <f t="shared" si="773"/>
        <v>Normal</v>
      </c>
      <c r="AG1497">
        <v>1329</v>
      </c>
      <c r="AH1497" t="str">
        <f t="shared" si="774"/>
        <v>Poliuria</v>
      </c>
      <c r="AI1497">
        <v>1</v>
      </c>
      <c r="AJ1497" t="str">
        <f t="shared" si="775"/>
        <v>Diabetico</v>
      </c>
      <c r="AK1497">
        <v>114</v>
      </c>
      <c r="AL1497" t="str">
        <f t="shared" si="776"/>
        <v>Prediabetes</v>
      </c>
      <c r="AM1497">
        <v>5.3</v>
      </c>
      <c r="AN1497" t="str">
        <f t="shared" si="777"/>
        <v>Normal</v>
      </c>
      <c r="AO1497">
        <v>173</v>
      </c>
      <c r="AP1497" t="str">
        <f t="shared" si="778"/>
        <v>Normal</v>
      </c>
      <c r="AQ1497">
        <v>102</v>
      </c>
      <c r="AR1497" t="str">
        <f t="shared" si="779"/>
        <v>Casi normal</v>
      </c>
      <c r="AS1497">
        <v>42</v>
      </c>
      <c r="AT1497" t="str">
        <f t="shared" si="780"/>
        <v>Bajo</v>
      </c>
      <c r="AU1497">
        <v>115</v>
      </c>
      <c r="AV1497" t="str">
        <f t="shared" si="781"/>
        <v>Normal</v>
      </c>
      <c r="AW1497">
        <v>138</v>
      </c>
      <c r="AX1497" t="str">
        <f t="shared" si="782"/>
        <v>Normal</v>
      </c>
      <c r="AY1497">
        <v>4.0999999999999996</v>
      </c>
      <c r="AZ1497" t="str">
        <f t="shared" si="783"/>
        <v>Normal</v>
      </c>
      <c r="BA1497">
        <v>14.5</v>
      </c>
      <c r="BB1497" t="str">
        <f t="shared" si="761"/>
        <v>Normal</v>
      </c>
      <c r="BC1497">
        <v>10</v>
      </c>
      <c r="BD1497" t="str">
        <f t="shared" si="784"/>
        <v>Normal</v>
      </c>
      <c r="BE1497">
        <v>2.5</v>
      </c>
      <c r="BF1497" t="str">
        <f t="shared" si="785"/>
        <v>Normal</v>
      </c>
      <c r="BG1497">
        <v>0</v>
      </c>
      <c r="BH1497" t="str">
        <f t="shared" si="786"/>
        <v>No Toma ECA</v>
      </c>
      <c r="BI1497">
        <v>0</v>
      </c>
      <c r="BJ1497" t="str">
        <f t="shared" si="787"/>
        <v>No toma ARB</v>
      </c>
      <c r="BK1497">
        <v>0</v>
      </c>
      <c r="BL1497" t="str">
        <f t="shared" si="788"/>
        <v>No toma diureticos</v>
      </c>
      <c r="BM1497">
        <v>0</v>
      </c>
      <c r="BN1497" t="str">
        <f t="shared" si="789"/>
        <v>No toma estatinas</v>
      </c>
      <c r="BO1497">
        <v>0</v>
      </c>
      <c r="BP1497" t="str">
        <f t="shared" si="790"/>
        <v>Sano</v>
      </c>
      <c r="BQ1497">
        <v>0</v>
      </c>
      <c r="BR1497" t="str">
        <f t="shared" si="791"/>
        <v>Sano</v>
      </c>
    </row>
    <row r="1498" spans="1:70" x14ac:dyDescent="0.25">
      <c r="A1498" t="s">
        <v>1498</v>
      </c>
      <c r="B1498">
        <v>73</v>
      </c>
      <c r="C1498" t="str">
        <f t="shared" si="762"/>
        <v>Adulto Mayor</v>
      </c>
      <c r="D1498" t="s">
        <v>6</v>
      </c>
      <c r="E1498">
        <v>34.5</v>
      </c>
      <c r="F1498" t="str">
        <f t="shared" si="763"/>
        <v>Obesidad I</v>
      </c>
      <c r="G1498">
        <v>1</v>
      </c>
      <c r="H1498" t="str">
        <f t="shared" si="764"/>
        <v>Tiene herencia</v>
      </c>
      <c r="I1498">
        <v>179</v>
      </c>
      <c r="J1498">
        <v>99</v>
      </c>
      <c r="K1498">
        <v>80</v>
      </c>
      <c r="L1498" t="str">
        <f t="shared" si="765"/>
        <v>Normal</v>
      </c>
      <c r="M1498">
        <v>47</v>
      </c>
      <c r="N1498" t="str">
        <f t="shared" si="766"/>
        <v>Intermedia</v>
      </c>
      <c r="O1498">
        <v>4</v>
      </c>
      <c r="P1498" t="str">
        <f t="shared" si="767"/>
        <v>Incapacidad</v>
      </c>
      <c r="Q1498">
        <v>1</v>
      </c>
      <c r="R1498" t="str">
        <f t="shared" si="768"/>
        <v>Tiene cetoacidosis</v>
      </c>
      <c r="S1498">
        <v>1</v>
      </c>
      <c r="T1498" t="str">
        <f t="shared" si="769"/>
        <v>Tiene Insuficiencia</v>
      </c>
      <c r="U1498">
        <v>1</v>
      </c>
      <c r="V1498" t="str">
        <f t="shared" si="770"/>
        <v>Hipertenso</v>
      </c>
      <c r="W1498">
        <v>2.8</v>
      </c>
      <c r="X1498" t="str">
        <f t="shared" si="759"/>
        <v>Alto</v>
      </c>
      <c r="Y1498">
        <v>80</v>
      </c>
      <c r="Z1498" t="str">
        <f t="shared" si="760"/>
        <v>Elevado</v>
      </c>
      <c r="AA1498">
        <v>15</v>
      </c>
      <c r="AB1498" t="str">
        <f t="shared" si="771"/>
        <v>Dismucion grave</v>
      </c>
      <c r="AC1498">
        <v>591</v>
      </c>
      <c r="AD1498" t="str">
        <f t="shared" si="772"/>
        <v>Proteinuria</v>
      </c>
      <c r="AE1498">
        <v>531</v>
      </c>
      <c r="AF1498" t="str">
        <f t="shared" si="773"/>
        <v>Macroalbuminuria</v>
      </c>
      <c r="AG1498">
        <v>880</v>
      </c>
      <c r="AH1498" t="str">
        <f t="shared" si="774"/>
        <v>Poliuria</v>
      </c>
      <c r="AI1498">
        <v>1</v>
      </c>
      <c r="AJ1498" t="str">
        <f t="shared" si="775"/>
        <v>Diabetico</v>
      </c>
      <c r="AK1498">
        <v>141</v>
      </c>
      <c r="AL1498" t="str">
        <f t="shared" si="776"/>
        <v>Diabetes</v>
      </c>
      <c r="AM1498">
        <v>7.4</v>
      </c>
      <c r="AN1498" t="str">
        <f t="shared" si="777"/>
        <v>Diabetes</v>
      </c>
      <c r="AO1498">
        <v>306</v>
      </c>
      <c r="AP1498" t="str">
        <f t="shared" si="778"/>
        <v>Riesgo</v>
      </c>
      <c r="AQ1498">
        <v>160</v>
      </c>
      <c r="AR1498" t="str">
        <f t="shared" si="779"/>
        <v>Alto</v>
      </c>
      <c r="AS1498">
        <v>45</v>
      </c>
      <c r="AT1498" t="str">
        <f t="shared" si="780"/>
        <v>Bajo</v>
      </c>
      <c r="AU1498">
        <v>285</v>
      </c>
      <c r="AV1498" t="str">
        <f t="shared" si="781"/>
        <v>Alto</v>
      </c>
      <c r="AW1498">
        <v>137</v>
      </c>
      <c r="AX1498" t="str">
        <f t="shared" si="782"/>
        <v>Normal</v>
      </c>
      <c r="AY1498">
        <v>6.2</v>
      </c>
      <c r="AZ1498" t="str">
        <f t="shared" si="783"/>
        <v>Alto</v>
      </c>
      <c r="BA1498">
        <v>10.4</v>
      </c>
      <c r="BB1498" t="str">
        <f t="shared" si="761"/>
        <v>Baja</v>
      </c>
      <c r="BC1498">
        <v>8.1</v>
      </c>
      <c r="BD1498" t="str">
        <f t="shared" si="784"/>
        <v>Bajo</v>
      </c>
      <c r="BE1498">
        <v>4.7</v>
      </c>
      <c r="BF1498" t="str">
        <f t="shared" si="785"/>
        <v>Alto</v>
      </c>
      <c r="BG1498">
        <v>1</v>
      </c>
      <c r="BH1498" t="str">
        <f t="shared" si="786"/>
        <v>Toma ECA</v>
      </c>
      <c r="BI1498">
        <v>1</v>
      </c>
      <c r="BJ1498" t="str">
        <f t="shared" si="787"/>
        <v>Toma ARB</v>
      </c>
      <c r="BK1498">
        <v>1</v>
      </c>
      <c r="BL1498" t="str">
        <f t="shared" si="788"/>
        <v>Toma diureticos</v>
      </c>
      <c r="BM1498">
        <v>1</v>
      </c>
      <c r="BN1498" t="str">
        <f t="shared" si="789"/>
        <v>Toma estatinas</v>
      </c>
      <c r="BO1498">
        <v>1</v>
      </c>
      <c r="BP1498" t="str">
        <f t="shared" si="790"/>
        <v>Enfermedad renal</v>
      </c>
      <c r="BQ1498">
        <v>1</v>
      </c>
      <c r="BR1498" t="str">
        <f t="shared" si="791"/>
        <v>Enfermedad cardiovascular</v>
      </c>
    </row>
    <row r="1499" spans="1:70" x14ac:dyDescent="0.25">
      <c r="A1499" t="s">
        <v>1499</v>
      </c>
      <c r="B1499">
        <v>85</v>
      </c>
      <c r="C1499" t="str">
        <f t="shared" si="762"/>
        <v>Adulto Mayor</v>
      </c>
      <c r="D1499" t="s">
        <v>1</v>
      </c>
      <c r="E1499">
        <v>29.7</v>
      </c>
      <c r="F1499" t="str">
        <f t="shared" si="763"/>
        <v>Sobrepeso</v>
      </c>
      <c r="G1499">
        <v>1</v>
      </c>
      <c r="H1499" t="str">
        <f t="shared" si="764"/>
        <v>Tiene herencia</v>
      </c>
      <c r="I1499">
        <v>163</v>
      </c>
      <c r="J1499">
        <v>91</v>
      </c>
      <c r="K1499">
        <v>91</v>
      </c>
      <c r="L1499" t="str">
        <f t="shared" si="765"/>
        <v>Normal</v>
      </c>
      <c r="M1499">
        <v>26</v>
      </c>
      <c r="N1499" t="str">
        <f t="shared" si="766"/>
        <v>Reducida</v>
      </c>
      <c r="O1499">
        <v>4</v>
      </c>
      <c r="P1499" t="str">
        <f t="shared" si="767"/>
        <v>Incapacidad</v>
      </c>
      <c r="Q1499">
        <v>1</v>
      </c>
      <c r="R1499" t="str">
        <f t="shared" si="768"/>
        <v>Tiene cetoacidosis</v>
      </c>
      <c r="S1499">
        <v>0</v>
      </c>
      <c r="T1499" t="str">
        <f t="shared" si="769"/>
        <v>No tiene Insuficiencia</v>
      </c>
      <c r="U1499">
        <v>1</v>
      </c>
      <c r="V1499" t="str">
        <f t="shared" si="770"/>
        <v>Hipertenso</v>
      </c>
      <c r="W1499">
        <v>3.1</v>
      </c>
      <c r="X1499" t="str">
        <f t="shared" si="759"/>
        <v>Alto</v>
      </c>
      <c r="Y1499">
        <v>120</v>
      </c>
      <c r="Z1499" t="str">
        <f t="shared" si="760"/>
        <v>Riesgo</v>
      </c>
      <c r="AA1499">
        <v>30</v>
      </c>
      <c r="AB1499" t="str">
        <f t="shared" si="771"/>
        <v>Funcion disminuida moderada</v>
      </c>
      <c r="AC1499">
        <v>2704</v>
      </c>
      <c r="AD1499" t="str">
        <f t="shared" si="772"/>
        <v>Proteinuria</v>
      </c>
      <c r="AE1499">
        <v>2163</v>
      </c>
      <c r="AF1499" t="str">
        <f t="shared" si="773"/>
        <v>Macroalbuminuria</v>
      </c>
      <c r="AG1499">
        <v>817</v>
      </c>
      <c r="AH1499" t="str">
        <f t="shared" si="774"/>
        <v>Poliuria</v>
      </c>
      <c r="AI1499">
        <v>0</v>
      </c>
      <c r="AJ1499" t="str">
        <f t="shared" si="775"/>
        <v>No Diabetico</v>
      </c>
      <c r="AK1499">
        <v>199</v>
      </c>
      <c r="AL1499" t="str">
        <f t="shared" si="776"/>
        <v>Diabetes</v>
      </c>
      <c r="AM1499">
        <v>8.5</v>
      </c>
      <c r="AN1499" t="str">
        <f t="shared" si="777"/>
        <v>Diabetes</v>
      </c>
      <c r="AO1499">
        <v>210</v>
      </c>
      <c r="AP1499" t="str">
        <f t="shared" si="778"/>
        <v>Alto</v>
      </c>
      <c r="AQ1499">
        <v>166</v>
      </c>
      <c r="AR1499" t="str">
        <f t="shared" si="779"/>
        <v>Alto</v>
      </c>
      <c r="AS1499">
        <v>34</v>
      </c>
      <c r="AT1499" t="str">
        <f t="shared" si="780"/>
        <v>Bajo</v>
      </c>
      <c r="AU1499">
        <v>328</v>
      </c>
      <c r="AV1499" t="str">
        <f t="shared" si="781"/>
        <v>Alto</v>
      </c>
      <c r="AW1499">
        <v>133</v>
      </c>
      <c r="AX1499" t="str">
        <f t="shared" si="782"/>
        <v>Bajo</v>
      </c>
      <c r="AY1499">
        <v>5.7</v>
      </c>
      <c r="AZ1499" t="str">
        <f t="shared" si="783"/>
        <v>Alto</v>
      </c>
      <c r="BA1499">
        <v>8.4</v>
      </c>
      <c r="BB1499" t="str">
        <f t="shared" si="761"/>
        <v>Baja</v>
      </c>
      <c r="BC1499">
        <v>8.8000000000000007</v>
      </c>
      <c r="BD1499" t="str">
        <f t="shared" si="784"/>
        <v>Normal</v>
      </c>
      <c r="BE1499">
        <v>6.6</v>
      </c>
      <c r="BF1499" t="str">
        <f t="shared" si="785"/>
        <v>Alto</v>
      </c>
      <c r="BG1499">
        <v>0</v>
      </c>
      <c r="BH1499" t="str">
        <f t="shared" si="786"/>
        <v>No Toma ECA</v>
      </c>
      <c r="BI1499">
        <v>1</v>
      </c>
      <c r="BJ1499" t="str">
        <f t="shared" si="787"/>
        <v>Toma ARB</v>
      </c>
      <c r="BK1499">
        <v>1</v>
      </c>
      <c r="BL1499" t="str">
        <f t="shared" si="788"/>
        <v>Toma diureticos</v>
      </c>
      <c r="BM1499">
        <v>1</v>
      </c>
      <c r="BN1499" t="str">
        <f t="shared" si="789"/>
        <v>Toma estatinas</v>
      </c>
      <c r="BO1499">
        <v>1</v>
      </c>
      <c r="BP1499" t="str">
        <f t="shared" si="790"/>
        <v>Enfermedad renal</v>
      </c>
      <c r="BQ1499">
        <v>0</v>
      </c>
      <c r="BR1499" t="str">
        <f t="shared" si="791"/>
        <v>Sano</v>
      </c>
    </row>
    <row r="1500" spans="1:70" x14ac:dyDescent="0.25">
      <c r="A1500" t="s">
        <v>1500</v>
      </c>
      <c r="B1500">
        <v>75</v>
      </c>
      <c r="C1500" t="str">
        <f t="shared" si="762"/>
        <v>Adulto Mayor</v>
      </c>
      <c r="D1500" t="s">
        <v>6</v>
      </c>
      <c r="E1500">
        <v>38.5</v>
      </c>
      <c r="F1500" t="str">
        <f t="shared" si="763"/>
        <v>Obesidad II</v>
      </c>
      <c r="G1500">
        <v>1</v>
      </c>
      <c r="H1500" t="str">
        <f t="shared" si="764"/>
        <v>Tiene herencia</v>
      </c>
      <c r="I1500">
        <v>180</v>
      </c>
      <c r="J1500">
        <v>109</v>
      </c>
      <c r="K1500">
        <v>90</v>
      </c>
      <c r="L1500" t="str">
        <f t="shared" si="765"/>
        <v>Normal</v>
      </c>
      <c r="M1500">
        <v>26</v>
      </c>
      <c r="N1500" t="str">
        <f t="shared" si="766"/>
        <v>Reducida</v>
      </c>
      <c r="O1500">
        <v>4</v>
      </c>
      <c r="P1500" t="str">
        <f t="shared" si="767"/>
        <v>Incapacidad</v>
      </c>
      <c r="Q1500">
        <v>0</v>
      </c>
      <c r="R1500" t="str">
        <f t="shared" si="768"/>
        <v>No tiene cetoacidosis</v>
      </c>
      <c r="S1500">
        <v>0</v>
      </c>
      <c r="T1500" t="str">
        <f t="shared" si="769"/>
        <v>No tiene Insuficiencia</v>
      </c>
      <c r="U1500">
        <v>1</v>
      </c>
      <c r="V1500" t="str">
        <f t="shared" si="770"/>
        <v>Hipertenso</v>
      </c>
      <c r="W1500">
        <v>4.2</v>
      </c>
      <c r="X1500" t="str">
        <f t="shared" si="759"/>
        <v>Alto</v>
      </c>
      <c r="Y1500">
        <v>93</v>
      </c>
      <c r="Z1500" t="str">
        <f t="shared" si="760"/>
        <v>Elevado</v>
      </c>
      <c r="AA1500">
        <v>20</v>
      </c>
      <c r="AB1500" t="str">
        <f t="shared" si="771"/>
        <v>Dismucion grave</v>
      </c>
      <c r="AC1500">
        <v>2953</v>
      </c>
      <c r="AD1500" t="str">
        <f t="shared" si="772"/>
        <v>Proteinuria</v>
      </c>
      <c r="AE1500">
        <v>2657</v>
      </c>
      <c r="AF1500" t="str">
        <f t="shared" si="773"/>
        <v>Macroalbuminuria</v>
      </c>
      <c r="AG1500">
        <v>391</v>
      </c>
      <c r="AH1500" t="str">
        <f t="shared" si="774"/>
        <v>Oliguria</v>
      </c>
      <c r="AI1500">
        <v>1</v>
      </c>
      <c r="AJ1500" t="str">
        <f t="shared" si="775"/>
        <v>Diabetico</v>
      </c>
      <c r="AK1500">
        <v>156</v>
      </c>
      <c r="AL1500" t="str">
        <f t="shared" si="776"/>
        <v>Diabetes</v>
      </c>
      <c r="AM1500">
        <v>10.6</v>
      </c>
      <c r="AN1500" t="str">
        <f t="shared" si="777"/>
        <v>Diabetes</v>
      </c>
      <c r="AO1500">
        <v>288</v>
      </c>
      <c r="AP1500" t="str">
        <f t="shared" si="778"/>
        <v>Riesgo</v>
      </c>
      <c r="AQ1500">
        <v>217</v>
      </c>
      <c r="AR1500" t="str">
        <f t="shared" si="779"/>
        <v>Muy alto</v>
      </c>
      <c r="AS1500">
        <v>34</v>
      </c>
      <c r="AT1500" t="str">
        <f t="shared" si="780"/>
        <v>Bajo</v>
      </c>
      <c r="AU1500">
        <v>369</v>
      </c>
      <c r="AV1500" t="str">
        <f t="shared" si="781"/>
        <v>Alto</v>
      </c>
      <c r="AW1500">
        <v>127</v>
      </c>
      <c r="AX1500" t="str">
        <f t="shared" si="782"/>
        <v>Bajo</v>
      </c>
      <c r="AY1500">
        <v>6.1</v>
      </c>
      <c r="AZ1500" t="str">
        <f t="shared" si="783"/>
        <v>Alto</v>
      </c>
      <c r="BA1500">
        <v>8.6</v>
      </c>
      <c r="BB1500" t="str">
        <f t="shared" si="761"/>
        <v>Baja</v>
      </c>
      <c r="BC1500">
        <v>8.4</v>
      </c>
      <c r="BD1500" t="str">
        <f t="shared" si="784"/>
        <v>Bajo</v>
      </c>
      <c r="BE1500">
        <v>5.2</v>
      </c>
      <c r="BF1500" t="str">
        <f t="shared" si="785"/>
        <v>Alto</v>
      </c>
      <c r="BG1500">
        <v>1</v>
      </c>
      <c r="BH1500" t="str">
        <f t="shared" si="786"/>
        <v>Toma ECA</v>
      </c>
      <c r="BI1500">
        <v>1</v>
      </c>
      <c r="BJ1500" t="str">
        <f t="shared" si="787"/>
        <v>Toma ARB</v>
      </c>
      <c r="BK1500">
        <v>1</v>
      </c>
      <c r="BL1500" t="str">
        <f t="shared" si="788"/>
        <v>Toma diureticos</v>
      </c>
      <c r="BM1500">
        <v>0</v>
      </c>
      <c r="BN1500" t="str">
        <f t="shared" si="789"/>
        <v>No toma estatinas</v>
      </c>
      <c r="BO1500">
        <v>1</v>
      </c>
      <c r="BP1500" t="str">
        <f t="shared" si="790"/>
        <v>Enfermedad renal</v>
      </c>
      <c r="BQ1500">
        <v>0</v>
      </c>
      <c r="BR1500" t="str">
        <f t="shared" si="791"/>
        <v>Sano</v>
      </c>
    </row>
    <row r="1501" spans="1:70" x14ac:dyDescent="0.25">
      <c r="A1501" t="s">
        <v>1501</v>
      </c>
      <c r="B1501">
        <v>56</v>
      </c>
      <c r="C1501" t="str">
        <f t="shared" si="762"/>
        <v>Adulto</v>
      </c>
      <c r="D1501" t="s">
        <v>6</v>
      </c>
      <c r="E1501">
        <v>27.3</v>
      </c>
      <c r="F1501" t="str">
        <f t="shared" si="763"/>
        <v>Sobrepeso</v>
      </c>
      <c r="G1501">
        <v>0</v>
      </c>
      <c r="H1501" t="str">
        <f t="shared" si="764"/>
        <v>No tiene herencia</v>
      </c>
      <c r="I1501">
        <v>126</v>
      </c>
      <c r="J1501">
        <v>68</v>
      </c>
      <c r="K1501">
        <v>64</v>
      </c>
      <c r="L1501" t="str">
        <f t="shared" si="765"/>
        <v>Normal</v>
      </c>
      <c r="M1501">
        <v>64</v>
      </c>
      <c r="N1501" t="str">
        <f t="shared" si="766"/>
        <v>Normal</v>
      </c>
      <c r="O1501">
        <v>2</v>
      </c>
      <c r="P1501" t="str">
        <f t="shared" si="767"/>
        <v>Ligera limitaciones</v>
      </c>
      <c r="Q1501">
        <v>0</v>
      </c>
      <c r="R1501" t="str">
        <f t="shared" si="768"/>
        <v>No tiene cetoacidosis</v>
      </c>
      <c r="S1501">
        <v>0</v>
      </c>
      <c r="T1501" t="str">
        <f t="shared" si="769"/>
        <v>No tiene Insuficiencia</v>
      </c>
      <c r="U1501">
        <v>1</v>
      </c>
      <c r="V1501" t="str">
        <f t="shared" si="770"/>
        <v>Hipertenso</v>
      </c>
      <c r="W1501">
        <v>0.8</v>
      </c>
      <c r="X1501" t="str">
        <f t="shared" si="759"/>
        <v>Normal</v>
      </c>
      <c r="Y1501">
        <v>26</v>
      </c>
      <c r="Z1501" t="str">
        <f t="shared" si="760"/>
        <v>Normal</v>
      </c>
      <c r="AA1501">
        <v>83</v>
      </c>
      <c r="AB1501" t="str">
        <f t="shared" si="771"/>
        <v>Funcion disminuida</v>
      </c>
      <c r="AC1501">
        <v>24</v>
      </c>
      <c r="AD1501" t="str">
        <f t="shared" si="772"/>
        <v>Normal</v>
      </c>
      <c r="AE1501">
        <v>19</v>
      </c>
      <c r="AF1501" t="str">
        <f t="shared" si="773"/>
        <v>Normal</v>
      </c>
      <c r="AG1501">
        <v>2222</v>
      </c>
      <c r="AH1501" t="str">
        <f t="shared" si="774"/>
        <v>Poliuria</v>
      </c>
      <c r="AI1501">
        <v>0</v>
      </c>
      <c r="AJ1501" t="str">
        <f t="shared" si="775"/>
        <v>No Diabetico</v>
      </c>
      <c r="AK1501">
        <v>92</v>
      </c>
      <c r="AL1501" t="str">
        <f t="shared" si="776"/>
        <v>Normal</v>
      </c>
      <c r="AM1501">
        <v>6</v>
      </c>
      <c r="AN1501" t="str">
        <f t="shared" si="777"/>
        <v>Prediabetes</v>
      </c>
      <c r="AO1501">
        <v>192</v>
      </c>
      <c r="AP1501" t="str">
        <f t="shared" si="778"/>
        <v>Normal</v>
      </c>
      <c r="AQ1501">
        <v>81</v>
      </c>
      <c r="AR1501" t="str">
        <f t="shared" si="779"/>
        <v>Normal</v>
      </c>
      <c r="AS1501">
        <v>53</v>
      </c>
      <c r="AT1501" t="str">
        <f t="shared" si="780"/>
        <v>Bajo</v>
      </c>
      <c r="AU1501">
        <v>166</v>
      </c>
      <c r="AV1501" t="str">
        <f t="shared" si="781"/>
        <v>Alto</v>
      </c>
      <c r="AW1501">
        <v>135</v>
      </c>
      <c r="AX1501" t="str">
        <f t="shared" si="782"/>
        <v>Normal</v>
      </c>
      <c r="AY1501">
        <v>3.7</v>
      </c>
      <c r="AZ1501" t="str">
        <f t="shared" si="783"/>
        <v>Normal</v>
      </c>
      <c r="BA1501">
        <v>12.6</v>
      </c>
      <c r="BB1501" t="str">
        <f t="shared" si="761"/>
        <v>Normal</v>
      </c>
      <c r="BC1501">
        <v>9.6</v>
      </c>
      <c r="BD1501" t="str">
        <f t="shared" si="784"/>
        <v>Normal</v>
      </c>
      <c r="BE1501">
        <v>2.6</v>
      </c>
      <c r="BF1501" t="str">
        <f t="shared" si="785"/>
        <v>Normal</v>
      </c>
      <c r="BG1501">
        <v>0</v>
      </c>
      <c r="BH1501" t="str">
        <f t="shared" si="786"/>
        <v>No Toma ECA</v>
      </c>
      <c r="BI1501">
        <v>0</v>
      </c>
      <c r="BJ1501" t="str">
        <f t="shared" si="787"/>
        <v>No toma ARB</v>
      </c>
      <c r="BK1501">
        <v>0</v>
      </c>
      <c r="BL1501" t="str">
        <f t="shared" si="788"/>
        <v>No toma diureticos</v>
      </c>
      <c r="BM1501">
        <v>0</v>
      </c>
      <c r="BN1501" t="str">
        <f t="shared" si="789"/>
        <v>No toma estatinas</v>
      </c>
      <c r="BO1501">
        <v>0</v>
      </c>
      <c r="BP1501" t="str">
        <f t="shared" si="790"/>
        <v>Sano</v>
      </c>
      <c r="BQ1501">
        <v>1</v>
      </c>
      <c r="BR1501" t="str">
        <f t="shared" si="791"/>
        <v>Enfermedad cardiovascular</v>
      </c>
    </row>
    <row r="1502" spans="1:70" x14ac:dyDescent="0.25">
      <c r="A1502" t="s">
        <v>1502</v>
      </c>
      <c r="B1502">
        <v>58</v>
      </c>
      <c r="C1502" t="str">
        <f t="shared" si="762"/>
        <v>Adulto</v>
      </c>
      <c r="D1502" t="s">
        <v>6</v>
      </c>
      <c r="E1502">
        <v>28</v>
      </c>
      <c r="F1502" t="str">
        <f t="shared" si="763"/>
        <v>Sobrepeso</v>
      </c>
      <c r="G1502">
        <v>1</v>
      </c>
      <c r="H1502" t="str">
        <f t="shared" si="764"/>
        <v>Tiene herencia</v>
      </c>
      <c r="I1502">
        <v>131</v>
      </c>
      <c r="J1502">
        <v>84</v>
      </c>
      <c r="K1502">
        <v>76</v>
      </c>
      <c r="L1502" t="str">
        <f t="shared" si="765"/>
        <v>Normal</v>
      </c>
      <c r="M1502">
        <v>70</v>
      </c>
      <c r="N1502" t="str">
        <f t="shared" si="766"/>
        <v>Normal</v>
      </c>
      <c r="O1502">
        <v>1</v>
      </c>
      <c r="P1502" t="str">
        <f t="shared" si="767"/>
        <v>Sin limitaciones</v>
      </c>
      <c r="Q1502">
        <v>0</v>
      </c>
      <c r="R1502" t="str">
        <f t="shared" si="768"/>
        <v>No tiene cetoacidosis</v>
      </c>
      <c r="S1502">
        <v>0</v>
      </c>
      <c r="T1502" t="str">
        <f t="shared" si="769"/>
        <v>No tiene Insuficiencia</v>
      </c>
      <c r="U1502">
        <v>1</v>
      </c>
      <c r="V1502" t="str">
        <f t="shared" si="770"/>
        <v>Hipertenso</v>
      </c>
      <c r="W1502">
        <v>1</v>
      </c>
      <c r="X1502" t="str">
        <f t="shared" si="759"/>
        <v>Normal</v>
      </c>
      <c r="Y1502">
        <v>34</v>
      </c>
      <c r="Z1502" t="str">
        <f t="shared" si="760"/>
        <v>Normal</v>
      </c>
      <c r="AA1502">
        <v>74</v>
      </c>
      <c r="AB1502" t="str">
        <f t="shared" si="771"/>
        <v>Funcion disminuida</v>
      </c>
      <c r="AC1502">
        <v>27</v>
      </c>
      <c r="AD1502" t="str">
        <f t="shared" si="772"/>
        <v>Normal</v>
      </c>
      <c r="AE1502">
        <v>21</v>
      </c>
      <c r="AF1502" t="str">
        <f t="shared" si="773"/>
        <v>Normal</v>
      </c>
      <c r="AG1502">
        <v>1126</v>
      </c>
      <c r="AH1502" t="str">
        <f t="shared" si="774"/>
        <v>Poliuria</v>
      </c>
      <c r="AI1502">
        <v>1</v>
      </c>
      <c r="AJ1502" t="str">
        <f t="shared" si="775"/>
        <v>Diabetico</v>
      </c>
      <c r="AK1502">
        <v>100</v>
      </c>
      <c r="AL1502" t="str">
        <f t="shared" si="776"/>
        <v>Prediabetes</v>
      </c>
      <c r="AM1502">
        <v>6.2</v>
      </c>
      <c r="AN1502" t="str">
        <f t="shared" si="777"/>
        <v>Prediabetes</v>
      </c>
      <c r="AO1502">
        <v>159</v>
      </c>
      <c r="AP1502" t="str">
        <f t="shared" si="778"/>
        <v>Normal</v>
      </c>
      <c r="AQ1502">
        <v>129</v>
      </c>
      <c r="AR1502" t="str">
        <f t="shared" si="779"/>
        <v>Casi normal</v>
      </c>
      <c r="AS1502">
        <v>48</v>
      </c>
      <c r="AT1502" t="str">
        <f t="shared" si="780"/>
        <v>Bajo</v>
      </c>
      <c r="AU1502">
        <v>80</v>
      </c>
      <c r="AV1502" t="str">
        <f t="shared" si="781"/>
        <v>Normal</v>
      </c>
      <c r="AW1502">
        <v>140</v>
      </c>
      <c r="AX1502" t="str">
        <f t="shared" si="782"/>
        <v>Normal</v>
      </c>
      <c r="AY1502">
        <v>3.5</v>
      </c>
      <c r="AZ1502" t="str">
        <f t="shared" si="783"/>
        <v>Normal</v>
      </c>
      <c r="BA1502">
        <v>14.3</v>
      </c>
      <c r="BB1502" t="str">
        <f t="shared" si="761"/>
        <v>Normal</v>
      </c>
      <c r="BC1502">
        <v>9.6999999999999993</v>
      </c>
      <c r="BD1502" t="str">
        <f t="shared" si="784"/>
        <v>Normal</v>
      </c>
      <c r="BE1502">
        <v>4.0999999999999996</v>
      </c>
      <c r="BF1502" t="str">
        <f t="shared" si="785"/>
        <v>Normal</v>
      </c>
      <c r="BG1502">
        <v>1</v>
      </c>
      <c r="BH1502" t="str">
        <f t="shared" si="786"/>
        <v>Toma ECA</v>
      </c>
      <c r="BI1502">
        <v>1</v>
      </c>
      <c r="BJ1502" t="str">
        <f t="shared" si="787"/>
        <v>Toma ARB</v>
      </c>
      <c r="BK1502">
        <v>0</v>
      </c>
      <c r="BL1502" t="str">
        <f t="shared" si="788"/>
        <v>No toma diureticos</v>
      </c>
      <c r="BM1502">
        <v>0</v>
      </c>
      <c r="BN1502" t="str">
        <f t="shared" si="789"/>
        <v>No toma estatinas</v>
      </c>
      <c r="BO1502">
        <v>0</v>
      </c>
      <c r="BP1502" t="str">
        <f t="shared" si="790"/>
        <v>Sano</v>
      </c>
      <c r="BQ1502">
        <v>1</v>
      </c>
      <c r="BR1502" t="str">
        <f t="shared" si="791"/>
        <v>Enfermedad cardiovascular</v>
      </c>
    </row>
    <row r="1503" spans="1:70" x14ac:dyDescent="0.25">
      <c r="A1503" t="s">
        <v>1503</v>
      </c>
      <c r="B1503">
        <v>36</v>
      </c>
      <c r="C1503" t="str">
        <f t="shared" si="762"/>
        <v>Adulto</v>
      </c>
      <c r="D1503" t="s">
        <v>6</v>
      </c>
      <c r="E1503">
        <v>28.4</v>
      </c>
      <c r="F1503" t="str">
        <f t="shared" si="763"/>
        <v>Sobrepeso</v>
      </c>
      <c r="G1503">
        <v>0</v>
      </c>
      <c r="H1503" t="str">
        <f t="shared" si="764"/>
        <v>No tiene herencia</v>
      </c>
      <c r="I1503">
        <v>111</v>
      </c>
      <c r="J1503">
        <v>70</v>
      </c>
      <c r="K1503">
        <v>61</v>
      </c>
      <c r="L1503" t="str">
        <f t="shared" si="765"/>
        <v>Normal</v>
      </c>
      <c r="M1503">
        <v>64</v>
      </c>
      <c r="N1503" t="str">
        <f t="shared" si="766"/>
        <v>Normal</v>
      </c>
      <c r="O1503">
        <v>1</v>
      </c>
      <c r="P1503" t="str">
        <f t="shared" si="767"/>
        <v>Sin limitaciones</v>
      </c>
      <c r="Q1503">
        <v>0</v>
      </c>
      <c r="R1503" t="str">
        <f t="shared" si="768"/>
        <v>No tiene cetoacidosis</v>
      </c>
      <c r="S1503">
        <v>0</v>
      </c>
      <c r="T1503" t="str">
        <f t="shared" si="769"/>
        <v>No tiene Insuficiencia</v>
      </c>
      <c r="U1503">
        <v>1</v>
      </c>
      <c r="V1503" t="str">
        <f t="shared" si="770"/>
        <v>Hipertenso</v>
      </c>
      <c r="W1503">
        <v>0.8</v>
      </c>
      <c r="X1503" t="str">
        <f t="shared" si="759"/>
        <v>Normal</v>
      </c>
      <c r="Y1503">
        <v>39</v>
      </c>
      <c r="Z1503" t="str">
        <f t="shared" si="760"/>
        <v>Normal</v>
      </c>
      <c r="AA1503">
        <v>62</v>
      </c>
      <c r="AB1503" t="str">
        <f t="shared" si="771"/>
        <v>Funcion disminuida</v>
      </c>
      <c r="AC1503">
        <v>26</v>
      </c>
      <c r="AD1503" t="str">
        <f t="shared" si="772"/>
        <v>Normal</v>
      </c>
      <c r="AE1503">
        <v>20</v>
      </c>
      <c r="AF1503" t="str">
        <f t="shared" si="773"/>
        <v>Normal</v>
      </c>
      <c r="AG1503">
        <v>1034</v>
      </c>
      <c r="AH1503" t="str">
        <f t="shared" si="774"/>
        <v>Poliuria</v>
      </c>
      <c r="AI1503">
        <v>0</v>
      </c>
      <c r="AJ1503" t="str">
        <f t="shared" si="775"/>
        <v>No Diabetico</v>
      </c>
      <c r="AK1503">
        <v>91</v>
      </c>
      <c r="AL1503" t="str">
        <f t="shared" si="776"/>
        <v>Normal</v>
      </c>
      <c r="AM1503">
        <v>5.8</v>
      </c>
      <c r="AN1503" t="str">
        <f t="shared" si="777"/>
        <v>Prediabetes</v>
      </c>
      <c r="AO1503">
        <v>172</v>
      </c>
      <c r="AP1503" t="str">
        <f t="shared" si="778"/>
        <v>Normal</v>
      </c>
      <c r="AQ1503">
        <v>116</v>
      </c>
      <c r="AR1503" t="str">
        <f t="shared" si="779"/>
        <v>Casi normal</v>
      </c>
      <c r="AS1503">
        <v>67</v>
      </c>
      <c r="AT1503" t="str">
        <f t="shared" si="780"/>
        <v>Normal</v>
      </c>
      <c r="AU1503">
        <v>148</v>
      </c>
      <c r="AV1503" t="str">
        <f t="shared" si="781"/>
        <v>Normal</v>
      </c>
      <c r="AW1503">
        <v>138</v>
      </c>
      <c r="AX1503" t="str">
        <f t="shared" si="782"/>
        <v>Normal</v>
      </c>
      <c r="AY1503">
        <v>4.5</v>
      </c>
      <c r="AZ1503" t="str">
        <f t="shared" si="783"/>
        <v>Normal</v>
      </c>
      <c r="BA1503">
        <v>15.8</v>
      </c>
      <c r="BB1503" t="str">
        <f t="shared" si="761"/>
        <v>Alta</v>
      </c>
      <c r="BC1503">
        <v>9.6</v>
      </c>
      <c r="BD1503" t="str">
        <f t="shared" si="784"/>
        <v>Normal</v>
      </c>
      <c r="BE1503">
        <v>3.2</v>
      </c>
      <c r="BF1503" t="str">
        <f t="shared" si="785"/>
        <v>Normal</v>
      </c>
      <c r="BG1503">
        <v>0</v>
      </c>
      <c r="BH1503" t="str">
        <f t="shared" si="786"/>
        <v>No Toma ECA</v>
      </c>
      <c r="BI1503">
        <v>1</v>
      </c>
      <c r="BJ1503" t="str">
        <f t="shared" si="787"/>
        <v>Toma ARB</v>
      </c>
      <c r="BK1503">
        <v>0</v>
      </c>
      <c r="BL1503" t="str">
        <f t="shared" si="788"/>
        <v>No toma diureticos</v>
      </c>
      <c r="BM1503">
        <v>0</v>
      </c>
      <c r="BN1503" t="str">
        <f t="shared" si="789"/>
        <v>No toma estatinas</v>
      </c>
      <c r="BO1503">
        <v>0</v>
      </c>
      <c r="BP1503" t="str">
        <f t="shared" si="790"/>
        <v>Sano</v>
      </c>
      <c r="BQ1503">
        <v>0</v>
      </c>
      <c r="BR1503" t="str">
        <f t="shared" si="791"/>
        <v>Sano</v>
      </c>
    </row>
    <row r="1504" spans="1:70" x14ac:dyDescent="0.25">
      <c r="A1504" t="s">
        <v>1504</v>
      </c>
      <c r="B1504">
        <v>41</v>
      </c>
      <c r="C1504" t="str">
        <f t="shared" si="762"/>
        <v>Adulto</v>
      </c>
      <c r="D1504" t="s">
        <v>6</v>
      </c>
      <c r="E1504">
        <v>26.5</v>
      </c>
      <c r="F1504" t="str">
        <f t="shared" si="763"/>
        <v>Sobrepeso</v>
      </c>
      <c r="G1504">
        <v>1</v>
      </c>
      <c r="H1504" t="str">
        <f t="shared" si="764"/>
        <v>Tiene herencia</v>
      </c>
      <c r="I1504">
        <v>120</v>
      </c>
      <c r="J1504">
        <v>81</v>
      </c>
      <c r="K1504">
        <v>60</v>
      </c>
      <c r="L1504" t="str">
        <f t="shared" si="765"/>
        <v>Normal</v>
      </c>
      <c r="M1504">
        <v>68</v>
      </c>
      <c r="N1504" t="str">
        <f t="shared" si="766"/>
        <v>Normal</v>
      </c>
      <c r="O1504">
        <v>2</v>
      </c>
      <c r="P1504" t="str">
        <f t="shared" si="767"/>
        <v>Ligera limitaciones</v>
      </c>
      <c r="Q1504">
        <v>0</v>
      </c>
      <c r="R1504" t="str">
        <f t="shared" si="768"/>
        <v>No tiene cetoacidosis</v>
      </c>
      <c r="S1504">
        <v>0</v>
      </c>
      <c r="T1504" t="str">
        <f t="shared" si="769"/>
        <v>No tiene Insuficiencia</v>
      </c>
      <c r="U1504">
        <v>1</v>
      </c>
      <c r="V1504" t="str">
        <f t="shared" si="770"/>
        <v>Hipertenso</v>
      </c>
      <c r="W1504">
        <v>1</v>
      </c>
      <c r="X1504" t="str">
        <f t="shared" si="759"/>
        <v>Normal</v>
      </c>
      <c r="Y1504">
        <v>31</v>
      </c>
      <c r="Z1504" t="str">
        <f t="shared" si="760"/>
        <v>Normal</v>
      </c>
      <c r="AA1504">
        <v>98</v>
      </c>
      <c r="AB1504" t="str">
        <f t="shared" si="771"/>
        <v>Normal</v>
      </c>
      <c r="AC1504">
        <v>18</v>
      </c>
      <c r="AD1504" t="str">
        <f t="shared" si="772"/>
        <v>Normal</v>
      </c>
      <c r="AE1504">
        <v>16</v>
      </c>
      <c r="AF1504" t="str">
        <f t="shared" si="773"/>
        <v>Normal</v>
      </c>
      <c r="AG1504">
        <v>2037</v>
      </c>
      <c r="AH1504" t="str">
        <f t="shared" si="774"/>
        <v>Poliuria</v>
      </c>
      <c r="AI1504">
        <v>0</v>
      </c>
      <c r="AJ1504" t="str">
        <f t="shared" si="775"/>
        <v>No Diabetico</v>
      </c>
      <c r="AK1504">
        <v>119</v>
      </c>
      <c r="AL1504" t="str">
        <f t="shared" si="776"/>
        <v>Prediabetes</v>
      </c>
      <c r="AM1504">
        <v>5.2</v>
      </c>
      <c r="AN1504" t="str">
        <f t="shared" si="777"/>
        <v>Normal</v>
      </c>
      <c r="AO1504">
        <v>214</v>
      </c>
      <c r="AP1504" t="str">
        <f t="shared" si="778"/>
        <v>Alto</v>
      </c>
      <c r="AQ1504">
        <v>121</v>
      </c>
      <c r="AR1504" t="str">
        <f t="shared" si="779"/>
        <v>Casi normal</v>
      </c>
      <c r="AS1504">
        <v>57</v>
      </c>
      <c r="AT1504" t="str">
        <f t="shared" si="780"/>
        <v>Bajo</v>
      </c>
      <c r="AU1504">
        <v>113</v>
      </c>
      <c r="AV1504" t="str">
        <f t="shared" si="781"/>
        <v>Normal</v>
      </c>
      <c r="AW1504">
        <v>141</v>
      </c>
      <c r="AX1504" t="str">
        <f t="shared" si="782"/>
        <v>Normal</v>
      </c>
      <c r="AY1504">
        <v>4.9000000000000004</v>
      </c>
      <c r="AZ1504" t="str">
        <f t="shared" si="783"/>
        <v>Normal</v>
      </c>
      <c r="BA1504">
        <v>12.8</v>
      </c>
      <c r="BB1504" t="str">
        <f t="shared" si="761"/>
        <v>Normal</v>
      </c>
      <c r="BC1504">
        <v>10.199999999999999</v>
      </c>
      <c r="BD1504" t="str">
        <f t="shared" si="784"/>
        <v>Normal</v>
      </c>
      <c r="BE1504">
        <v>3.9</v>
      </c>
      <c r="BF1504" t="str">
        <f t="shared" si="785"/>
        <v>Normal</v>
      </c>
      <c r="BG1504">
        <v>1</v>
      </c>
      <c r="BH1504" t="str">
        <f t="shared" si="786"/>
        <v>Toma ECA</v>
      </c>
      <c r="BI1504">
        <v>1</v>
      </c>
      <c r="BJ1504" t="str">
        <f t="shared" si="787"/>
        <v>Toma ARB</v>
      </c>
      <c r="BK1504">
        <v>0</v>
      </c>
      <c r="BL1504" t="str">
        <f t="shared" si="788"/>
        <v>No toma diureticos</v>
      </c>
      <c r="BM1504">
        <v>1</v>
      </c>
      <c r="BN1504" t="str">
        <f t="shared" si="789"/>
        <v>Toma estatinas</v>
      </c>
      <c r="BO1504">
        <v>0</v>
      </c>
      <c r="BP1504" t="str">
        <f t="shared" si="790"/>
        <v>Sano</v>
      </c>
      <c r="BQ1504">
        <v>1</v>
      </c>
      <c r="BR1504" t="str">
        <f t="shared" si="791"/>
        <v>Enfermedad cardiovascular</v>
      </c>
    </row>
    <row r="1505" spans="1:70" x14ac:dyDescent="0.25">
      <c r="A1505" t="s">
        <v>1505</v>
      </c>
      <c r="B1505">
        <v>55</v>
      </c>
      <c r="C1505" t="str">
        <f t="shared" si="762"/>
        <v>Adulto</v>
      </c>
      <c r="D1505" t="s">
        <v>6</v>
      </c>
      <c r="E1505">
        <v>30.5</v>
      </c>
      <c r="F1505" t="str">
        <f t="shared" si="763"/>
        <v>Obesidad I</v>
      </c>
      <c r="G1505">
        <v>1</v>
      </c>
      <c r="H1505" t="str">
        <f t="shared" si="764"/>
        <v>Tiene herencia</v>
      </c>
      <c r="I1505">
        <v>165</v>
      </c>
      <c r="J1505">
        <v>95</v>
      </c>
      <c r="K1505">
        <v>104</v>
      </c>
      <c r="L1505" t="str">
        <f t="shared" si="765"/>
        <v>Taquicardia</v>
      </c>
      <c r="M1505">
        <v>50</v>
      </c>
      <c r="N1505" t="str">
        <f t="shared" si="766"/>
        <v>Normal</v>
      </c>
      <c r="O1505">
        <v>3</v>
      </c>
      <c r="P1505" t="str">
        <f t="shared" si="767"/>
        <v>Limitacion marcada</v>
      </c>
      <c r="Q1505">
        <v>0</v>
      </c>
      <c r="R1505" t="str">
        <f t="shared" si="768"/>
        <v>No tiene cetoacidosis</v>
      </c>
      <c r="S1505">
        <v>0</v>
      </c>
      <c r="T1505" t="str">
        <f t="shared" si="769"/>
        <v>No tiene Insuficiencia</v>
      </c>
      <c r="U1505">
        <v>1</v>
      </c>
      <c r="V1505" t="str">
        <f t="shared" si="770"/>
        <v>Hipertenso</v>
      </c>
      <c r="W1505">
        <v>5</v>
      </c>
      <c r="X1505" t="str">
        <f t="shared" si="759"/>
        <v>Alto</v>
      </c>
      <c r="Y1505">
        <v>52</v>
      </c>
      <c r="Z1505" t="str">
        <f t="shared" si="760"/>
        <v>Elevado</v>
      </c>
      <c r="AA1505">
        <v>49</v>
      </c>
      <c r="AB1505" t="str">
        <f t="shared" si="771"/>
        <v>Funcion disminuida moderada</v>
      </c>
      <c r="AC1505">
        <v>1348</v>
      </c>
      <c r="AD1505" t="str">
        <f t="shared" si="772"/>
        <v>Proteinuria</v>
      </c>
      <c r="AE1505">
        <v>1078</v>
      </c>
      <c r="AF1505" t="str">
        <f t="shared" si="773"/>
        <v>Macroalbuminuria</v>
      </c>
      <c r="AG1505">
        <v>826</v>
      </c>
      <c r="AH1505" t="str">
        <f t="shared" si="774"/>
        <v>Poliuria</v>
      </c>
      <c r="AI1505">
        <v>0</v>
      </c>
      <c r="AJ1505" t="str">
        <f t="shared" si="775"/>
        <v>No Diabetico</v>
      </c>
      <c r="AK1505">
        <v>130</v>
      </c>
      <c r="AL1505" t="str">
        <f t="shared" si="776"/>
        <v>Diabetes</v>
      </c>
      <c r="AM1505">
        <v>10.5</v>
      </c>
      <c r="AN1505" t="str">
        <f t="shared" si="777"/>
        <v>Diabetes</v>
      </c>
      <c r="AO1505">
        <v>313</v>
      </c>
      <c r="AP1505" t="str">
        <f t="shared" si="778"/>
        <v>Riesgo</v>
      </c>
      <c r="AQ1505">
        <v>167</v>
      </c>
      <c r="AR1505" t="str">
        <f t="shared" si="779"/>
        <v>Alto</v>
      </c>
      <c r="AS1505">
        <v>28</v>
      </c>
      <c r="AT1505" t="str">
        <f t="shared" si="780"/>
        <v>Bajo</v>
      </c>
      <c r="AU1505">
        <v>216</v>
      </c>
      <c r="AV1505" t="str">
        <f t="shared" si="781"/>
        <v>Alto</v>
      </c>
      <c r="AW1505">
        <v>132</v>
      </c>
      <c r="AX1505" t="str">
        <f t="shared" si="782"/>
        <v>Bajo</v>
      </c>
      <c r="AY1505">
        <v>6.3</v>
      </c>
      <c r="AZ1505" t="str">
        <f t="shared" si="783"/>
        <v>Alto</v>
      </c>
      <c r="BA1505">
        <v>10.8</v>
      </c>
      <c r="BB1505" t="str">
        <f t="shared" si="761"/>
        <v>Baja</v>
      </c>
      <c r="BC1505">
        <v>8.8000000000000007</v>
      </c>
      <c r="BD1505" t="str">
        <f t="shared" si="784"/>
        <v>Normal</v>
      </c>
      <c r="BE1505">
        <v>5.8</v>
      </c>
      <c r="BF1505" t="str">
        <f t="shared" si="785"/>
        <v>Alto</v>
      </c>
      <c r="BG1505">
        <v>0</v>
      </c>
      <c r="BH1505" t="str">
        <f t="shared" si="786"/>
        <v>No Toma ECA</v>
      </c>
      <c r="BI1505">
        <v>0</v>
      </c>
      <c r="BJ1505" t="str">
        <f t="shared" si="787"/>
        <v>No toma ARB</v>
      </c>
      <c r="BK1505">
        <v>1</v>
      </c>
      <c r="BL1505" t="str">
        <f t="shared" si="788"/>
        <v>Toma diureticos</v>
      </c>
      <c r="BM1505">
        <v>1</v>
      </c>
      <c r="BN1505" t="str">
        <f t="shared" si="789"/>
        <v>Toma estatinas</v>
      </c>
      <c r="BO1505">
        <v>1</v>
      </c>
      <c r="BP1505" t="str">
        <f t="shared" si="790"/>
        <v>Enfermedad renal</v>
      </c>
      <c r="BQ1505">
        <v>0</v>
      </c>
      <c r="BR1505" t="str">
        <f t="shared" si="791"/>
        <v>Sano</v>
      </c>
    </row>
    <row r="1506" spans="1:70" x14ac:dyDescent="0.25">
      <c r="A1506" t="s">
        <v>1506</v>
      </c>
      <c r="B1506">
        <v>68</v>
      </c>
      <c r="C1506" t="str">
        <f t="shared" si="762"/>
        <v>Adulto Mayor</v>
      </c>
      <c r="D1506" t="s">
        <v>6</v>
      </c>
      <c r="E1506">
        <v>27.6</v>
      </c>
      <c r="F1506" t="str">
        <f t="shared" si="763"/>
        <v>Sobrepeso</v>
      </c>
      <c r="G1506">
        <v>0</v>
      </c>
      <c r="H1506" t="str">
        <f t="shared" si="764"/>
        <v>No tiene herencia</v>
      </c>
      <c r="I1506">
        <v>123</v>
      </c>
      <c r="J1506">
        <v>85</v>
      </c>
      <c r="K1506">
        <v>85</v>
      </c>
      <c r="L1506" t="str">
        <f t="shared" si="765"/>
        <v>Normal</v>
      </c>
      <c r="M1506">
        <v>63</v>
      </c>
      <c r="N1506" t="str">
        <f t="shared" si="766"/>
        <v>Normal</v>
      </c>
      <c r="O1506">
        <v>2</v>
      </c>
      <c r="P1506" t="str">
        <f t="shared" si="767"/>
        <v>Ligera limitaciones</v>
      </c>
      <c r="Q1506">
        <v>0</v>
      </c>
      <c r="R1506" t="str">
        <f t="shared" si="768"/>
        <v>No tiene cetoacidosis</v>
      </c>
      <c r="S1506">
        <v>0</v>
      </c>
      <c r="T1506" t="str">
        <f t="shared" si="769"/>
        <v>No tiene Insuficiencia</v>
      </c>
      <c r="U1506">
        <v>0</v>
      </c>
      <c r="V1506" t="str">
        <f t="shared" si="770"/>
        <v>Normotenso</v>
      </c>
      <c r="W1506">
        <v>1.1000000000000001</v>
      </c>
      <c r="X1506" t="str">
        <f t="shared" si="759"/>
        <v>Alto</v>
      </c>
      <c r="Y1506">
        <v>26</v>
      </c>
      <c r="Z1506" t="str">
        <f t="shared" si="760"/>
        <v>Normal</v>
      </c>
      <c r="AA1506">
        <v>74</v>
      </c>
      <c r="AB1506" t="str">
        <f t="shared" si="771"/>
        <v>Funcion disminuida</v>
      </c>
      <c r="AC1506">
        <v>14</v>
      </c>
      <c r="AD1506" t="str">
        <f t="shared" si="772"/>
        <v>Normal</v>
      </c>
      <c r="AE1506">
        <v>12</v>
      </c>
      <c r="AF1506" t="str">
        <f t="shared" si="773"/>
        <v>Normal</v>
      </c>
      <c r="AG1506">
        <v>1449</v>
      </c>
      <c r="AH1506" t="str">
        <f t="shared" si="774"/>
        <v>Poliuria</v>
      </c>
      <c r="AI1506">
        <v>0</v>
      </c>
      <c r="AJ1506" t="str">
        <f t="shared" si="775"/>
        <v>No Diabetico</v>
      </c>
      <c r="AK1506">
        <v>111</v>
      </c>
      <c r="AL1506" t="str">
        <f t="shared" si="776"/>
        <v>Prediabetes</v>
      </c>
      <c r="AM1506">
        <v>5.9</v>
      </c>
      <c r="AN1506" t="str">
        <f t="shared" si="777"/>
        <v>Prediabetes</v>
      </c>
      <c r="AO1506">
        <v>203</v>
      </c>
      <c r="AP1506" t="str">
        <f t="shared" si="778"/>
        <v>Alto</v>
      </c>
      <c r="AQ1506">
        <v>89</v>
      </c>
      <c r="AR1506" t="str">
        <f t="shared" si="779"/>
        <v>Normal</v>
      </c>
      <c r="AS1506">
        <v>61</v>
      </c>
      <c r="AT1506" t="str">
        <f t="shared" si="780"/>
        <v>Normal</v>
      </c>
      <c r="AU1506">
        <v>85</v>
      </c>
      <c r="AV1506" t="str">
        <f t="shared" si="781"/>
        <v>Normal</v>
      </c>
      <c r="AW1506">
        <v>145</v>
      </c>
      <c r="AX1506" t="str">
        <f t="shared" si="782"/>
        <v>Normal</v>
      </c>
      <c r="AY1506">
        <v>3.6</v>
      </c>
      <c r="AZ1506" t="str">
        <f t="shared" si="783"/>
        <v>Normal</v>
      </c>
      <c r="BA1506">
        <v>12.1</v>
      </c>
      <c r="BB1506" t="str">
        <f t="shared" si="761"/>
        <v>Normal</v>
      </c>
      <c r="BC1506">
        <v>9.9</v>
      </c>
      <c r="BD1506" t="str">
        <f t="shared" si="784"/>
        <v>Normal</v>
      </c>
      <c r="BE1506">
        <v>3.6</v>
      </c>
      <c r="BF1506" t="str">
        <f t="shared" si="785"/>
        <v>Normal</v>
      </c>
      <c r="BG1506">
        <v>0</v>
      </c>
      <c r="BH1506" t="str">
        <f t="shared" si="786"/>
        <v>No Toma ECA</v>
      </c>
      <c r="BI1506">
        <v>0</v>
      </c>
      <c r="BJ1506" t="str">
        <f t="shared" si="787"/>
        <v>No toma ARB</v>
      </c>
      <c r="BK1506">
        <v>0</v>
      </c>
      <c r="BL1506" t="str">
        <f t="shared" si="788"/>
        <v>No toma diureticos</v>
      </c>
      <c r="BM1506">
        <v>1</v>
      </c>
      <c r="BN1506" t="str">
        <f t="shared" si="789"/>
        <v>Toma estatinas</v>
      </c>
      <c r="BO1506">
        <v>0</v>
      </c>
      <c r="BP1506" t="str">
        <f t="shared" si="790"/>
        <v>Sano</v>
      </c>
      <c r="BQ1506">
        <v>1</v>
      </c>
      <c r="BR1506" t="str">
        <f t="shared" si="791"/>
        <v>Enfermedad cardiovascular</v>
      </c>
    </row>
    <row r="1507" spans="1:70" x14ac:dyDescent="0.25">
      <c r="A1507" t="s">
        <v>1507</v>
      </c>
      <c r="B1507">
        <v>67</v>
      </c>
      <c r="C1507" t="str">
        <f t="shared" si="762"/>
        <v>Adulto Mayor</v>
      </c>
      <c r="D1507" t="s">
        <v>6</v>
      </c>
      <c r="E1507">
        <v>25</v>
      </c>
      <c r="F1507" t="str">
        <f t="shared" si="763"/>
        <v>Sobrepeso</v>
      </c>
      <c r="G1507">
        <v>0</v>
      </c>
      <c r="H1507" t="str">
        <f t="shared" si="764"/>
        <v>No tiene herencia</v>
      </c>
      <c r="I1507">
        <v>128</v>
      </c>
      <c r="J1507">
        <v>79</v>
      </c>
      <c r="K1507">
        <v>68</v>
      </c>
      <c r="L1507" t="str">
        <f t="shared" si="765"/>
        <v>Normal</v>
      </c>
      <c r="M1507">
        <v>57</v>
      </c>
      <c r="N1507" t="str">
        <f t="shared" si="766"/>
        <v>Normal</v>
      </c>
      <c r="O1507">
        <v>2</v>
      </c>
      <c r="P1507" t="str">
        <f t="shared" si="767"/>
        <v>Ligera limitaciones</v>
      </c>
      <c r="Q1507">
        <v>0</v>
      </c>
      <c r="R1507" t="str">
        <f t="shared" si="768"/>
        <v>No tiene cetoacidosis</v>
      </c>
      <c r="S1507">
        <v>0</v>
      </c>
      <c r="T1507" t="str">
        <f t="shared" si="769"/>
        <v>No tiene Insuficiencia</v>
      </c>
      <c r="U1507">
        <v>1</v>
      </c>
      <c r="V1507" t="str">
        <f t="shared" si="770"/>
        <v>Hipertenso</v>
      </c>
      <c r="W1507">
        <v>1.1000000000000001</v>
      </c>
      <c r="X1507" t="str">
        <f t="shared" si="759"/>
        <v>Alto</v>
      </c>
      <c r="Y1507">
        <v>35</v>
      </c>
      <c r="Z1507" t="str">
        <f t="shared" si="760"/>
        <v>Normal</v>
      </c>
      <c r="AA1507">
        <v>88</v>
      </c>
      <c r="AB1507" t="str">
        <f t="shared" si="771"/>
        <v>Funcion disminuida</v>
      </c>
      <c r="AC1507">
        <v>14</v>
      </c>
      <c r="AD1507" t="str">
        <f t="shared" si="772"/>
        <v>Normal</v>
      </c>
      <c r="AE1507">
        <v>12</v>
      </c>
      <c r="AF1507" t="str">
        <f t="shared" si="773"/>
        <v>Normal</v>
      </c>
      <c r="AG1507">
        <v>1139</v>
      </c>
      <c r="AH1507" t="str">
        <f t="shared" si="774"/>
        <v>Poliuria</v>
      </c>
      <c r="AI1507">
        <v>0</v>
      </c>
      <c r="AJ1507" t="str">
        <f t="shared" si="775"/>
        <v>No Diabetico</v>
      </c>
      <c r="AK1507">
        <v>89</v>
      </c>
      <c r="AL1507" t="str">
        <f t="shared" si="776"/>
        <v>Normal</v>
      </c>
      <c r="AM1507">
        <v>6.3</v>
      </c>
      <c r="AN1507" t="str">
        <f t="shared" si="777"/>
        <v>Prediabetes</v>
      </c>
      <c r="AO1507">
        <v>196</v>
      </c>
      <c r="AP1507" t="str">
        <f t="shared" si="778"/>
        <v>Normal</v>
      </c>
      <c r="AQ1507">
        <v>99</v>
      </c>
      <c r="AR1507" t="str">
        <f t="shared" si="779"/>
        <v>Normal</v>
      </c>
      <c r="AS1507">
        <v>48</v>
      </c>
      <c r="AT1507" t="str">
        <f t="shared" si="780"/>
        <v>Bajo</v>
      </c>
      <c r="AU1507">
        <v>86</v>
      </c>
      <c r="AV1507" t="str">
        <f t="shared" si="781"/>
        <v>Normal</v>
      </c>
      <c r="AW1507">
        <v>138</v>
      </c>
      <c r="AX1507" t="str">
        <f t="shared" si="782"/>
        <v>Normal</v>
      </c>
      <c r="AY1507">
        <v>4.4000000000000004</v>
      </c>
      <c r="AZ1507" t="str">
        <f t="shared" si="783"/>
        <v>Normal</v>
      </c>
      <c r="BA1507">
        <v>13.3</v>
      </c>
      <c r="BB1507" t="str">
        <f t="shared" si="761"/>
        <v>Normal</v>
      </c>
      <c r="BC1507">
        <v>8.9</v>
      </c>
      <c r="BD1507" t="str">
        <f t="shared" si="784"/>
        <v>Normal</v>
      </c>
      <c r="BE1507">
        <v>4.0999999999999996</v>
      </c>
      <c r="BF1507" t="str">
        <f t="shared" si="785"/>
        <v>Normal</v>
      </c>
      <c r="BG1507">
        <v>0</v>
      </c>
      <c r="BH1507" t="str">
        <f t="shared" si="786"/>
        <v>No Toma ECA</v>
      </c>
      <c r="BI1507">
        <v>1</v>
      </c>
      <c r="BJ1507" t="str">
        <f t="shared" si="787"/>
        <v>Toma ARB</v>
      </c>
      <c r="BK1507">
        <v>0</v>
      </c>
      <c r="BL1507" t="str">
        <f t="shared" si="788"/>
        <v>No toma diureticos</v>
      </c>
      <c r="BM1507">
        <v>0</v>
      </c>
      <c r="BN1507" t="str">
        <f t="shared" si="789"/>
        <v>No toma estatinas</v>
      </c>
      <c r="BO1507">
        <v>0</v>
      </c>
      <c r="BP1507" t="str">
        <f t="shared" si="790"/>
        <v>Sano</v>
      </c>
      <c r="BQ1507">
        <v>1</v>
      </c>
      <c r="BR1507" t="str">
        <f t="shared" si="791"/>
        <v>Enfermedad cardiovascular</v>
      </c>
    </row>
    <row r="1508" spans="1:70" x14ac:dyDescent="0.25">
      <c r="A1508" t="s">
        <v>1508</v>
      </c>
      <c r="B1508">
        <v>47</v>
      </c>
      <c r="C1508" t="str">
        <f t="shared" si="762"/>
        <v>Adulto</v>
      </c>
      <c r="D1508" t="s">
        <v>6</v>
      </c>
      <c r="E1508">
        <v>19.7</v>
      </c>
      <c r="F1508" t="str">
        <f t="shared" si="763"/>
        <v>Peso Normal</v>
      </c>
      <c r="G1508">
        <v>1</v>
      </c>
      <c r="H1508" t="str">
        <f t="shared" si="764"/>
        <v>Tiene herencia</v>
      </c>
      <c r="I1508">
        <v>106</v>
      </c>
      <c r="J1508">
        <v>73</v>
      </c>
      <c r="K1508">
        <v>66</v>
      </c>
      <c r="L1508" t="str">
        <f t="shared" si="765"/>
        <v>Normal</v>
      </c>
      <c r="M1508">
        <v>70</v>
      </c>
      <c r="N1508" t="str">
        <f t="shared" si="766"/>
        <v>Normal</v>
      </c>
      <c r="O1508">
        <v>1</v>
      </c>
      <c r="P1508" t="str">
        <f t="shared" si="767"/>
        <v>Sin limitaciones</v>
      </c>
      <c r="Q1508">
        <v>0</v>
      </c>
      <c r="R1508" t="str">
        <f t="shared" si="768"/>
        <v>No tiene cetoacidosis</v>
      </c>
      <c r="S1508">
        <v>0</v>
      </c>
      <c r="T1508" t="str">
        <f t="shared" si="769"/>
        <v>No tiene Insuficiencia</v>
      </c>
      <c r="U1508">
        <v>1</v>
      </c>
      <c r="V1508" t="str">
        <f t="shared" si="770"/>
        <v>Hipertenso</v>
      </c>
      <c r="W1508">
        <v>0.9</v>
      </c>
      <c r="X1508" t="str">
        <f t="shared" si="759"/>
        <v>Normal</v>
      </c>
      <c r="Y1508">
        <v>37</v>
      </c>
      <c r="Z1508" t="str">
        <f t="shared" si="760"/>
        <v>Normal</v>
      </c>
      <c r="AA1508">
        <v>95</v>
      </c>
      <c r="AB1508" t="str">
        <f t="shared" si="771"/>
        <v>Normal</v>
      </c>
      <c r="AC1508">
        <v>21</v>
      </c>
      <c r="AD1508" t="str">
        <f t="shared" si="772"/>
        <v>Normal</v>
      </c>
      <c r="AE1508">
        <v>18</v>
      </c>
      <c r="AF1508" t="str">
        <f t="shared" si="773"/>
        <v>Normal</v>
      </c>
      <c r="AG1508">
        <v>1348</v>
      </c>
      <c r="AH1508" t="str">
        <f t="shared" si="774"/>
        <v>Poliuria</v>
      </c>
      <c r="AI1508">
        <v>0</v>
      </c>
      <c r="AJ1508" t="str">
        <f t="shared" si="775"/>
        <v>No Diabetico</v>
      </c>
      <c r="AK1508">
        <v>93</v>
      </c>
      <c r="AL1508" t="str">
        <f t="shared" si="776"/>
        <v>Normal</v>
      </c>
      <c r="AM1508">
        <v>4.8</v>
      </c>
      <c r="AN1508" t="str">
        <f t="shared" si="777"/>
        <v>Normal</v>
      </c>
      <c r="AO1508">
        <v>197</v>
      </c>
      <c r="AP1508" t="str">
        <f t="shared" si="778"/>
        <v>Normal</v>
      </c>
      <c r="AQ1508">
        <v>125</v>
      </c>
      <c r="AR1508" t="str">
        <f t="shared" si="779"/>
        <v>Casi normal</v>
      </c>
      <c r="AS1508">
        <v>46</v>
      </c>
      <c r="AT1508" t="str">
        <f t="shared" si="780"/>
        <v>Bajo</v>
      </c>
      <c r="AU1508">
        <v>153</v>
      </c>
      <c r="AV1508" t="str">
        <f t="shared" si="781"/>
        <v>Alto</v>
      </c>
      <c r="AW1508">
        <v>141</v>
      </c>
      <c r="AX1508" t="str">
        <f t="shared" si="782"/>
        <v>Normal</v>
      </c>
      <c r="AY1508">
        <v>4</v>
      </c>
      <c r="AZ1508" t="str">
        <f t="shared" si="783"/>
        <v>Normal</v>
      </c>
      <c r="BA1508">
        <v>15</v>
      </c>
      <c r="BB1508" t="str">
        <f t="shared" si="761"/>
        <v>Normal</v>
      </c>
      <c r="BC1508">
        <v>9.5</v>
      </c>
      <c r="BD1508" t="str">
        <f t="shared" si="784"/>
        <v>Normal</v>
      </c>
      <c r="BE1508">
        <v>4.4000000000000004</v>
      </c>
      <c r="BF1508" t="str">
        <f t="shared" si="785"/>
        <v>Normal</v>
      </c>
      <c r="BG1508">
        <v>0</v>
      </c>
      <c r="BH1508" t="str">
        <f t="shared" si="786"/>
        <v>No Toma ECA</v>
      </c>
      <c r="BI1508">
        <v>0</v>
      </c>
      <c r="BJ1508" t="str">
        <f t="shared" si="787"/>
        <v>No toma ARB</v>
      </c>
      <c r="BK1508">
        <v>0</v>
      </c>
      <c r="BL1508" t="str">
        <f t="shared" si="788"/>
        <v>No toma diureticos</v>
      </c>
      <c r="BM1508">
        <v>0</v>
      </c>
      <c r="BN1508" t="str">
        <f t="shared" si="789"/>
        <v>No toma estatinas</v>
      </c>
      <c r="BO1508">
        <v>0</v>
      </c>
      <c r="BP1508" t="str">
        <f t="shared" si="790"/>
        <v>Sano</v>
      </c>
      <c r="BQ1508">
        <v>0</v>
      </c>
      <c r="BR1508" t="str">
        <f t="shared" si="791"/>
        <v>Sano</v>
      </c>
    </row>
    <row r="1509" spans="1:70" x14ac:dyDescent="0.25">
      <c r="A1509" t="s">
        <v>1509</v>
      </c>
      <c r="B1509">
        <v>56</v>
      </c>
      <c r="C1509" t="str">
        <f t="shared" si="762"/>
        <v>Adulto</v>
      </c>
      <c r="D1509" t="s">
        <v>6</v>
      </c>
      <c r="E1509">
        <v>29.3</v>
      </c>
      <c r="F1509" t="str">
        <f t="shared" si="763"/>
        <v>Sobrepeso</v>
      </c>
      <c r="G1509">
        <v>0</v>
      </c>
      <c r="H1509" t="str">
        <f t="shared" si="764"/>
        <v>No tiene herencia</v>
      </c>
      <c r="I1509">
        <v>122</v>
      </c>
      <c r="J1509">
        <v>76</v>
      </c>
      <c r="K1509">
        <v>63</v>
      </c>
      <c r="L1509" t="str">
        <f t="shared" si="765"/>
        <v>Normal</v>
      </c>
      <c r="M1509">
        <v>50</v>
      </c>
      <c r="N1509" t="str">
        <f t="shared" si="766"/>
        <v>Normal</v>
      </c>
      <c r="O1509">
        <v>1</v>
      </c>
      <c r="P1509" t="str">
        <f t="shared" si="767"/>
        <v>Sin limitaciones</v>
      </c>
      <c r="Q1509">
        <v>0</v>
      </c>
      <c r="R1509" t="str">
        <f t="shared" si="768"/>
        <v>No tiene cetoacidosis</v>
      </c>
      <c r="S1509">
        <v>0</v>
      </c>
      <c r="T1509" t="str">
        <f t="shared" si="769"/>
        <v>No tiene Insuficiencia</v>
      </c>
      <c r="U1509">
        <v>1</v>
      </c>
      <c r="V1509" t="str">
        <f t="shared" si="770"/>
        <v>Hipertenso</v>
      </c>
      <c r="W1509">
        <v>0.9</v>
      </c>
      <c r="X1509" t="str">
        <f t="shared" si="759"/>
        <v>Normal</v>
      </c>
      <c r="Y1509">
        <v>21</v>
      </c>
      <c r="Z1509" t="str">
        <f t="shared" si="760"/>
        <v>Normal</v>
      </c>
      <c r="AA1509">
        <v>89</v>
      </c>
      <c r="AB1509" t="str">
        <f t="shared" si="771"/>
        <v>Funcion disminuida</v>
      </c>
      <c r="AC1509">
        <v>29</v>
      </c>
      <c r="AD1509" t="str">
        <f t="shared" si="772"/>
        <v>Normal</v>
      </c>
      <c r="AE1509">
        <v>23</v>
      </c>
      <c r="AF1509" t="str">
        <f t="shared" si="773"/>
        <v>Normal</v>
      </c>
      <c r="AG1509">
        <v>1036</v>
      </c>
      <c r="AH1509" t="str">
        <f t="shared" si="774"/>
        <v>Poliuria</v>
      </c>
      <c r="AI1509">
        <v>0</v>
      </c>
      <c r="AJ1509" t="str">
        <f t="shared" si="775"/>
        <v>No Diabetico</v>
      </c>
      <c r="AK1509">
        <v>100</v>
      </c>
      <c r="AL1509" t="str">
        <f t="shared" si="776"/>
        <v>Prediabetes</v>
      </c>
      <c r="AM1509">
        <v>6.2</v>
      </c>
      <c r="AN1509" t="str">
        <f t="shared" si="777"/>
        <v>Prediabetes</v>
      </c>
      <c r="AO1509">
        <v>201</v>
      </c>
      <c r="AP1509" t="str">
        <f t="shared" si="778"/>
        <v>Alto</v>
      </c>
      <c r="AQ1509">
        <v>109</v>
      </c>
      <c r="AR1509" t="str">
        <f t="shared" si="779"/>
        <v>Casi normal</v>
      </c>
      <c r="AS1509">
        <v>68</v>
      </c>
      <c r="AT1509" t="str">
        <f t="shared" si="780"/>
        <v>Normal</v>
      </c>
      <c r="AU1509">
        <v>148</v>
      </c>
      <c r="AV1509" t="str">
        <f t="shared" si="781"/>
        <v>Normal</v>
      </c>
      <c r="AW1509">
        <v>141</v>
      </c>
      <c r="AX1509" t="str">
        <f t="shared" si="782"/>
        <v>Normal</v>
      </c>
      <c r="AY1509">
        <v>4</v>
      </c>
      <c r="AZ1509" t="str">
        <f t="shared" si="783"/>
        <v>Normal</v>
      </c>
      <c r="BA1509">
        <v>15.8</v>
      </c>
      <c r="BB1509" t="str">
        <f t="shared" si="761"/>
        <v>Alta</v>
      </c>
      <c r="BC1509">
        <v>10.3</v>
      </c>
      <c r="BD1509" t="str">
        <f t="shared" si="784"/>
        <v>Normal</v>
      </c>
      <c r="BE1509">
        <v>3.6</v>
      </c>
      <c r="BF1509" t="str">
        <f t="shared" si="785"/>
        <v>Normal</v>
      </c>
      <c r="BG1509">
        <v>0</v>
      </c>
      <c r="BH1509" t="str">
        <f t="shared" si="786"/>
        <v>No Toma ECA</v>
      </c>
      <c r="BI1509">
        <v>0</v>
      </c>
      <c r="BJ1509" t="str">
        <f t="shared" si="787"/>
        <v>No toma ARB</v>
      </c>
      <c r="BK1509">
        <v>0</v>
      </c>
      <c r="BL1509" t="str">
        <f t="shared" si="788"/>
        <v>No toma diureticos</v>
      </c>
      <c r="BM1509">
        <v>1</v>
      </c>
      <c r="BN1509" t="str">
        <f t="shared" si="789"/>
        <v>Toma estatinas</v>
      </c>
      <c r="BO1509">
        <v>0</v>
      </c>
      <c r="BP1509" t="str">
        <f t="shared" si="790"/>
        <v>Sano</v>
      </c>
      <c r="BQ1509">
        <v>1</v>
      </c>
      <c r="BR1509" t="str">
        <f t="shared" si="791"/>
        <v>Enfermedad cardiovascular</v>
      </c>
    </row>
    <row r="1510" spans="1:70" x14ac:dyDescent="0.25">
      <c r="A1510" t="s">
        <v>1510</v>
      </c>
      <c r="B1510">
        <v>83</v>
      </c>
      <c r="C1510" t="str">
        <f t="shared" si="762"/>
        <v>Adulto Mayor</v>
      </c>
      <c r="D1510" t="s">
        <v>1</v>
      </c>
      <c r="E1510">
        <v>34.6</v>
      </c>
      <c r="F1510" t="str">
        <f t="shared" si="763"/>
        <v>Obesidad I</v>
      </c>
      <c r="G1510">
        <v>0</v>
      </c>
      <c r="H1510" t="str">
        <f t="shared" si="764"/>
        <v>No tiene herencia</v>
      </c>
      <c r="I1510">
        <v>170</v>
      </c>
      <c r="J1510">
        <v>91</v>
      </c>
      <c r="K1510">
        <v>99</v>
      </c>
      <c r="L1510" t="str">
        <f t="shared" si="765"/>
        <v>Normal</v>
      </c>
      <c r="M1510">
        <v>30</v>
      </c>
      <c r="N1510" t="str">
        <f t="shared" si="766"/>
        <v>Reducida</v>
      </c>
      <c r="O1510">
        <v>4</v>
      </c>
      <c r="P1510" t="str">
        <f t="shared" si="767"/>
        <v>Incapacidad</v>
      </c>
      <c r="Q1510">
        <v>0</v>
      </c>
      <c r="R1510" t="str">
        <f t="shared" si="768"/>
        <v>No tiene cetoacidosis</v>
      </c>
      <c r="S1510">
        <v>1</v>
      </c>
      <c r="T1510" t="str">
        <f t="shared" si="769"/>
        <v>Tiene Insuficiencia</v>
      </c>
      <c r="U1510">
        <v>1</v>
      </c>
      <c r="V1510" t="str">
        <f t="shared" si="770"/>
        <v>Hipertenso</v>
      </c>
      <c r="W1510">
        <v>4.8</v>
      </c>
      <c r="X1510" t="str">
        <f t="shared" si="759"/>
        <v>Alto</v>
      </c>
      <c r="Y1510">
        <v>113</v>
      </c>
      <c r="Z1510" t="str">
        <f t="shared" si="760"/>
        <v>Riesgo</v>
      </c>
      <c r="AA1510">
        <v>31</v>
      </c>
      <c r="AB1510" t="str">
        <f t="shared" si="771"/>
        <v>Funcion disminuida moderada</v>
      </c>
      <c r="AC1510">
        <v>635</v>
      </c>
      <c r="AD1510" t="str">
        <f t="shared" si="772"/>
        <v>Proteinuria</v>
      </c>
      <c r="AE1510">
        <v>444</v>
      </c>
      <c r="AF1510" t="str">
        <f t="shared" si="773"/>
        <v>Macroalbuminuria</v>
      </c>
      <c r="AG1510">
        <v>352</v>
      </c>
      <c r="AH1510" t="str">
        <f t="shared" si="774"/>
        <v>Oliguria</v>
      </c>
      <c r="AI1510">
        <v>1</v>
      </c>
      <c r="AJ1510" t="str">
        <f t="shared" si="775"/>
        <v>Diabetico</v>
      </c>
      <c r="AK1510">
        <v>195</v>
      </c>
      <c r="AL1510" t="str">
        <f t="shared" si="776"/>
        <v>Diabetes</v>
      </c>
      <c r="AM1510">
        <v>7.5</v>
      </c>
      <c r="AN1510" t="str">
        <f t="shared" si="777"/>
        <v>Diabetes</v>
      </c>
      <c r="AO1510">
        <v>203</v>
      </c>
      <c r="AP1510" t="str">
        <f t="shared" si="778"/>
        <v>Alto</v>
      </c>
      <c r="AQ1510">
        <v>211</v>
      </c>
      <c r="AR1510" t="str">
        <f t="shared" si="779"/>
        <v>Muy alto</v>
      </c>
      <c r="AS1510">
        <v>42</v>
      </c>
      <c r="AT1510" t="str">
        <f t="shared" si="780"/>
        <v>Bajo</v>
      </c>
      <c r="AU1510">
        <v>221</v>
      </c>
      <c r="AV1510" t="str">
        <f t="shared" si="781"/>
        <v>Alto</v>
      </c>
      <c r="AW1510">
        <v>135</v>
      </c>
      <c r="AX1510" t="str">
        <f t="shared" si="782"/>
        <v>Normal</v>
      </c>
      <c r="AY1510">
        <v>5.7</v>
      </c>
      <c r="AZ1510" t="str">
        <f t="shared" si="783"/>
        <v>Alto</v>
      </c>
      <c r="BA1510">
        <v>7.6</v>
      </c>
      <c r="BB1510" t="str">
        <f t="shared" si="761"/>
        <v>Baja</v>
      </c>
      <c r="BC1510">
        <v>8.1999999999999993</v>
      </c>
      <c r="BD1510" t="str">
        <f t="shared" si="784"/>
        <v>Bajo</v>
      </c>
      <c r="BE1510">
        <v>4.7</v>
      </c>
      <c r="BF1510" t="str">
        <f t="shared" si="785"/>
        <v>Alto</v>
      </c>
      <c r="BG1510">
        <v>0</v>
      </c>
      <c r="BH1510" t="str">
        <f t="shared" si="786"/>
        <v>No Toma ECA</v>
      </c>
      <c r="BI1510">
        <v>0</v>
      </c>
      <c r="BJ1510" t="str">
        <f t="shared" si="787"/>
        <v>No toma ARB</v>
      </c>
      <c r="BK1510">
        <v>0</v>
      </c>
      <c r="BL1510" t="str">
        <f t="shared" si="788"/>
        <v>No toma diureticos</v>
      </c>
      <c r="BM1510">
        <v>1</v>
      </c>
      <c r="BN1510" t="str">
        <f t="shared" si="789"/>
        <v>Toma estatinas</v>
      </c>
      <c r="BO1510">
        <v>1</v>
      </c>
      <c r="BP1510" t="str">
        <f t="shared" si="790"/>
        <v>Enfermedad renal</v>
      </c>
      <c r="BQ1510">
        <v>0</v>
      </c>
      <c r="BR1510" t="str">
        <f t="shared" si="791"/>
        <v>Sano</v>
      </c>
    </row>
    <row r="1511" spans="1:70" x14ac:dyDescent="0.25">
      <c r="A1511" t="s">
        <v>1511</v>
      </c>
      <c r="B1511">
        <v>55</v>
      </c>
      <c r="C1511" t="str">
        <f t="shared" si="762"/>
        <v>Adulto</v>
      </c>
      <c r="D1511" t="s">
        <v>1</v>
      </c>
      <c r="E1511">
        <v>39.9</v>
      </c>
      <c r="F1511" t="str">
        <f t="shared" si="763"/>
        <v>Obesidad II</v>
      </c>
      <c r="G1511">
        <v>0</v>
      </c>
      <c r="H1511" t="str">
        <f t="shared" si="764"/>
        <v>No tiene herencia</v>
      </c>
      <c r="I1511">
        <v>178</v>
      </c>
      <c r="J1511">
        <v>102</v>
      </c>
      <c r="K1511">
        <v>87</v>
      </c>
      <c r="L1511" t="str">
        <f t="shared" si="765"/>
        <v>Normal</v>
      </c>
      <c r="M1511">
        <v>31</v>
      </c>
      <c r="N1511" t="str">
        <f t="shared" si="766"/>
        <v>Reducida</v>
      </c>
      <c r="O1511">
        <v>3</v>
      </c>
      <c r="P1511" t="str">
        <f t="shared" si="767"/>
        <v>Limitacion marcada</v>
      </c>
      <c r="Q1511">
        <v>1</v>
      </c>
      <c r="R1511" t="str">
        <f t="shared" si="768"/>
        <v>Tiene cetoacidosis</v>
      </c>
      <c r="S1511">
        <v>0</v>
      </c>
      <c r="T1511" t="str">
        <f t="shared" si="769"/>
        <v>No tiene Insuficiencia</v>
      </c>
      <c r="U1511">
        <v>1</v>
      </c>
      <c r="V1511" t="str">
        <f t="shared" si="770"/>
        <v>Hipertenso</v>
      </c>
      <c r="W1511">
        <v>3.5</v>
      </c>
      <c r="X1511" t="str">
        <f t="shared" si="759"/>
        <v>Alto</v>
      </c>
      <c r="Y1511">
        <v>109</v>
      </c>
      <c r="Z1511" t="str">
        <f t="shared" si="760"/>
        <v>Riesgo</v>
      </c>
      <c r="AA1511">
        <v>18</v>
      </c>
      <c r="AB1511" t="str">
        <f t="shared" si="771"/>
        <v>Dismucion grave</v>
      </c>
      <c r="AC1511">
        <v>541</v>
      </c>
      <c r="AD1511" t="str">
        <f t="shared" si="772"/>
        <v>Proteinuria</v>
      </c>
      <c r="AE1511">
        <v>432</v>
      </c>
      <c r="AF1511" t="str">
        <f t="shared" si="773"/>
        <v>Macroalbuminuria</v>
      </c>
      <c r="AG1511">
        <v>306</v>
      </c>
      <c r="AH1511" t="str">
        <f t="shared" si="774"/>
        <v>Oliguria</v>
      </c>
      <c r="AI1511">
        <v>1</v>
      </c>
      <c r="AJ1511" t="str">
        <f t="shared" si="775"/>
        <v>Diabetico</v>
      </c>
      <c r="AK1511">
        <v>199</v>
      </c>
      <c r="AL1511" t="str">
        <f t="shared" si="776"/>
        <v>Diabetes</v>
      </c>
      <c r="AM1511">
        <v>7.5</v>
      </c>
      <c r="AN1511" t="str">
        <f t="shared" si="777"/>
        <v>Diabetes</v>
      </c>
      <c r="AO1511">
        <v>248</v>
      </c>
      <c r="AP1511" t="str">
        <f t="shared" si="778"/>
        <v>Riesgo</v>
      </c>
      <c r="AQ1511">
        <v>187</v>
      </c>
      <c r="AR1511" t="str">
        <f t="shared" si="779"/>
        <v>Alto</v>
      </c>
      <c r="AS1511">
        <v>43</v>
      </c>
      <c r="AT1511" t="str">
        <f t="shared" si="780"/>
        <v>Bajo</v>
      </c>
      <c r="AU1511">
        <v>201</v>
      </c>
      <c r="AV1511" t="str">
        <f t="shared" si="781"/>
        <v>Alto</v>
      </c>
      <c r="AW1511">
        <v>138</v>
      </c>
      <c r="AX1511" t="str">
        <f t="shared" si="782"/>
        <v>Normal</v>
      </c>
      <c r="AY1511">
        <v>5.7</v>
      </c>
      <c r="AZ1511" t="str">
        <f t="shared" si="783"/>
        <v>Alto</v>
      </c>
      <c r="BA1511">
        <v>7.2</v>
      </c>
      <c r="BB1511" t="str">
        <f t="shared" si="761"/>
        <v>Baja</v>
      </c>
      <c r="BC1511">
        <v>8</v>
      </c>
      <c r="BD1511" t="str">
        <f t="shared" si="784"/>
        <v>Bajo</v>
      </c>
      <c r="BE1511">
        <v>6.4</v>
      </c>
      <c r="BF1511" t="str">
        <f t="shared" si="785"/>
        <v>Alto</v>
      </c>
      <c r="BG1511">
        <v>1</v>
      </c>
      <c r="BH1511" t="str">
        <f t="shared" si="786"/>
        <v>Toma ECA</v>
      </c>
      <c r="BI1511">
        <v>0</v>
      </c>
      <c r="BJ1511" t="str">
        <f t="shared" si="787"/>
        <v>No toma ARB</v>
      </c>
      <c r="BK1511">
        <v>0</v>
      </c>
      <c r="BL1511" t="str">
        <f t="shared" si="788"/>
        <v>No toma diureticos</v>
      </c>
      <c r="BM1511">
        <v>1</v>
      </c>
      <c r="BN1511" t="str">
        <f t="shared" si="789"/>
        <v>Toma estatinas</v>
      </c>
      <c r="BO1511">
        <v>1</v>
      </c>
      <c r="BP1511" t="str">
        <f t="shared" si="790"/>
        <v>Enfermedad renal</v>
      </c>
      <c r="BQ1511">
        <v>0</v>
      </c>
      <c r="BR1511" t="str">
        <f t="shared" si="791"/>
        <v>Sano</v>
      </c>
    </row>
    <row r="1512" spans="1:70" x14ac:dyDescent="0.25">
      <c r="A1512" t="s">
        <v>1512</v>
      </c>
      <c r="B1512">
        <v>60</v>
      </c>
      <c r="C1512" t="str">
        <f t="shared" si="762"/>
        <v>Adulto Mayor</v>
      </c>
      <c r="D1512" t="s">
        <v>1</v>
      </c>
      <c r="E1512">
        <v>26</v>
      </c>
      <c r="F1512" t="str">
        <f t="shared" si="763"/>
        <v>Sobrepeso</v>
      </c>
      <c r="G1512">
        <v>1</v>
      </c>
      <c r="H1512" t="str">
        <f t="shared" si="764"/>
        <v>Tiene herencia</v>
      </c>
      <c r="I1512">
        <v>105</v>
      </c>
      <c r="J1512">
        <v>73</v>
      </c>
      <c r="K1512">
        <v>76</v>
      </c>
      <c r="L1512" t="str">
        <f t="shared" si="765"/>
        <v>Normal</v>
      </c>
      <c r="M1512">
        <v>51</v>
      </c>
      <c r="N1512" t="str">
        <f t="shared" si="766"/>
        <v>Normal</v>
      </c>
      <c r="O1512">
        <v>1</v>
      </c>
      <c r="P1512" t="str">
        <f t="shared" si="767"/>
        <v>Sin limitaciones</v>
      </c>
      <c r="Q1512">
        <v>0</v>
      </c>
      <c r="R1512" t="str">
        <f t="shared" si="768"/>
        <v>No tiene cetoacidosis</v>
      </c>
      <c r="S1512">
        <v>0</v>
      </c>
      <c r="T1512" t="str">
        <f t="shared" si="769"/>
        <v>No tiene Insuficiencia</v>
      </c>
      <c r="U1512">
        <v>1</v>
      </c>
      <c r="V1512" t="str">
        <f t="shared" si="770"/>
        <v>Hipertenso</v>
      </c>
      <c r="W1512">
        <v>0.9</v>
      </c>
      <c r="X1512" t="str">
        <f t="shared" si="759"/>
        <v>Normal</v>
      </c>
      <c r="Y1512">
        <v>40</v>
      </c>
      <c r="Z1512" t="str">
        <f t="shared" si="760"/>
        <v>Normal</v>
      </c>
      <c r="AA1512">
        <v>89</v>
      </c>
      <c r="AB1512" t="str">
        <f t="shared" si="771"/>
        <v>Funcion disminuida</v>
      </c>
      <c r="AC1512">
        <v>21</v>
      </c>
      <c r="AD1512" t="str">
        <f t="shared" si="772"/>
        <v>Normal</v>
      </c>
      <c r="AE1512">
        <v>18</v>
      </c>
      <c r="AF1512" t="str">
        <f t="shared" si="773"/>
        <v>Normal</v>
      </c>
      <c r="AG1512">
        <v>1308</v>
      </c>
      <c r="AH1512" t="str">
        <f t="shared" si="774"/>
        <v>Poliuria</v>
      </c>
      <c r="AI1512">
        <v>0</v>
      </c>
      <c r="AJ1512" t="str">
        <f t="shared" si="775"/>
        <v>No Diabetico</v>
      </c>
      <c r="AK1512">
        <v>110</v>
      </c>
      <c r="AL1512" t="str">
        <f t="shared" si="776"/>
        <v>Prediabetes</v>
      </c>
      <c r="AM1512">
        <v>4.9000000000000004</v>
      </c>
      <c r="AN1512" t="str">
        <f t="shared" si="777"/>
        <v>Normal</v>
      </c>
      <c r="AO1512">
        <v>219</v>
      </c>
      <c r="AP1512" t="str">
        <f t="shared" si="778"/>
        <v>Alto</v>
      </c>
      <c r="AQ1512">
        <v>113</v>
      </c>
      <c r="AR1512" t="str">
        <f t="shared" si="779"/>
        <v>Casi normal</v>
      </c>
      <c r="AS1512">
        <v>67</v>
      </c>
      <c r="AT1512" t="str">
        <f t="shared" si="780"/>
        <v>Normal</v>
      </c>
      <c r="AU1512">
        <v>92</v>
      </c>
      <c r="AV1512" t="str">
        <f t="shared" si="781"/>
        <v>Normal</v>
      </c>
      <c r="AW1512">
        <v>138</v>
      </c>
      <c r="AX1512" t="str">
        <f t="shared" si="782"/>
        <v>Normal</v>
      </c>
      <c r="AY1512">
        <v>3.7</v>
      </c>
      <c r="AZ1512" t="str">
        <f t="shared" si="783"/>
        <v>Normal</v>
      </c>
      <c r="BA1512">
        <v>13.4</v>
      </c>
      <c r="BB1512" t="str">
        <f t="shared" si="761"/>
        <v>Baja</v>
      </c>
      <c r="BC1512">
        <v>9.1999999999999993</v>
      </c>
      <c r="BD1512" t="str">
        <f t="shared" si="784"/>
        <v>Normal</v>
      </c>
      <c r="BE1512">
        <v>4.2</v>
      </c>
      <c r="BF1512" t="str">
        <f t="shared" si="785"/>
        <v>Normal</v>
      </c>
      <c r="BG1512">
        <v>1</v>
      </c>
      <c r="BH1512" t="str">
        <f t="shared" si="786"/>
        <v>Toma ECA</v>
      </c>
      <c r="BI1512">
        <v>1</v>
      </c>
      <c r="BJ1512" t="str">
        <f t="shared" si="787"/>
        <v>Toma ARB</v>
      </c>
      <c r="BK1512">
        <v>0</v>
      </c>
      <c r="BL1512" t="str">
        <f t="shared" si="788"/>
        <v>No toma diureticos</v>
      </c>
      <c r="BM1512">
        <v>1</v>
      </c>
      <c r="BN1512" t="str">
        <f t="shared" si="789"/>
        <v>Toma estatinas</v>
      </c>
      <c r="BO1512">
        <v>0</v>
      </c>
      <c r="BP1512" t="str">
        <f t="shared" si="790"/>
        <v>Sano</v>
      </c>
      <c r="BQ1512">
        <v>0</v>
      </c>
      <c r="BR1512" t="str">
        <f t="shared" si="791"/>
        <v>Sano</v>
      </c>
    </row>
    <row r="1513" spans="1:70" x14ac:dyDescent="0.25">
      <c r="A1513" t="s">
        <v>1513</v>
      </c>
      <c r="B1513">
        <v>63</v>
      </c>
      <c r="C1513" t="str">
        <f t="shared" si="762"/>
        <v>Adulto Mayor</v>
      </c>
      <c r="D1513" t="s">
        <v>1</v>
      </c>
      <c r="E1513">
        <v>36.6</v>
      </c>
      <c r="F1513" t="str">
        <f t="shared" si="763"/>
        <v>Obesidad II</v>
      </c>
      <c r="G1513">
        <v>1</v>
      </c>
      <c r="H1513" t="str">
        <f t="shared" si="764"/>
        <v>Tiene herencia</v>
      </c>
      <c r="I1513">
        <v>158</v>
      </c>
      <c r="J1513">
        <v>92</v>
      </c>
      <c r="K1513">
        <v>75</v>
      </c>
      <c r="L1513" t="str">
        <f t="shared" si="765"/>
        <v>Normal</v>
      </c>
      <c r="M1513">
        <v>32</v>
      </c>
      <c r="N1513" t="str">
        <f t="shared" si="766"/>
        <v>Reducida</v>
      </c>
      <c r="O1513">
        <v>2</v>
      </c>
      <c r="P1513" t="str">
        <f t="shared" si="767"/>
        <v>Ligera limitaciones</v>
      </c>
      <c r="Q1513">
        <v>0</v>
      </c>
      <c r="R1513" t="str">
        <f t="shared" si="768"/>
        <v>No tiene cetoacidosis</v>
      </c>
      <c r="S1513">
        <v>1</v>
      </c>
      <c r="T1513" t="str">
        <f t="shared" si="769"/>
        <v>Tiene Insuficiencia</v>
      </c>
      <c r="U1513">
        <v>1</v>
      </c>
      <c r="V1513" t="str">
        <f t="shared" si="770"/>
        <v>Hipertenso</v>
      </c>
      <c r="W1513">
        <v>4.7</v>
      </c>
      <c r="X1513" t="str">
        <f t="shared" si="759"/>
        <v>Alto</v>
      </c>
      <c r="Y1513">
        <v>61</v>
      </c>
      <c r="Z1513" t="str">
        <f t="shared" si="760"/>
        <v>Elevado</v>
      </c>
      <c r="AA1513">
        <v>18</v>
      </c>
      <c r="AB1513" t="str">
        <f t="shared" si="771"/>
        <v>Dismucion grave</v>
      </c>
      <c r="AC1513">
        <v>650</v>
      </c>
      <c r="AD1513" t="str">
        <f t="shared" si="772"/>
        <v>Proteinuria</v>
      </c>
      <c r="AE1513">
        <v>520</v>
      </c>
      <c r="AF1513" t="str">
        <f t="shared" si="773"/>
        <v>Macroalbuminuria</v>
      </c>
      <c r="AG1513">
        <v>750</v>
      </c>
      <c r="AH1513" t="str">
        <f t="shared" si="774"/>
        <v>Poliuria</v>
      </c>
      <c r="AI1513">
        <v>1</v>
      </c>
      <c r="AJ1513" t="str">
        <f t="shared" si="775"/>
        <v>Diabetico</v>
      </c>
      <c r="AK1513">
        <v>157</v>
      </c>
      <c r="AL1513" t="str">
        <f t="shared" si="776"/>
        <v>Diabetes</v>
      </c>
      <c r="AM1513">
        <v>9.8000000000000007</v>
      </c>
      <c r="AN1513" t="str">
        <f t="shared" si="777"/>
        <v>Diabetes</v>
      </c>
      <c r="AO1513">
        <v>292</v>
      </c>
      <c r="AP1513" t="str">
        <f t="shared" si="778"/>
        <v>Riesgo</v>
      </c>
      <c r="AQ1513">
        <v>192</v>
      </c>
      <c r="AR1513" t="str">
        <f t="shared" si="779"/>
        <v>Muy alto</v>
      </c>
      <c r="AS1513">
        <v>41</v>
      </c>
      <c r="AT1513" t="str">
        <f t="shared" si="780"/>
        <v>Bajo</v>
      </c>
      <c r="AU1513">
        <v>444</v>
      </c>
      <c r="AV1513" t="str">
        <f t="shared" si="781"/>
        <v>Alto</v>
      </c>
      <c r="AW1513">
        <v>128</v>
      </c>
      <c r="AX1513" t="str">
        <f t="shared" si="782"/>
        <v>Bajo</v>
      </c>
      <c r="AY1513">
        <v>5.0999999999999996</v>
      </c>
      <c r="AZ1513" t="str">
        <f t="shared" si="783"/>
        <v>Alto</v>
      </c>
      <c r="BA1513">
        <v>8.6999999999999993</v>
      </c>
      <c r="BB1513" t="str">
        <f t="shared" si="761"/>
        <v>Baja</v>
      </c>
      <c r="BC1513">
        <v>8.4</v>
      </c>
      <c r="BD1513" t="str">
        <f t="shared" si="784"/>
        <v>Bajo</v>
      </c>
      <c r="BE1513">
        <v>5</v>
      </c>
      <c r="BF1513" t="str">
        <f t="shared" si="785"/>
        <v>Alto</v>
      </c>
      <c r="BG1513">
        <v>0</v>
      </c>
      <c r="BH1513" t="str">
        <f t="shared" si="786"/>
        <v>No Toma ECA</v>
      </c>
      <c r="BI1513">
        <v>0</v>
      </c>
      <c r="BJ1513" t="str">
        <f t="shared" si="787"/>
        <v>No toma ARB</v>
      </c>
      <c r="BK1513">
        <v>1</v>
      </c>
      <c r="BL1513" t="str">
        <f t="shared" si="788"/>
        <v>Toma diureticos</v>
      </c>
      <c r="BM1513">
        <v>1</v>
      </c>
      <c r="BN1513" t="str">
        <f t="shared" si="789"/>
        <v>Toma estatinas</v>
      </c>
      <c r="BO1513">
        <v>1</v>
      </c>
      <c r="BP1513" t="str">
        <f t="shared" si="790"/>
        <v>Enfermedad renal</v>
      </c>
      <c r="BQ1513">
        <v>0</v>
      </c>
      <c r="BR1513" t="str">
        <f t="shared" si="791"/>
        <v>Sano</v>
      </c>
    </row>
    <row r="1514" spans="1:70" x14ac:dyDescent="0.25">
      <c r="A1514" t="s">
        <v>1514</v>
      </c>
      <c r="B1514">
        <v>37</v>
      </c>
      <c r="C1514" t="str">
        <f t="shared" si="762"/>
        <v>Adulto</v>
      </c>
      <c r="D1514" t="s">
        <v>1</v>
      </c>
      <c r="E1514">
        <v>29.6</v>
      </c>
      <c r="F1514" t="str">
        <f t="shared" si="763"/>
        <v>Sobrepeso</v>
      </c>
      <c r="G1514">
        <v>1</v>
      </c>
      <c r="H1514" t="str">
        <f t="shared" si="764"/>
        <v>Tiene herencia</v>
      </c>
      <c r="I1514">
        <v>112</v>
      </c>
      <c r="J1514">
        <v>80</v>
      </c>
      <c r="K1514">
        <v>73</v>
      </c>
      <c r="L1514" t="str">
        <f t="shared" si="765"/>
        <v>Normal</v>
      </c>
      <c r="M1514">
        <v>62</v>
      </c>
      <c r="N1514" t="str">
        <f t="shared" si="766"/>
        <v>Normal</v>
      </c>
      <c r="O1514">
        <v>1</v>
      </c>
      <c r="P1514" t="str">
        <f t="shared" si="767"/>
        <v>Sin limitaciones</v>
      </c>
      <c r="Q1514">
        <v>0</v>
      </c>
      <c r="R1514" t="str">
        <f t="shared" si="768"/>
        <v>No tiene cetoacidosis</v>
      </c>
      <c r="S1514">
        <v>0</v>
      </c>
      <c r="T1514" t="str">
        <f t="shared" si="769"/>
        <v>No tiene Insuficiencia</v>
      </c>
      <c r="U1514">
        <v>1</v>
      </c>
      <c r="V1514" t="str">
        <f t="shared" si="770"/>
        <v>Hipertenso</v>
      </c>
      <c r="W1514">
        <v>0.9</v>
      </c>
      <c r="X1514" t="str">
        <f t="shared" si="759"/>
        <v>Normal</v>
      </c>
      <c r="Y1514">
        <v>28</v>
      </c>
      <c r="Z1514" t="str">
        <f t="shared" si="760"/>
        <v>Normal</v>
      </c>
      <c r="AA1514">
        <v>71</v>
      </c>
      <c r="AB1514" t="str">
        <f t="shared" si="771"/>
        <v>Funcion disminuida</v>
      </c>
      <c r="AC1514">
        <v>27</v>
      </c>
      <c r="AD1514" t="str">
        <f t="shared" si="772"/>
        <v>Normal</v>
      </c>
      <c r="AE1514">
        <v>24</v>
      </c>
      <c r="AF1514" t="str">
        <f t="shared" si="773"/>
        <v>Normal</v>
      </c>
      <c r="AG1514">
        <v>2045</v>
      </c>
      <c r="AH1514" t="str">
        <f t="shared" si="774"/>
        <v>Poliuria</v>
      </c>
      <c r="AI1514">
        <v>1</v>
      </c>
      <c r="AJ1514" t="str">
        <f t="shared" si="775"/>
        <v>Diabetico</v>
      </c>
      <c r="AK1514">
        <v>90</v>
      </c>
      <c r="AL1514" t="str">
        <f t="shared" si="776"/>
        <v>Normal</v>
      </c>
      <c r="AM1514">
        <v>5.5</v>
      </c>
      <c r="AN1514" t="str">
        <f t="shared" si="777"/>
        <v>Normal</v>
      </c>
      <c r="AO1514">
        <v>164</v>
      </c>
      <c r="AP1514" t="str">
        <f t="shared" si="778"/>
        <v>Normal</v>
      </c>
      <c r="AQ1514">
        <v>109</v>
      </c>
      <c r="AR1514" t="str">
        <f t="shared" si="779"/>
        <v>Casi normal</v>
      </c>
      <c r="AS1514">
        <v>68</v>
      </c>
      <c r="AT1514" t="str">
        <f t="shared" si="780"/>
        <v>Normal</v>
      </c>
      <c r="AU1514">
        <v>111</v>
      </c>
      <c r="AV1514" t="str">
        <f t="shared" si="781"/>
        <v>Normal</v>
      </c>
      <c r="AW1514">
        <v>139</v>
      </c>
      <c r="AX1514" t="str">
        <f t="shared" si="782"/>
        <v>Normal</v>
      </c>
      <c r="AY1514">
        <v>3.9</v>
      </c>
      <c r="AZ1514" t="str">
        <f t="shared" si="783"/>
        <v>Normal</v>
      </c>
      <c r="BA1514">
        <v>14.7</v>
      </c>
      <c r="BB1514" t="str">
        <f t="shared" si="761"/>
        <v>Normal</v>
      </c>
      <c r="BC1514">
        <v>8.6999999999999993</v>
      </c>
      <c r="BD1514" t="str">
        <f t="shared" si="784"/>
        <v>Normal</v>
      </c>
      <c r="BE1514">
        <v>3.3</v>
      </c>
      <c r="BF1514" t="str">
        <f t="shared" si="785"/>
        <v>Normal</v>
      </c>
      <c r="BG1514">
        <v>1</v>
      </c>
      <c r="BH1514" t="str">
        <f t="shared" si="786"/>
        <v>Toma ECA</v>
      </c>
      <c r="BI1514">
        <v>0</v>
      </c>
      <c r="BJ1514" t="str">
        <f t="shared" si="787"/>
        <v>No toma ARB</v>
      </c>
      <c r="BK1514">
        <v>0</v>
      </c>
      <c r="BL1514" t="str">
        <f t="shared" si="788"/>
        <v>No toma diureticos</v>
      </c>
      <c r="BM1514">
        <v>1</v>
      </c>
      <c r="BN1514" t="str">
        <f t="shared" si="789"/>
        <v>Toma estatinas</v>
      </c>
      <c r="BO1514">
        <v>0</v>
      </c>
      <c r="BP1514" t="str">
        <f t="shared" si="790"/>
        <v>Sano</v>
      </c>
      <c r="BQ1514">
        <v>0</v>
      </c>
      <c r="BR1514" t="str">
        <f t="shared" si="791"/>
        <v>Sano</v>
      </c>
    </row>
    <row r="1515" spans="1:70" x14ac:dyDescent="0.25">
      <c r="A1515" t="s">
        <v>1515</v>
      </c>
      <c r="B1515">
        <v>40</v>
      </c>
      <c r="C1515" t="str">
        <f t="shared" si="762"/>
        <v>Adulto</v>
      </c>
      <c r="D1515" t="s">
        <v>1</v>
      </c>
      <c r="E1515">
        <v>27.4</v>
      </c>
      <c r="F1515" t="str">
        <f t="shared" si="763"/>
        <v>Sobrepeso</v>
      </c>
      <c r="G1515">
        <v>0</v>
      </c>
      <c r="H1515" t="str">
        <f t="shared" si="764"/>
        <v>No tiene herencia</v>
      </c>
      <c r="I1515">
        <v>133</v>
      </c>
      <c r="J1515">
        <v>65</v>
      </c>
      <c r="K1515">
        <v>88</v>
      </c>
      <c r="L1515" t="str">
        <f t="shared" si="765"/>
        <v>Normal</v>
      </c>
      <c r="M1515">
        <v>53</v>
      </c>
      <c r="N1515" t="str">
        <f t="shared" si="766"/>
        <v>Normal</v>
      </c>
      <c r="O1515">
        <v>2</v>
      </c>
      <c r="P1515" t="str">
        <f t="shared" si="767"/>
        <v>Ligera limitaciones</v>
      </c>
      <c r="Q1515">
        <v>0</v>
      </c>
      <c r="R1515" t="str">
        <f t="shared" si="768"/>
        <v>No tiene cetoacidosis</v>
      </c>
      <c r="S1515">
        <v>0</v>
      </c>
      <c r="T1515" t="str">
        <f t="shared" si="769"/>
        <v>No tiene Insuficiencia</v>
      </c>
      <c r="U1515">
        <v>1</v>
      </c>
      <c r="V1515" t="str">
        <f t="shared" si="770"/>
        <v>Hipertenso</v>
      </c>
      <c r="W1515">
        <v>0.6</v>
      </c>
      <c r="X1515" t="str">
        <f t="shared" si="759"/>
        <v>Bajo</v>
      </c>
      <c r="Y1515">
        <v>32</v>
      </c>
      <c r="Z1515" t="str">
        <f t="shared" si="760"/>
        <v>Normal</v>
      </c>
      <c r="AA1515">
        <v>112</v>
      </c>
      <c r="AB1515" t="str">
        <f t="shared" si="771"/>
        <v>Normal</v>
      </c>
      <c r="AC1515">
        <v>20</v>
      </c>
      <c r="AD1515" t="str">
        <f t="shared" si="772"/>
        <v>Normal</v>
      </c>
      <c r="AE1515">
        <v>16</v>
      </c>
      <c r="AF1515" t="str">
        <f t="shared" si="773"/>
        <v>Normal</v>
      </c>
      <c r="AG1515">
        <v>1073</v>
      </c>
      <c r="AH1515" t="str">
        <f t="shared" si="774"/>
        <v>Poliuria</v>
      </c>
      <c r="AI1515">
        <v>0</v>
      </c>
      <c r="AJ1515" t="str">
        <f t="shared" si="775"/>
        <v>No Diabetico</v>
      </c>
      <c r="AK1515">
        <v>89</v>
      </c>
      <c r="AL1515" t="str">
        <f t="shared" si="776"/>
        <v>Normal</v>
      </c>
      <c r="AM1515">
        <v>5.9</v>
      </c>
      <c r="AN1515" t="str">
        <f t="shared" si="777"/>
        <v>Prediabetes</v>
      </c>
      <c r="AO1515">
        <v>175</v>
      </c>
      <c r="AP1515" t="str">
        <f t="shared" si="778"/>
        <v>Normal</v>
      </c>
      <c r="AQ1515">
        <v>121</v>
      </c>
      <c r="AR1515" t="str">
        <f t="shared" si="779"/>
        <v>Casi normal</v>
      </c>
      <c r="AS1515">
        <v>64</v>
      </c>
      <c r="AT1515" t="str">
        <f t="shared" si="780"/>
        <v>Normal</v>
      </c>
      <c r="AU1515">
        <v>81</v>
      </c>
      <c r="AV1515" t="str">
        <f t="shared" si="781"/>
        <v>Normal</v>
      </c>
      <c r="AW1515">
        <v>144</v>
      </c>
      <c r="AX1515" t="str">
        <f t="shared" si="782"/>
        <v>Normal</v>
      </c>
      <c r="AY1515">
        <v>3.7</v>
      </c>
      <c r="AZ1515" t="str">
        <f t="shared" si="783"/>
        <v>Normal</v>
      </c>
      <c r="BA1515">
        <v>13.3</v>
      </c>
      <c r="BB1515" t="str">
        <f t="shared" si="761"/>
        <v>Baja</v>
      </c>
      <c r="BC1515">
        <v>10.3</v>
      </c>
      <c r="BD1515" t="str">
        <f t="shared" si="784"/>
        <v>Normal</v>
      </c>
      <c r="BE1515">
        <v>3.5</v>
      </c>
      <c r="BF1515" t="str">
        <f t="shared" si="785"/>
        <v>Normal</v>
      </c>
      <c r="BG1515">
        <v>1</v>
      </c>
      <c r="BH1515" t="str">
        <f t="shared" si="786"/>
        <v>Toma ECA</v>
      </c>
      <c r="BI1515">
        <v>0</v>
      </c>
      <c r="BJ1515" t="str">
        <f t="shared" si="787"/>
        <v>No toma ARB</v>
      </c>
      <c r="BK1515">
        <v>0</v>
      </c>
      <c r="BL1515" t="str">
        <f t="shared" si="788"/>
        <v>No toma diureticos</v>
      </c>
      <c r="BM1515">
        <v>1</v>
      </c>
      <c r="BN1515" t="str">
        <f t="shared" si="789"/>
        <v>Toma estatinas</v>
      </c>
      <c r="BO1515">
        <v>0</v>
      </c>
      <c r="BP1515" t="str">
        <f t="shared" si="790"/>
        <v>Sano</v>
      </c>
      <c r="BQ1515">
        <v>1</v>
      </c>
      <c r="BR1515" t="str">
        <f t="shared" si="791"/>
        <v>Enfermedad cardiovascular</v>
      </c>
    </row>
    <row r="1516" spans="1:70" x14ac:dyDescent="0.25">
      <c r="A1516" t="s">
        <v>1516</v>
      </c>
      <c r="B1516">
        <v>66</v>
      </c>
      <c r="C1516" t="str">
        <f t="shared" si="762"/>
        <v>Adulto Mayor</v>
      </c>
      <c r="D1516" t="s">
        <v>6</v>
      </c>
      <c r="E1516">
        <v>39.799999999999997</v>
      </c>
      <c r="F1516" t="str">
        <f t="shared" si="763"/>
        <v>Obesidad II</v>
      </c>
      <c r="G1516">
        <v>0</v>
      </c>
      <c r="H1516" t="str">
        <f t="shared" si="764"/>
        <v>No tiene herencia</v>
      </c>
      <c r="I1516">
        <v>183</v>
      </c>
      <c r="J1516">
        <v>90</v>
      </c>
      <c r="K1516">
        <v>85</v>
      </c>
      <c r="L1516" t="str">
        <f t="shared" si="765"/>
        <v>Normal</v>
      </c>
      <c r="M1516">
        <v>47</v>
      </c>
      <c r="N1516" t="str">
        <f t="shared" si="766"/>
        <v>Intermedia</v>
      </c>
      <c r="O1516">
        <v>3</v>
      </c>
      <c r="P1516" t="str">
        <f t="shared" si="767"/>
        <v>Limitacion marcada</v>
      </c>
      <c r="Q1516">
        <v>1</v>
      </c>
      <c r="R1516" t="str">
        <f t="shared" si="768"/>
        <v>Tiene cetoacidosis</v>
      </c>
      <c r="S1516">
        <v>0</v>
      </c>
      <c r="T1516" t="str">
        <f t="shared" si="769"/>
        <v>No tiene Insuficiencia</v>
      </c>
      <c r="U1516">
        <v>1</v>
      </c>
      <c r="V1516" t="str">
        <f t="shared" si="770"/>
        <v>Hipertenso</v>
      </c>
      <c r="W1516">
        <v>3.6</v>
      </c>
      <c r="X1516" t="str">
        <f t="shared" si="759"/>
        <v>Alto</v>
      </c>
      <c r="Y1516">
        <v>46</v>
      </c>
      <c r="Z1516" t="str">
        <f t="shared" si="760"/>
        <v>Elevado</v>
      </c>
      <c r="AA1516">
        <v>19</v>
      </c>
      <c r="AB1516" t="str">
        <f t="shared" si="771"/>
        <v>Dismucion grave</v>
      </c>
      <c r="AC1516">
        <v>382</v>
      </c>
      <c r="AD1516" t="str">
        <f t="shared" si="772"/>
        <v>Proteinuria</v>
      </c>
      <c r="AE1516">
        <v>343</v>
      </c>
      <c r="AF1516" t="str">
        <f t="shared" si="773"/>
        <v>Macroalbuminuria</v>
      </c>
      <c r="AG1516">
        <v>450</v>
      </c>
      <c r="AH1516" t="str">
        <f t="shared" si="774"/>
        <v>Oliguria</v>
      </c>
      <c r="AI1516">
        <v>1</v>
      </c>
      <c r="AJ1516" t="str">
        <f t="shared" si="775"/>
        <v>Diabetico</v>
      </c>
      <c r="AK1516">
        <v>211</v>
      </c>
      <c r="AL1516" t="str">
        <f t="shared" si="776"/>
        <v>Diabetes</v>
      </c>
      <c r="AM1516">
        <v>8.4</v>
      </c>
      <c r="AN1516" t="str">
        <f t="shared" si="777"/>
        <v>Diabetes</v>
      </c>
      <c r="AO1516">
        <v>318</v>
      </c>
      <c r="AP1516" t="str">
        <f t="shared" si="778"/>
        <v>Riesgo</v>
      </c>
      <c r="AQ1516">
        <v>166</v>
      </c>
      <c r="AR1516" t="str">
        <f t="shared" si="779"/>
        <v>Alto</v>
      </c>
      <c r="AS1516">
        <v>36</v>
      </c>
      <c r="AT1516" t="str">
        <f t="shared" si="780"/>
        <v>Bajo</v>
      </c>
      <c r="AU1516">
        <v>253</v>
      </c>
      <c r="AV1516" t="str">
        <f t="shared" si="781"/>
        <v>Alto</v>
      </c>
      <c r="AW1516">
        <v>127</v>
      </c>
      <c r="AX1516" t="str">
        <f t="shared" si="782"/>
        <v>Bajo</v>
      </c>
      <c r="AY1516">
        <v>5.4</v>
      </c>
      <c r="AZ1516" t="str">
        <f t="shared" si="783"/>
        <v>Alto</v>
      </c>
      <c r="BA1516">
        <v>8.8000000000000007</v>
      </c>
      <c r="BB1516" t="str">
        <f t="shared" si="761"/>
        <v>Baja</v>
      </c>
      <c r="BC1516">
        <v>8.1999999999999993</v>
      </c>
      <c r="BD1516" t="str">
        <f t="shared" si="784"/>
        <v>Bajo</v>
      </c>
      <c r="BE1516">
        <v>6.9</v>
      </c>
      <c r="BF1516" t="str">
        <f t="shared" si="785"/>
        <v>Alto</v>
      </c>
      <c r="BG1516">
        <v>1</v>
      </c>
      <c r="BH1516" t="str">
        <f t="shared" si="786"/>
        <v>Toma ECA</v>
      </c>
      <c r="BI1516">
        <v>1</v>
      </c>
      <c r="BJ1516" t="str">
        <f t="shared" si="787"/>
        <v>Toma ARB</v>
      </c>
      <c r="BK1516">
        <v>1</v>
      </c>
      <c r="BL1516" t="str">
        <f t="shared" si="788"/>
        <v>Toma diureticos</v>
      </c>
      <c r="BM1516">
        <v>1</v>
      </c>
      <c r="BN1516" t="str">
        <f t="shared" si="789"/>
        <v>Toma estatinas</v>
      </c>
      <c r="BO1516">
        <v>1</v>
      </c>
      <c r="BP1516" t="str">
        <f t="shared" si="790"/>
        <v>Enfermedad renal</v>
      </c>
      <c r="BQ1516">
        <v>0</v>
      </c>
      <c r="BR1516" t="str">
        <f t="shared" si="791"/>
        <v>Sano</v>
      </c>
    </row>
    <row r="1517" spans="1:70" x14ac:dyDescent="0.25">
      <c r="A1517" t="s">
        <v>1517</v>
      </c>
      <c r="B1517">
        <v>66</v>
      </c>
      <c r="C1517" t="str">
        <f t="shared" si="762"/>
        <v>Adulto Mayor</v>
      </c>
      <c r="D1517" t="s">
        <v>6</v>
      </c>
      <c r="E1517">
        <v>33.6</v>
      </c>
      <c r="F1517" t="str">
        <f t="shared" si="763"/>
        <v>Obesidad I</v>
      </c>
      <c r="G1517">
        <v>1</v>
      </c>
      <c r="H1517" t="str">
        <f t="shared" si="764"/>
        <v>Tiene herencia</v>
      </c>
      <c r="I1517">
        <v>143</v>
      </c>
      <c r="J1517">
        <v>96</v>
      </c>
      <c r="K1517">
        <v>79</v>
      </c>
      <c r="L1517" t="str">
        <f t="shared" si="765"/>
        <v>Normal</v>
      </c>
      <c r="M1517">
        <v>43</v>
      </c>
      <c r="N1517" t="str">
        <f t="shared" si="766"/>
        <v>Intermedia</v>
      </c>
      <c r="O1517">
        <v>3</v>
      </c>
      <c r="P1517" t="str">
        <f t="shared" si="767"/>
        <v>Limitacion marcada</v>
      </c>
      <c r="Q1517">
        <v>1</v>
      </c>
      <c r="R1517" t="str">
        <f t="shared" si="768"/>
        <v>Tiene cetoacidosis</v>
      </c>
      <c r="S1517">
        <v>1</v>
      </c>
      <c r="T1517" t="str">
        <f t="shared" si="769"/>
        <v>Tiene Insuficiencia</v>
      </c>
      <c r="U1517">
        <v>1</v>
      </c>
      <c r="V1517" t="str">
        <f t="shared" si="770"/>
        <v>Hipertenso</v>
      </c>
      <c r="W1517">
        <v>2.5</v>
      </c>
      <c r="X1517" t="str">
        <f t="shared" si="759"/>
        <v>Alto</v>
      </c>
      <c r="Y1517">
        <v>112</v>
      </c>
      <c r="Z1517" t="str">
        <f t="shared" si="760"/>
        <v>Riesgo</v>
      </c>
      <c r="AA1517">
        <v>55</v>
      </c>
      <c r="AB1517" t="str">
        <f t="shared" si="771"/>
        <v>Funcion disminuida moderada</v>
      </c>
      <c r="AC1517">
        <v>1195</v>
      </c>
      <c r="AD1517" t="str">
        <f t="shared" si="772"/>
        <v>Proteinuria</v>
      </c>
      <c r="AE1517">
        <v>836</v>
      </c>
      <c r="AF1517" t="str">
        <f t="shared" si="773"/>
        <v>Macroalbuminuria</v>
      </c>
      <c r="AG1517">
        <v>761</v>
      </c>
      <c r="AH1517" t="str">
        <f t="shared" si="774"/>
        <v>Poliuria</v>
      </c>
      <c r="AI1517">
        <v>0</v>
      </c>
      <c r="AJ1517" t="str">
        <f t="shared" si="775"/>
        <v>No Diabetico</v>
      </c>
      <c r="AK1517">
        <v>182</v>
      </c>
      <c r="AL1517" t="str">
        <f t="shared" si="776"/>
        <v>Diabetes</v>
      </c>
      <c r="AM1517">
        <v>7.9</v>
      </c>
      <c r="AN1517" t="str">
        <f t="shared" si="777"/>
        <v>Diabetes</v>
      </c>
      <c r="AO1517">
        <v>284</v>
      </c>
      <c r="AP1517" t="str">
        <f t="shared" si="778"/>
        <v>Riesgo</v>
      </c>
      <c r="AQ1517">
        <v>155</v>
      </c>
      <c r="AR1517" t="str">
        <f t="shared" si="779"/>
        <v>Limite alto</v>
      </c>
      <c r="AS1517">
        <v>25</v>
      </c>
      <c r="AT1517" t="str">
        <f t="shared" si="780"/>
        <v>Bajo</v>
      </c>
      <c r="AU1517">
        <v>273</v>
      </c>
      <c r="AV1517" t="str">
        <f t="shared" si="781"/>
        <v>Alto</v>
      </c>
      <c r="AW1517">
        <v>127</v>
      </c>
      <c r="AX1517" t="str">
        <f t="shared" si="782"/>
        <v>Bajo</v>
      </c>
      <c r="AY1517">
        <v>5.9</v>
      </c>
      <c r="AZ1517" t="str">
        <f t="shared" si="783"/>
        <v>Alto</v>
      </c>
      <c r="BA1517">
        <v>10</v>
      </c>
      <c r="BB1517" t="str">
        <f t="shared" si="761"/>
        <v>Baja</v>
      </c>
      <c r="BC1517">
        <v>8.1999999999999993</v>
      </c>
      <c r="BD1517" t="str">
        <f t="shared" si="784"/>
        <v>Bajo</v>
      </c>
      <c r="BE1517">
        <v>4.8</v>
      </c>
      <c r="BF1517" t="str">
        <f t="shared" si="785"/>
        <v>Alto</v>
      </c>
      <c r="BG1517">
        <v>1</v>
      </c>
      <c r="BH1517" t="str">
        <f t="shared" si="786"/>
        <v>Toma ECA</v>
      </c>
      <c r="BI1517">
        <v>0</v>
      </c>
      <c r="BJ1517" t="str">
        <f t="shared" si="787"/>
        <v>No toma ARB</v>
      </c>
      <c r="BK1517">
        <v>0</v>
      </c>
      <c r="BL1517" t="str">
        <f t="shared" si="788"/>
        <v>No toma diureticos</v>
      </c>
      <c r="BM1517">
        <v>1</v>
      </c>
      <c r="BN1517" t="str">
        <f t="shared" si="789"/>
        <v>Toma estatinas</v>
      </c>
      <c r="BO1517">
        <v>1</v>
      </c>
      <c r="BP1517" t="str">
        <f t="shared" si="790"/>
        <v>Enfermedad renal</v>
      </c>
      <c r="BQ1517">
        <v>0</v>
      </c>
      <c r="BR1517" t="str">
        <f t="shared" si="791"/>
        <v>Sano</v>
      </c>
    </row>
    <row r="1518" spans="1:70" x14ac:dyDescent="0.25">
      <c r="A1518" t="s">
        <v>1518</v>
      </c>
      <c r="B1518">
        <v>44</v>
      </c>
      <c r="C1518" t="str">
        <f t="shared" si="762"/>
        <v>Adulto</v>
      </c>
      <c r="D1518" t="s">
        <v>6</v>
      </c>
      <c r="E1518">
        <v>29.9</v>
      </c>
      <c r="F1518" t="str">
        <f t="shared" si="763"/>
        <v>Sobrepeso</v>
      </c>
      <c r="G1518">
        <v>0</v>
      </c>
      <c r="H1518" t="str">
        <f t="shared" si="764"/>
        <v>No tiene herencia</v>
      </c>
      <c r="I1518">
        <v>109</v>
      </c>
      <c r="J1518">
        <v>75</v>
      </c>
      <c r="K1518">
        <v>87</v>
      </c>
      <c r="L1518" t="str">
        <f t="shared" si="765"/>
        <v>Normal</v>
      </c>
      <c r="M1518">
        <v>55</v>
      </c>
      <c r="N1518" t="str">
        <f t="shared" si="766"/>
        <v>Normal</v>
      </c>
      <c r="O1518">
        <v>2</v>
      </c>
      <c r="P1518" t="str">
        <f t="shared" si="767"/>
        <v>Ligera limitaciones</v>
      </c>
      <c r="Q1518">
        <v>0</v>
      </c>
      <c r="R1518" t="str">
        <f t="shared" si="768"/>
        <v>No tiene cetoacidosis</v>
      </c>
      <c r="S1518">
        <v>0</v>
      </c>
      <c r="T1518" t="str">
        <f t="shared" si="769"/>
        <v>No tiene Insuficiencia</v>
      </c>
      <c r="U1518">
        <v>0</v>
      </c>
      <c r="V1518" t="str">
        <f t="shared" si="770"/>
        <v>Normotenso</v>
      </c>
      <c r="W1518">
        <v>0.9</v>
      </c>
      <c r="X1518" t="str">
        <f t="shared" si="759"/>
        <v>Normal</v>
      </c>
      <c r="Y1518">
        <v>27</v>
      </c>
      <c r="Z1518" t="str">
        <f t="shared" si="760"/>
        <v>Normal</v>
      </c>
      <c r="AA1518">
        <v>75</v>
      </c>
      <c r="AB1518" t="str">
        <f t="shared" si="771"/>
        <v>Funcion disminuida</v>
      </c>
      <c r="AC1518">
        <v>6</v>
      </c>
      <c r="AD1518" t="str">
        <f t="shared" si="772"/>
        <v>Normal</v>
      </c>
      <c r="AE1518">
        <v>4</v>
      </c>
      <c r="AF1518" t="str">
        <f t="shared" si="773"/>
        <v>Normal</v>
      </c>
      <c r="AG1518">
        <v>2427</v>
      </c>
      <c r="AH1518" t="str">
        <f t="shared" si="774"/>
        <v>Poliuria</v>
      </c>
      <c r="AI1518">
        <v>0</v>
      </c>
      <c r="AJ1518" t="str">
        <f t="shared" si="775"/>
        <v>No Diabetico</v>
      </c>
      <c r="AK1518">
        <v>87</v>
      </c>
      <c r="AL1518" t="str">
        <f t="shared" si="776"/>
        <v>Normal</v>
      </c>
      <c r="AM1518">
        <v>5.2</v>
      </c>
      <c r="AN1518" t="str">
        <f t="shared" si="777"/>
        <v>Normal</v>
      </c>
      <c r="AO1518">
        <v>205</v>
      </c>
      <c r="AP1518" t="str">
        <f t="shared" si="778"/>
        <v>Alto</v>
      </c>
      <c r="AQ1518">
        <v>126</v>
      </c>
      <c r="AR1518" t="str">
        <f t="shared" si="779"/>
        <v>Casi normal</v>
      </c>
      <c r="AS1518">
        <v>59</v>
      </c>
      <c r="AT1518" t="str">
        <f t="shared" si="780"/>
        <v>Bajo</v>
      </c>
      <c r="AU1518">
        <v>118</v>
      </c>
      <c r="AV1518" t="str">
        <f t="shared" si="781"/>
        <v>Normal</v>
      </c>
      <c r="AW1518">
        <v>141</v>
      </c>
      <c r="AX1518" t="str">
        <f t="shared" si="782"/>
        <v>Normal</v>
      </c>
      <c r="AY1518">
        <v>4.9000000000000004</v>
      </c>
      <c r="AZ1518" t="str">
        <f t="shared" si="783"/>
        <v>Normal</v>
      </c>
      <c r="BA1518">
        <v>12.9</v>
      </c>
      <c r="BB1518" t="str">
        <f t="shared" si="761"/>
        <v>Normal</v>
      </c>
      <c r="BC1518">
        <v>10.4</v>
      </c>
      <c r="BD1518" t="str">
        <f t="shared" si="784"/>
        <v>Normal</v>
      </c>
      <c r="BE1518">
        <v>4</v>
      </c>
      <c r="BF1518" t="str">
        <f t="shared" si="785"/>
        <v>Normal</v>
      </c>
      <c r="BG1518">
        <v>1</v>
      </c>
      <c r="BH1518" t="str">
        <f t="shared" si="786"/>
        <v>Toma ECA</v>
      </c>
      <c r="BI1518">
        <v>1</v>
      </c>
      <c r="BJ1518" t="str">
        <f t="shared" si="787"/>
        <v>Toma ARB</v>
      </c>
      <c r="BK1518">
        <v>1</v>
      </c>
      <c r="BL1518" t="str">
        <f t="shared" si="788"/>
        <v>Toma diureticos</v>
      </c>
      <c r="BM1518">
        <v>0</v>
      </c>
      <c r="BN1518" t="str">
        <f t="shared" si="789"/>
        <v>No toma estatinas</v>
      </c>
      <c r="BO1518">
        <v>0</v>
      </c>
      <c r="BP1518" t="str">
        <f t="shared" si="790"/>
        <v>Sano</v>
      </c>
      <c r="BQ1518">
        <v>0</v>
      </c>
      <c r="BR1518" t="str">
        <f t="shared" si="791"/>
        <v>Sano</v>
      </c>
    </row>
    <row r="1519" spans="1:70" x14ac:dyDescent="0.25">
      <c r="A1519" t="s">
        <v>1519</v>
      </c>
      <c r="B1519">
        <v>36</v>
      </c>
      <c r="C1519" t="str">
        <f t="shared" si="762"/>
        <v>Adulto</v>
      </c>
      <c r="D1519" t="s">
        <v>6</v>
      </c>
      <c r="E1519">
        <v>26.4</v>
      </c>
      <c r="F1519" t="str">
        <f t="shared" si="763"/>
        <v>Sobrepeso</v>
      </c>
      <c r="G1519">
        <v>0</v>
      </c>
      <c r="H1519" t="str">
        <f t="shared" si="764"/>
        <v>No tiene herencia</v>
      </c>
      <c r="I1519">
        <v>112</v>
      </c>
      <c r="J1519">
        <v>67</v>
      </c>
      <c r="K1519">
        <v>61</v>
      </c>
      <c r="L1519" t="str">
        <f t="shared" si="765"/>
        <v>Normal</v>
      </c>
      <c r="M1519">
        <v>62</v>
      </c>
      <c r="N1519" t="str">
        <f t="shared" si="766"/>
        <v>Normal</v>
      </c>
      <c r="O1519">
        <v>1</v>
      </c>
      <c r="P1519" t="str">
        <f t="shared" si="767"/>
        <v>Sin limitaciones</v>
      </c>
      <c r="Q1519">
        <v>0</v>
      </c>
      <c r="R1519" t="str">
        <f t="shared" si="768"/>
        <v>No tiene cetoacidosis</v>
      </c>
      <c r="S1519">
        <v>0</v>
      </c>
      <c r="T1519" t="str">
        <f t="shared" si="769"/>
        <v>No tiene Insuficiencia</v>
      </c>
      <c r="U1519">
        <v>1</v>
      </c>
      <c r="V1519" t="str">
        <f t="shared" si="770"/>
        <v>Hipertenso</v>
      </c>
      <c r="W1519">
        <v>1.2</v>
      </c>
      <c r="X1519" t="str">
        <f t="shared" si="759"/>
        <v>Alto</v>
      </c>
      <c r="Y1519">
        <v>17</v>
      </c>
      <c r="Z1519" t="str">
        <f t="shared" si="760"/>
        <v>Normal</v>
      </c>
      <c r="AA1519">
        <v>80</v>
      </c>
      <c r="AB1519" t="str">
        <f t="shared" si="771"/>
        <v>Funcion disminuida</v>
      </c>
      <c r="AC1519">
        <v>5</v>
      </c>
      <c r="AD1519" t="str">
        <f t="shared" si="772"/>
        <v>Normal</v>
      </c>
      <c r="AE1519">
        <v>4</v>
      </c>
      <c r="AF1519" t="str">
        <f t="shared" si="773"/>
        <v>Normal</v>
      </c>
      <c r="AG1519">
        <v>1952</v>
      </c>
      <c r="AH1519" t="str">
        <f t="shared" si="774"/>
        <v>Poliuria</v>
      </c>
      <c r="AI1519">
        <v>0</v>
      </c>
      <c r="AJ1519" t="str">
        <f t="shared" si="775"/>
        <v>No Diabetico</v>
      </c>
      <c r="AK1519">
        <v>82</v>
      </c>
      <c r="AL1519" t="str">
        <f t="shared" si="776"/>
        <v>Normal</v>
      </c>
      <c r="AM1519">
        <v>6.4</v>
      </c>
      <c r="AN1519" t="str">
        <f t="shared" si="777"/>
        <v>Prediabetes</v>
      </c>
      <c r="AO1519">
        <v>157</v>
      </c>
      <c r="AP1519" t="str">
        <f t="shared" si="778"/>
        <v>Normal</v>
      </c>
      <c r="AQ1519">
        <v>126</v>
      </c>
      <c r="AR1519" t="str">
        <f t="shared" si="779"/>
        <v>Casi normal</v>
      </c>
      <c r="AS1519">
        <v>44</v>
      </c>
      <c r="AT1519" t="str">
        <f t="shared" si="780"/>
        <v>Bajo</v>
      </c>
      <c r="AU1519">
        <v>151</v>
      </c>
      <c r="AV1519" t="str">
        <f t="shared" si="781"/>
        <v>Alto</v>
      </c>
      <c r="AW1519">
        <v>136</v>
      </c>
      <c r="AX1519" t="str">
        <f t="shared" si="782"/>
        <v>Normal</v>
      </c>
      <c r="AY1519">
        <v>4.7</v>
      </c>
      <c r="AZ1519" t="str">
        <f t="shared" si="783"/>
        <v>Normal</v>
      </c>
      <c r="BA1519">
        <v>13</v>
      </c>
      <c r="BB1519" t="str">
        <f t="shared" si="761"/>
        <v>Normal</v>
      </c>
      <c r="BC1519">
        <v>8.6</v>
      </c>
      <c r="BD1519" t="str">
        <f t="shared" si="784"/>
        <v>Normal</v>
      </c>
      <c r="BE1519">
        <v>3.6</v>
      </c>
      <c r="BF1519" t="str">
        <f t="shared" si="785"/>
        <v>Normal</v>
      </c>
      <c r="BG1519">
        <v>1</v>
      </c>
      <c r="BH1519" t="str">
        <f t="shared" si="786"/>
        <v>Toma ECA</v>
      </c>
      <c r="BI1519">
        <v>1</v>
      </c>
      <c r="BJ1519" t="str">
        <f t="shared" si="787"/>
        <v>Toma ARB</v>
      </c>
      <c r="BK1519">
        <v>0</v>
      </c>
      <c r="BL1519" t="str">
        <f t="shared" si="788"/>
        <v>No toma diureticos</v>
      </c>
      <c r="BM1519">
        <v>1</v>
      </c>
      <c r="BN1519" t="str">
        <f t="shared" si="789"/>
        <v>Toma estatinas</v>
      </c>
      <c r="BO1519">
        <v>0</v>
      </c>
      <c r="BP1519" t="str">
        <f t="shared" si="790"/>
        <v>Sano</v>
      </c>
      <c r="BQ1519">
        <v>0</v>
      </c>
      <c r="BR1519" t="str">
        <f t="shared" si="791"/>
        <v>Sano</v>
      </c>
    </row>
    <row r="1520" spans="1:70" x14ac:dyDescent="0.25">
      <c r="A1520" t="s">
        <v>1520</v>
      </c>
      <c r="B1520">
        <v>35</v>
      </c>
      <c r="C1520" t="str">
        <f t="shared" si="762"/>
        <v>Adulto</v>
      </c>
      <c r="D1520" t="s">
        <v>6</v>
      </c>
      <c r="E1520">
        <v>21.8</v>
      </c>
      <c r="F1520" t="str">
        <f t="shared" si="763"/>
        <v>Peso Normal</v>
      </c>
      <c r="G1520">
        <v>0</v>
      </c>
      <c r="H1520" t="str">
        <f t="shared" si="764"/>
        <v>No tiene herencia</v>
      </c>
      <c r="I1520">
        <v>117</v>
      </c>
      <c r="J1520">
        <v>65</v>
      </c>
      <c r="K1520">
        <v>66</v>
      </c>
      <c r="L1520" t="str">
        <f t="shared" si="765"/>
        <v>Normal</v>
      </c>
      <c r="M1520">
        <v>56</v>
      </c>
      <c r="N1520" t="str">
        <f t="shared" si="766"/>
        <v>Normal</v>
      </c>
      <c r="O1520">
        <v>1</v>
      </c>
      <c r="P1520" t="str">
        <f t="shared" si="767"/>
        <v>Sin limitaciones</v>
      </c>
      <c r="Q1520">
        <v>0</v>
      </c>
      <c r="R1520" t="str">
        <f t="shared" si="768"/>
        <v>No tiene cetoacidosis</v>
      </c>
      <c r="S1520">
        <v>0</v>
      </c>
      <c r="T1520" t="str">
        <f t="shared" si="769"/>
        <v>No tiene Insuficiencia</v>
      </c>
      <c r="U1520">
        <v>1</v>
      </c>
      <c r="V1520" t="str">
        <f t="shared" si="770"/>
        <v>Hipertenso</v>
      </c>
      <c r="W1520">
        <v>0.9</v>
      </c>
      <c r="X1520" t="str">
        <f t="shared" si="759"/>
        <v>Normal</v>
      </c>
      <c r="Y1520">
        <v>33</v>
      </c>
      <c r="Z1520" t="str">
        <f t="shared" si="760"/>
        <v>Normal</v>
      </c>
      <c r="AA1520">
        <v>97</v>
      </c>
      <c r="AB1520" t="str">
        <f t="shared" si="771"/>
        <v>Normal</v>
      </c>
      <c r="AC1520">
        <v>11</v>
      </c>
      <c r="AD1520" t="str">
        <f t="shared" si="772"/>
        <v>Normal</v>
      </c>
      <c r="AE1520">
        <v>8</v>
      </c>
      <c r="AF1520" t="str">
        <f t="shared" si="773"/>
        <v>Normal</v>
      </c>
      <c r="AG1520">
        <v>1765</v>
      </c>
      <c r="AH1520" t="str">
        <f t="shared" si="774"/>
        <v>Poliuria</v>
      </c>
      <c r="AI1520">
        <v>0</v>
      </c>
      <c r="AJ1520" t="str">
        <f t="shared" si="775"/>
        <v>No Diabetico</v>
      </c>
      <c r="AK1520">
        <v>116</v>
      </c>
      <c r="AL1520" t="str">
        <f t="shared" si="776"/>
        <v>Prediabetes</v>
      </c>
      <c r="AM1520">
        <v>6</v>
      </c>
      <c r="AN1520" t="str">
        <f t="shared" si="777"/>
        <v>Prediabetes</v>
      </c>
      <c r="AO1520">
        <v>198</v>
      </c>
      <c r="AP1520" t="str">
        <f t="shared" si="778"/>
        <v>Normal</v>
      </c>
      <c r="AQ1520">
        <v>105</v>
      </c>
      <c r="AR1520" t="str">
        <f t="shared" si="779"/>
        <v>Casi normal</v>
      </c>
      <c r="AS1520">
        <v>60</v>
      </c>
      <c r="AT1520" t="str">
        <f t="shared" si="780"/>
        <v>Normal</v>
      </c>
      <c r="AU1520">
        <v>154</v>
      </c>
      <c r="AV1520" t="str">
        <f t="shared" si="781"/>
        <v>Alto</v>
      </c>
      <c r="AW1520">
        <v>143</v>
      </c>
      <c r="AX1520" t="str">
        <f t="shared" si="782"/>
        <v>Normal</v>
      </c>
      <c r="AY1520">
        <v>4.8</v>
      </c>
      <c r="AZ1520" t="str">
        <f t="shared" si="783"/>
        <v>Normal</v>
      </c>
      <c r="BA1520">
        <v>13.6</v>
      </c>
      <c r="BB1520" t="str">
        <f t="shared" si="761"/>
        <v>Normal</v>
      </c>
      <c r="BC1520">
        <v>9.6999999999999993</v>
      </c>
      <c r="BD1520" t="str">
        <f t="shared" si="784"/>
        <v>Normal</v>
      </c>
      <c r="BE1520">
        <v>3</v>
      </c>
      <c r="BF1520" t="str">
        <f t="shared" si="785"/>
        <v>Normal</v>
      </c>
      <c r="BG1520">
        <v>0</v>
      </c>
      <c r="BH1520" t="str">
        <f t="shared" si="786"/>
        <v>No Toma ECA</v>
      </c>
      <c r="BI1520">
        <v>1</v>
      </c>
      <c r="BJ1520" t="str">
        <f t="shared" si="787"/>
        <v>Toma ARB</v>
      </c>
      <c r="BK1520">
        <v>0</v>
      </c>
      <c r="BL1520" t="str">
        <f t="shared" si="788"/>
        <v>No toma diureticos</v>
      </c>
      <c r="BM1520">
        <v>1</v>
      </c>
      <c r="BN1520" t="str">
        <f t="shared" si="789"/>
        <v>Toma estatinas</v>
      </c>
      <c r="BO1520">
        <v>0</v>
      </c>
      <c r="BP1520" t="str">
        <f t="shared" si="790"/>
        <v>Sano</v>
      </c>
      <c r="BQ1520">
        <v>1</v>
      </c>
      <c r="BR1520" t="str">
        <f t="shared" si="791"/>
        <v>Enfermedad cardiovascular</v>
      </c>
    </row>
    <row r="1521" spans="1:70" x14ac:dyDescent="0.25">
      <c r="A1521" t="s">
        <v>1521</v>
      </c>
      <c r="B1521">
        <v>77</v>
      </c>
      <c r="C1521" t="str">
        <f t="shared" si="762"/>
        <v>Adulto Mayor</v>
      </c>
      <c r="D1521" t="s">
        <v>6</v>
      </c>
      <c r="E1521">
        <v>37</v>
      </c>
      <c r="F1521" t="str">
        <f t="shared" si="763"/>
        <v>Obesidad II</v>
      </c>
      <c r="G1521">
        <v>0</v>
      </c>
      <c r="H1521" t="str">
        <f t="shared" si="764"/>
        <v>No tiene herencia</v>
      </c>
      <c r="I1521">
        <v>189</v>
      </c>
      <c r="J1521">
        <v>106</v>
      </c>
      <c r="K1521">
        <v>97</v>
      </c>
      <c r="L1521" t="str">
        <f t="shared" si="765"/>
        <v>Normal</v>
      </c>
      <c r="M1521">
        <v>47</v>
      </c>
      <c r="N1521" t="str">
        <f t="shared" si="766"/>
        <v>Intermedia</v>
      </c>
      <c r="O1521">
        <v>3</v>
      </c>
      <c r="P1521" t="str">
        <f t="shared" si="767"/>
        <v>Limitacion marcada</v>
      </c>
      <c r="Q1521">
        <v>1</v>
      </c>
      <c r="R1521" t="str">
        <f t="shared" si="768"/>
        <v>Tiene cetoacidosis</v>
      </c>
      <c r="S1521">
        <v>0</v>
      </c>
      <c r="T1521" t="str">
        <f t="shared" si="769"/>
        <v>No tiene Insuficiencia</v>
      </c>
      <c r="U1521">
        <v>1</v>
      </c>
      <c r="V1521" t="str">
        <f t="shared" si="770"/>
        <v>Hipertenso</v>
      </c>
      <c r="W1521">
        <v>1.7</v>
      </c>
      <c r="X1521" t="str">
        <f t="shared" si="759"/>
        <v>Alto</v>
      </c>
      <c r="Y1521">
        <v>88</v>
      </c>
      <c r="Z1521" t="str">
        <f t="shared" si="760"/>
        <v>Elevado</v>
      </c>
      <c r="AA1521">
        <v>44</v>
      </c>
      <c r="AB1521" t="str">
        <f t="shared" si="771"/>
        <v>Funcion disminuida moderada</v>
      </c>
      <c r="AC1521">
        <v>803</v>
      </c>
      <c r="AD1521" t="str">
        <f t="shared" si="772"/>
        <v>Proteinuria</v>
      </c>
      <c r="AE1521">
        <v>722</v>
      </c>
      <c r="AF1521" t="str">
        <f t="shared" si="773"/>
        <v>Macroalbuminuria</v>
      </c>
      <c r="AG1521">
        <v>612</v>
      </c>
      <c r="AH1521" t="str">
        <f t="shared" si="774"/>
        <v>Poliuria</v>
      </c>
      <c r="AI1521">
        <v>1</v>
      </c>
      <c r="AJ1521" t="str">
        <f t="shared" si="775"/>
        <v>Diabetico</v>
      </c>
      <c r="AK1521">
        <v>190</v>
      </c>
      <c r="AL1521" t="str">
        <f t="shared" si="776"/>
        <v>Diabetes</v>
      </c>
      <c r="AM1521">
        <v>7.6</v>
      </c>
      <c r="AN1521" t="str">
        <f t="shared" si="777"/>
        <v>Diabetes</v>
      </c>
      <c r="AO1521">
        <v>271</v>
      </c>
      <c r="AP1521" t="str">
        <f t="shared" si="778"/>
        <v>Riesgo</v>
      </c>
      <c r="AQ1521">
        <v>171</v>
      </c>
      <c r="AR1521" t="str">
        <f t="shared" si="779"/>
        <v>Alto</v>
      </c>
      <c r="AS1521">
        <v>41</v>
      </c>
      <c r="AT1521" t="str">
        <f t="shared" si="780"/>
        <v>Bajo</v>
      </c>
      <c r="AU1521">
        <v>418</v>
      </c>
      <c r="AV1521" t="str">
        <f t="shared" si="781"/>
        <v>Alto</v>
      </c>
      <c r="AW1521">
        <v>140</v>
      </c>
      <c r="AX1521" t="str">
        <f t="shared" si="782"/>
        <v>Normal</v>
      </c>
      <c r="AY1521">
        <v>5.9</v>
      </c>
      <c r="AZ1521" t="str">
        <f t="shared" si="783"/>
        <v>Alto</v>
      </c>
      <c r="BA1521">
        <v>7.4</v>
      </c>
      <c r="BB1521" t="str">
        <f t="shared" si="761"/>
        <v>Baja</v>
      </c>
      <c r="BC1521">
        <v>7.5</v>
      </c>
      <c r="BD1521" t="str">
        <f t="shared" si="784"/>
        <v>Bajo</v>
      </c>
      <c r="BE1521">
        <v>4.9000000000000004</v>
      </c>
      <c r="BF1521" t="str">
        <f t="shared" si="785"/>
        <v>Alto</v>
      </c>
      <c r="BG1521">
        <v>1</v>
      </c>
      <c r="BH1521" t="str">
        <f t="shared" si="786"/>
        <v>Toma ECA</v>
      </c>
      <c r="BI1521">
        <v>0</v>
      </c>
      <c r="BJ1521" t="str">
        <f t="shared" si="787"/>
        <v>No toma ARB</v>
      </c>
      <c r="BK1521">
        <v>1</v>
      </c>
      <c r="BL1521" t="str">
        <f t="shared" si="788"/>
        <v>Toma diureticos</v>
      </c>
      <c r="BM1521">
        <v>1</v>
      </c>
      <c r="BN1521" t="str">
        <f t="shared" si="789"/>
        <v>Toma estatinas</v>
      </c>
      <c r="BO1521">
        <v>1</v>
      </c>
      <c r="BP1521" t="str">
        <f t="shared" si="790"/>
        <v>Enfermedad renal</v>
      </c>
      <c r="BQ1521">
        <v>1</v>
      </c>
      <c r="BR1521" t="str">
        <f t="shared" si="791"/>
        <v>Enfermedad cardiovascular</v>
      </c>
    </row>
    <row r="1522" spans="1:70" x14ac:dyDescent="0.25">
      <c r="A1522" t="s">
        <v>1522</v>
      </c>
      <c r="B1522">
        <v>57</v>
      </c>
      <c r="C1522" t="str">
        <f t="shared" si="762"/>
        <v>Adulto</v>
      </c>
      <c r="D1522" t="s">
        <v>1</v>
      </c>
      <c r="E1522">
        <v>22</v>
      </c>
      <c r="F1522" t="str">
        <f t="shared" si="763"/>
        <v>Peso Normal</v>
      </c>
      <c r="G1522">
        <v>1</v>
      </c>
      <c r="H1522" t="str">
        <f t="shared" si="764"/>
        <v>Tiene herencia</v>
      </c>
      <c r="I1522">
        <v>101</v>
      </c>
      <c r="J1522">
        <v>65</v>
      </c>
      <c r="K1522">
        <v>63</v>
      </c>
      <c r="L1522" t="str">
        <f t="shared" si="765"/>
        <v>Normal</v>
      </c>
      <c r="M1522">
        <v>57</v>
      </c>
      <c r="N1522" t="str">
        <f t="shared" si="766"/>
        <v>Normal</v>
      </c>
      <c r="O1522">
        <v>2</v>
      </c>
      <c r="P1522" t="str">
        <f t="shared" si="767"/>
        <v>Ligera limitaciones</v>
      </c>
      <c r="Q1522">
        <v>0</v>
      </c>
      <c r="R1522" t="str">
        <f t="shared" si="768"/>
        <v>No tiene cetoacidosis</v>
      </c>
      <c r="S1522">
        <v>0</v>
      </c>
      <c r="T1522" t="str">
        <f t="shared" si="769"/>
        <v>No tiene Insuficiencia</v>
      </c>
      <c r="U1522">
        <v>0</v>
      </c>
      <c r="V1522" t="str">
        <f t="shared" si="770"/>
        <v>Normotenso</v>
      </c>
      <c r="W1522">
        <v>1.2</v>
      </c>
      <c r="X1522" t="str">
        <f t="shared" si="759"/>
        <v>Normal</v>
      </c>
      <c r="Y1522">
        <v>37</v>
      </c>
      <c r="Z1522" t="str">
        <f t="shared" si="760"/>
        <v>Normal</v>
      </c>
      <c r="AA1522">
        <v>96</v>
      </c>
      <c r="AB1522" t="str">
        <f t="shared" si="771"/>
        <v>Normal</v>
      </c>
      <c r="AC1522">
        <v>10</v>
      </c>
      <c r="AD1522" t="str">
        <f t="shared" si="772"/>
        <v>Normal</v>
      </c>
      <c r="AE1522">
        <v>7</v>
      </c>
      <c r="AF1522" t="str">
        <f t="shared" si="773"/>
        <v>Normal</v>
      </c>
      <c r="AG1522">
        <v>1407</v>
      </c>
      <c r="AH1522" t="str">
        <f t="shared" si="774"/>
        <v>Poliuria</v>
      </c>
      <c r="AI1522">
        <v>0</v>
      </c>
      <c r="AJ1522" t="str">
        <f t="shared" si="775"/>
        <v>No Diabetico</v>
      </c>
      <c r="AK1522">
        <v>94</v>
      </c>
      <c r="AL1522" t="str">
        <f t="shared" si="776"/>
        <v>Normal</v>
      </c>
      <c r="AM1522">
        <v>5.5</v>
      </c>
      <c r="AN1522" t="str">
        <f t="shared" si="777"/>
        <v>Normal</v>
      </c>
      <c r="AO1522">
        <v>213</v>
      </c>
      <c r="AP1522" t="str">
        <f t="shared" si="778"/>
        <v>Alto</v>
      </c>
      <c r="AQ1522">
        <v>125</v>
      </c>
      <c r="AR1522" t="str">
        <f t="shared" si="779"/>
        <v>Casi normal</v>
      </c>
      <c r="AS1522">
        <v>56</v>
      </c>
      <c r="AT1522" t="str">
        <f t="shared" si="780"/>
        <v>Bajo</v>
      </c>
      <c r="AU1522">
        <v>93</v>
      </c>
      <c r="AV1522" t="str">
        <f t="shared" si="781"/>
        <v>Normal</v>
      </c>
      <c r="AW1522">
        <v>145</v>
      </c>
      <c r="AX1522" t="str">
        <f t="shared" si="782"/>
        <v>Normal</v>
      </c>
      <c r="AY1522">
        <v>4.9000000000000004</v>
      </c>
      <c r="AZ1522" t="str">
        <f t="shared" si="783"/>
        <v>Normal</v>
      </c>
      <c r="BA1522">
        <v>15.1</v>
      </c>
      <c r="BB1522" t="str">
        <f t="shared" si="761"/>
        <v>Normal</v>
      </c>
      <c r="BC1522">
        <v>9.9</v>
      </c>
      <c r="BD1522" t="str">
        <f t="shared" si="784"/>
        <v>Normal</v>
      </c>
      <c r="BE1522">
        <v>4.2</v>
      </c>
      <c r="BF1522" t="str">
        <f t="shared" si="785"/>
        <v>Normal</v>
      </c>
      <c r="BG1522">
        <v>0</v>
      </c>
      <c r="BH1522" t="str">
        <f t="shared" si="786"/>
        <v>No Toma ECA</v>
      </c>
      <c r="BI1522">
        <v>1</v>
      </c>
      <c r="BJ1522" t="str">
        <f t="shared" si="787"/>
        <v>Toma ARB</v>
      </c>
      <c r="BK1522">
        <v>0</v>
      </c>
      <c r="BL1522" t="str">
        <f t="shared" si="788"/>
        <v>No toma diureticos</v>
      </c>
      <c r="BM1522">
        <v>1</v>
      </c>
      <c r="BN1522" t="str">
        <f t="shared" si="789"/>
        <v>Toma estatinas</v>
      </c>
      <c r="BO1522">
        <v>0</v>
      </c>
      <c r="BP1522" t="str">
        <f t="shared" si="790"/>
        <v>Sano</v>
      </c>
      <c r="BQ1522">
        <v>1</v>
      </c>
      <c r="BR1522" t="str">
        <f t="shared" si="791"/>
        <v>Enfermedad cardiovascular</v>
      </c>
    </row>
    <row r="1523" spans="1:70" x14ac:dyDescent="0.25">
      <c r="A1523" t="s">
        <v>1523</v>
      </c>
      <c r="B1523">
        <v>54</v>
      </c>
      <c r="C1523" t="str">
        <f t="shared" si="762"/>
        <v>Adulto</v>
      </c>
      <c r="D1523" t="s">
        <v>6</v>
      </c>
      <c r="E1523">
        <v>29</v>
      </c>
      <c r="F1523" t="str">
        <f t="shared" si="763"/>
        <v>Sobrepeso</v>
      </c>
      <c r="G1523">
        <v>1</v>
      </c>
      <c r="H1523" t="str">
        <f t="shared" si="764"/>
        <v>Tiene herencia</v>
      </c>
      <c r="I1523">
        <v>150</v>
      </c>
      <c r="J1523">
        <v>90</v>
      </c>
      <c r="K1523">
        <v>83</v>
      </c>
      <c r="L1523" t="str">
        <f t="shared" si="765"/>
        <v>Normal</v>
      </c>
      <c r="M1523">
        <v>32</v>
      </c>
      <c r="N1523" t="str">
        <f t="shared" si="766"/>
        <v>Reducida</v>
      </c>
      <c r="O1523">
        <v>3</v>
      </c>
      <c r="P1523" t="str">
        <f t="shared" si="767"/>
        <v>Limitacion marcada</v>
      </c>
      <c r="Q1523">
        <v>1</v>
      </c>
      <c r="R1523" t="str">
        <f t="shared" si="768"/>
        <v>Tiene cetoacidosis</v>
      </c>
      <c r="S1523">
        <v>1</v>
      </c>
      <c r="T1523" t="str">
        <f t="shared" si="769"/>
        <v>Tiene Insuficiencia</v>
      </c>
      <c r="U1523">
        <v>1</v>
      </c>
      <c r="V1523" t="str">
        <f t="shared" si="770"/>
        <v>Hipertenso</v>
      </c>
      <c r="W1523">
        <v>4.3</v>
      </c>
      <c r="X1523" t="str">
        <f t="shared" si="759"/>
        <v>Alto</v>
      </c>
      <c r="Y1523">
        <v>71</v>
      </c>
      <c r="Z1523" t="str">
        <f t="shared" si="760"/>
        <v>Elevado</v>
      </c>
      <c r="AA1523">
        <v>17</v>
      </c>
      <c r="AB1523" t="str">
        <f t="shared" si="771"/>
        <v>Dismucion grave</v>
      </c>
      <c r="AC1523">
        <v>1984</v>
      </c>
      <c r="AD1523" t="str">
        <f t="shared" si="772"/>
        <v>Proteinuria</v>
      </c>
      <c r="AE1523">
        <v>1785</v>
      </c>
      <c r="AF1523" t="str">
        <f t="shared" si="773"/>
        <v>Macroalbuminuria</v>
      </c>
      <c r="AG1523">
        <v>524</v>
      </c>
      <c r="AH1523" t="str">
        <f t="shared" si="774"/>
        <v>Poliuria</v>
      </c>
      <c r="AI1523">
        <v>0</v>
      </c>
      <c r="AJ1523" t="str">
        <f t="shared" si="775"/>
        <v>No Diabetico</v>
      </c>
      <c r="AK1523">
        <v>124</v>
      </c>
      <c r="AL1523" t="str">
        <f t="shared" si="776"/>
        <v>Prediabetes</v>
      </c>
      <c r="AM1523">
        <v>7.4</v>
      </c>
      <c r="AN1523" t="str">
        <f t="shared" si="777"/>
        <v>Diabetes</v>
      </c>
      <c r="AO1523">
        <v>231</v>
      </c>
      <c r="AP1523" t="str">
        <f t="shared" si="778"/>
        <v>Alto</v>
      </c>
      <c r="AQ1523">
        <v>218</v>
      </c>
      <c r="AR1523" t="str">
        <f t="shared" si="779"/>
        <v>Muy alto</v>
      </c>
      <c r="AS1523">
        <v>32</v>
      </c>
      <c r="AT1523" t="str">
        <f t="shared" si="780"/>
        <v>Bajo</v>
      </c>
      <c r="AU1523">
        <v>334</v>
      </c>
      <c r="AV1523" t="str">
        <f t="shared" si="781"/>
        <v>Alto</v>
      </c>
      <c r="AW1523">
        <v>134</v>
      </c>
      <c r="AX1523" t="str">
        <f t="shared" si="782"/>
        <v>Bajo</v>
      </c>
      <c r="AY1523">
        <v>5.3</v>
      </c>
      <c r="AZ1523" t="str">
        <f t="shared" si="783"/>
        <v>Alto</v>
      </c>
      <c r="BA1523">
        <v>8.1999999999999993</v>
      </c>
      <c r="BB1523" t="str">
        <f t="shared" si="761"/>
        <v>Baja</v>
      </c>
      <c r="BC1523">
        <v>9</v>
      </c>
      <c r="BD1523" t="str">
        <f t="shared" si="784"/>
        <v>Normal</v>
      </c>
      <c r="BE1523">
        <v>5.5</v>
      </c>
      <c r="BF1523" t="str">
        <f t="shared" si="785"/>
        <v>Alto</v>
      </c>
      <c r="BG1523">
        <v>0</v>
      </c>
      <c r="BH1523" t="str">
        <f t="shared" si="786"/>
        <v>No Toma ECA</v>
      </c>
      <c r="BI1523">
        <v>1</v>
      </c>
      <c r="BJ1523" t="str">
        <f t="shared" si="787"/>
        <v>Toma ARB</v>
      </c>
      <c r="BK1523">
        <v>1</v>
      </c>
      <c r="BL1523" t="str">
        <f t="shared" si="788"/>
        <v>Toma diureticos</v>
      </c>
      <c r="BM1523">
        <v>1</v>
      </c>
      <c r="BN1523" t="str">
        <f t="shared" si="789"/>
        <v>Toma estatinas</v>
      </c>
      <c r="BO1523">
        <v>1</v>
      </c>
      <c r="BP1523" t="str">
        <f t="shared" si="790"/>
        <v>Enfermedad renal</v>
      </c>
      <c r="BQ1523">
        <v>0</v>
      </c>
      <c r="BR1523" t="str">
        <f t="shared" si="791"/>
        <v>Sano</v>
      </c>
    </row>
    <row r="1524" spans="1:70" x14ac:dyDescent="0.25">
      <c r="A1524" t="s">
        <v>1524</v>
      </c>
      <c r="B1524">
        <v>81</v>
      </c>
      <c r="C1524" t="str">
        <f t="shared" si="762"/>
        <v>Adulto Mayor</v>
      </c>
      <c r="D1524" t="s">
        <v>6</v>
      </c>
      <c r="E1524">
        <v>28.2</v>
      </c>
      <c r="F1524" t="str">
        <f t="shared" si="763"/>
        <v>Sobrepeso</v>
      </c>
      <c r="G1524">
        <v>1</v>
      </c>
      <c r="H1524" t="str">
        <f t="shared" si="764"/>
        <v>Tiene herencia</v>
      </c>
      <c r="I1524">
        <v>176</v>
      </c>
      <c r="J1524">
        <v>93</v>
      </c>
      <c r="K1524">
        <v>105</v>
      </c>
      <c r="L1524" t="str">
        <f t="shared" si="765"/>
        <v>Taquicardia</v>
      </c>
      <c r="M1524">
        <v>43</v>
      </c>
      <c r="N1524" t="str">
        <f t="shared" si="766"/>
        <v>Intermedia</v>
      </c>
      <c r="O1524">
        <v>4</v>
      </c>
      <c r="P1524" t="str">
        <f t="shared" si="767"/>
        <v>Incapacidad</v>
      </c>
      <c r="Q1524">
        <v>0</v>
      </c>
      <c r="R1524" t="str">
        <f t="shared" si="768"/>
        <v>No tiene cetoacidosis</v>
      </c>
      <c r="S1524">
        <v>0</v>
      </c>
      <c r="T1524" t="str">
        <f t="shared" si="769"/>
        <v>No tiene Insuficiencia</v>
      </c>
      <c r="U1524">
        <v>1</v>
      </c>
      <c r="V1524" t="str">
        <f t="shared" si="770"/>
        <v>Hipertenso</v>
      </c>
      <c r="W1524">
        <v>2.1</v>
      </c>
      <c r="X1524" t="str">
        <f t="shared" si="759"/>
        <v>Alto</v>
      </c>
      <c r="Y1524">
        <v>70</v>
      </c>
      <c r="Z1524" t="str">
        <f t="shared" si="760"/>
        <v>Elevado</v>
      </c>
      <c r="AA1524">
        <v>54</v>
      </c>
      <c r="AB1524" t="str">
        <f t="shared" si="771"/>
        <v>Funcion disminuida moderada</v>
      </c>
      <c r="AC1524">
        <v>2737</v>
      </c>
      <c r="AD1524" t="str">
        <f t="shared" si="772"/>
        <v>Proteinuria</v>
      </c>
      <c r="AE1524">
        <v>1915</v>
      </c>
      <c r="AF1524" t="str">
        <f t="shared" si="773"/>
        <v>Macroalbuminuria</v>
      </c>
      <c r="AG1524">
        <v>840</v>
      </c>
      <c r="AH1524" t="str">
        <f t="shared" si="774"/>
        <v>Poliuria</v>
      </c>
      <c r="AI1524">
        <v>1</v>
      </c>
      <c r="AJ1524" t="str">
        <f t="shared" si="775"/>
        <v>Diabetico</v>
      </c>
      <c r="AK1524">
        <v>166</v>
      </c>
      <c r="AL1524" t="str">
        <f t="shared" si="776"/>
        <v>Diabetes</v>
      </c>
      <c r="AM1524">
        <v>10.4</v>
      </c>
      <c r="AN1524" t="str">
        <f t="shared" si="777"/>
        <v>Diabetes</v>
      </c>
      <c r="AO1524">
        <v>311</v>
      </c>
      <c r="AP1524" t="str">
        <f t="shared" si="778"/>
        <v>Riesgo</v>
      </c>
      <c r="AQ1524">
        <v>131</v>
      </c>
      <c r="AR1524" t="str">
        <f t="shared" si="779"/>
        <v>Limite alto</v>
      </c>
      <c r="AS1524">
        <v>34</v>
      </c>
      <c r="AT1524" t="str">
        <f t="shared" si="780"/>
        <v>Bajo</v>
      </c>
      <c r="AU1524">
        <v>216</v>
      </c>
      <c r="AV1524" t="str">
        <f t="shared" si="781"/>
        <v>Alto</v>
      </c>
      <c r="AW1524">
        <v>135</v>
      </c>
      <c r="AX1524" t="str">
        <f t="shared" si="782"/>
        <v>Normal</v>
      </c>
      <c r="AY1524">
        <v>5.2</v>
      </c>
      <c r="AZ1524" t="str">
        <f t="shared" si="783"/>
        <v>Alto</v>
      </c>
      <c r="BA1524">
        <v>7.7</v>
      </c>
      <c r="BB1524" t="str">
        <f t="shared" si="761"/>
        <v>Baja</v>
      </c>
      <c r="BC1524">
        <v>8.4</v>
      </c>
      <c r="BD1524" t="str">
        <f t="shared" si="784"/>
        <v>Bajo</v>
      </c>
      <c r="BE1524">
        <v>6.5</v>
      </c>
      <c r="BF1524" t="str">
        <f t="shared" si="785"/>
        <v>Alto</v>
      </c>
      <c r="BG1524">
        <v>1</v>
      </c>
      <c r="BH1524" t="str">
        <f t="shared" si="786"/>
        <v>Toma ECA</v>
      </c>
      <c r="BI1524">
        <v>1</v>
      </c>
      <c r="BJ1524" t="str">
        <f t="shared" si="787"/>
        <v>Toma ARB</v>
      </c>
      <c r="BK1524">
        <v>1</v>
      </c>
      <c r="BL1524" t="str">
        <f t="shared" si="788"/>
        <v>Toma diureticos</v>
      </c>
      <c r="BM1524">
        <v>1</v>
      </c>
      <c r="BN1524" t="str">
        <f t="shared" si="789"/>
        <v>Toma estatinas</v>
      </c>
      <c r="BO1524">
        <v>1</v>
      </c>
      <c r="BP1524" t="str">
        <f t="shared" si="790"/>
        <v>Enfermedad renal</v>
      </c>
      <c r="BQ1524">
        <v>1</v>
      </c>
      <c r="BR1524" t="str">
        <f t="shared" si="791"/>
        <v>Enfermedad cardiovascular</v>
      </c>
    </row>
    <row r="1525" spans="1:70" x14ac:dyDescent="0.25">
      <c r="A1525" t="s">
        <v>1525</v>
      </c>
      <c r="B1525">
        <v>59</v>
      </c>
      <c r="C1525" t="str">
        <f t="shared" si="762"/>
        <v>Adulto</v>
      </c>
      <c r="D1525" t="s">
        <v>6</v>
      </c>
      <c r="E1525">
        <v>29.9</v>
      </c>
      <c r="F1525" t="str">
        <f t="shared" si="763"/>
        <v>Sobrepeso</v>
      </c>
      <c r="G1525">
        <v>0</v>
      </c>
      <c r="H1525" t="str">
        <f t="shared" si="764"/>
        <v>No tiene herencia</v>
      </c>
      <c r="I1525">
        <v>175</v>
      </c>
      <c r="J1525">
        <v>102</v>
      </c>
      <c r="K1525">
        <v>97</v>
      </c>
      <c r="L1525" t="str">
        <f t="shared" si="765"/>
        <v>Normal</v>
      </c>
      <c r="M1525">
        <v>41</v>
      </c>
      <c r="N1525" t="str">
        <f t="shared" si="766"/>
        <v>Intermedia</v>
      </c>
      <c r="O1525">
        <v>4</v>
      </c>
      <c r="P1525" t="str">
        <f t="shared" si="767"/>
        <v>Incapacidad</v>
      </c>
      <c r="Q1525">
        <v>0</v>
      </c>
      <c r="R1525" t="str">
        <f t="shared" si="768"/>
        <v>No tiene cetoacidosis</v>
      </c>
      <c r="S1525">
        <v>1</v>
      </c>
      <c r="T1525" t="str">
        <f t="shared" si="769"/>
        <v>Tiene Insuficiencia</v>
      </c>
      <c r="U1525">
        <v>1</v>
      </c>
      <c r="V1525" t="str">
        <f t="shared" si="770"/>
        <v>Hipertenso</v>
      </c>
      <c r="W1525">
        <v>2.5</v>
      </c>
      <c r="X1525" t="str">
        <f t="shared" si="759"/>
        <v>Alto</v>
      </c>
      <c r="Y1525">
        <v>49</v>
      </c>
      <c r="Z1525" t="str">
        <f t="shared" si="760"/>
        <v>Elevado</v>
      </c>
      <c r="AA1525">
        <v>40</v>
      </c>
      <c r="AB1525" t="str">
        <f t="shared" si="771"/>
        <v>Funcion disminuida moderada</v>
      </c>
      <c r="AC1525">
        <v>1592</v>
      </c>
      <c r="AD1525" t="str">
        <f t="shared" si="772"/>
        <v>Proteinuria</v>
      </c>
      <c r="AE1525">
        <v>1273</v>
      </c>
      <c r="AF1525" t="str">
        <f t="shared" si="773"/>
        <v>Macroalbuminuria</v>
      </c>
      <c r="AG1525">
        <v>747</v>
      </c>
      <c r="AH1525" t="str">
        <f t="shared" si="774"/>
        <v>Poliuria</v>
      </c>
      <c r="AI1525">
        <v>1</v>
      </c>
      <c r="AJ1525" t="str">
        <f t="shared" si="775"/>
        <v>Diabetico</v>
      </c>
      <c r="AK1525">
        <v>142</v>
      </c>
      <c r="AL1525" t="str">
        <f t="shared" si="776"/>
        <v>Diabetes</v>
      </c>
      <c r="AM1525">
        <v>7.3</v>
      </c>
      <c r="AN1525" t="str">
        <f t="shared" si="777"/>
        <v>Diabetes</v>
      </c>
      <c r="AO1525">
        <v>294</v>
      </c>
      <c r="AP1525" t="str">
        <f t="shared" si="778"/>
        <v>Riesgo</v>
      </c>
      <c r="AQ1525">
        <v>145</v>
      </c>
      <c r="AR1525" t="str">
        <f t="shared" si="779"/>
        <v>Limite alto</v>
      </c>
      <c r="AS1525">
        <v>27</v>
      </c>
      <c r="AT1525" t="str">
        <f t="shared" si="780"/>
        <v>Bajo</v>
      </c>
      <c r="AU1525">
        <v>301</v>
      </c>
      <c r="AV1525" t="str">
        <f t="shared" si="781"/>
        <v>Alto</v>
      </c>
      <c r="AW1525">
        <v>136</v>
      </c>
      <c r="AX1525" t="str">
        <f t="shared" si="782"/>
        <v>Normal</v>
      </c>
      <c r="AY1525">
        <v>6.6</v>
      </c>
      <c r="AZ1525" t="str">
        <f t="shared" si="783"/>
        <v>Alto</v>
      </c>
      <c r="BA1525">
        <v>8</v>
      </c>
      <c r="BB1525" t="str">
        <f t="shared" si="761"/>
        <v>Baja</v>
      </c>
      <c r="BC1525">
        <v>8.6999999999999993</v>
      </c>
      <c r="BD1525" t="str">
        <f t="shared" si="784"/>
        <v>Normal</v>
      </c>
      <c r="BE1525">
        <v>5.6</v>
      </c>
      <c r="BF1525" t="str">
        <f t="shared" si="785"/>
        <v>Alto</v>
      </c>
      <c r="BG1525">
        <v>0</v>
      </c>
      <c r="BH1525" t="str">
        <f t="shared" si="786"/>
        <v>No Toma ECA</v>
      </c>
      <c r="BI1525">
        <v>1</v>
      </c>
      <c r="BJ1525" t="str">
        <f t="shared" si="787"/>
        <v>Toma ARB</v>
      </c>
      <c r="BK1525">
        <v>0</v>
      </c>
      <c r="BL1525" t="str">
        <f t="shared" si="788"/>
        <v>No toma diureticos</v>
      </c>
      <c r="BM1525">
        <v>1</v>
      </c>
      <c r="BN1525" t="str">
        <f t="shared" si="789"/>
        <v>Toma estatinas</v>
      </c>
      <c r="BO1525">
        <v>1</v>
      </c>
      <c r="BP1525" t="str">
        <f t="shared" si="790"/>
        <v>Enfermedad renal</v>
      </c>
      <c r="BQ1525">
        <v>0</v>
      </c>
      <c r="BR1525" t="str">
        <f t="shared" si="791"/>
        <v>Sano</v>
      </c>
    </row>
    <row r="1526" spans="1:70" x14ac:dyDescent="0.25">
      <c r="A1526" t="s">
        <v>1526</v>
      </c>
      <c r="B1526">
        <v>51</v>
      </c>
      <c r="C1526" t="str">
        <f t="shared" si="762"/>
        <v>Adulto</v>
      </c>
      <c r="D1526" t="s">
        <v>1</v>
      </c>
      <c r="E1526">
        <v>30</v>
      </c>
      <c r="F1526" t="str">
        <f t="shared" si="763"/>
        <v>Obesidad I</v>
      </c>
      <c r="G1526">
        <v>1</v>
      </c>
      <c r="H1526" t="str">
        <f t="shared" si="764"/>
        <v>Tiene herencia</v>
      </c>
      <c r="I1526">
        <v>186</v>
      </c>
      <c r="J1526">
        <v>109</v>
      </c>
      <c r="K1526">
        <v>82</v>
      </c>
      <c r="L1526" t="str">
        <f t="shared" si="765"/>
        <v>Normal</v>
      </c>
      <c r="M1526">
        <v>42</v>
      </c>
      <c r="N1526" t="str">
        <f t="shared" si="766"/>
        <v>Intermedia</v>
      </c>
      <c r="O1526">
        <v>4</v>
      </c>
      <c r="P1526" t="str">
        <f t="shared" si="767"/>
        <v>Incapacidad</v>
      </c>
      <c r="Q1526">
        <v>1</v>
      </c>
      <c r="R1526" t="str">
        <f t="shared" si="768"/>
        <v>Tiene cetoacidosis</v>
      </c>
      <c r="S1526">
        <v>1</v>
      </c>
      <c r="T1526" t="str">
        <f t="shared" si="769"/>
        <v>Tiene Insuficiencia</v>
      </c>
      <c r="U1526">
        <v>1</v>
      </c>
      <c r="V1526" t="str">
        <f t="shared" si="770"/>
        <v>Hipertenso</v>
      </c>
      <c r="W1526">
        <v>4.2</v>
      </c>
      <c r="X1526" t="str">
        <f t="shared" si="759"/>
        <v>Alto</v>
      </c>
      <c r="Y1526">
        <v>73</v>
      </c>
      <c r="Z1526" t="str">
        <f t="shared" si="760"/>
        <v>Elevado</v>
      </c>
      <c r="AA1526">
        <v>22</v>
      </c>
      <c r="AB1526" t="str">
        <f t="shared" si="771"/>
        <v>Dismucion grave</v>
      </c>
      <c r="AC1526">
        <v>840</v>
      </c>
      <c r="AD1526" t="str">
        <f t="shared" si="772"/>
        <v>Proteinuria</v>
      </c>
      <c r="AE1526">
        <v>672</v>
      </c>
      <c r="AF1526" t="str">
        <f t="shared" si="773"/>
        <v>Macroalbuminuria</v>
      </c>
      <c r="AG1526">
        <v>592</v>
      </c>
      <c r="AH1526" t="str">
        <f t="shared" si="774"/>
        <v>Poliuria</v>
      </c>
      <c r="AI1526">
        <v>1</v>
      </c>
      <c r="AJ1526" t="str">
        <f t="shared" si="775"/>
        <v>Diabetico</v>
      </c>
      <c r="AK1526">
        <v>167</v>
      </c>
      <c r="AL1526" t="str">
        <f t="shared" si="776"/>
        <v>Diabetes</v>
      </c>
      <c r="AM1526">
        <v>7.7</v>
      </c>
      <c r="AN1526" t="str">
        <f t="shared" si="777"/>
        <v>Diabetes</v>
      </c>
      <c r="AO1526">
        <v>265</v>
      </c>
      <c r="AP1526" t="str">
        <f t="shared" si="778"/>
        <v>Riesgo</v>
      </c>
      <c r="AQ1526">
        <v>192</v>
      </c>
      <c r="AR1526" t="str">
        <f t="shared" si="779"/>
        <v>Muy alto</v>
      </c>
      <c r="AS1526">
        <v>35</v>
      </c>
      <c r="AT1526" t="str">
        <f t="shared" si="780"/>
        <v>Bajo</v>
      </c>
      <c r="AU1526">
        <v>438</v>
      </c>
      <c r="AV1526" t="str">
        <f t="shared" si="781"/>
        <v>Alto</v>
      </c>
      <c r="AW1526">
        <v>137</v>
      </c>
      <c r="AX1526" t="str">
        <f t="shared" si="782"/>
        <v>Normal</v>
      </c>
      <c r="AY1526">
        <v>6</v>
      </c>
      <c r="AZ1526" t="str">
        <f t="shared" si="783"/>
        <v>Alto</v>
      </c>
      <c r="BA1526">
        <v>10.3</v>
      </c>
      <c r="BB1526" t="str">
        <f t="shared" si="761"/>
        <v>Baja</v>
      </c>
      <c r="BC1526">
        <v>8.1</v>
      </c>
      <c r="BD1526" t="str">
        <f t="shared" si="784"/>
        <v>Bajo</v>
      </c>
      <c r="BE1526">
        <v>5.3</v>
      </c>
      <c r="BF1526" t="str">
        <f t="shared" si="785"/>
        <v>Alto</v>
      </c>
      <c r="BG1526">
        <v>1</v>
      </c>
      <c r="BH1526" t="str">
        <f t="shared" si="786"/>
        <v>Toma ECA</v>
      </c>
      <c r="BI1526">
        <v>0</v>
      </c>
      <c r="BJ1526" t="str">
        <f t="shared" si="787"/>
        <v>No toma ARB</v>
      </c>
      <c r="BK1526">
        <v>1</v>
      </c>
      <c r="BL1526" t="str">
        <f t="shared" si="788"/>
        <v>Toma diureticos</v>
      </c>
      <c r="BM1526">
        <v>0</v>
      </c>
      <c r="BN1526" t="str">
        <f t="shared" si="789"/>
        <v>No toma estatinas</v>
      </c>
      <c r="BO1526">
        <v>1</v>
      </c>
      <c r="BP1526" t="str">
        <f t="shared" si="790"/>
        <v>Enfermedad renal</v>
      </c>
      <c r="BQ1526">
        <v>0</v>
      </c>
      <c r="BR1526" t="str">
        <f t="shared" si="791"/>
        <v>Sano</v>
      </c>
    </row>
    <row r="1527" spans="1:70" x14ac:dyDescent="0.25">
      <c r="A1527" t="s">
        <v>1527</v>
      </c>
      <c r="B1527">
        <v>51</v>
      </c>
      <c r="C1527" t="str">
        <f t="shared" si="762"/>
        <v>Adulto</v>
      </c>
      <c r="D1527" t="s">
        <v>6</v>
      </c>
      <c r="E1527">
        <v>29.8</v>
      </c>
      <c r="F1527" t="str">
        <f t="shared" si="763"/>
        <v>Sobrepeso</v>
      </c>
      <c r="G1527">
        <v>0</v>
      </c>
      <c r="H1527" t="str">
        <f t="shared" si="764"/>
        <v>No tiene herencia</v>
      </c>
      <c r="I1527">
        <v>167</v>
      </c>
      <c r="J1527">
        <v>102</v>
      </c>
      <c r="K1527">
        <v>98</v>
      </c>
      <c r="L1527" t="str">
        <f t="shared" si="765"/>
        <v>Normal</v>
      </c>
      <c r="M1527">
        <v>27</v>
      </c>
      <c r="N1527" t="str">
        <f t="shared" si="766"/>
        <v>Reducida</v>
      </c>
      <c r="O1527">
        <v>4</v>
      </c>
      <c r="P1527" t="str">
        <f t="shared" si="767"/>
        <v>Incapacidad</v>
      </c>
      <c r="Q1527">
        <v>0</v>
      </c>
      <c r="R1527" t="str">
        <f t="shared" si="768"/>
        <v>No tiene cetoacidosis</v>
      </c>
      <c r="S1527">
        <v>0</v>
      </c>
      <c r="T1527" t="str">
        <f t="shared" si="769"/>
        <v>No tiene Insuficiencia</v>
      </c>
      <c r="U1527">
        <v>1</v>
      </c>
      <c r="V1527" t="str">
        <f t="shared" si="770"/>
        <v>Hipertenso</v>
      </c>
      <c r="W1527">
        <v>4.8</v>
      </c>
      <c r="X1527" t="str">
        <f t="shared" si="759"/>
        <v>Alto</v>
      </c>
      <c r="Y1527">
        <v>60</v>
      </c>
      <c r="Z1527" t="str">
        <f t="shared" si="760"/>
        <v>Elevado</v>
      </c>
      <c r="AA1527">
        <v>37</v>
      </c>
      <c r="AB1527" t="str">
        <f t="shared" si="771"/>
        <v>Funcion disminuida moderada</v>
      </c>
      <c r="AC1527">
        <v>2529</v>
      </c>
      <c r="AD1527" t="str">
        <f t="shared" si="772"/>
        <v>Proteinuria</v>
      </c>
      <c r="AE1527">
        <v>2276</v>
      </c>
      <c r="AF1527" t="str">
        <f t="shared" si="773"/>
        <v>Macroalbuminuria</v>
      </c>
      <c r="AG1527">
        <v>403</v>
      </c>
      <c r="AH1527" t="str">
        <f t="shared" si="774"/>
        <v>Oliguria</v>
      </c>
      <c r="AI1527">
        <v>0</v>
      </c>
      <c r="AJ1527" t="str">
        <f t="shared" si="775"/>
        <v>No Diabetico</v>
      </c>
      <c r="AK1527">
        <v>121</v>
      </c>
      <c r="AL1527" t="str">
        <f t="shared" si="776"/>
        <v>Prediabetes</v>
      </c>
      <c r="AM1527">
        <v>9.5</v>
      </c>
      <c r="AN1527" t="str">
        <f t="shared" si="777"/>
        <v>Diabetes</v>
      </c>
      <c r="AO1527">
        <v>244</v>
      </c>
      <c r="AP1527" t="str">
        <f t="shared" si="778"/>
        <v>Riesgo</v>
      </c>
      <c r="AQ1527">
        <v>183</v>
      </c>
      <c r="AR1527" t="str">
        <f t="shared" si="779"/>
        <v>Alto</v>
      </c>
      <c r="AS1527">
        <v>36</v>
      </c>
      <c r="AT1527" t="str">
        <f t="shared" si="780"/>
        <v>Bajo</v>
      </c>
      <c r="AU1527">
        <v>341</v>
      </c>
      <c r="AV1527" t="str">
        <f t="shared" si="781"/>
        <v>Alto</v>
      </c>
      <c r="AW1527">
        <v>133</v>
      </c>
      <c r="AX1527" t="str">
        <f t="shared" si="782"/>
        <v>Bajo</v>
      </c>
      <c r="AY1527">
        <v>6</v>
      </c>
      <c r="AZ1527" t="str">
        <f t="shared" si="783"/>
        <v>Alto</v>
      </c>
      <c r="BA1527">
        <v>7.1</v>
      </c>
      <c r="BB1527" t="str">
        <f t="shared" si="761"/>
        <v>Baja</v>
      </c>
      <c r="BC1527">
        <v>8.1999999999999993</v>
      </c>
      <c r="BD1527" t="str">
        <f t="shared" si="784"/>
        <v>Bajo</v>
      </c>
      <c r="BE1527">
        <v>7.1</v>
      </c>
      <c r="BF1527" t="str">
        <f t="shared" si="785"/>
        <v>Alto</v>
      </c>
      <c r="BG1527">
        <v>0</v>
      </c>
      <c r="BH1527" t="str">
        <f t="shared" si="786"/>
        <v>No Toma ECA</v>
      </c>
      <c r="BI1527">
        <v>1</v>
      </c>
      <c r="BJ1527" t="str">
        <f t="shared" si="787"/>
        <v>Toma ARB</v>
      </c>
      <c r="BK1527">
        <v>0</v>
      </c>
      <c r="BL1527" t="str">
        <f t="shared" si="788"/>
        <v>No toma diureticos</v>
      </c>
      <c r="BM1527">
        <v>1</v>
      </c>
      <c r="BN1527" t="str">
        <f t="shared" si="789"/>
        <v>Toma estatinas</v>
      </c>
      <c r="BO1527">
        <v>1</v>
      </c>
      <c r="BP1527" t="str">
        <f t="shared" si="790"/>
        <v>Enfermedad renal</v>
      </c>
      <c r="BQ1527">
        <v>1</v>
      </c>
      <c r="BR1527" t="str">
        <f t="shared" si="791"/>
        <v>Enfermedad cardiovascular</v>
      </c>
    </row>
    <row r="1528" spans="1:70" x14ac:dyDescent="0.25">
      <c r="A1528" t="s">
        <v>1528</v>
      </c>
      <c r="B1528">
        <v>76</v>
      </c>
      <c r="C1528" t="str">
        <f t="shared" si="762"/>
        <v>Adulto Mayor</v>
      </c>
      <c r="D1528" t="s">
        <v>1</v>
      </c>
      <c r="E1528">
        <v>31.1</v>
      </c>
      <c r="F1528" t="str">
        <f t="shared" si="763"/>
        <v>Obesidad I</v>
      </c>
      <c r="G1528">
        <v>1</v>
      </c>
      <c r="H1528" t="str">
        <f t="shared" si="764"/>
        <v>Tiene herencia</v>
      </c>
      <c r="I1528">
        <v>161</v>
      </c>
      <c r="J1528">
        <v>96</v>
      </c>
      <c r="K1528">
        <v>87</v>
      </c>
      <c r="L1528" t="str">
        <f t="shared" si="765"/>
        <v>Normal</v>
      </c>
      <c r="M1528">
        <v>34</v>
      </c>
      <c r="N1528" t="str">
        <f t="shared" si="766"/>
        <v>Reducida</v>
      </c>
      <c r="O1528">
        <v>3</v>
      </c>
      <c r="P1528" t="str">
        <f t="shared" si="767"/>
        <v>Limitacion marcada</v>
      </c>
      <c r="Q1528">
        <v>0</v>
      </c>
      <c r="R1528" t="str">
        <f t="shared" si="768"/>
        <v>No tiene cetoacidosis</v>
      </c>
      <c r="S1528">
        <v>0</v>
      </c>
      <c r="T1528" t="str">
        <f t="shared" si="769"/>
        <v>No tiene Insuficiencia</v>
      </c>
      <c r="U1528">
        <v>1</v>
      </c>
      <c r="V1528" t="str">
        <f t="shared" si="770"/>
        <v>Hipertenso</v>
      </c>
      <c r="W1528">
        <v>3</v>
      </c>
      <c r="X1528" t="str">
        <f t="shared" si="759"/>
        <v>Alto</v>
      </c>
      <c r="Y1528">
        <v>61</v>
      </c>
      <c r="Z1528" t="str">
        <f t="shared" si="760"/>
        <v>Elevado</v>
      </c>
      <c r="AA1528">
        <v>36</v>
      </c>
      <c r="AB1528" t="str">
        <f t="shared" si="771"/>
        <v>Funcion disminuida moderada</v>
      </c>
      <c r="AC1528">
        <v>895</v>
      </c>
      <c r="AD1528" t="str">
        <f t="shared" si="772"/>
        <v>Proteinuria</v>
      </c>
      <c r="AE1528">
        <v>805</v>
      </c>
      <c r="AF1528" t="str">
        <f t="shared" si="773"/>
        <v>Macroalbuminuria</v>
      </c>
      <c r="AG1528">
        <v>490</v>
      </c>
      <c r="AH1528" t="str">
        <f t="shared" si="774"/>
        <v>Oliguria</v>
      </c>
      <c r="AI1528">
        <v>1</v>
      </c>
      <c r="AJ1528" t="str">
        <f t="shared" si="775"/>
        <v>Diabetico</v>
      </c>
      <c r="AK1528">
        <v>150</v>
      </c>
      <c r="AL1528" t="str">
        <f t="shared" si="776"/>
        <v>Diabetes</v>
      </c>
      <c r="AM1528">
        <v>10.1</v>
      </c>
      <c r="AN1528" t="str">
        <f t="shared" si="777"/>
        <v>Diabetes</v>
      </c>
      <c r="AO1528">
        <v>255</v>
      </c>
      <c r="AP1528" t="str">
        <f t="shared" si="778"/>
        <v>Riesgo</v>
      </c>
      <c r="AQ1528">
        <v>133</v>
      </c>
      <c r="AR1528" t="str">
        <f t="shared" si="779"/>
        <v>Limite alto</v>
      </c>
      <c r="AS1528">
        <v>42</v>
      </c>
      <c r="AT1528" t="str">
        <f t="shared" si="780"/>
        <v>Bajo</v>
      </c>
      <c r="AU1528">
        <v>291</v>
      </c>
      <c r="AV1528" t="str">
        <f t="shared" si="781"/>
        <v>Alto</v>
      </c>
      <c r="AW1528">
        <v>139</v>
      </c>
      <c r="AX1528" t="str">
        <f t="shared" si="782"/>
        <v>Normal</v>
      </c>
      <c r="AY1528">
        <v>6.1</v>
      </c>
      <c r="AZ1528" t="str">
        <f t="shared" si="783"/>
        <v>Alto</v>
      </c>
      <c r="BA1528">
        <v>8.3000000000000007</v>
      </c>
      <c r="BB1528" t="str">
        <f t="shared" si="761"/>
        <v>Baja</v>
      </c>
      <c r="BC1528">
        <v>8</v>
      </c>
      <c r="BD1528" t="str">
        <f t="shared" si="784"/>
        <v>Bajo</v>
      </c>
      <c r="BE1528">
        <v>6.8</v>
      </c>
      <c r="BF1528" t="str">
        <f t="shared" si="785"/>
        <v>Alto</v>
      </c>
      <c r="BG1528">
        <v>1</v>
      </c>
      <c r="BH1528" t="str">
        <f t="shared" si="786"/>
        <v>Toma ECA</v>
      </c>
      <c r="BI1528">
        <v>1</v>
      </c>
      <c r="BJ1528" t="str">
        <f t="shared" si="787"/>
        <v>Toma ARB</v>
      </c>
      <c r="BK1528">
        <v>1</v>
      </c>
      <c r="BL1528" t="str">
        <f t="shared" si="788"/>
        <v>Toma diureticos</v>
      </c>
      <c r="BM1528">
        <v>1</v>
      </c>
      <c r="BN1528" t="str">
        <f t="shared" si="789"/>
        <v>Toma estatinas</v>
      </c>
      <c r="BO1528">
        <v>1</v>
      </c>
      <c r="BP1528" t="str">
        <f t="shared" si="790"/>
        <v>Enfermedad renal</v>
      </c>
      <c r="BQ1528">
        <v>0</v>
      </c>
      <c r="BR1528" t="str">
        <f t="shared" si="791"/>
        <v>Sano</v>
      </c>
    </row>
    <row r="1529" spans="1:70" x14ac:dyDescent="0.25">
      <c r="A1529" t="s">
        <v>1529</v>
      </c>
      <c r="B1529">
        <v>63</v>
      </c>
      <c r="C1529" t="str">
        <f t="shared" si="762"/>
        <v>Adulto Mayor</v>
      </c>
      <c r="D1529" t="s">
        <v>1</v>
      </c>
      <c r="E1529">
        <v>35.799999999999997</v>
      </c>
      <c r="F1529" t="str">
        <f t="shared" si="763"/>
        <v>Obesidad II</v>
      </c>
      <c r="G1529">
        <v>1</v>
      </c>
      <c r="H1529" t="str">
        <f t="shared" si="764"/>
        <v>Tiene herencia</v>
      </c>
      <c r="I1529">
        <v>187</v>
      </c>
      <c r="J1529">
        <v>97</v>
      </c>
      <c r="K1529">
        <v>88</v>
      </c>
      <c r="L1529" t="str">
        <f t="shared" si="765"/>
        <v>Normal</v>
      </c>
      <c r="M1529">
        <v>39</v>
      </c>
      <c r="N1529" t="str">
        <f t="shared" si="766"/>
        <v>Reducida</v>
      </c>
      <c r="O1529">
        <v>4</v>
      </c>
      <c r="P1529" t="str">
        <f t="shared" si="767"/>
        <v>Incapacidad</v>
      </c>
      <c r="Q1529">
        <v>0</v>
      </c>
      <c r="R1529" t="str">
        <f t="shared" si="768"/>
        <v>No tiene cetoacidosis</v>
      </c>
      <c r="S1529">
        <v>0</v>
      </c>
      <c r="T1529" t="str">
        <f t="shared" si="769"/>
        <v>No tiene Insuficiencia</v>
      </c>
      <c r="U1529">
        <v>1</v>
      </c>
      <c r="V1529" t="str">
        <f t="shared" si="770"/>
        <v>Hipertenso</v>
      </c>
      <c r="W1529">
        <v>4.5999999999999996</v>
      </c>
      <c r="X1529" t="str">
        <f t="shared" si="759"/>
        <v>Alto</v>
      </c>
      <c r="Y1529">
        <v>73</v>
      </c>
      <c r="Z1529" t="str">
        <f t="shared" si="760"/>
        <v>Elevado</v>
      </c>
      <c r="AA1529">
        <v>12</v>
      </c>
      <c r="AB1529" t="str">
        <f t="shared" si="771"/>
        <v>Fallo renal</v>
      </c>
      <c r="AC1529">
        <v>2625</v>
      </c>
      <c r="AD1529" t="str">
        <f t="shared" si="772"/>
        <v>Proteinuria</v>
      </c>
      <c r="AE1529">
        <v>1837</v>
      </c>
      <c r="AF1529" t="str">
        <f t="shared" si="773"/>
        <v>Macroalbuminuria</v>
      </c>
      <c r="AG1529">
        <v>400</v>
      </c>
      <c r="AH1529" t="str">
        <f t="shared" si="774"/>
        <v>Oliguria</v>
      </c>
      <c r="AI1529">
        <v>0</v>
      </c>
      <c r="AJ1529" t="str">
        <f t="shared" si="775"/>
        <v>No Diabetico</v>
      </c>
      <c r="AK1529">
        <v>132</v>
      </c>
      <c r="AL1529" t="str">
        <f t="shared" si="776"/>
        <v>Diabetes</v>
      </c>
      <c r="AM1529">
        <v>7.5</v>
      </c>
      <c r="AN1529" t="str">
        <f t="shared" si="777"/>
        <v>Diabetes</v>
      </c>
      <c r="AO1529">
        <v>279</v>
      </c>
      <c r="AP1529" t="str">
        <f t="shared" si="778"/>
        <v>Riesgo</v>
      </c>
      <c r="AQ1529">
        <v>195</v>
      </c>
      <c r="AR1529" t="str">
        <f t="shared" si="779"/>
        <v>Muy alto</v>
      </c>
      <c r="AS1529">
        <v>25</v>
      </c>
      <c r="AT1529" t="str">
        <f t="shared" si="780"/>
        <v>Bajo</v>
      </c>
      <c r="AU1529">
        <v>331</v>
      </c>
      <c r="AV1529" t="str">
        <f t="shared" si="781"/>
        <v>Alto</v>
      </c>
      <c r="AW1529">
        <v>136</v>
      </c>
      <c r="AX1529" t="str">
        <f t="shared" si="782"/>
        <v>Normal</v>
      </c>
      <c r="AY1529">
        <v>5.0999999999999996</v>
      </c>
      <c r="AZ1529" t="str">
        <f t="shared" si="783"/>
        <v>Alto</v>
      </c>
      <c r="BA1529">
        <v>8.8000000000000007</v>
      </c>
      <c r="BB1529" t="str">
        <f t="shared" si="761"/>
        <v>Baja</v>
      </c>
      <c r="BC1529">
        <v>8.6</v>
      </c>
      <c r="BD1529" t="str">
        <f t="shared" si="784"/>
        <v>Normal</v>
      </c>
      <c r="BE1529">
        <v>6.8</v>
      </c>
      <c r="BF1529" t="str">
        <f t="shared" si="785"/>
        <v>Alto</v>
      </c>
      <c r="BG1529">
        <v>1</v>
      </c>
      <c r="BH1529" t="str">
        <f t="shared" si="786"/>
        <v>Toma ECA</v>
      </c>
      <c r="BI1529">
        <v>0</v>
      </c>
      <c r="BJ1529" t="str">
        <f t="shared" si="787"/>
        <v>No toma ARB</v>
      </c>
      <c r="BK1529">
        <v>1</v>
      </c>
      <c r="BL1529" t="str">
        <f t="shared" si="788"/>
        <v>Toma diureticos</v>
      </c>
      <c r="BM1529">
        <v>1</v>
      </c>
      <c r="BN1529" t="str">
        <f t="shared" si="789"/>
        <v>Toma estatinas</v>
      </c>
      <c r="BO1529">
        <v>1</v>
      </c>
      <c r="BP1529" t="str">
        <f t="shared" si="790"/>
        <v>Enfermedad renal</v>
      </c>
      <c r="BQ1529">
        <v>0</v>
      </c>
      <c r="BR1529" t="str">
        <f t="shared" si="791"/>
        <v>Sano</v>
      </c>
    </row>
    <row r="1530" spans="1:70" x14ac:dyDescent="0.25">
      <c r="A1530" t="s">
        <v>1530</v>
      </c>
      <c r="B1530">
        <v>78</v>
      </c>
      <c r="C1530" t="str">
        <f t="shared" si="762"/>
        <v>Adulto Mayor</v>
      </c>
      <c r="D1530" t="s">
        <v>6</v>
      </c>
      <c r="E1530">
        <v>26.6</v>
      </c>
      <c r="F1530" t="str">
        <f t="shared" si="763"/>
        <v>Sobrepeso</v>
      </c>
      <c r="G1530">
        <v>1</v>
      </c>
      <c r="H1530" t="str">
        <f t="shared" si="764"/>
        <v>Tiene herencia</v>
      </c>
      <c r="I1530">
        <v>156</v>
      </c>
      <c r="J1530">
        <v>101</v>
      </c>
      <c r="K1530">
        <v>98</v>
      </c>
      <c r="L1530" t="str">
        <f t="shared" si="765"/>
        <v>Normal</v>
      </c>
      <c r="M1530">
        <v>33</v>
      </c>
      <c r="N1530" t="str">
        <f t="shared" si="766"/>
        <v>Reducida</v>
      </c>
      <c r="O1530">
        <v>3</v>
      </c>
      <c r="P1530" t="str">
        <f t="shared" si="767"/>
        <v>Limitacion marcada</v>
      </c>
      <c r="Q1530">
        <v>1</v>
      </c>
      <c r="R1530" t="str">
        <f t="shared" si="768"/>
        <v>Tiene cetoacidosis</v>
      </c>
      <c r="S1530">
        <v>1</v>
      </c>
      <c r="T1530" t="str">
        <f t="shared" si="769"/>
        <v>Tiene Insuficiencia</v>
      </c>
      <c r="U1530">
        <v>1</v>
      </c>
      <c r="V1530" t="str">
        <f t="shared" si="770"/>
        <v>Hipertenso</v>
      </c>
      <c r="W1530">
        <v>4.8</v>
      </c>
      <c r="X1530" t="str">
        <f t="shared" si="759"/>
        <v>Alto</v>
      </c>
      <c r="Y1530">
        <v>99</v>
      </c>
      <c r="Z1530" t="str">
        <f t="shared" si="760"/>
        <v>Elevado</v>
      </c>
      <c r="AA1530">
        <v>36</v>
      </c>
      <c r="AB1530" t="str">
        <f t="shared" si="771"/>
        <v>Funcion disminuida moderada</v>
      </c>
      <c r="AC1530">
        <v>2824</v>
      </c>
      <c r="AD1530" t="str">
        <f t="shared" si="772"/>
        <v>Proteinuria</v>
      </c>
      <c r="AE1530">
        <v>1976</v>
      </c>
      <c r="AF1530" t="str">
        <f t="shared" si="773"/>
        <v>Macroalbuminuria</v>
      </c>
      <c r="AG1530">
        <v>556</v>
      </c>
      <c r="AH1530" t="str">
        <f t="shared" si="774"/>
        <v>Poliuria</v>
      </c>
      <c r="AI1530">
        <v>1</v>
      </c>
      <c r="AJ1530" t="str">
        <f t="shared" si="775"/>
        <v>Diabetico</v>
      </c>
      <c r="AK1530">
        <v>215</v>
      </c>
      <c r="AL1530" t="str">
        <f t="shared" si="776"/>
        <v>Diabetes</v>
      </c>
      <c r="AM1530">
        <v>10.6</v>
      </c>
      <c r="AN1530" t="str">
        <f t="shared" si="777"/>
        <v>Diabetes</v>
      </c>
      <c r="AO1530">
        <v>316</v>
      </c>
      <c r="AP1530" t="str">
        <f t="shared" si="778"/>
        <v>Riesgo</v>
      </c>
      <c r="AQ1530">
        <v>131</v>
      </c>
      <c r="AR1530" t="str">
        <f t="shared" si="779"/>
        <v>Limite alto</v>
      </c>
      <c r="AS1530">
        <v>38</v>
      </c>
      <c r="AT1530" t="str">
        <f t="shared" si="780"/>
        <v>Bajo</v>
      </c>
      <c r="AU1530">
        <v>436</v>
      </c>
      <c r="AV1530" t="str">
        <f t="shared" si="781"/>
        <v>Alto</v>
      </c>
      <c r="AW1530">
        <v>139</v>
      </c>
      <c r="AX1530" t="str">
        <f t="shared" si="782"/>
        <v>Normal</v>
      </c>
      <c r="AY1530">
        <v>5.3</v>
      </c>
      <c r="AZ1530" t="str">
        <f t="shared" si="783"/>
        <v>Alto</v>
      </c>
      <c r="BA1530">
        <v>10.6</v>
      </c>
      <c r="BB1530" t="str">
        <f t="shared" si="761"/>
        <v>Baja</v>
      </c>
      <c r="BC1530">
        <v>8.4</v>
      </c>
      <c r="BD1530" t="str">
        <f t="shared" si="784"/>
        <v>Bajo</v>
      </c>
      <c r="BE1530">
        <v>6.6</v>
      </c>
      <c r="BF1530" t="str">
        <f t="shared" si="785"/>
        <v>Alto</v>
      </c>
      <c r="BG1530">
        <v>0</v>
      </c>
      <c r="BH1530" t="str">
        <f t="shared" si="786"/>
        <v>No Toma ECA</v>
      </c>
      <c r="BI1530">
        <v>0</v>
      </c>
      <c r="BJ1530" t="str">
        <f t="shared" si="787"/>
        <v>No toma ARB</v>
      </c>
      <c r="BK1530">
        <v>0</v>
      </c>
      <c r="BL1530" t="str">
        <f t="shared" si="788"/>
        <v>No toma diureticos</v>
      </c>
      <c r="BM1530">
        <v>1</v>
      </c>
      <c r="BN1530" t="str">
        <f t="shared" si="789"/>
        <v>Toma estatinas</v>
      </c>
      <c r="BO1530">
        <v>1</v>
      </c>
      <c r="BP1530" t="str">
        <f t="shared" si="790"/>
        <v>Enfermedad renal</v>
      </c>
      <c r="BQ1530">
        <v>1</v>
      </c>
      <c r="BR1530" t="str">
        <f t="shared" si="791"/>
        <v>Enfermedad cardiovascular</v>
      </c>
    </row>
    <row r="1531" spans="1:70" x14ac:dyDescent="0.25">
      <c r="A1531" t="s">
        <v>1531</v>
      </c>
      <c r="B1531">
        <v>47</v>
      </c>
      <c r="C1531" t="str">
        <f t="shared" si="762"/>
        <v>Adulto</v>
      </c>
      <c r="D1531" t="s">
        <v>6</v>
      </c>
      <c r="E1531">
        <v>19.3</v>
      </c>
      <c r="F1531" t="str">
        <f t="shared" si="763"/>
        <v>Peso Normal</v>
      </c>
      <c r="G1531">
        <v>0</v>
      </c>
      <c r="H1531" t="str">
        <f t="shared" si="764"/>
        <v>No tiene herencia</v>
      </c>
      <c r="I1531">
        <v>110</v>
      </c>
      <c r="J1531">
        <v>84</v>
      </c>
      <c r="K1531">
        <v>67</v>
      </c>
      <c r="L1531" t="str">
        <f t="shared" si="765"/>
        <v>Normal</v>
      </c>
      <c r="M1531">
        <v>70</v>
      </c>
      <c r="N1531" t="str">
        <f t="shared" si="766"/>
        <v>Normal</v>
      </c>
      <c r="O1531">
        <v>2</v>
      </c>
      <c r="P1531" t="str">
        <f t="shared" si="767"/>
        <v>Ligera limitaciones</v>
      </c>
      <c r="Q1531">
        <v>0</v>
      </c>
      <c r="R1531" t="str">
        <f t="shared" si="768"/>
        <v>No tiene cetoacidosis</v>
      </c>
      <c r="S1531">
        <v>0</v>
      </c>
      <c r="T1531" t="str">
        <f t="shared" si="769"/>
        <v>No tiene Insuficiencia</v>
      </c>
      <c r="U1531">
        <v>1</v>
      </c>
      <c r="V1531" t="str">
        <f t="shared" si="770"/>
        <v>Hipertenso</v>
      </c>
      <c r="W1531">
        <v>0.8</v>
      </c>
      <c r="X1531" t="str">
        <f t="shared" si="759"/>
        <v>Normal</v>
      </c>
      <c r="Y1531">
        <v>24</v>
      </c>
      <c r="Z1531" t="str">
        <f t="shared" si="760"/>
        <v>Normal</v>
      </c>
      <c r="AA1531">
        <v>101</v>
      </c>
      <c r="AB1531" t="str">
        <f t="shared" si="771"/>
        <v>Normal</v>
      </c>
      <c r="AC1531">
        <v>13</v>
      </c>
      <c r="AD1531" t="str">
        <f t="shared" si="772"/>
        <v>Normal</v>
      </c>
      <c r="AE1531">
        <v>10</v>
      </c>
      <c r="AF1531" t="str">
        <f t="shared" si="773"/>
        <v>Normal</v>
      </c>
      <c r="AG1531">
        <v>1694</v>
      </c>
      <c r="AH1531" t="str">
        <f t="shared" si="774"/>
        <v>Poliuria</v>
      </c>
      <c r="AI1531">
        <v>0</v>
      </c>
      <c r="AJ1531" t="str">
        <f t="shared" si="775"/>
        <v>No Diabetico</v>
      </c>
      <c r="AK1531">
        <v>105</v>
      </c>
      <c r="AL1531" t="str">
        <f t="shared" si="776"/>
        <v>Prediabetes</v>
      </c>
      <c r="AM1531">
        <v>5.2</v>
      </c>
      <c r="AN1531" t="str">
        <f t="shared" si="777"/>
        <v>Normal</v>
      </c>
      <c r="AO1531">
        <v>157</v>
      </c>
      <c r="AP1531" t="str">
        <f t="shared" si="778"/>
        <v>Normal</v>
      </c>
      <c r="AQ1531">
        <v>82</v>
      </c>
      <c r="AR1531" t="str">
        <f t="shared" si="779"/>
        <v>Normal</v>
      </c>
      <c r="AS1531">
        <v>50</v>
      </c>
      <c r="AT1531" t="str">
        <f t="shared" si="780"/>
        <v>Bajo</v>
      </c>
      <c r="AU1531">
        <v>168</v>
      </c>
      <c r="AV1531" t="str">
        <f t="shared" si="781"/>
        <v>Alto</v>
      </c>
      <c r="AW1531">
        <v>138</v>
      </c>
      <c r="AX1531" t="str">
        <f t="shared" si="782"/>
        <v>Normal</v>
      </c>
      <c r="AY1531">
        <v>4.5</v>
      </c>
      <c r="AZ1531" t="str">
        <f t="shared" si="783"/>
        <v>Normal</v>
      </c>
      <c r="BA1531">
        <v>13.5</v>
      </c>
      <c r="BB1531" t="str">
        <f t="shared" si="761"/>
        <v>Normal</v>
      </c>
      <c r="BC1531">
        <v>8.9</v>
      </c>
      <c r="BD1531" t="str">
        <f t="shared" si="784"/>
        <v>Normal</v>
      </c>
      <c r="BE1531">
        <v>3.3</v>
      </c>
      <c r="BF1531" t="str">
        <f t="shared" si="785"/>
        <v>Normal</v>
      </c>
      <c r="BG1531">
        <v>1</v>
      </c>
      <c r="BH1531" t="str">
        <f t="shared" si="786"/>
        <v>Toma ECA</v>
      </c>
      <c r="BI1531">
        <v>1</v>
      </c>
      <c r="BJ1531" t="str">
        <f t="shared" si="787"/>
        <v>Toma ARB</v>
      </c>
      <c r="BK1531">
        <v>0</v>
      </c>
      <c r="BL1531" t="str">
        <f t="shared" si="788"/>
        <v>No toma diureticos</v>
      </c>
      <c r="BM1531">
        <v>0</v>
      </c>
      <c r="BN1531" t="str">
        <f t="shared" si="789"/>
        <v>No toma estatinas</v>
      </c>
      <c r="BO1531">
        <v>0</v>
      </c>
      <c r="BP1531" t="str">
        <f t="shared" si="790"/>
        <v>Sano</v>
      </c>
      <c r="BQ1531">
        <v>0</v>
      </c>
      <c r="BR1531" t="str">
        <f t="shared" si="791"/>
        <v>Sano</v>
      </c>
    </row>
    <row r="1532" spans="1:70" x14ac:dyDescent="0.25">
      <c r="A1532" t="s">
        <v>1532</v>
      </c>
      <c r="B1532">
        <v>33</v>
      </c>
      <c r="C1532" t="str">
        <f t="shared" si="762"/>
        <v>Adulto</v>
      </c>
      <c r="D1532" t="s">
        <v>6</v>
      </c>
      <c r="E1532">
        <v>22.5</v>
      </c>
      <c r="F1532" t="str">
        <f t="shared" si="763"/>
        <v>Peso Normal</v>
      </c>
      <c r="G1532">
        <v>1</v>
      </c>
      <c r="H1532" t="str">
        <f t="shared" si="764"/>
        <v>Tiene herencia</v>
      </c>
      <c r="I1532">
        <v>105</v>
      </c>
      <c r="J1532">
        <v>71</v>
      </c>
      <c r="K1532">
        <v>65</v>
      </c>
      <c r="L1532" t="str">
        <f t="shared" si="765"/>
        <v>Normal</v>
      </c>
      <c r="M1532">
        <v>67</v>
      </c>
      <c r="N1532" t="str">
        <f t="shared" si="766"/>
        <v>Normal</v>
      </c>
      <c r="O1532">
        <v>1</v>
      </c>
      <c r="P1532" t="str">
        <f t="shared" si="767"/>
        <v>Sin limitaciones</v>
      </c>
      <c r="Q1532">
        <v>0</v>
      </c>
      <c r="R1532" t="str">
        <f t="shared" si="768"/>
        <v>No tiene cetoacidosis</v>
      </c>
      <c r="S1532">
        <v>0</v>
      </c>
      <c r="T1532" t="str">
        <f t="shared" si="769"/>
        <v>No tiene Insuficiencia</v>
      </c>
      <c r="U1532">
        <v>0</v>
      </c>
      <c r="V1532" t="str">
        <f t="shared" si="770"/>
        <v>Normotenso</v>
      </c>
      <c r="W1532">
        <v>1.1000000000000001</v>
      </c>
      <c r="X1532" t="str">
        <f t="shared" si="759"/>
        <v>Alto</v>
      </c>
      <c r="Y1532">
        <v>33</v>
      </c>
      <c r="Z1532" t="str">
        <f t="shared" si="760"/>
        <v>Normal</v>
      </c>
      <c r="AA1532">
        <v>63</v>
      </c>
      <c r="AB1532" t="str">
        <f t="shared" si="771"/>
        <v>Funcion disminuida</v>
      </c>
      <c r="AC1532">
        <v>8</v>
      </c>
      <c r="AD1532" t="str">
        <f t="shared" si="772"/>
        <v>Normal</v>
      </c>
      <c r="AE1532">
        <v>6</v>
      </c>
      <c r="AF1532" t="str">
        <f t="shared" si="773"/>
        <v>Normal</v>
      </c>
      <c r="AG1532">
        <v>1524</v>
      </c>
      <c r="AH1532" t="str">
        <f t="shared" si="774"/>
        <v>Poliuria</v>
      </c>
      <c r="AI1532">
        <v>1</v>
      </c>
      <c r="AJ1532" t="str">
        <f t="shared" si="775"/>
        <v>Diabetico</v>
      </c>
      <c r="AK1532">
        <v>81</v>
      </c>
      <c r="AL1532" t="str">
        <f t="shared" si="776"/>
        <v>Normal</v>
      </c>
      <c r="AM1532">
        <v>5.5</v>
      </c>
      <c r="AN1532" t="str">
        <f t="shared" si="777"/>
        <v>Normal</v>
      </c>
      <c r="AO1532">
        <v>186</v>
      </c>
      <c r="AP1532" t="str">
        <f t="shared" si="778"/>
        <v>Normal</v>
      </c>
      <c r="AQ1532">
        <v>103</v>
      </c>
      <c r="AR1532" t="str">
        <f t="shared" si="779"/>
        <v>Casi normal</v>
      </c>
      <c r="AS1532">
        <v>69</v>
      </c>
      <c r="AT1532" t="str">
        <f t="shared" si="780"/>
        <v>Normal</v>
      </c>
      <c r="AU1532">
        <v>131</v>
      </c>
      <c r="AV1532" t="str">
        <f t="shared" si="781"/>
        <v>Normal</v>
      </c>
      <c r="AW1532">
        <v>141</v>
      </c>
      <c r="AX1532" t="str">
        <f t="shared" si="782"/>
        <v>Normal</v>
      </c>
      <c r="AY1532">
        <v>4.5999999999999996</v>
      </c>
      <c r="AZ1532" t="str">
        <f t="shared" si="783"/>
        <v>Normal</v>
      </c>
      <c r="BA1532">
        <v>14</v>
      </c>
      <c r="BB1532" t="str">
        <f t="shared" si="761"/>
        <v>Normal</v>
      </c>
      <c r="BC1532">
        <v>9.3000000000000007</v>
      </c>
      <c r="BD1532" t="str">
        <f t="shared" si="784"/>
        <v>Normal</v>
      </c>
      <c r="BE1532">
        <v>4.3</v>
      </c>
      <c r="BF1532" t="str">
        <f t="shared" si="785"/>
        <v>Normal</v>
      </c>
      <c r="BG1532">
        <v>0</v>
      </c>
      <c r="BH1532" t="str">
        <f t="shared" si="786"/>
        <v>No Toma ECA</v>
      </c>
      <c r="BI1532">
        <v>1</v>
      </c>
      <c r="BJ1532" t="str">
        <f t="shared" si="787"/>
        <v>Toma ARB</v>
      </c>
      <c r="BK1532">
        <v>0</v>
      </c>
      <c r="BL1532" t="str">
        <f t="shared" si="788"/>
        <v>No toma diureticos</v>
      </c>
      <c r="BM1532">
        <v>1</v>
      </c>
      <c r="BN1532" t="str">
        <f t="shared" si="789"/>
        <v>Toma estatinas</v>
      </c>
      <c r="BO1532">
        <v>0</v>
      </c>
      <c r="BP1532" t="str">
        <f t="shared" si="790"/>
        <v>Sano</v>
      </c>
      <c r="BQ1532">
        <v>1</v>
      </c>
      <c r="BR1532" t="str">
        <f t="shared" si="791"/>
        <v>Enfermedad cardiovascular</v>
      </c>
    </row>
    <row r="1533" spans="1:70" x14ac:dyDescent="0.25">
      <c r="A1533" t="s">
        <v>1533</v>
      </c>
      <c r="B1533">
        <v>44</v>
      </c>
      <c r="C1533" t="str">
        <f t="shared" si="762"/>
        <v>Adulto</v>
      </c>
      <c r="D1533" t="s">
        <v>6</v>
      </c>
      <c r="E1533">
        <v>18.5</v>
      </c>
      <c r="F1533" t="str">
        <f t="shared" si="763"/>
        <v>Peso Normal</v>
      </c>
      <c r="G1533">
        <v>0</v>
      </c>
      <c r="H1533" t="str">
        <f t="shared" si="764"/>
        <v>No tiene herencia</v>
      </c>
      <c r="I1533">
        <v>101</v>
      </c>
      <c r="J1533">
        <v>66</v>
      </c>
      <c r="K1533">
        <v>70</v>
      </c>
      <c r="L1533" t="str">
        <f t="shared" si="765"/>
        <v>Normal</v>
      </c>
      <c r="M1533">
        <v>57</v>
      </c>
      <c r="N1533" t="str">
        <f t="shared" si="766"/>
        <v>Normal</v>
      </c>
      <c r="O1533">
        <v>2</v>
      </c>
      <c r="P1533" t="str">
        <f t="shared" si="767"/>
        <v>Ligera limitaciones</v>
      </c>
      <c r="Q1533">
        <v>0</v>
      </c>
      <c r="R1533" t="str">
        <f t="shared" si="768"/>
        <v>No tiene cetoacidosis</v>
      </c>
      <c r="S1533">
        <v>0</v>
      </c>
      <c r="T1533" t="str">
        <f t="shared" si="769"/>
        <v>No tiene Insuficiencia</v>
      </c>
      <c r="U1533">
        <v>1</v>
      </c>
      <c r="V1533" t="str">
        <f t="shared" si="770"/>
        <v>Hipertenso</v>
      </c>
      <c r="W1533">
        <v>1.1000000000000001</v>
      </c>
      <c r="X1533" t="str">
        <f t="shared" si="759"/>
        <v>Alto</v>
      </c>
      <c r="Y1533">
        <v>25</v>
      </c>
      <c r="Z1533" t="str">
        <f t="shared" si="760"/>
        <v>Normal</v>
      </c>
      <c r="AA1533">
        <v>115</v>
      </c>
      <c r="AB1533" t="str">
        <f t="shared" si="771"/>
        <v>Normal</v>
      </c>
      <c r="AC1533">
        <v>10</v>
      </c>
      <c r="AD1533" t="str">
        <f t="shared" si="772"/>
        <v>Normal</v>
      </c>
      <c r="AE1533">
        <v>8</v>
      </c>
      <c r="AF1533" t="str">
        <f t="shared" si="773"/>
        <v>Normal</v>
      </c>
      <c r="AG1533">
        <v>2288</v>
      </c>
      <c r="AH1533" t="str">
        <f t="shared" si="774"/>
        <v>Poliuria</v>
      </c>
      <c r="AI1533">
        <v>1</v>
      </c>
      <c r="AJ1533" t="str">
        <f t="shared" si="775"/>
        <v>Diabetico</v>
      </c>
      <c r="AK1533">
        <v>104</v>
      </c>
      <c r="AL1533" t="str">
        <f t="shared" si="776"/>
        <v>Prediabetes</v>
      </c>
      <c r="AM1533">
        <v>5.7</v>
      </c>
      <c r="AN1533" t="str">
        <f t="shared" si="777"/>
        <v>Prediabetes</v>
      </c>
      <c r="AO1533">
        <v>170</v>
      </c>
      <c r="AP1533" t="str">
        <f t="shared" si="778"/>
        <v>Normal</v>
      </c>
      <c r="AQ1533">
        <v>117</v>
      </c>
      <c r="AR1533" t="str">
        <f t="shared" si="779"/>
        <v>Casi normal</v>
      </c>
      <c r="AS1533">
        <v>59</v>
      </c>
      <c r="AT1533" t="str">
        <f t="shared" si="780"/>
        <v>Bajo</v>
      </c>
      <c r="AU1533">
        <v>98</v>
      </c>
      <c r="AV1533" t="str">
        <f t="shared" si="781"/>
        <v>Normal</v>
      </c>
      <c r="AW1533">
        <v>144</v>
      </c>
      <c r="AX1533" t="str">
        <f t="shared" si="782"/>
        <v>Normal</v>
      </c>
      <c r="AY1533">
        <v>4.5999999999999996</v>
      </c>
      <c r="AZ1533" t="str">
        <f t="shared" si="783"/>
        <v>Normal</v>
      </c>
      <c r="BA1533">
        <v>13.1</v>
      </c>
      <c r="BB1533" t="str">
        <f t="shared" si="761"/>
        <v>Normal</v>
      </c>
      <c r="BC1533">
        <v>8.6</v>
      </c>
      <c r="BD1533" t="str">
        <f t="shared" si="784"/>
        <v>Normal</v>
      </c>
      <c r="BE1533">
        <v>2.5</v>
      </c>
      <c r="BF1533" t="str">
        <f t="shared" si="785"/>
        <v>Normal</v>
      </c>
      <c r="BG1533">
        <v>1</v>
      </c>
      <c r="BH1533" t="str">
        <f t="shared" si="786"/>
        <v>Toma ECA</v>
      </c>
      <c r="BI1533">
        <v>1</v>
      </c>
      <c r="BJ1533" t="str">
        <f t="shared" si="787"/>
        <v>Toma ARB</v>
      </c>
      <c r="BK1533">
        <v>0</v>
      </c>
      <c r="BL1533" t="str">
        <f t="shared" si="788"/>
        <v>No toma diureticos</v>
      </c>
      <c r="BM1533">
        <v>0</v>
      </c>
      <c r="BN1533" t="str">
        <f t="shared" si="789"/>
        <v>No toma estatinas</v>
      </c>
      <c r="BO1533">
        <v>0</v>
      </c>
      <c r="BP1533" t="str">
        <f t="shared" si="790"/>
        <v>Sano</v>
      </c>
      <c r="BQ1533">
        <v>0</v>
      </c>
      <c r="BR1533" t="str">
        <f t="shared" si="791"/>
        <v>Sano</v>
      </c>
    </row>
    <row r="1534" spans="1:70" x14ac:dyDescent="0.25">
      <c r="A1534" t="s">
        <v>1534</v>
      </c>
      <c r="B1534">
        <v>79</v>
      </c>
      <c r="C1534" t="str">
        <f t="shared" si="762"/>
        <v>Adulto Mayor</v>
      </c>
      <c r="D1534" t="s">
        <v>1</v>
      </c>
      <c r="E1534">
        <v>32</v>
      </c>
      <c r="F1534" t="str">
        <f t="shared" si="763"/>
        <v>Obesidad I</v>
      </c>
      <c r="G1534">
        <v>1</v>
      </c>
      <c r="H1534" t="str">
        <f t="shared" si="764"/>
        <v>Tiene herencia</v>
      </c>
      <c r="I1534">
        <v>158</v>
      </c>
      <c r="J1534">
        <v>91</v>
      </c>
      <c r="K1534">
        <v>102</v>
      </c>
      <c r="L1534" t="str">
        <f t="shared" si="765"/>
        <v>Taquicardia</v>
      </c>
      <c r="M1534">
        <v>32</v>
      </c>
      <c r="N1534" t="str">
        <f t="shared" si="766"/>
        <v>Reducida</v>
      </c>
      <c r="O1534">
        <v>2</v>
      </c>
      <c r="P1534" t="str">
        <f t="shared" si="767"/>
        <v>Ligera limitaciones</v>
      </c>
      <c r="Q1534">
        <v>1</v>
      </c>
      <c r="R1534" t="str">
        <f t="shared" si="768"/>
        <v>Tiene cetoacidosis</v>
      </c>
      <c r="S1534">
        <v>1</v>
      </c>
      <c r="T1534" t="str">
        <f t="shared" si="769"/>
        <v>Tiene Insuficiencia</v>
      </c>
      <c r="U1534">
        <v>1</v>
      </c>
      <c r="V1534" t="str">
        <f t="shared" si="770"/>
        <v>Hipertenso</v>
      </c>
      <c r="W1534">
        <v>2.6</v>
      </c>
      <c r="X1534" t="str">
        <f t="shared" si="759"/>
        <v>Alto</v>
      </c>
      <c r="Y1534">
        <v>68</v>
      </c>
      <c r="Z1534" t="str">
        <f t="shared" si="760"/>
        <v>Elevado</v>
      </c>
      <c r="AA1534">
        <v>35</v>
      </c>
      <c r="AB1534" t="str">
        <f t="shared" si="771"/>
        <v>Funcion disminuida moderada</v>
      </c>
      <c r="AC1534">
        <v>2690</v>
      </c>
      <c r="AD1534" t="str">
        <f t="shared" si="772"/>
        <v>Proteinuria</v>
      </c>
      <c r="AE1534">
        <v>2152</v>
      </c>
      <c r="AF1534" t="str">
        <f t="shared" si="773"/>
        <v>Macroalbuminuria</v>
      </c>
      <c r="AG1534">
        <v>685</v>
      </c>
      <c r="AH1534" t="str">
        <f t="shared" si="774"/>
        <v>Poliuria</v>
      </c>
      <c r="AI1534">
        <v>1</v>
      </c>
      <c r="AJ1534" t="str">
        <f t="shared" si="775"/>
        <v>Diabetico</v>
      </c>
      <c r="AK1534">
        <v>207</v>
      </c>
      <c r="AL1534" t="str">
        <f t="shared" si="776"/>
        <v>Diabetes</v>
      </c>
      <c r="AM1534">
        <v>8.3000000000000007</v>
      </c>
      <c r="AN1534" t="str">
        <f t="shared" si="777"/>
        <v>Diabetes</v>
      </c>
      <c r="AO1534">
        <v>272</v>
      </c>
      <c r="AP1534" t="str">
        <f t="shared" si="778"/>
        <v>Riesgo</v>
      </c>
      <c r="AQ1534">
        <v>173</v>
      </c>
      <c r="AR1534" t="str">
        <f t="shared" si="779"/>
        <v>Alto</v>
      </c>
      <c r="AS1534">
        <v>35</v>
      </c>
      <c r="AT1534" t="str">
        <f t="shared" si="780"/>
        <v>Bajo</v>
      </c>
      <c r="AU1534">
        <v>415</v>
      </c>
      <c r="AV1534" t="str">
        <f t="shared" si="781"/>
        <v>Alto</v>
      </c>
      <c r="AW1534">
        <v>127</v>
      </c>
      <c r="AX1534" t="str">
        <f t="shared" si="782"/>
        <v>Bajo</v>
      </c>
      <c r="AY1534">
        <v>6.8</v>
      </c>
      <c r="AZ1534" t="str">
        <f t="shared" si="783"/>
        <v>Alto</v>
      </c>
      <c r="BA1534">
        <v>8.6999999999999993</v>
      </c>
      <c r="BB1534" t="str">
        <f t="shared" si="761"/>
        <v>Baja</v>
      </c>
      <c r="BC1534">
        <v>7.5</v>
      </c>
      <c r="BD1534" t="str">
        <f t="shared" si="784"/>
        <v>Bajo</v>
      </c>
      <c r="BE1534">
        <v>5.4</v>
      </c>
      <c r="BF1534" t="str">
        <f t="shared" si="785"/>
        <v>Alto</v>
      </c>
      <c r="BG1534">
        <v>1</v>
      </c>
      <c r="BH1534" t="str">
        <f t="shared" si="786"/>
        <v>Toma ECA</v>
      </c>
      <c r="BI1534">
        <v>1</v>
      </c>
      <c r="BJ1534" t="str">
        <f t="shared" si="787"/>
        <v>Toma ARB</v>
      </c>
      <c r="BK1534">
        <v>1</v>
      </c>
      <c r="BL1534" t="str">
        <f t="shared" si="788"/>
        <v>Toma diureticos</v>
      </c>
      <c r="BM1534">
        <v>0</v>
      </c>
      <c r="BN1534" t="str">
        <f t="shared" si="789"/>
        <v>No toma estatinas</v>
      </c>
      <c r="BO1534">
        <v>1</v>
      </c>
      <c r="BP1534" t="str">
        <f t="shared" si="790"/>
        <v>Enfermedad renal</v>
      </c>
      <c r="BQ1534">
        <v>0</v>
      </c>
      <c r="BR1534" t="str">
        <f t="shared" si="791"/>
        <v>Sano</v>
      </c>
    </row>
    <row r="1535" spans="1:70" x14ac:dyDescent="0.25">
      <c r="A1535" t="s">
        <v>1535</v>
      </c>
      <c r="B1535">
        <v>41</v>
      </c>
      <c r="C1535" t="str">
        <f t="shared" si="762"/>
        <v>Adulto</v>
      </c>
      <c r="D1535" t="s">
        <v>1</v>
      </c>
      <c r="E1535">
        <v>21.4</v>
      </c>
      <c r="F1535" t="str">
        <f t="shared" si="763"/>
        <v>Peso Normal</v>
      </c>
      <c r="G1535">
        <v>1</v>
      </c>
      <c r="H1535" t="str">
        <f t="shared" si="764"/>
        <v>Tiene herencia</v>
      </c>
      <c r="I1535">
        <v>117</v>
      </c>
      <c r="J1535">
        <v>73</v>
      </c>
      <c r="K1535">
        <v>74</v>
      </c>
      <c r="L1535" t="str">
        <f t="shared" si="765"/>
        <v>Normal</v>
      </c>
      <c r="M1535">
        <v>67</v>
      </c>
      <c r="N1535" t="str">
        <f t="shared" si="766"/>
        <v>Normal</v>
      </c>
      <c r="O1535">
        <v>2</v>
      </c>
      <c r="P1535" t="str">
        <f t="shared" si="767"/>
        <v>Ligera limitaciones</v>
      </c>
      <c r="Q1535">
        <v>0</v>
      </c>
      <c r="R1535" t="str">
        <f t="shared" si="768"/>
        <v>No tiene cetoacidosis</v>
      </c>
      <c r="S1535">
        <v>0</v>
      </c>
      <c r="T1535" t="str">
        <f t="shared" si="769"/>
        <v>No tiene Insuficiencia</v>
      </c>
      <c r="U1535">
        <v>1</v>
      </c>
      <c r="V1535" t="str">
        <f t="shared" si="770"/>
        <v>Hipertenso</v>
      </c>
      <c r="W1535">
        <v>0.6</v>
      </c>
      <c r="X1535" t="str">
        <f t="shared" si="759"/>
        <v>Bajo</v>
      </c>
      <c r="Y1535">
        <v>29</v>
      </c>
      <c r="Z1535" t="str">
        <f t="shared" si="760"/>
        <v>Normal</v>
      </c>
      <c r="AA1535">
        <v>67</v>
      </c>
      <c r="AB1535" t="str">
        <f t="shared" si="771"/>
        <v>Funcion disminuida</v>
      </c>
      <c r="AC1535">
        <v>20</v>
      </c>
      <c r="AD1535" t="str">
        <f t="shared" si="772"/>
        <v>Normal</v>
      </c>
      <c r="AE1535">
        <v>14</v>
      </c>
      <c r="AF1535" t="str">
        <f t="shared" si="773"/>
        <v>Normal</v>
      </c>
      <c r="AG1535">
        <v>1746</v>
      </c>
      <c r="AH1535" t="str">
        <f t="shared" si="774"/>
        <v>Poliuria</v>
      </c>
      <c r="AI1535">
        <v>1</v>
      </c>
      <c r="AJ1535" t="str">
        <f t="shared" si="775"/>
        <v>Diabetico</v>
      </c>
      <c r="AK1535">
        <v>92</v>
      </c>
      <c r="AL1535" t="str">
        <f t="shared" si="776"/>
        <v>Normal</v>
      </c>
      <c r="AM1535">
        <v>5.5</v>
      </c>
      <c r="AN1535" t="str">
        <f t="shared" si="777"/>
        <v>Normal</v>
      </c>
      <c r="AO1535">
        <v>199</v>
      </c>
      <c r="AP1535" t="str">
        <f t="shared" si="778"/>
        <v>Normal</v>
      </c>
      <c r="AQ1535">
        <v>119</v>
      </c>
      <c r="AR1535" t="str">
        <f t="shared" si="779"/>
        <v>Casi normal</v>
      </c>
      <c r="AS1535">
        <v>41</v>
      </c>
      <c r="AT1535" t="str">
        <f t="shared" si="780"/>
        <v>Bajo</v>
      </c>
      <c r="AU1535">
        <v>82</v>
      </c>
      <c r="AV1535" t="str">
        <f t="shared" si="781"/>
        <v>Normal</v>
      </c>
      <c r="AW1535">
        <v>144</v>
      </c>
      <c r="AX1535" t="str">
        <f t="shared" si="782"/>
        <v>Normal</v>
      </c>
      <c r="AY1535">
        <v>4.5</v>
      </c>
      <c r="AZ1535" t="str">
        <f t="shared" si="783"/>
        <v>Normal</v>
      </c>
      <c r="BA1535">
        <v>13.4</v>
      </c>
      <c r="BB1535" t="str">
        <f t="shared" si="761"/>
        <v>Baja</v>
      </c>
      <c r="BC1535">
        <v>8.8000000000000007</v>
      </c>
      <c r="BD1535" t="str">
        <f t="shared" si="784"/>
        <v>Normal</v>
      </c>
      <c r="BE1535">
        <v>2.9</v>
      </c>
      <c r="BF1535" t="str">
        <f t="shared" si="785"/>
        <v>Normal</v>
      </c>
      <c r="BG1535">
        <v>1</v>
      </c>
      <c r="BH1535" t="str">
        <f t="shared" si="786"/>
        <v>Toma ECA</v>
      </c>
      <c r="BI1535">
        <v>0</v>
      </c>
      <c r="BJ1535" t="str">
        <f t="shared" si="787"/>
        <v>No toma ARB</v>
      </c>
      <c r="BK1535">
        <v>0</v>
      </c>
      <c r="BL1535" t="str">
        <f t="shared" si="788"/>
        <v>No toma diureticos</v>
      </c>
      <c r="BM1535">
        <v>1</v>
      </c>
      <c r="BN1535" t="str">
        <f t="shared" si="789"/>
        <v>Toma estatinas</v>
      </c>
      <c r="BO1535">
        <v>0</v>
      </c>
      <c r="BP1535" t="str">
        <f t="shared" si="790"/>
        <v>Sano</v>
      </c>
      <c r="BQ1535">
        <v>0</v>
      </c>
      <c r="BR1535" t="str">
        <f t="shared" si="791"/>
        <v>Sano</v>
      </c>
    </row>
    <row r="1536" spans="1:70" x14ac:dyDescent="0.25">
      <c r="A1536" t="s">
        <v>1536</v>
      </c>
      <c r="B1536">
        <v>43</v>
      </c>
      <c r="C1536" t="str">
        <f t="shared" si="762"/>
        <v>Adulto</v>
      </c>
      <c r="D1536" t="s">
        <v>6</v>
      </c>
      <c r="E1536">
        <v>25.1</v>
      </c>
      <c r="F1536" t="str">
        <f t="shared" si="763"/>
        <v>Sobrepeso</v>
      </c>
      <c r="G1536">
        <v>0</v>
      </c>
      <c r="H1536" t="str">
        <f t="shared" si="764"/>
        <v>No tiene herencia</v>
      </c>
      <c r="I1536">
        <v>103</v>
      </c>
      <c r="J1536">
        <v>83</v>
      </c>
      <c r="K1536">
        <v>88</v>
      </c>
      <c r="L1536" t="str">
        <f t="shared" si="765"/>
        <v>Normal</v>
      </c>
      <c r="M1536">
        <v>56</v>
      </c>
      <c r="N1536" t="str">
        <f t="shared" si="766"/>
        <v>Normal</v>
      </c>
      <c r="O1536">
        <v>2</v>
      </c>
      <c r="P1536" t="str">
        <f t="shared" si="767"/>
        <v>Ligera limitaciones</v>
      </c>
      <c r="Q1536">
        <v>0</v>
      </c>
      <c r="R1536" t="str">
        <f t="shared" si="768"/>
        <v>No tiene cetoacidosis</v>
      </c>
      <c r="S1536">
        <v>0</v>
      </c>
      <c r="T1536" t="str">
        <f t="shared" si="769"/>
        <v>No tiene Insuficiencia</v>
      </c>
      <c r="U1536">
        <v>0</v>
      </c>
      <c r="V1536" t="str">
        <f t="shared" si="770"/>
        <v>Normotenso</v>
      </c>
      <c r="W1536">
        <v>0.8</v>
      </c>
      <c r="X1536" t="str">
        <f t="shared" si="759"/>
        <v>Normal</v>
      </c>
      <c r="Y1536">
        <v>25</v>
      </c>
      <c r="Z1536" t="str">
        <f t="shared" si="760"/>
        <v>Normal</v>
      </c>
      <c r="AA1536">
        <v>92</v>
      </c>
      <c r="AB1536" t="str">
        <f t="shared" si="771"/>
        <v>Normal</v>
      </c>
      <c r="AC1536">
        <v>29</v>
      </c>
      <c r="AD1536" t="str">
        <f t="shared" si="772"/>
        <v>Normal</v>
      </c>
      <c r="AE1536">
        <v>26</v>
      </c>
      <c r="AF1536" t="str">
        <f t="shared" si="773"/>
        <v>Normal</v>
      </c>
      <c r="AG1536">
        <v>1416</v>
      </c>
      <c r="AH1536" t="str">
        <f t="shared" si="774"/>
        <v>Poliuria</v>
      </c>
      <c r="AI1536">
        <v>1</v>
      </c>
      <c r="AJ1536" t="str">
        <f t="shared" si="775"/>
        <v>Diabetico</v>
      </c>
      <c r="AK1536">
        <v>109</v>
      </c>
      <c r="AL1536" t="str">
        <f t="shared" si="776"/>
        <v>Prediabetes</v>
      </c>
      <c r="AM1536">
        <v>5.0999999999999996</v>
      </c>
      <c r="AN1536" t="str">
        <f t="shared" si="777"/>
        <v>Normal</v>
      </c>
      <c r="AO1536">
        <v>159</v>
      </c>
      <c r="AP1536" t="str">
        <f t="shared" si="778"/>
        <v>Normal</v>
      </c>
      <c r="AQ1536">
        <v>108</v>
      </c>
      <c r="AR1536" t="str">
        <f t="shared" si="779"/>
        <v>Casi normal</v>
      </c>
      <c r="AS1536">
        <v>64</v>
      </c>
      <c r="AT1536" t="str">
        <f t="shared" si="780"/>
        <v>Normal</v>
      </c>
      <c r="AU1536">
        <v>147</v>
      </c>
      <c r="AV1536" t="str">
        <f t="shared" si="781"/>
        <v>Normal</v>
      </c>
      <c r="AW1536">
        <v>141</v>
      </c>
      <c r="AX1536" t="str">
        <f t="shared" si="782"/>
        <v>Normal</v>
      </c>
      <c r="AY1536">
        <v>3.6</v>
      </c>
      <c r="AZ1536" t="str">
        <f t="shared" si="783"/>
        <v>Normal</v>
      </c>
      <c r="BA1536">
        <v>14.7</v>
      </c>
      <c r="BB1536" t="str">
        <f t="shared" si="761"/>
        <v>Normal</v>
      </c>
      <c r="BC1536">
        <v>9.3000000000000007</v>
      </c>
      <c r="BD1536" t="str">
        <f t="shared" si="784"/>
        <v>Normal</v>
      </c>
      <c r="BE1536">
        <v>3.5</v>
      </c>
      <c r="BF1536" t="str">
        <f t="shared" si="785"/>
        <v>Normal</v>
      </c>
      <c r="BG1536">
        <v>1</v>
      </c>
      <c r="BH1536" t="str">
        <f t="shared" si="786"/>
        <v>Toma ECA</v>
      </c>
      <c r="BI1536">
        <v>1</v>
      </c>
      <c r="BJ1536" t="str">
        <f t="shared" si="787"/>
        <v>Toma ARB</v>
      </c>
      <c r="BK1536">
        <v>1</v>
      </c>
      <c r="BL1536" t="str">
        <f t="shared" si="788"/>
        <v>Toma diureticos</v>
      </c>
      <c r="BM1536">
        <v>1</v>
      </c>
      <c r="BN1536" t="str">
        <f t="shared" si="789"/>
        <v>Toma estatinas</v>
      </c>
      <c r="BO1536">
        <v>0</v>
      </c>
      <c r="BP1536" t="str">
        <f t="shared" si="790"/>
        <v>Sano</v>
      </c>
      <c r="BQ1536">
        <v>1</v>
      </c>
      <c r="BR1536" t="str">
        <f t="shared" si="791"/>
        <v>Enfermedad cardiovascular</v>
      </c>
    </row>
    <row r="1537" spans="1:70" x14ac:dyDescent="0.25">
      <c r="A1537" t="s">
        <v>1537</v>
      </c>
      <c r="B1537">
        <v>53</v>
      </c>
      <c r="C1537" t="str">
        <f t="shared" si="762"/>
        <v>Adulto</v>
      </c>
      <c r="D1537" t="s">
        <v>6</v>
      </c>
      <c r="E1537">
        <v>24.7</v>
      </c>
      <c r="F1537" t="str">
        <f t="shared" si="763"/>
        <v>Peso Normal</v>
      </c>
      <c r="G1537">
        <v>1</v>
      </c>
      <c r="H1537" t="str">
        <f t="shared" si="764"/>
        <v>Tiene herencia</v>
      </c>
      <c r="I1537">
        <v>126</v>
      </c>
      <c r="J1537">
        <v>79</v>
      </c>
      <c r="K1537">
        <v>82</v>
      </c>
      <c r="L1537" t="str">
        <f t="shared" si="765"/>
        <v>Normal</v>
      </c>
      <c r="M1537">
        <v>65</v>
      </c>
      <c r="N1537" t="str">
        <f t="shared" si="766"/>
        <v>Normal</v>
      </c>
      <c r="O1537">
        <v>2</v>
      </c>
      <c r="P1537" t="str">
        <f t="shared" si="767"/>
        <v>Ligera limitaciones</v>
      </c>
      <c r="Q1537">
        <v>0</v>
      </c>
      <c r="R1537" t="str">
        <f t="shared" si="768"/>
        <v>No tiene cetoacidosis</v>
      </c>
      <c r="S1537">
        <v>0</v>
      </c>
      <c r="T1537" t="str">
        <f t="shared" si="769"/>
        <v>No tiene Insuficiencia</v>
      </c>
      <c r="U1537">
        <v>0</v>
      </c>
      <c r="V1537" t="str">
        <f t="shared" si="770"/>
        <v>Normotenso</v>
      </c>
      <c r="W1537">
        <v>0.9</v>
      </c>
      <c r="X1537" t="str">
        <f t="shared" si="759"/>
        <v>Normal</v>
      </c>
      <c r="Y1537">
        <v>35</v>
      </c>
      <c r="Z1537" t="str">
        <f t="shared" si="760"/>
        <v>Normal</v>
      </c>
      <c r="AA1537">
        <v>65</v>
      </c>
      <c r="AB1537" t="str">
        <f t="shared" si="771"/>
        <v>Funcion disminuida</v>
      </c>
      <c r="AC1537">
        <v>27</v>
      </c>
      <c r="AD1537" t="str">
        <f t="shared" si="772"/>
        <v>Normal</v>
      </c>
      <c r="AE1537">
        <v>18</v>
      </c>
      <c r="AF1537" t="str">
        <f t="shared" si="773"/>
        <v>Normal</v>
      </c>
      <c r="AG1537">
        <v>1547</v>
      </c>
      <c r="AH1537" t="str">
        <f t="shared" si="774"/>
        <v>Poliuria</v>
      </c>
      <c r="AI1537">
        <v>0</v>
      </c>
      <c r="AJ1537" t="str">
        <f t="shared" si="775"/>
        <v>No Diabetico</v>
      </c>
      <c r="AK1537">
        <v>82</v>
      </c>
      <c r="AL1537" t="str">
        <f t="shared" si="776"/>
        <v>Normal</v>
      </c>
      <c r="AM1537">
        <v>5</v>
      </c>
      <c r="AN1537" t="str">
        <f t="shared" si="777"/>
        <v>Normal</v>
      </c>
      <c r="AO1537">
        <v>179</v>
      </c>
      <c r="AP1537" t="str">
        <f t="shared" si="778"/>
        <v>Normal</v>
      </c>
      <c r="AQ1537">
        <v>97</v>
      </c>
      <c r="AR1537" t="str">
        <f t="shared" si="779"/>
        <v>Normal</v>
      </c>
      <c r="AS1537">
        <v>56</v>
      </c>
      <c r="AT1537" t="str">
        <f t="shared" si="780"/>
        <v>Bajo</v>
      </c>
      <c r="AU1537">
        <v>121</v>
      </c>
      <c r="AV1537" t="str">
        <f t="shared" si="781"/>
        <v>Normal</v>
      </c>
      <c r="AW1537">
        <v>139</v>
      </c>
      <c r="AX1537" t="str">
        <f t="shared" si="782"/>
        <v>Normal</v>
      </c>
      <c r="AY1537">
        <v>4.4000000000000004</v>
      </c>
      <c r="AZ1537" t="str">
        <f t="shared" si="783"/>
        <v>Normal</v>
      </c>
      <c r="BA1537">
        <v>13</v>
      </c>
      <c r="BB1537" t="str">
        <f t="shared" si="761"/>
        <v>Normal</v>
      </c>
      <c r="BC1537">
        <v>9.1999999999999993</v>
      </c>
      <c r="BD1537" t="str">
        <f t="shared" si="784"/>
        <v>Normal</v>
      </c>
      <c r="BE1537">
        <v>4.3</v>
      </c>
      <c r="BF1537" t="str">
        <f t="shared" si="785"/>
        <v>Normal</v>
      </c>
      <c r="BG1537">
        <v>1</v>
      </c>
      <c r="BH1537" t="str">
        <f t="shared" si="786"/>
        <v>Toma ECA</v>
      </c>
      <c r="BI1537">
        <v>1</v>
      </c>
      <c r="BJ1537" t="str">
        <f t="shared" si="787"/>
        <v>Toma ARB</v>
      </c>
      <c r="BK1537">
        <v>1</v>
      </c>
      <c r="BL1537" t="str">
        <f t="shared" si="788"/>
        <v>Toma diureticos</v>
      </c>
      <c r="BM1537">
        <v>0</v>
      </c>
      <c r="BN1537" t="str">
        <f t="shared" si="789"/>
        <v>No toma estatinas</v>
      </c>
      <c r="BO1537">
        <v>0</v>
      </c>
      <c r="BP1537" t="str">
        <f t="shared" si="790"/>
        <v>Sano</v>
      </c>
      <c r="BQ1537">
        <v>1</v>
      </c>
      <c r="BR1537" t="str">
        <f t="shared" si="791"/>
        <v>Enfermedad cardiovascular</v>
      </c>
    </row>
    <row r="1538" spans="1:70" x14ac:dyDescent="0.25">
      <c r="A1538" t="s">
        <v>1538</v>
      </c>
      <c r="B1538">
        <v>64</v>
      </c>
      <c r="C1538" t="str">
        <f t="shared" si="762"/>
        <v>Adulto Mayor</v>
      </c>
      <c r="D1538" t="s">
        <v>1</v>
      </c>
      <c r="E1538">
        <v>23</v>
      </c>
      <c r="F1538" t="str">
        <f t="shared" si="763"/>
        <v>Peso Normal</v>
      </c>
      <c r="G1538">
        <v>1</v>
      </c>
      <c r="H1538" t="str">
        <f t="shared" si="764"/>
        <v>Tiene herencia</v>
      </c>
      <c r="I1538">
        <v>117</v>
      </c>
      <c r="J1538">
        <v>72</v>
      </c>
      <c r="K1538">
        <v>86</v>
      </c>
      <c r="L1538" t="str">
        <f t="shared" si="765"/>
        <v>Normal</v>
      </c>
      <c r="M1538">
        <v>63</v>
      </c>
      <c r="N1538" t="str">
        <f t="shared" si="766"/>
        <v>Normal</v>
      </c>
      <c r="O1538">
        <v>2</v>
      </c>
      <c r="P1538" t="str">
        <f t="shared" si="767"/>
        <v>Ligera limitaciones</v>
      </c>
      <c r="Q1538">
        <v>0</v>
      </c>
      <c r="R1538" t="str">
        <f t="shared" si="768"/>
        <v>No tiene cetoacidosis</v>
      </c>
      <c r="S1538">
        <v>0</v>
      </c>
      <c r="T1538" t="str">
        <f t="shared" si="769"/>
        <v>No tiene Insuficiencia</v>
      </c>
      <c r="U1538">
        <v>0</v>
      </c>
      <c r="V1538" t="str">
        <f t="shared" si="770"/>
        <v>Normotenso</v>
      </c>
      <c r="W1538">
        <v>1.2</v>
      </c>
      <c r="X1538" t="str">
        <f t="shared" ref="X1538:X1601" si="792">IF(AND(D1538="M",W1538&gt;=0.7,W1538&lt;=1.2),"Normal",IF(AND(D1538="M",W1538&gt;=1.3),"Alto",IF(AND(D1538="F",W1538&gt;=0.5,W1538&lt;=1),"Normal",IF(AND(D1538="F",W1538&gt;1),"Alto",IF(AND(D1538="F",W1538&lt;0.5), "Bajo",IF(AND(D1538="M",W1538&lt;0.7),"Bajo","error"))))))</f>
        <v>Normal</v>
      </c>
      <c r="Y1538">
        <v>34</v>
      </c>
      <c r="Z1538" t="str">
        <f t="shared" ref="Z1538:Z1601" si="793">IF(AND(D1538="F",Y1538&gt;=17,Y1538&lt;=43),"Normal",IF(AND(D1538="F",Y1538&gt;43,Y1538&lt;100),"Elevado",IF(AND(D1538="M",Y1538&gt;=18,Y1538&lt;=55),"Normal",IF(AND(D1538="M",Y1538&gt;55,Y1538&lt;100),"Elevado",IF(AND(D1538="F",Y1538&gt;=100),"Riesgo",IF(AND(D1538="M",Y1538&gt;=100),"Riesgo","Bajo"))))))</f>
        <v>Normal</v>
      </c>
      <c r="AA1538">
        <v>65</v>
      </c>
      <c r="AB1538" t="str">
        <f t="shared" si="771"/>
        <v>Funcion disminuida</v>
      </c>
      <c r="AC1538">
        <v>17</v>
      </c>
      <c r="AD1538" t="str">
        <f t="shared" si="772"/>
        <v>Normal</v>
      </c>
      <c r="AE1538">
        <v>15</v>
      </c>
      <c r="AF1538" t="str">
        <f t="shared" si="773"/>
        <v>Normal</v>
      </c>
      <c r="AG1538">
        <v>1512</v>
      </c>
      <c r="AH1538" t="str">
        <f t="shared" si="774"/>
        <v>Poliuria</v>
      </c>
      <c r="AI1538">
        <v>1</v>
      </c>
      <c r="AJ1538" t="str">
        <f t="shared" si="775"/>
        <v>Diabetico</v>
      </c>
      <c r="AK1538">
        <v>106</v>
      </c>
      <c r="AL1538" t="str">
        <f t="shared" si="776"/>
        <v>Prediabetes</v>
      </c>
      <c r="AM1538">
        <v>5.6</v>
      </c>
      <c r="AN1538" t="str">
        <f t="shared" si="777"/>
        <v>Normal</v>
      </c>
      <c r="AO1538">
        <v>156</v>
      </c>
      <c r="AP1538" t="str">
        <f t="shared" si="778"/>
        <v>Normal</v>
      </c>
      <c r="AQ1538">
        <v>99</v>
      </c>
      <c r="AR1538" t="str">
        <f t="shared" si="779"/>
        <v>Normal</v>
      </c>
      <c r="AS1538">
        <v>70</v>
      </c>
      <c r="AT1538" t="str">
        <f t="shared" si="780"/>
        <v>Normal</v>
      </c>
      <c r="AU1538">
        <v>165</v>
      </c>
      <c r="AV1538" t="str">
        <f t="shared" si="781"/>
        <v>Alto</v>
      </c>
      <c r="AW1538">
        <v>138</v>
      </c>
      <c r="AX1538" t="str">
        <f t="shared" si="782"/>
        <v>Normal</v>
      </c>
      <c r="AY1538">
        <v>4.5999999999999996</v>
      </c>
      <c r="AZ1538" t="str">
        <f t="shared" si="783"/>
        <v>Normal</v>
      </c>
      <c r="BA1538">
        <v>14.7</v>
      </c>
      <c r="BB1538" t="str">
        <f t="shared" ref="BB1538:BB1601" si="794">IF(AND(D1538="M",BA1538&gt;=13.5,BA1538&lt;=17.5),"Normal",IF(AND(D1538="M",BA1538&gt;17.5),"Alta",IF(AND(D1538="F",BA1538&gt;=12,BA1538&lt;=15.5),"Normal",IF(AND(D1538="F",BA1538&gt;15.5),"Alta","Baja"))))</f>
        <v>Normal</v>
      </c>
      <c r="BC1538">
        <v>10.1</v>
      </c>
      <c r="BD1538" t="str">
        <f t="shared" si="784"/>
        <v>Normal</v>
      </c>
      <c r="BE1538">
        <v>3.5</v>
      </c>
      <c r="BF1538" t="str">
        <f t="shared" si="785"/>
        <v>Normal</v>
      </c>
      <c r="BG1538">
        <v>0</v>
      </c>
      <c r="BH1538" t="str">
        <f t="shared" si="786"/>
        <v>No Toma ECA</v>
      </c>
      <c r="BI1538">
        <v>1</v>
      </c>
      <c r="BJ1538" t="str">
        <f t="shared" si="787"/>
        <v>Toma ARB</v>
      </c>
      <c r="BK1538">
        <v>1</v>
      </c>
      <c r="BL1538" t="str">
        <f t="shared" si="788"/>
        <v>Toma diureticos</v>
      </c>
      <c r="BM1538">
        <v>0</v>
      </c>
      <c r="BN1538" t="str">
        <f t="shared" si="789"/>
        <v>No toma estatinas</v>
      </c>
      <c r="BO1538">
        <v>0</v>
      </c>
      <c r="BP1538" t="str">
        <f t="shared" si="790"/>
        <v>Sano</v>
      </c>
      <c r="BQ1538">
        <v>0</v>
      </c>
      <c r="BR1538" t="str">
        <f t="shared" si="791"/>
        <v>Sano</v>
      </c>
    </row>
    <row r="1539" spans="1:70" x14ac:dyDescent="0.25">
      <c r="A1539" t="s">
        <v>1539</v>
      </c>
      <c r="B1539">
        <v>31</v>
      </c>
      <c r="C1539" t="str">
        <f t="shared" ref="C1539:C1602" si="795">IF(AND(B1539&gt;=14,B1539&lt;=26),"Joven",IF(AND(B1539&gt;=27,B1539&lt;=59),"Adulto",IF(B1539&gt;=60,"Adulto Mayor","Niño")))</f>
        <v>Adulto</v>
      </c>
      <c r="D1539" t="s">
        <v>1</v>
      </c>
      <c r="E1539">
        <v>25.7</v>
      </c>
      <c r="F1539" t="str">
        <f t="shared" ref="F1539:F1602" si="796">IF(E1539&lt;18.5,"Bajo peso",IF(AND(E1539&gt;=18.5,E1539&lt;=24.9),"Peso Normal",IF(AND(E1539&gt;=25,E1539&lt;=29.9),"Sobrepeso",IF(AND(E1539&gt;=30,E1539&lt;=34.9),"Obesidad I",IF(AND(E1539&gt;=35,E1539&lt;=39.9),"Obesidad II","Obesidad III")))))</f>
        <v>Sobrepeso</v>
      </c>
      <c r="G1539">
        <v>1</v>
      </c>
      <c r="H1539" t="str">
        <f t="shared" ref="H1539:H1602" si="797">IF(G1539=1,"Tiene herencia","No tiene herencia")</f>
        <v>Tiene herencia</v>
      </c>
      <c r="I1539">
        <v>124</v>
      </c>
      <c r="J1539">
        <v>83</v>
      </c>
      <c r="K1539">
        <v>72</v>
      </c>
      <c r="L1539" t="str">
        <f t="shared" ref="L1539:L1602" si="798">IF(AND(K1539&gt;=60,K1539&lt;=100),"Normal",IF(K1539&gt;100,"Taquicardia","Bradicardia"))</f>
        <v>Normal</v>
      </c>
      <c r="M1539">
        <v>62</v>
      </c>
      <c r="N1539" t="str">
        <f t="shared" ref="N1539:N1602" si="799">IF(M1539&gt;=50,"Normal",IF(AND(M1539&gt;=41,M1539&lt;=49),"Intermedia","Reducida"))</f>
        <v>Normal</v>
      </c>
      <c r="O1539">
        <v>1</v>
      </c>
      <c r="P1539" t="str">
        <f t="shared" ref="P1539:P1602" si="800">IF(O1539=1,"Sin limitaciones",IF(O1539=2,"Ligera limitaciones",IF(O1539=3,"Limitacion marcada","Incapacidad")))</f>
        <v>Sin limitaciones</v>
      </c>
      <c r="Q1539">
        <v>0</v>
      </c>
      <c r="R1539" t="str">
        <f t="shared" ref="R1539:R1602" si="801">IF(Q1539=1,"Tiene cetoacidosis","No tiene cetoacidosis")</f>
        <v>No tiene cetoacidosis</v>
      </c>
      <c r="S1539">
        <v>0</v>
      </c>
      <c r="T1539" t="str">
        <f t="shared" ref="T1539:T1602" si="802">IF(S1539=1,"Tiene Insuficiencia","No tiene Insuficiencia")</f>
        <v>No tiene Insuficiencia</v>
      </c>
      <c r="U1539">
        <v>1</v>
      </c>
      <c r="V1539" t="str">
        <f t="shared" ref="V1539:V1602" si="803">IF(U1539=1,"Hipertenso","Normotenso")</f>
        <v>Hipertenso</v>
      </c>
      <c r="W1539">
        <v>0.7</v>
      </c>
      <c r="X1539" t="str">
        <f t="shared" si="792"/>
        <v>Normal</v>
      </c>
      <c r="Y1539">
        <v>23</v>
      </c>
      <c r="Z1539" t="str">
        <f t="shared" si="793"/>
        <v>Normal</v>
      </c>
      <c r="AA1539">
        <v>111</v>
      </c>
      <c r="AB1539" t="str">
        <f t="shared" ref="AB1539:AB1602" si="804">IF(AA1539&gt;90,"Normal",IF(AND(AA1539&gt;=60,AA1539&lt;=90),"Funcion disminuida",IF(AND(AA1539&gt;=30,AA1539&lt;=59),"Funcion disminuida moderada",IF(AND(AA1539&gt;=15,AA1539&lt;=29),"Dismucion grave",IF(AA1539&lt;15,"Fallo renal","error")))))</f>
        <v>Normal</v>
      </c>
      <c r="AC1539">
        <v>5</v>
      </c>
      <c r="AD1539" t="str">
        <f t="shared" ref="AD1539:AD1602" si="805">IF(AC1539&lt;30,"Normal",IF(AND(AC1539&lt;=30,AC1539&lt;=300),"Microalbuminuria","Proteinuria"))</f>
        <v>Normal</v>
      </c>
      <c r="AE1539">
        <v>3</v>
      </c>
      <c r="AF1539" t="str">
        <f t="shared" ref="AF1539:AF1602" si="806">IF(AE1539&lt;30,"Normal",IF(AND(AE1539&gt;=30,AE1539&lt;=300),"Microalbuminuria","Macroalbuminuria"))</f>
        <v>Normal</v>
      </c>
      <c r="AG1539">
        <v>1919</v>
      </c>
      <c r="AH1539" t="str">
        <f t="shared" ref="AH1539:AH1602" si="807">IF(AND(AG1539&gt;=0,AG1539&lt;=49),"Anuria",IF(AND(AG1539&gt;=50,AG1539&lt;=499),"Oliguria",IF(AND(AG1539&gt;=500,AG1539&lt;=3500),"Poliuria")))</f>
        <v>Poliuria</v>
      </c>
      <c r="AI1539">
        <v>0</v>
      </c>
      <c r="AJ1539" t="str">
        <f t="shared" ref="AJ1539:AJ1602" si="808">IF(AI1539=1,"Diabetico","No Diabetico")</f>
        <v>No Diabetico</v>
      </c>
      <c r="AK1539">
        <v>99</v>
      </c>
      <c r="AL1539" t="str">
        <f t="shared" ref="AL1539:AL1602" si="809">IF(AK1539&lt;100,"Normal",IF(AND(AK1539&gt;=100,AK1539&lt;=125),"Prediabetes","Diabetes"))</f>
        <v>Normal</v>
      </c>
      <c r="AM1539">
        <v>5.0999999999999996</v>
      </c>
      <c r="AN1539" t="str">
        <f t="shared" ref="AN1539:AN1602" si="810">IF(AM1539&lt;5.7,"Normal",IF(AND(AM1539&gt;=5.7,AM1539&lt;=6.4),"Prediabetes","Diabetes"))</f>
        <v>Normal</v>
      </c>
      <c r="AO1539">
        <v>216</v>
      </c>
      <c r="AP1539" t="str">
        <f t="shared" ref="AP1539:AP1602" si="811">IF(AO1539&lt;200,"Normal",IF(AND(AO1539&gt;=200,AO1539&lt;=239),"Alto","Riesgo"))</f>
        <v>Alto</v>
      </c>
      <c r="AQ1539">
        <v>97</v>
      </c>
      <c r="AR1539" t="str">
        <f t="shared" ref="AR1539:AR1602" si="812">IF(AQ1539&lt;100,"Normal",IF(AND(AQ1539&gt;=100,AQ1539&lt;=129),"Casi normal",IF(AND(AQ1539&gt;=130,AQ1539&lt;=159),"Limite alto",IF(AND(AQ1539&gt;=160,AQ1539&lt;=189),"Alto",IF(AQ1539&gt;=190,"Muy alto")))))</f>
        <v>Normal</v>
      </c>
      <c r="AS1539">
        <v>60</v>
      </c>
      <c r="AT1539" t="str">
        <f t="shared" ref="AT1539:AT1602" si="813">IF(AS1539&gt;=60,"Normal","Bajo")</f>
        <v>Normal</v>
      </c>
      <c r="AU1539">
        <v>143</v>
      </c>
      <c r="AV1539" t="str">
        <f t="shared" ref="AV1539:AV1602" si="814">IF(AU1539&lt;=150,"Normal","Alto")</f>
        <v>Normal</v>
      </c>
      <c r="AW1539">
        <v>139</v>
      </c>
      <c r="AX1539" t="str">
        <f t="shared" ref="AX1539:AX1602" si="815">IF(AND(AW1539&gt;=135,AW1539&lt;=145),"Normal",IF(AW1539&gt;145,"Alto","Bajo"))</f>
        <v>Normal</v>
      </c>
      <c r="AY1539">
        <v>4</v>
      </c>
      <c r="AZ1539" t="str">
        <f t="shared" ref="AZ1539:AZ1602" si="816">IF(AND(AY1539&gt;=3.5,AY1539&lt;=5),"Normal",IF(AY1539&gt;5,"Alto","Bajo"))</f>
        <v>Normal</v>
      </c>
      <c r="BA1539">
        <v>13.6</v>
      </c>
      <c r="BB1539" t="str">
        <f t="shared" si="794"/>
        <v>Normal</v>
      </c>
      <c r="BC1539">
        <v>10</v>
      </c>
      <c r="BD1539" t="str">
        <f t="shared" ref="BD1539:BD1602" si="817">IF(AND(BC1539&gt;=8.5,BC1539&lt;=10.5),"Normal",IF(BC1539&gt;10.5,"Alto","Bajo"))</f>
        <v>Normal</v>
      </c>
      <c r="BE1539">
        <v>3.8</v>
      </c>
      <c r="BF1539" t="str">
        <f t="shared" ref="BF1539:BF1602" si="818">IF(AND(BE1539&gt;=2.5,BE1539&lt;=4.5),"Normal",IF(BE1539&gt;4.5,"Alto","Bajo"))</f>
        <v>Normal</v>
      </c>
      <c r="BG1539">
        <v>1</v>
      </c>
      <c r="BH1539" t="str">
        <f t="shared" ref="BH1539:BH1602" si="819">IF(BG1539=1,"Toma ECA","No Toma ECA")</f>
        <v>Toma ECA</v>
      </c>
      <c r="BI1539">
        <v>0</v>
      </c>
      <c r="BJ1539" t="str">
        <f t="shared" ref="BJ1539:BJ1602" si="820">IF(BI1539=1,"Toma ARB","No toma ARB")</f>
        <v>No toma ARB</v>
      </c>
      <c r="BK1539">
        <v>0</v>
      </c>
      <c r="BL1539" t="str">
        <f t="shared" ref="BL1539:BL1602" si="821">IF(BK1539=1,"Toma diureticos","No toma diureticos")</f>
        <v>No toma diureticos</v>
      </c>
      <c r="BM1539">
        <v>0</v>
      </c>
      <c r="BN1539" t="str">
        <f t="shared" ref="BN1539:BN1602" si="822">IF(BM1539=1,"Toma estatinas","No toma estatinas")</f>
        <v>No toma estatinas</v>
      </c>
      <c r="BO1539">
        <v>0</v>
      </c>
      <c r="BP1539" t="str">
        <f t="shared" ref="BP1539:BP1602" si="823">IF(BO1539=1,"Enfermedad renal","Sano")</f>
        <v>Sano</v>
      </c>
      <c r="BQ1539">
        <v>1</v>
      </c>
      <c r="BR1539" t="str">
        <f t="shared" ref="BR1539:BR1602" si="824">IF(BQ1539=1,"Enfermedad cardiovascular","Sano")</f>
        <v>Enfermedad cardiovascular</v>
      </c>
    </row>
    <row r="1540" spans="1:70" x14ac:dyDescent="0.25">
      <c r="A1540" t="s">
        <v>1540</v>
      </c>
      <c r="B1540">
        <v>71</v>
      </c>
      <c r="C1540" t="str">
        <f t="shared" si="795"/>
        <v>Adulto Mayor</v>
      </c>
      <c r="D1540" t="s">
        <v>1</v>
      </c>
      <c r="E1540">
        <v>37.4</v>
      </c>
      <c r="F1540" t="str">
        <f t="shared" si="796"/>
        <v>Obesidad II</v>
      </c>
      <c r="G1540">
        <v>0</v>
      </c>
      <c r="H1540" t="str">
        <f t="shared" si="797"/>
        <v>No tiene herencia</v>
      </c>
      <c r="I1540">
        <v>188</v>
      </c>
      <c r="J1540">
        <v>106</v>
      </c>
      <c r="K1540">
        <v>102</v>
      </c>
      <c r="L1540" t="str">
        <f t="shared" si="798"/>
        <v>Taquicardia</v>
      </c>
      <c r="M1540">
        <v>46</v>
      </c>
      <c r="N1540" t="str">
        <f t="shared" si="799"/>
        <v>Intermedia</v>
      </c>
      <c r="O1540">
        <v>2</v>
      </c>
      <c r="P1540" t="str">
        <f t="shared" si="800"/>
        <v>Ligera limitaciones</v>
      </c>
      <c r="Q1540">
        <v>0</v>
      </c>
      <c r="R1540" t="str">
        <f t="shared" si="801"/>
        <v>No tiene cetoacidosis</v>
      </c>
      <c r="S1540">
        <v>0</v>
      </c>
      <c r="T1540" t="str">
        <f t="shared" si="802"/>
        <v>No tiene Insuficiencia</v>
      </c>
      <c r="U1540">
        <v>1</v>
      </c>
      <c r="V1540" t="str">
        <f t="shared" si="803"/>
        <v>Hipertenso</v>
      </c>
      <c r="W1540">
        <v>3.5</v>
      </c>
      <c r="X1540" t="str">
        <f t="shared" si="792"/>
        <v>Alto</v>
      </c>
      <c r="Y1540">
        <v>108</v>
      </c>
      <c r="Z1540" t="str">
        <f t="shared" si="793"/>
        <v>Riesgo</v>
      </c>
      <c r="AA1540">
        <v>28</v>
      </c>
      <c r="AB1540" t="str">
        <f t="shared" si="804"/>
        <v>Dismucion grave</v>
      </c>
      <c r="AC1540">
        <v>2381</v>
      </c>
      <c r="AD1540" t="str">
        <f t="shared" si="805"/>
        <v>Proteinuria</v>
      </c>
      <c r="AE1540">
        <v>2142</v>
      </c>
      <c r="AF1540" t="str">
        <f t="shared" si="806"/>
        <v>Macroalbuminuria</v>
      </c>
      <c r="AG1540">
        <v>623</v>
      </c>
      <c r="AH1540" t="str">
        <f t="shared" si="807"/>
        <v>Poliuria</v>
      </c>
      <c r="AI1540">
        <v>1</v>
      </c>
      <c r="AJ1540" t="str">
        <f t="shared" si="808"/>
        <v>Diabetico</v>
      </c>
      <c r="AK1540">
        <v>120</v>
      </c>
      <c r="AL1540" t="str">
        <f t="shared" si="809"/>
        <v>Prediabetes</v>
      </c>
      <c r="AM1540">
        <v>8.6</v>
      </c>
      <c r="AN1540" t="str">
        <f t="shared" si="810"/>
        <v>Diabetes</v>
      </c>
      <c r="AO1540">
        <v>239</v>
      </c>
      <c r="AP1540" t="str">
        <f t="shared" si="811"/>
        <v>Alto</v>
      </c>
      <c r="AQ1540">
        <v>192</v>
      </c>
      <c r="AR1540" t="str">
        <f t="shared" si="812"/>
        <v>Muy alto</v>
      </c>
      <c r="AS1540">
        <v>25</v>
      </c>
      <c r="AT1540" t="str">
        <f t="shared" si="813"/>
        <v>Bajo</v>
      </c>
      <c r="AU1540">
        <v>400</v>
      </c>
      <c r="AV1540" t="str">
        <f t="shared" si="814"/>
        <v>Alto</v>
      </c>
      <c r="AW1540">
        <v>125</v>
      </c>
      <c r="AX1540" t="str">
        <f t="shared" si="815"/>
        <v>Bajo</v>
      </c>
      <c r="AY1540">
        <v>6.3</v>
      </c>
      <c r="AZ1540" t="str">
        <f t="shared" si="816"/>
        <v>Alto</v>
      </c>
      <c r="BA1540">
        <v>9.8000000000000007</v>
      </c>
      <c r="BB1540" t="str">
        <f t="shared" si="794"/>
        <v>Baja</v>
      </c>
      <c r="BC1540">
        <v>8.6999999999999993</v>
      </c>
      <c r="BD1540" t="str">
        <f t="shared" si="817"/>
        <v>Normal</v>
      </c>
      <c r="BE1540">
        <v>5</v>
      </c>
      <c r="BF1540" t="str">
        <f t="shared" si="818"/>
        <v>Alto</v>
      </c>
      <c r="BG1540">
        <v>1</v>
      </c>
      <c r="BH1540" t="str">
        <f t="shared" si="819"/>
        <v>Toma ECA</v>
      </c>
      <c r="BI1540">
        <v>1</v>
      </c>
      <c r="BJ1540" t="str">
        <f t="shared" si="820"/>
        <v>Toma ARB</v>
      </c>
      <c r="BK1540">
        <v>0</v>
      </c>
      <c r="BL1540" t="str">
        <f t="shared" si="821"/>
        <v>No toma diureticos</v>
      </c>
      <c r="BM1540">
        <v>1</v>
      </c>
      <c r="BN1540" t="str">
        <f t="shared" si="822"/>
        <v>Toma estatinas</v>
      </c>
      <c r="BO1540">
        <v>1</v>
      </c>
      <c r="BP1540" t="str">
        <f t="shared" si="823"/>
        <v>Enfermedad renal</v>
      </c>
      <c r="BQ1540">
        <v>1</v>
      </c>
      <c r="BR1540" t="str">
        <f t="shared" si="824"/>
        <v>Enfermedad cardiovascular</v>
      </c>
    </row>
    <row r="1541" spans="1:70" x14ac:dyDescent="0.25">
      <c r="A1541" t="s">
        <v>1541</v>
      </c>
      <c r="B1541">
        <v>51</v>
      </c>
      <c r="C1541" t="str">
        <f t="shared" si="795"/>
        <v>Adulto</v>
      </c>
      <c r="D1541" t="s">
        <v>6</v>
      </c>
      <c r="E1541">
        <v>22.3</v>
      </c>
      <c r="F1541" t="str">
        <f t="shared" si="796"/>
        <v>Peso Normal</v>
      </c>
      <c r="G1541">
        <v>0</v>
      </c>
      <c r="H1541" t="str">
        <f t="shared" si="797"/>
        <v>No tiene herencia</v>
      </c>
      <c r="I1541">
        <v>124</v>
      </c>
      <c r="J1541">
        <v>79</v>
      </c>
      <c r="K1541">
        <v>69</v>
      </c>
      <c r="L1541" t="str">
        <f t="shared" si="798"/>
        <v>Normal</v>
      </c>
      <c r="M1541">
        <v>54</v>
      </c>
      <c r="N1541" t="str">
        <f t="shared" si="799"/>
        <v>Normal</v>
      </c>
      <c r="O1541">
        <v>1</v>
      </c>
      <c r="P1541" t="str">
        <f t="shared" si="800"/>
        <v>Sin limitaciones</v>
      </c>
      <c r="Q1541">
        <v>0</v>
      </c>
      <c r="R1541" t="str">
        <f t="shared" si="801"/>
        <v>No tiene cetoacidosis</v>
      </c>
      <c r="S1541">
        <v>0</v>
      </c>
      <c r="T1541" t="str">
        <f t="shared" si="802"/>
        <v>No tiene Insuficiencia</v>
      </c>
      <c r="U1541">
        <v>1</v>
      </c>
      <c r="V1541" t="str">
        <f t="shared" si="803"/>
        <v>Hipertenso</v>
      </c>
      <c r="W1541">
        <v>0.7</v>
      </c>
      <c r="X1541" t="str">
        <f t="shared" si="792"/>
        <v>Normal</v>
      </c>
      <c r="Y1541">
        <v>19</v>
      </c>
      <c r="Z1541" t="str">
        <f t="shared" si="793"/>
        <v>Normal</v>
      </c>
      <c r="AA1541">
        <v>64</v>
      </c>
      <c r="AB1541" t="str">
        <f t="shared" si="804"/>
        <v>Funcion disminuida</v>
      </c>
      <c r="AC1541">
        <v>18</v>
      </c>
      <c r="AD1541" t="str">
        <f t="shared" si="805"/>
        <v>Normal</v>
      </c>
      <c r="AE1541">
        <v>14</v>
      </c>
      <c r="AF1541" t="str">
        <f t="shared" si="806"/>
        <v>Normal</v>
      </c>
      <c r="AG1541">
        <v>2434</v>
      </c>
      <c r="AH1541" t="str">
        <f t="shared" si="807"/>
        <v>Poliuria</v>
      </c>
      <c r="AI1541">
        <v>0</v>
      </c>
      <c r="AJ1541" t="str">
        <f t="shared" si="808"/>
        <v>No Diabetico</v>
      </c>
      <c r="AK1541">
        <v>123</v>
      </c>
      <c r="AL1541" t="str">
        <f t="shared" si="809"/>
        <v>Prediabetes</v>
      </c>
      <c r="AM1541">
        <v>6.4</v>
      </c>
      <c r="AN1541" t="str">
        <f t="shared" si="810"/>
        <v>Prediabetes</v>
      </c>
      <c r="AO1541">
        <v>150</v>
      </c>
      <c r="AP1541" t="str">
        <f t="shared" si="811"/>
        <v>Normal</v>
      </c>
      <c r="AQ1541">
        <v>103</v>
      </c>
      <c r="AR1541" t="str">
        <f t="shared" si="812"/>
        <v>Casi normal</v>
      </c>
      <c r="AS1541">
        <v>51</v>
      </c>
      <c r="AT1541" t="str">
        <f t="shared" si="813"/>
        <v>Bajo</v>
      </c>
      <c r="AU1541">
        <v>141</v>
      </c>
      <c r="AV1541" t="str">
        <f t="shared" si="814"/>
        <v>Normal</v>
      </c>
      <c r="AW1541">
        <v>143</v>
      </c>
      <c r="AX1541" t="str">
        <f t="shared" si="815"/>
        <v>Normal</v>
      </c>
      <c r="AY1541">
        <v>4.7</v>
      </c>
      <c r="AZ1541" t="str">
        <f t="shared" si="816"/>
        <v>Normal</v>
      </c>
      <c r="BA1541">
        <v>14.5</v>
      </c>
      <c r="BB1541" t="str">
        <f t="shared" si="794"/>
        <v>Normal</v>
      </c>
      <c r="BC1541">
        <v>8.9</v>
      </c>
      <c r="BD1541" t="str">
        <f t="shared" si="817"/>
        <v>Normal</v>
      </c>
      <c r="BE1541">
        <v>3.2</v>
      </c>
      <c r="BF1541" t="str">
        <f t="shared" si="818"/>
        <v>Normal</v>
      </c>
      <c r="BG1541">
        <v>1</v>
      </c>
      <c r="BH1541" t="str">
        <f t="shared" si="819"/>
        <v>Toma ECA</v>
      </c>
      <c r="BI1541">
        <v>0</v>
      </c>
      <c r="BJ1541" t="str">
        <f t="shared" si="820"/>
        <v>No toma ARB</v>
      </c>
      <c r="BK1541">
        <v>1</v>
      </c>
      <c r="BL1541" t="str">
        <f t="shared" si="821"/>
        <v>Toma diureticos</v>
      </c>
      <c r="BM1541">
        <v>1</v>
      </c>
      <c r="BN1541" t="str">
        <f t="shared" si="822"/>
        <v>Toma estatinas</v>
      </c>
      <c r="BO1541">
        <v>0</v>
      </c>
      <c r="BP1541" t="str">
        <f t="shared" si="823"/>
        <v>Sano</v>
      </c>
      <c r="BQ1541">
        <v>1</v>
      </c>
      <c r="BR1541" t="str">
        <f t="shared" si="824"/>
        <v>Enfermedad cardiovascular</v>
      </c>
    </row>
    <row r="1542" spans="1:70" x14ac:dyDescent="0.25">
      <c r="A1542" t="s">
        <v>1542</v>
      </c>
      <c r="B1542">
        <v>72</v>
      </c>
      <c r="C1542" t="str">
        <f t="shared" si="795"/>
        <v>Adulto Mayor</v>
      </c>
      <c r="D1542" t="s">
        <v>1</v>
      </c>
      <c r="E1542">
        <v>35.799999999999997</v>
      </c>
      <c r="F1542" t="str">
        <f t="shared" si="796"/>
        <v>Obesidad II</v>
      </c>
      <c r="G1542">
        <v>0</v>
      </c>
      <c r="H1542" t="str">
        <f t="shared" si="797"/>
        <v>No tiene herencia</v>
      </c>
      <c r="I1542">
        <v>165</v>
      </c>
      <c r="J1542">
        <v>103</v>
      </c>
      <c r="K1542">
        <v>88</v>
      </c>
      <c r="L1542" t="str">
        <f t="shared" si="798"/>
        <v>Normal</v>
      </c>
      <c r="M1542">
        <v>43</v>
      </c>
      <c r="N1542" t="str">
        <f t="shared" si="799"/>
        <v>Intermedia</v>
      </c>
      <c r="O1542">
        <v>4</v>
      </c>
      <c r="P1542" t="str">
        <f t="shared" si="800"/>
        <v>Incapacidad</v>
      </c>
      <c r="Q1542">
        <v>0</v>
      </c>
      <c r="R1542" t="str">
        <f t="shared" si="801"/>
        <v>No tiene cetoacidosis</v>
      </c>
      <c r="S1542">
        <v>0</v>
      </c>
      <c r="T1542" t="str">
        <f t="shared" si="802"/>
        <v>No tiene Insuficiencia</v>
      </c>
      <c r="U1542">
        <v>1</v>
      </c>
      <c r="V1542" t="str">
        <f t="shared" si="803"/>
        <v>Hipertenso</v>
      </c>
      <c r="W1542">
        <v>3.3</v>
      </c>
      <c r="X1542" t="str">
        <f t="shared" si="792"/>
        <v>Alto</v>
      </c>
      <c r="Y1542">
        <v>58</v>
      </c>
      <c r="Z1542" t="str">
        <f t="shared" si="793"/>
        <v>Elevado</v>
      </c>
      <c r="AA1542">
        <v>38</v>
      </c>
      <c r="AB1542" t="str">
        <f t="shared" si="804"/>
        <v>Funcion disminuida moderada</v>
      </c>
      <c r="AC1542">
        <v>2645</v>
      </c>
      <c r="AD1542" t="str">
        <f t="shared" si="805"/>
        <v>Proteinuria</v>
      </c>
      <c r="AE1542">
        <v>2380</v>
      </c>
      <c r="AF1542" t="str">
        <f t="shared" si="806"/>
        <v>Macroalbuminuria</v>
      </c>
      <c r="AG1542">
        <v>313</v>
      </c>
      <c r="AH1542" t="str">
        <f t="shared" si="807"/>
        <v>Oliguria</v>
      </c>
      <c r="AI1542">
        <v>0</v>
      </c>
      <c r="AJ1542" t="str">
        <f t="shared" si="808"/>
        <v>No Diabetico</v>
      </c>
      <c r="AK1542">
        <v>166</v>
      </c>
      <c r="AL1542" t="str">
        <f t="shared" si="809"/>
        <v>Diabetes</v>
      </c>
      <c r="AM1542">
        <v>10.7</v>
      </c>
      <c r="AN1542" t="str">
        <f t="shared" si="810"/>
        <v>Diabetes</v>
      </c>
      <c r="AO1542">
        <v>221</v>
      </c>
      <c r="AP1542" t="str">
        <f t="shared" si="811"/>
        <v>Alto</v>
      </c>
      <c r="AQ1542">
        <v>178</v>
      </c>
      <c r="AR1542" t="str">
        <f t="shared" si="812"/>
        <v>Alto</v>
      </c>
      <c r="AS1542">
        <v>45</v>
      </c>
      <c r="AT1542" t="str">
        <f t="shared" si="813"/>
        <v>Bajo</v>
      </c>
      <c r="AU1542">
        <v>342</v>
      </c>
      <c r="AV1542" t="str">
        <f t="shared" si="814"/>
        <v>Alto</v>
      </c>
      <c r="AW1542">
        <v>136</v>
      </c>
      <c r="AX1542" t="str">
        <f t="shared" si="815"/>
        <v>Normal</v>
      </c>
      <c r="AY1542">
        <v>5.0999999999999996</v>
      </c>
      <c r="AZ1542" t="str">
        <f t="shared" si="816"/>
        <v>Alto</v>
      </c>
      <c r="BA1542">
        <v>7.5</v>
      </c>
      <c r="BB1542" t="str">
        <f t="shared" si="794"/>
        <v>Baja</v>
      </c>
      <c r="BC1542">
        <v>8.9</v>
      </c>
      <c r="BD1542" t="str">
        <f t="shared" si="817"/>
        <v>Normal</v>
      </c>
      <c r="BE1542">
        <v>4.7</v>
      </c>
      <c r="BF1542" t="str">
        <f t="shared" si="818"/>
        <v>Alto</v>
      </c>
      <c r="BG1542">
        <v>1</v>
      </c>
      <c r="BH1542" t="str">
        <f t="shared" si="819"/>
        <v>Toma ECA</v>
      </c>
      <c r="BI1542">
        <v>0</v>
      </c>
      <c r="BJ1542" t="str">
        <f t="shared" si="820"/>
        <v>No toma ARB</v>
      </c>
      <c r="BK1542">
        <v>1</v>
      </c>
      <c r="BL1542" t="str">
        <f t="shared" si="821"/>
        <v>Toma diureticos</v>
      </c>
      <c r="BM1542">
        <v>0</v>
      </c>
      <c r="BN1542" t="str">
        <f t="shared" si="822"/>
        <v>No toma estatinas</v>
      </c>
      <c r="BO1542">
        <v>1</v>
      </c>
      <c r="BP1542" t="str">
        <f t="shared" si="823"/>
        <v>Enfermedad renal</v>
      </c>
      <c r="BQ1542">
        <v>1</v>
      </c>
      <c r="BR1542" t="str">
        <f t="shared" si="824"/>
        <v>Enfermedad cardiovascular</v>
      </c>
    </row>
    <row r="1543" spans="1:70" x14ac:dyDescent="0.25">
      <c r="A1543" t="s">
        <v>1543</v>
      </c>
      <c r="B1543">
        <v>37</v>
      </c>
      <c r="C1543" t="str">
        <f t="shared" si="795"/>
        <v>Adulto</v>
      </c>
      <c r="D1543" t="s">
        <v>6</v>
      </c>
      <c r="E1543">
        <v>28.2</v>
      </c>
      <c r="F1543" t="str">
        <f t="shared" si="796"/>
        <v>Sobrepeso</v>
      </c>
      <c r="G1543">
        <v>0</v>
      </c>
      <c r="H1543" t="str">
        <f t="shared" si="797"/>
        <v>No tiene herencia</v>
      </c>
      <c r="I1543">
        <v>104</v>
      </c>
      <c r="J1543">
        <v>73</v>
      </c>
      <c r="K1543">
        <v>70</v>
      </c>
      <c r="L1543" t="str">
        <f t="shared" si="798"/>
        <v>Normal</v>
      </c>
      <c r="M1543">
        <v>51</v>
      </c>
      <c r="N1543" t="str">
        <f t="shared" si="799"/>
        <v>Normal</v>
      </c>
      <c r="O1543">
        <v>1</v>
      </c>
      <c r="P1543" t="str">
        <f t="shared" si="800"/>
        <v>Sin limitaciones</v>
      </c>
      <c r="Q1543">
        <v>0</v>
      </c>
      <c r="R1543" t="str">
        <f t="shared" si="801"/>
        <v>No tiene cetoacidosis</v>
      </c>
      <c r="S1543">
        <v>0</v>
      </c>
      <c r="T1543" t="str">
        <f t="shared" si="802"/>
        <v>No tiene Insuficiencia</v>
      </c>
      <c r="U1543">
        <v>0</v>
      </c>
      <c r="V1543" t="str">
        <f t="shared" si="803"/>
        <v>Normotenso</v>
      </c>
      <c r="W1543">
        <v>0.8</v>
      </c>
      <c r="X1543" t="str">
        <f t="shared" si="792"/>
        <v>Normal</v>
      </c>
      <c r="Y1543">
        <v>36</v>
      </c>
      <c r="Z1543" t="str">
        <f t="shared" si="793"/>
        <v>Normal</v>
      </c>
      <c r="AA1543">
        <v>91</v>
      </c>
      <c r="AB1543" t="str">
        <f t="shared" si="804"/>
        <v>Normal</v>
      </c>
      <c r="AC1543">
        <v>6</v>
      </c>
      <c r="AD1543" t="str">
        <f t="shared" si="805"/>
        <v>Normal</v>
      </c>
      <c r="AE1543">
        <v>4</v>
      </c>
      <c r="AF1543" t="str">
        <f t="shared" si="806"/>
        <v>Normal</v>
      </c>
      <c r="AG1543">
        <v>2378</v>
      </c>
      <c r="AH1543" t="str">
        <f t="shared" si="807"/>
        <v>Poliuria</v>
      </c>
      <c r="AI1543">
        <v>0</v>
      </c>
      <c r="AJ1543" t="str">
        <f t="shared" si="808"/>
        <v>No Diabetico</v>
      </c>
      <c r="AK1543">
        <v>107</v>
      </c>
      <c r="AL1543" t="str">
        <f t="shared" si="809"/>
        <v>Prediabetes</v>
      </c>
      <c r="AM1543">
        <v>5.2</v>
      </c>
      <c r="AN1543" t="str">
        <f t="shared" si="810"/>
        <v>Normal</v>
      </c>
      <c r="AO1543">
        <v>160</v>
      </c>
      <c r="AP1543" t="str">
        <f t="shared" si="811"/>
        <v>Normal</v>
      </c>
      <c r="AQ1543">
        <v>102</v>
      </c>
      <c r="AR1543" t="str">
        <f t="shared" si="812"/>
        <v>Casi normal</v>
      </c>
      <c r="AS1543">
        <v>62</v>
      </c>
      <c r="AT1543" t="str">
        <f t="shared" si="813"/>
        <v>Normal</v>
      </c>
      <c r="AU1543">
        <v>105</v>
      </c>
      <c r="AV1543" t="str">
        <f t="shared" si="814"/>
        <v>Normal</v>
      </c>
      <c r="AW1543">
        <v>139</v>
      </c>
      <c r="AX1543" t="str">
        <f t="shared" si="815"/>
        <v>Normal</v>
      </c>
      <c r="AY1543">
        <v>4.7</v>
      </c>
      <c r="AZ1543" t="str">
        <f t="shared" si="816"/>
        <v>Normal</v>
      </c>
      <c r="BA1543">
        <v>14.8</v>
      </c>
      <c r="BB1543" t="str">
        <f t="shared" si="794"/>
        <v>Normal</v>
      </c>
      <c r="BC1543">
        <v>10.3</v>
      </c>
      <c r="BD1543" t="str">
        <f t="shared" si="817"/>
        <v>Normal</v>
      </c>
      <c r="BE1543">
        <v>3.2</v>
      </c>
      <c r="BF1543" t="str">
        <f t="shared" si="818"/>
        <v>Normal</v>
      </c>
      <c r="BG1543">
        <v>0</v>
      </c>
      <c r="BH1543" t="str">
        <f t="shared" si="819"/>
        <v>No Toma ECA</v>
      </c>
      <c r="BI1543">
        <v>0</v>
      </c>
      <c r="BJ1543" t="str">
        <f t="shared" si="820"/>
        <v>No toma ARB</v>
      </c>
      <c r="BK1543">
        <v>0</v>
      </c>
      <c r="BL1543" t="str">
        <f t="shared" si="821"/>
        <v>No toma diureticos</v>
      </c>
      <c r="BM1543">
        <v>1</v>
      </c>
      <c r="BN1543" t="str">
        <f t="shared" si="822"/>
        <v>Toma estatinas</v>
      </c>
      <c r="BO1543">
        <v>0</v>
      </c>
      <c r="BP1543" t="str">
        <f t="shared" si="823"/>
        <v>Sano</v>
      </c>
      <c r="BQ1543">
        <v>0</v>
      </c>
      <c r="BR1543" t="str">
        <f t="shared" si="824"/>
        <v>Sano</v>
      </c>
    </row>
    <row r="1544" spans="1:70" x14ac:dyDescent="0.25">
      <c r="A1544" t="s">
        <v>1544</v>
      </c>
      <c r="B1544">
        <v>69</v>
      </c>
      <c r="C1544" t="str">
        <f t="shared" si="795"/>
        <v>Adulto Mayor</v>
      </c>
      <c r="D1544" t="s">
        <v>1</v>
      </c>
      <c r="E1544">
        <v>19.600000000000001</v>
      </c>
      <c r="F1544" t="str">
        <f t="shared" si="796"/>
        <v>Peso Normal</v>
      </c>
      <c r="G1544">
        <v>0</v>
      </c>
      <c r="H1544" t="str">
        <f t="shared" si="797"/>
        <v>No tiene herencia</v>
      </c>
      <c r="I1544">
        <v>123</v>
      </c>
      <c r="J1544">
        <v>81</v>
      </c>
      <c r="K1544">
        <v>60</v>
      </c>
      <c r="L1544" t="str">
        <f t="shared" si="798"/>
        <v>Normal</v>
      </c>
      <c r="M1544">
        <v>62</v>
      </c>
      <c r="N1544" t="str">
        <f t="shared" si="799"/>
        <v>Normal</v>
      </c>
      <c r="O1544">
        <v>1</v>
      </c>
      <c r="P1544" t="str">
        <f t="shared" si="800"/>
        <v>Sin limitaciones</v>
      </c>
      <c r="Q1544">
        <v>0</v>
      </c>
      <c r="R1544" t="str">
        <f t="shared" si="801"/>
        <v>No tiene cetoacidosis</v>
      </c>
      <c r="S1544">
        <v>0</v>
      </c>
      <c r="T1544" t="str">
        <f t="shared" si="802"/>
        <v>No tiene Insuficiencia</v>
      </c>
      <c r="U1544">
        <v>0</v>
      </c>
      <c r="V1544" t="str">
        <f t="shared" si="803"/>
        <v>Normotenso</v>
      </c>
      <c r="W1544">
        <v>1.2</v>
      </c>
      <c r="X1544" t="str">
        <f t="shared" si="792"/>
        <v>Normal</v>
      </c>
      <c r="Y1544">
        <v>29</v>
      </c>
      <c r="Z1544" t="str">
        <f t="shared" si="793"/>
        <v>Normal</v>
      </c>
      <c r="AA1544">
        <v>103</v>
      </c>
      <c r="AB1544" t="str">
        <f t="shared" si="804"/>
        <v>Normal</v>
      </c>
      <c r="AC1544">
        <v>28</v>
      </c>
      <c r="AD1544" t="str">
        <f t="shared" si="805"/>
        <v>Normal</v>
      </c>
      <c r="AE1544">
        <v>22</v>
      </c>
      <c r="AF1544" t="str">
        <f t="shared" si="806"/>
        <v>Normal</v>
      </c>
      <c r="AG1544">
        <v>1935</v>
      </c>
      <c r="AH1544" t="str">
        <f t="shared" si="807"/>
        <v>Poliuria</v>
      </c>
      <c r="AI1544">
        <v>1</v>
      </c>
      <c r="AJ1544" t="str">
        <f t="shared" si="808"/>
        <v>Diabetico</v>
      </c>
      <c r="AK1544">
        <v>94</v>
      </c>
      <c r="AL1544" t="str">
        <f t="shared" si="809"/>
        <v>Normal</v>
      </c>
      <c r="AM1544">
        <v>5</v>
      </c>
      <c r="AN1544" t="str">
        <f t="shared" si="810"/>
        <v>Normal</v>
      </c>
      <c r="AO1544">
        <v>174</v>
      </c>
      <c r="AP1544" t="str">
        <f t="shared" si="811"/>
        <v>Normal</v>
      </c>
      <c r="AQ1544">
        <v>118</v>
      </c>
      <c r="AR1544" t="str">
        <f t="shared" si="812"/>
        <v>Casi normal</v>
      </c>
      <c r="AS1544">
        <v>40</v>
      </c>
      <c r="AT1544" t="str">
        <f t="shared" si="813"/>
        <v>Bajo</v>
      </c>
      <c r="AU1544">
        <v>108</v>
      </c>
      <c r="AV1544" t="str">
        <f t="shared" si="814"/>
        <v>Normal</v>
      </c>
      <c r="AW1544">
        <v>144</v>
      </c>
      <c r="AX1544" t="str">
        <f t="shared" si="815"/>
        <v>Normal</v>
      </c>
      <c r="AY1544">
        <v>4</v>
      </c>
      <c r="AZ1544" t="str">
        <f t="shared" si="816"/>
        <v>Normal</v>
      </c>
      <c r="BA1544">
        <v>13.4</v>
      </c>
      <c r="BB1544" t="str">
        <f t="shared" si="794"/>
        <v>Baja</v>
      </c>
      <c r="BC1544">
        <v>10.3</v>
      </c>
      <c r="BD1544" t="str">
        <f t="shared" si="817"/>
        <v>Normal</v>
      </c>
      <c r="BE1544">
        <v>4.5</v>
      </c>
      <c r="BF1544" t="str">
        <f t="shared" si="818"/>
        <v>Normal</v>
      </c>
      <c r="BG1544">
        <v>0</v>
      </c>
      <c r="BH1544" t="str">
        <f t="shared" si="819"/>
        <v>No Toma ECA</v>
      </c>
      <c r="BI1544">
        <v>0</v>
      </c>
      <c r="BJ1544" t="str">
        <f t="shared" si="820"/>
        <v>No toma ARB</v>
      </c>
      <c r="BK1544">
        <v>0</v>
      </c>
      <c r="BL1544" t="str">
        <f t="shared" si="821"/>
        <v>No toma diureticos</v>
      </c>
      <c r="BM1544">
        <v>0</v>
      </c>
      <c r="BN1544" t="str">
        <f t="shared" si="822"/>
        <v>No toma estatinas</v>
      </c>
      <c r="BO1544">
        <v>0</v>
      </c>
      <c r="BP1544" t="str">
        <f t="shared" si="823"/>
        <v>Sano</v>
      </c>
      <c r="BQ1544">
        <v>0</v>
      </c>
      <c r="BR1544" t="str">
        <f t="shared" si="824"/>
        <v>Sano</v>
      </c>
    </row>
    <row r="1545" spans="1:70" x14ac:dyDescent="0.25">
      <c r="A1545" t="s">
        <v>1545</v>
      </c>
      <c r="B1545">
        <v>54</v>
      </c>
      <c r="C1545" t="str">
        <f t="shared" si="795"/>
        <v>Adulto</v>
      </c>
      <c r="D1545" t="s">
        <v>6</v>
      </c>
      <c r="E1545">
        <v>29.4</v>
      </c>
      <c r="F1545" t="str">
        <f t="shared" si="796"/>
        <v>Sobrepeso</v>
      </c>
      <c r="G1545">
        <v>1</v>
      </c>
      <c r="H1545" t="str">
        <f t="shared" si="797"/>
        <v>Tiene herencia</v>
      </c>
      <c r="I1545">
        <v>178</v>
      </c>
      <c r="J1545">
        <v>101</v>
      </c>
      <c r="K1545">
        <v>88</v>
      </c>
      <c r="L1545" t="str">
        <f t="shared" si="798"/>
        <v>Normal</v>
      </c>
      <c r="M1545">
        <v>40</v>
      </c>
      <c r="N1545" t="str">
        <f t="shared" si="799"/>
        <v>Reducida</v>
      </c>
      <c r="O1545">
        <v>2</v>
      </c>
      <c r="P1545" t="str">
        <f t="shared" si="800"/>
        <v>Ligera limitaciones</v>
      </c>
      <c r="Q1545">
        <v>0</v>
      </c>
      <c r="R1545" t="str">
        <f t="shared" si="801"/>
        <v>No tiene cetoacidosis</v>
      </c>
      <c r="S1545">
        <v>1</v>
      </c>
      <c r="T1545" t="str">
        <f t="shared" si="802"/>
        <v>Tiene Insuficiencia</v>
      </c>
      <c r="U1545">
        <v>1</v>
      </c>
      <c r="V1545" t="str">
        <f t="shared" si="803"/>
        <v>Hipertenso</v>
      </c>
      <c r="W1545">
        <v>4</v>
      </c>
      <c r="X1545" t="str">
        <f t="shared" si="792"/>
        <v>Alto</v>
      </c>
      <c r="Y1545">
        <v>97</v>
      </c>
      <c r="Z1545" t="str">
        <f t="shared" si="793"/>
        <v>Elevado</v>
      </c>
      <c r="AA1545">
        <v>30</v>
      </c>
      <c r="AB1545" t="str">
        <f t="shared" si="804"/>
        <v>Funcion disminuida moderada</v>
      </c>
      <c r="AC1545">
        <v>1361</v>
      </c>
      <c r="AD1545" t="str">
        <f t="shared" si="805"/>
        <v>Proteinuria</v>
      </c>
      <c r="AE1545">
        <v>1224</v>
      </c>
      <c r="AF1545" t="str">
        <f t="shared" si="806"/>
        <v>Macroalbuminuria</v>
      </c>
      <c r="AG1545">
        <v>782</v>
      </c>
      <c r="AH1545" t="str">
        <f t="shared" si="807"/>
        <v>Poliuria</v>
      </c>
      <c r="AI1545">
        <v>1</v>
      </c>
      <c r="AJ1545" t="str">
        <f t="shared" si="808"/>
        <v>Diabetico</v>
      </c>
      <c r="AK1545">
        <v>162</v>
      </c>
      <c r="AL1545" t="str">
        <f t="shared" si="809"/>
        <v>Diabetes</v>
      </c>
      <c r="AM1545">
        <v>7.3</v>
      </c>
      <c r="AN1545" t="str">
        <f t="shared" si="810"/>
        <v>Diabetes</v>
      </c>
      <c r="AO1545">
        <v>243</v>
      </c>
      <c r="AP1545" t="str">
        <f t="shared" si="811"/>
        <v>Riesgo</v>
      </c>
      <c r="AQ1545">
        <v>213</v>
      </c>
      <c r="AR1545" t="str">
        <f t="shared" si="812"/>
        <v>Muy alto</v>
      </c>
      <c r="AS1545">
        <v>31</v>
      </c>
      <c r="AT1545" t="str">
        <f t="shared" si="813"/>
        <v>Bajo</v>
      </c>
      <c r="AU1545">
        <v>333</v>
      </c>
      <c r="AV1545" t="str">
        <f t="shared" si="814"/>
        <v>Alto</v>
      </c>
      <c r="AW1545">
        <v>138</v>
      </c>
      <c r="AX1545" t="str">
        <f t="shared" si="815"/>
        <v>Normal</v>
      </c>
      <c r="AY1545">
        <v>6</v>
      </c>
      <c r="AZ1545" t="str">
        <f t="shared" si="816"/>
        <v>Alto</v>
      </c>
      <c r="BA1545">
        <v>8.4</v>
      </c>
      <c r="BB1545" t="str">
        <f t="shared" si="794"/>
        <v>Baja</v>
      </c>
      <c r="BC1545">
        <v>8.1999999999999993</v>
      </c>
      <c r="BD1545" t="str">
        <f t="shared" si="817"/>
        <v>Bajo</v>
      </c>
      <c r="BE1545">
        <v>6.9</v>
      </c>
      <c r="BF1545" t="str">
        <f t="shared" si="818"/>
        <v>Alto</v>
      </c>
      <c r="BG1545">
        <v>1</v>
      </c>
      <c r="BH1545" t="str">
        <f t="shared" si="819"/>
        <v>Toma ECA</v>
      </c>
      <c r="BI1545">
        <v>0</v>
      </c>
      <c r="BJ1545" t="str">
        <f t="shared" si="820"/>
        <v>No toma ARB</v>
      </c>
      <c r="BK1545">
        <v>1</v>
      </c>
      <c r="BL1545" t="str">
        <f t="shared" si="821"/>
        <v>Toma diureticos</v>
      </c>
      <c r="BM1545">
        <v>0</v>
      </c>
      <c r="BN1545" t="str">
        <f t="shared" si="822"/>
        <v>No toma estatinas</v>
      </c>
      <c r="BO1545">
        <v>1</v>
      </c>
      <c r="BP1545" t="str">
        <f t="shared" si="823"/>
        <v>Enfermedad renal</v>
      </c>
      <c r="BQ1545">
        <v>1</v>
      </c>
      <c r="BR1545" t="str">
        <f t="shared" si="824"/>
        <v>Enfermedad cardiovascular</v>
      </c>
    </row>
    <row r="1546" spans="1:70" x14ac:dyDescent="0.25">
      <c r="A1546" t="s">
        <v>1546</v>
      </c>
      <c r="B1546">
        <v>63</v>
      </c>
      <c r="C1546" t="str">
        <f t="shared" si="795"/>
        <v>Adulto Mayor</v>
      </c>
      <c r="D1546" t="s">
        <v>6</v>
      </c>
      <c r="E1546">
        <v>27.7</v>
      </c>
      <c r="F1546" t="str">
        <f t="shared" si="796"/>
        <v>Sobrepeso</v>
      </c>
      <c r="G1546">
        <v>0</v>
      </c>
      <c r="H1546" t="str">
        <f t="shared" si="797"/>
        <v>No tiene herencia</v>
      </c>
      <c r="I1546">
        <v>147</v>
      </c>
      <c r="J1546">
        <v>94</v>
      </c>
      <c r="K1546">
        <v>95</v>
      </c>
      <c r="L1546" t="str">
        <f t="shared" si="798"/>
        <v>Normal</v>
      </c>
      <c r="M1546">
        <v>44</v>
      </c>
      <c r="N1546" t="str">
        <f t="shared" si="799"/>
        <v>Intermedia</v>
      </c>
      <c r="O1546">
        <v>2</v>
      </c>
      <c r="P1546" t="str">
        <f t="shared" si="800"/>
        <v>Ligera limitaciones</v>
      </c>
      <c r="Q1546">
        <v>1</v>
      </c>
      <c r="R1546" t="str">
        <f t="shared" si="801"/>
        <v>Tiene cetoacidosis</v>
      </c>
      <c r="S1546">
        <v>1</v>
      </c>
      <c r="T1546" t="str">
        <f t="shared" si="802"/>
        <v>Tiene Insuficiencia</v>
      </c>
      <c r="U1546">
        <v>1</v>
      </c>
      <c r="V1546" t="str">
        <f t="shared" si="803"/>
        <v>Hipertenso</v>
      </c>
      <c r="W1546">
        <v>2.6</v>
      </c>
      <c r="X1546" t="str">
        <f t="shared" si="792"/>
        <v>Alto</v>
      </c>
      <c r="Y1546">
        <v>115</v>
      </c>
      <c r="Z1546" t="str">
        <f t="shared" si="793"/>
        <v>Riesgo</v>
      </c>
      <c r="AA1546">
        <v>34</v>
      </c>
      <c r="AB1546" t="str">
        <f t="shared" si="804"/>
        <v>Funcion disminuida moderada</v>
      </c>
      <c r="AC1546">
        <v>926</v>
      </c>
      <c r="AD1546" t="str">
        <f t="shared" si="805"/>
        <v>Proteinuria</v>
      </c>
      <c r="AE1546">
        <v>648</v>
      </c>
      <c r="AF1546" t="str">
        <f t="shared" si="806"/>
        <v>Macroalbuminuria</v>
      </c>
      <c r="AG1546">
        <v>723</v>
      </c>
      <c r="AH1546" t="str">
        <f t="shared" si="807"/>
        <v>Poliuria</v>
      </c>
      <c r="AI1546">
        <v>1</v>
      </c>
      <c r="AJ1546" t="str">
        <f t="shared" si="808"/>
        <v>Diabetico</v>
      </c>
      <c r="AK1546">
        <v>170</v>
      </c>
      <c r="AL1546" t="str">
        <f t="shared" si="809"/>
        <v>Diabetes</v>
      </c>
      <c r="AM1546">
        <v>7</v>
      </c>
      <c r="AN1546" t="str">
        <f t="shared" si="810"/>
        <v>Diabetes</v>
      </c>
      <c r="AO1546">
        <v>275</v>
      </c>
      <c r="AP1546" t="str">
        <f t="shared" si="811"/>
        <v>Riesgo</v>
      </c>
      <c r="AQ1546">
        <v>149</v>
      </c>
      <c r="AR1546" t="str">
        <f t="shared" si="812"/>
        <v>Limite alto</v>
      </c>
      <c r="AS1546">
        <v>26</v>
      </c>
      <c r="AT1546" t="str">
        <f t="shared" si="813"/>
        <v>Bajo</v>
      </c>
      <c r="AU1546">
        <v>190</v>
      </c>
      <c r="AV1546" t="str">
        <f t="shared" si="814"/>
        <v>Alto</v>
      </c>
      <c r="AW1546">
        <v>128</v>
      </c>
      <c r="AX1546" t="str">
        <f t="shared" si="815"/>
        <v>Bajo</v>
      </c>
      <c r="AY1546">
        <v>6.1</v>
      </c>
      <c r="AZ1546" t="str">
        <f t="shared" si="816"/>
        <v>Alto</v>
      </c>
      <c r="BA1546">
        <v>7.4</v>
      </c>
      <c r="BB1546" t="str">
        <f t="shared" si="794"/>
        <v>Baja</v>
      </c>
      <c r="BC1546">
        <v>8.1</v>
      </c>
      <c r="BD1546" t="str">
        <f t="shared" si="817"/>
        <v>Bajo</v>
      </c>
      <c r="BE1546">
        <v>7</v>
      </c>
      <c r="BF1546" t="str">
        <f t="shared" si="818"/>
        <v>Alto</v>
      </c>
      <c r="BG1546">
        <v>1</v>
      </c>
      <c r="BH1546" t="str">
        <f t="shared" si="819"/>
        <v>Toma ECA</v>
      </c>
      <c r="BI1546">
        <v>0</v>
      </c>
      <c r="BJ1546" t="str">
        <f t="shared" si="820"/>
        <v>No toma ARB</v>
      </c>
      <c r="BK1546">
        <v>1</v>
      </c>
      <c r="BL1546" t="str">
        <f t="shared" si="821"/>
        <v>Toma diureticos</v>
      </c>
      <c r="BM1546">
        <v>1</v>
      </c>
      <c r="BN1546" t="str">
        <f t="shared" si="822"/>
        <v>Toma estatinas</v>
      </c>
      <c r="BO1546">
        <v>1</v>
      </c>
      <c r="BP1546" t="str">
        <f t="shared" si="823"/>
        <v>Enfermedad renal</v>
      </c>
      <c r="BQ1546">
        <v>1</v>
      </c>
      <c r="BR1546" t="str">
        <f t="shared" si="824"/>
        <v>Enfermedad cardiovascular</v>
      </c>
    </row>
    <row r="1547" spans="1:70" x14ac:dyDescent="0.25">
      <c r="A1547" t="s">
        <v>1547</v>
      </c>
      <c r="B1547">
        <v>54</v>
      </c>
      <c r="C1547" t="str">
        <f t="shared" si="795"/>
        <v>Adulto</v>
      </c>
      <c r="D1547" t="s">
        <v>6</v>
      </c>
      <c r="E1547">
        <v>29.6</v>
      </c>
      <c r="F1547" t="str">
        <f t="shared" si="796"/>
        <v>Sobrepeso</v>
      </c>
      <c r="G1547">
        <v>0</v>
      </c>
      <c r="H1547" t="str">
        <f t="shared" si="797"/>
        <v>No tiene herencia</v>
      </c>
      <c r="I1547">
        <v>135</v>
      </c>
      <c r="J1547">
        <v>73</v>
      </c>
      <c r="K1547">
        <v>87</v>
      </c>
      <c r="L1547" t="str">
        <f t="shared" si="798"/>
        <v>Normal</v>
      </c>
      <c r="M1547">
        <v>56</v>
      </c>
      <c r="N1547" t="str">
        <f t="shared" si="799"/>
        <v>Normal</v>
      </c>
      <c r="O1547">
        <v>1</v>
      </c>
      <c r="P1547" t="str">
        <f t="shared" si="800"/>
        <v>Sin limitaciones</v>
      </c>
      <c r="Q1547">
        <v>0</v>
      </c>
      <c r="R1547" t="str">
        <f t="shared" si="801"/>
        <v>No tiene cetoacidosis</v>
      </c>
      <c r="S1547">
        <v>0</v>
      </c>
      <c r="T1547" t="str">
        <f t="shared" si="802"/>
        <v>No tiene Insuficiencia</v>
      </c>
      <c r="U1547">
        <v>0</v>
      </c>
      <c r="V1547" t="str">
        <f t="shared" si="803"/>
        <v>Normotenso</v>
      </c>
      <c r="W1547">
        <v>0.6</v>
      </c>
      <c r="X1547" t="str">
        <f t="shared" si="792"/>
        <v>Normal</v>
      </c>
      <c r="Y1547">
        <v>29</v>
      </c>
      <c r="Z1547" t="str">
        <f t="shared" si="793"/>
        <v>Normal</v>
      </c>
      <c r="AA1547">
        <v>117</v>
      </c>
      <c r="AB1547" t="str">
        <f t="shared" si="804"/>
        <v>Normal</v>
      </c>
      <c r="AC1547">
        <v>20</v>
      </c>
      <c r="AD1547" t="str">
        <f t="shared" si="805"/>
        <v>Normal</v>
      </c>
      <c r="AE1547">
        <v>16</v>
      </c>
      <c r="AF1547" t="str">
        <f t="shared" si="806"/>
        <v>Normal</v>
      </c>
      <c r="AG1547">
        <v>1058</v>
      </c>
      <c r="AH1547" t="str">
        <f t="shared" si="807"/>
        <v>Poliuria</v>
      </c>
      <c r="AI1547">
        <v>0</v>
      </c>
      <c r="AJ1547" t="str">
        <f t="shared" si="808"/>
        <v>No Diabetico</v>
      </c>
      <c r="AK1547">
        <v>84</v>
      </c>
      <c r="AL1547" t="str">
        <f t="shared" si="809"/>
        <v>Normal</v>
      </c>
      <c r="AM1547">
        <v>4.8</v>
      </c>
      <c r="AN1547" t="str">
        <f t="shared" si="810"/>
        <v>Normal</v>
      </c>
      <c r="AO1547">
        <v>154</v>
      </c>
      <c r="AP1547" t="str">
        <f t="shared" si="811"/>
        <v>Normal</v>
      </c>
      <c r="AQ1547">
        <v>122</v>
      </c>
      <c r="AR1547" t="str">
        <f t="shared" si="812"/>
        <v>Casi normal</v>
      </c>
      <c r="AS1547">
        <v>47</v>
      </c>
      <c r="AT1547" t="str">
        <f t="shared" si="813"/>
        <v>Bajo</v>
      </c>
      <c r="AU1547">
        <v>157</v>
      </c>
      <c r="AV1547" t="str">
        <f t="shared" si="814"/>
        <v>Alto</v>
      </c>
      <c r="AW1547">
        <v>139</v>
      </c>
      <c r="AX1547" t="str">
        <f t="shared" si="815"/>
        <v>Normal</v>
      </c>
      <c r="AY1547">
        <v>4.0999999999999996</v>
      </c>
      <c r="AZ1547" t="str">
        <f t="shared" si="816"/>
        <v>Normal</v>
      </c>
      <c r="BA1547">
        <v>13.3</v>
      </c>
      <c r="BB1547" t="str">
        <f t="shared" si="794"/>
        <v>Normal</v>
      </c>
      <c r="BC1547">
        <v>10.1</v>
      </c>
      <c r="BD1547" t="str">
        <f t="shared" si="817"/>
        <v>Normal</v>
      </c>
      <c r="BE1547">
        <v>2.8</v>
      </c>
      <c r="BF1547" t="str">
        <f t="shared" si="818"/>
        <v>Normal</v>
      </c>
      <c r="BG1547">
        <v>1</v>
      </c>
      <c r="BH1547" t="str">
        <f t="shared" si="819"/>
        <v>Toma ECA</v>
      </c>
      <c r="BI1547">
        <v>1</v>
      </c>
      <c r="BJ1547" t="str">
        <f t="shared" si="820"/>
        <v>Toma ARB</v>
      </c>
      <c r="BK1547">
        <v>0</v>
      </c>
      <c r="BL1547" t="str">
        <f t="shared" si="821"/>
        <v>No toma diureticos</v>
      </c>
      <c r="BM1547">
        <v>0</v>
      </c>
      <c r="BN1547" t="str">
        <f t="shared" si="822"/>
        <v>No toma estatinas</v>
      </c>
      <c r="BO1547">
        <v>0</v>
      </c>
      <c r="BP1547" t="str">
        <f t="shared" si="823"/>
        <v>Sano</v>
      </c>
      <c r="BQ1547">
        <v>0</v>
      </c>
      <c r="BR1547" t="str">
        <f t="shared" si="824"/>
        <v>Sano</v>
      </c>
    </row>
    <row r="1548" spans="1:70" x14ac:dyDescent="0.25">
      <c r="A1548" t="s">
        <v>1548</v>
      </c>
      <c r="B1548">
        <v>67</v>
      </c>
      <c r="C1548" t="str">
        <f t="shared" si="795"/>
        <v>Adulto Mayor</v>
      </c>
      <c r="D1548" t="s">
        <v>6</v>
      </c>
      <c r="E1548">
        <v>21.1</v>
      </c>
      <c r="F1548" t="str">
        <f t="shared" si="796"/>
        <v>Peso Normal</v>
      </c>
      <c r="G1548">
        <v>1</v>
      </c>
      <c r="H1548" t="str">
        <f t="shared" si="797"/>
        <v>Tiene herencia</v>
      </c>
      <c r="I1548">
        <v>104</v>
      </c>
      <c r="J1548">
        <v>72</v>
      </c>
      <c r="K1548">
        <v>77</v>
      </c>
      <c r="L1548" t="str">
        <f t="shared" si="798"/>
        <v>Normal</v>
      </c>
      <c r="M1548">
        <v>55</v>
      </c>
      <c r="N1548" t="str">
        <f t="shared" si="799"/>
        <v>Normal</v>
      </c>
      <c r="O1548">
        <v>1</v>
      </c>
      <c r="P1548" t="str">
        <f t="shared" si="800"/>
        <v>Sin limitaciones</v>
      </c>
      <c r="Q1548">
        <v>0</v>
      </c>
      <c r="R1548" t="str">
        <f t="shared" si="801"/>
        <v>No tiene cetoacidosis</v>
      </c>
      <c r="S1548">
        <v>0</v>
      </c>
      <c r="T1548" t="str">
        <f t="shared" si="802"/>
        <v>No tiene Insuficiencia</v>
      </c>
      <c r="U1548">
        <v>1</v>
      </c>
      <c r="V1548" t="str">
        <f t="shared" si="803"/>
        <v>Hipertenso</v>
      </c>
      <c r="W1548">
        <v>0.8</v>
      </c>
      <c r="X1548" t="str">
        <f t="shared" si="792"/>
        <v>Normal</v>
      </c>
      <c r="Y1548">
        <v>27</v>
      </c>
      <c r="Z1548" t="str">
        <f t="shared" si="793"/>
        <v>Normal</v>
      </c>
      <c r="AA1548">
        <v>114</v>
      </c>
      <c r="AB1548" t="str">
        <f t="shared" si="804"/>
        <v>Normal</v>
      </c>
      <c r="AC1548">
        <v>24</v>
      </c>
      <c r="AD1548" t="str">
        <f t="shared" si="805"/>
        <v>Normal</v>
      </c>
      <c r="AE1548">
        <v>16</v>
      </c>
      <c r="AF1548" t="str">
        <f t="shared" si="806"/>
        <v>Normal</v>
      </c>
      <c r="AG1548">
        <v>1101</v>
      </c>
      <c r="AH1548" t="str">
        <f t="shared" si="807"/>
        <v>Poliuria</v>
      </c>
      <c r="AI1548">
        <v>0</v>
      </c>
      <c r="AJ1548" t="str">
        <f t="shared" si="808"/>
        <v>No Diabetico</v>
      </c>
      <c r="AK1548">
        <v>97</v>
      </c>
      <c r="AL1548" t="str">
        <f t="shared" si="809"/>
        <v>Normal</v>
      </c>
      <c r="AM1548">
        <v>5</v>
      </c>
      <c r="AN1548" t="str">
        <f t="shared" si="810"/>
        <v>Normal</v>
      </c>
      <c r="AO1548">
        <v>210</v>
      </c>
      <c r="AP1548" t="str">
        <f t="shared" si="811"/>
        <v>Alto</v>
      </c>
      <c r="AQ1548">
        <v>114</v>
      </c>
      <c r="AR1548" t="str">
        <f t="shared" si="812"/>
        <v>Casi normal</v>
      </c>
      <c r="AS1548">
        <v>45</v>
      </c>
      <c r="AT1548" t="str">
        <f t="shared" si="813"/>
        <v>Bajo</v>
      </c>
      <c r="AU1548">
        <v>119</v>
      </c>
      <c r="AV1548" t="str">
        <f t="shared" si="814"/>
        <v>Normal</v>
      </c>
      <c r="AW1548">
        <v>145</v>
      </c>
      <c r="AX1548" t="str">
        <f t="shared" si="815"/>
        <v>Normal</v>
      </c>
      <c r="AY1548">
        <v>3.7</v>
      </c>
      <c r="AZ1548" t="str">
        <f t="shared" si="816"/>
        <v>Normal</v>
      </c>
      <c r="BA1548">
        <v>14.4</v>
      </c>
      <c r="BB1548" t="str">
        <f t="shared" si="794"/>
        <v>Normal</v>
      </c>
      <c r="BC1548">
        <v>9.8000000000000007</v>
      </c>
      <c r="BD1548" t="str">
        <f t="shared" si="817"/>
        <v>Normal</v>
      </c>
      <c r="BE1548">
        <v>3.3</v>
      </c>
      <c r="BF1548" t="str">
        <f t="shared" si="818"/>
        <v>Normal</v>
      </c>
      <c r="BG1548">
        <v>0</v>
      </c>
      <c r="BH1548" t="str">
        <f t="shared" si="819"/>
        <v>No Toma ECA</v>
      </c>
      <c r="BI1548">
        <v>0</v>
      </c>
      <c r="BJ1548" t="str">
        <f t="shared" si="820"/>
        <v>No toma ARB</v>
      </c>
      <c r="BK1548">
        <v>0</v>
      </c>
      <c r="BL1548" t="str">
        <f t="shared" si="821"/>
        <v>No toma diureticos</v>
      </c>
      <c r="BM1548">
        <v>1</v>
      </c>
      <c r="BN1548" t="str">
        <f t="shared" si="822"/>
        <v>Toma estatinas</v>
      </c>
      <c r="BO1548">
        <v>0</v>
      </c>
      <c r="BP1548" t="str">
        <f t="shared" si="823"/>
        <v>Sano</v>
      </c>
      <c r="BQ1548">
        <v>0</v>
      </c>
      <c r="BR1548" t="str">
        <f t="shared" si="824"/>
        <v>Sano</v>
      </c>
    </row>
    <row r="1549" spans="1:70" x14ac:dyDescent="0.25">
      <c r="A1549" t="s">
        <v>1549</v>
      </c>
      <c r="B1549">
        <v>85</v>
      </c>
      <c r="C1549" t="str">
        <f t="shared" si="795"/>
        <v>Adulto Mayor</v>
      </c>
      <c r="D1549" t="s">
        <v>6</v>
      </c>
      <c r="E1549">
        <v>29.3</v>
      </c>
      <c r="F1549" t="str">
        <f t="shared" si="796"/>
        <v>Sobrepeso</v>
      </c>
      <c r="G1549">
        <v>1</v>
      </c>
      <c r="H1549" t="str">
        <f t="shared" si="797"/>
        <v>Tiene herencia</v>
      </c>
      <c r="I1549">
        <v>154</v>
      </c>
      <c r="J1549">
        <v>108</v>
      </c>
      <c r="K1549">
        <v>98</v>
      </c>
      <c r="L1549" t="str">
        <f t="shared" si="798"/>
        <v>Normal</v>
      </c>
      <c r="M1549">
        <v>27</v>
      </c>
      <c r="N1549" t="str">
        <f t="shared" si="799"/>
        <v>Reducida</v>
      </c>
      <c r="O1549">
        <v>3</v>
      </c>
      <c r="P1549" t="str">
        <f t="shared" si="800"/>
        <v>Limitacion marcada</v>
      </c>
      <c r="Q1549">
        <v>0</v>
      </c>
      <c r="R1549" t="str">
        <f t="shared" si="801"/>
        <v>No tiene cetoacidosis</v>
      </c>
      <c r="S1549">
        <v>0</v>
      </c>
      <c r="T1549" t="str">
        <f t="shared" si="802"/>
        <v>No tiene Insuficiencia</v>
      </c>
      <c r="U1549">
        <v>1</v>
      </c>
      <c r="V1549" t="str">
        <f t="shared" si="803"/>
        <v>Hipertenso</v>
      </c>
      <c r="W1549">
        <v>3.7</v>
      </c>
      <c r="X1549" t="str">
        <f t="shared" si="792"/>
        <v>Alto</v>
      </c>
      <c r="Y1549">
        <v>110</v>
      </c>
      <c r="Z1549" t="str">
        <f t="shared" si="793"/>
        <v>Riesgo</v>
      </c>
      <c r="AA1549">
        <v>55</v>
      </c>
      <c r="AB1549" t="str">
        <f t="shared" si="804"/>
        <v>Funcion disminuida moderada</v>
      </c>
      <c r="AC1549">
        <v>1467</v>
      </c>
      <c r="AD1549" t="str">
        <f t="shared" si="805"/>
        <v>Proteinuria</v>
      </c>
      <c r="AE1549">
        <v>1320</v>
      </c>
      <c r="AF1549" t="str">
        <f t="shared" si="806"/>
        <v>Macroalbuminuria</v>
      </c>
      <c r="AG1549">
        <v>409</v>
      </c>
      <c r="AH1549" t="str">
        <f t="shared" si="807"/>
        <v>Oliguria</v>
      </c>
      <c r="AI1549">
        <v>1</v>
      </c>
      <c r="AJ1549" t="str">
        <f t="shared" si="808"/>
        <v>Diabetico</v>
      </c>
      <c r="AK1549">
        <v>120</v>
      </c>
      <c r="AL1549" t="str">
        <f t="shared" si="809"/>
        <v>Prediabetes</v>
      </c>
      <c r="AM1549">
        <v>11</v>
      </c>
      <c r="AN1549" t="str">
        <f t="shared" si="810"/>
        <v>Diabetes</v>
      </c>
      <c r="AO1549">
        <v>304</v>
      </c>
      <c r="AP1549" t="str">
        <f t="shared" si="811"/>
        <v>Riesgo</v>
      </c>
      <c r="AQ1549">
        <v>155</v>
      </c>
      <c r="AR1549" t="str">
        <f t="shared" si="812"/>
        <v>Limite alto</v>
      </c>
      <c r="AS1549">
        <v>36</v>
      </c>
      <c r="AT1549" t="str">
        <f t="shared" si="813"/>
        <v>Bajo</v>
      </c>
      <c r="AU1549">
        <v>312</v>
      </c>
      <c r="AV1549" t="str">
        <f t="shared" si="814"/>
        <v>Alto</v>
      </c>
      <c r="AW1549">
        <v>129</v>
      </c>
      <c r="AX1549" t="str">
        <f t="shared" si="815"/>
        <v>Bajo</v>
      </c>
      <c r="AY1549">
        <v>6.6</v>
      </c>
      <c r="AZ1549" t="str">
        <f t="shared" si="816"/>
        <v>Alto</v>
      </c>
      <c r="BA1549">
        <v>8.6999999999999993</v>
      </c>
      <c r="BB1549" t="str">
        <f t="shared" si="794"/>
        <v>Baja</v>
      </c>
      <c r="BC1549">
        <v>8.4</v>
      </c>
      <c r="BD1549" t="str">
        <f t="shared" si="817"/>
        <v>Bajo</v>
      </c>
      <c r="BE1549">
        <v>5.5</v>
      </c>
      <c r="BF1549" t="str">
        <f t="shared" si="818"/>
        <v>Alto</v>
      </c>
      <c r="BG1549">
        <v>1</v>
      </c>
      <c r="BH1549" t="str">
        <f t="shared" si="819"/>
        <v>Toma ECA</v>
      </c>
      <c r="BI1549">
        <v>1</v>
      </c>
      <c r="BJ1549" t="str">
        <f t="shared" si="820"/>
        <v>Toma ARB</v>
      </c>
      <c r="BK1549">
        <v>1</v>
      </c>
      <c r="BL1549" t="str">
        <f t="shared" si="821"/>
        <v>Toma diureticos</v>
      </c>
      <c r="BM1549">
        <v>0</v>
      </c>
      <c r="BN1549" t="str">
        <f t="shared" si="822"/>
        <v>No toma estatinas</v>
      </c>
      <c r="BO1549">
        <v>1</v>
      </c>
      <c r="BP1549" t="str">
        <f t="shared" si="823"/>
        <v>Enfermedad renal</v>
      </c>
      <c r="BQ1549">
        <v>1</v>
      </c>
      <c r="BR1549" t="str">
        <f t="shared" si="824"/>
        <v>Enfermedad cardiovascular</v>
      </c>
    </row>
    <row r="1550" spans="1:70" x14ac:dyDescent="0.25">
      <c r="A1550" t="s">
        <v>1550</v>
      </c>
      <c r="B1550">
        <v>85</v>
      </c>
      <c r="C1550" t="str">
        <f t="shared" si="795"/>
        <v>Adulto Mayor</v>
      </c>
      <c r="D1550" t="s">
        <v>1</v>
      </c>
      <c r="E1550">
        <v>39.1</v>
      </c>
      <c r="F1550" t="str">
        <f t="shared" si="796"/>
        <v>Obesidad II</v>
      </c>
      <c r="G1550">
        <v>1</v>
      </c>
      <c r="H1550" t="str">
        <f t="shared" si="797"/>
        <v>Tiene herencia</v>
      </c>
      <c r="I1550">
        <v>142</v>
      </c>
      <c r="J1550">
        <v>100</v>
      </c>
      <c r="K1550">
        <v>87</v>
      </c>
      <c r="L1550" t="str">
        <f t="shared" si="798"/>
        <v>Normal</v>
      </c>
      <c r="M1550">
        <v>46</v>
      </c>
      <c r="N1550" t="str">
        <f t="shared" si="799"/>
        <v>Intermedia</v>
      </c>
      <c r="O1550">
        <v>4</v>
      </c>
      <c r="P1550" t="str">
        <f t="shared" si="800"/>
        <v>Incapacidad</v>
      </c>
      <c r="Q1550">
        <v>1</v>
      </c>
      <c r="R1550" t="str">
        <f t="shared" si="801"/>
        <v>Tiene cetoacidosis</v>
      </c>
      <c r="S1550">
        <v>1</v>
      </c>
      <c r="T1550" t="str">
        <f t="shared" si="802"/>
        <v>Tiene Insuficiencia</v>
      </c>
      <c r="U1550">
        <v>1</v>
      </c>
      <c r="V1550" t="str">
        <f t="shared" si="803"/>
        <v>Hipertenso</v>
      </c>
      <c r="W1550">
        <v>2.8</v>
      </c>
      <c r="X1550" t="str">
        <f t="shared" si="792"/>
        <v>Alto</v>
      </c>
      <c r="Y1550">
        <v>48</v>
      </c>
      <c r="Z1550" t="str">
        <f t="shared" si="793"/>
        <v>Normal</v>
      </c>
      <c r="AA1550">
        <v>48</v>
      </c>
      <c r="AB1550" t="str">
        <f t="shared" si="804"/>
        <v>Funcion disminuida moderada</v>
      </c>
      <c r="AC1550">
        <v>1774</v>
      </c>
      <c r="AD1550" t="str">
        <f t="shared" si="805"/>
        <v>Proteinuria</v>
      </c>
      <c r="AE1550">
        <v>1241</v>
      </c>
      <c r="AF1550" t="str">
        <f t="shared" si="806"/>
        <v>Macroalbuminuria</v>
      </c>
      <c r="AG1550">
        <v>437</v>
      </c>
      <c r="AH1550" t="str">
        <f t="shared" si="807"/>
        <v>Oliguria</v>
      </c>
      <c r="AI1550">
        <v>1</v>
      </c>
      <c r="AJ1550" t="str">
        <f t="shared" si="808"/>
        <v>Diabetico</v>
      </c>
      <c r="AK1550">
        <v>147</v>
      </c>
      <c r="AL1550" t="str">
        <f t="shared" si="809"/>
        <v>Diabetes</v>
      </c>
      <c r="AM1550">
        <v>10.7</v>
      </c>
      <c r="AN1550" t="str">
        <f t="shared" si="810"/>
        <v>Diabetes</v>
      </c>
      <c r="AO1550">
        <v>223</v>
      </c>
      <c r="AP1550" t="str">
        <f t="shared" si="811"/>
        <v>Alto</v>
      </c>
      <c r="AQ1550">
        <v>130</v>
      </c>
      <c r="AR1550" t="str">
        <f t="shared" si="812"/>
        <v>Limite alto</v>
      </c>
      <c r="AS1550">
        <v>29</v>
      </c>
      <c r="AT1550" t="str">
        <f t="shared" si="813"/>
        <v>Bajo</v>
      </c>
      <c r="AU1550">
        <v>339</v>
      </c>
      <c r="AV1550" t="str">
        <f t="shared" si="814"/>
        <v>Alto</v>
      </c>
      <c r="AW1550">
        <v>129</v>
      </c>
      <c r="AX1550" t="str">
        <f t="shared" si="815"/>
        <v>Bajo</v>
      </c>
      <c r="AY1550">
        <v>6.2</v>
      </c>
      <c r="AZ1550" t="str">
        <f t="shared" si="816"/>
        <v>Alto</v>
      </c>
      <c r="BA1550">
        <v>9.8000000000000007</v>
      </c>
      <c r="BB1550" t="str">
        <f t="shared" si="794"/>
        <v>Baja</v>
      </c>
      <c r="BC1550">
        <v>8.4</v>
      </c>
      <c r="BD1550" t="str">
        <f t="shared" si="817"/>
        <v>Bajo</v>
      </c>
      <c r="BE1550">
        <v>4.8</v>
      </c>
      <c r="BF1550" t="str">
        <f t="shared" si="818"/>
        <v>Alto</v>
      </c>
      <c r="BG1550">
        <v>1</v>
      </c>
      <c r="BH1550" t="str">
        <f t="shared" si="819"/>
        <v>Toma ECA</v>
      </c>
      <c r="BI1550">
        <v>1</v>
      </c>
      <c r="BJ1550" t="str">
        <f t="shared" si="820"/>
        <v>Toma ARB</v>
      </c>
      <c r="BK1550">
        <v>1</v>
      </c>
      <c r="BL1550" t="str">
        <f t="shared" si="821"/>
        <v>Toma diureticos</v>
      </c>
      <c r="BM1550">
        <v>1</v>
      </c>
      <c r="BN1550" t="str">
        <f t="shared" si="822"/>
        <v>Toma estatinas</v>
      </c>
      <c r="BO1550">
        <v>1</v>
      </c>
      <c r="BP1550" t="str">
        <f t="shared" si="823"/>
        <v>Enfermedad renal</v>
      </c>
      <c r="BQ1550">
        <v>0</v>
      </c>
      <c r="BR1550" t="str">
        <f t="shared" si="824"/>
        <v>Sano</v>
      </c>
    </row>
    <row r="1551" spans="1:70" x14ac:dyDescent="0.25">
      <c r="A1551" t="s">
        <v>1551</v>
      </c>
      <c r="B1551">
        <v>77</v>
      </c>
      <c r="C1551" t="str">
        <f t="shared" si="795"/>
        <v>Adulto Mayor</v>
      </c>
      <c r="D1551" t="s">
        <v>1</v>
      </c>
      <c r="E1551">
        <v>29.6</v>
      </c>
      <c r="F1551" t="str">
        <f t="shared" si="796"/>
        <v>Sobrepeso</v>
      </c>
      <c r="G1551">
        <v>1</v>
      </c>
      <c r="H1551" t="str">
        <f t="shared" si="797"/>
        <v>Tiene herencia</v>
      </c>
      <c r="I1551">
        <v>186</v>
      </c>
      <c r="J1551">
        <v>110</v>
      </c>
      <c r="K1551">
        <v>91</v>
      </c>
      <c r="L1551" t="str">
        <f t="shared" si="798"/>
        <v>Normal</v>
      </c>
      <c r="M1551">
        <v>26</v>
      </c>
      <c r="N1551" t="str">
        <f t="shared" si="799"/>
        <v>Reducida</v>
      </c>
      <c r="O1551">
        <v>2</v>
      </c>
      <c r="P1551" t="str">
        <f t="shared" si="800"/>
        <v>Ligera limitaciones</v>
      </c>
      <c r="Q1551">
        <v>0</v>
      </c>
      <c r="R1551" t="str">
        <f t="shared" si="801"/>
        <v>No tiene cetoacidosis</v>
      </c>
      <c r="S1551">
        <v>0</v>
      </c>
      <c r="T1551" t="str">
        <f t="shared" si="802"/>
        <v>No tiene Insuficiencia</v>
      </c>
      <c r="U1551">
        <v>1</v>
      </c>
      <c r="V1551" t="str">
        <f t="shared" si="803"/>
        <v>Hipertenso</v>
      </c>
      <c r="W1551">
        <v>4</v>
      </c>
      <c r="X1551" t="str">
        <f t="shared" si="792"/>
        <v>Alto</v>
      </c>
      <c r="Y1551">
        <v>74</v>
      </c>
      <c r="Z1551" t="str">
        <f t="shared" si="793"/>
        <v>Elevado</v>
      </c>
      <c r="AA1551">
        <v>40</v>
      </c>
      <c r="AB1551" t="str">
        <f t="shared" si="804"/>
        <v>Funcion disminuida moderada</v>
      </c>
      <c r="AC1551">
        <v>2138</v>
      </c>
      <c r="AD1551" t="str">
        <f t="shared" si="805"/>
        <v>Proteinuria</v>
      </c>
      <c r="AE1551">
        <v>1710</v>
      </c>
      <c r="AF1551" t="str">
        <f t="shared" si="806"/>
        <v>Macroalbuminuria</v>
      </c>
      <c r="AG1551">
        <v>430</v>
      </c>
      <c r="AH1551" t="str">
        <f t="shared" si="807"/>
        <v>Oliguria</v>
      </c>
      <c r="AI1551">
        <v>0</v>
      </c>
      <c r="AJ1551" t="str">
        <f t="shared" si="808"/>
        <v>No Diabetico</v>
      </c>
      <c r="AK1551">
        <v>135</v>
      </c>
      <c r="AL1551" t="str">
        <f t="shared" si="809"/>
        <v>Diabetes</v>
      </c>
      <c r="AM1551">
        <v>10.199999999999999</v>
      </c>
      <c r="AN1551" t="str">
        <f t="shared" si="810"/>
        <v>Diabetes</v>
      </c>
      <c r="AO1551">
        <v>220</v>
      </c>
      <c r="AP1551" t="str">
        <f t="shared" si="811"/>
        <v>Alto</v>
      </c>
      <c r="AQ1551">
        <v>187</v>
      </c>
      <c r="AR1551" t="str">
        <f t="shared" si="812"/>
        <v>Alto</v>
      </c>
      <c r="AS1551">
        <v>35</v>
      </c>
      <c r="AT1551" t="str">
        <f t="shared" si="813"/>
        <v>Bajo</v>
      </c>
      <c r="AU1551">
        <v>184</v>
      </c>
      <c r="AV1551" t="str">
        <f t="shared" si="814"/>
        <v>Alto</v>
      </c>
      <c r="AW1551">
        <v>128</v>
      </c>
      <c r="AX1551" t="str">
        <f t="shared" si="815"/>
        <v>Bajo</v>
      </c>
      <c r="AY1551">
        <v>6.9</v>
      </c>
      <c r="AZ1551" t="str">
        <f t="shared" si="816"/>
        <v>Alto</v>
      </c>
      <c r="BA1551">
        <v>10.8</v>
      </c>
      <c r="BB1551" t="str">
        <f t="shared" si="794"/>
        <v>Baja</v>
      </c>
      <c r="BC1551">
        <v>8.4</v>
      </c>
      <c r="BD1551" t="str">
        <f t="shared" si="817"/>
        <v>Bajo</v>
      </c>
      <c r="BE1551">
        <v>5.8</v>
      </c>
      <c r="BF1551" t="str">
        <f t="shared" si="818"/>
        <v>Alto</v>
      </c>
      <c r="BG1551">
        <v>0</v>
      </c>
      <c r="BH1551" t="str">
        <f t="shared" si="819"/>
        <v>No Toma ECA</v>
      </c>
      <c r="BI1551">
        <v>0</v>
      </c>
      <c r="BJ1551" t="str">
        <f t="shared" si="820"/>
        <v>No toma ARB</v>
      </c>
      <c r="BK1551">
        <v>0</v>
      </c>
      <c r="BL1551" t="str">
        <f t="shared" si="821"/>
        <v>No toma diureticos</v>
      </c>
      <c r="BM1551">
        <v>1</v>
      </c>
      <c r="BN1551" t="str">
        <f t="shared" si="822"/>
        <v>Toma estatinas</v>
      </c>
      <c r="BO1551">
        <v>1</v>
      </c>
      <c r="BP1551" t="str">
        <f t="shared" si="823"/>
        <v>Enfermedad renal</v>
      </c>
      <c r="BQ1551">
        <v>1</v>
      </c>
      <c r="BR1551" t="str">
        <f t="shared" si="824"/>
        <v>Enfermedad cardiovascular</v>
      </c>
    </row>
    <row r="1552" spans="1:70" x14ac:dyDescent="0.25">
      <c r="A1552" t="s">
        <v>1552</v>
      </c>
      <c r="B1552">
        <v>74</v>
      </c>
      <c r="C1552" t="str">
        <f t="shared" si="795"/>
        <v>Adulto Mayor</v>
      </c>
      <c r="D1552" t="s">
        <v>1</v>
      </c>
      <c r="E1552">
        <v>26</v>
      </c>
      <c r="F1552" t="str">
        <f t="shared" si="796"/>
        <v>Sobrepeso</v>
      </c>
      <c r="G1552">
        <v>1</v>
      </c>
      <c r="H1552" t="str">
        <f t="shared" si="797"/>
        <v>Tiene herencia</v>
      </c>
      <c r="I1552">
        <v>168</v>
      </c>
      <c r="J1552">
        <v>93</v>
      </c>
      <c r="K1552">
        <v>82</v>
      </c>
      <c r="L1552" t="str">
        <f t="shared" si="798"/>
        <v>Normal</v>
      </c>
      <c r="M1552">
        <v>40</v>
      </c>
      <c r="N1552" t="str">
        <f t="shared" si="799"/>
        <v>Reducida</v>
      </c>
      <c r="O1552">
        <v>4</v>
      </c>
      <c r="P1552" t="str">
        <f t="shared" si="800"/>
        <v>Incapacidad</v>
      </c>
      <c r="Q1552">
        <v>0</v>
      </c>
      <c r="R1552" t="str">
        <f t="shared" si="801"/>
        <v>No tiene cetoacidosis</v>
      </c>
      <c r="S1552">
        <v>1</v>
      </c>
      <c r="T1552" t="str">
        <f t="shared" si="802"/>
        <v>Tiene Insuficiencia</v>
      </c>
      <c r="U1552">
        <v>1</v>
      </c>
      <c r="V1552" t="str">
        <f t="shared" si="803"/>
        <v>Hipertenso</v>
      </c>
      <c r="W1552">
        <v>2.2000000000000002</v>
      </c>
      <c r="X1552" t="str">
        <f t="shared" si="792"/>
        <v>Alto</v>
      </c>
      <c r="Y1552">
        <v>55</v>
      </c>
      <c r="Z1552" t="str">
        <f t="shared" si="793"/>
        <v>Normal</v>
      </c>
      <c r="AA1552">
        <v>22</v>
      </c>
      <c r="AB1552" t="str">
        <f t="shared" si="804"/>
        <v>Dismucion grave</v>
      </c>
      <c r="AC1552">
        <v>1026</v>
      </c>
      <c r="AD1552" t="str">
        <f t="shared" si="805"/>
        <v>Proteinuria</v>
      </c>
      <c r="AE1552">
        <v>923</v>
      </c>
      <c r="AF1552" t="str">
        <f t="shared" si="806"/>
        <v>Macroalbuminuria</v>
      </c>
      <c r="AG1552">
        <v>787</v>
      </c>
      <c r="AH1552" t="str">
        <f t="shared" si="807"/>
        <v>Poliuria</v>
      </c>
      <c r="AI1552">
        <v>1</v>
      </c>
      <c r="AJ1552" t="str">
        <f t="shared" si="808"/>
        <v>Diabetico</v>
      </c>
      <c r="AK1552">
        <v>182</v>
      </c>
      <c r="AL1552" t="str">
        <f t="shared" si="809"/>
        <v>Diabetes</v>
      </c>
      <c r="AM1552">
        <v>8.4</v>
      </c>
      <c r="AN1552" t="str">
        <f t="shared" si="810"/>
        <v>Diabetes</v>
      </c>
      <c r="AO1552">
        <v>201</v>
      </c>
      <c r="AP1552" t="str">
        <f t="shared" si="811"/>
        <v>Alto</v>
      </c>
      <c r="AQ1552">
        <v>201</v>
      </c>
      <c r="AR1552" t="str">
        <f t="shared" si="812"/>
        <v>Muy alto</v>
      </c>
      <c r="AS1552">
        <v>42</v>
      </c>
      <c r="AT1552" t="str">
        <f t="shared" si="813"/>
        <v>Bajo</v>
      </c>
      <c r="AU1552">
        <v>442</v>
      </c>
      <c r="AV1552" t="str">
        <f t="shared" si="814"/>
        <v>Alto</v>
      </c>
      <c r="AW1552">
        <v>135</v>
      </c>
      <c r="AX1552" t="str">
        <f t="shared" si="815"/>
        <v>Normal</v>
      </c>
      <c r="AY1552">
        <v>5.7</v>
      </c>
      <c r="AZ1552" t="str">
        <f t="shared" si="816"/>
        <v>Alto</v>
      </c>
      <c r="BA1552">
        <v>10.3</v>
      </c>
      <c r="BB1552" t="str">
        <f t="shared" si="794"/>
        <v>Baja</v>
      </c>
      <c r="BC1552">
        <v>8</v>
      </c>
      <c r="BD1552" t="str">
        <f t="shared" si="817"/>
        <v>Bajo</v>
      </c>
      <c r="BE1552">
        <v>4.7</v>
      </c>
      <c r="BF1552" t="str">
        <f t="shared" si="818"/>
        <v>Alto</v>
      </c>
      <c r="BG1552">
        <v>1</v>
      </c>
      <c r="BH1552" t="str">
        <f t="shared" si="819"/>
        <v>Toma ECA</v>
      </c>
      <c r="BI1552">
        <v>1</v>
      </c>
      <c r="BJ1552" t="str">
        <f t="shared" si="820"/>
        <v>Toma ARB</v>
      </c>
      <c r="BK1552">
        <v>1</v>
      </c>
      <c r="BL1552" t="str">
        <f t="shared" si="821"/>
        <v>Toma diureticos</v>
      </c>
      <c r="BM1552">
        <v>1</v>
      </c>
      <c r="BN1552" t="str">
        <f t="shared" si="822"/>
        <v>Toma estatinas</v>
      </c>
      <c r="BO1552">
        <v>1</v>
      </c>
      <c r="BP1552" t="str">
        <f t="shared" si="823"/>
        <v>Enfermedad renal</v>
      </c>
      <c r="BQ1552">
        <v>0</v>
      </c>
      <c r="BR1552" t="str">
        <f t="shared" si="824"/>
        <v>Sano</v>
      </c>
    </row>
    <row r="1553" spans="1:70" x14ac:dyDescent="0.25">
      <c r="A1553" t="s">
        <v>1553</v>
      </c>
      <c r="B1553">
        <v>55</v>
      </c>
      <c r="C1553" t="str">
        <f t="shared" si="795"/>
        <v>Adulto</v>
      </c>
      <c r="D1553" t="s">
        <v>6</v>
      </c>
      <c r="E1553">
        <v>30.1</v>
      </c>
      <c r="F1553" t="str">
        <f t="shared" si="796"/>
        <v>Obesidad I</v>
      </c>
      <c r="G1553">
        <v>0</v>
      </c>
      <c r="H1553" t="str">
        <f t="shared" si="797"/>
        <v>No tiene herencia</v>
      </c>
      <c r="I1553">
        <v>170</v>
      </c>
      <c r="J1553">
        <v>91</v>
      </c>
      <c r="K1553">
        <v>93</v>
      </c>
      <c r="L1553" t="str">
        <f t="shared" si="798"/>
        <v>Normal</v>
      </c>
      <c r="M1553">
        <v>37</v>
      </c>
      <c r="N1553" t="str">
        <f t="shared" si="799"/>
        <v>Reducida</v>
      </c>
      <c r="O1553">
        <v>2</v>
      </c>
      <c r="P1553" t="str">
        <f t="shared" si="800"/>
        <v>Ligera limitaciones</v>
      </c>
      <c r="Q1553">
        <v>0</v>
      </c>
      <c r="R1553" t="str">
        <f t="shared" si="801"/>
        <v>No tiene cetoacidosis</v>
      </c>
      <c r="S1553">
        <v>0</v>
      </c>
      <c r="T1553" t="str">
        <f t="shared" si="802"/>
        <v>No tiene Insuficiencia</v>
      </c>
      <c r="U1553">
        <v>1</v>
      </c>
      <c r="V1553" t="str">
        <f t="shared" si="803"/>
        <v>Hipertenso</v>
      </c>
      <c r="W1553">
        <v>4</v>
      </c>
      <c r="X1553" t="str">
        <f t="shared" si="792"/>
        <v>Alto</v>
      </c>
      <c r="Y1553">
        <v>59</v>
      </c>
      <c r="Z1553" t="str">
        <f t="shared" si="793"/>
        <v>Elevado</v>
      </c>
      <c r="AA1553">
        <v>43</v>
      </c>
      <c r="AB1553" t="str">
        <f t="shared" si="804"/>
        <v>Funcion disminuida moderada</v>
      </c>
      <c r="AC1553">
        <v>428</v>
      </c>
      <c r="AD1553" t="str">
        <f t="shared" si="805"/>
        <v>Proteinuria</v>
      </c>
      <c r="AE1553">
        <v>385</v>
      </c>
      <c r="AF1553" t="str">
        <f t="shared" si="806"/>
        <v>Macroalbuminuria</v>
      </c>
      <c r="AG1553">
        <v>808</v>
      </c>
      <c r="AH1553" t="str">
        <f t="shared" si="807"/>
        <v>Poliuria</v>
      </c>
      <c r="AI1553">
        <v>0</v>
      </c>
      <c r="AJ1553" t="str">
        <f t="shared" si="808"/>
        <v>No Diabetico</v>
      </c>
      <c r="AK1553">
        <v>128</v>
      </c>
      <c r="AL1553" t="str">
        <f t="shared" si="809"/>
        <v>Diabetes</v>
      </c>
      <c r="AM1553">
        <v>9.9</v>
      </c>
      <c r="AN1553" t="str">
        <f t="shared" si="810"/>
        <v>Diabetes</v>
      </c>
      <c r="AO1553">
        <v>291</v>
      </c>
      <c r="AP1553" t="str">
        <f t="shared" si="811"/>
        <v>Riesgo</v>
      </c>
      <c r="AQ1553">
        <v>168</v>
      </c>
      <c r="AR1553" t="str">
        <f t="shared" si="812"/>
        <v>Alto</v>
      </c>
      <c r="AS1553">
        <v>28</v>
      </c>
      <c r="AT1553" t="str">
        <f t="shared" si="813"/>
        <v>Bajo</v>
      </c>
      <c r="AU1553">
        <v>400</v>
      </c>
      <c r="AV1553" t="str">
        <f t="shared" si="814"/>
        <v>Alto</v>
      </c>
      <c r="AW1553">
        <v>137</v>
      </c>
      <c r="AX1553" t="str">
        <f t="shared" si="815"/>
        <v>Normal</v>
      </c>
      <c r="AY1553">
        <v>5.7</v>
      </c>
      <c r="AZ1553" t="str">
        <f t="shared" si="816"/>
        <v>Alto</v>
      </c>
      <c r="BA1553">
        <v>9.6999999999999993</v>
      </c>
      <c r="BB1553" t="str">
        <f t="shared" si="794"/>
        <v>Baja</v>
      </c>
      <c r="BC1553">
        <v>8</v>
      </c>
      <c r="BD1553" t="str">
        <f t="shared" si="817"/>
        <v>Bajo</v>
      </c>
      <c r="BE1553">
        <v>5.5</v>
      </c>
      <c r="BF1553" t="str">
        <f t="shared" si="818"/>
        <v>Alto</v>
      </c>
      <c r="BG1553">
        <v>0</v>
      </c>
      <c r="BH1553" t="str">
        <f t="shared" si="819"/>
        <v>No Toma ECA</v>
      </c>
      <c r="BI1553">
        <v>1</v>
      </c>
      <c r="BJ1553" t="str">
        <f t="shared" si="820"/>
        <v>Toma ARB</v>
      </c>
      <c r="BK1553">
        <v>1</v>
      </c>
      <c r="BL1553" t="str">
        <f t="shared" si="821"/>
        <v>Toma diureticos</v>
      </c>
      <c r="BM1553">
        <v>0</v>
      </c>
      <c r="BN1553" t="str">
        <f t="shared" si="822"/>
        <v>No toma estatinas</v>
      </c>
      <c r="BO1553">
        <v>1</v>
      </c>
      <c r="BP1553" t="str">
        <f t="shared" si="823"/>
        <v>Enfermedad renal</v>
      </c>
      <c r="BQ1553">
        <v>0</v>
      </c>
      <c r="BR1553" t="str">
        <f t="shared" si="824"/>
        <v>Sano</v>
      </c>
    </row>
    <row r="1554" spans="1:70" x14ac:dyDescent="0.25">
      <c r="A1554" t="s">
        <v>1554</v>
      </c>
      <c r="B1554">
        <v>72</v>
      </c>
      <c r="C1554" t="str">
        <f t="shared" si="795"/>
        <v>Adulto Mayor</v>
      </c>
      <c r="D1554" t="s">
        <v>1</v>
      </c>
      <c r="E1554">
        <v>28.2</v>
      </c>
      <c r="F1554" t="str">
        <f t="shared" si="796"/>
        <v>Sobrepeso</v>
      </c>
      <c r="G1554">
        <v>1</v>
      </c>
      <c r="H1554" t="str">
        <f t="shared" si="797"/>
        <v>Tiene herencia</v>
      </c>
      <c r="I1554">
        <v>156</v>
      </c>
      <c r="J1554">
        <v>104</v>
      </c>
      <c r="K1554">
        <v>92</v>
      </c>
      <c r="L1554" t="str">
        <f t="shared" si="798"/>
        <v>Normal</v>
      </c>
      <c r="M1554">
        <v>34</v>
      </c>
      <c r="N1554" t="str">
        <f t="shared" si="799"/>
        <v>Reducida</v>
      </c>
      <c r="O1554">
        <v>3</v>
      </c>
      <c r="P1554" t="str">
        <f t="shared" si="800"/>
        <v>Limitacion marcada</v>
      </c>
      <c r="Q1554">
        <v>1</v>
      </c>
      <c r="R1554" t="str">
        <f t="shared" si="801"/>
        <v>Tiene cetoacidosis</v>
      </c>
      <c r="S1554">
        <v>0</v>
      </c>
      <c r="T1554" t="str">
        <f t="shared" si="802"/>
        <v>No tiene Insuficiencia</v>
      </c>
      <c r="U1554">
        <v>1</v>
      </c>
      <c r="V1554" t="str">
        <f t="shared" si="803"/>
        <v>Hipertenso</v>
      </c>
      <c r="W1554">
        <v>3.9</v>
      </c>
      <c r="X1554" t="str">
        <f t="shared" si="792"/>
        <v>Alto</v>
      </c>
      <c r="Y1554">
        <v>68</v>
      </c>
      <c r="Z1554" t="str">
        <f t="shared" si="793"/>
        <v>Elevado</v>
      </c>
      <c r="AA1554">
        <v>16</v>
      </c>
      <c r="AB1554" t="str">
        <f t="shared" si="804"/>
        <v>Dismucion grave</v>
      </c>
      <c r="AC1554">
        <v>894</v>
      </c>
      <c r="AD1554" t="str">
        <f t="shared" si="805"/>
        <v>Proteinuria</v>
      </c>
      <c r="AE1554">
        <v>715</v>
      </c>
      <c r="AF1554" t="str">
        <f t="shared" si="806"/>
        <v>Macroalbuminuria</v>
      </c>
      <c r="AG1554">
        <v>699</v>
      </c>
      <c r="AH1554" t="str">
        <f t="shared" si="807"/>
        <v>Poliuria</v>
      </c>
      <c r="AI1554">
        <v>1</v>
      </c>
      <c r="AJ1554" t="str">
        <f t="shared" si="808"/>
        <v>Diabetico</v>
      </c>
      <c r="AK1554">
        <v>129</v>
      </c>
      <c r="AL1554" t="str">
        <f t="shared" si="809"/>
        <v>Diabetes</v>
      </c>
      <c r="AM1554">
        <v>9.1999999999999993</v>
      </c>
      <c r="AN1554" t="str">
        <f t="shared" si="810"/>
        <v>Diabetes</v>
      </c>
      <c r="AO1554">
        <v>250</v>
      </c>
      <c r="AP1554" t="str">
        <f t="shared" si="811"/>
        <v>Riesgo</v>
      </c>
      <c r="AQ1554">
        <v>208</v>
      </c>
      <c r="AR1554" t="str">
        <f t="shared" si="812"/>
        <v>Muy alto</v>
      </c>
      <c r="AS1554">
        <v>35</v>
      </c>
      <c r="AT1554" t="str">
        <f t="shared" si="813"/>
        <v>Bajo</v>
      </c>
      <c r="AU1554">
        <v>438</v>
      </c>
      <c r="AV1554" t="str">
        <f t="shared" si="814"/>
        <v>Alto</v>
      </c>
      <c r="AW1554">
        <v>126</v>
      </c>
      <c r="AX1554" t="str">
        <f t="shared" si="815"/>
        <v>Bajo</v>
      </c>
      <c r="AY1554">
        <v>6</v>
      </c>
      <c r="AZ1554" t="str">
        <f t="shared" si="816"/>
        <v>Alto</v>
      </c>
      <c r="BA1554">
        <v>10.9</v>
      </c>
      <c r="BB1554" t="str">
        <f t="shared" si="794"/>
        <v>Baja</v>
      </c>
      <c r="BC1554">
        <v>7.7</v>
      </c>
      <c r="BD1554" t="str">
        <f t="shared" si="817"/>
        <v>Bajo</v>
      </c>
      <c r="BE1554">
        <v>7.5</v>
      </c>
      <c r="BF1554" t="str">
        <f t="shared" si="818"/>
        <v>Alto</v>
      </c>
      <c r="BG1554">
        <v>1</v>
      </c>
      <c r="BH1554" t="str">
        <f t="shared" si="819"/>
        <v>Toma ECA</v>
      </c>
      <c r="BI1554">
        <v>0</v>
      </c>
      <c r="BJ1554" t="str">
        <f t="shared" si="820"/>
        <v>No toma ARB</v>
      </c>
      <c r="BK1554">
        <v>1</v>
      </c>
      <c r="BL1554" t="str">
        <f t="shared" si="821"/>
        <v>Toma diureticos</v>
      </c>
      <c r="BM1554">
        <v>1</v>
      </c>
      <c r="BN1554" t="str">
        <f t="shared" si="822"/>
        <v>Toma estatinas</v>
      </c>
      <c r="BO1554">
        <v>1</v>
      </c>
      <c r="BP1554" t="str">
        <f t="shared" si="823"/>
        <v>Enfermedad renal</v>
      </c>
      <c r="BQ1554">
        <v>1</v>
      </c>
      <c r="BR1554" t="str">
        <f t="shared" si="824"/>
        <v>Enfermedad cardiovascular</v>
      </c>
    </row>
    <row r="1555" spans="1:70" x14ac:dyDescent="0.25">
      <c r="A1555" t="s">
        <v>1555</v>
      </c>
      <c r="B1555">
        <v>49</v>
      </c>
      <c r="C1555" t="str">
        <f t="shared" si="795"/>
        <v>Adulto</v>
      </c>
      <c r="D1555" t="s">
        <v>1</v>
      </c>
      <c r="E1555">
        <v>19.899999999999999</v>
      </c>
      <c r="F1555" t="str">
        <f t="shared" si="796"/>
        <v>Peso Normal</v>
      </c>
      <c r="G1555">
        <v>0</v>
      </c>
      <c r="H1555" t="str">
        <f t="shared" si="797"/>
        <v>No tiene herencia</v>
      </c>
      <c r="I1555">
        <v>128</v>
      </c>
      <c r="J1555">
        <v>83</v>
      </c>
      <c r="K1555">
        <v>69</v>
      </c>
      <c r="L1555" t="str">
        <f t="shared" si="798"/>
        <v>Normal</v>
      </c>
      <c r="M1555">
        <v>52</v>
      </c>
      <c r="N1555" t="str">
        <f t="shared" si="799"/>
        <v>Normal</v>
      </c>
      <c r="O1555">
        <v>2</v>
      </c>
      <c r="P1555" t="str">
        <f t="shared" si="800"/>
        <v>Ligera limitaciones</v>
      </c>
      <c r="Q1555">
        <v>0</v>
      </c>
      <c r="R1555" t="str">
        <f t="shared" si="801"/>
        <v>No tiene cetoacidosis</v>
      </c>
      <c r="S1555">
        <v>0</v>
      </c>
      <c r="T1555" t="str">
        <f t="shared" si="802"/>
        <v>No tiene Insuficiencia</v>
      </c>
      <c r="U1555">
        <v>0</v>
      </c>
      <c r="V1555" t="str">
        <f t="shared" si="803"/>
        <v>Normotenso</v>
      </c>
      <c r="W1555">
        <v>0.8</v>
      </c>
      <c r="X1555" t="str">
        <f t="shared" si="792"/>
        <v>Normal</v>
      </c>
      <c r="Y1555">
        <v>17</v>
      </c>
      <c r="Z1555" t="str">
        <f t="shared" si="793"/>
        <v>Bajo</v>
      </c>
      <c r="AA1555">
        <v>71</v>
      </c>
      <c r="AB1555" t="str">
        <f t="shared" si="804"/>
        <v>Funcion disminuida</v>
      </c>
      <c r="AC1555">
        <v>19</v>
      </c>
      <c r="AD1555" t="str">
        <f t="shared" si="805"/>
        <v>Normal</v>
      </c>
      <c r="AE1555">
        <v>13</v>
      </c>
      <c r="AF1555" t="str">
        <f t="shared" si="806"/>
        <v>Normal</v>
      </c>
      <c r="AG1555">
        <v>2438</v>
      </c>
      <c r="AH1555" t="str">
        <f t="shared" si="807"/>
        <v>Poliuria</v>
      </c>
      <c r="AI1555">
        <v>1</v>
      </c>
      <c r="AJ1555" t="str">
        <f t="shared" si="808"/>
        <v>Diabetico</v>
      </c>
      <c r="AK1555">
        <v>103</v>
      </c>
      <c r="AL1555" t="str">
        <f t="shared" si="809"/>
        <v>Prediabetes</v>
      </c>
      <c r="AM1555">
        <v>5.4</v>
      </c>
      <c r="AN1555" t="str">
        <f t="shared" si="810"/>
        <v>Normal</v>
      </c>
      <c r="AO1555">
        <v>213</v>
      </c>
      <c r="AP1555" t="str">
        <f t="shared" si="811"/>
        <v>Alto</v>
      </c>
      <c r="AQ1555">
        <v>90</v>
      </c>
      <c r="AR1555" t="str">
        <f t="shared" si="812"/>
        <v>Normal</v>
      </c>
      <c r="AS1555">
        <v>66</v>
      </c>
      <c r="AT1555" t="str">
        <f t="shared" si="813"/>
        <v>Normal</v>
      </c>
      <c r="AU1555">
        <v>152</v>
      </c>
      <c r="AV1555" t="str">
        <f t="shared" si="814"/>
        <v>Alto</v>
      </c>
      <c r="AW1555">
        <v>142</v>
      </c>
      <c r="AX1555" t="str">
        <f t="shared" si="815"/>
        <v>Normal</v>
      </c>
      <c r="AY1555">
        <v>3.8</v>
      </c>
      <c r="AZ1555" t="str">
        <f t="shared" si="816"/>
        <v>Normal</v>
      </c>
      <c r="BA1555">
        <v>12.2</v>
      </c>
      <c r="BB1555" t="str">
        <f t="shared" si="794"/>
        <v>Baja</v>
      </c>
      <c r="BC1555">
        <v>9.6</v>
      </c>
      <c r="BD1555" t="str">
        <f t="shared" si="817"/>
        <v>Normal</v>
      </c>
      <c r="BE1555">
        <v>3.8</v>
      </c>
      <c r="BF1555" t="str">
        <f t="shared" si="818"/>
        <v>Normal</v>
      </c>
      <c r="BG1555">
        <v>0</v>
      </c>
      <c r="BH1555" t="str">
        <f t="shared" si="819"/>
        <v>No Toma ECA</v>
      </c>
      <c r="BI1555">
        <v>1</v>
      </c>
      <c r="BJ1555" t="str">
        <f t="shared" si="820"/>
        <v>Toma ARB</v>
      </c>
      <c r="BK1555">
        <v>0</v>
      </c>
      <c r="BL1555" t="str">
        <f t="shared" si="821"/>
        <v>No toma diureticos</v>
      </c>
      <c r="BM1555">
        <v>1</v>
      </c>
      <c r="BN1555" t="str">
        <f t="shared" si="822"/>
        <v>Toma estatinas</v>
      </c>
      <c r="BO1555">
        <v>0</v>
      </c>
      <c r="BP1555" t="str">
        <f t="shared" si="823"/>
        <v>Sano</v>
      </c>
      <c r="BQ1555">
        <v>0</v>
      </c>
      <c r="BR1555" t="str">
        <f t="shared" si="824"/>
        <v>Sano</v>
      </c>
    </row>
    <row r="1556" spans="1:70" x14ac:dyDescent="0.25">
      <c r="A1556" t="s">
        <v>1556</v>
      </c>
      <c r="B1556">
        <v>58</v>
      </c>
      <c r="C1556" t="str">
        <f t="shared" si="795"/>
        <v>Adulto</v>
      </c>
      <c r="D1556" t="s">
        <v>6</v>
      </c>
      <c r="E1556">
        <v>21.6</v>
      </c>
      <c r="F1556" t="str">
        <f t="shared" si="796"/>
        <v>Peso Normal</v>
      </c>
      <c r="G1556">
        <v>0</v>
      </c>
      <c r="H1556" t="str">
        <f t="shared" si="797"/>
        <v>No tiene herencia</v>
      </c>
      <c r="I1556">
        <v>119</v>
      </c>
      <c r="J1556">
        <v>71</v>
      </c>
      <c r="K1556">
        <v>66</v>
      </c>
      <c r="L1556" t="str">
        <f t="shared" si="798"/>
        <v>Normal</v>
      </c>
      <c r="M1556">
        <v>58</v>
      </c>
      <c r="N1556" t="str">
        <f t="shared" si="799"/>
        <v>Normal</v>
      </c>
      <c r="O1556">
        <v>2</v>
      </c>
      <c r="P1556" t="str">
        <f t="shared" si="800"/>
        <v>Ligera limitaciones</v>
      </c>
      <c r="Q1556">
        <v>0</v>
      </c>
      <c r="R1556" t="str">
        <f t="shared" si="801"/>
        <v>No tiene cetoacidosis</v>
      </c>
      <c r="S1556">
        <v>0</v>
      </c>
      <c r="T1556" t="str">
        <f t="shared" si="802"/>
        <v>No tiene Insuficiencia</v>
      </c>
      <c r="U1556">
        <v>0</v>
      </c>
      <c r="V1556" t="str">
        <f t="shared" si="803"/>
        <v>Normotenso</v>
      </c>
      <c r="W1556">
        <v>0.8</v>
      </c>
      <c r="X1556" t="str">
        <f t="shared" si="792"/>
        <v>Normal</v>
      </c>
      <c r="Y1556">
        <v>27</v>
      </c>
      <c r="Z1556" t="str">
        <f t="shared" si="793"/>
        <v>Normal</v>
      </c>
      <c r="AA1556">
        <v>102</v>
      </c>
      <c r="AB1556" t="str">
        <f t="shared" si="804"/>
        <v>Normal</v>
      </c>
      <c r="AC1556">
        <v>12</v>
      </c>
      <c r="AD1556" t="str">
        <f t="shared" si="805"/>
        <v>Normal</v>
      </c>
      <c r="AE1556">
        <v>9</v>
      </c>
      <c r="AF1556" t="str">
        <f t="shared" si="806"/>
        <v>Normal</v>
      </c>
      <c r="AG1556">
        <v>2492</v>
      </c>
      <c r="AH1556" t="str">
        <f t="shared" si="807"/>
        <v>Poliuria</v>
      </c>
      <c r="AI1556">
        <v>1</v>
      </c>
      <c r="AJ1556" t="str">
        <f t="shared" si="808"/>
        <v>Diabetico</v>
      </c>
      <c r="AK1556">
        <v>85</v>
      </c>
      <c r="AL1556" t="str">
        <f t="shared" si="809"/>
        <v>Normal</v>
      </c>
      <c r="AM1556">
        <v>5.5</v>
      </c>
      <c r="AN1556" t="str">
        <f t="shared" si="810"/>
        <v>Normal</v>
      </c>
      <c r="AO1556">
        <v>201</v>
      </c>
      <c r="AP1556" t="str">
        <f t="shared" si="811"/>
        <v>Alto</v>
      </c>
      <c r="AQ1556">
        <v>120</v>
      </c>
      <c r="AR1556" t="str">
        <f t="shared" si="812"/>
        <v>Casi normal</v>
      </c>
      <c r="AS1556">
        <v>60</v>
      </c>
      <c r="AT1556" t="str">
        <f t="shared" si="813"/>
        <v>Normal</v>
      </c>
      <c r="AU1556">
        <v>93</v>
      </c>
      <c r="AV1556" t="str">
        <f t="shared" si="814"/>
        <v>Normal</v>
      </c>
      <c r="AW1556">
        <v>138</v>
      </c>
      <c r="AX1556" t="str">
        <f t="shared" si="815"/>
        <v>Normal</v>
      </c>
      <c r="AY1556">
        <v>4.7</v>
      </c>
      <c r="AZ1556" t="str">
        <f t="shared" si="816"/>
        <v>Normal</v>
      </c>
      <c r="BA1556">
        <v>15.3</v>
      </c>
      <c r="BB1556" t="str">
        <f t="shared" si="794"/>
        <v>Normal</v>
      </c>
      <c r="BC1556">
        <v>8.8000000000000007</v>
      </c>
      <c r="BD1556" t="str">
        <f t="shared" si="817"/>
        <v>Normal</v>
      </c>
      <c r="BE1556">
        <v>3.4</v>
      </c>
      <c r="BF1556" t="str">
        <f t="shared" si="818"/>
        <v>Normal</v>
      </c>
      <c r="BG1556">
        <v>0</v>
      </c>
      <c r="BH1556" t="str">
        <f t="shared" si="819"/>
        <v>No Toma ECA</v>
      </c>
      <c r="BI1556">
        <v>0</v>
      </c>
      <c r="BJ1556" t="str">
        <f t="shared" si="820"/>
        <v>No toma ARB</v>
      </c>
      <c r="BK1556">
        <v>0</v>
      </c>
      <c r="BL1556" t="str">
        <f t="shared" si="821"/>
        <v>No toma diureticos</v>
      </c>
      <c r="BM1556">
        <v>1</v>
      </c>
      <c r="BN1556" t="str">
        <f t="shared" si="822"/>
        <v>Toma estatinas</v>
      </c>
      <c r="BO1556">
        <v>0</v>
      </c>
      <c r="BP1556" t="str">
        <f t="shared" si="823"/>
        <v>Sano</v>
      </c>
      <c r="BQ1556">
        <v>0</v>
      </c>
      <c r="BR1556" t="str">
        <f t="shared" si="824"/>
        <v>Sano</v>
      </c>
    </row>
    <row r="1557" spans="1:70" x14ac:dyDescent="0.25">
      <c r="A1557" t="s">
        <v>1557</v>
      </c>
      <c r="B1557">
        <v>64</v>
      </c>
      <c r="C1557" t="str">
        <f t="shared" si="795"/>
        <v>Adulto Mayor</v>
      </c>
      <c r="D1557" t="s">
        <v>1</v>
      </c>
      <c r="E1557">
        <v>26.8</v>
      </c>
      <c r="F1557" t="str">
        <f t="shared" si="796"/>
        <v>Sobrepeso</v>
      </c>
      <c r="G1557">
        <v>1</v>
      </c>
      <c r="H1557" t="str">
        <f t="shared" si="797"/>
        <v>Tiene herencia</v>
      </c>
      <c r="I1557">
        <v>145</v>
      </c>
      <c r="J1557">
        <v>104</v>
      </c>
      <c r="K1557">
        <v>99</v>
      </c>
      <c r="L1557" t="str">
        <f t="shared" si="798"/>
        <v>Normal</v>
      </c>
      <c r="M1557">
        <v>44</v>
      </c>
      <c r="N1557" t="str">
        <f t="shared" si="799"/>
        <v>Intermedia</v>
      </c>
      <c r="O1557">
        <v>3</v>
      </c>
      <c r="P1557" t="str">
        <f t="shared" si="800"/>
        <v>Limitacion marcada</v>
      </c>
      <c r="Q1557">
        <v>1</v>
      </c>
      <c r="R1557" t="str">
        <f t="shared" si="801"/>
        <v>Tiene cetoacidosis</v>
      </c>
      <c r="S1557">
        <v>1</v>
      </c>
      <c r="T1557" t="str">
        <f t="shared" si="802"/>
        <v>Tiene Insuficiencia</v>
      </c>
      <c r="U1557">
        <v>1</v>
      </c>
      <c r="V1557" t="str">
        <f t="shared" si="803"/>
        <v>Hipertenso</v>
      </c>
      <c r="W1557">
        <v>3</v>
      </c>
      <c r="X1557" t="str">
        <f t="shared" si="792"/>
        <v>Alto</v>
      </c>
      <c r="Y1557">
        <v>58</v>
      </c>
      <c r="Z1557" t="str">
        <f t="shared" si="793"/>
        <v>Elevado</v>
      </c>
      <c r="AA1557">
        <v>10</v>
      </c>
      <c r="AB1557" t="str">
        <f t="shared" si="804"/>
        <v>Fallo renal</v>
      </c>
      <c r="AC1557">
        <v>2060</v>
      </c>
      <c r="AD1557" t="str">
        <f t="shared" si="805"/>
        <v>Proteinuria</v>
      </c>
      <c r="AE1557">
        <v>1648</v>
      </c>
      <c r="AF1557" t="str">
        <f t="shared" si="806"/>
        <v>Macroalbuminuria</v>
      </c>
      <c r="AG1557">
        <v>500</v>
      </c>
      <c r="AH1557" t="str">
        <f t="shared" si="807"/>
        <v>Poliuria</v>
      </c>
      <c r="AI1557">
        <v>1</v>
      </c>
      <c r="AJ1557" t="str">
        <f t="shared" si="808"/>
        <v>Diabetico</v>
      </c>
      <c r="AK1557">
        <v>189</v>
      </c>
      <c r="AL1557" t="str">
        <f t="shared" si="809"/>
        <v>Diabetes</v>
      </c>
      <c r="AM1557">
        <v>9.8000000000000007</v>
      </c>
      <c r="AN1557" t="str">
        <f t="shared" si="810"/>
        <v>Diabetes</v>
      </c>
      <c r="AO1557">
        <v>210</v>
      </c>
      <c r="AP1557" t="str">
        <f t="shared" si="811"/>
        <v>Alto</v>
      </c>
      <c r="AQ1557">
        <v>182</v>
      </c>
      <c r="AR1557" t="str">
        <f t="shared" si="812"/>
        <v>Alto</v>
      </c>
      <c r="AS1557">
        <v>30</v>
      </c>
      <c r="AT1557" t="str">
        <f t="shared" si="813"/>
        <v>Bajo</v>
      </c>
      <c r="AU1557">
        <v>362</v>
      </c>
      <c r="AV1557" t="str">
        <f t="shared" si="814"/>
        <v>Alto</v>
      </c>
      <c r="AW1557">
        <v>134</v>
      </c>
      <c r="AX1557" t="str">
        <f t="shared" si="815"/>
        <v>Bajo</v>
      </c>
      <c r="AY1557">
        <v>5.6</v>
      </c>
      <c r="AZ1557" t="str">
        <f t="shared" si="816"/>
        <v>Alto</v>
      </c>
      <c r="BA1557">
        <v>10.6</v>
      </c>
      <c r="BB1557" t="str">
        <f t="shared" si="794"/>
        <v>Baja</v>
      </c>
      <c r="BC1557">
        <v>8.6999999999999993</v>
      </c>
      <c r="BD1557" t="str">
        <f t="shared" si="817"/>
        <v>Normal</v>
      </c>
      <c r="BE1557">
        <v>6.9</v>
      </c>
      <c r="BF1557" t="str">
        <f t="shared" si="818"/>
        <v>Alto</v>
      </c>
      <c r="BG1557">
        <v>1</v>
      </c>
      <c r="BH1557" t="str">
        <f t="shared" si="819"/>
        <v>Toma ECA</v>
      </c>
      <c r="BI1557">
        <v>0</v>
      </c>
      <c r="BJ1557" t="str">
        <f t="shared" si="820"/>
        <v>No toma ARB</v>
      </c>
      <c r="BK1557">
        <v>0</v>
      </c>
      <c r="BL1557" t="str">
        <f t="shared" si="821"/>
        <v>No toma diureticos</v>
      </c>
      <c r="BM1557">
        <v>0</v>
      </c>
      <c r="BN1557" t="str">
        <f t="shared" si="822"/>
        <v>No toma estatinas</v>
      </c>
      <c r="BO1557">
        <v>1</v>
      </c>
      <c r="BP1557" t="str">
        <f t="shared" si="823"/>
        <v>Enfermedad renal</v>
      </c>
      <c r="BQ1557">
        <v>0</v>
      </c>
      <c r="BR1557" t="str">
        <f t="shared" si="824"/>
        <v>Sano</v>
      </c>
    </row>
    <row r="1558" spans="1:70" x14ac:dyDescent="0.25">
      <c r="A1558" t="s">
        <v>1558</v>
      </c>
      <c r="B1558">
        <v>41</v>
      </c>
      <c r="C1558" t="str">
        <f t="shared" si="795"/>
        <v>Adulto</v>
      </c>
      <c r="D1558" t="s">
        <v>6</v>
      </c>
      <c r="E1558">
        <v>21.4</v>
      </c>
      <c r="F1558" t="str">
        <f t="shared" si="796"/>
        <v>Peso Normal</v>
      </c>
      <c r="G1558">
        <v>1</v>
      </c>
      <c r="H1558" t="str">
        <f t="shared" si="797"/>
        <v>Tiene herencia</v>
      </c>
      <c r="I1558">
        <v>123</v>
      </c>
      <c r="J1558">
        <v>81</v>
      </c>
      <c r="K1558">
        <v>87</v>
      </c>
      <c r="L1558" t="str">
        <f t="shared" si="798"/>
        <v>Normal</v>
      </c>
      <c r="M1558">
        <v>67</v>
      </c>
      <c r="N1558" t="str">
        <f t="shared" si="799"/>
        <v>Normal</v>
      </c>
      <c r="O1558">
        <v>2</v>
      </c>
      <c r="P1558" t="str">
        <f t="shared" si="800"/>
        <v>Ligera limitaciones</v>
      </c>
      <c r="Q1558">
        <v>0</v>
      </c>
      <c r="R1558" t="str">
        <f t="shared" si="801"/>
        <v>No tiene cetoacidosis</v>
      </c>
      <c r="S1558">
        <v>0</v>
      </c>
      <c r="T1558" t="str">
        <f t="shared" si="802"/>
        <v>No tiene Insuficiencia</v>
      </c>
      <c r="U1558">
        <v>1</v>
      </c>
      <c r="V1558" t="str">
        <f t="shared" si="803"/>
        <v>Hipertenso</v>
      </c>
      <c r="W1558">
        <v>0.7</v>
      </c>
      <c r="X1558" t="str">
        <f t="shared" si="792"/>
        <v>Normal</v>
      </c>
      <c r="Y1558">
        <v>19</v>
      </c>
      <c r="Z1558" t="str">
        <f t="shared" si="793"/>
        <v>Normal</v>
      </c>
      <c r="AA1558">
        <v>93</v>
      </c>
      <c r="AB1558" t="str">
        <f t="shared" si="804"/>
        <v>Normal</v>
      </c>
      <c r="AC1558">
        <v>15</v>
      </c>
      <c r="AD1558" t="str">
        <f t="shared" si="805"/>
        <v>Normal</v>
      </c>
      <c r="AE1558">
        <v>13</v>
      </c>
      <c r="AF1558" t="str">
        <f t="shared" si="806"/>
        <v>Normal</v>
      </c>
      <c r="AG1558">
        <v>1887</v>
      </c>
      <c r="AH1558" t="str">
        <f t="shared" si="807"/>
        <v>Poliuria</v>
      </c>
      <c r="AI1558">
        <v>0</v>
      </c>
      <c r="AJ1558" t="str">
        <f t="shared" si="808"/>
        <v>No Diabetico</v>
      </c>
      <c r="AK1558">
        <v>102</v>
      </c>
      <c r="AL1558" t="str">
        <f t="shared" si="809"/>
        <v>Prediabetes</v>
      </c>
      <c r="AM1558">
        <v>6.3</v>
      </c>
      <c r="AN1558" t="str">
        <f t="shared" si="810"/>
        <v>Prediabetes</v>
      </c>
      <c r="AO1558">
        <v>153</v>
      </c>
      <c r="AP1558" t="str">
        <f t="shared" si="811"/>
        <v>Normal</v>
      </c>
      <c r="AQ1558">
        <v>97</v>
      </c>
      <c r="AR1558" t="str">
        <f t="shared" si="812"/>
        <v>Normal</v>
      </c>
      <c r="AS1558">
        <v>69</v>
      </c>
      <c r="AT1558" t="str">
        <f t="shared" si="813"/>
        <v>Normal</v>
      </c>
      <c r="AU1558">
        <v>94</v>
      </c>
      <c r="AV1558" t="str">
        <f t="shared" si="814"/>
        <v>Normal</v>
      </c>
      <c r="AW1558">
        <v>139</v>
      </c>
      <c r="AX1558" t="str">
        <f t="shared" si="815"/>
        <v>Normal</v>
      </c>
      <c r="AY1558">
        <v>5</v>
      </c>
      <c r="AZ1558" t="str">
        <f t="shared" si="816"/>
        <v>Normal</v>
      </c>
      <c r="BA1558">
        <v>13</v>
      </c>
      <c r="BB1558" t="str">
        <f t="shared" si="794"/>
        <v>Normal</v>
      </c>
      <c r="BC1558">
        <v>9.9</v>
      </c>
      <c r="BD1558" t="str">
        <f t="shared" si="817"/>
        <v>Normal</v>
      </c>
      <c r="BE1558">
        <v>3.5</v>
      </c>
      <c r="BF1558" t="str">
        <f t="shared" si="818"/>
        <v>Normal</v>
      </c>
      <c r="BG1558">
        <v>1</v>
      </c>
      <c r="BH1558" t="str">
        <f t="shared" si="819"/>
        <v>Toma ECA</v>
      </c>
      <c r="BI1558">
        <v>0</v>
      </c>
      <c r="BJ1558" t="str">
        <f t="shared" si="820"/>
        <v>No toma ARB</v>
      </c>
      <c r="BK1558">
        <v>0</v>
      </c>
      <c r="BL1558" t="str">
        <f t="shared" si="821"/>
        <v>No toma diureticos</v>
      </c>
      <c r="BM1558">
        <v>1</v>
      </c>
      <c r="BN1558" t="str">
        <f t="shared" si="822"/>
        <v>Toma estatinas</v>
      </c>
      <c r="BO1558">
        <v>0</v>
      </c>
      <c r="BP1558" t="str">
        <f t="shared" si="823"/>
        <v>Sano</v>
      </c>
      <c r="BQ1558">
        <v>0</v>
      </c>
      <c r="BR1558" t="str">
        <f t="shared" si="824"/>
        <v>Sano</v>
      </c>
    </row>
    <row r="1559" spans="1:70" x14ac:dyDescent="0.25">
      <c r="A1559" t="s">
        <v>1559</v>
      </c>
      <c r="B1559">
        <v>52</v>
      </c>
      <c r="C1559" t="str">
        <f t="shared" si="795"/>
        <v>Adulto</v>
      </c>
      <c r="D1559" t="s">
        <v>1</v>
      </c>
      <c r="E1559">
        <v>24.7</v>
      </c>
      <c r="F1559" t="str">
        <f t="shared" si="796"/>
        <v>Peso Normal</v>
      </c>
      <c r="G1559">
        <v>1</v>
      </c>
      <c r="H1559" t="str">
        <f t="shared" si="797"/>
        <v>Tiene herencia</v>
      </c>
      <c r="I1559">
        <v>103</v>
      </c>
      <c r="J1559">
        <v>81</v>
      </c>
      <c r="K1559">
        <v>76</v>
      </c>
      <c r="L1559" t="str">
        <f t="shared" si="798"/>
        <v>Normal</v>
      </c>
      <c r="M1559">
        <v>68</v>
      </c>
      <c r="N1559" t="str">
        <f t="shared" si="799"/>
        <v>Normal</v>
      </c>
      <c r="O1559">
        <v>1</v>
      </c>
      <c r="P1559" t="str">
        <f t="shared" si="800"/>
        <v>Sin limitaciones</v>
      </c>
      <c r="Q1559">
        <v>0</v>
      </c>
      <c r="R1559" t="str">
        <f t="shared" si="801"/>
        <v>No tiene cetoacidosis</v>
      </c>
      <c r="S1559">
        <v>0</v>
      </c>
      <c r="T1559" t="str">
        <f t="shared" si="802"/>
        <v>No tiene Insuficiencia</v>
      </c>
      <c r="U1559">
        <v>0</v>
      </c>
      <c r="V1559" t="str">
        <f t="shared" si="803"/>
        <v>Normotenso</v>
      </c>
      <c r="W1559">
        <v>0.9</v>
      </c>
      <c r="X1559" t="str">
        <f t="shared" si="792"/>
        <v>Normal</v>
      </c>
      <c r="Y1559">
        <v>38</v>
      </c>
      <c r="Z1559" t="str">
        <f t="shared" si="793"/>
        <v>Normal</v>
      </c>
      <c r="AA1559">
        <v>111</v>
      </c>
      <c r="AB1559" t="str">
        <f t="shared" si="804"/>
        <v>Normal</v>
      </c>
      <c r="AC1559">
        <v>16</v>
      </c>
      <c r="AD1559" t="str">
        <f t="shared" si="805"/>
        <v>Normal</v>
      </c>
      <c r="AE1559">
        <v>12</v>
      </c>
      <c r="AF1559" t="str">
        <f t="shared" si="806"/>
        <v>Normal</v>
      </c>
      <c r="AG1559">
        <v>2261</v>
      </c>
      <c r="AH1559" t="str">
        <f t="shared" si="807"/>
        <v>Poliuria</v>
      </c>
      <c r="AI1559">
        <v>0</v>
      </c>
      <c r="AJ1559" t="str">
        <f t="shared" si="808"/>
        <v>No Diabetico</v>
      </c>
      <c r="AK1559">
        <v>123</v>
      </c>
      <c r="AL1559" t="str">
        <f t="shared" si="809"/>
        <v>Prediabetes</v>
      </c>
      <c r="AM1559">
        <v>5.0999999999999996</v>
      </c>
      <c r="AN1559" t="str">
        <f t="shared" si="810"/>
        <v>Normal</v>
      </c>
      <c r="AO1559">
        <v>180</v>
      </c>
      <c r="AP1559" t="str">
        <f t="shared" si="811"/>
        <v>Normal</v>
      </c>
      <c r="AQ1559">
        <v>128</v>
      </c>
      <c r="AR1559" t="str">
        <f t="shared" si="812"/>
        <v>Casi normal</v>
      </c>
      <c r="AS1559">
        <v>55</v>
      </c>
      <c r="AT1559" t="str">
        <f t="shared" si="813"/>
        <v>Bajo</v>
      </c>
      <c r="AU1559">
        <v>111</v>
      </c>
      <c r="AV1559" t="str">
        <f t="shared" si="814"/>
        <v>Normal</v>
      </c>
      <c r="AW1559">
        <v>144</v>
      </c>
      <c r="AX1559" t="str">
        <f t="shared" si="815"/>
        <v>Normal</v>
      </c>
      <c r="AY1559">
        <v>4.4000000000000004</v>
      </c>
      <c r="AZ1559" t="str">
        <f t="shared" si="816"/>
        <v>Normal</v>
      </c>
      <c r="BA1559">
        <v>15.7</v>
      </c>
      <c r="BB1559" t="str">
        <f t="shared" si="794"/>
        <v>Normal</v>
      </c>
      <c r="BC1559">
        <v>10.3</v>
      </c>
      <c r="BD1559" t="str">
        <f t="shared" si="817"/>
        <v>Normal</v>
      </c>
      <c r="BE1559">
        <v>3</v>
      </c>
      <c r="BF1559" t="str">
        <f t="shared" si="818"/>
        <v>Normal</v>
      </c>
      <c r="BG1559">
        <v>1</v>
      </c>
      <c r="BH1559" t="str">
        <f t="shared" si="819"/>
        <v>Toma ECA</v>
      </c>
      <c r="BI1559">
        <v>1</v>
      </c>
      <c r="BJ1559" t="str">
        <f t="shared" si="820"/>
        <v>Toma ARB</v>
      </c>
      <c r="BK1559">
        <v>0</v>
      </c>
      <c r="BL1559" t="str">
        <f t="shared" si="821"/>
        <v>No toma diureticos</v>
      </c>
      <c r="BM1559">
        <v>1</v>
      </c>
      <c r="BN1559" t="str">
        <f t="shared" si="822"/>
        <v>Toma estatinas</v>
      </c>
      <c r="BO1559">
        <v>0</v>
      </c>
      <c r="BP1559" t="str">
        <f t="shared" si="823"/>
        <v>Sano</v>
      </c>
      <c r="BQ1559">
        <v>1</v>
      </c>
      <c r="BR1559" t="str">
        <f t="shared" si="824"/>
        <v>Enfermedad cardiovascular</v>
      </c>
    </row>
    <row r="1560" spans="1:70" x14ac:dyDescent="0.25">
      <c r="A1560" t="s">
        <v>1560</v>
      </c>
      <c r="B1560">
        <v>67</v>
      </c>
      <c r="C1560" t="str">
        <f t="shared" si="795"/>
        <v>Adulto Mayor</v>
      </c>
      <c r="D1560" t="s">
        <v>1</v>
      </c>
      <c r="E1560">
        <v>31.7</v>
      </c>
      <c r="F1560" t="str">
        <f t="shared" si="796"/>
        <v>Obesidad I</v>
      </c>
      <c r="G1560">
        <v>0</v>
      </c>
      <c r="H1560" t="str">
        <f t="shared" si="797"/>
        <v>No tiene herencia</v>
      </c>
      <c r="I1560">
        <v>151</v>
      </c>
      <c r="J1560">
        <v>97</v>
      </c>
      <c r="K1560">
        <v>82</v>
      </c>
      <c r="L1560" t="str">
        <f t="shared" si="798"/>
        <v>Normal</v>
      </c>
      <c r="M1560">
        <v>46</v>
      </c>
      <c r="N1560" t="str">
        <f t="shared" si="799"/>
        <v>Intermedia</v>
      </c>
      <c r="O1560">
        <v>2</v>
      </c>
      <c r="P1560" t="str">
        <f t="shared" si="800"/>
        <v>Ligera limitaciones</v>
      </c>
      <c r="Q1560">
        <v>0</v>
      </c>
      <c r="R1560" t="str">
        <f t="shared" si="801"/>
        <v>No tiene cetoacidosis</v>
      </c>
      <c r="S1560">
        <v>1</v>
      </c>
      <c r="T1560" t="str">
        <f t="shared" si="802"/>
        <v>Tiene Insuficiencia</v>
      </c>
      <c r="U1560">
        <v>1</v>
      </c>
      <c r="V1560" t="str">
        <f t="shared" si="803"/>
        <v>Hipertenso</v>
      </c>
      <c r="W1560">
        <v>3.4</v>
      </c>
      <c r="X1560" t="str">
        <f t="shared" si="792"/>
        <v>Alto</v>
      </c>
      <c r="Y1560">
        <v>101</v>
      </c>
      <c r="Z1560" t="str">
        <f t="shared" si="793"/>
        <v>Riesgo</v>
      </c>
      <c r="AA1560">
        <v>58</v>
      </c>
      <c r="AB1560" t="str">
        <f t="shared" si="804"/>
        <v>Funcion disminuida moderada</v>
      </c>
      <c r="AC1560">
        <v>1794</v>
      </c>
      <c r="AD1560" t="str">
        <f t="shared" si="805"/>
        <v>Proteinuria</v>
      </c>
      <c r="AE1560">
        <v>1614</v>
      </c>
      <c r="AF1560" t="str">
        <f t="shared" si="806"/>
        <v>Macroalbuminuria</v>
      </c>
      <c r="AG1560">
        <v>424</v>
      </c>
      <c r="AH1560" t="str">
        <f t="shared" si="807"/>
        <v>Oliguria</v>
      </c>
      <c r="AI1560">
        <v>0</v>
      </c>
      <c r="AJ1560" t="str">
        <f t="shared" si="808"/>
        <v>No Diabetico</v>
      </c>
      <c r="AK1560">
        <v>201</v>
      </c>
      <c r="AL1560" t="str">
        <f t="shared" si="809"/>
        <v>Diabetes</v>
      </c>
      <c r="AM1560">
        <v>7</v>
      </c>
      <c r="AN1560" t="str">
        <f t="shared" si="810"/>
        <v>Diabetes</v>
      </c>
      <c r="AO1560">
        <v>270</v>
      </c>
      <c r="AP1560" t="str">
        <f t="shared" si="811"/>
        <v>Riesgo</v>
      </c>
      <c r="AQ1560">
        <v>217</v>
      </c>
      <c r="AR1560" t="str">
        <f t="shared" si="812"/>
        <v>Muy alto</v>
      </c>
      <c r="AS1560">
        <v>38</v>
      </c>
      <c r="AT1560" t="str">
        <f t="shared" si="813"/>
        <v>Bajo</v>
      </c>
      <c r="AU1560">
        <v>396</v>
      </c>
      <c r="AV1560" t="str">
        <f t="shared" si="814"/>
        <v>Alto</v>
      </c>
      <c r="AW1560">
        <v>138</v>
      </c>
      <c r="AX1560" t="str">
        <f t="shared" si="815"/>
        <v>Normal</v>
      </c>
      <c r="AY1560">
        <v>5.9</v>
      </c>
      <c r="AZ1560" t="str">
        <f t="shared" si="816"/>
        <v>Alto</v>
      </c>
      <c r="BA1560">
        <v>8.5</v>
      </c>
      <c r="BB1560" t="str">
        <f t="shared" si="794"/>
        <v>Baja</v>
      </c>
      <c r="BC1560">
        <v>7.8</v>
      </c>
      <c r="BD1560" t="str">
        <f t="shared" si="817"/>
        <v>Bajo</v>
      </c>
      <c r="BE1560">
        <v>5</v>
      </c>
      <c r="BF1560" t="str">
        <f t="shared" si="818"/>
        <v>Alto</v>
      </c>
      <c r="BG1560">
        <v>1</v>
      </c>
      <c r="BH1560" t="str">
        <f t="shared" si="819"/>
        <v>Toma ECA</v>
      </c>
      <c r="BI1560">
        <v>0</v>
      </c>
      <c r="BJ1560" t="str">
        <f t="shared" si="820"/>
        <v>No toma ARB</v>
      </c>
      <c r="BK1560">
        <v>0</v>
      </c>
      <c r="BL1560" t="str">
        <f t="shared" si="821"/>
        <v>No toma diureticos</v>
      </c>
      <c r="BM1560">
        <v>1</v>
      </c>
      <c r="BN1560" t="str">
        <f t="shared" si="822"/>
        <v>Toma estatinas</v>
      </c>
      <c r="BO1560">
        <v>1</v>
      </c>
      <c r="BP1560" t="str">
        <f t="shared" si="823"/>
        <v>Enfermedad renal</v>
      </c>
      <c r="BQ1560">
        <v>0</v>
      </c>
      <c r="BR1560" t="str">
        <f t="shared" si="824"/>
        <v>Sano</v>
      </c>
    </row>
    <row r="1561" spans="1:70" x14ac:dyDescent="0.25">
      <c r="A1561" t="s">
        <v>1561</v>
      </c>
      <c r="B1561">
        <v>65</v>
      </c>
      <c r="C1561" t="str">
        <f t="shared" si="795"/>
        <v>Adulto Mayor</v>
      </c>
      <c r="D1561" t="s">
        <v>6</v>
      </c>
      <c r="E1561">
        <v>30</v>
      </c>
      <c r="F1561" t="str">
        <f t="shared" si="796"/>
        <v>Obesidad I</v>
      </c>
      <c r="G1561">
        <v>1</v>
      </c>
      <c r="H1561" t="str">
        <f t="shared" si="797"/>
        <v>Tiene herencia</v>
      </c>
      <c r="I1561">
        <v>108</v>
      </c>
      <c r="J1561">
        <v>85</v>
      </c>
      <c r="K1561">
        <v>89</v>
      </c>
      <c r="L1561" t="str">
        <f t="shared" si="798"/>
        <v>Normal</v>
      </c>
      <c r="M1561">
        <v>69</v>
      </c>
      <c r="N1561" t="str">
        <f t="shared" si="799"/>
        <v>Normal</v>
      </c>
      <c r="O1561">
        <v>1</v>
      </c>
      <c r="P1561" t="str">
        <f t="shared" si="800"/>
        <v>Sin limitaciones</v>
      </c>
      <c r="Q1561">
        <v>0</v>
      </c>
      <c r="R1561" t="str">
        <f t="shared" si="801"/>
        <v>No tiene cetoacidosis</v>
      </c>
      <c r="S1561">
        <v>0</v>
      </c>
      <c r="T1561" t="str">
        <f t="shared" si="802"/>
        <v>No tiene Insuficiencia</v>
      </c>
      <c r="U1561">
        <v>0</v>
      </c>
      <c r="V1561" t="str">
        <f t="shared" si="803"/>
        <v>Normotenso</v>
      </c>
      <c r="W1561">
        <v>0.8</v>
      </c>
      <c r="X1561" t="str">
        <f t="shared" si="792"/>
        <v>Normal</v>
      </c>
      <c r="Y1561">
        <v>37</v>
      </c>
      <c r="Z1561" t="str">
        <f t="shared" si="793"/>
        <v>Normal</v>
      </c>
      <c r="AA1561">
        <v>97</v>
      </c>
      <c r="AB1561" t="str">
        <f t="shared" si="804"/>
        <v>Normal</v>
      </c>
      <c r="AC1561">
        <v>24</v>
      </c>
      <c r="AD1561" t="str">
        <f t="shared" si="805"/>
        <v>Normal</v>
      </c>
      <c r="AE1561">
        <v>16</v>
      </c>
      <c r="AF1561" t="str">
        <f t="shared" si="806"/>
        <v>Normal</v>
      </c>
      <c r="AG1561">
        <v>1601</v>
      </c>
      <c r="AH1561" t="str">
        <f t="shared" si="807"/>
        <v>Poliuria</v>
      </c>
      <c r="AI1561">
        <v>0</v>
      </c>
      <c r="AJ1561" t="str">
        <f t="shared" si="808"/>
        <v>No Diabetico</v>
      </c>
      <c r="AK1561">
        <v>119</v>
      </c>
      <c r="AL1561" t="str">
        <f t="shared" si="809"/>
        <v>Prediabetes</v>
      </c>
      <c r="AM1561">
        <v>5.7</v>
      </c>
      <c r="AN1561" t="str">
        <f t="shared" si="810"/>
        <v>Prediabetes</v>
      </c>
      <c r="AO1561">
        <v>206</v>
      </c>
      <c r="AP1561" t="str">
        <f t="shared" si="811"/>
        <v>Alto</v>
      </c>
      <c r="AQ1561">
        <v>97</v>
      </c>
      <c r="AR1561" t="str">
        <f t="shared" si="812"/>
        <v>Normal</v>
      </c>
      <c r="AS1561">
        <v>64</v>
      </c>
      <c r="AT1561" t="str">
        <f t="shared" si="813"/>
        <v>Normal</v>
      </c>
      <c r="AU1561">
        <v>83</v>
      </c>
      <c r="AV1561" t="str">
        <f t="shared" si="814"/>
        <v>Normal</v>
      </c>
      <c r="AW1561">
        <v>144</v>
      </c>
      <c r="AX1561" t="str">
        <f t="shared" si="815"/>
        <v>Normal</v>
      </c>
      <c r="AY1561">
        <v>4.7</v>
      </c>
      <c r="AZ1561" t="str">
        <f t="shared" si="816"/>
        <v>Normal</v>
      </c>
      <c r="BA1561">
        <v>13.5</v>
      </c>
      <c r="BB1561" t="str">
        <f t="shared" si="794"/>
        <v>Normal</v>
      </c>
      <c r="BC1561">
        <v>9.8000000000000007</v>
      </c>
      <c r="BD1561" t="str">
        <f t="shared" si="817"/>
        <v>Normal</v>
      </c>
      <c r="BE1561">
        <v>3.3</v>
      </c>
      <c r="BF1561" t="str">
        <f t="shared" si="818"/>
        <v>Normal</v>
      </c>
      <c r="BG1561">
        <v>1</v>
      </c>
      <c r="BH1561" t="str">
        <f t="shared" si="819"/>
        <v>Toma ECA</v>
      </c>
      <c r="BI1561">
        <v>1</v>
      </c>
      <c r="BJ1561" t="str">
        <f t="shared" si="820"/>
        <v>Toma ARB</v>
      </c>
      <c r="BK1561">
        <v>0</v>
      </c>
      <c r="BL1561" t="str">
        <f t="shared" si="821"/>
        <v>No toma diureticos</v>
      </c>
      <c r="BM1561">
        <v>0</v>
      </c>
      <c r="BN1561" t="str">
        <f t="shared" si="822"/>
        <v>No toma estatinas</v>
      </c>
      <c r="BO1561">
        <v>0</v>
      </c>
      <c r="BP1561" t="str">
        <f t="shared" si="823"/>
        <v>Sano</v>
      </c>
      <c r="BQ1561">
        <v>0</v>
      </c>
      <c r="BR1561" t="str">
        <f t="shared" si="824"/>
        <v>Sano</v>
      </c>
    </row>
    <row r="1562" spans="1:70" x14ac:dyDescent="0.25">
      <c r="A1562" t="s">
        <v>1562</v>
      </c>
      <c r="B1562">
        <v>61</v>
      </c>
      <c r="C1562" t="str">
        <f t="shared" si="795"/>
        <v>Adulto Mayor</v>
      </c>
      <c r="D1562" t="s">
        <v>1</v>
      </c>
      <c r="E1562">
        <v>28.1</v>
      </c>
      <c r="F1562" t="str">
        <f t="shared" si="796"/>
        <v>Sobrepeso</v>
      </c>
      <c r="G1562">
        <v>1</v>
      </c>
      <c r="H1562" t="str">
        <f t="shared" si="797"/>
        <v>Tiene herencia</v>
      </c>
      <c r="I1562">
        <v>112</v>
      </c>
      <c r="J1562">
        <v>67</v>
      </c>
      <c r="K1562">
        <v>87</v>
      </c>
      <c r="L1562" t="str">
        <f t="shared" si="798"/>
        <v>Normal</v>
      </c>
      <c r="M1562">
        <v>53</v>
      </c>
      <c r="N1562" t="str">
        <f t="shared" si="799"/>
        <v>Normal</v>
      </c>
      <c r="O1562">
        <v>2</v>
      </c>
      <c r="P1562" t="str">
        <f t="shared" si="800"/>
        <v>Ligera limitaciones</v>
      </c>
      <c r="Q1562">
        <v>0</v>
      </c>
      <c r="R1562" t="str">
        <f t="shared" si="801"/>
        <v>No tiene cetoacidosis</v>
      </c>
      <c r="S1562">
        <v>0</v>
      </c>
      <c r="T1562" t="str">
        <f t="shared" si="802"/>
        <v>No tiene Insuficiencia</v>
      </c>
      <c r="U1562">
        <v>1</v>
      </c>
      <c r="V1562" t="str">
        <f t="shared" si="803"/>
        <v>Hipertenso</v>
      </c>
      <c r="W1562">
        <v>1.1000000000000001</v>
      </c>
      <c r="X1562" t="str">
        <f t="shared" si="792"/>
        <v>Normal</v>
      </c>
      <c r="Y1562">
        <v>30</v>
      </c>
      <c r="Z1562" t="str">
        <f t="shared" si="793"/>
        <v>Normal</v>
      </c>
      <c r="AA1562">
        <v>71</v>
      </c>
      <c r="AB1562" t="str">
        <f t="shared" si="804"/>
        <v>Funcion disminuida</v>
      </c>
      <c r="AC1562">
        <v>15</v>
      </c>
      <c r="AD1562" t="str">
        <f t="shared" si="805"/>
        <v>Normal</v>
      </c>
      <c r="AE1562">
        <v>10</v>
      </c>
      <c r="AF1562" t="str">
        <f t="shared" si="806"/>
        <v>Normal</v>
      </c>
      <c r="AG1562">
        <v>1780</v>
      </c>
      <c r="AH1562" t="str">
        <f t="shared" si="807"/>
        <v>Poliuria</v>
      </c>
      <c r="AI1562">
        <v>0</v>
      </c>
      <c r="AJ1562" t="str">
        <f t="shared" si="808"/>
        <v>No Diabetico</v>
      </c>
      <c r="AK1562">
        <v>97</v>
      </c>
      <c r="AL1562" t="str">
        <f t="shared" si="809"/>
        <v>Normal</v>
      </c>
      <c r="AM1562">
        <v>5.5</v>
      </c>
      <c r="AN1562" t="str">
        <f t="shared" si="810"/>
        <v>Normal</v>
      </c>
      <c r="AO1562">
        <v>182</v>
      </c>
      <c r="AP1562" t="str">
        <f t="shared" si="811"/>
        <v>Normal</v>
      </c>
      <c r="AQ1562">
        <v>94</v>
      </c>
      <c r="AR1562" t="str">
        <f t="shared" si="812"/>
        <v>Normal</v>
      </c>
      <c r="AS1562">
        <v>56</v>
      </c>
      <c r="AT1562" t="str">
        <f t="shared" si="813"/>
        <v>Bajo</v>
      </c>
      <c r="AU1562">
        <v>85</v>
      </c>
      <c r="AV1562" t="str">
        <f t="shared" si="814"/>
        <v>Normal</v>
      </c>
      <c r="AW1562">
        <v>139</v>
      </c>
      <c r="AX1562" t="str">
        <f t="shared" si="815"/>
        <v>Normal</v>
      </c>
      <c r="AY1562">
        <v>4.0999999999999996</v>
      </c>
      <c r="AZ1562" t="str">
        <f t="shared" si="816"/>
        <v>Normal</v>
      </c>
      <c r="BA1562">
        <v>12.9</v>
      </c>
      <c r="BB1562" t="str">
        <f t="shared" si="794"/>
        <v>Baja</v>
      </c>
      <c r="BC1562">
        <v>10.3</v>
      </c>
      <c r="BD1562" t="str">
        <f t="shared" si="817"/>
        <v>Normal</v>
      </c>
      <c r="BE1562">
        <v>3.1</v>
      </c>
      <c r="BF1562" t="str">
        <f t="shared" si="818"/>
        <v>Normal</v>
      </c>
      <c r="BG1562">
        <v>0</v>
      </c>
      <c r="BH1562" t="str">
        <f t="shared" si="819"/>
        <v>No Toma ECA</v>
      </c>
      <c r="BI1562">
        <v>0</v>
      </c>
      <c r="BJ1562" t="str">
        <f t="shared" si="820"/>
        <v>No toma ARB</v>
      </c>
      <c r="BK1562">
        <v>1</v>
      </c>
      <c r="BL1562" t="str">
        <f t="shared" si="821"/>
        <v>Toma diureticos</v>
      </c>
      <c r="BM1562">
        <v>1</v>
      </c>
      <c r="BN1562" t="str">
        <f t="shared" si="822"/>
        <v>Toma estatinas</v>
      </c>
      <c r="BO1562">
        <v>0</v>
      </c>
      <c r="BP1562" t="str">
        <f t="shared" si="823"/>
        <v>Sano</v>
      </c>
      <c r="BQ1562">
        <v>0</v>
      </c>
      <c r="BR1562" t="str">
        <f t="shared" si="824"/>
        <v>Sano</v>
      </c>
    </row>
    <row r="1563" spans="1:70" x14ac:dyDescent="0.25">
      <c r="A1563" t="s">
        <v>1563</v>
      </c>
      <c r="B1563">
        <v>74</v>
      </c>
      <c r="C1563" t="str">
        <f t="shared" si="795"/>
        <v>Adulto Mayor</v>
      </c>
      <c r="D1563" t="s">
        <v>6</v>
      </c>
      <c r="E1563">
        <v>32.5</v>
      </c>
      <c r="F1563" t="str">
        <f t="shared" si="796"/>
        <v>Obesidad I</v>
      </c>
      <c r="G1563">
        <v>1</v>
      </c>
      <c r="H1563" t="str">
        <f t="shared" si="797"/>
        <v>Tiene herencia</v>
      </c>
      <c r="I1563">
        <v>167</v>
      </c>
      <c r="J1563">
        <v>107</v>
      </c>
      <c r="K1563">
        <v>103</v>
      </c>
      <c r="L1563" t="str">
        <f t="shared" si="798"/>
        <v>Taquicardia</v>
      </c>
      <c r="M1563">
        <v>27</v>
      </c>
      <c r="N1563" t="str">
        <f t="shared" si="799"/>
        <v>Reducida</v>
      </c>
      <c r="O1563">
        <v>3</v>
      </c>
      <c r="P1563" t="str">
        <f t="shared" si="800"/>
        <v>Limitacion marcada</v>
      </c>
      <c r="Q1563">
        <v>0</v>
      </c>
      <c r="R1563" t="str">
        <f t="shared" si="801"/>
        <v>No tiene cetoacidosis</v>
      </c>
      <c r="S1563">
        <v>0</v>
      </c>
      <c r="T1563" t="str">
        <f t="shared" si="802"/>
        <v>No tiene Insuficiencia</v>
      </c>
      <c r="U1563">
        <v>1</v>
      </c>
      <c r="V1563" t="str">
        <f t="shared" si="803"/>
        <v>Hipertenso</v>
      </c>
      <c r="W1563">
        <v>3.8</v>
      </c>
      <c r="X1563" t="str">
        <f t="shared" si="792"/>
        <v>Alto</v>
      </c>
      <c r="Y1563">
        <v>54</v>
      </c>
      <c r="Z1563" t="str">
        <f t="shared" si="793"/>
        <v>Elevado</v>
      </c>
      <c r="AA1563">
        <v>50</v>
      </c>
      <c r="AB1563" t="str">
        <f t="shared" si="804"/>
        <v>Funcion disminuida moderada</v>
      </c>
      <c r="AC1563">
        <v>2053</v>
      </c>
      <c r="AD1563" t="str">
        <f t="shared" si="805"/>
        <v>Proteinuria</v>
      </c>
      <c r="AE1563">
        <v>1642</v>
      </c>
      <c r="AF1563" t="str">
        <f t="shared" si="806"/>
        <v>Macroalbuminuria</v>
      </c>
      <c r="AG1563">
        <v>467</v>
      </c>
      <c r="AH1563" t="str">
        <f t="shared" si="807"/>
        <v>Oliguria</v>
      </c>
      <c r="AI1563">
        <v>1</v>
      </c>
      <c r="AJ1563" t="str">
        <f t="shared" si="808"/>
        <v>Diabetico</v>
      </c>
      <c r="AK1563">
        <v>179</v>
      </c>
      <c r="AL1563" t="str">
        <f t="shared" si="809"/>
        <v>Diabetes</v>
      </c>
      <c r="AM1563">
        <v>9.3000000000000007</v>
      </c>
      <c r="AN1563" t="str">
        <f t="shared" si="810"/>
        <v>Diabetes</v>
      </c>
      <c r="AO1563">
        <v>210</v>
      </c>
      <c r="AP1563" t="str">
        <f t="shared" si="811"/>
        <v>Alto</v>
      </c>
      <c r="AQ1563">
        <v>173</v>
      </c>
      <c r="AR1563" t="str">
        <f t="shared" si="812"/>
        <v>Alto</v>
      </c>
      <c r="AS1563">
        <v>27</v>
      </c>
      <c r="AT1563" t="str">
        <f t="shared" si="813"/>
        <v>Bajo</v>
      </c>
      <c r="AU1563">
        <v>435</v>
      </c>
      <c r="AV1563" t="str">
        <f t="shared" si="814"/>
        <v>Alto</v>
      </c>
      <c r="AW1563">
        <v>132</v>
      </c>
      <c r="AX1563" t="str">
        <f t="shared" si="815"/>
        <v>Bajo</v>
      </c>
      <c r="AY1563">
        <v>5.7</v>
      </c>
      <c r="AZ1563" t="str">
        <f t="shared" si="816"/>
        <v>Alto</v>
      </c>
      <c r="BA1563">
        <v>7.8</v>
      </c>
      <c r="BB1563" t="str">
        <f t="shared" si="794"/>
        <v>Baja</v>
      </c>
      <c r="BC1563">
        <v>8.9</v>
      </c>
      <c r="BD1563" t="str">
        <f t="shared" si="817"/>
        <v>Normal</v>
      </c>
      <c r="BE1563">
        <v>4.5999999999999996</v>
      </c>
      <c r="BF1563" t="str">
        <f t="shared" si="818"/>
        <v>Alto</v>
      </c>
      <c r="BG1563">
        <v>0</v>
      </c>
      <c r="BH1563" t="str">
        <f t="shared" si="819"/>
        <v>No Toma ECA</v>
      </c>
      <c r="BI1563">
        <v>1</v>
      </c>
      <c r="BJ1563" t="str">
        <f t="shared" si="820"/>
        <v>Toma ARB</v>
      </c>
      <c r="BK1563">
        <v>1</v>
      </c>
      <c r="BL1563" t="str">
        <f t="shared" si="821"/>
        <v>Toma diureticos</v>
      </c>
      <c r="BM1563">
        <v>1</v>
      </c>
      <c r="BN1563" t="str">
        <f t="shared" si="822"/>
        <v>Toma estatinas</v>
      </c>
      <c r="BO1563">
        <v>1</v>
      </c>
      <c r="BP1563" t="str">
        <f t="shared" si="823"/>
        <v>Enfermedad renal</v>
      </c>
      <c r="BQ1563">
        <v>0</v>
      </c>
      <c r="BR1563" t="str">
        <f t="shared" si="824"/>
        <v>Sano</v>
      </c>
    </row>
    <row r="1564" spans="1:70" x14ac:dyDescent="0.25">
      <c r="A1564" t="s">
        <v>1564</v>
      </c>
      <c r="B1564">
        <v>66</v>
      </c>
      <c r="C1564" t="str">
        <f t="shared" si="795"/>
        <v>Adulto Mayor</v>
      </c>
      <c r="D1564" t="s">
        <v>6</v>
      </c>
      <c r="E1564">
        <v>24.1</v>
      </c>
      <c r="F1564" t="str">
        <f t="shared" si="796"/>
        <v>Peso Normal</v>
      </c>
      <c r="G1564">
        <v>0</v>
      </c>
      <c r="H1564" t="str">
        <f t="shared" si="797"/>
        <v>No tiene herencia</v>
      </c>
      <c r="I1564">
        <v>104</v>
      </c>
      <c r="J1564">
        <v>75</v>
      </c>
      <c r="K1564">
        <v>86</v>
      </c>
      <c r="L1564" t="str">
        <f t="shared" si="798"/>
        <v>Normal</v>
      </c>
      <c r="M1564">
        <v>58</v>
      </c>
      <c r="N1564" t="str">
        <f t="shared" si="799"/>
        <v>Normal</v>
      </c>
      <c r="O1564">
        <v>1</v>
      </c>
      <c r="P1564" t="str">
        <f t="shared" si="800"/>
        <v>Sin limitaciones</v>
      </c>
      <c r="Q1564">
        <v>0</v>
      </c>
      <c r="R1564" t="str">
        <f t="shared" si="801"/>
        <v>No tiene cetoacidosis</v>
      </c>
      <c r="S1564">
        <v>0</v>
      </c>
      <c r="T1564" t="str">
        <f t="shared" si="802"/>
        <v>No tiene Insuficiencia</v>
      </c>
      <c r="U1564">
        <v>0</v>
      </c>
      <c r="V1564" t="str">
        <f t="shared" si="803"/>
        <v>Normotenso</v>
      </c>
      <c r="W1564">
        <v>0.7</v>
      </c>
      <c r="X1564" t="str">
        <f t="shared" si="792"/>
        <v>Normal</v>
      </c>
      <c r="Y1564">
        <v>40</v>
      </c>
      <c r="Z1564" t="str">
        <f t="shared" si="793"/>
        <v>Normal</v>
      </c>
      <c r="AA1564">
        <v>92</v>
      </c>
      <c r="AB1564" t="str">
        <f t="shared" si="804"/>
        <v>Normal</v>
      </c>
      <c r="AC1564">
        <v>5</v>
      </c>
      <c r="AD1564" t="str">
        <f t="shared" si="805"/>
        <v>Normal</v>
      </c>
      <c r="AE1564">
        <v>4</v>
      </c>
      <c r="AF1564" t="str">
        <f t="shared" si="806"/>
        <v>Normal</v>
      </c>
      <c r="AG1564">
        <v>2372</v>
      </c>
      <c r="AH1564" t="str">
        <f t="shared" si="807"/>
        <v>Poliuria</v>
      </c>
      <c r="AI1564">
        <v>0</v>
      </c>
      <c r="AJ1564" t="str">
        <f t="shared" si="808"/>
        <v>No Diabetico</v>
      </c>
      <c r="AK1564">
        <v>96</v>
      </c>
      <c r="AL1564" t="str">
        <f t="shared" si="809"/>
        <v>Normal</v>
      </c>
      <c r="AM1564">
        <v>5.8</v>
      </c>
      <c r="AN1564" t="str">
        <f t="shared" si="810"/>
        <v>Prediabetes</v>
      </c>
      <c r="AO1564">
        <v>171</v>
      </c>
      <c r="AP1564" t="str">
        <f t="shared" si="811"/>
        <v>Normal</v>
      </c>
      <c r="AQ1564">
        <v>123</v>
      </c>
      <c r="AR1564" t="str">
        <f t="shared" si="812"/>
        <v>Casi normal</v>
      </c>
      <c r="AS1564">
        <v>44</v>
      </c>
      <c r="AT1564" t="str">
        <f t="shared" si="813"/>
        <v>Bajo</v>
      </c>
      <c r="AU1564">
        <v>80</v>
      </c>
      <c r="AV1564" t="str">
        <f t="shared" si="814"/>
        <v>Normal</v>
      </c>
      <c r="AW1564">
        <v>137</v>
      </c>
      <c r="AX1564" t="str">
        <f t="shared" si="815"/>
        <v>Normal</v>
      </c>
      <c r="AY1564">
        <v>3.8</v>
      </c>
      <c r="AZ1564" t="str">
        <f t="shared" si="816"/>
        <v>Normal</v>
      </c>
      <c r="BA1564">
        <v>14.7</v>
      </c>
      <c r="BB1564" t="str">
        <f t="shared" si="794"/>
        <v>Normal</v>
      </c>
      <c r="BC1564">
        <v>9.1999999999999993</v>
      </c>
      <c r="BD1564" t="str">
        <f t="shared" si="817"/>
        <v>Normal</v>
      </c>
      <c r="BE1564">
        <v>3.4</v>
      </c>
      <c r="BF1564" t="str">
        <f t="shared" si="818"/>
        <v>Normal</v>
      </c>
      <c r="BG1564">
        <v>1</v>
      </c>
      <c r="BH1564" t="str">
        <f t="shared" si="819"/>
        <v>Toma ECA</v>
      </c>
      <c r="BI1564">
        <v>0</v>
      </c>
      <c r="BJ1564" t="str">
        <f t="shared" si="820"/>
        <v>No toma ARB</v>
      </c>
      <c r="BK1564">
        <v>1</v>
      </c>
      <c r="BL1564" t="str">
        <f t="shared" si="821"/>
        <v>Toma diureticos</v>
      </c>
      <c r="BM1564">
        <v>0</v>
      </c>
      <c r="BN1564" t="str">
        <f t="shared" si="822"/>
        <v>No toma estatinas</v>
      </c>
      <c r="BO1564">
        <v>0</v>
      </c>
      <c r="BP1564" t="str">
        <f t="shared" si="823"/>
        <v>Sano</v>
      </c>
      <c r="BQ1564">
        <v>1</v>
      </c>
      <c r="BR1564" t="str">
        <f t="shared" si="824"/>
        <v>Enfermedad cardiovascular</v>
      </c>
    </row>
    <row r="1565" spans="1:70" x14ac:dyDescent="0.25">
      <c r="A1565" t="s">
        <v>1565</v>
      </c>
      <c r="B1565">
        <v>63</v>
      </c>
      <c r="C1565" t="str">
        <f t="shared" si="795"/>
        <v>Adulto Mayor</v>
      </c>
      <c r="D1565" t="s">
        <v>1</v>
      </c>
      <c r="E1565">
        <v>23.8</v>
      </c>
      <c r="F1565" t="str">
        <f t="shared" si="796"/>
        <v>Peso Normal</v>
      </c>
      <c r="G1565">
        <v>0</v>
      </c>
      <c r="H1565" t="str">
        <f t="shared" si="797"/>
        <v>No tiene herencia</v>
      </c>
      <c r="I1565">
        <v>113</v>
      </c>
      <c r="J1565">
        <v>73</v>
      </c>
      <c r="K1565">
        <v>79</v>
      </c>
      <c r="L1565" t="str">
        <f t="shared" si="798"/>
        <v>Normal</v>
      </c>
      <c r="M1565">
        <v>65</v>
      </c>
      <c r="N1565" t="str">
        <f t="shared" si="799"/>
        <v>Normal</v>
      </c>
      <c r="O1565">
        <v>2</v>
      </c>
      <c r="P1565" t="str">
        <f t="shared" si="800"/>
        <v>Ligera limitaciones</v>
      </c>
      <c r="Q1565">
        <v>0</v>
      </c>
      <c r="R1565" t="str">
        <f t="shared" si="801"/>
        <v>No tiene cetoacidosis</v>
      </c>
      <c r="S1565">
        <v>0</v>
      </c>
      <c r="T1565" t="str">
        <f t="shared" si="802"/>
        <v>No tiene Insuficiencia</v>
      </c>
      <c r="U1565">
        <v>0</v>
      </c>
      <c r="V1565" t="str">
        <f t="shared" si="803"/>
        <v>Normotenso</v>
      </c>
      <c r="W1565">
        <v>1.1000000000000001</v>
      </c>
      <c r="X1565" t="str">
        <f t="shared" si="792"/>
        <v>Normal</v>
      </c>
      <c r="Y1565">
        <v>24</v>
      </c>
      <c r="Z1565" t="str">
        <f t="shared" si="793"/>
        <v>Normal</v>
      </c>
      <c r="AA1565">
        <v>70</v>
      </c>
      <c r="AB1565" t="str">
        <f t="shared" si="804"/>
        <v>Funcion disminuida</v>
      </c>
      <c r="AC1565">
        <v>7</v>
      </c>
      <c r="AD1565" t="str">
        <f t="shared" si="805"/>
        <v>Normal</v>
      </c>
      <c r="AE1565">
        <v>4</v>
      </c>
      <c r="AF1565" t="str">
        <f t="shared" si="806"/>
        <v>Normal</v>
      </c>
      <c r="AG1565">
        <v>1445</v>
      </c>
      <c r="AH1565" t="str">
        <f t="shared" si="807"/>
        <v>Poliuria</v>
      </c>
      <c r="AI1565">
        <v>1</v>
      </c>
      <c r="AJ1565" t="str">
        <f t="shared" si="808"/>
        <v>Diabetico</v>
      </c>
      <c r="AK1565">
        <v>112</v>
      </c>
      <c r="AL1565" t="str">
        <f t="shared" si="809"/>
        <v>Prediabetes</v>
      </c>
      <c r="AM1565">
        <v>4.9000000000000004</v>
      </c>
      <c r="AN1565" t="str">
        <f t="shared" si="810"/>
        <v>Normal</v>
      </c>
      <c r="AO1565">
        <v>215</v>
      </c>
      <c r="AP1565" t="str">
        <f t="shared" si="811"/>
        <v>Alto</v>
      </c>
      <c r="AQ1565">
        <v>87</v>
      </c>
      <c r="AR1565" t="str">
        <f t="shared" si="812"/>
        <v>Normal</v>
      </c>
      <c r="AS1565">
        <v>68</v>
      </c>
      <c r="AT1565" t="str">
        <f t="shared" si="813"/>
        <v>Normal</v>
      </c>
      <c r="AU1565">
        <v>121</v>
      </c>
      <c r="AV1565" t="str">
        <f t="shared" si="814"/>
        <v>Normal</v>
      </c>
      <c r="AW1565">
        <v>137</v>
      </c>
      <c r="AX1565" t="str">
        <f t="shared" si="815"/>
        <v>Normal</v>
      </c>
      <c r="AY1565">
        <v>4.8</v>
      </c>
      <c r="AZ1565" t="str">
        <f t="shared" si="816"/>
        <v>Normal</v>
      </c>
      <c r="BA1565">
        <v>14.5</v>
      </c>
      <c r="BB1565" t="str">
        <f t="shared" si="794"/>
        <v>Normal</v>
      </c>
      <c r="BC1565">
        <v>9.6</v>
      </c>
      <c r="BD1565" t="str">
        <f t="shared" si="817"/>
        <v>Normal</v>
      </c>
      <c r="BE1565">
        <v>3.8</v>
      </c>
      <c r="BF1565" t="str">
        <f t="shared" si="818"/>
        <v>Normal</v>
      </c>
      <c r="BG1565">
        <v>0</v>
      </c>
      <c r="BH1565" t="str">
        <f t="shared" si="819"/>
        <v>No Toma ECA</v>
      </c>
      <c r="BI1565">
        <v>1</v>
      </c>
      <c r="BJ1565" t="str">
        <f t="shared" si="820"/>
        <v>Toma ARB</v>
      </c>
      <c r="BK1565">
        <v>0</v>
      </c>
      <c r="BL1565" t="str">
        <f t="shared" si="821"/>
        <v>No toma diureticos</v>
      </c>
      <c r="BM1565">
        <v>0</v>
      </c>
      <c r="BN1565" t="str">
        <f t="shared" si="822"/>
        <v>No toma estatinas</v>
      </c>
      <c r="BO1565">
        <v>0</v>
      </c>
      <c r="BP1565" t="str">
        <f t="shared" si="823"/>
        <v>Sano</v>
      </c>
      <c r="BQ1565">
        <v>1</v>
      </c>
      <c r="BR1565" t="str">
        <f t="shared" si="824"/>
        <v>Enfermedad cardiovascular</v>
      </c>
    </row>
    <row r="1566" spans="1:70" x14ac:dyDescent="0.25">
      <c r="A1566" t="s">
        <v>1566</v>
      </c>
      <c r="B1566">
        <v>66</v>
      </c>
      <c r="C1566" t="str">
        <f t="shared" si="795"/>
        <v>Adulto Mayor</v>
      </c>
      <c r="D1566" t="s">
        <v>1</v>
      </c>
      <c r="E1566">
        <v>32.200000000000003</v>
      </c>
      <c r="F1566" t="str">
        <f t="shared" si="796"/>
        <v>Obesidad I</v>
      </c>
      <c r="G1566">
        <v>1</v>
      </c>
      <c r="H1566" t="str">
        <f t="shared" si="797"/>
        <v>Tiene herencia</v>
      </c>
      <c r="I1566">
        <v>185</v>
      </c>
      <c r="J1566">
        <v>108</v>
      </c>
      <c r="K1566">
        <v>103</v>
      </c>
      <c r="L1566" t="str">
        <f t="shared" si="798"/>
        <v>Taquicardia</v>
      </c>
      <c r="M1566">
        <v>42</v>
      </c>
      <c r="N1566" t="str">
        <f t="shared" si="799"/>
        <v>Intermedia</v>
      </c>
      <c r="O1566">
        <v>3</v>
      </c>
      <c r="P1566" t="str">
        <f t="shared" si="800"/>
        <v>Limitacion marcada</v>
      </c>
      <c r="Q1566">
        <v>0</v>
      </c>
      <c r="R1566" t="str">
        <f t="shared" si="801"/>
        <v>No tiene cetoacidosis</v>
      </c>
      <c r="S1566">
        <v>0</v>
      </c>
      <c r="T1566" t="str">
        <f t="shared" si="802"/>
        <v>No tiene Insuficiencia</v>
      </c>
      <c r="U1566">
        <v>1</v>
      </c>
      <c r="V1566" t="str">
        <f t="shared" si="803"/>
        <v>Hipertenso</v>
      </c>
      <c r="W1566">
        <v>3.3</v>
      </c>
      <c r="X1566" t="str">
        <f t="shared" si="792"/>
        <v>Alto</v>
      </c>
      <c r="Y1566">
        <v>90</v>
      </c>
      <c r="Z1566" t="str">
        <f t="shared" si="793"/>
        <v>Elevado</v>
      </c>
      <c r="AA1566">
        <v>44</v>
      </c>
      <c r="AB1566" t="str">
        <f t="shared" si="804"/>
        <v>Funcion disminuida moderada</v>
      </c>
      <c r="AC1566">
        <v>2583</v>
      </c>
      <c r="AD1566" t="str">
        <f t="shared" si="805"/>
        <v>Proteinuria</v>
      </c>
      <c r="AE1566">
        <v>2066</v>
      </c>
      <c r="AF1566" t="str">
        <f t="shared" si="806"/>
        <v>Macroalbuminuria</v>
      </c>
      <c r="AG1566">
        <v>860</v>
      </c>
      <c r="AH1566" t="str">
        <f t="shared" si="807"/>
        <v>Poliuria</v>
      </c>
      <c r="AI1566">
        <v>1</v>
      </c>
      <c r="AJ1566" t="str">
        <f t="shared" si="808"/>
        <v>Diabetico</v>
      </c>
      <c r="AK1566">
        <v>125</v>
      </c>
      <c r="AL1566" t="str">
        <f t="shared" si="809"/>
        <v>Prediabetes</v>
      </c>
      <c r="AM1566">
        <v>7</v>
      </c>
      <c r="AN1566" t="str">
        <f t="shared" si="810"/>
        <v>Diabetes</v>
      </c>
      <c r="AO1566">
        <v>226</v>
      </c>
      <c r="AP1566" t="str">
        <f t="shared" si="811"/>
        <v>Alto</v>
      </c>
      <c r="AQ1566">
        <v>141</v>
      </c>
      <c r="AR1566" t="str">
        <f t="shared" si="812"/>
        <v>Limite alto</v>
      </c>
      <c r="AS1566">
        <v>28</v>
      </c>
      <c r="AT1566" t="str">
        <f t="shared" si="813"/>
        <v>Bajo</v>
      </c>
      <c r="AU1566">
        <v>259</v>
      </c>
      <c r="AV1566" t="str">
        <f t="shared" si="814"/>
        <v>Alto</v>
      </c>
      <c r="AW1566">
        <v>128</v>
      </c>
      <c r="AX1566" t="str">
        <f t="shared" si="815"/>
        <v>Bajo</v>
      </c>
      <c r="AY1566">
        <v>5.0999999999999996</v>
      </c>
      <c r="AZ1566" t="str">
        <f t="shared" si="816"/>
        <v>Alto</v>
      </c>
      <c r="BA1566">
        <v>7.4</v>
      </c>
      <c r="BB1566" t="str">
        <f t="shared" si="794"/>
        <v>Baja</v>
      </c>
      <c r="BC1566">
        <v>8.9</v>
      </c>
      <c r="BD1566" t="str">
        <f t="shared" si="817"/>
        <v>Normal</v>
      </c>
      <c r="BE1566">
        <v>4.8</v>
      </c>
      <c r="BF1566" t="str">
        <f t="shared" si="818"/>
        <v>Alto</v>
      </c>
      <c r="BG1566">
        <v>1</v>
      </c>
      <c r="BH1566" t="str">
        <f t="shared" si="819"/>
        <v>Toma ECA</v>
      </c>
      <c r="BI1566">
        <v>1</v>
      </c>
      <c r="BJ1566" t="str">
        <f t="shared" si="820"/>
        <v>Toma ARB</v>
      </c>
      <c r="BK1566">
        <v>1</v>
      </c>
      <c r="BL1566" t="str">
        <f t="shared" si="821"/>
        <v>Toma diureticos</v>
      </c>
      <c r="BM1566">
        <v>0</v>
      </c>
      <c r="BN1566" t="str">
        <f t="shared" si="822"/>
        <v>No toma estatinas</v>
      </c>
      <c r="BO1566">
        <v>1</v>
      </c>
      <c r="BP1566" t="str">
        <f t="shared" si="823"/>
        <v>Enfermedad renal</v>
      </c>
      <c r="BQ1566">
        <v>1</v>
      </c>
      <c r="BR1566" t="str">
        <f t="shared" si="824"/>
        <v>Enfermedad cardiovascular</v>
      </c>
    </row>
    <row r="1567" spans="1:70" x14ac:dyDescent="0.25">
      <c r="A1567" t="s">
        <v>1567</v>
      </c>
      <c r="B1567">
        <v>36</v>
      </c>
      <c r="C1567" t="str">
        <f t="shared" si="795"/>
        <v>Adulto</v>
      </c>
      <c r="D1567" t="s">
        <v>1</v>
      </c>
      <c r="E1567">
        <v>26.5</v>
      </c>
      <c r="F1567" t="str">
        <f t="shared" si="796"/>
        <v>Sobrepeso</v>
      </c>
      <c r="G1567">
        <v>0</v>
      </c>
      <c r="H1567" t="str">
        <f t="shared" si="797"/>
        <v>No tiene herencia</v>
      </c>
      <c r="I1567">
        <v>133</v>
      </c>
      <c r="J1567">
        <v>66</v>
      </c>
      <c r="K1567">
        <v>67</v>
      </c>
      <c r="L1567" t="str">
        <f t="shared" si="798"/>
        <v>Normal</v>
      </c>
      <c r="M1567">
        <v>56</v>
      </c>
      <c r="N1567" t="str">
        <f t="shared" si="799"/>
        <v>Normal</v>
      </c>
      <c r="O1567">
        <v>2</v>
      </c>
      <c r="P1567" t="str">
        <f t="shared" si="800"/>
        <v>Ligera limitaciones</v>
      </c>
      <c r="Q1567">
        <v>0</v>
      </c>
      <c r="R1567" t="str">
        <f t="shared" si="801"/>
        <v>No tiene cetoacidosis</v>
      </c>
      <c r="S1567">
        <v>0</v>
      </c>
      <c r="T1567" t="str">
        <f t="shared" si="802"/>
        <v>No tiene Insuficiencia</v>
      </c>
      <c r="U1567">
        <v>1</v>
      </c>
      <c r="V1567" t="str">
        <f t="shared" si="803"/>
        <v>Hipertenso</v>
      </c>
      <c r="W1567">
        <v>0.6</v>
      </c>
      <c r="X1567" t="str">
        <f t="shared" si="792"/>
        <v>Bajo</v>
      </c>
      <c r="Y1567">
        <v>37</v>
      </c>
      <c r="Z1567" t="str">
        <f t="shared" si="793"/>
        <v>Normal</v>
      </c>
      <c r="AA1567">
        <v>76</v>
      </c>
      <c r="AB1567" t="str">
        <f t="shared" si="804"/>
        <v>Funcion disminuida</v>
      </c>
      <c r="AC1567">
        <v>11</v>
      </c>
      <c r="AD1567" t="str">
        <f t="shared" si="805"/>
        <v>Normal</v>
      </c>
      <c r="AE1567">
        <v>7</v>
      </c>
      <c r="AF1567" t="str">
        <f t="shared" si="806"/>
        <v>Normal</v>
      </c>
      <c r="AG1567">
        <v>2112</v>
      </c>
      <c r="AH1567" t="str">
        <f t="shared" si="807"/>
        <v>Poliuria</v>
      </c>
      <c r="AI1567">
        <v>1</v>
      </c>
      <c r="AJ1567" t="str">
        <f t="shared" si="808"/>
        <v>Diabetico</v>
      </c>
      <c r="AK1567">
        <v>81</v>
      </c>
      <c r="AL1567" t="str">
        <f t="shared" si="809"/>
        <v>Normal</v>
      </c>
      <c r="AM1567">
        <v>5.7</v>
      </c>
      <c r="AN1567" t="str">
        <f t="shared" si="810"/>
        <v>Prediabetes</v>
      </c>
      <c r="AO1567">
        <v>166</v>
      </c>
      <c r="AP1567" t="str">
        <f t="shared" si="811"/>
        <v>Normal</v>
      </c>
      <c r="AQ1567">
        <v>103</v>
      </c>
      <c r="AR1567" t="str">
        <f t="shared" si="812"/>
        <v>Casi normal</v>
      </c>
      <c r="AS1567">
        <v>52</v>
      </c>
      <c r="AT1567" t="str">
        <f t="shared" si="813"/>
        <v>Bajo</v>
      </c>
      <c r="AU1567">
        <v>147</v>
      </c>
      <c r="AV1567" t="str">
        <f t="shared" si="814"/>
        <v>Normal</v>
      </c>
      <c r="AW1567">
        <v>142</v>
      </c>
      <c r="AX1567" t="str">
        <f t="shared" si="815"/>
        <v>Normal</v>
      </c>
      <c r="AY1567">
        <v>4.5</v>
      </c>
      <c r="AZ1567" t="str">
        <f t="shared" si="816"/>
        <v>Normal</v>
      </c>
      <c r="BA1567">
        <v>15.5</v>
      </c>
      <c r="BB1567" t="str">
        <f t="shared" si="794"/>
        <v>Normal</v>
      </c>
      <c r="BC1567">
        <v>9.6999999999999993</v>
      </c>
      <c r="BD1567" t="str">
        <f t="shared" si="817"/>
        <v>Normal</v>
      </c>
      <c r="BE1567">
        <v>3.8</v>
      </c>
      <c r="BF1567" t="str">
        <f t="shared" si="818"/>
        <v>Normal</v>
      </c>
      <c r="BG1567">
        <v>0</v>
      </c>
      <c r="BH1567" t="str">
        <f t="shared" si="819"/>
        <v>No Toma ECA</v>
      </c>
      <c r="BI1567">
        <v>0</v>
      </c>
      <c r="BJ1567" t="str">
        <f t="shared" si="820"/>
        <v>No toma ARB</v>
      </c>
      <c r="BK1567">
        <v>1</v>
      </c>
      <c r="BL1567" t="str">
        <f t="shared" si="821"/>
        <v>Toma diureticos</v>
      </c>
      <c r="BM1567">
        <v>1</v>
      </c>
      <c r="BN1567" t="str">
        <f t="shared" si="822"/>
        <v>Toma estatinas</v>
      </c>
      <c r="BO1567">
        <v>0</v>
      </c>
      <c r="BP1567" t="str">
        <f t="shared" si="823"/>
        <v>Sano</v>
      </c>
      <c r="BQ1567">
        <v>0</v>
      </c>
      <c r="BR1567" t="str">
        <f t="shared" si="824"/>
        <v>Sano</v>
      </c>
    </row>
    <row r="1568" spans="1:70" x14ac:dyDescent="0.25">
      <c r="A1568" t="s">
        <v>1568</v>
      </c>
      <c r="B1568">
        <v>54</v>
      </c>
      <c r="C1568" t="str">
        <f t="shared" si="795"/>
        <v>Adulto</v>
      </c>
      <c r="D1568" t="s">
        <v>6</v>
      </c>
      <c r="E1568">
        <v>25.9</v>
      </c>
      <c r="F1568" t="str">
        <f t="shared" si="796"/>
        <v>Sobrepeso</v>
      </c>
      <c r="G1568">
        <v>0</v>
      </c>
      <c r="H1568" t="str">
        <f t="shared" si="797"/>
        <v>No tiene herencia</v>
      </c>
      <c r="I1568">
        <v>121</v>
      </c>
      <c r="J1568">
        <v>80</v>
      </c>
      <c r="K1568">
        <v>78</v>
      </c>
      <c r="L1568" t="str">
        <f t="shared" si="798"/>
        <v>Normal</v>
      </c>
      <c r="M1568">
        <v>65</v>
      </c>
      <c r="N1568" t="str">
        <f t="shared" si="799"/>
        <v>Normal</v>
      </c>
      <c r="O1568">
        <v>1</v>
      </c>
      <c r="P1568" t="str">
        <f t="shared" si="800"/>
        <v>Sin limitaciones</v>
      </c>
      <c r="Q1568">
        <v>0</v>
      </c>
      <c r="R1568" t="str">
        <f t="shared" si="801"/>
        <v>No tiene cetoacidosis</v>
      </c>
      <c r="S1568">
        <v>0</v>
      </c>
      <c r="T1568" t="str">
        <f t="shared" si="802"/>
        <v>No tiene Insuficiencia</v>
      </c>
      <c r="U1568">
        <v>1</v>
      </c>
      <c r="V1568" t="str">
        <f t="shared" si="803"/>
        <v>Hipertenso</v>
      </c>
      <c r="W1568">
        <v>1.1000000000000001</v>
      </c>
      <c r="X1568" t="str">
        <f t="shared" si="792"/>
        <v>Alto</v>
      </c>
      <c r="Y1568">
        <v>21</v>
      </c>
      <c r="Z1568" t="str">
        <f t="shared" si="793"/>
        <v>Normal</v>
      </c>
      <c r="AA1568">
        <v>64</v>
      </c>
      <c r="AB1568" t="str">
        <f t="shared" si="804"/>
        <v>Funcion disminuida</v>
      </c>
      <c r="AC1568">
        <v>30</v>
      </c>
      <c r="AD1568" t="str">
        <f t="shared" si="805"/>
        <v>Microalbuminuria</v>
      </c>
      <c r="AE1568">
        <v>24</v>
      </c>
      <c r="AF1568" t="str">
        <f t="shared" si="806"/>
        <v>Normal</v>
      </c>
      <c r="AG1568">
        <v>1807</v>
      </c>
      <c r="AH1568" t="str">
        <f t="shared" si="807"/>
        <v>Poliuria</v>
      </c>
      <c r="AI1568">
        <v>0</v>
      </c>
      <c r="AJ1568" t="str">
        <f t="shared" si="808"/>
        <v>No Diabetico</v>
      </c>
      <c r="AK1568">
        <v>104</v>
      </c>
      <c r="AL1568" t="str">
        <f t="shared" si="809"/>
        <v>Prediabetes</v>
      </c>
      <c r="AM1568">
        <v>5.0999999999999996</v>
      </c>
      <c r="AN1568" t="str">
        <f t="shared" si="810"/>
        <v>Normal</v>
      </c>
      <c r="AO1568">
        <v>191</v>
      </c>
      <c r="AP1568" t="str">
        <f t="shared" si="811"/>
        <v>Normal</v>
      </c>
      <c r="AQ1568">
        <v>101</v>
      </c>
      <c r="AR1568" t="str">
        <f t="shared" si="812"/>
        <v>Casi normal</v>
      </c>
      <c r="AS1568">
        <v>51</v>
      </c>
      <c r="AT1568" t="str">
        <f t="shared" si="813"/>
        <v>Bajo</v>
      </c>
      <c r="AU1568">
        <v>84</v>
      </c>
      <c r="AV1568" t="str">
        <f t="shared" si="814"/>
        <v>Normal</v>
      </c>
      <c r="AW1568">
        <v>142</v>
      </c>
      <c r="AX1568" t="str">
        <f t="shared" si="815"/>
        <v>Normal</v>
      </c>
      <c r="AY1568">
        <v>4.5</v>
      </c>
      <c r="AZ1568" t="str">
        <f t="shared" si="816"/>
        <v>Normal</v>
      </c>
      <c r="BA1568">
        <v>13.8</v>
      </c>
      <c r="BB1568" t="str">
        <f t="shared" si="794"/>
        <v>Normal</v>
      </c>
      <c r="BC1568">
        <v>10.1</v>
      </c>
      <c r="BD1568" t="str">
        <f t="shared" si="817"/>
        <v>Normal</v>
      </c>
      <c r="BE1568">
        <v>3.8</v>
      </c>
      <c r="BF1568" t="str">
        <f t="shared" si="818"/>
        <v>Normal</v>
      </c>
      <c r="BG1568">
        <v>0</v>
      </c>
      <c r="BH1568" t="str">
        <f t="shared" si="819"/>
        <v>No Toma ECA</v>
      </c>
      <c r="BI1568">
        <v>1</v>
      </c>
      <c r="BJ1568" t="str">
        <f t="shared" si="820"/>
        <v>Toma ARB</v>
      </c>
      <c r="BK1568">
        <v>0</v>
      </c>
      <c r="BL1568" t="str">
        <f t="shared" si="821"/>
        <v>No toma diureticos</v>
      </c>
      <c r="BM1568">
        <v>0</v>
      </c>
      <c r="BN1568" t="str">
        <f t="shared" si="822"/>
        <v>No toma estatinas</v>
      </c>
      <c r="BO1568">
        <v>0</v>
      </c>
      <c r="BP1568" t="str">
        <f t="shared" si="823"/>
        <v>Sano</v>
      </c>
      <c r="BQ1568">
        <v>1</v>
      </c>
      <c r="BR1568" t="str">
        <f t="shared" si="824"/>
        <v>Enfermedad cardiovascular</v>
      </c>
    </row>
    <row r="1569" spans="1:70" x14ac:dyDescent="0.25">
      <c r="A1569" t="s">
        <v>1569</v>
      </c>
      <c r="B1569">
        <v>67</v>
      </c>
      <c r="C1569" t="str">
        <f t="shared" si="795"/>
        <v>Adulto Mayor</v>
      </c>
      <c r="D1569" t="s">
        <v>1</v>
      </c>
      <c r="E1569">
        <v>21.2</v>
      </c>
      <c r="F1569" t="str">
        <f t="shared" si="796"/>
        <v>Peso Normal</v>
      </c>
      <c r="G1569">
        <v>0</v>
      </c>
      <c r="H1569" t="str">
        <f t="shared" si="797"/>
        <v>No tiene herencia</v>
      </c>
      <c r="I1569">
        <v>109</v>
      </c>
      <c r="J1569">
        <v>67</v>
      </c>
      <c r="K1569">
        <v>68</v>
      </c>
      <c r="L1569" t="str">
        <f t="shared" si="798"/>
        <v>Normal</v>
      </c>
      <c r="M1569">
        <v>57</v>
      </c>
      <c r="N1569" t="str">
        <f t="shared" si="799"/>
        <v>Normal</v>
      </c>
      <c r="O1569">
        <v>2</v>
      </c>
      <c r="P1569" t="str">
        <f t="shared" si="800"/>
        <v>Ligera limitaciones</v>
      </c>
      <c r="Q1569">
        <v>0</v>
      </c>
      <c r="R1569" t="str">
        <f t="shared" si="801"/>
        <v>No tiene cetoacidosis</v>
      </c>
      <c r="S1569">
        <v>0</v>
      </c>
      <c r="T1569" t="str">
        <f t="shared" si="802"/>
        <v>No tiene Insuficiencia</v>
      </c>
      <c r="U1569">
        <v>0</v>
      </c>
      <c r="V1569" t="str">
        <f t="shared" si="803"/>
        <v>Normotenso</v>
      </c>
      <c r="W1569">
        <v>0.9</v>
      </c>
      <c r="X1569" t="str">
        <f t="shared" si="792"/>
        <v>Normal</v>
      </c>
      <c r="Y1569">
        <v>36</v>
      </c>
      <c r="Z1569" t="str">
        <f t="shared" si="793"/>
        <v>Normal</v>
      </c>
      <c r="AA1569">
        <v>91</v>
      </c>
      <c r="AB1569" t="str">
        <f t="shared" si="804"/>
        <v>Normal</v>
      </c>
      <c r="AC1569">
        <v>25</v>
      </c>
      <c r="AD1569" t="str">
        <f t="shared" si="805"/>
        <v>Normal</v>
      </c>
      <c r="AE1569">
        <v>20</v>
      </c>
      <c r="AF1569" t="str">
        <f t="shared" si="806"/>
        <v>Normal</v>
      </c>
      <c r="AG1569">
        <v>1569</v>
      </c>
      <c r="AH1569" t="str">
        <f t="shared" si="807"/>
        <v>Poliuria</v>
      </c>
      <c r="AI1569">
        <v>0</v>
      </c>
      <c r="AJ1569" t="str">
        <f t="shared" si="808"/>
        <v>No Diabetico</v>
      </c>
      <c r="AK1569">
        <v>111</v>
      </c>
      <c r="AL1569" t="str">
        <f t="shared" si="809"/>
        <v>Prediabetes</v>
      </c>
      <c r="AM1569">
        <v>6.1</v>
      </c>
      <c r="AN1569" t="str">
        <f t="shared" si="810"/>
        <v>Prediabetes</v>
      </c>
      <c r="AO1569">
        <v>171</v>
      </c>
      <c r="AP1569" t="str">
        <f t="shared" si="811"/>
        <v>Normal</v>
      </c>
      <c r="AQ1569">
        <v>104</v>
      </c>
      <c r="AR1569" t="str">
        <f t="shared" si="812"/>
        <v>Casi normal</v>
      </c>
      <c r="AS1569">
        <v>40</v>
      </c>
      <c r="AT1569" t="str">
        <f t="shared" si="813"/>
        <v>Bajo</v>
      </c>
      <c r="AU1569">
        <v>100</v>
      </c>
      <c r="AV1569" t="str">
        <f t="shared" si="814"/>
        <v>Normal</v>
      </c>
      <c r="AW1569">
        <v>143</v>
      </c>
      <c r="AX1569" t="str">
        <f t="shared" si="815"/>
        <v>Normal</v>
      </c>
      <c r="AY1569">
        <v>4.0999999999999996</v>
      </c>
      <c r="AZ1569" t="str">
        <f t="shared" si="816"/>
        <v>Normal</v>
      </c>
      <c r="BA1569">
        <v>15.5</v>
      </c>
      <c r="BB1569" t="str">
        <f t="shared" si="794"/>
        <v>Normal</v>
      </c>
      <c r="BC1569">
        <v>9.6999999999999993</v>
      </c>
      <c r="BD1569" t="str">
        <f t="shared" si="817"/>
        <v>Normal</v>
      </c>
      <c r="BE1569">
        <v>3.4</v>
      </c>
      <c r="BF1569" t="str">
        <f t="shared" si="818"/>
        <v>Normal</v>
      </c>
      <c r="BG1569">
        <v>1</v>
      </c>
      <c r="BH1569" t="str">
        <f t="shared" si="819"/>
        <v>Toma ECA</v>
      </c>
      <c r="BI1569">
        <v>1</v>
      </c>
      <c r="BJ1569" t="str">
        <f t="shared" si="820"/>
        <v>Toma ARB</v>
      </c>
      <c r="BK1569">
        <v>1</v>
      </c>
      <c r="BL1569" t="str">
        <f t="shared" si="821"/>
        <v>Toma diureticos</v>
      </c>
      <c r="BM1569">
        <v>1</v>
      </c>
      <c r="BN1569" t="str">
        <f t="shared" si="822"/>
        <v>Toma estatinas</v>
      </c>
      <c r="BO1569">
        <v>0</v>
      </c>
      <c r="BP1569" t="str">
        <f t="shared" si="823"/>
        <v>Sano</v>
      </c>
      <c r="BQ1569">
        <v>0</v>
      </c>
      <c r="BR1569" t="str">
        <f t="shared" si="824"/>
        <v>Sano</v>
      </c>
    </row>
    <row r="1570" spans="1:70" x14ac:dyDescent="0.25">
      <c r="A1570" t="s">
        <v>1570</v>
      </c>
      <c r="B1570">
        <v>59</v>
      </c>
      <c r="C1570" t="str">
        <f t="shared" si="795"/>
        <v>Adulto</v>
      </c>
      <c r="D1570" t="s">
        <v>6</v>
      </c>
      <c r="E1570">
        <v>39.4</v>
      </c>
      <c r="F1570" t="str">
        <f t="shared" si="796"/>
        <v>Obesidad II</v>
      </c>
      <c r="G1570">
        <v>0</v>
      </c>
      <c r="H1570" t="str">
        <f t="shared" si="797"/>
        <v>No tiene herencia</v>
      </c>
      <c r="I1570">
        <v>176</v>
      </c>
      <c r="J1570">
        <v>104</v>
      </c>
      <c r="K1570">
        <v>82</v>
      </c>
      <c r="L1570" t="str">
        <f t="shared" si="798"/>
        <v>Normal</v>
      </c>
      <c r="M1570">
        <v>34</v>
      </c>
      <c r="N1570" t="str">
        <f t="shared" si="799"/>
        <v>Reducida</v>
      </c>
      <c r="O1570">
        <v>3</v>
      </c>
      <c r="P1570" t="str">
        <f t="shared" si="800"/>
        <v>Limitacion marcada</v>
      </c>
      <c r="Q1570">
        <v>0</v>
      </c>
      <c r="R1570" t="str">
        <f t="shared" si="801"/>
        <v>No tiene cetoacidosis</v>
      </c>
      <c r="S1570">
        <v>0</v>
      </c>
      <c r="T1570" t="str">
        <f t="shared" si="802"/>
        <v>No tiene Insuficiencia</v>
      </c>
      <c r="U1570">
        <v>1</v>
      </c>
      <c r="V1570" t="str">
        <f t="shared" si="803"/>
        <v>Hipertenso</v>
      </c>
      <c r="W1570">
        <v>2</v>
      </c>
      <c r="X1570" t="str">
        <f t="shared" si="792"/>
        <v>Alto</v>
      </c>
      <c r="Y1570">
        <v>65</v>
      </c>
      <c r="Z1570" t="str">
        <f t="shared" si="793"/>
        <v>Elevado</v>
      </c>
      <c r="AA1570">
        <v>28</v>
      </c>
      <c r="AB1570" t="str">
        <f t="shared" si="804"/>
        <v>Dismucion grave</v>
      </c>
      <c r="AC1570">
        <v>879</v>
      </c>
      <c r="AD1570" t="str">
        <f t="shared" si="805"/>
        <v>Proteinuria</v>
      </c>
      <c r="AE1570">
        <v>703</v>
      </c>
      <c r="AF1570" t="str">
        <f t="shared" si="806"/>
        <v>Macroalbuminuria</v>
      </c>
      <c r="AG1570">
        <v>593</v>
      </c>
      <c r="AH1570" t="str">
        <f t="shared" si="807"/>
        <v>Poliuria</v>
      </c>
      <c r="AI1570">
        <v>1</v>
      </c>
      <c r="AJ1570" t="str">
        <f t="shared" si="808"/>
        <v>Diabetico</v>
      </c>
      <c r="AK1570">
        <v>194</v>
      </c>
      <c r="AL1570" t="str">
        <f t="shared" si="809"/>
        <v>Diabetes</v>
      </c>
      <c r="AM1570">
        <v>7</v>
      </c>
      <c r="AN1570" t="str">
        <f t="shared" si="810"/>
        <v>Diabetes</v>
      </c>
      <c r="AO1570">
        <v>303</v>
      </c>
      <c r="AP1570" t="str">
        <f t="shared" si="811"/>
        <v>Riesgo</v>
      </c>
      <c r="AQ1570">
        <v>153</v>
      </c>
      <c r="AR1570" t="str">
        <f t="shared" si="812"/>
        <v>Limite alto</v>
      </c>
      <c r="AS1570">
        <v>38</v>
      </c>
      <c r="AT1570" t="str">
        <f t="shared" si="813"/>
        <v>Bajo</v>
      </c>
      <c r="AU1570">
        <v>421</v>
      </c>
      <c r="AV1570" t="str">
        <f t="shared" si="814"/>
        <v>Alto</v>
      </c>
      <c r="AW1570">
        <v>130</v>
      </c>
      <c r="AX1570" t="str">
        <f t="shared" si="815"/>
        <v>Bajo</v>
      </c>
      <c r="AY1570">
        <v>5.0999999999999996</v>
      </c>
      <c r="AZ1570" t="str">
        <f t="shared" si="816"/>
        <v>Alto</v>
      </c>
      <c r="BA1570">
        <v>8.4</v>
      </c>
      <c r="BB1570" t="str">
        <f t="shared" si="794"/>
        <v>Baja</v>
      </c>
      <c r="BC1570">
        <v>7.8</v>
      </c>
      <c r="BD1570" t="str">
        <f t="shared" si="817"/>
        <v>Bajo</v>
      </c>
      <c r="BE1570">
        <v>5.6</v>
      </c>
      <c r="BF1570" t="str">
        <f t="shared" si="818"/>
        <v>Alto</v>
      </c>
      <c r="BG1570">
        <v>0</v>
      </c>
      <c r="BH1570" t="str">
        <f t="shared" si="819"/>
        <v>No Toma ECA</v>
      </c>
      <c r="BI1570">
        <v>0</v>
      </c>
      <c r="BJ1570" t="str">
        <f t="shared" si="820"/>
        <v>No toma ARB</v>
      </c>
      <c r="BK1570">
        <v>1</v>
      </c>
      <c r="BL1570" t="str">
        <f t="shared" si="821"/>
        <v>Toma diureticos</v>
      </c>
      <c r="BM1570">
        <v>1</v>
      </c>
      <c r="BN1570" t="str">
        <f t="shared" si="822"/>
        <v>Toma estatinas</v>
      </c>
      <c r="BO1570">
        <v>1</v>
      </c>
      <c r="BP1570" t="str">
        <f t="shared" si="823"/>
        <v>Enfermedad renal</v>
      </c>
      <c r="BQ1570">
        <v>1</v>
      </c>
      <c r="BR1570" t="str">
        <f t="shared" si="824"/>
        <v>Enfermedad cardiovascular</v>
      </c>
    </row>
    <row r="1571" spans="1:70" x14ac:dyDescent="0.25">
      <c r="A1571" t="s">
        <v>1571</v>
      </c>
      <c r="B1571">
        <v>58</v>
      </c>
      <c r="C1571" t="str">
        <f t="shared" si="795"/>
        <v>Adulto</v>
      </c>
      <c r="D1571" t="s">
        <v>6</v>
      </c>
      <c r="E1571">
        <v>37.299999999999997</v>
      </c>
      <c r="F1571" t="str">
        <f t="shared" si="796"/>
        <v>Obesidad II</v>
      </c>
      <c r="G1571">
        <v>1</v>
      </c>
      <c r="H1571" t="str">
        <f t="shared" si="797"/>
        <v>Tiene herencia</v>
      </c>
      <c r="I1571">
        <v>178</v>
      </c>
      <c r="J1571">
        <v>93</v>
      </c>
      <c r="K1571">
        <v>76</v>
      </c>
      <c r="L1571" t="str">
        <f t="shared" si="798"/>
        <v>Normal</v>
      </c>
      <c r="M1571">
        <v>49</v>
      </c>
      <c r="N1571" t="str">
        <f t="shared" si="799"/>
        <v>Intermedia</v>
      </c>
      <c r="O1571">
        <v>4</v>
      </c>
      <c r="P1571" t="str">
        <f t="shared" si="800"/>
        <v>Incapacidad</v>
      </c>
      <c r="Q1571">
        <v>1</v>
      </c>
      <c r="R1571" t="str">
        <f t="shared" si="801"/>
        <v>Tiene cetoacidosis</v>
      </c>
      <c r="S1571">
        <v>1</v>
      </c>
      <c r="T1571" t="str">
        <f t="shared" si="802"/>
        <v>Tiene Insuficiencia</v>
      </c>
      <c r="U1571">
        <v>1</v>
      </c>
      <c r="V1571" t="str">
        <f t="shared" si="803"/>
        <v>Hipertenso</v>
      </c>
      <c r="W1571">
        <v>3.6</v>
      </c>
      <c r="X1571" t="str">
        <f t="shared" si="792"/>
        <v>Alto</v>
      </c>
      <c r="Y1571">
        <v>88</v>
      </c>
      <c r="Z1571" t="str">
        <f t="shared" si="793"/>
        <v>Elevado</v>
      </c>
      <c r="AA1571">
        <v>44</v>
      </c>
      <c r="AB1571" t="str">
        <f t="shared" si="804"/>
        <v>Funcion disminuida moderada</v>
      </c>
      <c r="AC1571">
        <v>638</v>
      </c>
      <c r="AD1571" t="str">
        <f t="shared" si="805"/>
        <v>Proteinuria</v>
      </c>
      <c r="AE1571">
        <v>574</v>
      </c>
      <c r="AF1571" t="str">
        <f t="shared" si="806"/>
        <v>Macroalbuminuria</v>
      </c>
      <c r="AG1571">
        <v>718</v>
      </c>
      <c r="AH1571" t="str">
        <f t="shared" si="807"/>
        <v>Poliuria</v>
      </c>
      <c r="AI1571">
        <v>0</v>
      </c>
      <c r="AJ1571" t="str">
        <f t="shared" si="808"/>
        <v>No Diabetico</v>
      </c>
      <c r="AK1571">
        <v>148</v>
      </c>
      <c r="AL1571" t="str">
        <f t="shared" si="809"/>
        <v>Diabetes</v>
      </c>
      <c r="AM1571">
        <v>10.199999999999999</v>
      </c>
      <c r="AN1571" t="str">
        <f t="shared" si="810"/>
        <v>Diabetes</v>
      </c>
      <c r="AO1571">
        <v>235</v>
      </c>
      <c r="AP1571" t="str">
        <f t="shared" si="811"/>
        <v>Alto</v>
      </c>
      <c r="AQ1571">
        <v>207</v>
      </c>
      <c r="AR1571" t="str">
        <f t="shared" si="812"/>
        <v>Muy alto</v>
      </c>
      <c r="AS1571">
        <v>32</v>
      </c>
      <c r="AT1571" t="str">
        <f t="shared" si="813"/>
        <v>Bajo</v>
      </c>
      <c r="AU1571">
        <v>293</v>
      </c>
      <c r="AV1571" t="str">
        <f t="shared" si="814"/>
        <v>Alto</v>
      </c>
      <c r="AW1571">
        <v>136</v>
      </c>
      <c r="AX1571" t="str">
        <f t="shared" si="815"/>
        <v>Normal</v>
      </c>
      <c r="AY1571">
        <v>6.9</v>
      </c>
      <c r="AZ1571" t="str">
        <f t="shared" si="816"/>
        <v>Alto</v>
      </c>
      <c r="BA1571">
        <v>9.1</v>
      </c>
      <c r="BB1571" t="str">
        <f t="shared" si="794"/>
        <v>Baja</v>
      </c>
      <c r="BC1571">
        <v>8.9</v>
      </c>
      <c r="BD1571" t="str">
        <f t="shared" si="817"/>
        <v>Normal</v>
      </c>
      <c r="BE1571">
        <v>6.4</v>
      </c>
      <c r="BF1571" t="str">
        <f t="shared" si="818"/>
        <v>Alto</v>
      </c>
      <c r="BG1571">
        <v>1</v>
      </c>
      <c r="BH1571" t="str">
        <f t="shared" si="819"/>
        <v>Toma ECA</v>
      </c>
      <c r="BI1571">
        <v>0</v>
      </c>
      <c r="BJ1571" t="str">
        <f t="shared" si="820"/>
        <v>No toma ARB</v>
      </c>
      <c r="BK1571">
        <v>0</v>
      </c>
      <c r="BL1571" t="str">
        <f t="shared" si="821"/>
        <v>No toma diureticos</v>
      </c>
      <c r="BM1571">
        <v>0</v>
      </c>
      <c r="BN1571" t="str">
        <f t="shared" si="822"/>
        <v>No toma estatinas</v>
      </c>
      <c r="BO1571">
        <v>1</v>
      </c>
      <c r="BP1571" t="str">
        <f t="shared" si="823"/>
        <v>Enfermedad renal</v>
      </c>
      <c r="BQ1571">
        <v>0</v>
      </c>
      <c r="BR1571" t="str">
        <f t="shared" si="824"/>
        <v>Sano</v>
      </c>
    </row>
    <row r="1572" spans="1:70" x14ac:dyDescent="0.25">
      <c r="A1572" t="s">
        <v>1572</v>
      </c>
      <c r="B1572">
        <v>84</v>
      </c>
      <c r="C1572" t="str">
        <f t="shared" si="795"/>
        <v>Adulto Mayor</v>
      </c>
      <c r="D1572" t="s">
        <v>6</v>
      </c>
      <c r="E1572">
        <v>30.8</v>
      </c>
      <c r="F1572" t="str">
        <f t="shared" si="796"/>
        <v>Obesidad I</v>
      </c>
      <c r="G1572">
        <v>0</v>
      </c>
      <c r="H1572" t="str">
        <f t="shared" si="797"/>
        <v>No tiene herencia</v>
      </c>
      <c r="I1572">
        <v>172</v>
      </c>
      <c r="J1572">
        <v>91</v>
      </c>
      <c r="K1572">
        <v>97</v>
      </c>
      <c r="L1572" t="str">
        <f t="shared" si="798"/>
        <v>Normal</v>
      </c>
      <c r="M1572">
        <v>28</v>
      </c>
      <c r="N1572" t="str">
        <f t="shared" si="799"/>
        <v>Reducida</v>
      </c>
      <c r="O1572">
        <v>2</v>
      </c>
      <c r="P1572" t="str">
        <f t="shared" si="800"/>
        <v>Ligera limitaciones</v>
      </c>
      <c r="Q1572">
        <v>1</v>
      </c>
      <c r="R1572" t="str">
        <f t="shared" si="801"/>
        <v>Tiene cetoacidosis</v>
      </c>
      <c r="S1572">
        <v>0</v>
      </c>
      <c r="T1572" t="str">
        <f t="shared" si="802"/>
        <v>No tiene Insuficiencia</v>
      </c>
      <c r="U1572">
        <v>1</v>
      </c>
      <c r="V1572" t="str">
        <f t="shared" si="803"/>
        <v>Hipertenso</v>
      </c>
      <c r="W1572">
        <v>3.4</v>
      </c>
      <c r="X1572" t="str">
        <f t="shared" si="792"/>
        <v>Alto</v>
      </c>
      <c r="Y1572">
        <v>55</v>
      </c>
      <c r="Z1572" t="str">
        <f t="shared" si="793"/>
        <v>Elevado</v>
      </c>
      <c r="AA1572">
        <v>59</v>
      </c>
      <c r="AB1572" t="str">
        <f t="shared" si="804"/>
        <v>Funcion disminuida moderada</v>
      </c>
      <c r="AC1572">
        <v>1282</v>
      </c>
      <c r="AD1572" t="str">
        <f t="shared" si="805"/>
        <v>Proteinuria</v>
      </c>
      <c r="AE1572">
        <v>1025</v>
      </c>
      <c r="AF1572" t="str">
        <f t="shared" si="806"/>
        <v>Macroalbuminuria</v>
      </c>
      <c r="AG1572">
        <v>696</v>
      </c>
      <c r="AH1572" t="str">
        <f t="shared" si="807"/>
        <v>Poliuria</v>
      </c>
      <c r="AI1572">
        <v>1</v>
      </c>
      <c r="AJ1572" t="str">
        <f t="shared" si="808"/>
        <v>Diabetico</v>
      </c>
      <c r="AK1572">
        <v>129</v>
      </c>
      <c r="AL1572" t="str">
        <f t="shared" si="809"/>
        <v>Diabetes</v>
      </c>
      <c r="AM1572">
        <v>10.7</v>
      </c>
      <c r="AN1572" t="str">
        <f t="shared" si="810"/>
        <v>Diabetes</v>
      </c>
      <c r="AO1572">
        <v>241</v>
      </c>
      <c r="AP1572" t="str">
        <f t="shared" si="811"/>
        <v>Riesgo</v>
      </c>
      <c r="AQ1572">
        <v>218</v>
      </c>
      <c r="AR1572" t="str">
        <f t="shared" si="812"/>
        <v>Muy alto</v>
      </c>
      <c r="AS1572">
        <v>29</v>
      </c>
      <c r="AT1572" t="str">
        <f t="shared" si="813"/>
        <v>Bajo</v>
      </c>
      <c r="AU1572">
        <v>318</v>
      </c>
      <c r="AV1572" t="str">
        <f t="shared" si="814"/>
        <v>Alto</v>
      </c>
      <c r="AW1572">
        <v>137</v>
      </c>
      <c r="AX1572" t="str">
        <f t="shared" si="815"/>
        <v>Normal</v>
      </c>
      <c r="AY1572">
        <v>6.9</v>
      </c>
      <c r="AZ1572" t="str">
        <f t="shared" si="816"/>
        <v>Alto</v>
      </c>
      <c r="BA1572">
        <v>10.7</v>
      </c>
      <c r="BB1572" t="str">
        <f t="shared" si="794"/>
        <v>Baja</v>
      </c>
      <c r="BC1572">
        <v>7.6</v>
      </c>
      <c r="BD1572" t="str">
        <f t="shared" si="817"/>
        <v>Bajo</v>
      </c>
      <c r="BE1572">
        <v>6.3</v>
      </c>
      <c r="BF1572" t="str">
        <f t="shared" si="818"/>
        <v>Alto</v>
      </c>
      <c r="BG1572">
        <v>0</v>
      </c>
      <c r="BH1572" t="str">
        <f t="shared" si="819"/>
        <v>No Toma ECA</v>
      </c>
      <c r="BI1572">
        <v>1</v>
      </c>
      <c r="BJ1572" t="str">
        <f t="shared" si="820"/>
        <v>Toma ARB</v>
      </c>
      <c r="BK1572">
        <v>0</v>
      </c>
      <c r="BL1572" t="str">
        <f t="shared" si="821"/>
        <v>No toma diureticos</v>
      </c>
      <c r="BM1572">
        <v>0</v>
      </c>
      <c r="BN1572" t="str">
        <f t="shared" si="822"/>
        <v>No toma estatinas</v>
      </c>
      <c r="BO1572">
        <v>1</v>
      </c>
      <c r="BP1572" t="str">
        <f t="shared" si="823"/>
        <v>Enfermedad renal</v>
      </c>
      <c r="BQ1572">
        <v>0</v>
      </c>
      <c r="BR1572" t="str">
        <f t="shared" si="824"/>
        <v>Sano</v>
      </c>
    </row>
    <row r="1573" spans="1:70" x14ac:dyDescent="0.25">
      <c r="A1573" t="s">
        <v>1573</v>
      </c>
      <c r="B1573">
        <v>38</v>
      </c>
      <c r="C1573" t="str">
        <f t="shared" si="795"/>
        <v>Adulto</v>
      </c>
      <c r="D1573" t="s">
        <v>6</v>
      </c>
      <c r="E1573">
        <v>25.4</v>
      </c>
      <c r="F1573" t="str">
        <f t="shared" si="796"/>
        <v>Sobrepeso</v>
      </c>
      <c r="G1573">
        <v>0</v>
      </c>
      <c r="H1573" t="str">
        <f t="shared" si="797"/>
        <v>No tiene herencia</v>
      </c>
      <c r="I1573">
        <v>125</v>
      </c>
      <c r="J1573">
        <v>80</v>
      </c>
      <c r="K1573">
        <v>89</v>
      </c>
      <c r="L1573" t="str">
        <f t="shared" si="798"/>
        <v>Normal</v>
      </c>
      <c r="M1573">
        <v>56</v>
      </c>
      <c r="N1573" t="str">
        <f t="shared" si="799"/>
        <v>Normal</v>
      </c>
      <c r="O1573">
        <v>1</v>
      </c>
      <c r="P1573" t="str">
        <f t="shared" si="800"/>
        <v>Sin limitaciones</v>
      </c>
      <c r="Q1573">
        <v>0</v>
      </c>
      <c r="R1573" t="str">
        <f t="shared" si="801"/>
        <v>No tiene cetoacidosis</v>
      </c>
      <c r="S1573">
        <v>0</v>
      </c>
      <c r="T1573" t="str">
        <f t="shared" si="802"/>
        <v>No tiene Insuficiencia</v>
      </c>
      <c r="U1573">
        <v>1</v>
      </c>
      <c r="V1573" t="str">
        <f t="shared" si="803"/>
        <v>Hipertenso</v>
      </c>
      <c r="W1573">
        <v>0.6</v>
      </c>
      <c r="X1573" t="str">
        <f t="shared" si="792"/>
        <v>Normal</v>
      </c>
      <c r="Y1573">
        <v>35</v>
      </c>
      <c r="Z1573" t="str">
        <f t="shared" si="793"/>
        <v>Normal</v>
      </c>
      <c r="AA1573">
        <v>71</v>
      </c>
      <c r="AB1573" t="str">
        <f t="shared" si="804"/>
        <v>Funcion disminuida</v>
      </c>
      <c r="AC1573">
        <v>13</v>
      </c>
      <c r="AD1573" t="str">
        <f t="shared" si="805"/>
        <v>Normal</v>
      </c>
      <c r="AE1573">
        <v>10</v>
      </c>
      <c r="AF1573" t="str">
        <f t="shared" si="806"/>
        <v>Normal</v>
      </c>
      <c r="AG1573">
        <v>2423</v>
      </c>
      <c r="AH1573" t="str">
        <f t="shared" si="807"/>
        <v>Poliuria</v>
      </c>
      <c r="AI1573">
        <v>0</v>
      </c>
      <c r="AJ1573" t="str">
        <f t="shared" si="808"/>
        <v>No Diabetico</v>
      </c>
      <c r="AK1573">
        <v>102</v>
      </c>
      <c r="AL1573" t="str">
        <f t="shared" si="809"/>
        <v>Prediabetes</v>
      </c>
      <c r="AM1573">
        <v>5.9</v>
      </c>
      <c r="AN1573" t="str">
        <f t="shared" si="810"/>
        <v>Prediabetes</v>
      </c>
      <c r="AO1573">
        <v>171</v>
      </c>
      <c r="AP1573" t="str">
        <f t="shared" si="811"/>
        <v>Normal</v>
      </c>
      <c r="AQ1573">
        <v>110</v>
      </c>
      <c r="AR1573" t="str">
        <f t="shared" si="812"/>
        <v>Casi normal</v>
      </c>
      <c r="AS1573">
        <v>49</v>
      </c>
      <c r="AT1573" t="str">
        <f t="shared" si="813"/>
        <v>Bajo</v>
      </c>
      <c r="AU1573">
        <v>126</v>
      </c>
      <c r="AV1573" t="str">
        <f t="shared" si="814"/>
        <v>Normal</v>
      </c>
      <c r="AW1573">
        <v>144</v>
      </c>
      <c r="AX1573" t="str">
        <f t="shared" si="815"/>
        <v>Normal</v>
      </c>
      <c r="AY1573">
        <v>4.2</v>
      </c>
      <c r="AZ1573" t="str">
        <f t="shared" si="816"/>
        <v>Normal</v>
      </c>
      <c r="BA1573">
        <v>15.6</v>
      </c>
      <c r="BB1573" t="str">
        <f t="shared" si="794"/>
        <v>Alta</v>
      </c>
      <c r="BC1573">
        <v>10.3</v>
      </c>
      <c r="BD1573" t="str">
        <f t="shared" si="817"/>
        <v>Normal</v>
      </c>
      <c r="BE1573">
        <v>3.7</v>
      </c>
      <c r="BF1573" t="str">
        <f t="shared" si="818"/>
        <v>Normal</v>
      </c>
      <c r="BG1573">
        <v>0</v>
      </c>
      <c r="BH1573" t="str">
        <f t="shared" si="819"/>
        <v>No Toma ECA</v>
      </c>
      <c r="BI1573">
        <v>0</v>
      </c>
      <c r="BJ1573" t="str">
        <f t="shared" si="820"/>
        <v>No toma ARB</v>
      </c>
      <c r="BK1573">
        <v>0</v>
      </c>
      <c r="BL1573" t="str">
        <f t="shared" si="821"/>
        <v>No toma diureticos</v>
      </c>
      <c r="BM1573">
        <v>0</v>
      </c>
      <c r="BN1573" t="str">
        <f t="shared" si="822"/>
        <v>No toma estatinas</v>
      </c>
      <c r="BO1573">
        <v>0</v>
      </c>
      <c r="BP1573" t="str">
        <f t="shared" si="823"/>
        <v>Sano</v>
      </c>
      <c r="BQ1573">
        <v>1</v>
      </c>
      <c r="BR1573" t="str">
        <f t="shared" si="824"/>
        <v>Enfermedad cardiovascular</v>
      </c>
    </row>
    <row r="1574" spans="1:70" x14ac:dyDescent="0.25">
      <c r="A1574" t="s">
        <v>1574</v>
      </c>
      <c r="B1574">
        <v>54</v>
      </c>
      <c r="C1574" t="str">
        <f t="shared" si="795"/>
        <v>Adulto</v>
      </c>
      <c r="D1574" t="s">
        <v>1</v>
      </c>
      <c r="E1574">
        <v>28.6</v>
      </c>
      <c r="F1574" t="str">
        <f t="shared" si="796"/>
        <v>Sobrepeso</v>
      </c>
      <c r="G1574">
        <v>0</v>
      </c>
      <c r="H1574" t="str">
        <f t="shared" si="797"/>
        <v>No tiene herencia</v>
      </c>
      <c r="I1574">
        <v>113</v>
      </c>
      <c r="J1574">
        <v>76</v>
      </c>
      <c r="K1574">
        <v>86</v>
      </c>
      <c r="L1574" t="str">
        <f t="shared" si="798"/>
        <v>Normal</v>
      </c>
      <c r="M1574">
        <v>69</v>
      </c>
      <c r="N1574" t="str">
        <f t="shared" si="799"/>
        <v>Normal</v>
      </c>
      <c r="O1574">
        <v>2</v>
      </c>
      <c r="P1574" t="str">
        <f t="shared" si="800"/>
        <v>Ligera limitaciones</v>
      </c>
      <c r="Q1574">
        <v>0</v>
      </c>
      <c r="R1574" t="str">
        <f t="shared" si="801"/>
        <v>No tiene cetoacidosis</v>
      </c>
      <c r="S1574">
        <v>0</v>
      </c>
      <c r="T1574" t="str">
        <f t="shared" si="802"/>
        <v>No tiene Insuficiencia</v>
      </c>
      <c r="U1574">
        <v>1</v>
      </c>
      <c r="V1574" t="str">
        <f t="shared" si="803"/>
        <v>Hipertenso</v>
      </c>
      <c r="W1574">
        <v>0.7</v>
      </c>
      <c r="X1574" t="str">
        <f t="shared" si="792"/>
        <v>Normal</v>
      </c>
      <c r="Y1574">
        <v>23</v>
      </c>
      <c r="Z1574" t="str">
        <f t="shared" si="793"/>
        <v>Normal</v>
      </c>
      <c r="AA1574">
        <v>109</v>
      </c>
      <c r="AB1574" t="str">
        <f t="shared" si="804"/>
        <v>Normal</v>
      </c>
      <c r="AC1574">
        <v>11</v>
      </c>
      <c r="AD1574" t="str">
        <f t="shared" si="805"/>
        <v>Normal</v>
      </c>
      <c r="AE1574">
        <v>7</v>
      </c>
      <c r="AF1574" t="str">
        <f t="shared" si="806"/>
        <v>Normal</v>
      </c>
      <c r="AG1574">
        <v>1611</v>
      </c>
      <c r="AH1574" t="str">
        <f t="shared" si="807"/>
        <v>Poliuria</v>
      </c>
      <c r="AI1574">
        <v>0</v>
      </c>
      <c r="AJ1574" t="str">
        <f t="shared" si="808"/>
        <v>No Diabetico</v>
      </c>
      <c r="AK1574">
        <v>108</v>
      </c>
      <c r="AL1574" t="str">
        <f t="shared" si="809"/>
        <v>Prediabetes</v>
      </c>
      <c r="AM1574">
        <v>4.9000000000000004</v>
      </c>
      <c r="AN1574" t="str">
        <f t="shared" si="810"/>
        <v>Normal</v>
      </c>
      <c r="AO1574">
        <v>160</v>
      </c>
      <c r="AP1574" t="str">
        <f t="shared" si="811"/>
        <v>Normal</v>
      </c>
      <c r="AQ1574">
        <v>121</v>
      </c>
      <c r="AR1574" t="str">
        <f t="shared" si="812"/>
        <v>Casi normal</v>
      </c>
      <c r="AS1574">
        <v>44</v>
      </c>
      <c r="AT1574" t="str">
        <f t="shared" si="813"/>
        <v>Bajo</v>
      </c>
      <c r="AU1574">
        <v>104</v>
      </c>
      <c r="AV1574" t="str">
        <f t="shared" si="814"/>
        <v>Normal</v>
      </c>
      <c r="AW1574">
        <v>136</v>
      </c>
      <c r="AX1574" t="str">
        <f t="shared" si="815"/>
        <v>Normal</v>
      </c>
      <c r="AY1574">
        <v>4.2</v>
      </c>
      <c r="AZ1574" t="str">
        <f t="shared" si="816"/>
        <v>Normal</v>
      </c>
      <c r="BA1574">
        <v>13.2</v>
      </c>
      <c r="BB1574" t="str">
        <f t="shared" si="794"/>
        <v>Baja</v>
      </c>
      <c r="BC1574">
        <v>9</v>
      </c>
      <c r="BD1574" t="str">
        <f t="shared" si="817"/>
        <v>Normal</v>
      </c>
      <c r="BE1574">
        <v>3.7</v>
      </c>
      <c r="BF1574" t="str">
        <f t="shared" si="818"/>
        <v>Normal</v>
      </c>
      <c r="BG1574">
        <v>0</v>
      </c>
      <c r="BH1574" t="str">
        <f t="shared" si="819"/>
        <v>No Toma ECA</v>
      </c>
      <c r="BI1574">
        <v>1</v>
      </c>
      <c r="BJ1574" t="str">
        <f t="shared" si="820"/>
        <v>Toma ARB</v>
      </c>
      <c r="BK1574">
        <v>1</v>
      </c>
      <c r="BL1574" t="str">
        <f t="shared" si="821"/>
        <v>Toma diureticos</v>
      </c>
      <c r="BM1574">
        <v>1</v>
      </c>
      <c r="BN1574" t="str">
        <f t="shared" si="822"/>
        <v>Toma estatinas</v>
      </c>
      <c r="BO1574">
        <v>0</v>
      </c>
      <c r="BP1574" t="str">
        <f t="shared" si="823"/>
        <v>Sano</v>
      </c>
      <c r="BQ1574">
        <v>0</v>
      </c>
      <c r="BR1574" t="str">
        <f t="shared" si="824"/>
        <v>Sano</v>
      </c>
    </row>
    <row r="1575" spans="1:70" x14ac:dyDescent="0.25">
      <c r="A1575" t="s">
        <v>1575</v>
      </c>
      <c r="B1575">
        <v>78</v>
      </c>
      <c r="C1575" t="str">
        <f t="shared" si="795"/>
        <v>Adulto Mayor</v>
      </c>
      <c r="D1575" t="s">
        <v>6</v>
      </c>
      <c r="E1575">
        <v>38.200000000000003</v>
      </c>
      <c r="F1575" t="str">
        <f t="shared" si="796"/>
        <v>Obesidad II</v>
      </c>
      <c r="G1575">
        <v>1</v>
      </c>
      <c r="H1575" t="str">
        <f t="shared" si="797"/>
        <v>Tiene herencia</v>
      </c>
      <c r="I1575">
        <v>170</v>
      </c>
      <c r="J1575">
        <v>94</v>
      </c>
      <c r="K1575">
        <v>91</v>
      </c>
      <c r="L1575" t="str">
        <f t="shared" si="798"/>
        <v>Normal</v>
      </c>
      <c r="M1575">
        <v>47</v>
      </c>
      <c r="N1575" t="str">
        <f t="shared" si="799"/>
        <v>Intermedia</v>
      </c>
      <c r="O1575">
        <v>3</v>
      </c>
      <c r="P1575" t="str">
        <f t="shared" si="800"/>
        <v>Limitacion marcada</v>
      </c>
      <c r="Q1575">
        <v>0</v>
      </c>
      <c r="R1575" t="str">
        <f t="shared" si="801"/>
        <v>No tiene cetoacidosis</v>
      </c>
      <c r="S1575">
        <v>0</v>
      </c>
      <c r="T1575" t="str">
        <f t="shared" si="802"/>
        <v>No tiene Insuficiencia</v>
      </c>
      <c r="U1575">
        <v>1</v>
      </c>
      <c r="V1575" t="str">
        <f t="shared" si="803"/>
        <v>Hipertenso</v>
      </c>
      <c r="W1575">
        <v>4.5</v>
      </c>
      <c r="X1575" t="str">
        <f t="shared" si="792"/>
        <v>Alto</v>
      </c>
      <c r="Y1575">
        <v>58</v>
      </c>
      <c r="Z1575" t="str">
        <f t="shared" si="793"/>
        <v>Elevado</v>
      </c>
      <c r="AA1575">
        <v>55</v>
      </c>
      <c r="AB1575" t="str">
        <f t="shared" si="804"/>
        <v>Funcion disminuida moderada</v>
      </c>
      <c r="AC1575">
        <v>2809</v>
      </c>
      <c r="AD1575" t="str">
        <f t="shared" si="805"/>
        <v>Proteinuria</v>
      </c>
      <c r="AE1575">
        <v>2247</v>
      </c>
      <c r="AF1575" t="str">
        <f t="shared" si="806"/>
        <v>Macroalbuminuria</v>
      </c>
      <c r="AG1575">
        <v>460</v>
      </c>
      <c r="AH1575" t="str">
        <f t="shared" si="807"/>
        <v>Oliguria</v>
      </c>
      <c r="AI1575">
        <v>0</v>
      </c>
      <c r="AJ1575" t="str">
        <f t="shared" si="808"/>
        <v>No Diabetico</v>
      </c>
      <c r="AK1575">
        <v>195</v>
      </c>
      <c r="AL1575" t="str">
        <f t="shared" si="809"/>
        <v>Diabetes</v>
      </c>
      <c r="AM1575">
        <v>10.8</v>
      </c>
      <c r="AN1575" t="str">
        <f t="shared" si="810"/>
        <v>Diabetes</v>
      </c>
      <c r="AO1575">
        <v>214</v>
      </c>
      <c r="AP1575" t="str">
        <f t="shared" si="811"/>
        <v>Alto</v>
      </c>
      <c r="AQ1575">
        <v>149</v>
      </c>
      <c r="AR1575" t="str">
        <f t="shared" si="812"/>
        <v>Limite alto</v>
      </c>
      <c r="AS1575">
        <v>26</v>
      </c>
      <c r="AT1575" t="str">
        <f t="shared" si="813"/>
        <v>Bajo</v>
      </c>
      <c r="AU1575">
        <v>239</v>
      </c>
      <c r="AV1575" t="str">
        <f t="shared" si="814"/>
        <v>Alto</v>
      </c>
      <c r="AW1575">
        <v>139</v>
      </c>
      <c r="AX1575" t="str">
        <f t="shared" si="815"/>
        <v>Normal</v>
      </c>
      <c r="AY1575">
        <v>5.8</v>
      </c>
      <c r="AZ1575" t="str">
        <f t="shared" si="816"/>
        <v>Alto</v>
      </c>
      <c r="BA1575">
        <v>10.5</v>
      </c>
      <c r="BB1575" t="str">
        <f t="shared" si="794"/>
        <v>Baja</v>
      </c>
      <c r="BC1575">
        <v>8.3000000000000007</v>
      </c>
      <c r="BD1575" t="str">
        <f t="shared" si="817"/>
        <v>Bajo</v>
      </c>
      <c r="BE1575">
        <v>4.7</v>
      </c>
      <c r="BF1575" t="str">
        <f t="shared" si="818"/>
        <v>Alto</v>
      </c>
      <c r="BG1575">
        <v>1</v>
      </c>
      <c r="BH1575" t="str">
        <f t="shared" si="819"/>
        <v>Toma ECA</v>
      </c>
      <c r="BI1575">
        <v>0</v>
      </c>
      <c r="BJ1575" t="str">
        <f t="shared" si="820"/>
        <v>No toma ARB</v>
      </c>
      <c r="BK1575">
        <v>1</v>
      </c>
      <c r="BL1575" t="str">
        <f t="shared" si="821"/>
        <v>Toma diureticos</v>
      </c>
      <c r="BM1575">
        <v>1</v>
      </c>
      <c r="BN1575" t="str">
        <f t="shared" si="822"/>
        <v>Toma estatinas</v>
      </c>
      <c r="BO1575">
        <v>1</v>
      </c>
      <c r="BP1575" t="str">
        <f t="shared" si="823"/>
        <v>Enfermedad renal</v>
      </c>
      <c r="BQ1575">
        <v>0</v>
      </c>
      <c r="BR1575" t="str">
        <f t="shared" si="824"/>
        <v>Sano</v>
      </c>
    </row>
    <row r="1576" spans="1:70" x14ac:dyDescent="0.25">
      <c r="A1576" t="s">
        <v>1576</v>
      </c>
      <c r="B1576">
        <v>53</v>
      </c>
      <c r="C1576" t="str">
        <f t="shared" si="795"/>
        <v>Adulto</v>
      </c>
      <c r="D1576" t="s">
        <v>6</v>
      </c>
      <c r="E1576">
        <v>25.9</v>
      </c>
      <c r="F1576" t="str">
        <f t="shared" si="796"/>
        <v>Sobrepeso</v>
      </c>
      <c r="G1576">
        <v>1</v>
      </c>
      <c r="H1576" t="str">
        <f t="shared" si="797"/>
        <v>Tiene herencia</v>
      </c>
      <c r="I1576">
        <v>119</v>
      </c>
      <c r="J1576">
        <v>73</v>
      </c>
      <c r="K1576">
        <v>83</v>
      </c>
      <c r="L1576" t="str">
        <f t="shared" si="798"/>
        <v>Normal</v>
      </c>
      <c r="M1576">
        <v>53</v>
      </c>
      <c r="N1576" t="str">
        <f t="shared" si="799"/>
        <v>Normal</v>
      </c>
      <c r="O1576">
        <v>1</v>
      </c>
      <c r="P1576" t="str">
        <f t="shared" si="800"/>
        <v>Sin limitaciones</v>
      </c>
      <c r="Q1576">
        <v>0</v>
      </c>
      <c r="R1576" t="str">
        <f t="shared" si="801"/>
        <v>No tiene cetoacidosis</v>
      </c>
      <c r="S1576">
        <v>0</v>
      </c>
      <c r="T1576" t="str">
        <f t="shared" si="802"/>
        <v>No tiene Insuficiencia</v>
      </c>
      <c r="U1576">
        <v>0</v>
      </c>
      <c r="V1576" t="str">
        <f t="shared" si="803"/>
        <v>Normotenso</v>
      </c>
      <c r="W1576">
        <v>0.7</v>
      </c>
      <c r="X1576" t="str">
        <f t="shared" si="792"/>
        <v>Normal</v>
      </c>
      <c r="Y1576">
        <v>22</v>
      </c>
      <c r="Z1576" t="str">
        <f t="shared" si="793"/>
        <v>Normal</v>
      </c>
      <c r="AA1576">
        <v>84</v>
      </c>
      <c r="AB1576" t="str">
        <f t="shared" si="804"/>
        <v>Funcion disminuida</v>
      </c>
      <c r="AC1576">
        <v>29</v>
      </c>
      <c r="AD1576" t="str">
        <f t="shared" si="805"/>
        <v>Normal</v>
      </c>
      <c r="AE1576">
        <v>26</v>
      </c>
      <c r="AF1576" t="str">
        <f t="shared" si="806"/>
        <v>Normal</v>
      </c>
      <c r="AG1576">
        <v>1495</v>
      </c>
      <c r="AH1576" t="str">
        <f t="shared" si="807"/>
        <v>Poliuria</v>
      </c>
      <c r="AI1576">
        <v>0</v>
      </c>
      <c r="AJ1576" t="str">
        <f t="shared" si="808"/>
        <v>No Diabetico</v>
      </c>
      <c r="AK1576">
        <v>118</v>
      </c>
      <c r="AL1576" t="str">
        <f t="shared" si="809"/>
        <v>Prediabetes</v>
      </c>
      <c r="AM1576">
        <v>5.8</v>
      </c>
      <c r="AN1576" t="str">
        <f t="shared" si="810"/>
        <v>Prediabetes</v>
      </c>
      <c r="AO1576">
        <v>203</v>
      </c>
      <c r="AP1576" t="str">
        <f t="shared" si="811"/>
        <v>Alto</v>
      </c>
      <c r="AQ1576">
        <v>95</v>
      </c>
      <c r="AR1576" t="str">
        <f t="shared" si="812"/>
        <v>Normal</v>
      </c>
      <c r="AS1576">
        <v>60</v>
      </c>
      <c r="AT1576" t="str">
        <f t="shared" si="813"/>
        <v>Normal</v>
      </c>
      <c r="AU1576">
        <v>138</v>
      </c>
      <c r="AV1576" t="str">
        <f t="shared" si="814"/>
        <v>Normal</v>
      </c>
      <c r="AW1576">
        <v>136</v>
      </c>
      <c r="AX1576" t="str">
        <f t="shared" si="815"/>
        <v>Normal</v>
      </c>
      <c r="AY1576">
        <v>4.5999999999999996</v>
      </c>
      <c r="AZ1576" t="str">
        <f t="shared" si="816"/>
        <v>Normal</v>
      </c>
      <c r="BA1576">
        <v>12.1</v>
      </c>
      <c r="BB1576" t="str">
        <f t="shared" si="794"/>
        <v>Normal</v>
      </c>
      <c r="BC1576">
        <v>8.6999999999999993</v>
      </c>
      <c r="BD1576" t="str">
        <f t="shared" si="817"/>
        <v>Normal</v>
      </c>
      <c r="BE1576">
        <v>3.9</v>
      </c>
      <c r="BF1576" t="str">
        <f t="shared" si="818"/>
        <v>Normal</v>
      </c>
      <c r="BG1576">
        <v>1</v>
      </c>
      <c r="BH1576" t="str">
        <f t="shared" si="819"/>
        <v>Toma ECA</v>
      </c>
      <c r="BI1576">
        <v>0</v>
      </c>
      <c r="BJ1576" t="str">
        <f t="shared" si="820"/>
        <v>No toma ARB</v>
      </c>
      <c r="BK1576">
        <v>1</v>
      </c>
      <c r="BL1576" t="str">
        <f t="shared" si="821"/>
        <v>Toma diureticos</v>
      </c>
      <c r="BM1576">
        <v>1</v>
      </c>
      <c r="BN1576" t="str">
        <f t="shared" si="822"/>
        <v>Toma estatinas</v>
      </c>
      <c r="BO1576">
        <v>0</v>
      </c>
      <c r="BP1576" t="str">
        <f t="shared" si="823"/>
        <v>Sano</v>
      </c>
      <c r="BQ1576">
        <v>0</v>
      </c>
      <c r="BR1576" t="str">
        <f t="shared" si="824"/>
        <v>Sano</v>
      </c>
    </row>
    <row r="1577" spans="1:70" x14ac:dyDescent="0.25">
      <c r="A1577" t="s">
        <v>1577</v>
      </c>
      <c r="B1577">
        <v>57</v>
      </c>
      <c r="C1577" t="str">
        <f t="shared" si="795"/>
        <v>Adulto</v>
      </c>
      <c r="D1577" t="s">
        <v>6</v>
      </c>
      <c r="E1577">
        <v>34.200000000000003</v>
      </c>
      <c r="F1577" t="str">
        <f t="shared" si="796"/>
        <v>Obesidad I</v>
      </c>
      <c r="G1577">
        <v>1</v>
      </c>
      <c r="H1577" t="str">
        <f t="shared" si="797"/>
        <v>Tiene herencia</v>
      </c>
      <c r="I1577">
        <v>164</v>
      </c>
      <c r="J1577">
        <v>99</v>
      </c>
      <c r="K1577">
        <v>89</v>
      </c>
      <c r="L1577" t="str">
        <f t="shared" si="798"/>
        <v>Normal</v>
      </c>
      <c r="M1577">
        <v>48</v>
      </c>
      <c r="N1577" t="str">
        <f t="shared" si="799"/>
        <v>Intermedia</v>
      </c>
      <c r="O1577">
        <v>3</v>
      </c>
      <c r="P1577" t="str">
        <f t="shared" si="800"/>
        <v>Limitacion marcada</v>
      </c>
      <c r="Q1577">
        <v>1</v>
      </c>
      <c r="R1577" t="str">
        <f t="shared" si="801"/>
        <v>Tiene cetoacidosis</v>
      </c>
      <c r="S1577">
        <v>1</v>
      </c>
      <c r="T1577" t="str">
        <f t="shared" si="802"/>
        <v>Tiene Insuficiencia</v>
      </c>
      <c r="U1577">
        <v>1</v>
      </c>
      <c r="V1577" t="str">
        <f t="shared" si="803"/>
        <v>Hipertenso</v>
      </c>
      <c r="W1577">
        <v>4</v>
      </c>
      <c r="X1577" t="str">
        <f t="shared" si="792"/>
        <v>Alto</v>
      </c>
      <c r="Y1577">
        <v>117</v>
      </c>
      <c r="Z1577" t="str">
        <f t="shared" si="793"/>
        <v>Riesgo</v>
      </c>
      <c r="AA1577">
        <v>34</v>
      </c>
      <c r="AB1577" t="str">
        <f t="shared" si="804"/>
        <v>Funcion disminuida moderada</v>
      </c>
      <c r="AC1577">
        <v>1540</v>
      </c>
      <c r="AD1577" t="str">
        <f t="shared" si="805"/>
        <v>Proteinuria</v>
      </c>
      <c r="AE1577">
        <v>1232</v>
      </c>
      <c r="AF1577" t="str">
        <f t="shared" si="806"/>
        <v>Macroalbuminuria</v>
      </c>
      <c r="AG1577">
        <v>788</v>
      </c>
      <c r="AH1577" t="str">
        <f t="shared" si="807"/>
        <v>Poliuria</v>
      </c>
      <c r="AI1577">
        <v>1</v>
      </c>
      <c r="AJ1577" t="str">
        <f t="shared" si="808"/>
        <v>Diabetico</v>
      </c>
      <c r="AK1577">
        <v>135</v>
      </c>
      <c r="AL1577" t="str">
        <f t="shared" si="809"/>
        <v>Diabetes</v>
      </c>
      <c r="AM1577">
        <v>10.7</v>
      </c>
      <c r="AN1577" t="str">
        <f t="shared" si="810"/>
        <v>Diabetes</v>
      </c>
      <c r="AO1577">
        <v>204</v>
      </c>
      <c r="AP1577" t="str">
        <f t="shared" si="811"/>
        <v>Alto</v>
      </c>
      <c r="AQ1577">
        <v>136</v>
      </c>
      <c r="AR1577" t="str">
        <f t="shared" si="812"/>
        <v>Limite alto</v>
      </c>
      <c r="AS1577">
        <v>37</v>
      </c>
      <c r="AT1577" t="str">
        <f t="shared" si="813"/>
        <v>Bajo</v>
      </c>
      <c r="AU1577">
        <v>443</v>
      </c>
      <c r="AV1577" t="str">
        <f t="shared" si="814"/>
        <v>Alto</v>
      </c>
      <c r="AW1577">
        <v>125</v>
      </c>
      <c r="AX1577" t="str">
        <f t="shared" si="815"/>
        <v>Bajo</v>
      </c>
      <c r="AY1577">
        <v>5.5</v>
      </c>
      <c r="AZ1577" t="str">
        <f t="shared" si="816"/>
        <v>Alto</v>
      </c>
      <c r="BA1577">
        <v>8.1999999999999993</v>
      </c>
      <c r="BB1577" t="str">
        <f t="shared" si="794"/>
        <v>Baja</v>
      </c>
      <c r="BC1577">
        <v>7.5</v>
      </c>
      <c r="BD1577" t="str">
        <f t="shared" si="817"/>
        <v>Bajo</v>
      </c>
      <c r="BE1577">
        <v>4.5</v>
      </c>
      <c r="BF1577" t="str">
        <f t="shared" si="818"/>
        <v>Normal</v>
      </c>
      <c r="BG1577">
        <v>0</v>
      </c>
      <c r="BH1577" t="str">
        <f t="shared" si="819"/>
        <v>No Toma ECA</v>
      </c>
      <c r="BI1577">
        <v>0</v>
      </c>
      <c r="BJ1577" t="str">
        <f t="shared" si="820"/>
        <v>No toma ARB</v>
      </c>
      <c r="BK1577">
        <v>1</v>
      </c>
      <c r="BL1577" t="str">
        <f t="shared" si="821"/>
        <v>Toma diureticos</v>
      </c>
      <c r="BM1577">
        <v>0</v>
      </c>
      <c r="BN1577" t="str">
        <f t="shared" si="822"/>
        <v>No toma estatinas</v>
      </c>
      <c r="BO1577">
        <v>1</v>
      </c>
      <c r="BP1577" t="str">
        <f t="shared" si="823"/>
        <v>Enfermedad renal</v>
      </c>
      <c r="BQ1577">
        <v>1</v>
      </c>
      <c r="BR1577" t="str">
        <f t="shared" si="824"/>
        <v>Enfermedad cardiovascular</v>
      </c>
    </row>
    <row r="1578" spans="1:70" x14ac:dyDescent="0.25">
      <c r="A1578" t="s">
        <v>1578</v>
      </c>
      <c r="B1578">
        <v>51</v>
      </c>
      <c r="C1578" t="str">
        <f t="shared" si="795"/>
        <v>Adulto</v>
      </c>
      <c r="D1578" t="s">
        <v>6</v>
      </c>
      <c r="E1578">
        <v>26.2</v>
      </c>
      <c r="F1578" t="str">
        <f t="shared" si="796"/>
        <v>Sobrepeso</v>
      </c>
      <c r="G1578">
        <v>0</v>
      </c>
      <c r="H1578" t="str">
        <f t="shared" si="797"/>
        <v>No tiene herencia</v>
      </c>
      <c r="I1578">
        <v>171</v>
      </c>
      <c r="J1578">
        <v>109</v>
      </c>
      <c r="K1578">
        <v>93</v>
      </c>
      <c r="L1578" t="str">
        <f t="shared" si="798"/>
        <v>Normal</v>
      </c>
      <c r="M1578">
        <v>29</v>
      </c>
      <c r="N1578" t="str">
        <f t="shared" si="799"/>
        <v>Reducida</v>
      </c>
      <c r="O1578">
        <v>3</v>
      </c>
      <c r="P1578" t="str">
        <f t="shared" si="800"/>
        <v>Limitacion marcada</v>
      </c>
      <c r="Q1578">
        <v>1</v>
      </c>
      <c r="R1578" t="str">
        <f t="shared" si="801"/>
        <v>Tiene cetoacidosis</v>
      </c>
      <c r="S1578">
        <v>1</v>
      </c>
      <c r="T1578" t="str">
        <f t="shared" si="802"/>
        <v>Tiene Insuficiencia</v>
      </c>
      <c r="U1578">
        <v>1</v>
      </c>
      <c r="V1578" t="str">
        <f t="shared" si="803"/>
        <v>Hipertenso</v>
      </c>
      <c r="W1578">
        <v>2.8</v>
      </c>
      <c r="X1578" t="str">
        <f t="shared" si="792"/>
        <v>Alto</v>
      </c>
      <c r="Y1578">
        <v>47</v>
      </c>
      <c r="Z1578" t="str">
        <f t="shared" si="793"/>
        <v>Elevado</v>
      </c>
      <c r="AA1578">
        <v>40</v>
      </c>
      <c r="AB1578" t="str">
        <f t="shared" si="804"/>
        <v>Funcion disminuida moderada</v>
      </c>
      <c r="AC1578">
        <v>312</v>
      </c>
      <c r="AD1578" t="str">
        <f t="shared" si="805"/>
        <v>Proteinuria</v>
      </c>
      <c r="AE1578">
        <v>218</v>
      </c>
      <c r="AF1578" t="str">
        <f t="shared" si="806"/>
        <v>Microalbuminuria</v>
      </c>
      <c r="AG1578">
        <v>832</v>
      </c>
      <c r="AH1578" t="str">
        <f t="shared" si="807"/>
        <v>Poliuria</v>
      </c>
      <c r="AI1578">
        <v>1</v>
      </c>
      <c r="AJ1578" t="str">
        <f t="shared" si="808"/>
        <v>Diabetico</v>
      </c>
      <c r="AK1578">
        <v>208</v>
      </c>
      <c r="AL1578" t="str">
        <f t="shared" si="809"/>
        <v>Diabetes</v>
      </c>
      <c r="AM1578">
        <v>9.3000000000000007</v>
      </c>
      <c r="AN1578" t="str">
        <f t="shared" si="810"/>
        <v>Diabetes</v>
      </c>
      <c r="AO1578">
        <v>221</v>
      </c>
      <c r="AP1578" t="str">
        <f t="shared" si="811"/>
        <v>Alto</v>
      </c>
      <c r="AQ1578">
        <v>161</v>
      </c>
      <c r="AR1578" t="str">
        <f t="shared" si="812"/>
        <v>Alto</v>
      </c>
      <c r="AS1578">
        <v>33</v>
      </c>
      <c r="AT1578" t="str">
        <f t="shared" si="813"/>
        <v>Bajo</v>
      </c>
      <c r="AU1578">
        <v>260</v>
      </c>
      <c r="AV1578" t="str">
        <f t="shared" si="814"/>
        <v>Alto</v>
      </c>
      <c r="AW1578">
        <v>132</v>
      </c>
      <c r="AX1578" t="str">
        <f t="shared" si="815"/>
        <v>Bajo</v>
      </c>
      <c r="AY1578">
        <v>6.9</v>
      </c>
      <c r="AZ1578" t="str">
        <f t="shared" si="816"/>
        <v>Alto</v>
      </c>
      <c r="BA1578">
        <v>8.1</v>
      </c>
      <c r="BB1578" t="str">
        <f t="shared" si="794"/>
        <v>Baja</v>
      </c>
      <c r="BC1578">
        <v>7.9</v>
      </c>
      <c r="BD1578" t="str">
        <f t="shared" si="817"/>
        <v>Bajo</v>
      </c>
      <c r="BE1578">
        <v>6.6</v>
      </c>
      <c r="BF1578" t="str">
        <f t="shared" si="818"/>
        <v>Alto</v>
      </c>
      <c r="BG1578">
        <v>1</v>
      </c>
      <c r="BH1578" t="str">
        <f t="shared" si="819"/>
        <v>Toma ECA</v>
      </c>
      <c r="BI1578">
        <v>0</v>
      </c>
      <c r="BJ1578" t="str">
        <f t="shared" si="820"/>
        <v>No toma ARB</v>
      </c>
      <c r="BK1578">
        <v>0</v>
      </c>
      <c r="BL1578" t="str">
        <f t="shared" si="821"/>
        <v>No toma diureticos</v>
      </c>
      <c r="BM1578">
        <v>1</v>
      </c>
      <c r="BN1578" t="str">
        <f t="shared" si="822"/>
        <v>Toma estatinas</v>
      </c>
      <c r="BO1578">
        <v>1</v>
      </c>
      <c r="BP1578" t="str">
        <f t="shared" si="823"/>
        <v>Enfermedad renal</v>
      </c>
      <c r="BQ1578">
        <v>1</v>
      </c>
      <c r="BR1578" t="str">
        <f t="shared" si="824"/>
        <v>Enfermedad cardiovascular</v>
      </c>
    </row>
    <row r="1579" spans="1:70" x14ac:dyDescent="0.25">
      <c r="A1579" t="s">
        <v>1579</v>
      </c>
      <c r="B1579">
        <v>69</v>
      </c>
      <c r="C1579" t="str">
        <f t="shared" si="795"/>
        <v>Adulto Mayor</v>
      </c>
      <c r="D1579" t="s">
        <v>1</v>
      </c>
      <c r="E1579">
        <v>21.9</v>
      </c>
      <c r="F1579" t="str">
        <f t="shared" si="796"/>
        <v>Peso Normal</v>
      </c>
      <c r="G1579">
        <v>0</v>
      </c>
      <c r="H1579" t="str">
        <f t="shared" si="797"/>
        <v>No tiene herencia</v>
      </c>
      <c r="I1579">
        <v>104</v>
      </c>
      <c r="J1579">
        <v>75</v>
      </c>
      <c r="K1579">
        <v>66</v>
      </c>
      <c r="L1579" t="str">
        <f t="shared" si="798"/>
        <v>Normal</v>
      </c>
      <c r="M1579">
        <v>55</v>
      </c>
      <c r="N1579" t="str">
        <f t="shared" si="799"/>
        <v>Normal</v>
      </c>
      <c r="O1579">
        <v>2</v>
      </c>
      <c r="P1579" t="str">
        <f t="shared" si="800"/>
        <v>Ligera limitaciones</v>
      </c>
      <c r="Q1579">
        <v>0</v>
      </c>
      <c r="R1579" t="str">
        <f t="shared" si="801"/>
        <v>No tiene cetoacidosis</v>
      </c>
      <c r="S1579">
        <v>0</v>
      </c>
      <c r="T1579" t="str">
        <f t="shared" si="802"/>
        <v>No tiene Insuficiencia</v>
      </c>
      <c r="U1579">
        <v>1</v>
      </c>
      <c r="V1579" t="str">
        <f t="shared" si="803"/>
        <v>Hipertenso</v>
      </c>
      <c r="W1579">
        <v>0.8</v>
      </c>
      <c r="X1579" t="str">
        <f t="shared" si="792"/>
        <v>Normal</v>
      </c>
      <c r="Y1579">
        <v>18</v>
      </c>
      <c r="Z1579" t="str">
        <f t="shared" si="793"/>
        <v>Normal</v>
      </c>
      <c r="AA1579">
        <v>117</v>
      </c>
      <c r="AB1579" t="str">
        <f t="shared" si="804"/>
        <v>Normal</v>
      </c>
      <c r="AC1579">
        <v>17</v>
      </c>
      <c r="AD1579" t="str">
        <f t="shared" si="805"/>
        <v>Normal</v>
      </c>
      <c r="AE1579">
        <v>13</v>
      </c>
      <c r="AF1579" t="str">
        <f t="shared" si="806"/>
        <v>Normal</v>
      </c>
      <c r="AG1579">
        <v>1811</v>
      </c>
      <c r="AH1579" t="str">
        <f t="shared" si="807"/>
        <v>Poliuria</v>
      </c>
      <c r="AI1579">
        <v>0</v>
      </c>
      <c r="AJ1579" t="str">
        <f t="shared" si="808"/>
        <v>No Diabetico</v>
      </c>
      <c r="AK1579">
        <v>122</v>
      </c>
      <c r="AL1579" t="str">
        <f t="shared" si="809"/>
        <v>Prediabetes</v>
      </c>
      <c r="AM1579">
        <v>5.7</v>
      </c>
      <c r="AN1579" t="str">
        <f t="shared" si="810"/>
        <v>Prediabetes</v>
      </c>
      <c r="AO1579">
        <v>192</v>
      </c>
      <c r="AP1579" t="str">
        <f t="shared" si="811"/>
        <v>Normal</v>
      </c>
      <c r="AQ1579">
        <v>105</v>
      </c>
      <c r="AR1579" t="str">
        <f t="shared" si="812"/>
        <v>Casi normal</v>
      </c>
      <c r="AS1579">
        <v>58</v>
      </c>
      <c r="AT1579" t="str">
        <f t="shared" si="813"/>
        <v>Bajo</v>
      </c>
      <c r="AU1579">
        <v>128</v>
      </c>
      <c r="AV1579" t="str">
        <f t="shared" si="814"/>
        <v>Normal</v>
      </c>
      <c r="AW1579">
        <v>135</v>
      </c>
      <c r="AX1579" t="str">
        <f t="shared" si="815"/>
        <v>Normal</v>
      </c>
      <c r="AY1579">
        <v>3.9</v>
      </c>
      <c r="AZ1579" t="str">
        <f t="shared" si="816"/>
        <v>Normal</v>
      </c>
      <c r="BA1579">
        <v>15.3</v>
      </c>
      <c r="BB1579" t="str">
        <f t="shared" si="794"/>
        <v>Normal</v>
      </c>
      <c r="BC1579">
        <v>10.5</v>
      </c>
      <c r="BD1579" t="str">
        <f t="shared" si="817"/>
        <v>Normal</v>
      </c>
      <c r="BE1579">
        <v>3.3</v>
      </c>
      <c r="BF1579" t="str">
        <f t="shared" si="818"/>
        <v>Normal</v>
      </c>
      <c r="BG1579">
        <v>0</v>
      </c>
      <c r="BH1579" t="str">
        <f t="shared" si="819"/>
        <v>No Toma ECA</v>
      </c>
      <c r="BI1579">
        <v>0</v>
      </c>
      <c r="BJ1579" t="str">
        <f t="shared" si="820"/>
        <v>No toma ARB</v>
      </c>
      <c r="BK1579">
        <v>1</v>
      </c>
      <c r="BL1579" t="str">
        <f t="shared" si="821"/>
        <v>Toma diureticos</v>
      </c>
      <c r="BM1579">
        <v>1</v>
      </c>
      <c r="BN1579" t="str">
        <f t="shared" si="822"/>
        <v>Toma estatinas</v>
      </c>
      <c r="BO1579">
        <v>0</v>
      </c>
      <c r="BP1579" t="str">
        <f t="shared" si="823"/>
        <v>Sano</v>
      </c>
      <c r="BQ1579">
        <v>0</v>
      </c>
      <c r="BR1579" t="str">
        <f t="shared" si="824"/>
        <v>Sano</v>
      </c>
    </row>
    <row r="1580" spans="1:70" x14ac:dyDescent="0.25">
      <c r="A1580" t="s">
        <v>1580</v>
      </c>
      <c r="B1580">
        <v>59</v>
      </c>
      <c r="C1580" t="str">
        <f t="shared" si="795"/>
        <v>Adulto</v>
      </c>
      <c r="D1580" t="s">
        <v>6</v>
      </c>
      <c r="E1580">
        <v>33.700000000000003</v>
      </c>
      <c r="F1580" t="str">
        <f t="shared" si="796"/>
        <v>Obesidad I</v>
      </c>
      <c r="G1580">
        <v>1</v>
      </c>
      <c r="H1580" t="str">
        <f t="shared" si="797"/>
        <v>Tiene herencia</v>
      </c>
      <c r="I1580">
        <v>185</v>
      </c>
      <c r="J1580">
        <v>108</v>
      </c>
      <c r="K1580">
        <v>103</v>
      </c>
      <c r="L1580" t="str">
        <f t="shared" si="798"/>
        <v>Taquicardia</v>
      </c>
      <c r="M1580">
        <v>35</v>
      </c>
      <c r="N1580" t="str">
        <f t="shared" si="799"/>
        <v>Reducida</v>
      </c>
      <c r="O1580">
        <v>2</v>
      </c>
      <c r="P1580" t="str">
        <f t="shared" si="800"/>
        <v>Ligera limitaciones</v>
      </c>
      <c r="Q1580">
        <v>0</v>
      </c>
      <c r="R1580" t="str">
        <f t="shared" si="801"/>
        <v>No tiene cetoacidosis</v>
      </c>
      <c r="S1580">
        <v>1</v>
      </c>
      <c r="T1580" t="str">
        <f t="shared" si="802"/>
        <v>Tiene Insuficiencia</v>
      </c>
      <c r="U1580">
        <v>1</v>
      </c>
      <c r="V1580" t="str">
        <f t="shared" si="803"/>
        <v>Hipertenso</v>
      </c>
      <c r="W1580">
        <v>4.8</v>
      </c>
      <c r="X1580" t="str">
        <f t="shared" si="792"/>
        <v>Alto</v>
      </c>
      <c r="Y1580">
        <v>50</v>
      </c>
      <c r="Z1580" t="str">
        <f t="shared" si="793"/>
        <v>Elevado</v>
      </c>
      <c r="AA1580">
        <v>29</v>
      </c>
      <c r="AB1580" t="str">
        <f t="shared" si="804"/>
        <v>Dismucion grave</v>
      </c>
      <c r="AC1580">
        <v>1973</v>
      </c>
      <c r="AD1580" t="str">
        <f t="shared" si="805"/>
        <v>Proteinuria</v>
      </c>
      <c r="AE1580">
        <v>1381</v>
      </c>
      <c r="AF1580" t="str">
        <f t="shared" si="806"/>
        <v>Macroalbuminuria</v>
      </c>
      <c r="AG1580">
        <v>581</v>
      </c>
      <c r="AH1580" t="str">
        <f t="shared" si="807"/>
        <v>Poliuria</v>
      </c>
      <c r="AI1580">
        <v>1</v>
      </c>
      <c r="AJ1580" t="str">
        <f t="shared" si="808"/>
        <v>Diabetico</v>
      </c>
      <c r="AK1580">
        <v>197</v>
      </c>
      <c r="AL1580" t="str">
        <f t="shared" si="809"/>
        <v>Diabetes</v>
      </c>
      <c r="AM1580">
        <v>7.6</v>
      </c>
      <c r="AN1580" t="str">
        <f t="shared" si="810"/>
        <v>Diabetes</v>
      </c>
      <c r="AO1580">
        <v>306</v>
      </c>
      <c r="AP1580" t="str">
        <f t="shared" si="811"/>
        <v>Riesgo</v>
      </c>
      <c r="AQ1580">
        <v>149</v>
      </c>
      <c r="AR1580" t="str">
        <f t="shared" si="812"/>
        <v>Limite alto</v>
      </c>
      <c r="AS1580">
        <v>43</v>
      </c>
      <c r="AT1580" t="str">
        <f t="shared" si="813"/>
        <v>Bajo</v>
      </c>
      <c r="AU1580">
        <v>353</v>
      </c>
      <c r="AV1580" t="str">
        <f t="shared" si="814"/>
        <v>Alto</v>
      </c>
      <c r="AW1580">
        <v>139</v>
      </c>
      <c r="AX1580" t="str">
        <f t="shared" si="815"/>
        <v>Normal</v>
      </c>
      <c r="AY1580">
        <v>6.1</v>
      </c>
      <c r="AZ1580" t="str">
        <f t="shared" si="816"/>
        <v>Alto</v>
      </c>
      <c r="BA1580">
        <v>9.9</v>
      </c>
      <c r="BB1580" t="str">
        <f t="shared" si="794"/>
        <v>Baja</v>
      </c>
      <c r="BC1580">
        <v>7.8</v>
      </c>
      <c r="BD1580" t="str">
        <f t="shared" si="817"/>
        <v>Bajo</v>
      </c>
      <c r="BE1580">
        <v>4.5</v>
      </c>
      <c r="BF1580" t="str">
        <f t="shared" si="818"/>
        <v>Normal</v>
      </c>
      <c r="BG1580">
        <v>1</v>
      </c>
      <c r="BH1580" t="str">
        <f t="shared" si="819"/>
        <v>Toma ECA</v>
      </c>
      <c r="BI1580">
        <v>1</v>
      </c>
      <c r="BJ1580" t="str">
        <f t="shared" si="820"/>
        <v>Toma ARB</v>
      </c>
      <c r="BK1580">
        <v>1</v>
      </c>
      <c r="BL1580" t="str">
        <f t="shared" si="821"/>
        <v>Toma diureticos</v>
      </c>
      <c r="BM1580">
        <v>1</v>
      </c>
      <c r="BN1580" t="str">
        <f t="shared" si="822"/>
        <v>Toma estatinas</v>
      </c>
      <c r="BO1580">
        <v>1</v>
      </c>
      <c r="BP1580" t="str">
        <f t="shared" si="823"/>
        <v>Enfermedad renal</v>
      </c>
      <c r="BQ1580">
        <v>1</v>
      </c>
      <c r="BR1580" t="str">
        <f t="shared" si="824"/>
        <v>Enfermedad cardiovascular</v>
      </c>
    </row>
    <row r="1581" spans="1:70" x14ac:dyDescent="0.25">
      <c r="A1581" t="s">
        <v>1581</v>
      </c>
      <c r="B1581">
        <v>51</v>
      </c>
      <c r="C1581" t="str">
        <f t="shared" si="795"/>
        <v>Adulto</v>
      </c>
      <c r="D1581" t="s">
        <v>1</v>
      </c>
      <c r="E1581">
        <v>19.100000000000001</v>
      </c>
      <c r="F1581" t="str">
        <f t="shared" si="796"/>
        <v>Peso Normal</v>
      </c>
      <c r="G1581">
        <v>0</v>
      </c>
      <c r="H1581" t="str">
        <f t="shared" si="797"/>
        <v>No tiene herencia</v>
      </c>
      <c r="I1581">
        <v>130</v>
      </c>
      <c r="J1581">
        <v>65</v>
      </c>
      <c r="K1581">
        <v>69</v>
      </c>
      <c r="L1581" t="str">
        <f t="shared" si="798"/>
        <v>Normal</v>
      </c>
      <c r="M1581">
        <v>64</v>
      </c>
      <c r="N1581" t="str">
        <f t="shared" si="799"/>
        <v>Normal</v>
      </c>
      <c r="O1581">
        <v>1</v>
      </c>
      <c r="P1581" t="str">
        <f t="shared" si="800"/>
        <v>Sin limitaciones</v>
      </c>
      <c r="Q1581">
        <v>0</v>
      </c>
      <c r="R1581" t="str">
        <f t="shared" si="801"/>
        <v>No tiene cetoacidosis</v>
      </c>
      <c r="S1581">
        <v>0</v>
      </c>
      <c r="T1581" t="str">
        <f t="shared" si="802"/>
        <v>No tiene Insuficiencia</v>
      </c>
      <c r="U1581">
        <v>1</v>
      </c>
      <c r="V1581" t="str">
        <f t="shared" si="803"/>
        <v>Hipertenso</v>
      </c>
      <c r="W1581">
        <v>0.7</v>
      </c>
      <c r="X1581" t="str">
        <f t="shared" si="792"/>
        <v>Normal</v>
      </c>
      <c r="Y1581">
        <v>18</v>
      </c>
      <c r="Z1581" t="str">
        <f t="shared" si="793"/>
        <v>Normal</v>
      </c>
      <c r="AA1581">
        <v>88</v>
      </c>
      <c r="AB1581" t="str">
        <f t="shared" si="804"/>
        <v>Funcion disminuida</v>
      </c>
      <c r="AC1581">
        <v>13</v>
      </c>
      <c r="AD1581" t="str">
        <f t="shared" si="805"/>
        <v>Normal</v>
      </c>
      <c r="AE1581">
        <v>10</v>
      </c>
      <c r="AF1581" t="str">
        <f t="shared" si="806"/>
        <v>Normal</v>
      </c>
      <c r="AG1581">
        <v>2102</v>
      </c>
      <c r="AH1581" t="str">
        <f t="shared" si="807"/>
        <v>Poliuria</v>
      </c>
      <c r="AI1581">
        <v>1</v>
      </c>
      <c r="AJ1581" t="str">
        <f t="shared" si="808"/>
        <v>Diabetico</v>
      </c>
      <c r="AK1581">
        <v>94</v>
      </c>
      <c r="AL1581" t="str">
        <f t="shared" si="809"/>
        <v>Normal</v>
      </c>
      <c r="AM1581">
        <v>5.0999999999999996</v>
      </c>
      <c r="AN1581" t="str">
        <f t="shared" si="810"/>
        <v>Normal</v>
      </c>
      <c r="AO1581">
        <v>160</v>
      </c>
      <c r="AP1581" t="str">
        <f t="shared" si="811"/>
        <v>Normal</v>
      </c>
      <c r="AQ1581">
        <v>85</v>
      </c>
      <c r="AR1581" t="str">
        <f t="shared" si="812"/>
        <v>Normal</v>
      </c>
      <c r="AS1581">
        <v>54</v>
      </c>
      <c r="AT1581" t="str">
        <f t="shared" si="813"/>
        <v>Bajo</v>
      </c>
      <c r="AU1581">
        <v>86</v>
      </c>
      <c r="AV1581" t="str">
        <f t="shared" si="814"/>
        <v>Normal</v>
      </c>
      <c r="AW1581">
        <v>137</v>
      </c>
      <c r="AX1581" t="str">
        <f t="shared" si="815"/>
        <v>Normal</v>
      </c>
      <c r="AY1581">
        <v>4.4000000000000004</v>
      </c>
      <c r="AZ1581" t="str">
        <f t="shared" si="816"/>
        <v>Normal</v>
      </c>
      <c r="BA1581">
        <v>13.1</v>
      </c>
      <c r="BB1581" t="str">
        <f t="shared" si="794"/>
        <v>Baja</v>
      </c>
      <c r="BC1581">
        <v>9.5</v>
      </c>
      <c r="BD1581" t="str">
        <f t="shared" si="817"/>
        <v>Normal</v>
      </c>
      <c r="BE1581">
        <v>4</v>
      </c>
      <c r="BF1581" t="str">
        <f t="shared" si="818"/>
        <v>Normal</v>
      </c>
      <c r="BG1581">
        <v>0</v>
      </c>
      <c r="BH1581" t="str">
        <f t="shared" si="819"/>
        <v>No Toma ECA</v>
      </c>
      <c r="BI1581">
        <v>1</v>
      </c>
      <c r="BJ1581" t="str">
        <f t="shared" si="820"/>
        <v>Toma ARB</v>
      </c>
      <c r="BK1581">
        <v>0</v>
      </c>
      <c r="BL1581" t="str">
        <f t="shared" si="821"/>
        <v>No toma diureticos</v>
      </c>
      <c r="BM1581">
        <v>1</v>
      </c>
      <c r="BN1581" t="str">
        <f t="shared" si="822"/>
        <v>Toma estatinas</v>
      </c>
      <c r="BO1581">
        <v>0</v>
      </c>
      <c r="BP1581" t="str">
        <f t="shared" si="823"/>
        <v>Sano</v>
      </c>
      <c r="BQ1581">
        <v>1</v>
      </c>
      <c r="BR1581" t="str">
        <f t="shared" si="824"/>
        <v>Enfermedad cardiovascular</v>
      </c>
    </row>
    <row r="1582" spans="1:70" x14ac:dyDescent="0.25">
      <c r="A1582" t="s">
        <v>1582</v>
      </c>
      <c r="B1582">
        <v>38</v>
      </c>
      <c r="C1582" t="str">
        <f t="shared" si="795"/>
        <v>Adulto</v>
      </c>
      <c r="D1582" t="s">
        <v>6</v>
      </c>
      <c r="E1582">
        <v>18.399999999999999</v>
      </c>
      <c r="F1582" t="str">
        <f t="shared" si="796"/>
        <v>Bajo peso</v>
      </c>
      <c r="G1582">
        <v>1</v>
      </c>
      <c r="H1582" t="str">
        <f t="shared" si="797"/>
        <v>Tiene herencia</v>
      </c>
      <c r="I1582">
        <v>115</v>
      </c>
      <c r="J1582">
        <v>69</v>
      </c>
      <c r="K1582">
        <v>60</v>
      </c>
      <c r="L1582" t="str">
        <f t="shared" si="798"/>
        <v>Normal</v>
      </c>
      <c r="M1582">
        <v>63</v>
      </c>
      <c r="N1582" t="str">
        <f t="shared" si="799"/>
        <v>Normal</v>
      </c>
      <c r="O1582">
        <v>2</v>
      </c>
      <c r="P1582" t="str">
        <f t="shared" si="800"/>
        <v>Ligera limitaciones</v>
      </c>
      <c r="Q1582">
        <v>0</v>
      </c>
      <c r="R1582" t="str">
        <f t="shared" si="801"/>
        <v>No tiene cetoacidosis</v>
      </c>
      <c r="S1582">
        <v>0</v>
      </c>
      <c r="T1582" t="str">
        <f t="shared" si="802"/>
        <v>No tiene Insuficiencia</v>
      </c>
      <c r="U1582">
        <v>0</v>
      </c>
      <c r="V1582" t="str">
        <f t="shared" si="803"/>
        <v>Normotenso</v>
      </c>
      <c r="W1582">
        <v>0.9</v>
      </c>
      <c r="X1582" t="str">
        <f t="shared" si="792"/>
        <v>Normal</v>
      </c>
      <c r="Y1582">
        <v>20</v>
      </c>
      <c r="Z1582" t="str">
        <f t="shared" si="793"/>
        <v>Normal</v>
      </c>
      <c r="AA1582">
        <v>87</v>
      </c>
      <c r="AB1582" t="str">
        <f t="shared" si="804"/>
        <v>Funcion disminuida</v>
      </c>
      <c r="AC1582">
        <v>16</v>
      </c>
      <c r="AD1582" t="str">
        <f t="shared" si="805"/>
        <v>Normal</v>
      </c>
      <c r="AE1582">
        <v>12</v>
      </c>
      <c r="AF1582" t="str">
        <f t="shared" si="806"/>
        <v>Normal</v>
      </c>
      <c r="AG1582">
        <v>1346</v>
      </c>
      <c r="AH1582" t="str">
        <f t="shared" si="807"/>
        <v>Poliuria</v>
      </c>
      <c r="AI1582">
        <v>0</v>
      </c>
      <c r="AJ1582" t="str">
        <f t="shared" si="808"/>
        <v>No Diabetico</v>
      </c>
      <c r="AK1582">
        <v>92</v>
      </c>
      <c r="AL1582" t="str">
        <f t="shared" si="809"/>
        <v>Normal</v>
      </c>
      <c r="AM1582">
        <v>5.0999999999999996</v>
      </c>
      <c r="AN1582" t="str">
        <f t="shared" si="810"/>
        <v>Normal</v>
      </c>
      <c r="AO1582">
        <v>200</v>
      </c>
      <c r="AP1582" t="str">
        <f t="shared" si="811"/>
        <v>Alto</v>
      </c>
      <c r="AQ1582">
        <v>112</v>
      </c>
      <c r="AR1582" t="str">
        <f t="shared" si="812"/>
        <v>Casi normal</v>
      </c>
      <c r="AS1582">
        <v>54</v>
      </c>
      <c r="AT1582" t="str">
        <f t="shared" si="813"/>
        <v>Bajo</v>
      </c>
      <c r="AU1582">
        <v>156</v>
      </c>
      <c r="AV1582" t="str">
        <f t="shared" si="814"/>
        <v>Alto</v>
      </c>
      <c r="AW1582">
        <v>141</v>
      </c>
      <c r="AX1582" t="str">
        <f t="shared" si="815"/>
        <v>Normal</v>
      </c>
      <c r="AY1582">
        <v>4</v>
      </c>
      <c r="AZ1582" t="str">
        <f t="shared" si="816"/>
        <v>Normal</v>
      </c>
      <c r="BA1582">
        <v>14.6</v>
      </c>
      <c r="BB1582" t="str">
        <f t="shared" si="794"/>
        <v>Normal</v>
      </c>
      <c r="BC1582">
        <v>10</v>
      </c>
      <c r="BD1582" t="str">
        <f t="shared" si="817"/>
        <v>Normal</v>
      </c>
      <c r="BE1582">
        <v>2.6</v>
      </c>
      <c r="BF1582" t="str">
        <f t="shared" si="818"/>
        <v>Normal</v>
      </c>
      <c r="BG1582">
        <v>0</v>
      </c>
      <c r="BH1582" t="str">
        <f t="shared" si="819"/>
        <v>No Toma ECA</v>
      </c>
      <c r="BI1582">
        <v>1</v>
      </c>
      <c r="BJ1582" t="str">
        <f t="shared" si="820"/>
        <v>Toma ARB</v>
      </c>
      <c r="BK1582">
        <v>0</v>
      </c>
      <c r="BL1582" t="str">
        <f t="shared" si="821"/>
        <v>No toma diureticos</v>
      </c>
      <c r="BM1582">
        <v>0</v>
      </c>
      <c r="BN1582" t="str">
        <f t="shared" si="822"/>
        <v>No toma estatinas</v>
      </c>
      <c r="BO1582">
        <v>0</v>
      </c>
      <c r="BP1582" t="str">
        <f t="shared" si="823"/>
        <v>Sano</v>
      </c>
      <c r="BQ1582">
        <v>1</v>
      </c>
      <c r="BR1582" t="str">
        <f t="shared" si="824"/>
        <v>Enfermedad cardiovascular</v>
      </c>
    </row>
    <row r="1583" spans="1:70" x14ac:dyDescent="0.25">
      <c r="A1583" t="s">
        <v>1583</v>
      </c>
      <c r="B1583">
        <v>58</v>
      </c>
      <c r="C1583" t="str">
        <f t="shared" si="795"/>
        <v>Adulto</v>
      </c>
      <c r="D1583" t="s">
        <v>6</v>
      </c>
      <c r="E1583">
        <v>19.2</v>
      </c>
      <c r="F1583" t="str">
        <f t="shared" si="796"/>
        <v>Peso Normal</v>
      </c>
      <c r="G1583">
        <v>0</v>
      </c>
      <c r="H1583" t="str">
        <f t="shared" si="797"/>
        <v>No tiene herencia</v>
      </c>
      <c r="I1583">
        <v>106</v>
      </c>
      <c r="J1583">
        <v>83</v>
      </c>
      <c r="K1583">
        <v>87</v>
      </c>
      <c r="L1583" t="str">
        <f t="shared" si="798"/>
        <v>Normal</v>
      </c>
      <c r="M1583">
        <v>53</v>
      </c>
      <c r="N1583" t="str">
        <f t="shared" si="799"/>
        <v>Normal</v>
      </c>
      <c r="O1583">
        <v>2</v>
      </c>
      <c r="P1583" t="str">
        <f t="shared" si="800"/>
        <v>Ligera limitaciones</v>
      </c>
      <c r="Q1583">
        <v>0</v>
      </c>
      <c r="R1583" t="str">
        <f t="shared" si="801"/>
        <v>No tiene cetoacidosis</v>
      </c>
      <c r="S1583">
        <v>0</v>
      </c>
      <c r="T1583" t="str">
        <f t="shared" si="802"/>
        <v>No tiene Insuficiencia</v>
      </c>
      <c r="U1583">
        <v>0</v>
      </c>
      <c r="V1583" t="str">
        <f t="shared" si="803"/>
        <v>Normotenso</v>
      </c>
      <c r="W1583">
        <v>1.2</v>
      </c>
      <c r="X1583" t="str">
        <f t="shared" si="792"/>
        <v>Alto</v>
      </c>
      <c r="Y1583">
        <v>34</v>
      </c>
      <c r="Z1583" t="str">
        <f t="shared" si="793"/>
        <v>Normal</v>
      </c>
      <c r="AA1583">
        <v>64</v>
      </c>
      <c r="AB1583" t="str">
        <f t="shared" si="804"/>
        <v>Funcion disminuida</v>
      </c>
      <c r="AC1583">
        <v>18</v>
      </c>
      <c r="AD1583" t="str">
        <f t="shared" si="805"/>
        <v>Normal</v>
      </c>
      <c r="AE1583">
        <v>14</v>
      </c>
      <c r="AF1583" t="str">
        <f t="shared" si="806"/>
        <v>Normal</v>
      </c>
      <c r="AG1583">
        <v>2023</v>
      </c>
      <c r="AH1583" t="str">
        <f t="shared" si="807"/>
        <v>Poliuria</v>
      </c>
      <c r="AI1583">
        <v>1</v>
      </c>
      <c r="AJ1583" t="str">
        <f t="shared" si="808"/>
        <v>Diabetico</v>
      </c>
      <c r="AK1583">
        <v>112</v>
      </c>
      <c r="AL1583" t="str">
        <f t="shared" si="809"/>
        <v>Prediabetes</v>
      </c>
      <c r="AM1583">
        <v>5.6</v>
      </c>
      <c r="AN1583" t="str">
        <f t="shared" si="810"/>
        <v>Normal</v>
      </c>
      <c r="AO1583">
        <v>196</v>
      </c>
      <c r="AP1583" t="str">
        <f t="shared" si="811"/>
        <v>Normal</v>
      </c>
      <c r="AQ1583">
        <v>85</v>
      </c>
      <c r="AR1583" t="str">
        <f t="shared" si="812"/>
        <v>Normal</v>
      </c>
      <c r="AS1583">
        <v>63</v>
      </c>
      <c r="AT1583" t="str">
        <f t="shared" si="813"/>
        <v>Normal</v>
      </c>
      <c r="AU1583">
        <v>128</v>
      </c>
      <c r="AV1583" t="str">
        <f t="shared" si="814"/>
        <v>Normal</v>
      </c>
      <c r="AW1583">
        <v>139</v>
      </c>
      <c r="AX1583" t="str">
        <f t="shared" si="815"/>
        <v>Normal</v>
      </c>
      <c r="AY1583">
        <v>3.8</v>
      </c>
      <c r="AZ1583" t="str">
        <f t="shared" si="816"/>
        <v>Normal</v>
      </c>
      <c r="BA1583">
        <v>12.9</v>
      </c>
      <c r="BB1583" t="str">
        <f t="shared" si="794"/>
        <v>Normal</v>
      </c>
      <c r="BC1583">
        <v>9.6</v>
      </c>
      <c r="BD1583" t="str">
        <f t="shared" si="817"/>
        <v>Normal</v>
      </c>
      <c r="BE1583">
        <v>4.4000000000000004</v>
      </c>
      <c r="BF1583" t="str">
        <f t="shared" si="818"/>
        <v>Normal</v>
      </c>
      <c r="BG1583">
        <v>0</v>
      </c>
      <c r="BH1583" t="str">
        <f t="shared" si="819"/>
        <v>No Toma ECA</v>
      </c>
      <c r="BI1583">
        <v>0</v>
      </c>
      <c r="BJ1583" t="str">
        <f t="shared" si="820"/>
        <v>No toma ARB</v>
      </c>
      <c r="BK1583">
        <v>0</v>
      </c>
      <c r="BL1583" t="str">
        <f t="shared" si="821"/>
        <v>No toma diureticos</v>
      </c>
      <c r="BM1583">
        <v>0</v>
      </c>
      <c r="BN1583" t="str">
        <f t="shared" si="822"/>
        <v>No toma estatinas</v>
      </c>
      <c r="BO1583">
        <v>0</v>
      </c>
      <c r="BP1583" t="str">
        <f t="shared" si="823"/>
        <v>Sano</v>
      </c>
      <c r="BQ1583">
        <v>1</v>
      </c>
      <c r="BR1583" t="str">
        <f t="shared" si="824"/>
        <v>Enfermedad cardiovascular</v>
      </c>
    </row>
    <row r="1584" spans="1:70" x14ac:dyDescent="0.25">
      <c r="A1584" t="s">
        <v>1584</v>
      </c>
      <c r="B1584">
        <v>56</v>
      </c>
      <c r="C1584" t="str">
        <f t="shared" si="795"/>
        <v>Adulto</v>
      </c>
      <c r="D1584" t="s">
        <v>1</v>
      </c>
      <c r="E1584">
        <v>26.5</v>
      </c>
      <c r="F1584" t="str">
        <f t="shared" si="796"/>
        <v>Sobrepeso</v>
      </c>
      <c r="G1584">
        <v>1</v>
      </c>
      <c r="H1584" t="str">
        <f t="shared" si="797"/>
        <v>Tiene herencia</v>
      </c>
      <c r="I1584">
        <v>131</v>
      </c>
      <c r="J1584">
        <v>76</v>
      </c>
      <c r="K1584">
        <v>82</v>
      </c>
      <c r="L1584" t="str">
        <f t="shared" si="798"/>
        <v>Normal</v>
      </c>
      <c r="M1584">
        <v>65</v>
      </c>
      <c r="N1584" t="str">
        <f t="shared" si="799"/>
        <v>Normal</v>
      </c>
      <c r="O1584">
        <v>2</v>
      </c>
      <c r="P1584" t="str">
        <f t="shared" si="800"/>
        <v>Ligera limitaciones</v>
      </c>
      <c r="Q1584">
        <v>0</v>
      </c>
      <c r="R1584" t="str">
        <f t="shared" si="801"/>
        <v>No tiene cetoacidosis</v>
      </c>
      <c r="S1584">
        <v>0</v>
      </c>
      <c r="T1584" t="str">
        <f t="shared" si="802"/>
        <v>No tiene Insuficiencia</v>
      </c>
      <c r="U1584">
        <v>1</v>
      </c>
      <c r="V1584" t="str">
        <f t="shared" si="803"/>
        <v>Hipertenso</v>
      </c>
      <c r="W1584">
        <v>0.8</v>
      </c>
      <c r="X1584" t="str">
        <f t="shared" si="792"/>
        <v>Normal</v>
      </c>
      <c r="Y1584">
        <v>40</v>
      </c>
      <c r="Z1584" t="str">
        <f t="shared" si="793"/>
        <v>Normal</v>
      </c>
      <c r="AA1584">
        <v>90</v>
      </c>
      <c r="AB1584" t="str">
        <f t="shared" si="804"/>
        <v>Funcion disminuida</v>
      </c>
      <c r="AC1584">
        <v>27</v>
      </c>
      <c r="AD1584" t="str">
        <f t="shared" si="805"/>
        <v>Normal</v>
      </c>
      <c r="AE1584">
        <v>21</v>
      </c>
      <c r="AF1584" t="str">
        <f t="shared" si="806"/>
        <v>Normal</v>
      </c>
      <c r="AG1584">
        <v>2405</v>
      </c>
      <c r="AH1584" t="str">
        <f t="shared" si="807"/>
        <v>Poliuria</v>
      </c>
      <c r="AI1584">
        <v>0</v>
      </c>
      <c r="AJ1584" t="str">
        <f t="shared" si="808"/>
        <v>No Diabetico</v>
      </c>
      <c r="AK1584">
        <v>114</v>
      </c>
      <c r="AL1584" t="str">
        <f t="shared" si="809"/>
        <v>Prediabetes</v>
      </c>
      <c r="AM1584">
        <v>6.3</v>
      </c>
      <c r="AN1584" t="str">
        <f t="shared" si="810"/>
        <v>Prediabetes</v>
      </c>
      <c r="AO1584">
        <v>156</v>
      </c>
      <c r="AP1584" t="str">
        <f t="shared" si="811"/>
        <v>Normal</v>
      </c>
      <c r="AQ1584">
        <v>84</v>
      </c>
      <c r="AR1584" t="str">
        <f t="shared" si="812"/>
        <v>Normal</v>
      </c>
      <c r="AS1584">
        <v>60</v>
      </c>
      <c r="AT1584" t="str">
        <f t="shared" si="813"/>
        <v>Normal</v>
      </c>
      <c r="AU1584">
        <v>148</v>
      </c>
      <c r="AV1584" t="str">
        <f t="shared" si="814"/>
        <v>Normal</v>
      </c>
      <c r="AW1584">
        <v>143</v>
      </c>
      <c r="AX1584" t="str">
        <f t="shared" si="815"/>
        <v>Normal</v>
      </c>
      <c r="AY1584">
        <v>4.5</v>
      </c>
      <c r="AZ1584" t="str">
        <f t="shared" si="816"/>
        <v>Normal</v>
      </c>
      <c r="BA1584">
        <v>15.8</v>
      </c>
      <c r="BB1584" t="str">
        <f t="shared" si="794"/>
        <v>Normal</v>
      </c>
      <c r="BC1584">
        <v>10.1</v>
      </c>
      <c r="BD1584" t="str">
        <f t="shared" si="817"/>
        <v>Normal</v>
      </c>
      <c r="BE1584">
        <v>2.8</v>
      </c>
      <c r="BF1584" t="str">
        <f t="shared" si="818"/>
        <v>Normal</v>
      </c>
      <c r="BG1584">
        <v>0</v>
      </c>
      <c r="BH1584" t="str">
        <f t="shared" si="819"/>
        <v>No Toma ECA</v>
      </c>
      <c r="BI1584">
        <v>0</v>
      </c>
      <c r="BJ1584" t="str">
        <f t="shared" si="820"/>
        <v>No toma ARB</v>
      </c>
      <c r="BK1584">
        <v>1</v>
      </c>
      <c r="BL1584" t="str">
        <f t="shared" si="821"/>
        <v>Toma diureticos</v>
      </c>
      <c r="BM1584">
        <v>1</v>
      </c>
      <c r="BN1584" t="str">
        <f t="shared" si="822"/>
        <v>Toma estatinas</v>
      </c>
      <c r="BO1584">
        <v>0</v>
      </c>
      <c r="BP1584" t="str">
        <f t="shared" si="823"/>
        <v>Sano</v>
      </c>
      <c r="BQ1584">
        <v>1</v>
      </c>
      <c r="BR1584" t="str">
        <f t="shared" si="824"/>
        <v>Enfermedad cardiovascular</v>
      </c>
    </row>
    <row r="1585" spans="1:70" x14ac:dyDescent="0.25">
      <c r="A1585" t="s">
        <v>1585</v>
      </c>
      <c r="B1585">
        <v>37</v>
      </c>
      <c r="C1585" t="str">
        <f t="shared" si="795"/>
        <v>Adulto</v>
      </c>
      <c r="D1585" t="s">
        <v>6</v>
      </c>
      <c r="E1585">
        <v>29.4</v>
      </c>
      <c r="F1585" t="str">
        <f t="shared" si="796"/>
        <v>Sobrepeso</v>
      </c>
      <c r="G1585">
        <v>1</v>
      </c>
      <c r="H1585" t="str">
        <f t="shared" si="797"/>
        <v>Tiene herencia</v>
      </c>
      <c r="I1585">
        <v>107</v>
      </c>
      <c r="J1585">
        <v>85</v>
      </c>
      <c r="K1585">
        <v>84</v>
      </c>
      <c r="L1585" t="str">
        <f t="shared" si="798"/>
        <v>Normal</v>
      </c>
      <c r="M1585">
        <v>69</v>
      </c>
      <c r="N1585" t="str">
        <f t="shared" si="799"/>
        <v>Normal</v>
      </c>
      <c r="O1585">
        <v>1</v>
      </c>
      <c r="P1585" t="str">
        <f t="shared" si="800"/>
        <v>Sin limitaciones</v>
      </c>
      <c r="Q1585">
        <v>0</v>
      </c>
      <c r="R1585" t="str">
        <f t="shared" si="801"/>
        <v>No tiene cetoacidosis</v>
      </c>
      <c r="S1585">
        <v>0</v>
      </c>
      <c r="T1585" t="str">
        <f t="shared" si="802"/>
        <v>No tiene Insuficiencia</v>
      </c>
      <c r="U1585">
        <v>0</v>
      </c>
      <c r="V1585" t="str">
        <f t="shared" si="803"/>
        <v>Normotenso</v>
      </c>
      <c r="W1585">
        <v>1</v>
      </c>
      <c r="X1585" t="str">
        <f t="shared" si="792"/>
        <v>Normal</v>
      </c>
      <c r="Y1585">
        <v>40</v>
      </c>
      <c r="Z1585" t="str">
        <f t="shared" si="793"/>
        <v>Normal</v>
      </c>
      <c r="AA1585">
        <v>84</v>
      </c>
      <c r="AB1585" t="str">
        <f t="shared" si="804"/>
        <v>Funcion disminuida</v>
      </c>
      <c r="AC1585">
        <v>13</v>
      </c>
      <c r="AD1585" t="str">
        <f t="shared" si="805"/>
        <v>Normal</v>
      </c>
      <c r="AE1585">
        <v>10</v>
      </c>
      <c r="AF1585" t="str">
        <f t="shared" si="806"/>
        <v>Normal</v>
      </c>
      <c r="AG1585">
        <v>2409</v>
      </c>
      <c r="AH1585" t="str">
        <f t="shared" si="807"/>
        <v>Poliuria</v>
      </c>
      <c r="AI1585">
        <v>0</v>
      </c>
      <c r="AJ1585" t="str">
        <f t="shared" si="808"/>
        <v>No Diabetico</v>
      </c>
      <c r="AK1585">
        <v>84</v>
      </c>
      <c r="AL1585" t="str">
        <f t="shared" si="809"/>
        <v>Normal</v>
      </c>
      <c r="AM1585">
        <v>5.3</v>
      </c>
      <c r="AN1585" t="str">
        <f t="shared" si="810"/>
        <v>Normal</v>
      </c>
      <c r="AO1585">
        <v>159</v>
      </c>
      <c r="AP1585" t="str">
        <f t="shared" si="811"/>
        <v>Normal</v>
      </c>
      <c r="AQ1585">
        <v>80</v>
      </c>
      <c r="AR1585" t="str">
        <f t="shared" si="812"/>
        <v>Normal</v>
      </c>
      <c r="AS1585">
        <v>65</v>
      </c>
      <c r="AT1585" t="str">
        <f t="shared" si="813"/>
        <v>Normal</v>
      </c>
      <c r="AU1585">
        <v>169</v>
      </c>
      <c r="AV1585" t="str">
        <f t="shared" si="814"/>
        <v>Alto</v>
      </c>
      <c r="AW1585">
        <v>136</v>
      </c>
      <c r="AX1585" t="str">
        <f t="shared" si="815"/>
        <v>Normal</v>
      </c>
      <c r="AY1585">
        <v>3.7</v>
      </c>
      <c r="AZ1585" t="str">
        <f t="shared" si="816"/>
        <v>Normal</v>
      </c>
      <c r="BA1585">
        <v>13.5</v>
      </c>
      <c r="BB1585" t="str">
        <f t="shared" si="794"/>
        <v>Normal</v>
      </c>
      <c r="BC1585">
        <v>9.9</v>
      </c>
      <c r="BD1585" t="str">
        <f t="shared" si="817"/>
        <v>Normal</v>
      </c>
      <c r="BE1585">
        <v>4.0999999999999996</v>
      </c>
      <c r="BF1585" t="str">
        <f t="shared" si="818"/>
        <v>Normal</v>
      </c>
      <c r="BG1585">
        <v>0</v>
      </c>
      <c r="BH1585" t="str">
        <f t="shared" si="819"/>
        <v>No Toma ECA</v>
      </c>
      <c r="BI1585">
        <v>0</v>
      </c>
      <c r="BJ1585" t="str">
        <f t="shared" si="820"/>
        <v>No toma ARB</v>
      </c>
      <c r="BK1585">
        <v>0</v>
      </c>
      <c r="BL1585" t="str">
        <f t="shared" si="821"/>
        <v>No toma diureticos</v>
      </c>
      <c r="BM1585">
        <v>0</v>
      </c>
      <c r="BN1585" t="str">
        <f t="shared" si="822"/>
        <v>No toma estatinas</v>
      </c>
      <c r="BO1585">
        <v>0</v>
      </c>
      <c r="BP1585" t="str">
        <f t="shared" si="823"/>
        <v>Sano</v>
      </c>
      <c r="BQ1585">
        <v>1</v>
      </c>
      <c r="BR1585" t="str">
        <f t="shared" si="824"/>
        <v>Enfermedad cardiovascular</v>
      </c>
    </row>
    <row r="1586" spans="1:70" x14ac:dyDescent="0.25">
      <c r="A1586" t="s">
        <v>1586</v>
      </c>
      <c r="B1586">
        <v>64</v>
      </c>
      <c r="C1586" t="str">
        <f t="shared" si="795"/>
        <v>Adulto Mayor</v>
      </c>
      <c r="D1586" t="s">
        <v>6</v>
      </c>
      <c r="E1586">
        <v>24.5</v>
      </c>
      <c r="F1586" t="str">
        <f t="shared" si="796"/>
        <v>Peso Normal</v>
      </c>
      <c r="G1586">
        <v>1</v>
      </c>
      <c r="H1586" t="str">
        <f t="shared" si="797"/>
        <v>Tiene herencia</v>
      </c>
      <c r="I1586">
        <v>108</v>
      </c>
      <c r="J1586">
        <v>71</v>
      </c>
      <c r="K1586">
        <v>75</v>
      </c>
      <c r="L1586" t="str">
        <f t="shared" si="798"/>
        <v>Normal</v>
      </c>
      <c r="M1586">
        <v>55</v>
      </c>
      <c r="N1586" t="str">
        <f t="shared" si="799"/>
        <v>Normal</v>
      </c>
      <c r="O1586">
        <v>2</v>
      </c>
      <c r="P1586" t="str">
        <f t="shared" si="800"/>
        <v>Ligera limitaciones</v>
      </c>
      <c r="Q1586">
        <v>0</v>
      </c>
      <c r="R1586" t="str">
        <f t="shared" si="801"/>
        <v>No tiene cetoacidosis</v>
      </c>
      <c r="S1586">
        <v>0</v>
      </c>
      <c r="T1586" t="str">
        <f t="shared" si="802"/>
        <v>No tiene Insuficiencia</v>
      </c>
      <c r="U1586">
        <v>1</v>
      </c>
      <c r="V1586" t="str">
        <f t="shared" si="803"/>
        <v>Hipertenso</v>
      </c>
      <c r="W1586">
        <v>0.8</v>
      </c>
      <c r="X1586" t="str">
        <f t="shared" si="792"/>
        <v>Normal</v>
      </c>
      <c r="Y1586">
        <v>17</v>
      </c>
      <c r="Z1586" t="str">
        <f t="shared" si="793"/>
        <v>Normal</v>
      </c>
      <c r="AA1586">
        <v>103</v>
      </c>
      <c r="AB1586" t="str">
        <f t="shared" si="804"/>
        <v>Normal</v>
      </c>
      <c r="AC1586">
        <v>24</v>
      </c>
      <c r="AD1586" t="str">
        <f t="shared" si="805"/>
        <v>Normal</v>
      </c>
      <c r="AE1586">
        <v>19</v>
      </c>
      <c r="AF1586" t="str">
        <f t="shared" si="806"/>
        <v>Normal</v>
      </c>
      <c r="AG1586">
        <v>2485</v>
      </c>
      <c r="AH1586" t="str">
        <f t="shared" si="807"/>
        <v>Poliuria</v>
      </c>
      <c r="AI1586">
        <v>1</v>
      </c>
      <c r="AJ1586" t="str">
        <f t="shared" si="808"/>
        <v>Diabetico</v>
      </c>
      <c r="AK1586">
        <v>94</v>
      </c>
      <c r="AL1586" t="str">
        <f t="shared" si="809"/>
        <v>Normal</v>
      </c>
      <c r="AM1586">
        <v>6.1</v>
      </c>
      <c r="AN1586" t="str">
        <f t="shared" si="810"/>
        <v>Prediabetes</v>
      </c>
      <c r="AO1586">
        <v>169</v>
      </c>
      <c r="AP1586" t="str">
        <f t="shared" si="811"/>
        <v>Normal</v>
      </c>
      <c r="AQ1586">
        <v>98</v>
      </c>
      <c r="AR1586" t="str">
        <f t="shared" si="812"/>
        <v>Normal</v>
      </c>
      <c r="AS1586">
        <v>45</v>
      </c>
      <c r="AT1586" t="str">
        <f t="shared" si="813"/>
        <v>Bajo</v>
      </c>
      <c r="AU1586">
        <v>130</v>
      </c>
      <c r="AV1586" t="str">
        <f t="shared" si="814"/>
        <v>Normal</v>
      </c>
      <c r="AW1586">
        <v>141</v>
      </c>
      <c r="AX1586" t="str">
        <f t="shared" si="815"/>
        <v>Normal</v>
      </c>
      <c r="AY1586">
        <v>3.9</v>
      </c>
      <c r="AZ1586" t="str">
        <f t="shared" si="816"/>
        <v>Normal</v>
      </c>
      <c r="BA1586">
        <v>13.8</v>
      </c>
      <c r="BB1586" t="str">
        <f t="shared" si="794"/>
        <v>Normal</v>
      </c>
      <c r="BC1586">
        <v>9.3000000000000007</v>
      </c>
      <c r="BD1586" t="str">
        <f t="shared" si="817"/>
        <v>Normal</v>
      </c>
      <c r="BE1586">
        <v>3.3</v>
      </c>
      <c r="BF1586" t="str">
        <f t="shared" si="818"/>
        <v>Normal</v>
      </c>
      <c r="BG1586">
        <v>1</v>
      </c>
      <c r="BH1586" t="str">
        <f t="shared" si="819"/>
        <v>Toma ECA</v>
      </c>
      <c r="BI1586">
        <v>0</v>
      </c>
      <c r="BJ1586" t="str">
        <f t="shared" si="820"/>
        <v>No toma ARB</v>
      </c>
      <c r="BK1586">
        <v>0</v>
      </c>
      <c r="BL1586" t="str">
        <f t="shared" si="821"/>
        <v>No toma diureticos</v>
      </c>
      <c r="BM1586">
        <v>0</v>
      </c>
      <c r="BN1586" t="str">
        <f t="shared" si="822"/>
        <v>No toma estatinas</v>
      </c>
      <c r="BO1586">
        <v>0</v>
      </c>
      <c r="BP1586" t="str">
        <f t="shared" si="823"/>
        <v>Sano</v>
      </c>
      <c r="BQ1586">
        <v>1</v>
      </c>
      <c r="BR1586" t="str">
        <f t="shared" si="824"/>
        <v>Enfermedad cardiovascular</v>
      </c>
    </row>
    <row r="1587" spans="1:70" x14ac:dyDescent="0.25">
      <c r="A1587" t="s">
        <v>1587</v>
      </c>
      <c r="B1587">
        <v>61</v>
      </c>
      <c r="C1587" t="str">
        <f t="shared" si="795"/>
        <v>Adulto Mayor</v>
      </c>
      <c r="D1587" t="s">
        <v>6</v>
      </c>
      <c r="E1587">
        <v>30.3</v>
      </c>
      <c r="F1587" t="str">
        <f t="shared" si="796"/>
        <v>Obesidad I</v>
      </c>
      <c r="G1587">
        <v>1</v>
      </c>
      <c r="H1587" t="str">
        <f t="shared" si="797"/>
        <v>Tiene herencia</v>
      </c>
      <c r="I1587">
        <v>160</v>
      </c>
      <c r="J1587">
        <v>90</v>
      </c>
      <c r="K1587">
        <v>82</v>
      </c>
      <c r="L1587" t="str">
        <f t="shared" si="798"/>
        <v>Normal</v>
      </c>
      <c r="M1587">
        <v>33</v>
      </c>
      <c r="N1587" t="str">
        <f t="shared" si="799"/>
        <v>Reducida</v>
      </c>
      <c r="O1587">
        <v>2</v>
      </c>
      <c r="P1587" t="str">
        <f t="shared" si="800"/>
        <v>Ligera limitaciones</v>
      </c>
      <c r="Q1587">
        <v>0</v>
      </c>
      <c r="R1587" t="str">
        <f t="shared" si="801"/>
        <v>No tiene cetoacidosis</v>
      </c>
      <c r="S1587">
        <v>1</v>
      </c>
      <c r="T1587" t="str">
        <f t="shared" si="802"/>
        <v>Tiene Insuficiencia</v>
      </c>
      <c r="U1587">
        <v>1</v>
      </c>
      <c r="V1587" t="str">
        <f t="shared" si="803"/>
        <v>Hipertenso</v>
      </c>
      <c r="W1587">
        <v>4.0999999999999996</v>
      </c>
      <c r="X1587" t="str">
        <f t="shared" si="792"/>
        <v>Alto</v>
      </c>
      <c r="Y1587">
        <v>102</v>
      </c>
      <c r="Z1587" t="str">
        <f t="shared" si="793"/>
        <v>Riesgo</v>
      </c>
      <c r="AA1587">
        <v>58</v>
      </c>
      <c r="AB1587" t="str">
        <f t="shared" si="804"/>
        <v>Funcion disminuida moderada</v>
      </c>
      <c r="AC1587">
        <v>1386</v>
      </c>
      <c r="AD1587" t="str">
        <f t="shared" si="805"/>
        <v>Proteinuria</v>
      </c>
      <c r="AE1587">
        <v>1108</v>
      </c>
      <c r="AF1587" t="str">
        <f t="shared" si="806"/>
        <v>Macroalbuminuria</v>
      </c>
      <c r="AG1587">
        <v>819</v>
      </c>
      <c r="AH1587" t="str">
        <f t="shared" si="807"/>
        <v>Poliuria</v>
      </c>
      <c r="AI1587">
        <v>1</v>
      </c>
      <c r="AJ1587" t="str">
        <f t="shared" si="808"/>
        <v>Diabetico</v>
      </c>
      <c r="AK1587">
        <v>204</v>
      </c>
      <c r="AL1587" t="str">
        <f t="shared" si="809"/>
        <v>Diabetes</v>
      </c>
      <c r="AM1587">
        <v>10.4</v>
      </c>
      <c r="AN1587" t="str">
        <f t="shared" si="810"/>
        <v>Diabetes</v>
      </c>
      <c r="AO1587">
        <v>224</v>
      </c>
      <c r="AP1587" t="str">
        <f t="shared" si="811"/>
        <v>Alto</v>
      </c>
      <c r="AQ1587">
        <v>162</v>
      </c>
      <c r="AR1587" t="str">
        <f t="shared" si="812"/>
        <v>Alto</v>
      </c>
      <c r="AS1587">
        <v>26</v>
      </c>
      <c r="AT1587" t="str">
        <f t="shared" si="813"/>
        <v>Bajo</v>
      </c>
      <c r="AU1587">
        <v>295</v>
      </c>
      <c r="AV1587" t="str">
        <f t="shared" si="814"/>
        <v>Alto</v>
      </c>
      <c r="AW1587">
        <v>134</v>
      </c>
      <c r="AX1587" t="str">
        <f t="shared" si="815"/>
        <v>Bajo</v>
      </c>
      <c r="AY1587">
        <v>6.2</v>
      </c>
      <c r="AZ1587" t="str">
        <f t="shared" si="816"/>
        <v>Alto</v>
      </c>
      <c r="BA1587">
        <v>9.4</v>
      </c>
      <c r="BB1587" t="str">
        <f t="shared" si="794"/>
        <v>Baja</v>
      </c>
      <c r="BC1587">
        <v>8</v>
      </c>
      <c r="BD1587" t="str">
        <f t="shared" si="817"/>
        <v>Bajo</v>
      </c>
      <c r="BE1587">
        <v>7.3</v>
      </c>
      <c r="BF1587" t="str">
        <f t="shared" si="818"/>
        <v>Alto</v>
      </c>
      <c r="BG1587">
        <v>0</v>
      </c>
      <c r="BH1587" t="str">
        <f t="shared" si="819"/>
        <v>No Toma ECA</v>
      </c>
      <c r="BI1587">
        <v>1</v>
      </c>
      <c r="BJ1587" t="str">
        <f t="shared" si="820"/>
        <v>Toma ARB</v>
      </c>
      <c r="BK1587">
        <v>0</v>
      </c>
      <c r="BL1587" t="str">
        <f t="shared" si="821"/>
        <v>No toma diureticos</v>
      </c>
      <c r="BM1587">
        <v>0</v>
      </c>
      <c r="BN1587" t="str">
        <f t="shared" si="822"/>
        <v>No toma estatinas</v>
      </c>
      <c r="BO1587">
        <v>1</v>
      </c>
      <c r="BP1587" t="str">
        <f t="shared" si="823"/>
        <v>Enfermedad renal</v>
      </c>
      <c r="BQ1587">
        <v>1</v>
      </c>
      <c r="BR1587" t="str">
        <f t="shared" si="824"/>
        <v>Enfermedad cardiovascular</v>
      </c>
    </row>
    <row r="1588" spans="1:70" x14ac:dyDescent="0.25">
      <c r="A1588" t="s">
        <v>1588</v>
      </c>
      <c r="B1588">
        <v>85</v>
      </c>
      <c r="C1588" t="str">
        <f t="shared" si="795"/>
        <v>Adulto Mayor</v>
      </c>
      <c r="D1588" t="s">
        <v>1</v>
      </c>
      <c r="E1588">
        <v>30.5</v>
      </c>
      <c r="F1588" t="str">
        <f t="shared" si="796"/>
        <v>Obesidad I</v>
      </c>
      <c r="G1588">
        <v>0</v>
      </c>
      <c r="H1588" t="str">
        <f t="shared" si="797"/>
        <v>No tiene herencia</v>
      </c>
      <c r="I1588">
        <v>143</v>
      </c>
      <c r="J1588">
        <v>91</v>
      </c>
      <c r="K1588">
        <v>97</v>
      </c>
      <c r="L1588" t="str">
        <f t="shared" si="798"/>
        <v>Normal</v>
      </c>
      <c r="M1588">
        <v>50</v>
      </c>
      <c r="N1588" t="str">
        <f t="shared" si="799"/>
        <v>Normal</v>
      </c>
      <c r="O1588">
        <v>4</v>
      </c>
      <c r="P1588" t="str">
        <f t="shared" si="800"/>
        <v>Incapacidad</v>
      </c>
      <c r="Q1588">
        <v>1</v>
      </c>
      <c r="R1588" t="str">
        <f t="shared" si="801"/>
        <v>Tiene cetoacidosis</v>
      </c>
      <c r="S1588">
        <v>0</v>
      </c>
      <c r="T1588" t="str">
        <f t="shared" si="802"/>
        <v>No tiene Insuficiencia</v>
      </c>
      <c r="U1588">
        <v>1</v>
      </c>
      <c r="V1588" t="str">
        <f t="shared" si="803"/>
        <v>Hipertenso</v>
      </c>
      <c r="W1588">
        <v>2.1</v>
      </c>
      <c r="X1588" t="str">
        <f t="shared" si="792"/>
        <v>Alto</v>
      </c>
      <c r="Y1588">
        <v>62</v>
      </c>
      <c r="Z1588" t="str">
        <f t="shared" si="793"/>
        <v>Elevado</v>
      </c>
      <c r="AA1588">
        <v>14</v>
      </c>
      <c r="AB1588" t="str">
        <f t="shared" si="804"/>
        <v>Fallo renal</v>
      </c>
      <c r="AC1588">
        <v>2740</v>
      </c>
      <c r="AD1588" t="str">
        <f t="shared" si="805"/>
        <v>Proteinuria</v>
      </c>
      <c r="AE1588">
        <v>2192</v>
      </c>
      <c r="AF1588" t="str">
        <f t="shared" si="806"/>
        <v>Macroalbuminuria</v>
      </c>
      <c r="AG1588">
        <v>767</v>
      </c>
      <c r="AH1588" t="str">
        <f t="shared" si="807"/>
        <v>Poliuria</v>
      </c>
      <c r="AI1588">
        <v>1</v>
      </c>
      <c r="AJ1588" t="str">
        <f t="shared" si="808"/>
        <v>Diabetico</v>
      </c>
      <c r="AK1588">
        <v>137</v>
      </c>
      <c r="AL1588" t="str">
        <f t="shared" si="809"/>
        <v>Diabetes</v>
      </c>
      <c r="AM1588">
        <v>8.3000000000000007</v>
      </c>
      <c r="AN1588" t="str">
        <f t="shared" si="810"/>
        <v>Diabetes</v>
      </c>
      <c r="AO1588">
        <v>278</v>
      </c>
      <c r="AP1588" t="str">
        <f t="shared" si="811"/>
        <v>Riesgo</v>
      </c>
      <c r="AQ1588">
        <v>207</v>
      </c>
      <c r="AR1588" t="str">
        <f t="shared" si="812"/>
        <v>Muy alto</v>
      </c>
      <c r="AS1588">
        <v>27</v>
      </c>
      <c r="AT1588" t="str">
        <f t="shared" si="813"/>
        <v>Bajo</v>
      </c>
      <c r="AU1588">
        <v>219</v>
      </c>
      <c r="AV1588" t="str">
        <f t="shared" si="814"/>
        <v>Alto</v>
      </c>
      <c r="AW1588">
        <v>127</v>
      </c>
      <c r="AX1588" t="str">
        <f t="shared" si="815"/>
        <v>Bajo</v>
      </c>
      <c r="AY1588">
        <v>5.5</v>
      </c>
      <c r="AZ1588" t="str">
        <f t="shared" si="816"/>
        <v>Alto</v>
      </c>
      <c r="BA1588">
        <v>9</v>
      </c>
      <c r="BB1588" t="str">
        <f t="shared" si="794"/>
        <v>Baja</v>
      </c>
      <c r="BC1588">
        <v>7.8</v>
      </c>
      <c r="BD1588" t="str">
        <f t="shared" si="817"/>
        <v>Bajo</v>
      </c>
      <c r="BE1588">
        <v>4.5999999999999996</v>
      </c>
      <c r="BF1588" t="str">
        <f t="shared" si="818"/>
        <v>Alto</v>
      </c>
      <c r="BG1588">
        <v>0</v>
      </c>
      <c r="BH1588" t="str">
        <f t="shared" si="819"/>
        <v>No Toma ECA</v>
      </c>
      <c r="BI1588">
        <v>0</v>
      </c>
      <c r="BJ1588" t="str">
        <f t="shared" si="820"/>
        <v>No toma ARB</v>
      </c>
      <c r="BK1588">
        <v>1</v>
      </c>
      <c r="BL1588" t="str">
        <f t="shared" si="821"/>
        <v>Toma diureticos</v>
      </c>
      <c r="BM1588">
        <v>1</v>
      </c>
      <c r="BN1588" t="str">
        <f t="shared" si="822"/>
        <v>Toma estatinas</v>
      </c>
      <c r="BO1588">
        <v>1</v>
      </c>
      <c r="BP1588" t="str">
        <f t="shared" si="823"/>
        <v>Enfermedad renal</v>
      </c>
      <c r="BQ1588">
        <v>1</v>
      </c>
      <c r="BR1588" t="str">
        <f t="shared" si="824"/>
        <v>Enfermedad cardiovascular</v>
      </c>
    </row>
    <row r="1589" spans="1:70" x14ac:dyDescent="0.25">
      <c r="A1589" t="s">
        <v>1589</v>
      </c>
      <c r="B1589">
        <v>54</v>
      </c>
      <c r="C1589" t="str">
        <f t="shared" si="795"/>
        <v>Adulto</v>
      </c>
      <c r="D1589" t="s">
        <v>1</v>
      </c>
      <c r="E1589">
        <v>23.7</v>
      </c>
      <c r="F1589" t="str">
        <f t="shared" si="796"/>
        <v>Peso Normal</v>
      </c>
      <c r="G1589">
        <v>1</v>
      </c>
      <c r="H1589" t="str">
        <f t="shared" si="797"/>
        <v>Tiene herencia</v>
      </c>
      <c r="I1589">
        <v>124</v>
      </c>
      <c r="J1589">
        <v>73</v>
      </c>
      <c r="K1589">
        <v>82</v>
      </c>
      <c r="L1589" t="str">
        <f t="shared" si="798"/>
        <v>Normal</v>
      </c>
      <c r="M1589">
        <v>51</v>
      </c>
      <c r="N1589" t="str">
        <f t="shared" si="799"/>
        <v>Normal</v>
      </c>
      <c r="O1589">
        <v>1</v>
      </c>
      <c r="P1589" t="str">
        <f t="shared" si="800"/>
        <v>Sin limitaciones</v>
      </c>
      <c r="Q1589">
        <v>0</v>
      </c>
      <c r="R1589" t="str">
        <f t="shared" si="801"/>
        <v>No tiene cetoacidosis</v>
      </c>
      <c r="S1589">
        <v>0</v>
      </c>
      <c r="T1589" t="str">
        <f t="shared" si="802"/>
        <v>No tiene Insuficiencia</v>
      </c>
      <c r="U1589">
        <v>0</v>
      </c>
      <c r="V1589" t="str">
        <f t="shared" si="803"/>
        <v>Normotenso</v>
      </c>
      <c r="W1589">
        <v>1.1000000000000001</v>
      </c>
      <c r="X1589" t="str">
        <f t="shared" si="792"/>
        <v>Normal</v>
      </c>
      <c r="Y1589">
        <v>20</v>
      </c>
      <c r="Z1589" t="str">
        <f t="shared" si="793"/>
        <v>Normal</v>
      </c>
      <c r="AA1589">
        <v>107</v>
      </c>
      <c r="AB1589" t="str">
        <f t="shared" si="804"/>
        <v>Normal</v>
      </c>
      <c r="AC1589">
        <v>16</v>
      </c>
      <c r="AD1589" t="str">
        <f t="shared" si="805"/>
        <v>Normal</v>
      </c>
      <c r="AE1589">
        <v>12</v>
      </c>
      <c r="AF1589" t="str">
        <f t="shared" si="806"/>
        <v>Normal</v>
      </c>
      <c r="AG1589">
        <v>1206</v>
      </c>
      <c r="AH1589" t="str">
        <f t="shared" si="807"/>
        <v>Poliuria</v>
      </c>
      <c r="AI1589">
        <v>0</v>
      </c>
      <c r="AJ1589" t="str">
        <f t="shared" si="808"/>
        <v>No Diabetico</v>
      </c>
      <c r="AK1589">
        <v>109</v>
      </c>
      <c r="AL1589" t="str">
        <f t="shared" si="809"/>
        <v>Prediabetes</v>
      </c>
      <c r="AM1589">
        <v>5.5</v>
      </c>
      <c r="AN1589" t="str">
        <f t="shared" si="810"/>
        <v>Normal</v>
      </c>
      <c r="AO1589">
        <v>201</v>
      </c>
      <c r="AP1589" t="str">
        <f t="shared" si="811"/>
        <v>Alto</v>
      </c>
      <c r="AQ1589">
        <v>113</v>
      </c>
      <c r="AR1589" t="str">
        <f t="shared" si="812"/>
        <v>Casi normal</v>
      </c>
      <c r="AS1589">
        <v>69</v>
      </c>
      <c r="AT1589" t="str">
        <f t="shared" si="813"/>
        <v>Normal</v>
      </c>
      <c r="AU1589">
        <v>115</v>
      </c>
      <c r="AV1589" t="str">
        <f t="shared" si="814"/>
        <v>Normal</v>
      </c>
      <c r="AW1589">
        <v>137</v>
      </c>
      <c r="AX1589" t="str">
        <f t="shared" si="815"/>
        <v>Normal</v>
      </c>
      <c r="AY1589">
        <v>4.7</v>
      </c>
      <c r="AZ1589" t="str">
        <f t="shared" si="816"/>
        <v>Normal</v>
      </c>
      <c r="BA1589">
        <v>15.5</v>
      </c>
      <c r="BB1589" t="str">
        <f t="shared" si="794"/>
        <v>Normal</v>
      </c>
      <c r="BC1589">
        <v>8.8000000000000007</v>
      </c>
      <c r="BD1589" t="str">
        <f t="shared" si="817"/>
        <v>Normal</v>
      </c>
      <c r="BE1589">
        <v>3.6</v>
      </c>
      <c r="BF1589" t="str">
        <f t="shared" si="818"/>
        <v>Normal</v>
      </c>
      <c r="BG1589">
        <v>0</v>
      </c>
      <c r="BH1589" t="str">
        <f t="shared" si="819"/>
        <v>No Toma ECA</v>
      </c>
      <c r="BI1589">
        <v>0</v>
      </c>
      <c r="BJ1589" t="str">
        <f t="shared" si="820"/>
        <v>No toma ARB</v>
      </c>
      <c r="BK1589">
        <v>1</v>
      </c>
      <c r="BL1589" t="str">
        <f t="shared" si="821"/>
        <v>Toma diureticos</v>
      </c>
      <c r="BM1589">
        <v>1</v>
      </c>
      <c r="BN1589" t="str">
        <f t="shared" si="822"/>
        <v>Toma estatinas</v>
      </c>
      <c r="BO1589">
        <v>0</v>
      </c>
      <c r="BP1589" t="str">
        <f t="shared" si="823"/>
        <v>Sano</v>
      </c>
      <c r="BQ1589">
        <v>0</v>
      </c>
      <c r="BR1589" t="str">
        <f t="shared" si="824"/>
        <v>Sano</v>
      </c>
    </row>
    <row r="1590" spans="1:70" x14ac:dyDescent="0.25">
      <c r="A1590" t="s">
        <v>1590</v>
      </c>
      <c r="B1590">
        <v>44</v>
      </c>
      <c r="C1590" t="str">
        <f t="shared" si="795"/>
        <v>Adulto</v>
      </c>
      <c r="D1590" t="s">
        <v>6</v>
      </c>
      <c r="E1590">
        <v>25.7</v>
      </c>
      <c r="F1590" t="str">
        <f t="shared" si="796"/>
        <v>Sobrepeso</v>
      </c>
      <c r="G1590">
        <v>0</v>
      </c>
      <c r="H1590" t="str">
        <f t="shared" si="797"/>
        <v>No tiene herencia</v>
      </c>
      <c r="I1590">
        <v>135</v>
      </c>
      <c r="J1590">
        <v>67</v>
      </c>
      <c r="K1590">
        <v>81</v>
      </c>
      <c r="L1590" t="str">
        <f t="shared" si="798"/>
        <v>Normal</v>
      </c>
      <c r="M1590">
        <v>58</v>
      </c>
      <c r="N1590" t="str">
        <f t="shared" si="799"/>
        <v>Normal</v>
      </c>
      <c r="O1590">
        <v>2</v>
      </c>
      <c r="P1590" t="str">
        <f t="shared" si="800"/>
        <v>Ligera limitaciones</v>
      </c>
      <c r="Q1590">
        <v>0</v>
      </c>
      <c r="R1590" t="str">
        <f t="shared" si="801"/>
        <v>No tiene cetoacidosis</v>
      </c>
      <c r="S1590">
        <v>0</v>
      </c>
      <c r="T1590" t="str">
        <f t="shared" si="802"/>
        <v>No tiene Insuficiencia</v>
      </c>
      <c r="U1590">
        <v>1</v>
      </c>
      <c r="V1590" t="str">
        <f t="shared" si="803"/>
        <v>Hipertenso</v>
      </c>
      <c r="W1590">
        <v>0.7</v>
      </c>
      <c r="X1590" t="str">
        <f t="shared" si="792"/>
        <v>Normal</v>
      </c>
      <c r="Y1590">
        <v>40</v>
      </c>
      <c r="Z1590" t="str">
        <f t="shared" si="793"/>
        <v>Normal</v>
      </c>
      <c r="AA1590">
        <v>60</v>
      </c>
      <c r="AB1590" t="str">
        <f t="shared" si="804"/>
        <v>Funcion disminuida</v>
      </c>
      <c r="AC1590">
        <v>8</v>
      </c>
      <c r="AD1590" t="str">
        <f t="shared" si="805"/>
        <v>Normal</v>
      </c>
      <c r="AE1590">
        <v>6</v>
      </c>
      <c r="AF1590" t="str">
        <f t="shared" si="806"/>
        <v>Normal</v>
      </c>
      <c r="AG1590">
        <v>1356</v>
      </c>
      <c r="AH1590" t="str">
        <f t="shared" si="807"/>
        <v>Poliuria</v>
      </c>
      <c r="AI1590">
        <v>0</v>
      </c>
      <c r="AJ1590" t="str">
        <f t="shared" si="808"/>
        <v>No Diabetico</v>
      </c>
      <c r="AK1590">
        <v>93</v>
      </c>
      <c r="AL1590" t="str">
        <f t="shared" si="809"/>
        <v>Normal</v>
      </c>
      <c r="AM1590">
        <v>6.1</v>
      </c>
      <c r="AN1590" t="str">
        <f t="shared" si="810"/>
        <v>Prediabetes</v>
      </c>
      <c r="AO1590">
        <v>164</v>
      </c>
      <c r="AP1590" t="str">
        <f t="shared" si="811"/>
        <v>Normal</v>
      </c>
      <c r="AQ1590">
        <v>130</v>
      </c>
      <c r="AR1590" t="str">
        <f t="shared" si="812"/>
        <v>Limite alto</v>
      </c>
      <c r="AS1590">
        <v>68</v>
      </c>
      <c r="AT1590" t="str">
        <f t="shared" si="813"/>
        <v>Normal</v>
      </c>
      <c r="AU1590">
        <v>83</v>
      </c>
      <c r="AV1590" t="str">
        <f t="shared" si="814"/>
        <v>Normal</v>
      </c>
      <c r="AW1590">
        <v>137</v>
      </c>
      <c r="AX1590" t="str">
        <f t="shared" si="815"/>
        <v>Normal</v>
      </c>
      <c r="AY1590">
        <v>5</v>
      </c>
      <c r="AZ1590" t="str">
        <f t="shared" si="816"/>
        <v>Normal</v>
      </c>
      <c r="BA1590">
        <v>13.7</v>
      </c>
      <c r="BB1590" t="str">
        <f t="shared" si="794"/>
        <v>Normal</v>
      </c>
      <c r="BC1590">
        <v>9.3000000000000007</v>
      </c>
      <c r="BD1590" t="str">
        <f t="shared" si="817"/>
        <v>Normal</v>
      </c>
      <c r="BE1590">
        <v>2.6</v>
      </c>
      <c r="BF1590" t="str">
        <f t="shared" si="818"/>
        <v>Normal</v>
      </c>
      <c r="BG1590">
        <v>1</v>
      </c>
      <c r="BH1590" t="str">
        <f t="shared" si="819"/>
        <v>Toma ECA</v>
      </c>
      <c r="BI1590">
        <v>0</v>
      </c>
      <c r="BJ1590" t="str">
        <f t="shared" si="820"/>
        <v>No toma ARB</v>
      </c>
      <c r="BK1590">
        <v>1</v>
      </c>
      <c r="BL1590" t="str">
        <f t="shared" si="821"/>
        <v>Toma diureticos</v>
      </c>
      <c r="BM1590">
        <v>1</v>
      </c>
      <c r="BN1590" t="str">
        <f t="shared" si="822"/>
        <v>Toma estatinas</v>
      </c>
      <c r="BO1590">
        <v>0</v>
      </c>
      <c r="BP1590" t="str">
        <f t="shared" si="823"/>
        <v>Sano</v>
      </c>
      <c r="BQ1590">
        <v>0</v>
      </c>
      <c r="BR1590" t="str">
        <f t="shared" si="824"/>
        <v>Sano</v>
      </c>
    </row>
    <row r="1591" spans="1:70" x14ac:dyDescent="0.25">
      <c r="A1591" t="s">
        <v>1591</v>
      </c>
      <c r="B1591">
        <v>53</v>
      </c>
      <c r="C1591" t="str">
        <f t="shared" si="795"/>
        <v>Adulto</v>
      </c>
      <c r="D1591" t="s">
        <v>6</v>
      </c>
      <c r="E1591">
        <v>25.6</v>
      </c>
      <c r="F1591" t="str">
        <f t="shared" si="796"/>
        <v>Sobrepeso</v>
      </c>
      <c r="G1591">
        <v>1</v>
      </c>
      <c r="H1591" t="str">
        <f t="shared" si="797"/>
        <v>Tiene herencia</v>
      </c>
      <c r="I1591">
        <v>163</v>
      </c>
      <c r="J1591">
        <v>94</v>
      </c>
      <c r="K1591">
        <v>98</v>
      </c>
      <c r="L1591" t="str">
        <f t="shared" si="798"/>
        <v>Normal</v>
      </c>
      <c r="M1591">
        <v>43</v>
      </c>
      <c r="N1591" t="str">
        <f t="shared" si="799"/>
        <v>Intermedia</v>
      </c>
      <c r="O1591">
        <v>2</v>
      </c>
      <c r="P1591" t="str">
        <f t="shared" si="800"/>
        <v>Ligera limitaciones</v>
      </c>
      <c r="Q1591">
        <v>1</v>
      </c>
      <c r="R1591" t="str">
        <f t="shared" si="801"/>
        <v>Tiene cetoacidosis</v>
      </c>
      <c r="S1591">
        <v>0</v>
      </c>
      <c r="T1591" t="str">
        <f t="shared" si="802"/>
        <v>No tiene Insuficiencia</v>
      </c>
      <c r="U1591">
        <v>1</v>
      </c>
      <c r="V1591" t="str">
        <f t="shared" si="803"/>
        <v>Hipertenso</v>
      </c>
      <c r="W1591">
        <v>1.8</v>
      </c>
      <c r="X1591" t="str">
        <f t="shared" si="792"/>
        <v>Alto</v>
      </c>
      <c r="Y1591">
        <v>64</v>
      </c>
      <c r="Z1591" t="str">
        <f t="shared" si="793"/>
        <v>Elevado</v>
      </c>
      <c r="AA1591">
        <v>12</v>
      </c>
      <c r="AB1591" t="str">
        <f t="shared" si="804"/>
        <v>Fallo renal</v>
      </c>
      <c r="AC1591">
        <v>2032</v>
      </c>
      <c r="AD1591" t="str">
        <f t="shared" si="805"/>
        <v>Proteinuria</v>
      </c>
      <c r="AE1591">
        <v>1828</v>
      </c>
      <c r="AF1591" t="str">
        <f t="shared" si="806"/>
        <v>Macroalbuminuria</v>
      </c>
      <c r="AG1591">
        <v>706</v>
      </c>
      <c r="AH1591" t="str">
        <f t="shared" si="807"/>
        <v>Poliuria</v>
      </c>
      <c r="AI1591">
        <v>1</v>
      </c>
      <c r="AJ1591" t="str">
        <f t="shared" si="808"/>
        <v>Diabetico</v>
      </c>
      <c r="AK1591">
        <v>170</v>
      </c>
      <c r="AL1591" t="str">
        <f t="shared" si="809"/>
        <v>Diabetes</v>
      </c>
      <c r="AM1591">
        <v>10.8</v>
      </c>
      <c r="AN1591" t="str">
        <f t="shared" si="810"/>
        <v>Diabetes</v>
      </c>
      <c r="AO1591">
        <v>241</v>
      </c>
      <c r="AP1591" t="str">
        <f t="shared" si="811"/>
        <v>Riesgo</v>
      </c>
      <c r="AQ1591">
        <v>164</v>
      </c>
      <c r="AR1591" t="str">
        <f t="shared" si="812"/>
        <v>Alto</v>
      </c>
      <c r="AS1591">
        <v>37</v>
      </c>
      <c r="AT1591" t="str">
        <f t="shared" si="813"/>
        <v>Bajo</v>
      </c>
      <c r="AU1591">
        <v>355</v>
      </c>
      <c r="AV1591" t="str">
        <f t="shared" si="814"/>
        <v>Alto</v>
      </c>
      <c r="AW1591">
        <v>136</v>
      </c>
      <c r="AX1591" t="str">
        <f t="shared" si="815"/>
        <v>Normal</v>
      </c>
      <c r="AY1591">
        <v>5.5</v>
      </c>
      <c r="AZ1591" t="str">
        <f t="shared" si="816"/>
        <v>Alto</v>
      </c>
      <c r="BA1591">
        <v>7.8</v>
      </c>
      <c r="BB1591" t="str">
        <f t="shared" si="794"/>
        <v>Baja</v>
      </c>
      <c r="BC1591">
        <v>8.6</v>
      </c>
      <c r="BD1591" t="str">
        <f t="shared" si="817"/>
        <v>Normal</v>
      </c>
      <c r="BE1591">
        <v>4.5</v>
      </c>
      <c r="BF1591" t="str">
        <f t="shared" si="818"/>
        <v>Normal</v>
      </c>
      <c r="BG1591">
        <v>1</v>
      </c>
      <c r="BH1591" t="str">
        <f t="shared" si="819"/>
        <v>Toma ECA</v>
      </c>
      <c r="BI1591">
        <v>0</v>
      </c>
      <c r="BJ1591" t="str">
        <f t="shared" si="820"/>
        <v>No toma ARB</v>
      </c>
      <c r="BK1591">
        <v>1</v>
      </c>
      <c r="BL1591" t="str">
        <f t="shared" si="821"/>
        <v>Toma diureticos</v>
      </c>
      <c r="BM1591">
        <v>1</v>
      </c>
      <c r="BN1591" t="str">
        <f t="shared" si="822"/>
        <v>Toma estatinas</v>
      </c>
      <c r="BO1591">
        <v>1</v>
      </c>
      <c r="BP1591" t="str">
        <f t="shared" si="823"/>
        <v>Enfermedad renal</v>
      </c>
      <c r="BQ1591">
        <v>1</v>
      </c>
      <c r="BR1591" t="str">
        <f t="shared" si="824"/>
        <v>Enfermedad cardiovascular</v>
      </c>
    </row>
    <row r="1592" spans="1:70" x14ac:dyDescent="0.25">
      <c r="A1592" t="s">
        <v>1592</v>
      </c>
      <c r="B1592">
        <v>52</v>
      </c>
      <c r="C1592" t="str">
        <f t="shared" si="795"/>
        <v>Adulto</v>
      </c>
      <c r="D1592" t="s">
        <v>6</v>
      </c>
      <c r="E1592">
        <v>33.200000000000003</v>
      </c>
      <c r="F1592" t="str">
        <f t="shared" si="796"/>
        <v>Obesidad I</v>
      </c>
      <c r="G1592">
        <v>1</v>
      </c>
      <c r="H1592" t="str">
        <f t="shared" si="797"/>
        <v>Tiene herencia</v>
      </c>
      <c r="I1592">
        <v>181</v>
      </c>
      <c r="J1592">
        <v>93</v>
      </c>
      <c r="K1592">
        <v>94</v>
      </c>
      <c r="L1592" t="str">
        <f t="shared" si="798"/>
        <v>Normal</v>
      </c>
      <c r="M1592">
        <v>43</v>
      </c>
      <c r="N1592" t="str">
        <f t="shared" si="799"/>
        <v>Intermedia</v>
      </c>
      <c r="O1592">
        <v>4</v>
      </c>
      <c r="P1592" t="str">
        <f t="shared" si="800"/>
        <v>Incapacidad</v>
      </c>
      <c r="Q1592">
        <v>1</v>
      </c>
      <c r="R1592" t="str">
        <f t="shared" si="801"/>
        <v>Tiene cetoacidosis</v>
      </c>
      <c r="S1592">
        <v>1</v>
      </c>
      <c r="T1592" t="str">
        <f t="shared" si="802"/>
        <v>Tiene Insuficiencia</v>
      </c>
      <c r="U1592">
        <v>1</v>
      </c>
      <c r="V1592" t="str">
        <f t="shared" si="803"/>
        <v>Hipertenso</v>
      </c>
      <c r="W1592">
        <v>3.8</v>
      </c>
      <c r="X1592" t="str">
        <f t="shared" si="792"/>
        <v>Alto</v>
      </c>
      <c r="Y1592">
        <v>71</v>
      </c>
      <c r="Z1592" t="str">
        <f t="shared" si="793"/>
        <v>Elevado</v>
      </c>
      <c r="AA1592">
        <v>56</v>
      </c>
      <c r="AB1592" t="str">
        <f t="shared" si="804"/>
        <v>Funcion disminuida moderada</v>
      </c>
      <c r="AC1592">
        <v>1751</v>
      </c>
      <c r="AD1592" t="str">
        <f t="shared" si="805"/>
        <v>Proteinuria</v>
      </c>
      <c r="AE1592">
        <v>1225</v>
      </c>
      <c r="AF1592" t="str">
        <f t="shared" si="806"/>
        <v>Macroalbuminuria</v>
      </c>
      <c r="AG1592">
        <v>625</v>
      </c>
      <c r="AH1592" t="str">
        <f t="shared" si="807"/>
        <v>Poliuria</v>
      </c>
      <c r="AI1592">
        <v>0</v>
      </c>
      <c r="AJ1592" t="str">
        <f t="shared" si="808"/>
        <v>No Diabetico</v>
      </c>
      <c r="AK1592">
        <v>195</v>
      </c>
      <c r="AL1592" t="str">
        <f t="shared" si="809"/>
        <v>Diabetes</v>
      </c>
      <c r="AM1592">
        <v>8.1</v>
      </c>
      <c r="AN1592" t="str">
        <f t="shared" si="810"/>
        <v>Diabetes</v>
      </c>
      <c r="AO1592">
        <v>299</v>
      </c>
      <c r="AP1592" t="str">
        <f t="shared" si="811"/>
        <v>Riesgo</v>
      </c>
      <c r="AQ1592">
        <v>169</v>
      </c>
      <c r="AR1592" t="str">
        <f t="shared" si="812"/>
        <v>Alto</v>
      </c>
      <c r="AS1592">
        <v>39</v>
      </c>
      <c r="AT1592" t="str">
        <f t="shared" si="813"/>
        <v>Bajo</v>
      </c>
      <c r="AU1592">
        <v>294</v>
      </c>
      <c r="AV1592" t="str">
        <f t="shared" si="814"/>
        <v>Alto</v>
      </c>
      <c r="AW1592">
        <v>140</v>
      </c>
      <c r="AX1592" t="str">
        <f t="shared" si="815"/>
        <v>Normal</v>
      </c>
      <c r="AY1592">
        <v>6.4</v>
      </c>
      <c r="AZ1592" t="str">
        <f t="shared" si="816"/>
        <v>Alto</v>
      </c>
      <c r="BA1592">
        <v>10.7</v>
      </c>
      <c r="BB1592" t="str">
        <f t="shared" si="794"/>
        <v>Baja</v>
      </c>
      <c r="BC1592">
        <v>8.6</v>
      </c>
      <c r="BD1592" t="str">
        <f t="shared" si="817"/>
        <v>Normal</v>
      </c>
      <c r="BE1592">
        <v>7.4</v>
      </c>
      <c r="BF1592" t="str">
        <f t="shared" si="818"/>
        <v>Alto</v>
      </c>
      <c r="BG1592">
        <v>0</v>
      </c>
      <c r="BH1592" t="str">
        <f t="shared" si="819"/>
        <v>No Toma ECA</v>
      </c>
      <c r="BI1592">
        <v>0</v>
      </c>
      <c r="BJ1592" t="str">
        <f t="shared" si="820"/>
        <v>No toma ARB</v>
      </c>
      <c r="BK1592">
        <v>1</v>
      </c>
      <c r="BL1592" t="str">
        <f t="shared" si="821"/>
        <v>Toma diureticos</v>
      </c>
      <c r="BM1592">
        <v>1</v>
      </c>
      <c r="BN1592" t="str">
        <f t="shared" si="822"/>
        <v>Toma estatinas</v>
      </c>
      <c r="BO1592">
        <v>1</v>
      </c>
      <c r="BP1592" t="str">
        <f t="shared" si="823"/>
        <v>Enfermedad renal</v>
      </c>
      <c r="BQ1592">
        <v>0</v>
      </c>
      <c r="BR1592" t="str">
        <f t="shared" si="824"/>
        <v>Sano</v>
      </c>
    </row>
    <row r="1593" spans="1:70" x14ac:dyDescent="0.25">
      <c r="A1593" t="s">
        <v>1593</v>
      </c>
      <c r="B1593">
        <v>58</v>
      </c>
      <c r="C1593" t="str">
        <f t="shared" si="795"/>
        <v>Adulto</v>
      </c>
      <c r="D1593" t="s">
        <v>1</v>
      </c>
      <c r="E1593">
        <v>28.7</v>
      </c>
      <c r="F1593" t="str">
        <f t="shared" si="796"/>
        <v>Sobrepeso</v>
      </c>
      <c r="G1593">
        <v>0</v>
      </c>
      <c r="H1593" t="str">
        <f t="shared" si="797"/>
        <v>No tiene herencia</v>
      </c>
      <c r="I1593">
        <v>171</v>
      </c>
      <c r="J1593">
        <v>98</v>
      </c>
      <c r="K1593">
        <v>84</v>
      </c>
      <c r="L1593" t="str">
        <f t="shared" si="798"/>
        <v>Normal</v>
      </c>
      <c r="M1593">
        <v>30</v>
      </c>
      <c r="N1593" t="str">
        <f t="shared" si="799"/>
        <v>Reducida</v>
      </c>
      <c r="O1593">
        <v>3</v>
      </c>
      <c r="P1593" t="str">
        <f t="shared" si="800"/>
        <v>Limitacion marcada</v>
      </c>
      <c r="Q1593">
        <v>0</v>
      </c>
      <c r="R1593" t="str">
        <f t="shared" si="801"/>
        <v>No tiene cetoacidosis</v>
      </c>
      <c r="S1593">
        <v>0</v>
      </c>
      <c r="T1593" t="str">
        <f t="shared" si="802"/>
        <v>No tiene Insuficiencia</v>
      </c>
      <c r="U1593">
        <v>1</v>
      </c>
      <c r="V1593" t="str">
        <f t="shared" si="803"/>
        <v>Hipertenso</v>
      </c>
      <c r="W1593">
        <v>3</v>
      </c>
      <c r="X1593" t="str">
        <f t="shared" si="792"/>
        <v>Alto</v>
      </c>
      <c r="Y1593">
        <v>85</v>
      </c>
      <c r="Z1593" t="str">
        <f t="shared" si="793"/>
        <v>Elevado</v>
      </c>
      <c r="AA1593">
        <v>33</v>
      </c>
      <c r="AB1593" t="str">
        <f t="shared" si="804"/>
        <v>Funcion disminuida moderada</v>
      </c>
      <c r="AC1593">
        <v>1245</v>
      </c>
      <c r="AD1593" t="str">
        <f t="shared" si="805"/>
        <v>Proteinuria</v>
      </c>
      <c r="AE1593">
        <v>996</v>
      </c>
      <c r="AF1593" t="str">
        <f t="shared" si="806"/>
        <v>Macroalbuminuria</v>
      </c>
      <c r="AG1593">
        <v>560</v>
      </c>
      <c r="AH1593" t="str">
        <f t="shared" si="807"/>
        <v>Poliuria</v>
      </c>
      <c r="AI1593">
        <v>1</v>
      </c>
      <c r="AJ1593" t="str">
        <f t="shared" si="808"/>
        <v>Diabetico</v>
      </c>
      <c r="AK1593">
        <v>188</v>
      </c>
      <c r="AL1593" t="str">
        <f t="shared" si="809"/>
        <v>Diabetes</v>
      </c>
      <c r="AM1593">
        <v>7</v>
      </c>
      <c r="AN1593" t="str">
        <f t="shared" si="810"/>
        <v>Diabetes</v>
      </c>
      <c r="AO1593">
        <v>208</v>
      </c>
      <c r="AP1593" t="str">
        <f t="shared" si="811"/>
        <v>Alto</v>
      </c>
      <c r="AQ1593">
        <v>147</v>
      </c>
      <c r="AR1593" t="str">
        <f t="shared" si="812"/>
        <v>Limite alto</v>
      </c>
      <c r="AS1593">
        <v>35</v>
      </c>
      <c r="AT1593" t="str">
        <f t="shared" si="813"/>
        <v>Bajo</v>
      </c>
      <c r="AU1593">
        <v>208</v>
      </c>
      <c r="AV1593" t="str">
        <f t="shared" si="814"/>
        <v>Alto</v>
      </c>
      <c r="AW1593">
        <v>140</v>
      </c>
      <c r="AX1593" t="str">
        <f t="shared" si="815"/>
        <v>Normal</v>
      </c>
      <c r="AY1593">
        <v>5.4</v>
      </c>
      <c r="AZ1593" t="str">
        <f t="shared" si="816"/>
        <v>Alto</v>
      </c>
      <c r="BA1593">
        <v>10.199999999999999</v>
      </c>
      <c r="BB1593" t="str">
        <f t="shared" si="794"/>
        <v>Baja</v>
      </c>
      <c r="BC1593">
        <v>8.4</v>
      </c>
      <c r="BD1593" t="str">
        <f t="shared" si="817"/>
        <v>Bajo</v>
      </c>
      <c r="BE1593">
        <v>5.6</v>
      </c>
      <c r="BF1593" t="str">
        <f t="shared" si="818"/>
        <v>Alto</v>
      </c>
      <c r="BG1593">
        <v>1</v>
      </c>
      <c r="BH1593" t="str">
        <f t="shared" si="819"/>
        <v>Toma ECA</v>
      </c>
      <c r="BI1593">
        <v>0</v>
      </c>
      <c r="BJ1593" t="str">
        <f t="shared" si="820"/>
        <v>No toma ARB</v>
      </c>
      <c r="BK1593">
        <v>1</v>
      </c>
      <c r="BL1593" t="str">
        <f t="shared" si="821"/>
        <v>Toma diureticos</v>
      </c>
      <c r="BM1593">
        <v>1</v>
      </c>
      <c r="BN1593" t="str">
        <f t="shared" si="822"/>
        <v>Toma estatinas</v>
      </c>
      <c r="BO1593">
        <v>1</v>
      </c>
      <c r="BP1593" t="str">
        <f t="shared" si="823"/>
        <v>Enfermedad renal</v>
      </c>
      <c r="BQ1593">
        <v>0</v>
      </c>
      <c r="BR1593" t="str">
        <f t="shared" si="824"/>
        <v>Sano</v>
      </c>
    </row>
    <row r="1594" spans="1:70" x14ac:dyDescent="0.25">
      <c r="A1594" t="s">
        <v>1594</v>
      </c>
      <c r="B1594">
        <v>49</v>
      </c>
      <c r="C1594" t="str">
        <f t="shared" si="795"/>
        <v>Adulto</v>
      </c>
      <c r="D1594" t="s">
        <v>1</v>
      </c>
      <c r="E1594">
        <v>26</v>
      </c>
      <c r="F1594" t="str">
        <f t="shared" si="796"/>
        <v>Sobrepeso</v>
      </c>
      <c r="G1594">
        <v>0</v>
      </c>
      <c r="H1594" t="str">
        <f t="shared" si="797"/>
        <v>No tiene herencia</v>
      </c>
      <c r="I1594">
        <v>104</v>
      </c>
      <c r="J1594">
        <v>77</v>
      </c>
      <c r="K1594">
        <v>70</v>
      </c>
      <c r="L1594" t="str">
        <f t="shared" si="798"/>
        <v>Normal</v>
      </c>
      <c r="M1594">
        <v>60</v>
      </c>
      <c r="N1594" t="str">
        <f t="shared" si="799"/>
        <v>Normal</v>
      </c>
      <c r="O1594">
        <v>1</v>
      </c>
      <c r="P1594" t="str">
        <f t="shared" si="800"/>
        <v>Sin limitaciones</v>
      </c>
      <c r="Q1594">
        <v>0</v>
      </c>
      <c r="R1594" t="str">
        <f t="shared" si="801"/>
        <v>No tiene cetoacidosis</v>
      </c>
      <c r="S1594">
        <v>0</v>
      </c>
      <c r="T1594" t="str">
        <f t="shared" si="802"/>
        <v>No tiene Insuficiencia</v>
      </c>
      <c r="U1594">
        <v>0</v>
      </c>
      <c r="V1594" t="str">
        <f t="shared" si="803"/>
        <v>Normotenso</v>
      </c>
      <c r="W1594">
        <v>1</v>
      </c>
      <c r="X1594" t="str">
        <f t="shared" si="792"/>
        <v>Normal</v>
      </c>
      <c r="Y1594">
        <v>20</v>
      </c>
      <c r="Z1594" t="str">
        <f t="shared" si="793"/>
        <v>Normal</v>
      </c>
      <c r="AA1594">
        <v>120</v>
      </c>
      <c r="AB1594" t="str">
        <f t="shared" si="804"/>
        <v>Normal</v>
      </c>
      <c r="AC1594">
        <v>22</v>
      </c>
      <c r="AD1594" t="str">
        <f t="shared" si="805"/>
        <v>Normal</v>
      </c>
      <c r="AE1594">
        <v>15</v>
      </c>
      <c r="AF1594" t="str">
        <f t="shared" si="806"/>
        <v>Normal</v>
      </c>
      <c r="AG1594">
        <v>2137</v>
      </c>
      <c r="AH1594" t="str">
        <f t="shared" si="807"/>
        <v>Poliuria</v>
      </c>
      <c r="AI1594">
        <v>0</v>
      </c>
      <c r="AJ1594" t="str">
        <f t="shared" si="808"/>
        <v>No Diabetico</v>
      </c>
      <c r="AK1594">
        <v>112</v>
      </c>
      <c r="AL1594" t="str">
        <f t="shared" si="809"/>
        <v>Prediabetes</v>
      </c>
      <c r="AM1594">
        <v>5.4</v>
      </c>
      <c r="AN1594" t="str">
        <f t="shared" si="810"/>
        <v>Normal</v>
      </c>
      <c r="AO1594">
        <v>173</v>
      </c>
      <c r="AP1594" t="str">
        <f t="shared" si="811"/>
        <v>Normal</v>
      </c>
      <c r="AQ1594">
        <v>92</v>
      </c>
      <c r="AR1594" t="str">
        <f t="shared" si="812"/>
        <v>Normal</v>
      </c>
      <c r="AS1594">
        <v>47</v>
      </c>
      <c r="AT1594" t="str">
        <f t="shared" si="813"/>
        <v>Bajo</v>
      </c>
      <c r="AU1594">
        <v>107</v>
      </c>
      <c r="AV1594" t="str">
        <f t="shared" si="814"/>
        <v>Normal</v>
      </c>
      <c r="AW1594">
        <v>137</v>
      </c>
      <c r="AX1594" t="str">
        <f t="shared" si="815"/>
        <v>Normal</v>
      </c>
      <c r="AY1594">
        <v>4.0999999999999996</v>
      </c>
      <c r="AZ1594" t="str">
        <f t="shared" si="816"/>
        <v>Normal</v>
      </c>
      <c r="BA1594">
        <v>14.8</v>
      </c>
      <c r="BB1594" t="str">
        <f t="shared" si="794"/>
        <v>Normal</v>
      </c>
      <c r="BC1594">
        <v>9.8000000000000007</v>
      </c>
      <c r="BD1594" t="str">
        <f t="shared" si="817"/>
        <v>Normal</v>
      </c>
      <c r="BE1594">
        <v>3.3</v>
      </c>
      <c r="BF1594" t="str">
        <f t="shared" si="818"/>
        <v>Normal</v>
      </c>
      <c r="BG1594">
        <v>0</v>
      </c>
      <c r="BH1594" t="str">
        <f t="shared" si="819"/>
        <v>No Toma ECA</v>
      </c>
      <c r="BI1594">
        <v>0</v>
      </c>
      <c r="BJ1594" t="str">
        <f t="shared" si="820"/>
        <v>No toma ARB</v>
      </c>
      <c r="BK1594">
        <v>1</v>
      </c>
      <c r="BL1594" t="str">
        <f t="shared" si="821"/>
        <v>Toma diureticos</v>
      </c>
      <c r="BM1594">
        <v>1</v>
      </c>
      <c r="BN1594" t="str">
        <f t="shared" si="822"/>
        <v>Toma estatinas</v>
      </c>
      <c r="BO1594">
        <v>0</v>
      </c>
      <c r="BP1594" t="str">
        <f t="shared" si="823"/>
        <v>Sano</v>
      </c>
      <c r="BQ1594">
        <v>1</v>
      </c>
      <c r="BR1594" t="str">
        <f t="shared" si="824"/>
        <v>Enfermedad cardiovascular</v>
      </c>
    </row>
    <row r="1595" spans="1:70" x14ac:dyDescent="0.25">
      <c r="A1595" t="s">
        <v>1595</v>
      </c>
      <c r="B1595">
        <v>69</v>
      </c>
      <c r="C1595" t="str">
        <f t="shared" si="795"/>
        <v>Adulto Mayor</v>
      </c>
      <c r="D1595" t="s">
        <v>6</v>
      </c>
      <c r="E1595">
        <v>18.3</v>
      </c>
      <c r="F1595" t="str">
        <f t="shared" si="796"/>
        <v>Bajo peso</v>
      </c>
      <c r="G1595">
        <v>0</v>
      </c>
      <c r="H1595" t="str">
        <f t="shared" si="797"/>
        <v>No tiene herencia</v>
      </c>
      <c r="I1595">
        <v>117</v>
      </c>
      <c r="J1595">
        <v>65</v>
      </c>
      <c r="K1595">
        <v>89</v>
      </c>
      <c r="L1595" t="str">
        <f t="shared" si="798"/>
        <v>Normal</v>
      </c>
      <c r="M1595">
        <v>64</v>
      </c>
      <c r="N1595" t="str">
        <f t="shared" si="799"/>
        <v>Normal</v>
      </c>
      <c r="O1595">
        <v>1</v>
      </c>
      <c r="P1595" t="str">
        <f t="shared" si="800"/>
        <v>Sin limitaciones</v>
      </c>
      <c r="Q1595">
        <v>0</v>
      </c>
      <c r="R1595" t="str">
        <f t="shared" si="801"/>
        <v>No tiene cetoacidosis</v>
      </c>
      <c r="S1595">
        <v>0</v>
      </c>
      <c r="T1595" t="str">
        <f t="shared" si="802"/>
        <v>No tiene Insuficiencia</v>
      </c>
      <c r="U1595">
        <v>1</v>
      </c>
      <c r="V1595" t="str">
        <f t="shared" si="803"/>
        <v>Hipertenso</v>
      </c>
      <c r="W1595">
        <v>1.1000000000000001</v>
      </c>
      <c r="X1595" t="str">
        <f t="shared" si="792"/>
        <v>Alto</v>
      </c>
      <c r="Y1595">
        <v>31</v>
      </c>
      <c r="Z1595" t="str">
        <f t="shared" si="793"/>
        <v>Normal</v>
      </c>
      <c r="AA1595">
        <v>113</v>
      </c>
      <c r="AB1595" t="str">
        <f t="shared" si="804"/>
        <v>Normal</v>
      </c>
      <c r="AC1595">
        <v>30</v>
      </c>
      <c r="AD1595" t="str">
        <f t="shared" si="805"/>
        <v>Microalbuminuria</v>
      </c>
      <c r="AE1595">
        <v>24</v>
      </c>
      <c r="AF1595" t="str">
        <f t="shared" si="806"/>
        <v>Normal</v>
      </c>
      <c r="AG1595">
        <v>2147</v>
      </c>
      <c r="AH1595" t="str">
        <f t="shared" si="807"/>
        <v>Poliuria</v>
      </c>
      <c r="AI1595">
        <v>0</v>
      </c>
      <c r="AJ1595" t="str">
        <f t="shared" si="808"/>
        <v>No Diabetico</v>
      </c>
      <c r="AK1595">
        <v>94</v>
      </c>
      <c r="AL1595" t="str">
        <f t="shared" si="809"/>
        <v>Normal</v>
      </c>
      <c r="AM1595">
        <v>6.2</v>
      </c>
      <c r="AN1595" t="str">
        <f t="shared" si="810"/>
        <v>Prediabetes</v>
      </c>
      <c r="AO1595">
        <v>192</v>
      </c>
      <c r="AP1595" t="str">
        <f t="shared" si="811"/>
        <v>Normal</v>
      </c>
      <c r="AQ1595">
        <v>103</v>
      </c>
      <c r="AR1595" t="str">
        <f t="shared" si="812"/>
        <v>Casi normal</v>
      </c>
      <c r="AS1595">
        <v>41</v>
      </c>
      <c r="AT1595" t="str">
        <f t="shared" si="813"/>
        <v>Bajo</v>
      </c>
      <c r="AU1595">
        <v>122</v>
      </c>
      <c r="AV1595" t="str">
        <f t="shared" si="814"/>
        <v>Normal</v>
      </c>
      <c r="AW1595">
        <v>139</v>
      </c>
      <c r="AX1595" t="str">
        <f t="shared" si="815"/>
        <v>Normal</v>
      </c>
      <c r="AY1595">
        <v>4.5</v>
      </c>
      <c r="AZ1595" t="str">
        <f t="shared" si="816"/>
        <v>Normal</v>
      </c>
      <c r="BA1595">
        <v>15.6</v>
      </c>
      <c r="BB1595" t="str">
        <f t="shared" si="794"/>
        <v>Alta</v>
      </c>
      <c r="BC1595">
        <v>10.199999999999999</v>
      </c>
      <c r="BD1595" t="str">
        <f t="shared" si="817"/>
        <v>Normal</v>
      </c>
      <c r="BE1595">
        <v>3.7</v>
      </c>
      <c r="BF1595" t="str">
        <f t="shared" si="818"/>
        <v>Normal</v>
      </c>
      <c r="BG1595">
        <v>1</v>
      </c>
      <c r="BH1595" t="str">
        <f t="shared" si="819"/>
        <v>Toma ECA</v>
      </c>
      <c r="BI1595">
        <v>1</v>
      </c>
      <c r="BJ1595" t="str">
        <f t="shared" si="820"/>
        <v>Toma ARB</v>
      </c>
      <c r="BK1595">
        <v>0</v>
      </c>
      <c r="BL1595" t="str">
        <f t="shared" si="821"/>
        <v>No toma diureticos</v>
      </c>
      <c r="BM1595">
        <v>1</v>
      </c>
      <c r="BN1595" t="str">
        <f t="shared" si="822"/>
        <v>Toma estatinas</v>
      </c>
      <c r="BO1595">
        <v>0</v>
      </c>
      <c r="BP1595" t="str">
        <f t="shared" si="823"/>
        <v>Sano</v>
      </c>
      <c r="BQ1595">
        <v>1</v>
      </c>
      <c r="BR1595" t="str">
        <f t="shared" si="824"/>
        <v>Enfermedad cardiovascular</v>
      </c>
    </row>
    <row r="1596" spans="1:70" x14ac:dyDescent="0.25">
      <c r="A1596" t="s">
        <v>1596</v>
      </c>
      <c r="B1596">
        <v>51</v>
      </c>
      <c r="C1596" t="str">
        <f t="shared" si="795"/>
        <v>Adulto</v>
      </c>
      <c r="D1596" t="s">
        <v>6</v>
      </c>
      <c r="E1596">
        <v>21.4</v>
      </c>
      <c r="F1596" t="str">
        <f t="shared" si="796"/>
        <v>Peso Normal</v>
      </c>
      <c r="G1596">
        <v>0</v>
      </c>
      <c r="H1596" t="str">
        <f t="shared" si="797"/>
        <v>No tiene herencia</v>
      </c>
      <c r="I1596">
        <v>129</v>
      </c>
      <c r="J1596">
        <v>73</v>
      </c>
      <c r="K1596">
        <v>84</v>
      </c>
      <c r="L1596" t="str">
        <f t="shared" si="798"/>
        <v>Normal</v>
      </c>
      <c r="M1596">
        <v>58</v>
      </c>
      <c r="N1596" t="str">
        <f t="shared" si="799"/>
        <v>Normal</v>
      </c>
      <c r="O1596">
        <v>1</v>
      </c>
      <c r="P1596" t="str">
        <f t="shared" si="800"/>
        <v>Sin limitaciones</v>
      </c>
      <c r="Q1596">
        <v>0</v>
      </c>
      <c r="R1596" t="str">
        <f t="shared" si="801"/>
        <v>No tiene cetoacidosis</v>
      </c>
      <c r="S1596">
        <v>0</v>
      </c>
      <c r="T1596" t="str">
        <f t="shared" si="802"/>
        <v>No tiene Insuficiencia</v>
      </c>
      <c r="U1596">
        <v>0</v>
      </c>
      <c r="V1596" t="str">
        <f t="shared" si="803"/>
        <v>Normotenso</v>
      </c>
      <c r="W1596">
        <v>0.9</v>
      </c>
      <c r="X1596" t="str">
        <f t="shared" si="792"/>
        <v>Normal</v>
      </c>
      <c r="Y1596">
        <v>20</v>
      </c>
      <c r="Z1596" t="str">
        <f t="shared" si="793"/>
        <v>Normal</v>
      </c>
      <c r="AA1596">
        <v>114</v>
      </c>
      <c r="AB1596" t="str">
        <f t="shared" si="804"/>
        <v>Normal</v>
      </c>
      <c r="AC1596">
        <v>14</v>
      </c>
      <c r="AD1596" t="str">
        <f t="shared" si="805"/>
        <v>Normal</v>
      </c>
      <c r="AE1596">
        <v>11</v>
      </c>
      <c r="AF1596" t="str">
        <f t="shared" si="806"/>
        <v>Normal</v>
      </c>
      <c r="AG1596">
        <v>1793</v>
      </c>
      <c r="AH1596" t="str">
        <f t="shared" si="807"/>
        <v>Poliuria</v>
      </c>
      <c r="AI1596">
        <v>0</v>
      </c>
      <c r="AJ1596" t="str">
        <f t="shared" si="808"/>
        <v>No Diabetico</v>
      </c>
      <c r="AK1596">
        <v>112</v>
      </c>
      <c r="AL1596" t="str">
        <f t="shared" si="809"/>
        <v>Prediabetes</v>
      </c>
      <c r="AM1596">
        <v>5.2</v>
      </c>
      <c r="AN1596" t="str">
        <f t="shared" si="810"/>
        <v>Normal</v>
      </c>
      <c r="AO1596">
        <v>189</v>
      </c>
      <c r="AP1596" t="str">
        <f t="shared" si="811"/>
        <v>Normal</v>
      </c>
      <c r="AQ1596">
        <v>103</v>
      </c>
      <c r="AR1596" t="str">
        <f t="shared" si="812"/>
        <v>Casi normal</v>
      </c>
      <c r="AS1596">
        <v>67</v>
      </c>
      <c r="AT1596" t="str">
        <f t="shared" si="813"/>
        <v>Normal</v>
      </c>
      <c r="AU1596">
        <v>124</v>
      </c>
      <c r="AV1596" t="str">
        <f t="shared" si="814"/>
        <v>Normal</v>
      </c>
      <c r="AW1596">
        <v>140</v>
      </c>
      <c r="AX1596" t="str">
        <f t="shared" si="815"/>
        <v>Normal</v>
      </c>
      <c r="AY1596">
        <v>4.5</v>
      </c>
      <c r="AZ1596" t="str">
        <f t="shared" si="816"/>
        <v>Normal</v>
      </c>
      <c r="BA1596">
        <v>12.9</v>
      </c>
      <c r="BB1596" t="str">
        <f t="shared" si="794"/>
        <v>Normal</v>
      </c>
      <c r="BC1596">
        <v>9</v>
      </c>
      <c r="BD1596" t="str">
        <f t="shared" si="817"/>
        <v>Normal</v>
      </c>
      <c r="BE1596">
        <v>4.2</v>
      </c>
      <c r="BF1596" t="str">
        <f t="shared" si="818"/>
        <v>Normal</v>
      </c>
      <c r="BG1596">
        <v>0</v>
      </c>
      <c r="BH1596" t="str">
        <f t="shared" si="819"/>
        <v>No Toma ECA</v>
      </c>
      <c r="BI1596">
        <v>0</v>
      </c>
      <c r="BJ1596" t="str">
        <f t="shared" si="820"/>
        <v>No toma ARB</v>
      </c>
      <c r="BK1596">
        <v>1</v>
      </c>
      <c r="BL1596" t="str">
        <f t="shared" si="821"/>
        <v>Toma diureticos</v>
      </c>
      <c r="BM1596">
        <v>1</v>
      </c>
      <c r="BN1596" t="str">
        <f t="shared" si="822"/>
        <v>Toma estatinas</v>
      </c>
      <c r="BO1596">
        <v>0</v>
      </c>
      <c r="BP1596" t="str">
        <f t="shared" si="823"/>
        <v>Sano</v>
      </c>
      <c r="BQ1596">
        <v>0</v>
      </c>
      <c r="BR1596" t="str">
        <f t="shared" si="824"/>
        <v>Sano</v>
      </c>
    </row>
    <row r="1597" spans="1:70" x14ac:dyDescent="0.25">
      <c r="A1597" t="s">
        <v>1597</v>
      </c>
      <c r="B1597">
        <v>41</v>
      </c>
      <c r="C1597" t="str">
        <f t="shared" si="795"/>
        <v>Adulto</v>
      </c>
      <c r="D1597" t="s">
        <v>6</v>
      </c>
      <c r="E1597">
        <v>25.5</v>
      </c>
      <c r="F1597" t="str">
        <f t="shared" si="796"/>
        <v>Sobrepeso</v>
      </c>
      <c r="G1597">
        <v>0</v>
      </c>
      <c r="H1597" t="str">
        <f t="shared" si="797"/>
        <v>No tiene herencia</v>
      </c>
      <c r="I1597">
        <v>135</v>
      </c>
      <c r="J1597">
        <v>67</v>
      </c>
      <c r="K1597">
        <v>61</v>
      </c>
      <c r="L1597" t="str">
        <f t="shared" si="798"/>
        <v>Normal</v>
      </c>
      <c r="M1597">
        <v>68</v>
      </c>
      <c r="N1597" t="str">
        <f t="shared" si="799"/>
        <v>Normal</v>
      </c>
      <c r="O1597">
        <v>1</v>
      </c>
      <c r="P1597" t="str">
        <f t="shared" si="800"/>
        <v>Sin limitaciones</v>
      </c>
      <c r="Q1597">
        <v>0</v>
      </c>
      <c r="R1597" t="str">
        <f t="shared" si="801"/>
        <v>No tiene cetoacidosis</v>
      </c>
      <c r="S1597">
        <v>0</v>
      </c>
      <c r="T1597" t="str">
        <f t="shared" si="802"/>
        <v>No tiene Insuficiencia</v>
      </c>
      <c r="U1597">
        <v>0</v>
      </c>
      <c r="V1597" t="str">
        <f t="shared" si="803"/>
        <v>Normotenso</v>
      </c>
      <c r="W1597">
        <v>0.9</v>
      </c>
      <c r="X1597" t="str">
        <f t="shared" si="792"/>
        <v>Normal</v>
      </c>
      <c r="Y1597">
        <v>40</v>
      </c>
      <c r="Z1597" t="str">
        <f t="shared" si="793"/>
        <v>Normal</v>
      </c>
      <c r="AA1597">
        <v>103</v>
      </c>
      <c r="AB1597" t="str">
        <f t="shared" si="804"/>
        <v>Normal</v>
      </c>
      <c r="AC1597">
        <v>8</v>
      </c>
      <c r="AD1597" t="str">
        <f t="shared" si="805"/>
        <v>Normal</v>
      </c>
      <c r="AE1597">
        <v>7</v>
      </c>
      <c r="AF1597" t="str">
        <f t="shared" si="806"/>
        <v>Normal</v>
      </c>
      <c r="AG1597">
        <v>1560</v>
      </c>
      <c r="AH1597" t="str">
        <f t="shared" si="807"/>
        <v>Poliuria</v>
      </c>
      <c r="AI1597">
        <v>1</v>
      </c>
      <c r="AJ1597" t="str">
        <f t="shared" si="808"/>
        <v>Diabetico</v>
      </c>
      <c r="AK1597">
        <v>113</v>
      </c>
      <c r="AL1597" t="str">
        <f t="shared" si="809"/>
        <v>Prediabetes</v>
      </c>
      <c r="AM1597">
        <v>5.0999999999999996</v>
      </c>
      <c r="AN1597" t="str">
        <f t="shared" si="810"/>
        <v>Normal</v>
      </c>
      <c r="AO1597">
        <v>207</v>
      </c>
      <c r="AP1597" t="str">
        <f t="shared" si="811"/>
        <v>Alto</v>
      </c>
      <c r="AQ1597">
        <v>125</v>
      </c>
      <c r="AR1597" t="str">
        <f t="shared" si="812"/>
        <v>Casi normal</v>
      </c>
      <c r="AS1597">
        <v>62</v>
      </c>
      <c r="AT1597" t="str">
        <f t="shared" si="813"/>
        <v>Normal</v>
      </c>
      <c r="AU1597">
        <v>152</v>
      </c>
      <c r="AV1597" t="str">
        <f t="shared" si="814"/>
        <v>Alto</v>
      </c>
      <c r="AW1597">
        <v>135</v>
      </c>
      <c r="AX1597" t="str">
        <f t="shared" si="815"/>
        <v>Normal</v>
      </c>
      <c r="AY1597">
        <v>3.6</v>
      </c>
      <c r="AZ1597" t="str">
        <f t="shared" si="816"/>
        <v>Normal</v>
      </c>
      <c r="BA1597">
        <v>15.8</v>
      </c>
      <c r="BB1597" t="str">
        <f t="shared" si="794"/>
        <v>Alta</v>
      </c>
      <c r="BC1597">
        <v>8.6999999999999993</v>
      </c>
      <c r="BD1597" t="str">
        <f t="shared" si="817"/>
        <v>Normal</v>
      </c>
      <c r="BE1597">
        <v>3.8</v>
      </c>
      <c r="BF1597" t="str">
        <f t="shared" si="818"/>
        <v>Normal</v>
      </c>
      <c r="BG1597">
        <v>0</v>
      </c>
      <c r="BH1597" t="str">
        <f t="shared" si="819"/>
        <v>No Toma ECA</v>
      </c>
      <c r="BI1597">
        <v>1</v>
      </c>
      <c r="BJ1597" t="str">
        <f t="shared" si="820"/>
        <v>Toma ARB</v>
      </c>
      <c r="BK1597">
        <v>0</v>
      </c>
      <c r="BL1597" t="str">
        <f t="shared" si="821"/>
        <v>No toma diureticos</v>
      </c>
      <c r="BM1597">
        <v>0</v>
      </c>
      <c r="BN1597" t="str">
        <f t="shared" si="822"/>
        <v>No toma estatinas</v>
      </c>
      <c r="BO1597">
        <v>0</v>
      </c>
      <c r="BP1597" t="str">
        <f t="shared" si="823"/>
        <v>Sano</v>
      </c>
      <c r="BQ1597">
        <v>0</v>
      </c>
      <c r="BR1597" t="str">
        <f t="shared" si="824"/>
        <v>Sano</v>
      </c>
    </row>
    <row r="1598" spans="1:70" x14ac:dyDescent="0.25">
      <c r="A1598" t="s">
        <v>1598</v>
      </c>
      <c r="B1598">
        <v>80</v>
      </c>
      <c r="C1598" t="str">
        <f t="shared" si="795"/>
        <v>Adulto Mayor</v>
      </c>
      <c r="D1598" t="s">
        <v>1</v>
      </c>
      <c r="E1598">
        <v>39.299999999999997</v>
      </c>
      <c r="F1598" t="str">
        <f t="shared" si="796"/>
        <v>Obesidad II</v>
      </c>
      <c r="G1598">
        <v>1</v>
      </c>
      <c r="H1598" t="str">
        <f t="shared" si="797"/>
        <v>Tiene herencia</v>
      </c>
      <c r="I1598">
        <v>147</v>
      </c>
      <c r="J1598">
        <v>106</v>
      </c>
      <c r="K1598">
        <v>82</v>
      </c>
      <c r="L1598" t="str">
        <f t="shared" si="798"/>
        <v>Normal</v>
      </c>
      <c r="M1598">
        <v>28</v>
      </c>
      <c r="N1598" t="str">
        <f t="shared" si="799"/>
        <v>Reducida</v>
      </c>
      <c r="O1598">
        <v>2</v>
      </c>
      <c r="P1598" t="str">
        <f t="shared" si="800"/>
        <v>Ligera limitaciones</v>
      </c>
      <c r="Q1598">
        <v>1</v>
      </c>
      <c r="R1598" t="str">
        <f t="shared" si="801"/>
        <v>Tiene cetoacidosis</v>
      </c>
      <c r="S1598">
        <v>1</v>
      </c>
      <c r="T1598" t="str">
        <f t="shared" si="802"/>
        <v>Tiene Insuficiencia</v>
      </c>
      <c r="U1598">
        <v>1</v>
      </c>
      <c r="V1598" t="str">
        <f t="shared" si="803"/>
        <v>Hipertenso</v>
      </c>
      <c r="W1598">
        <v>2.2000000000000002</v>
      </c>
      <c r="X1598" t="str">
        <f t="shared" si="792"/>
        <v>Alto</v>
      </c>
      <c r="Y1598">
        <v>91</v>
      </c>
      <c r="Z1598" t="str">
        <f t="shared" si="793"/>
        <v>Elevado</v>
      </c>
      <c r="AA1598">
        <v>45</v>
      </c>
      <c r="AB1598" t="str">
        <f t="shared" si="804"/>
        <v>Funcion disminuida moderada</v>
      </c>
      <c r="AC1598">
        <v>647</v>
      </c>
      <c r="AD1598" t="str">
        <f t="shared" si="805"/>
        <v>Proteinuria</v>
      </c>
      <c r="AE1598">
        <v>517</v>
      </c>
      <c r="AF1598" t="str">
        <f t="shared" si="806"/>
        <v>Macroalbuminuria</v>
      </c>
      <c r="AG1598">
        <v>666</v>
      </c>
      <c r="AH1598" t="str">
        <f t="shared" si="807"/>
        <v>Poliuria</v>
      </c>
      <c r="AI1598">
        <v>1</v>
      </c>
      <c r="AJ1598" t="str">
        <f t="shared" si="808"/>
        <v>Diabetico</v>
      </c>
      <c r="AK1598">
        <v>194</v>
      </c>
      <c r="AL1598" t="str">
        <f t="shared" si="809"/>
        <v>Diabetes</v>
      </c>
      <c r="AM1598">
        <v>7.8</v>
      </c>
      <c r="AN1598" t="str">
        <f t="shared" si="810"/>
        <v>Diabetes</v>
      </c>
      <c r="AO1598">
        <v>295</v>
      </c>
      <c r="AP1598" t="str">
        <f t="shared" si="811"/>
        <v>Riesgo</v>
      </c>
      <c r="AQ1598">
        <v>210</v>
      </c>
      <c r="AR1598" t="str">
        <f t="shared" si="812"/>
        <v>Muy alto</v>
      </c>
      <c r="AS1598">
        <v>34</v>
      </c>
      <c r="AT1598" t="str">
        <f t="shared" si="813"/>
        <v>Bajo</v>
      </c>
      <c r="AU1598">
        <v>244</v>
      </c>
      <c r="AV1598" t="str">
        <f t="shared" si="814"/>
        <v>Alto</v>
      </c>
      <c r="AW1598">
        <v>129</v>
      </c>
      <c r="AX1598" t="str">
        <f t="shared" si="815"/>
        <v>Bajo</v>
      </c>
      <c r="AY1598">
        <v>6.1</v>
      </c>
      <c r="AZ1598" t="str">
        <f t="shared" si="816"/>
        <v>Alto</v>
      </c>
      <c r="BA1598">
        <v>7.5</v>
      </c>
      <c r="BB1598" t="str">
        <f t="shared" si="794"/>
        <v>Baja</v>
      </c>
      <c r="BC1598">
        <v>8.8000000000000007</v>
      </c>
      <c r="BD1598" t="str">
        <f t="shared" si="817"/>
        <v>Normal</v>
      </c>
      <c r="BE1598">
        <v>6.3</v>
      </c>
      <c r="BF1598" t="str">
        <f t="shared" si="818"/>
        <v>Alto</v>
      </c>
      <c r="BG1598">
        <v>1</v>
      </c>
      <c r="BH1598" t="str">
        <f t="shared" si="819"/>
        <v>Toma ECA</v>
      </c>
      <c r="BI1598">
        <v>1</v>
      </c>
      <c r="BJ1598" t="str">
        <f t="shared" si="820"/>
        <v>Toma ARB</v>
      </c>
      <c r="BK1598">
        <v>1</v>
      </c>
      <c r="BL1598" t="str">
        <f t="shared" si="821"/>
        <v>Toma diureticos</v>
      </c>
      <c r="BM1598">
        <v>1</v>
      </c>
      <c r="BN1598" t="str">
        <f t="shared" si="822"/>
        <v>Toma estatinas</v>
      </c>
      <c r="BO1598">
        <v>1</v>
      </c>
      <c r="BP1598" t="str">
        <f t="shared" si="823"/>
        <v>Enfermedad renal</v>
      </c>
      <c r="BQ1598">
        <v>1</v>
      </c>
      <c r="BR1598" t="str">
        <f t="shared" si="824"/>
        <v>Enfermedad cardiovascular</v>
      </c>
    </row>
    <row r="1599" spans="1:70" x14ac:dyDescent="0.25">
      <c r="A1599" t="s">
        <v>1599</v>
      </c>
      <c r="B1599">
        <v>66</v>
      </c>
      <c r="C1599" t="str">
        <f t="shared" si="795"/>
        <v>Adulto Mayor</v>
      </c>
      <c r="D1599" t="s">
        <v>1</v>
      </c>
      <c r="E1599">
        <v>32.299999999999997</v>
      </c>
      <c r="F1599" t="str">
        <f t="shared" si="796"/>
        <v>Obesidad I</v>
      </c>
      <c r="G1599">
        <v>1</v>
      </c>
      <c r="H1599" t="str">
        <f t="shared" si="797"/>
        <v>Tiene herencia</v>
      </c>
      <c r="I1599">
        <v>177</v>
      </c>
      <c r="J1599">
        <v>104</v>
      </c>
      <c r="K1599">
        <v>101</v>
      </c>
      <c r="L1599" t="str">
        <f t="shared" si="798"/>
        <v>Taquicardia</v>
      </c>
      <c r="M1599">
        <v>29</v>
      </c>
      <c r="N1599" t="str">
        <f t="shared" si="799"/>
        <v>Reducida</v>
      </c>
      <c r="O1599">
        <v>2</v>
      </c>
      <c r="P1599" t="str">
        <f t="shared" si="800"/>
        <v>Ligera limitaciones</v>
      </c>
      <c r="Q1599">
        <v>1</v>
      </c>
      <c r="R1599" t="str">
        <f t="shared" si="801"/>
        <v>Tiene cetoacidosis</v>
      </c>
      <c r="S1599">
        <v>0</v>
      </c>
      <c r="T1599" t="str">
        <f t="shared" si="802"/>
        <v>No tiene Insuficiencia</v>
      </c>
      <c r="U1599">
        <v>1</v>
      </c>
      <c r="V1599" t="str">
        <f t="shared" si="803"/>
        <v>Hipertenso</v>
      </c>
      <c r="W1599">
        <v>3.8</v>
      </c>
      <c r="X1599" t="str">
        <f t="shared" si="792"/>
        <v>Alto</v>
      </c>
      <c r="Y1599">
        <v>65</v>
      </c>
      <c r="Z1599" t="str">
        <f t="shared" si="793"/>
        <v>Elevado</v>
      </c>
      <c r="AA1599">
        <v>24</v>
      </c>
      <c r="AB1599" t="str">
        <f t="shared" si="804"/>
        <v>Dismucion grave</v>
      </c>
      <c r="AC1599">
        <v>527</v>
      </c>
      <c r="AD1599" t="str">
        <f t="shared" si="805"/>
        <v>Proteinuria</v>
      </c>
      <c r="AE1599">
        <v>421</v>
      </c>
      <c r="AF1599" t="str">
        <f t="shared" si="806"/>
        <v>Macroalbuminuria</v>
      </c>
      <c r="AG1599">
        <v>557</v>
      </c>
      <c r="AH1599" t="str">
        <f t="shared" si="807"/>
        <v>Poliuria</v>
      </c>
      <c r="AI1599">
        <v>1</v>
      </c>
      <c r="AJ1599" t="str">
        <f t="shared" si="808"/>
        <v>Diabetico</v>
      </c>
      <c r="AK1599">
        <v>139</v>
      </c>
      <c r="AL1599" t="str">
        <f t="shared" si="809"/>
        <v>Diabetes</v>
      </c>
      <c r="AM1599">
        <v>7.7</v>
      </c>
      <c r="AN1599" t="str">
        <f t="shared" si="810"/>
        <v>Diabetes</v>
      </c>
      <c r="AO1599">
        <v>204</v>
      </c>
      <c r="AP1599" t="str">
        <f t="shared" si="811"/>
        <v>Alto</v>
      </c>
      <c r="AQ1599">
        <v>218</v>
      </c>
      <c r="AR1599" t="str">
        <f t="shared" si="812"/>
        <v>Muy alto</v>
      </c>
      <c r="AS1599">
        <v>34</v>
      </c>
      <c r="AT1599" t="str">
        <f t="shared" si="813"/>
        <v>Bajo</v>
      </c>
      <c r="AU1599">
        <v>368</v>
      </c>
      <c r="AV1599" t="str">
        <f t="shared" si="814"/>
        <v>Alto</v>
      </c>
      <c r="AW1599">
        <v>133</v>
      </c>
      <c r="AX1599" t="str">
        <f t="shared" si="815"/>
        <v>Bajo</v>
      </c>
      <c r="AY1599">
        <v>5.6</v>
      </c>
      <c r="AZ1599" t="str">
        <f t="shared" si="816"/>
        <v>Alto</v>
      </c>
      <c r="BA1599">
        <v>9</v>
      </c>
      <c r="BB1599" t="str">
        <f t="shared" si="794"/>
        <v>Baja</v>
      </c>
      <c r="BC1599">
        <v>7.8</v>
      </c>
      <c r="BD1599" t="str">
        <f t="shared" si="817"/>
        <v>Bajo</v>
      </c>
      <c r="BE1599">
        <v>7.1</v>
      </c>
      <c r="BF1599" t="str">
        <f t="shared" si="818"/>
        <v>Alto</v>
      </c>
      <c r="BG1599">
        <v>1</v>
      </c>
      <c r="BH1599" t="str">
        <f t="shared" si="819"/>
        <v>Toma ECA</v>
      </c>
      <c r="BI1599">
        <v>1</v>
      </c>
      <c r="BJ1599" t="str">
        <f t="shared" si="820"/>
        <v>Toma ARB</v>
      </c>
      <c r="BK1599">
        <v>1</v>
      </c>
      <c r="BL1599" t="str">
        <f t="shared" si="821"/>
        <v>Toma diureticos</v>
      </c>
      <c r="BM1599">
        <v>1</v>
      </c>
      <c r="BN1599" t="str">
        <f t="shared" si="822"/>
        <v>Toma estatinas</v>
      </c>
      <c r="BO1599">
        <v>1</v>
      </c>
      <c r="BP1599" t="str">
        <f t="shared" si="823"/>
        <v>Enfermedad renal</v>
      </c>
      <c r="BQ1599">
        <v>1</v>
      </c>
      <c r="BR1599" t="str">
        <f t="shared" si="824"/>
        <v>Enfermedad cardiovascular</v>
      </c>
    </row>
    <row r="1600" spans="1:70" x14ac:dyDescent="0.25">
      <c r="A1600" t="s">
        <v>1600</v>
      </c>
      <c r="B1600">
        <v>58</v>
      </c>
      <c r="C1600" t="str">
        <f t="shared" si="795"/>
        <v>Adulto</v>
      </c>
      <c r="D1600" t="s">
        <v>1</v>
      </c>
      <c r="E1600">
        <v>38.1</v>
      </c>
      <c r="F1600" t="str">
        <f t="shared" si="796"/>
        <v>Obesidad II</v>
      </c>
      <c r="G1600">
        <v>1</v>
      </c>
      <c r="H1600" t="str">
        <f t="shared" si="797"/>
        <v>Tiene herencia</v>
      </c>
      <c r="I1600">
        <v>158</v>
      </c>
      <c r="J1600">
        <v>104</v>
      </c>
      <c r="K1600">
        <v>105</v>
      </c>
      <c r="L1600" t="str">
        <f t="shared" si="798"/>
        <v>Taquicardia</v>
      </c>
      <c r="M1600">
        <v>39</v>
      </c>
      <c r="N1600" t="str">
        <f t="shared" si="799"/>
        <v>Reducida</v>
      </c>
      <c r="O1600">
        <v>2</v>
      </c>
      <c r="P1600" t="str">
        <f t="shared" si="800"/>
        <v>Ligera limitaciones</v>
      </c>
      <c r="Q1600">
        <v>1</v>
      </c>
      <c r="R1600" t="str">
        <f t="shared" si="801"/>
        <v>Tiene cetoacidosis</v>
      </c>
      <c r="S1600">
        <v>0</v>
      </c>
      <c r="T1600" t="str">
        <f t="shared" si="802"/>
        <v>No tiene Insuficiencia</v>
      </c>
      <c r="U1600">
        <v>1</v>
      </c>
      <c r="V1600" t="str">
        <f t="shared" si="803"/>
        <v>Hipertenso</v>
      </c>
      <c r="W1600">
        <v>2.7</v>
      </c>
      <c r="X1600" t="str">
        <f t="shared" si="792"/>
        <v>Alto</v>
      </c>
      <c r="Y1600">
        <v>86</v>
      </c>
      <c r="Z1600" t="str">
        <f t="shared" si="793"/>
        <v>Elevado</v>
      </c>
      <c r="AA1600">
        <v>50</v>
      </c>
      <c r="AB1600" t="str">
        <f t="shared" si="804"/>
        <v>Funcion disminuida moderada</v>
      </c>
      <c r="AC1600">
        <v>1961</v>
      </c>
      <c r="AD1600" t="str">
        <f t="shared" si="805"/>
        <v>Proteinuria</v>
      </c>
      <c r="AE1600">
        <v>1764</v>
      </c>
      <c r="AF1600" t="str">
        <f t="shared" si="806"/>
        <v>Macroalbuminuria</v>
      </c>
      <c r="AG1600">
        <v>598</v>
      </c>
      <c r="AH1600" t="str">
        <f t="shared" si="807"/>
        <v>Poliuria</v>
      </c>
      <c r="AI1600">
        <v>1</v>
      </c>
      <c r="AJ1600" t="str">
        <f t="shared" si="808"/>
        <v>Diabetico</v>
      </c>
      <c r="AK1600">
        <v>152</v>
      </c>
      <c r="AL1600" t="str">
        <f t="shared" si="809"/>
        <v>Diabetes</v>
      </c>
      <c r="AM1600">
        <v>9</v>
      </c>
      <c r="AN1600" t="str">
        <f t="shared" si="810"/>
        <v>Diabetes</v>
      </c>
      <c r="AO1600">
        <v>240</v>
      </c>
      <c r="AP1600" t="str">
        <f t="shared" si="811"/>
        <v>Riesgo</v>
      </c>
      <c r="AQ1600">
        <v>201</v>
      </c>
      <c r="AR1600" t="str">
        <f t="shared" si="812"/>
        <v>Muy alto</v>
      </c>
      <c r="AS1600">
        <v>28</v>
      </c>
      <c r="AT1600" t="str">
        <f t="shared" si="813"/>
        <v>Bajo</v>
      </c>
      <c r="AU1600">
        <v>413</v>
      </c>
      <c r="AV1600" t="str">
        <f t="shared" si="814"/>
        <v>Alto</v>
      </c>
      <c r="AW1600">
        <v>136</v>
      </c>
      <c r="AX1600" t="str">
        <f t="shared" si="815"/>
        <v>Normal</v>
      </c>
      <c r="AY1600">
        <v>5.2</v>
      </c>
      <c r="AZ1600" t="str">
        <f t="shared" si="816"/>
        <v>Alto</v>
      </c>
      <c r="BA1600">
        <v>10.6</v>
      </c>
      <c r="BB1600" t="str">
        <f t="shared" si="794"/>
        <v>Baja</v>
      </c>
      <c r="BC1600">
        <v>7.6</v>
      </c>
      <c r="BD1600" t="str">
        <f t="shared" si="817"/>
        <v>Bajo</v>
      </c>
      <c r="BE1600">
        <v>4.5999999999999996</v>
      </c>
      <c r="BF1600" t="str">
        <f t="shared" si="818"/>
        <v>Alto</v>
      </c>
      <c r="BG1600">
        <v>1</v>
      </c>
      <c r="BH1600" t="str">
        <f t="shared" si="819"/>
        <v>Toma ECA</v>
      </c>
      <c r="BI1600">
        <v>1</v>
      </c>
      <c r="BJ1600" t="str">
        <f t="shared" si="820"/>
        <v>Toma ARB</v>
      </c>
      <c r="BK1600">
        <v>0</v>
      </c>
      <c r="BL1600" t="str">
        <f t="shared" si="821"/>
        <v>No toma diureticos</v>
      </c>
      <c r="BM1600">
        <v>1</v>
      </c>
      <c r="BN1600" t="str">
        <f t="shared" si="822"/>
        <v>Toma estatinas</v>
      </c>
      <c r="BO1600">
        <v>1</v>
      </c>
      <c r="BP1600" t="str">
        <f t="shared" si="823"/>
        <v>Enfermedad renal</v>
      </c>
      <c r="BQ1600">
        <v>1</v>
      </c>
      <c r="BR1600" t="str">
        <f t="shared" si="824"/>
        <v>Enfermedad cardiovascular</v>
      </c>
    </row>
    <row r="1601" spans="1:70" x14ac:dyDescent="0.25">
      <c r="A1601" t="s">
        <v>1601</v>
      </c>
      <c r="B1601">
        <v>31</v>
      </c>
      <c r="C1601" t="str">
        <f t="shared" si="795"/>
        <v>Adulto</v>
      </c>
      <c r="D1601" t="s">
        <v>1</v>
      </c>
      <c r="E1601">
        <v>27</v>
      </c>
      <c r="F1601" t="str">
        <f t="shared" si="796"/>
        <v>Sobrepeso</v>
      </c>
      <c r="G1601">
        <v>0</v>
      </c>
      <c r="H1601" t="str">
        <f t="shared" si="797"/>
        <v>No tiene herencia</v>
      </c>
      <c r="I1601">
        <v>113</v>
      </c>
      <c r="J1601">
        <v>71</v>
      </c>
      <c r="K1601">
        <v>76</v>
      </c>
      <c r="L1601" t="str">
        <f t="shared" si="798"/>
        <v>Normal</v>
      </c>
      <c r="M1601">
        <v>63</v>
      </c>
      <c r="N1601" t="str">
        <f t="shared" si="799"/>
        <v>Normal</v>
      </c>
      <c r="O1601">
        <v>1</v>
      </c>
      <c r="P1601" t="str">
        <f t="shared" si="800"/>
        <v>Sin limitaciones</v>
      </c>
      <c r="Q1601">
        <v>0</v>
      </c>
      <c r="R1601" t="str">
        <f t="shared" si="801"/>
        <v>No tiene cetoacidosis</v>
      </c>
      <c r="S1601">
        <v>0</v>
      </c>
      <c r="T1601" t="str">
        <f t="shared" si="802"/>
        <v>No tiene Insuficiencia</v>
      </c>
      <c r="U1601">
        <v>1</v>
      </c>
      <c r="V1601" t="str">
        <f t="shared" si="803"/>
        <v>Hipertenso</v>
      </c>
      <c r="W1601">
        <v>0.8</v>
      </c>
      <c r="X1601" t="str">
        <f t="shared" si="792"/>
        <v>Normal</v>
      </c>
      <c r="Y1601">
        <v>38</v>
      </c>
      <c r="Z1601" t="str">
        <f t="shared" si="793"/>
        <v>Normal</v>
      </c>
      <c r="AA1601">
        <v>107</v>
      </c>
      <c r="AB1601" t="str">
        <f t="shared" si="804"/>
        <v>Normal</v>
      </c>
      <c r="AC1601">
        <v>13</v>
      </c>
      <c r="AD1601" t="str">
        <f t="shared" si="805"/>
        <v>Normal</v>
      </c>
      <c r="AE1601">
        <v>11</v>
      </c>
      <c r="AF1601" t="str">
        <f t="shared" si="806"/>
        <v>Normal</v>
      </c>
      <c r="AG1601">
        <v>2240</v>
      </c>
      <c r="AH1601" t="str">
        <f t="shared" si="807"/>
        <v>Poliuria</v>
      </c>
      <c r="AI1601">
        <v>1</v>
      </c>
      <c r="AJ1601" t="str">
        <f t="shared" si="808"/>
        <v>Diabetico</v>
      </c>
      <c r="AK1601">
        <v>100</v>
      </c>
      <c r="AL1601" t="str">
        <f t="shared" si="809"/>
        <v>Prediabetes</v>
      </c>
      <c r="AM1601">
        <v>5.5</v>
      </c>
      <c r="AN1601" t="str">
        <f t="shared" si="810"/>
        <v>Normal</v>
      </c>
      <c r="AO1601">
        <v>219</v>
      </c>
      <c r="AP1601" t="str">
        <f t="shared" si="811"/>
        <v>Alto</v>
      </c>
      <c r="AQ1601">
        <v>126</v>
      </c>
      <c r="AR1601" t="str">
        <f t="shared" si="812"/>
        <v>Casi normal</v>
      </c>
      <c r="AS1601">
        <v>64</v>
      </c>
      <c r="AT1601" t="str">
        <f t="shared" si="813"/>
        <v>Normal</v>
      </c>
      <c r="AU1601">
        <v>81</v>
      </c>
      <c r="AV1601" t="str">
        <f t="shared" si="814"/>
        <v>Normal</v>
      </c>
      <c r="AW1601">
        <v>142</v>
      </c>
      <c r="AX1601" t="str">
        <f t="shared" si="815"/>
        <v>Normal</v>
      </c>
      <c r="AY1601">
        <v>4.0999999999999996</v>
      </c>
      <c r="AZ1601" t="str">
        <f t="shared" si="816"/>
        <v>Normal</v>
      </c>
      <c r="BA1601">
        <v>13.9</v>
      </c>
      <c r="BB1601" t="str">
        <f t="shared" si="794"/>
        <v>Normal</v>
      </c>
      <c r="BC1601">
        <v>9.3000000000000007</v>
      </c>
      <c r="BD1601" t="str">
        <f t="shared" si="817"/>
        <v>Normal</v>
      </c>
      <c r="BE1601">
        <v>4.2</v>
      </c>
      <c r="BF1601" t="str">
        <f t="shared" si="818"/>
        <v>Normal</v>
      </c>
      <c r="BG1601">
        <v>0</v>
      </c>
      <c r="BH1601" t="str">
        <f t="shared" si="819"/>
        <v>No Toma ECA</v>
      </c>
      <c r="BI1601">
        <v>1</v>
      </c>
      <c r="BJ1601" t="str">
        <f t="shared" si="820"/>
        <v>Toma ARB</v>
      </c>
      <c r="BK1601">
        <v>0</v>
      </c>
      <c r="BL1601" t="str">
        <f t="shared" si="821"/>
        <v>No toma diureticos</v>
      </c>
      <c r="BM1601">
        <v>1</v>
      </c>
      <c r="BN1601" t="str">
        <f t="shared" si="822"/>
        <v>Toma estatinas</v>
      </c>
      <c r="BO1601">
        <v>0</v>
      </c>
      <c r="BP1601" t="str">
        <f t="shared" si="823"/>
        <v>Sano</v>
      </c>
      <c r="BQ1601">
        <v>0</v>
      </c>
      <c r="BR1601" t="str">
        <f t="shared" si="824"/>
        <v>Sano</v>
      </c>
    </row>
    <row r="1602" spans="1:70" x14ac:dyDescent="0.25">
      <c r="A1602" t="s">
        <v>1602</v>
      </c>
      <c r="B1602">
        <v>83</v>
      </c>
      <c r="C1602" t="str">
        <f t="shared" si="795"/>
        <v>Adulto Mayor</v>
      </c>
      <c r="D1602" t="s">
        <v>1</v>
      </c>
      <c r="E1602">
        <v>34.9</v>
      </c>
      <c r="F1602" t="str">
        <f t="shared" si="796"/>
        <v>Obesidad I</v>
      </c>
      <c r="G1602">
        <v>1</v>
      </c>
      <c r="H1602" t="str">
        <f t="shared" si="797"/>
        <v>Tiene herencia</v>
      </c>
      <c r="I1602">
        <v>155</v>
      </c>
      <c r="J1602">
        <v>105</v>
      </c>
      <c r="K1602">
        <v>82</v>
      </c>
      <c r="L1602" t="str">
        <f t="shared" si="798"/>
        <v>Normal</v>
      </c>
      <c r="M1602">
        <v>30</v>
      </c>
      <c r="N1602" t="str">
        <f t="shared" si="799"/>
        <v>Reducida</v>
      </c>
      <c r="O1602">
        <v>3</v>
      </c>
      <c r="P1602" t="str">
        <f t="shared" si="800"/>
        <v>Limitacion marcada</v>
      </c>
      <c r="Q1602">
        <v>0</v>
      </c>
      <c r="R1602" t="str">
        <f t="shared" si="801"/>
        <v>No tiene cetoacidosis</v>
      </c>
      <c r="S1602">
        <v>1</v>
      </c>
      <c r="T1602" t="str">
        <f t="shared" si="802"/>
        <v>Tiene Insuficiencia</v>
      </c>
      <c r="U1602">
        <v>1</v>
      </c>
      <c r="V1602" t="str">
        <f t="shared" si="803"/>
        <v>Hipertenso</v>
      </c>
      <c r="W1602">
        <v>4.4000000000000004</v>
      </c>
      <c r="X1602" t="str">
        <f t="shared" ref="X1602:X1665" si="825">IF(AND(D1602="M",W1602&gt;=0.7,W1602&lt;=1.2),"Normal",IF(AND(D1602="M",W1602&gt;=1.3),"Alto",IF(AND(D1602="F",W1602&gt;=0.5,W1602&lt;=1),"Normal",IF(AND(D1602="F",W1602&gt;1),"Alto",IF(AND(D1602="F",W1602&lt;0.5), "Bajo",IF(AND(D1602="M",W1602&lt;0.7),"Bajo","error"))))))</f>
        <v>Alto</v>
      </c>
      <c r="Y1602">
        <v>90</v>
      </c>
      <c r="Z1602" t="str">
        <f t="shared" ref="Z1602:Z1665" si="826">IF(AND(D1602="F",Y1602&gt;=17,Y1602&lt;=43),"Normal",IF(AND(D1602="F",Y1602&gt;43,Y1602&lt;100),"Elevado",IF(AND(D1602="M",Y1602&gt;=18,Y1602&lt;=55),"Normal",IF(AND(D1602="M",Y1602&gt;55,Y1602&lt;100),"Elevado",IF(AND(D1602="F",Y1602&gt;=100),"Riesgo",IF(AND(D1602="M",Y1602&gt;=100),"Riesgo","Bajo"))))))</f>
        <v>Elevado</v>
      </c>
      <c r="AA1602">
        <v>58</v>
      </c>
      <c r="AB1602" t="str">
        <f t="shared" si="804"/>
        <v>Funcion disminuida moderada</v>
      </c>
      <c r="AC1602">
        <v>1601</v>
      </c>
      <c r="AD1602" t="str">
        <f t="shared" si="805"/>
        <v>Proteinuria</v>
      </c>
      <c r="AE1602">
        <v>1120</v>
      </c>
      <c r="AF1602" t="str">
        <f t="shared" si="806"/>
        <v>Macroalbuminuria</v>
      </c>
      <c r="AG1602">
        <v>680</v>
      </c>
      <c r="AH1602" t="str">
        <f t="shared" si="807"/>
        <v>Poliuria</v>
      </c>
      <c r="AI1602">
        <v>1</v>
      </c>
      <c r="AJ1602" t="str">
        <f t="shared" si="808"/>
        <v>Diabetico</v>
      </c>
      <c r="AK1602">
        <v>174</v>
      </c>
      <c r="AL1602" t="str">
        <f t="shared" si="809"/>
        <v>Diabetes</v>
      </c>
      <c r="AM1602">
        <v>9.6</v>
      </c>
      <c r="AN1602" t="str">
        <f t="shared" si="810"/>
        <v>Diabetes</v>
      </c>
      <c r="AO1602">
        <v>241</v>
      </c>
      <c r="AP1602" t="str">
        <f t="shared" si="811"/>
        <v>Riesgo</v>
      </c>
      <c r="AQ1602">
        <v>191</v>
      </c>
      <c r="AR1602" t="str">
        <f t="shared" si="812"/>
        <v>Muy alto</v>
      </c>
      <c r="AS1602">
        <v>45</v>
      </c>
      <c r="AT1602" t="str">
        <f t="shared" si="813"/>
        <v>Bajo</v>
      </c>
      <c r="AU1602">
        <v>306</v>
      </c>
      <c r="AV1602" t="str">
        <f t="shared" si="814"/>
        <v>Alto</v>
      </c>
      <c r="AW1602">
        <v>129</v>
      </c>
      <c r="AX1602" t="str">
        <f t="shared" si="815"/>
        <v>Bajo</v>
      </c>
      <c r="AY1602">
        <v>5.0999999999999996</v>
      </c>
      <c r="AZ1602" t="str">
        <f t="shared" si="816"/>
        <v>Alto</v>
      </c>
      <c r="BA1602">
        <v>7.6</v>
      </c>
      <c r="BB1602" t="str">
        <f t="shared" ref="BB1602:BB1665" si="827">IF(AND(D1602="M",BA1602&gt;=13.5,BA1602&lt;=17.5),"Normal",IF(AND(D1602="M",BA1602&gt;17.5),"Alta",IF(AND(D1602="F",BA1602&gt;=12,BA1602&lt;=15.5),"Normal",IF(AND(D1602="F",BA1602&gt;15.5),"Alta","Baja"))))</f>
        <v>Baja</v>
      </c>
      <c r="BC1602">
        <v>8</v>
      </c>
      <c r="BD1602" t="str">
        <f t="shared" si="817"/>
        <v>Bajo</v>
      </c>
      <c r="BE1602">
        <v>5.9</v>
      </c>
      <c r="BF1602" t="str">
        <f t="shared" si="818"/>
        <v>Alto</v>
      </c>
      <c r="BG1602">
        <v>0</v>
      </c>
      <c r="BH1602" t="str">
        <f t="shared" si="819"/>
        <v>No Toma ECA</v>
      </c>
      <c r="BI1602">
        <v>0</v>
      </c>
      <c r="BJ1602" t="str">
        <f t="shared" si="820"/>
        <v>No toma ARB</v>
      </c>
      <c r="BK1602">
        <v>0</v>
      </c>
      <c r="BL1602" t="str">
        <f t="shared" si="821"/>
        <v>No toma diureticos</v>
      </c>
      <c r="BM1602">
        <v>1</v>
      </c>
      <c r="BN1602" t="str">
        <f t="shared" si="822"/>
        <v>Toma estatinas</v>
      </c>
      <c r="BO1602">
        <v>1</v>
      </c>
      <c r="BP1602" t="str">
        <f t="shared" si="823"/>
        <v>Enfermedad renal</v>
      </c>
      <c r="BQ1602">
        <v>1</v>
      </c>
      <c r="BR1602" t="str">
        <f t="shared" si="824"/>
        <v>Enfermedad cardiovascular</v>
      </c>
    </row>
    <row r="1603" spans="1:70" x14ac:dyDescent="0.25">
      <c r="A1603" t="s">
        <v>1603</v>
      </c>
      <c r="B1603">
        <v>70</v>
      </c>
      <c r="C1603" t="str">
        <f t="shared" ref="C1603:C1666" si="828">IF(AND(B1603&gt;=14,B1603&lt;=26),"Joven",IF(AND(B1603&gt;=27,B1603&lt;=59),"Adulto",IF(B1603&gt;=60,"Adulto Mayor","Niño")))</f>
        <v>Adulto Mayor</v>
      </c>
      <c r="D1603" t="s">
        <v>1</v>
      </c>
      <c r="E1603">
        <v>23.6</v>
      </c>
      <c r="F1603" t="str">
        <f t="shared" ref="F1603:F1666" si="829">IF(E1603&lt;18.5,"Bajo peso",IF(AND(E1603&gt;=18.5,E1603&lt;=24.9),"Peso Normal",IF(AND(E1603&gt;=25,E1603&lt;=29.9),"Sobrepeso",IF(AND(E1603&gt;=30,E1603&lt;=34.9),"Obesidad I",IF(AND(E1603&gt;=35,E1603&lt;=39.9),"Obesidad II","Obesidad III")))))</f>
        <v>Peso Normal</v>
      </c>
      <c r="G1603">
        <v>0</v>
      </c>
      <c r="H1603" t="str">
        <f t="shared" ref="H1603:H1666" si="830">IF(G1603=1,"Tiene herencia","No tiene herencia")</f>
        <v>No tiene herencia</v>
      </c>
      <c r="I1603">
        <v>131</v>
      </c>
      <c r="J1603">
        <v>70</v>
      </c>
      <c r="K1603">
        <v>85</v>
      </c>
      <c r="L1603" t="str">
        <f t="shared" ref="L1603:L1666" si="831">IF(AND(K1603&gt;=60,K1603&lt;=100),"Normal",IF(K1603&gt;100,"Taquicardia","Bradicardia"))</f>
        <v>Normal</v>
      </c>
      <c r="M1603">
        <v>51</v>
      </c>
      <c r="N1603" t="str">
        <f t="shared" ref="N1603:N1666" si="832">IF(M1603&gt;=50,"Normal",IF(AND(M1603&gt;=41,M1603&lt;=49),"Intermedia","Reducida"))</f>
        <v>Normal</v>
      </c>
      <c r="O1603">
        <v>2</v>
      </c>
      <c r="P1603" t="str">
        <f t="shared" ref="P1603:P1666" si="833">IF(O1603=1,"Sin limitaciones",IF(O1603=2,"Ligera limitaciones",IF(O1603=3,"Limitacion marcada","Incapacidad")))</f>
        <v>Ligera limitaciones</v>
      </c>
      <c r="Q1603">
        <v>0</v>
      </c>
      <c r="R1603" t="str">
        <f t="shared" ref="R1603:R1666" si="834">IF(Q1603=1,"Tiene cetoacidosis","No tiene cetoacidosis")</f>
        <v>No tiene cetoacidosis</v>
      </c>
      <c r="S1603">
        <v>0</v>
      </c>
      <c r="T1603" t="str">
        <f t="shared" ref="T1603:T1666" si="835">IF(S1603=1,"Tiene Insuficiencia","No tiene Insuficiencia")</f>
        <v>No tiene Insuficiencia</v>
      </c>
      <c r="U1603">
        <v>0</v>
      </c>
      <c r="V1603" t="str">
        <f t="shared" ref="V1603:V1666" si="836">IF(U1603=1,"Hipertenso","Normotenso")</f>
        <v>Normotenso</v>
      </c>
      <c r="W1603">
        <v>0.8</v>
      </c>
      <c r="X1603" t="str">
        <f t="shared" si="825"/>
        <v>Normal</v>
      </c>
      <c r="Y1603">
        <v>34</v>
      </c>
      <c r="Z1603" t="str">
        <f t="shared" si="826"/>
        <v>Normal</v>
      </c>
      <c r="AA1603">
        <v>95</v>
      </c>
      <c r="AB1603" t="str">
        <f t="shared" ref="AB1603:AB1666" si="837">IF(AA1603&gt;90,"Normal",IF(AND(AA1603&gt;=60,AA1603&lt;=90),"Funcion disminuida",IF(AND(AA1603&gt;=30,AA1603&lt;=59),"Funcion disminuida moderada",IF(AND(AA1603&gt;=15,AA1603&lt;=29),"Dismucion grave",IF(AA1603&lt;15,"Fallo renal","error")))))</f>
        <v>Normal</v>
      </c>
      <c r="AC1603">
        <v>14</v>
      </c>
      <c r="AD1603" t="str">
        <f t="shared" ref="AD1603:AD1666" si="838">IF(AC1603&lt;30,"Normal",IF(AND(AC1603&lt;=30,AC1603&lt;=300),"Microalbuminuria","Proteinuria"))</f>
        <v>Normal</v>
      </c>
      <c r="AE1603">
        <v>11</v>
      </c>
      <c r="AF1603" t="str">
        <f t="shared" ref="AF1603:AF1666" si="839">IF(AE1603&lt;30,"Normal",IF(AND(AE1603&gt;=30,AE1603&lt;=300),"Microalbuminuria","Macroalbuminuria"))</f>
        <v>Normal</v>
      </c>
      <c r="AG1603">
        <v>1246</v>
      </c>
      <c r="AH1603" t="str">
        <f t="shared" ref="AH1603:AH1666" si="840">IF(AND(AG1603&gt;=0,AG1603&lt;=49),"Anuria",IF(AND(AG1603&gt;=50,AG1603&lt;=499),"Oliguria",IF(AND(AG1603&gt;=500,AG1603&lt;=3500),"Poliuria")))</f>
        <v>Poliuria</v>
      </c>
      <c r="AI1603">
        <v>1</v>
      </c>
      <c r="AJ1603" t="str">
        <f t="shared" ref="AJ1603:AJ1666" si="841">IF(AI1603=1,"Diabetico","No Diabetico")</f>
        <v>Diabetico</v>
      </c>
      <c r="AK1603">
        <v>107</v>
      </c>
      <c r="AL1603" t="str">
        <f t="shared" ref="AL1603:AL1666" si="842">IF(AK1603&lt;100,"Normal",IF(AND(AK1603&gt;=100,AK1603&lt;=125),"Prediabetes","Diabetes"))</f>
        <v>Prediabetes</v>
      </c>
      <c r="AM1603">
        <v>6.4</v>
      </c>
      <c r="AN1603" t="str">
        <f t="shared" ref="AN1603:AN1666" si="843">IF(AM1603&lt;5.7,"Normal",IF(AND(AM1603&gt;=5.7,AM1603&lt;=6.4),"Prediabetes","Diabetes"))</f>
        <v>Prediabetes</v>
      </c>
      <c r="AO1603">
        <v>171</v>
      </c>
      <c r="AP1603" t="str">
        <f t="shared" ref="AP1603:AP1666" si="844">IF(AO1603&lt;200,"Normal",IF(AND(AO1603&gt;=200,AO1603&lt;=239),"Alto","Riesgo"))</f>
        <v>Normal</v>
      </c>
      <c r="AQ1603">
        <v>96</v>
      </c>
      <c r="AR1603" t="str">
        <f t="shared" ref="AR1603:AR1666" si="845">IF(AQ1603&lt;100,"Normal",IF(AND(AQ1603&gt;=100,AQ1603&lt;=129),"Casi normal",IF(AND(AQ1603&gt;=130,AQ1603&lt;=159),"Limite alto",IF(AND(AQ1603&gt;=160,AQ1603&lt;=189),"Alto",IF(AQ1603&gt;=190,"Muy alto")))))</f>
        <v>Normal</v>
      </c>
      <c r="AS1603">
        <v>70</v>
      </c>
      <c r="AT1603" t="str">
        <f t="shared" ref="AT1603:AT1666" si="846">IF(AS1603&gt;=60,"Normal","Bajo")</f>
        <v>Normal</v>
      </c>
      <c r="AU1603">
        <v>110</v>
      </c>
      <c r="AV1603" t="str">
        <f t="shared" ref="AV1603:AV1666" si="847">IF(AU1603&lt;=150,"Normal","Alto")</f>
        <v>Normal</v>
      </c>
      <c r="AW1603">
        <v>145</v>
      </c>
      <c r="AX1603" t="str">
        <f t="shared" ref="AX1603:AX1666" si="848">IF(AND(AW1603&gt;=135,AW1603&lt;=145),"Normal",IF(AW1603&gt;145,"Alto","Bajo"))</f>
        <v>Normal</v>
      </c>
      <c r="AY1603">
        <v>4.8</v>
      </c>
      <c r="AZ1603" t="str">
        <f t="shared" ref="AZ1603:AZ1666" si="849">IF(AND(AY1603&gt;=3.5,AY1603&lt;=5),"Normal",IF(AY1603&gt;5,"Alto","Bajo"))</f>
        <v>Normal</v>
      </c>
      <c r="BA1603">
        <v>14.6</v>
      </c>
      <c r="BB1603" t="str">
        <f t="shared" si="827"/>
        <v>Normal</v>
      </c>
      <c r="BC1603">
        <v>9.9</v>
      </c>
      <c r="BD1603" t="str">
        <f t="shared" ref="BD1603:BD1666" si="850">IF(AND(BC1603&gt;=8.5,BC1603&lt;=10.5),"Normal",IF(BC1603&gt;10.5,"Alto","Bajo"))</f>
        <v>Normal</v>
      </c>
      <c r="BE1603">
        <v>3.7</v>
      </c>
      <c r="BF1603" t="str">
        <f t="shared" ref="BF1603:BF1666" si="851">IF(AND(BE1603&gt;=2.5,BE1603&lt;=4.5),"Normal",IF(BE1603&gt;4.5,"Alto","Bajo"))</f>
        <v>Normal</v>
      </c>
      <c r="BG1603">
        <v>1</v>
      </c>
      <c r="BH1603" t="str">
        <f t="shared" ref="BH1603:BH1666" si="852">IF(BG1603=1,"Toma ECA","No Toma ECA")</f>
        <v>Toma ECA</v>
      </c>
      <c r="BI1603">
        <v>0</v>
      </c>
      <c r="BJ1603" t="str">
        <f t="shared" ref="BJ1603:BJ1666" si="853">IF(BI1603=1,"Toma ARB","No toma ARB")</f>
        <v>No toma ARB</v>
      </c>
      <c r="BK1603">
        <v>1</v>
      </c>
      <c r="BL1603" t="str">
        <f t="shared" ref="BL1603:BL1666" si="854">IF(BK1603=1,"Toma diureticos","No toma diureticos")</f>
        <v>Toma diureticos</v>
      </c>
      <c r="BM1603">
        <v>1</v>
      </c>
      <c r="BN1603" t="str">
        <f t="shared" ref="BN1603:BN1666" si="855">IF(BM1603=1,"Toma estatinas","No toma estatinas")</f>
        <v>Toma estatinas</v>
      </c>
      <c r="BO1603">
        <v>0</v>
      </c>
      <c r="BP1603" t="str">
        <f t="shared" ref="BP1603:BP1666" si="856">IF(BO1603=1,"Enfermedad renal","Sano")</f>
        <v>Sano</v>
      </c>
      <c r="BQ1603">
        <v>1</v>
      </c>
      <c r="BR1603" t="str">
        <f t="shared" ref="BR1603:BR1666" si="857">IF(BQ1603=1,"Enfermedad cardiovascular","Sano")</f>
        <v>Enfermedad cardiovascular</v>
      </c>
    </row>
    <row r="1604" spans="1:70" x14ac:dyDescent="0.25">
      <c r="A1604" t="s">
        <v>1604</v>
      </c>
      <c r="B1604">
        <v>55</v>
      </c>
      <c r="C1604" t="str">
        <f t="shared" si="828"/>
        <v>Adulto</v>
      </c>
      <c r="D1604" t="s">
        <v>1</v>
      </c>
      <c r="E1604">
        <v>26.9</v>
      </c>
      <c r="F1604" t="str">
        <f t="shared" si="829"/>
        <v>Sobrepeso</v>
      </c>
      <c r="G1604">
        <v>0</v>
      </c>
      <c r="H1604" t="str">
        <f t="shared" si="830"/>
        <v>No tiene herencia</v>
      </c>
      <c r="I1604">
        <v>108</v>
      </c>
      <c r="J1604">
        <v>75</v>
      </c>
      <c r="K1604">
        <v>78</v>
      </c>
      <c r="L1604" t="str">
        <f t="shared" si="831"/>
        <v>Normal</v>
      </c>
      <c r="M1604">
        <v>66</v>
      </c>
      <c r="N1604" t="str">
        <f t="shared" si="832"/>
        <v>Normal</v>
      </c>
      <c r="O1604">
        <v>1</v>
      </c>
      <c r="P1604" t="str">
        <f t="shared" si="833"/>
        <v>Sin limitaciones</v>
      </c>
      <c r="Q1604">
        <v>0</v>
      </c>
      <c r="R1604" t="str">
        <f t="shared" si="834"/>
        <v>No tiene cetoacidosis</v>
      </c>
      <c r="S1604">
        <v>0</v>
      </c>
      <c r="T1604" t="str">
        <f t="shared" si="835"/>
        <v>No tiene Insuficiencia</v>
      </c>
      <c r="U1604">
        <v>0</v>
      </c>
      <c r="V1604" t="str">
        <f t="shared" si="836"/>
        <v>Normotenso</v>
      </c>
      <c r="W1604">
        <v>0.8</v>
      </c>
      <c r="X1604" t="str">
        <f t="shared" si="825"/>
        <v>Normal</v>
      </c>
      <c r="Y1604">
        <v>17</v>
      </c>
      <c r="Z1604" t="str">
        <f t="shared" si="826"/>
        <v>Bajo</v>
      </c>
      <c r="AA1604">
        <v>73</v>
      </c>
      <c r="AB1604" t="str">
        <f t="shared" si="837"/>
        <v>Funcion disminuida</v>
      </c>
      <c r="AC1604">
        <v>13</v>
      </c>
      <c r="AD1604" t="str">
        <f t="shared" si="838"/>
        <v>Normal</v>
      </c>
      <c r="AE1604">
        <v>10</v>
      </c>
      <c r="AF1604" t="str">
        <f t="shared" si="839"/>
        <v>Normal</v>
      </c>
      <c r="AG1604">
        <v>1517</v>
      </c>
      <c r="AH1604" t="str">
        <f t="shared" si="840"/>
        <v>Poliuria</v>
      </c>
      <c r="AI1604">
        <v>0</v>
      </c>
      <c r="AJ1604" t="str">
        <f t="shared" si="841"/>
        <v>No Diabetico</v>
      </c>
      <c r="AK1604">
        <v>88</v>
      </c>
      <c r="AL1604" t="str">
        <f t="shared" si="842"/>
        <v>Normal</v>
      </c>
      <c r="AM1604">
        <v>5.7</v>
      </c>
      <c r="AN1604" t="str">
        <f t="shared" si="843"/>
        <v>Prediabetes</v>
      </c>
      <c r="AO1604">
        <v>156</v>
      </c>
      <c r="AP1604" t="str">
        <f t="shared" si="844"/>
        <v>Normal</v>
      </c>
      <c r="AQ1604">
        <v>107</v>
      </c>
      <c r="AR1604" t="str">
        <f t="shared" si="845"/>
        <v>Casi normal</v>
      </c>
      <c r="AS1604">
        <v>41</v>
      </c>
      <c r="AT1604" t="str">
        <f t="shared" si="846"/>
        <v>Bajo</v>
      </c>
      <c r="AU1604">
        <v>144</v>
      </c>
      <c r="AV1604" t="str">
        <f t="shared" si="847"/>
        <v>Normal</v>
      </c>
      <c r="AW1604">
        <v>139</v>
      </c>
      <c r="AX1604" t="str">
        <f t="shared" si="848"/>
        <v>Normal</v>
      </c>
      <c r="AY1604">
        <v>4.3</v>
      </c>
      <c r="AZ1604" t="str">
        <f t="shared" si="849"/>
        <v>Normal</v>
      </c>
      <c r="BA1604">
        <v>16</v>
      </c>
      <c r="BB1604" t="str">
        <f t="shared" si="827"/>
        <v>Normal</v>
      </c>
      <c r="BC1604">
        <v>10.1</v>
      </c>
      <c r="BD1604" t="str">
        <f t="shared" si="850"/>
        <v>Normal</v>
      </c>
      <c r="BE1604">
        <v>4.2</v>
      </c>
      <c r="BF1604" t="str">
        <f t="shared" si="851"/>
        <v>Normal</v>
      </c>
      <c r="BG1604">
        <v>0</v>
      </c>
      <c r="BH1604" t="str">
        <f t="shared" si="852"/>
        <v>No Toma ECA</v>
      </c>
      <c r="BI1604">
        <v>1</v>
      </c>
      <c r="BJ1604" t="str">
        <f t="shared" si="853"/>
        <v>Toma ARB</v>
      </c>
      <c r="BK1604">
        <v>0</v>
      </c>
      <c r="BL1604" t="str">
        <f t="shared" si="854"/>
        <v>No toma diureticos</v>
      </c>
      <c r="BM1604">
        <v>1</v>
      </c>
      <c r="BN1604" t="str">
        <f t="shared" si="855"/>
        <v>Toma estatinas</v>
      </c>
      <c r="BO1604">
        <v>0</v>
      </c>
      <c r="BP1604" t="str">
        <f t="shared" si="856"/>
        <v>Sano</v>
      </c>
      <c r="BQ1604">
        <v>0</v>
      </c>
      <c r="BR1604" t="str">
        <f t="shared" si="857"/>
        <v>Sano</v>
      </c>
    </row>
    <row r="1605" spans="1:70" x14ac:dyDescent="0.25">
      <c r="A1605" t="s">
        <v>1605</v>
      </c>
      <c r="B1605">
        <v>59</v>
      </c>
      <c r="C1605" t="str">
        <f t="shared" si="828"/>
        <v>Adulto</v>
      </c>
      <c r="D1605" t="s">
        <v>6</v>
      </c>
      <c r="E1605">
        <v>28.5</v>
      </c>
      <c r="F1605" t="str">
        <f t="shared" si="829"/>
        <v>Sobrepeso</v>
      </c>
      <c r="G1605">
        <v>0</v>
      </c>
      <c r="H1605" t="str">
        <f t="shared" si="830"/>
        <v>No tiene herencia</v>
      </c>
      <c r="I1605">
        <v>110</v>
      </c>
      <c r="J1605">
        <v>80</v>
      </c>
      <c r="K1605">
        <v>76</v>
      </c>
      <c r="L1605" t="str">
        <f t="shared" si="831"/>
        <v>Normal</v>
      </c>
      <c r="M1605">
        <v>54</v>
      </c>
      <c r="N1605" t="str">
        <f t="shared" si="832"/>
        <v>Normal</v>
      </c>
      <c r="O1605">
        <v>2</v>
      </c>
      <c r="P1605" t="str">
        <f t="shared" si="833"/>
        <v>Ligera limitaciones</v>
      </c>
      <c r="Q1605">
        <v>0</v>
      </c>
      <c r="R1605" t="str">
        <f t="shared" si="834"/>
        <v>No tiene cetoacidosis</v>
      </c>
      <c r="S1605">
        <v>0</v>
      </c>
      <c r="T1605" t="str">
        <f t="shared" si="835"/>
        <v>No tiene Insuficiencia</v>
      </c>
      <c r="U1605">
        <v>0</v>
      </c>
      <c r="V1605" t="str">
        <f t="shared" si="836"/>
        <v>Normotenso</v>
      </c>
      <c r="W1605">
        <v>1.2</v>
      </c>
      <c r="X1605" t="str">
        <f t="shared" si="825"/>
        <v>Alto</v>
      </c>
      <c r="Y1605">
        <v>24</v>
      </c>
      <c r="Z1605" t="str">
        <f t="shared" si="826"/>
        <v>Normal</v>
      </c>
      <c r="AA1605">
        <v>97</v>
      </c>
      <c r="AB1605" t="str">
        <f t="shared" si="837"/>
        <v>Normal</v>
      </c>
      <c r="AC1605">
        <v>26</v>
      </c>
      <c r="AD1605" t="str">
        <f t="shared" si="838"/>
        <v>Normal</v>
      </c>
      <c r="AE1605">
        <v>23</v>
      </c>
      <c r="AF1605" t="str">
        <f t="shared" si="839"/>
        <v>Normal</v>
      </c>
      <c r="AG1605">
        <v>1727</v>
      </c>
      <c r="AH1605" t="str">
        <f t="shared" si="840"/>
        <v>Poliuria</v>
      </c>
      <c r="AI1605">
        <v>1</v>
      </c>
      <c r="AJ1605" t="str">
        <f t="shared" si="841"/>
        <v>Diabetico</v>
      </c>
      <c r="AK1605">
        <v>83</v>
      </c>
      <c r="AL1605" t="str">
        <f t="shared" si="842"/>
        <v>Normal</v>
      </c>
      <c r="AM1605">
        <v>5.8</v>
      </c>
      <c r="AN1605" t="str">
        <f t="shared" si="843"/>
        <v>Prediabetes</v>
      </c>
      <c r="AO1605">
        <v>181</v>
      </c>
      <c r="AP1605" t="str">
        <f t="shared" si="844"/>
        <v>Normal</v>
      </c>
      <c r="AQ1605">
        <v>117</v>
      </c>
      <c r="AR1605" t="str">
        <f t="shared" si="845"/>
        <v>Casi normal</v>
      </c>
      <c r="AS1605">
        <v>58</v>
      </c>
      <c r="AT1605" t="str">
        <f t="shared" si="846"/>
        <v>Bajo</v>
      </c>
      <c r="AU1605">
        <v>136</v>
      </c>
      <c r="AV1605" t="str">
        <f t="shared" si="847"/>
        <v>Normal</v>
      </c>
      <c r="AW1605">
        <v>138</v>
      </c>
      <c r="AX1605" t="str">
        <f t="shared" si="848"/>
        <v>Normal</v>
      </c>
      <c r="AY1605">
        <v>4.9000000000000004</v>
      </c>
      <c r="AZ1605" t="str">
        <f t="shared" si="849"/>
        <v>Normal</v>
      </c>
      <c r="BA1605">
        <v>13.1</v>
      </c>
      <c r="BB1605" t="str">
        <f t="shared" si="827"/>
        <v>Normal</v>
      </c>
      <c r="BC1605">
        <v>9.3000000000000007</v>
      </c>
      <c r="BD1605" t="str">
        <f t="shared" si="850"/>
        <v>Normal</v>
      </c>
      <c r="BE1605">
        <v>3.9</v>
      </c>
      <c r="BF1605" t="str">
        <f t="shared" si="851"/>
        <v>Normal</v>
      </c>
      <c r="BG1605">
        <v>1</v>
      </c>
      <c r="BH1605" t="str">
        <f t="shared" si="852"/>
        <v>Toma ECA</v>
      </c>
      <c r="BI1605">
        <v>1</v>
      </c>
      <c r="BJ1605" t="str">
        <f t="shared" si="853"/>
        <v>Toma ARB</v>
      </c>
      <c r="BK1605">
        <v>1</v>
      </c>
      <c r="BL1605" t="str">
        <f t="shared" si="854"/>
        <v>Toma diureticos</v>
      </c>
      <c r="BM1605">
        <v>1</v>
      </c>
      <c r="BN1605" t="str">
        <f t="shared" si="855"/>
        <v>Toma estatinas</v>
      </c>
      <c r="BO1605">
        <v>0</v>
      </c>
      <c r="BP1605" t="str">
        <f t="shared" si="856"/>
        <v>Sano</v>
      </c>
      <c r="BQ1605">
        <v>0</v>
      </c>
      <c r="BR1605" t="str">
        <f t="shared" si="857"/>
        <v>Sano</v>
      </c>
    </row>
    <row r="1606" spans="1:70" x14ac:dyDescent="0.25">
      <c r="A1606" t="s">
        <v>1606</v>
      </c>
      <c r="B1606">
        <v>68</v>
      </c>
      <c r="C1606" t="str">
        <f t="shared" si="828"/>
        <v>Adulto Mayor</v>
      </c>
      <c r="D1606" t="s">
        <v>1</v>
      </c>
      <c r="E1606">
        <v>28.2</v>
      </c>
      <c r="F1606" t="str">
        <f t="shared" si="829"/>
        <v>Sobrepeso</v>
      </c>
      <c r="G1606">
        <v>1</v>
      </c>
      <c r="H1606" t="str">
        <f t="shared" si="830"/>
        <v>Tiene herencia</v>
      </c>
      <c r="I1606">
        <v>132</v>
      </c>
      <c r="J1606">
        <v>68</v>
      </c>
      <c r="K1606">
        <v>83</v>
      </c>
      <c r="L1606" t="str">
        <f t="shared" si="831"/>
        <v>Normal</v>
      </c>
      <c r="M1606">
        <v>60</v>
      </c>
      <c r="N1606" t="str">
        <f t="shared" si="832"/>
        <v>Normal</v>
      </c>
      <c r="O1606">
        <v>1</v>
      </c>
      <c r="P1606" t="str">
        <f t="shared" si="833"/>
        <v>Sin limitaciones</v>
      </c>
      <c r="Q1606">
        <v>0</v>
      </c>
      <c r="R1606" t="str">
        <f t="shared" si="834"/>
        <v>No tiene cetoacidosis</v>
      </c>
      <c r="S1606">
        <v>0</v>
      </c>
      <c r="T1606" t="str">
        <f t="shared" si="835"/>
        <v>No tiene Insuficiencia</v>
      </c>
      <c r="U1606">
        <v>0</v>
      </c>
      <c r="V1606" t="str">
        <f t="shared" si="836"/>
        <v>Normotenso</v>
      </c>
      <c r="W1606">
        <v>1.1000000000000001</v>
      </c>
      <c r="X1606" t="str">
        <f t="shared" si="825"/>
        <v>Normal</v>
      </c>
      <c r="Y1606">
        <v>19</v>
      </c>
      <c r="Z1606" t="str">
        <f t="shared" si="826"/>
        <v>Normal</v>
      </c>
      <c r="AA1606">
        <v>73</v>
      </c>
      <c r="AB1606" t="str">
        <f t="shared" si="837"/>
        <v>Funcion disminuida</v>
      </c>
      <c r="AC1606">
        <v>17</v>
      </c>
      <c r="AD1606" t="str">
        <f t="shared" si="838"/>
        <v>Normal</v>
      </c>
      <c r="AE1606">
        <v>15</v>
      </c>
      <c r="AF1606" t="str">
        <f t="shared" si="839"/>
        <v>Normal</v>
      </c>
      <c r="AG1606">
        <v>2203</v>
      </c>
      <c r="AH1606" t="str">
        <f t="shared" si="840"/>
        <v>Poliuria</v>
      </c>
      <c r="AI1606">
        <v>0</v>
      </c>
      <c r="AJ1606" t="str">
        <f t="shared" si="841"/>
        <v>No Diabetico</v>
      </c>
      <c r="AK1606">
        <v>80</v>
      </c>
      <c r="AL1606" t="str">
        <f t="shared" si="842"/>
        <v>Normal</v>
      </c>
      <c r="AM1606">
        <v>6.3</v>
      </c>
      <c r="AN1606" t="str">
        <f t="shared" si="843"/>
        <v>Prediabetes</v>
      </c>
      <c r="AO1606">
        <v>172</v>
      </c>
      <c r="AP1606" t="str">
        <f t="shared" si="844"/>
        <v>Normal</v>
      </c>
      <c r="AQ1606">
        <v>99</v>
      </c>
      <c r="AR1606" t="str">
        <f t="shared" si="845"/>
        <v>Normal</v>
      </c>
      <c r="AS1606">
        <v>46</v>
      </c>
      <c r="AT1606" t="str">
        <f t="shared" si="846"/>
        <v>Bajo</v>
      </c>
      <c r="AU1606">
        <v>149</v>
      </c>
      <c r="AV1606" t="str">
        <f t="shared" si="847"/>
        <v>Normal</v>
      </c>
      <c r="AW1606">
        <v>145</v>
      </c>
      <c r="AX1606" t="str">
        <f t="shared" si="848"/>
        <v>Normal</v>
      </c>
      <c r="AY1606">
        <v>5</v>
      </c>
      <c r="AZ1606" t="str">
        <f t="shared" si="849"/>
        <v>Normal</v>
      </c>
      <c r="BA1606">
        <v>15.5</v>
      </c>
      <c r="BB1606" t="str">
        <f t="shared" si="827"/>
        <v>Normal</v>
      </c>
      <c r="BC1606">
        <v>9.3000000000000007</v>
      </c>
      <c r="BD1606" t="str">
        <f t="shared" si="850"/>
        <v>Normal</v>
      </c>
      <c r="BE1606">
        <v>4.2</v>
      </c>
      <c r="BF1606" t="str">
        <f t="shared" si="851"/>
        <v>Normal</v>
      </c>
      <c r="BG1606">
        <v>0</v>
      </c>
      <c r="BH1606" t="str">
        <f t="shared" si="852"/>
        <v>No Toma ECA</v>
      </c>
      <c r="BI1606">
        <v>1</v>
      </c>
      <c r="BJ1606" t="str">
        <f t="shared" si="853"/>
        <v>Toma ARB</v>
      </c>
      <c r="BK1606">
        <v>0</v>
      </c>
      <c r="BL1606" t="str">
        <f t="shared" si="854"/>
        <v>No toma diureticos</v>
      </c>
      <c r="BM1606">
        <v>1</v>
      </c>
      <c r="BN1606" t="str">
        <f t="shared" si="855"/>
        <v>Toma estatinas</v>
      </c>
      <c r="BO1606">
        <v>0</v>
      </c>
      <c r="BP1606" t="str">
        <f t="shared" si="856"/>
        <v>Sano</v>
      </c>
      <c r="BQ1606">
        <v>0</v>
      </c>
      <c r="BR1606" t="str">
        <f t="shared" si="857"/>
        <v>Sano</v>
      </c>
    </row>
    <row r="1607" spans="1:70" x14ac:dyDescent="0.25">
      <c r="A1607" t="s">
        <v>1607</v>
      </c>
      <c r="B1607">
        <v>33</v>
      </c>
      <c r="C1607" t="str">
        <f t="shared" si="828"/>
        <v>Adulto</v>
      </c>
      <c r="D1607" t="s">
        <v>6</v>
      </c>
      <c r="E1607">
        <v>25.9</v>
      </c>
      <c r="F1607" t="str">
        <f t="shared" si="829"/>
        <v>Sobrepeso</v>
      </c>
      <c r="G1607">
        <v>0</v>
      </c>
      <c r="H1607" t="str">
        <f t="shared" si="830"/>
        <v>No tiene herencia</v>
      </c>
      <c r="I1607">
        <v>101</v>
      </c>
      <c r="J1607">
        <v>78</v>
      </c>
      <c r="K1607">
        <v>86</v>
      </c>
      <c r="L1607" t="str">
        <f t="shared" si="831"/>
        <v>Normal</v>
      </c>
      <c r="M1607">
        <v>67</v>
      </c>
      <c r="N1607" t="str">
        <f t="shared" si="832"/>
        <v>Normal</v>
      </c>
      <c r="O1607">
        <v>2</v>
      </c>
      <c r="P1607" t="str">
        <f t="shared" si="833"/>
        <v>Ligera limitaciones</v>
      </c>
      <c r="Q1607">
        <v>0</v>
      </c>
      <c r="R1607" t="str">
        <f t="shared" si="834"/>
        <v>No tiene cetoacidosis</v>
      </c>
      <c r="S1607">
        <v>0</v>
      </c>
      <c r="T1607" t="str">
        <f t="shared" si="835"/>
        <v>No tiene Insuficiencia</v>
      </c>
      <c r="U1607">
        <v>0</v>
      </c>
      <c r="V1607" t="str">
        <f t="shared" si="836"/>
        <v>Normotenso</v>
      </c>
      <c r="W1607">
        <v>0.8</v>
      </c>
      <c r="X1607" t="str">
        <f t="shared" si="825"/>
        <v>Normal</v>
      </c>
      <c r="Y1607">
        <v>17</v>
      </c>
      <c r="Z1607" t="str">
        <f t="shared" si="826"/>
        <v>Normal</v>
      </c>
      <c r="AA1607">
        <v>79</v>
      </c>
      <c r="AB1607" t="str">
        <f t="shared" si="837"/>
        <v>Funcion disminuida</v>
      </c>
      <c r="AC1607">
        <v>8</v>
      </c>
      <c r="AD1607" t="str">
        <f t="shared" si="838"/>
        <v>Normal</v>
      </c>
      <c r="AE1607">
        <v>5</v>
      </c>
      <c r="AF1607" t="str">
        <f t="shared" si="839"/>
        <v>Normal</v>
      </c>
      <c r="AG1607">
        <v>1903</v>
      </c>
      <c r="AH1607" t="str">
        <f t="shared" si="840"/>
        <v>Poliuria</v>
      </c>
      <c r="AI1607">
        <v>0</v>
      </c>
      <c r="AJ1607" t="str">
        <f t="shared" si="841"/>
        <v>No Diabetico</v>
      </c>
      <c r="AK1607">
        <v>98</v>
      </c>
      <c r="AL1607" t="str">
        <f t="shared" si="842"/>
        <v>Normal</v>
      </c>
      <c r="AM1607">
        <v>4.9000000000000004</v>
      </c>
      <c r="AN1607" t="str">
        <f t="shared" si="843"/>
        <v>Normal</v>
      </c>
      <c r="AO1607">
        <v>175</v>
      </c>
      <c r="AP1607" t="str">
        <f t="shared" si="844"/>
        <v>Normal</v>
      </c>
      <c r="AQ1607">
        <v>113</v>
      </c>
      <c r="AR1607" t="str">
        <f t="shared" si="845"/>
        <v>Casi normal</v>
      </c>
      <c r="AS1607">
        <v>46</v>
      </c>
      <c r="AT1607" t="str">
        <f t="shared" si="846"/>
        <v>Bajo</v>
      </c>
      <c r="AU1607">
        <v>128</v>
      </c>
      <c r="AV1607" t="str">
        <f t="shared" si="847"/>
        <v>Normal</v>
      </c>
      <c r="AW1607">
        <v>143</v>
      </c>
      <c r="AX1607" t="str">
        <f t="shared" si="848"/>
        <v>Normal</v>
      </c>
      <c r="AY1607">
        <v>4.4000000000000004</v>
      </c>
      <c r="AZ1607" t="str">
        <f t="shared" si="849"/>
        <v>Normal</v>
      </c>
      <c r="BA1607">
        <v>14.9</v>
      </c>
      <c r="BB1607" t="str">
        <f t="shared" si="827"/>
        <v>Normal</v>
      </c>
      <c r="BC1607">
        <v>9.8000000000000007</v>
      </c>
      <c r="BD1607" t="str">
        <f t="shared" si="850"/>
        <v>Normal</v>
      </c>
      <c r="BE1607">
        <v>3.4</v>
      </c>
      <c r="BF1607" t="str">
        <f t="shared" si="851"/>
        <v>Normal</v>
      </c>
      <c r="BG1607">
        <v>1</v>
      </c>
      <c r="BH1607" t="str">
        <f t="shared" si="852"/>
        <v>Toma ECA</v>
      </c>
      <c r="BI1607">
        <v>1</v>
      </c>
      <c r="BJ1607" t="str">
        <f t="shared" si="853"/>
        <v>Toma ARB</v>
      </c>
      <c r="BK1607">
        <v>1</v>
      </c>
      <c r="BL1607" t="str">
        <f t="shared" si="854"/>
        <v>Toma diureticos</v>
      </c>
      <c r="BM1607">
        <v>1</v>
      </c>
      <c r="BN1607" t="str">
        <f t="shared" si="855"/>
        <v>Toma estatinas</v>
      </c>
      <c r="BO1607">
        <v>0</v>
      </c>
      <c r="BP1607" t="str">
        <f t="shared" si="856"/>
        <v>Sano</v>
      </c>
      <c r="BQ1607">
        <v>1</v>
      </c>
      <c r="BR1607" t="str">
        <f t="shared" si="857"/>
        <v>Enfermedad cardiovascular</v>
      </c>
    </row>
    <row r="1608" spans="1:70" x14ac:dyDescent="0.25">
      <c r="A1608" t="s">
        <v>1608</v>
      </c>
      <c r="B1608">
        <v>71</v>
      </c>
      <c r="C1608" t="str">
        <f t="shared" si="828"/>
        <v>Adulto Mayor</v>
      </c>
      <c r="D1608" t="s">
        <v>6</v>
      </c>
      <c r="E1608">
        <v>26.6</v>
      </c>
      <c r="F1608" t="str">
        <f t="shared" si="829"/>
        <v>Sobrepeso</v>
      </c>
      <c r="G1608">
        <v>0</v>
      </c>
      <c r="H1608" t="str">
        <f t="shared" si="830"/>
        <v>No tiene herencia</v>
      </c>
      <c r="I1608">
        <v>148</v>
      </c>
      <c r="J1608">
        <v>92</v>
      </c>
      <c r="K1608">
        <v>81</v>
      </c>
      <c r="L1608" t="str">
        <f t="shared" si="831"/>
        <v>Normal</v>
      </c>
      <c r="M1608">
        <v>39</v>
      </c>
      <c r="N1608" t="str">
        <f t="shared" si="832"/>
        <v>Reducida</v>
      </c>
      <c r="O1608">
        <v>2</v>
      </c>
      <c r="P1608" t="str">
        <f t="shared" si="833"/>
        <v>Ligera limitaciones</v>
      </c>
      <c r="Q1608">
        <v>1</v>
      </c>
      <c r="R1608" t="str">
        <f t="shared" si="834"/>
        <v>Tiene cetoacidosis</v>
      </c>
      <c r="S1608">
        <v>1</v>
      </c>
      <c r="T1608" t="str">
        <f t="shared" si="835"/>
        <v>Tiene Insuficiencia</v>
      </c>
      <c r="U1608">
        <v>1</v>
      </c>
      <c r="V1608" t="str">
        <f t="shared" si="836"/>
        <v>Hipertenso</v>
      </c>
      <c r="W1608">
        <v>1.8</v>
      </c>
      <c r="X1608" t="str">
        <f t="shared" si="825"/>
        <v>Alto</v>
      </c>
      <c r="Y1608">
        <v>69</v>
      </c>
      <c r="Z1608" t="str">
        <f t="shared" si="826"/>
        <v>Elevado</v>
      </c>
      <c r="AA1608">
        <v>18</v>
      </c>
      <c r="AB1608" t="str">
        <f t="shared" si="837"/>
        <v>Dismucion grave</v>
      </c>
      <c r="AC1608">
        <v>2280</v>
      </c>
      <c r="AD1608" t="str">
        <f t="shared" si="838"/>
        <v>Proteinuria</v>
      </c>
      <c r="AE1608">
        <v>1824</v>
      </c>
      <c r="AF1608" t="str">
        <f t="shared" si="839"/>
        <v>Macroalbuminuria</v>
      </c>
      <c r="AG1608">
        <v>863</v>
      </c>
      <c r="AH1608" t="str">
        <f t="shared" si="840"/>
        <v>Poliuria</v>
      </c>
      <c r="AI1608">
        <v>1</v>
      </c>
      <c r="AJ1608" t="str">
        <f t="shared" si="841"/>
        <v>Diabetico</v>
      </c>
      <c r="AK1608">
        <v>173</v>
      </c>
      <c r="AL1608" t="str">
        <f t="shared" si="842"/>
        <v>Diabetes</v>
      </c>
      <c r="AM1608">
        <v>8.1999999999999993</v>
      </c>
      <c r="AN1608" t="str">
        <f t="shared" si="843"/>
        <v>Diabetes</v>
      </c>
      <c r="AO1608">
        <v>262</v>
      </c>
      <c r="AP1608" t="str">
        <f t="shared" si="844"/>
        <v>Riesgo</v>
      </c>
      <c r="AQ1608">
        <v>176</v>
      </c>
      <c r="AR1608" t="str">
        <f t="shared" si="845"/>
        <v>Alto</v>
      </c>
      <c r="AS1608">
        <v>37</v>
      </c>
      <c r="AT1608" t="str">
        <f t="shared" si="846"/>
        <v>Bajo</v>
      </c>
      <c r="AU1608">
        <v>250</v>
      </c>
      <c r="AV1608" t="str">
        <f t="shared" si="847"/>
        <v>Alto</v>
      </c>
      <c r="AW1608">
        <v>133</v>
      </c>
      <c r="AX1608" t="str">
        <f t="shared" si="848"/>
        <v>Bajo</v>
      </c>
      <c r="AY1608">
        <v>6.2</v>
      </c>
      <c r="AZ1608" t="str">
        <f t="shared" si="849"/>
        <v>Alto</v>
      </c>
      <c r="BA1608">
        <v>8.9</v>
      </c>
      <c r="BB1608" t="str">
        <f t="shared" si="827"/>
        <v>Baja</v>
      </c>
      <c r="BC1608">
        <v>7.5</v>
      </c>
      <c r="BD1608" t="str">
        <f t="shared" si="850"/>
        <v>Bajo</v>
      </c>
      <c r="BE1608">
        <v>5.3</v>
      </c>
      <c r="BF1608" t="str">
        <f t="shared" si="851"/>
        <v>Alto</v>
      </c>
      <c r="BG1608">
        <v>1</v>
      </c>
      <c r="BH1608" t="str">
        <f t="shared" si="852"/>
        <v>Toma ECA</v>
      </c>
      <c r="BI1608">
        <v>1</v>
      </c>
      <c r="BJ1608" t="str">
        <f t="shared" si="853"/>
        <v>Toma ARB</v>
      </c>
      <c r="BK1608">
        <v>1</v>
      </c>
      <c r="BL1608" t="str">
        <f t="shared" si="854"/>
        <v>Toma diureticos</v>
      </c>
      <c r="BM1608">
        <v>0</v>
      </c>
      <c r="BN1608" t="str">
        <f t="shared" si="855"/>
        <v>No toma estatinas</v>
      </c>
      <c r="BO1608">
        <v>1</v>
      </c>
      <c r="BP1608" t="str">
        <f t="shared" si="856"/>
        <v>Enfermedad renal</v>
      </c>
      <c r="BQ1608">
        <v>0</v>
      </c>
      <c r="BR1608" t="str">
        <f t="shared" si="857"/>
        <v>Sano</v>
      </c>
    </row>
    <row r="1609" spans="1:70" x14ac:dyDescent="0.25">
      <c r="A1609" t="s">
        <v>1609</v>
      </c>
      <c r="B1609">
        <v>67</v>
      </c>
      <c r="C1609" t="str">
        <f t="shared" si="828"/>
        <v>Adulto Mayor</v>
      </c>
      <c r="D1609" t="s">
        <v>6</v>
      </c>
      <c r="E1609">
        <v>25.7</v>
      </c>
      <c r="F1609" t="str">
        <f t="shared" si="829"/>
        <v>Sobrepeso</v>
      </c>
      <c r="G1609">
        <v>0</v>
      </c>
      <c r="H1609" t="str">
        <f t="shared" si="830"/>
        <v>No tiene herencia</v>
      </c>
      <c r="I1609">
        <v>116</v>
      </c>
      <c r="J1609">
        <v>71</v>
      </c>
      <c r="K1609">
        <v>61</v>
      </c>
      <c r="L1609" t="str">
        <f t="shared" si="831"/>
        <v>Normal</v>
      </c>
      <c r="M1609">
        <v>60</v>
      </c>
      <c r="N1609" t="str">
        <f t="shared" si="832"/>
        <v>Normal</v>
      </c>
      <c r="O1609">
        <v>1</v>
      </c>
      <c r="P1609" t="str">
        <f t="shared" si="833"/>
        <v>Sin limitaciones</v>
      </c>
      <c r="Q1609">
        <v>0</v>
      </c>
      <c r="R1609" t="str">
        <f t="shared" si="834"/>
        <v>No tiene cetoacidosis</v>
      </c>
      <c r="S1609">
        <v>0</v>
      </c>
      <c r="T1609" t="str">
        <f t="shared" si="835"/>
        <v>No tiene Insuficiencia</v>
      </c>
      <c r="U1609">
        <v>1</v>
      </c>
      <c r="V1609" t="str">
        <f t="shared" si="836"/>
        <v>Hipertenso</v>
      </c>
      <c r="W1609">
        <v>0.9</v>
      </c>
      <c r="X1609" t="str">
        <f t="shared" si="825"/>
        <v>Normal</v>
      </c>
      <c r="Y1609">
        <v>34</v>
      </c>
      <c r="Z1609" t="str">
        <f t="shared" si="826"/>
        <v>Normal</v>
      </c>
      <c r="AA1609">
        <v>72</v>
      </c>
      <c r="AB1609" t="str">
        <f t="shared" si="837"/>
        <v>Funcion disminuida</v>
      </c>
      <c r="AC1609">
        <v>27</v>
      </c>
      <c r="AD1609" t="str">
        <f t="shared" si="838"/>
        <v>Normal</v>
      </c>
      <c r="AE1609">
        <v>18</v>
      </c>
      <c r="AF1609" t="str">
        <f t="shared" si="839"/>
        <v>Normal</v>
      </c>
      <c r="AG1609">
        <v>1272</v>
      </c>
      <c r="AH1609" t="str">
        <f t="shared" si="840"/>
        <v>Poliuria</v>
      </c>
      <c r="AI1609">
        <v>1</v>
      </c>
      <c r="AJ1609" t="str">
        <f t="shared" si="841"/>
        <v>Diabetico</v>
      </c>
      <c r="AK1609">
        <v>118</v>
      </c>
      <c r="AL1609" t="str">
        <f t="shared" si="842"/>
        <v>Prediabetes</v>
      </c>
      <c r="AM1609">
        <v>6.2</v>
      </c>
      <c r="AN1609" t="str">
        <f t="shared" si="843"/>
        <v>Prediabetes</v>
      </c>
      <c r="AO1609">
        <v>165</v>
      </c>
      <c r="AP1609" t="str">
        <f t="shared" si="844"/>
        <v>Normal</v>
      </c>
      <c r="AQ1609">
        <v>102</v>
      </c>
      <c r="AR1609" t="str">
        <f t="shared" si="845"/>
        <v>Casi normal</v>
      </c>
      <c r="AS1609">
        <v>50</v>
      </c>
      <c r="AT1609" t="str">
        <f t="shared" si="846"/>
        <v>Bajo</v>
      </c>
      <c r="AU1609">
        <v>93</v>
      </c>
      <c r="AV1609" t="str">
        <f t="shared" si="847"/>
        <v>Normal</v>
      </c>
      <c r="AW1609">
        <v>137</v>
      </c>
      <c r="AX1609" t="str">
        <f t="shared" si="848"/>
        <v>Normal</v>
      </c>
      <c r="AY1609">
        <v>3.5</v>
      </c>
      <c r="AZ1609" t="str">
        <f t="shared" si="849"/>
        <v>Normal</v>
      </c>
      <c r="BA1609">
        <v>13.5</v>
      </c>
      <c r="BB1609" t="str">
        <f t="shared" si="827"/>
        <v>Normal</v>
      </c>
      <c r="BC1609">
        <v>10.4</v>
      </c>
      <c r="BD1609" t="str">
        <f t="shared" si="850"/>
        <v>Normal</v>
      </c>
      <c r="BE1609">
        <v>4.0999999999999996</v>
      </c>
      <c r="BF1609" t="str">
        <f t="shared" si="851"/>
        <v>Normal</v>
      </c>
      <c r="BG1609">
        <v>1</v>
      </c>
      <c r="BH1609" t="str">
        <f t="shared" si="852"/>
        <v>Toma ECA</v>
      </c>
      <c r="BI1609">
        <v>0</v>
      </c>
      <c r="BJ1609" t="str">
        <f t="shared" si="853"/>
        <v>No toma ARB</v>
      </c>
      <c r="BK1609">
        <v>0</v>
      </c>
      <c r="BL1609" t="str">
        <f t="shared" si="854"/>
        <v>No toma diureticos</v>
      </c>
      <c r="BM1609">
        <v>0</v>
      </c>
      <c r="BN1609" t="str">
        <f t="shared" si="855"/>
        <v>No toma estatinas</v>
      </c>
      <c r="BO1609">
        <v>0</v>
      </c>
      <c r="BP1609" t="str">
        <f t="shared" si="856"/>
        <v>Sano</v>
      </c>
      <c r="BQ1609">
        <v>0</v>
      </c>
      <c r="BR1609" t="str">
        <f t="shared" si="857"/>
        <v>Sano</v>
      </c>
    </row>
    <row r="1610" spans="1:70" x14ac:dyDescent="0.25">
      <c r="A1610" t="s">
        <v>1610</v>
      </c>
      <c r="B1610">
        <v>52</v>
      </c>
      <c r="C1610" t="str">
        <f t="shared" si="828"/>
        <v>Adulto</v>
      </c>
      <c r="D1610" t="s">
        <v>1</v>
      </c>
      <c r="E1610">
        <v>22</v>
      </c>
      <c r="F1610" t="str">
        <f t="shared" si="829"/>
        <v>Peso Normal</v>
      </c>
      <c r="G1610">
        <v>0</v>
      </c>
      <c r="H1610" t="str">
        <f t="shared" si="830"/>
        <v>No tiene herencia</v>
      </c>
      <c r="I1610">
        <v>104</v>
      </c>
      <c r="J1610">
        <v>72</v>
      </c>
      <c r="K1610">
        <v>85</v>
      </c>
      <c r="L1610" t="str">
        <f t="shared" si="831"/>
        <v>Normal</v>
      </c>
      <c r="M1610">
        <v>63</v>
      </c>
      <c r="N1610" t="str">
        <f t="shared" si="832"/>
        <v>Normal</v>
      </c>
      <c r="O1610">
        <v>2</v>
      </c>
      <c r="P1610" t="str">
        <f t="shared" si="833"/>
        <v>Ligera limitaciones</v>
      </c>
      <c r="Q1610">
        <v>0</v>
      </c>
      <c r="R1610" t="str">
        <f t="shared" si="834"/>
        <v>No tiene cetoacidosis</v>
      </c>
      <c r="S1610">
        <v>0</v>
      </c>
      <c r="T1610" t="str">
        <f t="shared" si="835"/>
        <v>No tiene Insuficiencia</v>
      </c>
      <c r="U1610">
        <v>0</v>
      </c>
      <c r="V1610" t="str">
        <f t="shared" si="836"/>
        <v>Normotenso</v>
      </c>
      <c r="W1610">
        <v>1.2</v>
      </c>
      <c r="X1610" t="str">
        <f t="shared" si="825"/>
        <v>Normal</v>
      </c>
      <c r="Y1610">
        <v>34</v>
      </c>
      <c r="Z1610" t="str">
        <f t="shared" si="826"/>
        <v>Normal</v>
      </c>
      <c r="AA1610">
        <v>83</v>
      </c>
      <c r="AB1610" t="str">
        <f t="shared" si="837"/>
        <v>Funcion disminuida</v>
      </c>
      <c r="AC1610">
        <v>7</v>
      </c>
      <c r="AD1610" t="str">
        <f t="shared" si="838"/>
        <v>Normal</v>
      </c>
      <c r="AE1610">
        <v>5</v>
      </c>
      <c r="AF1610" t="str">
        <f t="shared" si="839"/>
        <v>Normal</v>
      </c>
      <c r="AG1610">
        <v>2109</v>
      </c>
      <c r="AH1610" t="str">
        <f t="shared" si="840"/>
        <v>Poliuria</v>
      </c>
      <c r="AI1610">
        <v>0</v>
      </c>
      <c r="AJ1610" t="str">
        <f t="shared" si="841"/>
        <v>No Diabetico</v>
      </c>
      <c r="AK1610">
        <v>125</v>
      </c>
      <c r="AL1610" t="str">
        <f t="shared" si="842"/>
        <v>Prediabetes</v>
      </c>
      <c r="AM1610">
        <v>6.4</v>
      </c>
      <c r="AN1610" t="str">
        <f t="shared" si="843"/>
        <v>Prediabetes</v>
      </c>
      <c r="AO1610">
        <v>219</v>
      </c>
      <c r="AP1610" t="str">
        <f t="shared" si="844"/>
        <v>Alto</v>
      </c>
      <c r="AQ1610">
        <v>85</v>
      </c>
      <c r="AR1610" t="str">
        <f t="shared" si="845"/>
        <v>Normal</v>
      </c>
      <c r="AS1610">
        <v>51</v>
      </c>
      <c r="AT1610" t="str">
        <f t="shared" si="846"/>
        <v>Bajo</v>
      </c>
      <c r="AU1610">
        <v>142</v>
      </c>
      <c r="AV1610" t="str">
        <f t="shared" si="847"/>
        <v>Normal</v>
      </c>
      <c r="AW1610">
        <v>140</v>
      </c>
      <c r="AX1610" t="str">
        <f t="shared" si="848"/>
        <v>Normal</v>
      </c>
      <c r="AY1610">
        <v>5</v>
      </c>
      <c r="AZ1610" t="str">
        <f t="shared" si="849"/>
        <v>Normal</v>
      </c>
      <c r="BA1610">
        <v>15.7</v>
      </c>
      <c r="BB1610" t="str">
        <f t="shared" si="827"/>
        <v>Normal</v>
      </c>
      <c r="BC1610">
        <v>10.199999999999999</v>
      </c>
      <c r="BD1610" t="str">
        <f t="shared" si="850"/>
        <v>Normal</v>
      </c>
      <c r="BE1610">
        <v>2.7</v>
      </c>
      <c r="BF1610" t="str">
        <f t="shared" si="851"/>
        <v>Normal</v>
      </c>
      <c r="BG1610">
        <v>1</v>
      </c>
      <c r="BH1610" t="str">
        <f t="shared" si="852"/>
        <v>Toma ECA</v>
      </c>
      <c r="BI1610">
        <v>0</v>
      </c>
      <c r="BJ1610" t="str">
        <f t="shared" si="853"/>
        <v>No toma ARB</v>
      </c>
      <c r="BK1610">
        <v>0</v>
      </c>
      <c r="BL1610" t="str">
        <f t="shared" si="854"/>
        <v>No toma diureticos</v>
      </c>
      <c r="BM1610">
        <v>0</v>
      </c>
      <c r="BN1610" t="str">
        <f t="shared" si="855"/>
        <v>No toma estatinas</v>
      </c>
      <c r="BO1610">
        <v>0</v>
      </c>
      <c r="BP1610" t="str">
        <f t="shared" si="856"/>
        <v>Sano</v>
      </c>
      <c r="BQ1610">
        <v>1</v>
      </c>
      <c r="BR1610" t="str">
        <f t="shared" si="857"/>
        <v>Enfermedad cardiovascular</v>
      </c>
    </row>
    <row r="1611" spans="1:70" x14ac:dyDescent="0.25">
      <c r="A1611" t="s">
        <v>1611</v>
      </c>
      <c r="B1611">
        <v>57</v>
      </c>
      <c r="C1611" t="str">
        <f t="shared" si="828"/>
        <v>Adulto</v>
      </c>
      <c r="D1611" t="s">
        <v>1</v>
      </c>
      <c r="E1611">
        <v>37.299999999999997</v>
      </c>
      <c r="F1611" t="str">
        <f t="shared" si="829"/>
        <v>Obesidad II</v>
      </c>
      <c r="G1611">
        <v>0</v>
      </c>
      <c r="H1611" t="str">
        <f t="shared" si="830"/>
        <v>No tiene herencia</v>
      </c>
      <c r="I1611">
        <v>176</v>
      </c>
      <c r="J1611">
        <v>92</v>
      </c>
      <c r="K1611">
        <v>92</v>
      </c>
      <c r="L1611" t="str">
        <f t="shared" si="831"/>
        <v>Normal</v>
      </c>
      <c r="M1611">
        <v>43</v>
      </c>
      <c r="N1611" t="str">
        <f t="shared" si="832"/>
        <v>Intermedia</v>
      </c>
      <c r="O1611">
        <v>3</v>
      </c>
      <c r="P1611" t="str">
        <f t="shared" si="833"/>
        <v>Limitacion marcada</v>
      </c>
      <c r="Q1611">
        <v>0</v>
      </c>
      <c r="R1611" t="str">
        <f t="shared" si="834"/>
        <v>No tiene cetoacidosis</v>
      </c>
      <c r="S1611">
        <v>0</v>
      </c>
      <c r="T1611" t="str">
        <f t="shared" si="835"/>
        <v>No tiene Insuficiencia</v>
      </c>
      <c r="U1611">
        <v>1</v>
      </c>
      <c r="V1611" t="str">
        <f t="shared" si="836"/>
        <v>Hipertenso</v>
      </c>
      <c r="W1611">
        <v>1.6</v>
      </c>
      <c r="X1611" t="str">
        <f t="shared" si="825"/>
        <v>Alto</v>
      </c>
      <c r="Y1611">
        <v>86</v>
      </c>
      <c r="Z1611" t="str">
        <f t="shared" si="826"/>
        <v>Elevado</v>
      </c>
      <c r="AA1611">
        <v>43</v>
      </c>
      <c r="AB1611" t="str">
        <f t="shared" si="837"/>
        <v>Funcion disminuida moderada</v>
      </c>
      <c r="AC1611">
        <v>657</v>
      </c>
      <c r="AD1611" t="str">
        <f t="shared" si="838"/>
        <v>Proteinuria</v>
      </c>
      <c r="AE1611">
        <v>525</v>
      </c>
      <c r="AF1611" t="str">
        <f t="shared" si="839"/>
        <v>Macroalbuminuria</v>
      </c>
      <c r="AG1611">
        <v>485</v>
      </c>
      <c r="AH1611" t="str">
        <f t="shared" si="840"/>
        <v>Oliguria</v>
      </c>
      <c r="AI1611">
        <v>1</v>
      </c>
      <c r="AJ1611" t="str">
        <f t="shared" si="841"/>
        <v>Diabetico</v>
      </c>
      <c r="AK1611">
        <v>137</v>
      </c>
      <c r="AL1611" t="str">
        <f t="shared" si="842"/>
        <v>Diabetes</v>
      </c>
      <c r="AM1611">
        <v>7.5</v>
      </c>
      <c r="AN1611" t="str">
        <f t="shared" si="843"/>
        <v>Diabetes</v>
      </c>
      <c r="AO1611">
        <v>232</v>
      </c>
      <c r="AP1611" t="str">
        <f t="shared" si="844"/>
        <v>Alto</v>
      </c>
      <c r="AQ1611">
        <v>157</v>
      </c>
      <c r="AR1611" t="str">
        <f t="shared" si="845"/>
        <v>Limite alto</v>
      </c>
      <c r="AS1611">
        <v>38</v>
      </c>
      <c r="AT1611" t="str">
        <f t="shared" si="846"/>
        <v>Bajo</v>
      </c>
      <c r="AU1611">
        <v>362</v>
      </c>
      <c r="AV1611" t="str">
        <f t="shared" si="847"/>
        <v>Alto</v>
      </c>
      <c r="AW1611">
        <v>128</v>
      </c>
      <c r="AX1611" t="str">
        <f t="shared" si="848"/>
        <v>Bajo</v>
      </c>
      <c r="AY1611">
        <v>5.6</v>
      </c>
      <c r="AZ1611" t="str">
        <f t="shared" si="849"/>
        <v>Alto</v>
      </c>
      <c r="BA1611">
        <v>7.5</v>
      </c>
      <c r="BB1611" t="str">
        <f t="shared" si="827"/>
        <v>Baja</v>
      </c>
      <c r="BC1611">
        <v>8</v>
      </c>
      <c r="BD1611" t="str">
        <f t="shared" si="850"/>
        <v>Bajo</v>
      </c>
      <c r="BE1611">
        <v>6.5</v>
      </c>
      <c r="BF1611" t="str">
        <f t="shared" si="851"/>
        <v>Alto</v>
      </c>
      <c r="BG1611">
        <v>1</v>
      </c>
      <c r="BH1611" t="str">
        <f t="shared" si="852"/>
        <v>Toma ECA</v>
      </c>
      <c r="BI1611">
        <v>0</v>
      </c>
      <c r="BJ1611" t="str">
        <f t="shared" si="853"/>
        <v>No toma ARB</v>
      </c>
      <c r="BK1611">
        <v>0</v>
      </c>
      <c r="BL1611" t="str">
        <f t="shared" si="854"/>
        <v>No toma diureticos</v>
      </c>
      <c r="BM1611">
        <v>1</v>
      </c>
      <c r="BN1611" t="str">
        <f t="shared" si="855"/>
        <v>Toma estatinas</v>
      </c>
      <c r="BO1611">
        <v>1</v>
      </c>
      <c r="BP1611" t="str">
        <f t="shared" si="856"/>
        <v>Enfermedad renal</v>
      </c>
      <c r="BQ1611">
        <v>1</v>
      </c>
      <c r="BR1611" t="str">
        <f t="shared" si="857"/>
        <v>Enfermedad cardiovascular</v>
      </c>
    </row>
    <row r="1612" spans="1:70" x14ac:dyDescent="0.25">
      <c r="A1612" t="s">
        <v>1612</v>
      </c>
      <c r="B1612">
        <v>32</v>
      </c>
      <c r="C1612" t="str">
        <f t="shared" si="828"/>
        <v>Adulto</v>
      </c>
      <c r="D1612" t="s">
        <v>1</v>
      </c>
      <c r="E1612">
        <v>19.100000000000001</v>
      </c>
      <c r="F1612" t="str">
        <f t="shared" si="829"/>
        <v>Peso Normal</v>
      </c>
      <c r="G1612">
        <v>0</v>
      </c>
      <c r="H1612" t="str">
        <f t="shared" si="830"/>
        <v>No tiene herencia</v>
      </c>
      <c r="I1612">
        <v>105</v>
      </c>
      <c r="J1612">
        <v>66</v>
      </c>
      <c r="K1612">
        <v>75</v>
      </c>
      <c r="L1612" t="str">
        <f t="shared" si="831"/>
        <v>Normal</v>
      </c>
      <c r="M1612">
        <v>55</v>
      </c>
      <c r="N1612" t="str">
        <f t="shared" si="832"/>
        <v>Normal</v>
      </c>
      <c r="O1612">
        <v>2</v>
      </c>
      <c r="P1612" t="str">
        <f t="shared" si="833"/>
        <v>Ligera limitaciones</v>
      </c>
      <c r="Q1612">
        <v>0</v>
      </c>
      <c r="R1612" t="str">
        <f t="shared" si="834"/>
        <v>No tiene cetoacidosis</v>
      </c>
      <c r="S1612">
        <v>0</v>
      </c>
      <c r="T1612" t="str">
        <f t="shared" si="835"/>
        <v>No tiene Insuficiencia</v>
      </c>
      <c r="U1612">
        <v>0</v>
      </c>
      <c r="V1612" t="str">
        <f t="shared" si="836"/>
        <v>Normotenso</v>
      </c>
      <c r="W1612">
        <v>0.9</v>
      </c>
      <c r="X1612" t="str">
        <f t="shared" si="825"/>
        <v>Normal</v>
      </c>
      <c r="Y1612">
        <v>32</v>
      </c>
      <c r="Z1612" t="str">
        <f t="shared" si="826"/>
        <v>Normal</v>
      </c>
      <c r="AA1612">
        <v>82</v>
      </c>
      <c r="AB1612" t="str">
        <f t="shared" si="837"/>
        <v>Funcion disminuida</v>
      </c>
      <c r="AC1612">
        <v>10</v>
      </c>
      <c r="AD1612" t="str">
        <f t="shared" si="838"/>
        <v>Normal</v>
      </c>
      <c r="AE1612">
        <v>8</v>
      </c>
      <c r="AF1612" t="str">
        <f t="shared" si="839"/>
        <v>Normal</v>
      </c>
      <c r="AG1612">
        <v>2133</v>
      </c>
      <c r="AH1612" t="str">
        <f t="shared" si="840"/>
        <v>Poliuria</v>
      </c>
      <c r="AI1612">
        <v>1</v>
      </c>
      <c r="AJ1612" t="str">
        <f t="shared" si="841"/>
        <v>Diabetico</v>
      </c>
      <c r="AK1612">
        <v>94</v>
      </c>
      <c r="AL1612" t="str">
        <f t="shared" si="842"/>
        <v>Normal</v>
      </c>
      <c r="AM1612">
        <v>6.3</v>
      </c>
      <c r="AN1612" t="str">
        <f t="shared" si="843"/>
        <v>Prediabetes</v>
      </c>
      <c r="AO1612">
        <v>153</v>
      </c>
      <c r="AP1612" t="str">
        <f t="shared" si="844"/>
        <v>Normal</v>
      </c>
      <c r="AQ1612">
        <v>93</v>
      </c>
      <c r="AR1612" t="str">
        <f t="shared" si="845"/>
        <v>Normal</v>
      </c>
      <c r="AS1612">
        <v>52</v>
      </c>
      <c r="AT1612" t="str">
        <f t="shared" si="846"/>
        <v>Bajo</v>
      </c>
      <c r="AU1612">
        <v>89</v>
      </c>
      <c r="AV1612" t="str">
        <f t="shared" si="847"/>
        <v>Normal</v>
      </c>
      <c r="AW1612">
        <v>143</v>
      </c>
      <c r="AX1612" t="str">
        <f t="shared" si="848"/>
        <v>Normal</v>
      </c>
      <c r="AY1612">
        <v>4.8</v>
      </c>
      <c r="AZ1612" t="str">
        <f t="shared" si="849"/>
        <v>Normal</v>
      </c>
      <c r="BA1612">
        <v>12.4</v>
      </c>
      <c r="BB1612" t="str">
        <f t="shared" si="827"/>
        <v>Baja</v>
      </c>
      <c r="BC1612">
        <v>8.8000000000000007</v>
      </c>
      <c r="BD1612" t="str">
        <f t="shared" si="850"/>
        <v>Normal</v>
      </c>
      <c r="BE1612">
        <v>3.3</v>
      </c>
      <c r="BF1612" t="str">
        <f t="shared" si="851"/>
        <v>Normal</v>
      </c>
      <c r="BG1612">
        <v>1</v>
      </c>
      <c r="BH1612" t="str">
        <f t="shared" si="852"/>
        <v>Toma ECA</v>
      </c>
      <c r="BI1612">
        <v>1</v>
      </c>
      <c r="BJ1612" t="str">
        <f t="shared" si="853"/>
        <v>Toma ARB</v>
      </c>
      <c r="BK1612">
        <v>0</v>
      </c>
      <c r="BL1612" t="str">
        <f t="shared" si="854"/>
        <v>No toma diureticos</v>
      </c>
      <c r="BM1612">
        <v>1</v>
      </c>
      <c r="BN1612" t="str">
        <f t="shared" si="855"/>
        <v>Toma estatinas</v>
      </c>
      <c r="BO1612">
        <v>0</v>
      </c>
      <c r="BP1612" t="str">
        <f t="shared" si="856"/>
        <v>Sano</v>
      </c>
      <c r="BQ1612">
        <v>1</v>
      </c>
      <c r="BR1612" t="str">
        <f t="shared" si="857"/>
        <v>Enfermedad cardiovascular</v>
      </c>
    </row>
    <row r="1613" spans="1:70" x14ac:dyDescent="0.25">
      <c r="A1613" t="s">
        <v>1613</v>
      </c>
      <c r="B1613">
        <v>39</v>
      </c>
      <c r="C1613" t="str">
        <f t="shared" si="828"/>
        <v>Adulto</v>
      </c>
      <c r="D1613" t="s">
        <v>6</v>
      </c>
      <c r="E1613">
        <v>19.5</v>
      </c>
      <c r="F1613" t="str">
        <f t="shared" si="829"/>
        <v>Peso Normal</v>
      </c>
      <c r="G1613">
        <v>0</v>
      </c>
      <c r="H1613" t="str">
        <f t="shared" si="830"/>
        <v>No tiene herencia</v>
      </c>
      <c r="I1613">
        <v>128</v>
      </c>
      <c r="J1613">
        <v>83</v>
      </c>
      <c r="K1613">
        <v>90</v>
      </c>
      <c r="L1613" t="str">
        <f t="shared" si="831"/>
        <v>Normal</v>
      </c>
      <c r="M1613">
        <v>52</v>
      </c>
      <c r="N1613" t="str">
        <f t="shared" si="832"/>
        <v>Normal</v>
      </c>
      <c r="O1613">
        <v>1</v>
      </c>
      <c r="P1613" t="str">
        <f t="shared" si="833"/>
        <v>Sin limitaciones</v>
      </c>
      <c r="Q1613">
        <v>0</v>
      </c>
      <c r="R1613" t="str">
        <f t="shared" si="834"/>
        <v>No tiene cetoacidosis</v>
      </c>
      <c r="S1613">
        <v>0</v>
      </c>
      <c r="T1613" t="str">
        <f t="shared" si="835"/>
        <v>No tiene Insuficiencia</v>
      </c>
      <c r="U1613">
        <v>0</v>
      </c>
      <c r="V1613" t="str">
        <f t="shared" si="836"/>
        <v>Normotenso</v>
      </c>
      <c r="W1613">
        <v>1.1000000000000001</v>
      </c>
      <c r="X1613" t="str">
        <f t="shared" si="825"/>
        <v>Alto</v>
      </c>
      <c r="Y1613">
        <v>19</v>
      </c>
      <c r="Z1613" t="str">
        <f t="shared" si="826"/>
        <v>Normal</v>
      </c>
      <c r="AA1613">
        <v>120</v>
      </c>
      <c r="AB1613" t="str">
        <f t="shared" si="837"/>
        <v>Normal</v>
      </c>
      <c r="AC1613">
        <v>6</v>
      </c>
      <c r="AD1613" t="str">
        <f t="shared" si="838"/>
        <v>Normal</v>
      </c>
      <c r="AE1613">
        <v>4</v>
      </c>
      <c r="AF1613" t="str">
        <f t="shared" si="839"/>
        <v>Normal</v>
      </c>
      <c r="AG1613">
        <v>1578</v>
      </c>
      <c r="AH1613" t="str">
        <f t="shared" si="840"/>
        <v>Poliuria</v>
      </c>
      <c r="AI1613">
        <v>0</v>
      </c>
      <c r="AJ1613" t="str">
        <f t="shared" si="841"/>
        <v>No Diabetico</v>
      </c>
      <c r="AK1613">
        <v>83</v>
      </c>
      <c r="AL1613" t="str">
        <f t="shared" si="842"/>
        <v>Normal</v>
      </c>
      <c r="AM1613">
        <v>6.1</v>
      </c>
      <c r="AN1613" t="str">
        <f t="shared" si="843"/>
        <v>Prediabetes</v>
      </c>
      <c r="AO1613">
        <v>196</v>
      </c>
      <c r="AP1613" t="str">
        <f t="shared" si="844"/>
        <v>Normal</v>
      </c>
      <c r="AQ1613">
        <v>94</v>
      </c>
      <c r="AR1613" t="str">
        <f t="shared" si="845"/>
        <v>Normal</v>
      </c>
      <c r="AS1613">
        <v>48</v>
      </c>
      <c r="AT1613" t="str">
        <f t="shared" si="846"/>
        <v>Bajo</v>
      </c>
      <c r="AU1613">
        <v>82</v>
      </c>
      <c r="AV1613" t="str">
        <f t="shared" si="847"/>
        <v>Normal</v>
      </c>
      <c r="AW1613">
        <v>136</v>
      </c>
      <c r="AX1613" t="str">
        <f t="shared" si="848"/>
        <v>Normal</v>
      </c>
      <c r="AY1613">
        <v>4.7</v>
      </c>
      <c r="AZ1613" t="str">
        <f t="shared" si="849"/>
        <v>Normal</v>
      </c>
      <c r="BA1613">
        <v>12.4</v>
      </c>
      <c r="BB1613" t="str">
        <f t="shared" si="827"/>
        <v>Normal</v>
      </c>
      <c r="BC1613">
        <v>9.5</v>
      </c>
      <c r="BD1613" t="str">
        <f t="shared" si="850"/>
        <v>Normal</v>
      </c>
      <c r="BE1613">
        <v>3.3</v>
      </c>
      <c r="BF1613" t="str">
        <f t="shared" si="851"/>
        <v>Normal</v>
      </c>
      <c r="BG1613">
        <v>1</v>
      </c>
      <c r="BH1613" t="str">
        <f t="shared" si="852"/>
        <v>Toma ECA</v>
      </c>
      <c r="BI1613">
        <v>0</v>
      </c>
      <c r="BJ1613" t="str">
        <f t="shared" si="853"/>
        <v>No toma ARB</v>
      </c>
      <c r="BK1613">
        <v>0</v>
      </c>
      <c r="BL1613" t="str">
        <f t="shared" si="854"/>
        <v>No toma diureticos</v>
      </c>
      <c r="BM1613">
        <v>1</v>
      </c>
      <c r="BN1613" t="str">
        <f t="shared" si="855"/>
        <v>Toma estatinas</v>
      </c>
      <c r="BO1613">
        <v>0</v>
      </c>
      <c r="BP1613" t="str">
        <f t="shared" si="856"/>
        <v>Sano</v>
      </c>
      <c r="BQ1613">
        <v>1</v>
      </c>
      <c r="BR1613" t="str">
        <f t="shared" si="857"/>
        <v>Enfermedad cardiovascular</v>
      </c>
    </row>
    <row r="1614" spans="1:70" x14ac:dyDescent="0.25">
      <c r="A1614" t="s">
        <v>1614</v>
      </c>
      <c r="B1614">
        <v>63</v>
      </c>
      <c r="C1614" t="str">
        <f t="shared" si="828"/>
        <v>Adulto Mayor</v>
      </c>
      <c r="D1614" t="s">
        <v>1</v>
      </c>
      <c r="E1614">
        <v>26.9</v>
      </c>
      <c r="F1614" t="str">
        <f t="shared" si="829"/>
        <v>Sobrepeso</v>
      </c>
      <c r="G1614">
        <v>1</v>
      </c>
      <c r="H1614" t="str">
        <f t="shared" si="830"/>
        <v>Tiene herencia</v>
      </c>
      <c r="I1614">
        <v>163</v>
      </c>
      <c r="J1614">
        <v>96</v>
      </c>
      <c r="K1614">
        <v>94</v>
      </c>
      <c r="L1614" t="str">
        <f t="shared" si="831"/>
        <v>Normal</v>
      </c>
      <c r="M1614">
        <v>39</v>
      </c>
      <c r="N1614" t="str">
        <f t="shared" si="832"/>
        <v>Reducida</v>
      </c>
      <c r="O1614">
        <v>4</v>
      </c>
      <c r="P1614" t="str">
        <f t="shared" si="833"/>
        <v>Incapacidad</v>
      </c>
      <c r="Q1614">
        <v>1</v>
      </c>
      <c r="R1614" t="str">
        <f t="shared" si="834"/>
        <v>Tiene cetoacidosis</v>
      </c>
      <c r="S1614">
        <v>0</v>
      </c>
      <c r="T1614" t="str">
        <f t="shared" si="835"/>
        <v>No tiene Insuficiencia</v>
      </c>
      <c r="U1614">
        <v>1</v>
      </c>
      <c r="V1614" t="str">
        <f t="shared" si="836"/>
        <v>Hipertenso</v>
      </c>
      <c r="W1614">
        <v>1.8</v>
      </c>
      <c r="X1614" t="str">
        <f t="shared" si="825"/>
        <v>Alto</v>
      </c>
      <c r="Y1614">
        <v>78</v>
      </c>
      <c r="Z1614" t="str">
        <f t="shared" si="826"/>
        <v>Elevado</v>
      </c>
      <c r="AA1614">
        <v>48</v>
      </c>
      <c r="AB1614" t="str">
        <f t="shared" si="837"/>
        <v>Funcion disminuida moderada</v>
      </c>
      <c r="AC1614">
        <v>2494</v>
      </c>
      <c r="AD1614" t="str">
        <f t="shared" si="838"/>
        <v>Proteinuria</v>
      </c>
      <c r="AE1614">
        <v>1995</v>
      </c>
      <c r="AF1614" t="str">
        <f t="shared" si="839"/>
        <v>Macroalbuminuria</v>
      </c>
      <c r="AG1614">
        <v>439</v>
      </c>
      <c r="AH1614" t="str">
        <f t="shared" si="840"/>
        <v>Oliguria</v>
      </c>
      <c r="AI1614">
        <v>0</v>
      </c>
      <c r="AJ1614" t="str">
        <f t="shared" si="841"/>
        <v>No Diabetico</v>
      </c>
      <c r="AK1614">
        <v>183</v>
      </c>
      <c r="AL1614" t="str">
        <f t="shared" si="842"/>
        <v>Diabetes</v>
      </c>
      <c r="AM1614">
        <v>8.4</v>
      </c>
      <c r="AN1614" t="str">
        <f t="shared" si="843"/>
        <v>Diabetes</v>
      </c>
      <c r="AO1614">
        <v>257</v>
      </c>
      <c r="AP1614" t="str">
        <f t="shared" si="844"/>
        <v>Riesgo</v>
      </c>
      <c r="AQ1614">
        <v>196</v>
      </c>
      <c r="AR1614" t="str">
        <f t="shared" si="845"/>
        <v>Muy alto</v>
      </c>
      <c r="AS1614">
        <v>25</v>
      </c>
      <c r="AT1614" t="str">
        <f t="shared" si="846"/>
        <v>Bajo</v>
      </c>
      <c r="AU1614">
        <v>186</v>
      </c>
      <c r="AV1614" t="str">
        <f t="shared" si="847"/>
        <v>Alto</v>
      </c>
      <c r="AW1614">
        <v>133</v>
      </c>
      <c r="AX1614" t="str">
        <f t="shared" si="848"/>
        <v>Bajo</v>
      </c>
      <c r="AY1614">
        <v>5.0999999999999996</v>
      </c>
      <c r="AZ1614" t="str">
        <f t="shared" si="849"/>
        <v>Alto</v>
      </c>
      <c r="BA1614">
        <v>8.9</v>
      </c>
      <c r="BB1614" t="str">
        <f t="shared" si="827"/>
        <v>Baja</v>
      </c>
      <c r="BC1614">
        <v>8</v>
      </c>
      <c r="BD1614" t="str">
        <f t="shared" si="850"/>
        <v>Bajo</v>
      </c>
      <c r="BE1614">
        <v>6.2</v>
      </c>
      <c r="BF1614" t="str">
        <f t="shared" si="851"/>
        <v>Alto</v>
      </c>
      <c r="BG1614">
        <v>1</v>
      </c>
      <c r="BH1614" t="str">
        <f t="shared" si="852"/>
        <v>Toma ECA</v>
      </c>
      <c r="BI1614">
        <v>1</v>
      </c>
      <c r="BJ1614" t="str">
        <f t="shared" si="853"/>
        <v>Toma ARB</v>
      </c>
      <c r="BK1614">
        <v>0</v>
      </c>
      <c r="BL1614" t="str">
        <f t="shared" si="854"/>
        <v>No toma diureticos</v>
      </c>
      <c r="BM1614">
        <v>1</v>
      </c>
      <c r="BN1614" t="str">
        <f t="shared" si="855"/>
        <v>Toma estatinas</v>
      </c>
      <c r="BO1614">
        <v>1</v>
      </c>
      <c r="BP1614" t="str">
        <f t="shared" si="856"/>
        <v>Enfermedad renal</v>
      </c>
      <c r="BQ1614">
        <v>0</v>
      </c>
      <c r="BR1614" t="str">
        <f t="shared" si="857"/>
        <v>Sano</v>
      </c>
    </row>
    <row r="1615" spans="1:70" x14ac:dyDescent="0.25">
      <c r="A1615" t="s">
        <v>1615</v>
      </c>
      <c r="B1615">
        <v>41</v>
      </c>
      <c r="C1615" t="str">
        <f t="shared" si="828"/>
        <v>Adulto</v>
      </c>
      <c r="D1615" t="s">
        <v>1</v>
      </c>
      <c r="E1615">
        <v>29.3</v>
      </c>
      <c r="F1615" t="str">
        <f t="shared" si="829"/>
        <v>Sobrepeso</v>
      </c>
      <c r="G1615">
        <v>0</v>
      </c>
      <c r="H1615" t="str">
        <f t="shared" si="830"/>
        <v>No tiene herencia</v>
      </c>
      <c r="I1615">
        <v>122</v>
      </c>
      <c r="J1615">
        <v>82</v>
      </c>
      <c r="K1615">
        <v>76</v>
      </c>
      <c r="L1615" t="str">
        <f t="shared" si="831"/>
        <v>Normal</v>
      </c>
      <c r="M1615">
        <v>65</v>
      </c>
      <c r="N1615" t="str">
        <f t="shared" si="832"/>
        <v>Normal</v>
      </c>
      <c r="O1615">
        <v>1</v>
      </c>
      <c r="P1615" t="str">
        <f t="shared" si="833"/>
        <v>Sin limitaciones</v>
      </c>
      <c r="Q1615">
        <v>0</v>
      </c>
      <c r="R1615" t="str">
        <f t="shared" si="834"/>
        <v>No tiene cetoacidosis</v>
      </c>
      <c r="S1615">
        <v>0</v>
      </c>
      <c r="T1615" t="str">
        <f t="shared" si="835"/>
        <v>No tiene Insuficiencia</v>
      </c>
      <c r="U1615">
        <v>1</v>
      </c>
      <c r="V1615" t="str">
        <f t="shared" si="836"/>
        <v>Hipertenso</v>
      </c>
      <c r="W1615">
        <v>1.1000000000000001</v>
      </c>
      <c r="X1615" t="str">
        <f t="shared" si="825"/>
        <v>Normal</v>
      </c>
      <c r="Y1615">
        <v>35</v>
      </c>
      <c r="Z1615" t="str">
        <f t="shared" si="826"/>
        <v>Normal</v>
      </c>
      <c r="AA1615">
        <v>72</v>
      </c>
      <c r="AB1615" t="str">
        <f t="shared" si="837"/>
        <v>Funcion disminuida</v>
      </c>
      <c r="AC1615">
        <v>15</v>
      </c>
      <c r="AD1615" t="str">
        <f t="shared" si="838"/>
        <v>Normal</v>
      </c>
      <c r="AE1615">
        <v>12</v>
      </c>
      <c r="AF1615" t="str">
        <f t="shared" si="839"/>
        <v>Normal</v>
      </c>
      <c r="AG1615">
        <v>2120</v>
      </c>
      <c r="AH1615" t="str">
        <f t="shared" si="840"/>
        <v>Poliuria</v>
      </c>
      <c r="AI1615">
        <v>1</v>
      </c>
      <c r="AJ1615" t="str">
        <f t="shared" si="841"/>
        <v>Diabetico</v>
      </c>
      <c r="AK1615">
        <v>97</v>
      </c>
      <c r="AL1615" t="str">
        <f t="shared" si="842"/>
        <v>Normal</v>
      </c>
      <c r="AM1615">
        <v>5.5</v>
      </c>
      <c r="AN1615" t="str">
        <f t="shared" si="843"/>
        <v>Normal</v>
      </c>
      <c r="AO1615">
        <v>210</v>
      </c>
      <c r="AP1615" t="str">
        <f t="shared" si="844"/>
        <v>Alto</v>
      </c>
      <c r="AQ1615">
        <v>120</v>
      </c>
      <c r="AR1615" t="str">
        <f t="shared" si="845"/>
        <v>Casi normal</v>
      </c>
      <c r="AS1615">
        <v>50</v>
      </c>
      <c r="AT1615" t="str">
        <f t="shared" si="846"/>
        <v>Bajo</v>
      </c>
      <c r="AU1615">
        <v>128</v>
      </c>
      <c r="AV1615" t="str">
        <f t="shared" si="847"/>
        <v>Normal</v>
      </c>
      <c r="AW1615">
        <v>145</v>
      </c>
      <c r="AX1615" t="str">
        <f t="shared" si="848"/>
        <v>Normal</v>
      </c>
      <c r="AY1615">
        <v>4.5999999999999996</v>
      </c>
      <c r="AZ1615" t="str">
        <f t="shared" si="849"/>
        <v>Normal</v>
      </c>
      <c r="BA1615">
        <v>14.8</v>
      </c>
      <c r="BB1615" t="str">
        <f t="shared" si="827"/>
        <v>Normal</v>
      </c>
      <c r="BC1615">
        <v>8.9</v>
      </c>
      <c r="BD1615" t="str">
        <f t="shared" si="850"/>
        <v>Normal</v>
      </c>
      <c r="BE1615">
        <v>3.2</v>
      </c>
      <c r="BF1615" t="str">
        <f t="shared" si="851"/>
        <v>Normal</v>
      </c>
      <c r="BG1615">
        <v>1</v>
      </c>
      <c r="BH1615" t="str">
        <f t="shared" si="852"/>
        <v>Toma ECA</v>
      </c>
      <c r="BI1615">
        <v>0</v>
      </c>
      <c r="BJ1615" t="str">
        <f t="shared" si="853"/>
        <v>No toma ARB</v>
      </c>
      <c r="BK1615">
        <v>0</v>
      </c>
      <c r="BL1615" t="str">
        <f t="shared" si="854"/>
        <v>No toma diureticos</v>
      </c>
      <c r="BM1615">
        <v>0</v>
      </c>
      <c r="BN1615" t="str">
        <f t="shared" si="855"/>
        <v>No toma estatinas</v>
      </c>
      <c r="BO1615">
        <v>0</v>
      </c>
      <c r="BP1615" t="str">
        <f t="shared" si="856"/>
        <v>Sano</v>
      </c>
      <c r="BQ1615">
        <v>1</v>
      </c>
      <c r="BR1615" t="str">
        <f t="shared" si="857"/>
        <v>Enfermedad cardiovascular</v>
      </c>
    </row>
    <row r="1616" spans="1:70" x14ac:dyDescent="0.25">
      <c r="A1616" t="s">
        <v>1616</v>
      </c>
      <c r="B1616">
        <v>57</v>
      </c>
      <c r="C1616" t="str">
        <f t="shared" si="828"/>
        <v>Adulto</v>
      </c>
      <c r="D1616" t="s">
        <v>1</v>
      </c>
      <c r="E1616">
        <v>22.5</v>
      </c>
      <c r="F1616" t="str">
        <f t="shared" si="829"/>
        <v>Peso Normal</v>
      </c>
      <c r="G1616">
        <v>1</v>
      </c>
      <c r="H1616" t="str">
        <f t="shared" si="830"/>
        <v>Tiene herencia</v>
      </c>
      <c r="I1616">
        <v>111</v>
      </c>
      <c r="J1616">
        <v>68</v>
      </c>
      <c r="K1616">
        <v>83</v>
      </c>
      <c r="L1616" t="str">
        <f t="shared" si="831"/>
        <v>Normal</v>
      </c>
      <c r="M1616">
        <v>61</v>
      </c>
      <c r="N1616" t="str">
        <f t="shared" si="832"/>
        <v>Normal</v>
      </c>
      <c r="O1616">
        <v>2</v>
      </c>
      <c r="P1616" t="str">
        <f t="shared" si="833"/>
        <v>Ligera limitaciones</v>
      </c>
      <c r="Q1616">
        <v>0</v>
      </c>
      <c r="R1616" t="str">
        <f t="shared" si="834"/>
        <v>No tiene cetoacidosis</v>
      </c>
      <c r="S1616">
        <v>0</v>
      </c>
      <c r="T1616" t="str">
        <f t="shared" si="835"/>
        <v>No tiene Insuficiencia</v>
      </c>
      <c r="U1616">
        <v>0</v>
      </c>
      <c r="V1616" t="str">
        <f t="shared" si="836"/>
        <v>Normotenso</v>
      </c>
      <c r="W1616">
        <v>1</v>
      </c>
      <c r="X1616" t="str">
        <f t="shared" si="825"/>
        <v>Normal</v>
      </c>
      <c r="Y1616">
        <v>35</v>
      </c>
      <c r="Z1616" t="str">
        <f t="shared" si="826"/>
        <v>Normal</v>
      </c>
      <c r="AA1616">
        <v>89</v>
      </c>
      <c r="AB1616" t="str">
        <f t="shared" si="837"/>
        <v>Funcion disminuida</v>
      </c>
      <c r="AC1616">
        <v>6</v>
      </c>
      <c r="AD1616" t="str">
        <f t="shared" si="838"/>
        <v>Normal</v>
      </c>
      <c r="AE1616">
        <v>4</v>
      </c>
      <c r="AF1616" t="str">
        <f t="shared" si="839"/>
        <v>Normal</v>
      </c>
      <c r="AG1616">
        <v>1281</v>
      </c>
      <c r="AH1616" t="str">
        <f t="shared" si="840"/>
        <v>Poliuria</v>
      </c>
      <c r="AI1616">
        <v>1</v>
      </c>
      <c r="AJ1616" t="str">
        <f t="shared" si="841"/>
        <v>Diabetico</v>
      </c>
      <c r="AK1616">
        <v>95</v>
      </c>
      <c r="AL1616" t="str">
        <f t="shared" si="842"/>
        <v>Normal</v>
      </c>
      <c r="AM1616">
        <v>6.3</v>
      </c>
      <c r="AN1616" t="str">
        <f t="shared" si="843"/>
        <v>Prediabetes</v>
      </c>
      <c r="AO1616">
        <v>178</v>
      </c>
      <c r="AP1616" t="str">
        <f t="shared" si="844"/>
        <v>Normal</v>
      </c>
      <c r="AQ1616">
        <v>108</v>
      </c>
      <c r="AR1616" t="str">
        <f t="shared" si="845"/>
        <v>Casi normal</v>
      </c>
      <c r="AS1616">
        <v>48</v>
      </c>
      <c r="AT1616" t="str">
        <f t="shared" si="846"/>
        <v>Bajo</v>
      </c>
      <c r="AU1616">
        <v>157</v>
      </c>
      <c r="AV1616" t="str">
        <f t="shared" si="847"/>
        <v>Alto</v>
      </c>
      <c r="AW1616">
        <v>143</v>
      </c>
      <c r="AX1616" t="str">
        <f t="shared" si="848"/>
        <v>Normal</v>
      </c>
      <c r="AY1616">
        <v>3.7</v>
      </c>
      <c r="AZ1616" t="str">
        <f t="shared" si="849"/>
        <v>Normal</v>
      </c>
      <c r="BA1616">
        <v>12.9</v>
      </c>
      <c r="BB1616" t="str">
        <f t="shared" si="827"/>
        <v>Baja</v>
      </c>
      <c r="BC1616">
        <v>9.8000000000000007</v>
      </c>
      <c r="BD1616" t="str">
        <f t="shared" si="850"/>
        <v>Normal</v>
      </c>
      <c r="BE1616">
        <v>2.8</v>
      </c>
      <c r="BF1616" t="str">
        <f t="shared" si="851"/>
        <v>Normal</v>
      </c>
      <c r="BG1616">
        <v>1</v>
      </c>
      <c r="BH1616" t="str">
        <f t="shared" si="852"/>
        <v>Toma ECA</v>
      </c>
      <c r="BI1616">
        <v>1</v>
      </c>
      <c r="BJ1616" t="str">
        <f t="shared" si="853"/>
        <v>Toma ARB</v>
      </c>
      <c r="BK1616">
        <v>0</v>
      </c>
      <c r="BL1616" t="str">
        <f t="shared" si="854"/>
        <v>No toma diureticos</v>
      </c>
      <c r="BM1616">
        <v>0</v>
      </c>
      <c r="BN1616" t="str">
        <f t="shared" si="855"/>
        <v>No toma estatinas</v>
      </c>
      <c r="BO1616">
        <v>0</v>
      </c>
      <c r="BP1616" t="str">
        <f t="shared" si="856"/>
        <v>Sano</v>
      </c>
      <c r="BQ1616">
        <v>0</v>
      </c>
      <c r="BR1616" t="str">
        <f t="shared" si="857"/>
        <v>Sano</v>
      </c>
    </row>
    <row r="1617" spans="1:70" x14ac:dyDescent="0.25">
      <c r="A1617" t="s">
        <v>1617</v>
      </c>
      <c r="B1617">
        <v>48</v>
      </c>
      <c r="C1617" t="str">
        <f t="shared" si="828"/>
        <v>Adulto</v>
      </c>
      <c r="D1617" t="s">
        <v>1</v>
      </c>
      <c r="E1617">
        <v>20.7</v>
      </c>
      <c r="F1617" t="str">
        <f t="shared" si="829"/>
        <v>Peso Normal</v>
      </c>
      <c r="G1617">
        <v>1</v>
      </c>
      <c r="H1617" t="str">
        <f t="shared" si="830"/>
        <v>Tiene herencia</v>
      </c>
      <c r="I1617">
        <v>127</v>
      </c>
      <c r="J1617">
        <v>75</v>
      </c>
      <c r="K1617">
        <v>77</v>
      </c>
      <c r="L1617" t="str">
        <f t="shared" si="831"/>
        <v>Normal</v>
      </c>
      <c r="M1617">
        <v>60</v>
      </c>
      <c r="N1617" t="str">
        <f t="shared" si="832"/>
        <v>Normal</v>
      </c>
      <c r="O1617">
        <v>1</v>
      </c>
      <c r="P1617" t="str">
        <f t="shared" si="833"/>
        <v>Sin limitaciones</v>
      </c>
      <c r="Q1617">
        <v>0</v>
      </c>
      <c r="R1617" t="str">
        <f t="shared" si="834"/>
        <v>No tiene cetoacidosis</v>
      </c>
      <c r="S1617">
        <v>0</v>
      </c>
      <c r="T1617" t="str">
        <f t="shared" si="835"/>
        <v>No tiene Insuficiencia</v>
      </c>
      <c r="U1617">
        <v>0</v>
      </c>
      <c r="V1617" t="str">
        <f t="shared" si="836"/>
        <v>Normotenso</v>
      </c>
      <c r="W1617">
        <v>0.7</v>
      </c>
      <c r="X1617" t="str">
        <f t="shared" si="825"/>
        <v>Normal</v>
      </c>
      <c r="Y1617">
        <v>31</v>
      </c>
      <c r="Z1617" t="str">
        <f t="shared" si="826"/>
        <v>Normal</v>
      </c>
      <c r="AA1617">
        <v>80</v>
      </c>
      <c r="AB1617" t="str">
        <f t="shared" si="837"/>
        <v>Funcion disminuida</v>
      </c>
      <c r="AC1617">
        <v>20</v>
      </c>
      <c r="AD1617" t="str">
        <f t="shared" si="838"/>
        <v>Normal</v>
      </c>
      <c r="AE1617">
        <v>18</v>
      </c>
      <c r="AF1617" t="str">
        <f t="shared" si="839"/>
        <v>Normal</v>
      </c>
      <c r="AG1617">
        <v>2081</v>
      </c>
      <c r="AH1617" t="str">
        <f t="shared" si="840"/>
        <v>Poliuria</v>
      </c>
      <c r="AI1617">
        <v>0</v>
      </c>
      <c r="AJ1617" t="str">
        <f t="shared" si="841"/>
        <v>No Diabetico</v>
      </c>
      <c r="AK1617">
        <v>82</v>
      </c>
      <c r="AL1617" t="str">
        <f t="shared" si="842"/>
        <v>Normal</v>
      </c>
      <c r="AM1617">
        <v>6</v>
      </c>
      <c r="AN1617" t="str">
        <f t="shared" si="843"/>
        <v>Prediabetes</v>
      </c>
      <c r="AO1617">
        <v>161</v>
      </c>
      <c r="AP1617" t="str">
        <f t="shared" si="844"/>
        <v>Normal</v>
      </c>
      <c r="AQ1617">
        <v>102</v>
      </c>
      <c r="AR1617" t="str">
        <f t="shared" si="845"/>
        <v>Casi normal</v>
      </c>
      <c r="AS1617">
        <v>53</v>
      </c>
      <c r="AT1617" t="str">
        <f t="shared" si="846"/>
        <v>Bajo</v>
      </c>
      <c r="AU1617">
        <v>95</v>
      </c>
      <c r="AV1617" t="str">
        <f t="shared" si="847"/>
        <v>Normal</v>
      </c>
      <c r="AW1617">
        <v>139</v>
      </c>
      <c r="AX1617" t="str">
        <f t="shared" si="848"/>
        <v>Normal</v>
      </c>
      <c r="AY1617">
        <v>4.9000000000000004</v>
      </c>
      <c r="AZ1617" t="str">
        <f t="shared" si="849"/>
        <v>Normal</v>
      </c>
      <c r="BA1617">
        <v>12.2</v>
      </c>
      <c r="BB1617" t="str">
        <f t="shared" si="827"/>
        <v>Baja</v>
      </c>
      <c r="BC1617">
        <v>8.8000000000000007</v>
      </c>
      <c r="BD1617" t="str">
        <f t="shared" si="850"/>
        <v>Normal</v>
      </c>
      <c r="BE1617">
        <v>4.4000000000000004</v>
      </c>
      <c r="BF1617" t="str">
        <f t="shared" si="851"/>
        <v>Normal</v>
      </c>
      <c r="BG1617">
        <v>1</v>
      </c>
      <c r="BH1617" t="str">
        <f t="shared" si="852"/>
        <v>Toma ECA</v>
      </c>
      <c r="BI1617">
        <v>0</v>
      </c>
      <c r="BJ1617" t="str">
        <f t="shared" si="853"/>
        <v>No toma ARB</v>
      </c>
      <c r="BK1617">
        <v>1</v>
      </c>
      <c r="BL1617" t="str">
        <f t="shared" si="854"/>
        <v>Toma diureticos</v>
      </c>
      <c r="BM1617">
        <v>1</v>
      </c>
      <c r="BN1617" t="str">
        <f t="shared" si="855"/>
        <v>Toma estatinas</v>
      </c>
      <c r="BO1617">
        <v>0</v>
      </c>
      <c r="BP1617" t="str">
        <f t="shared" si="856"/>
        <v>Sano</v>
      </c>
      <c r="BQ1617">
        <v>0</v>
      </c>
      <c r="BR1617" t="str">
        <f t="shared" si="857"/>
        <v>Sano</v>
      </c>
    </row>
    <row r="1618" spans="1:70" x14ac:dyDescent="0.25">
      <c r="A1618" t="s">
        <v>1618</v>
      </c>
      <c r="B1618">
        <v>37</v>
      </c>
      <c r="C1618" t="str">
        <f t="shared" si="828"/>
        <v>Adulto</v>
      </c>
      <c r="D1618" t="s">
        <v>1</v>
      </c>
      <c r="E1618">
        <v>29.5</v>
      </c>
      <c r="F1618" t="str">
        <f t="shared" si="829"/>
        <v>Sobrepeso</v>
      </c>
      <c r="G1618">
        <v>0</v>
      </c>
      <c r="H1618" t="str">
        <f t="shared" si="830"/>
        <v>No tiene herencia</v>
      </c>
      <c r="I1618">
        <v>132</v>
      </c>
      <c r="J1618">
        <v>74</v>
      </c>
      <c r="K1618">
        <v>81</v>
      </c>
      <c r="L1618" t="str">
        <f t="shared" si="831"/>
        <v>Normal</v>
      </c>
      <c r="M1618">
        <v>68</v>
      </c>
      <c r="N1618" t="str">
        <f t="shared" si="832"/>
        <v>Normal</v>
      </c>
      <c r="O1618">
        <v>1</v>
      </c>
      <c r="P1618" t="str">
        <f t="shared" si="833"/>
        <v>Sin limitaciones</v>
      </c>
      <c r="Q1618">
        <v>0</v>
      </c>
      <c r="R1618" t="str">
        <f t="shared" si="834"/>
        <v>No tiene cetoacidosis</v>
      </c>
      <c r="S1618">
        <v>0</v>
      </c>
      <c r="T1618" t="str">
        <f t="shared" si="835"/>
        <v>No tiene Insuficiencia</v>
      </c>
      <c r="U1618">
        <v>0</v>
      </c>
      <c r="V1618" t="str">
        <f t="shared" si="836"/>
        <v>Normotenso</v>
      </c>
      <c r="W1618">
        <v>1.2</v>
      </c>
      <c r="X1618" t="str">
        <f t="shared" si="825"/>
        <v>Normal</v>
      </c>
      <c r="Y1618">
        <v>19</v>
      </c>
      <c r="Z1618" t="str">
        <f t="shared" si="826"/>
        <v>Normal</v>
      </c>
      <c r="AA1618">
        <v>90</v>
      </c>
      <c r="AB1618" t="str">
        <f t="shared" si="837"/>
        <v>Funcion disminuida</v>
      </c>
      <c r="AC1618">
        <v>10</v>
      </c>
      <c r="AD1618" t="str">
        <f t="shared" si="838"/>
        <v>Normal</v>
      </c>
      <c r="AE1618">
        <v>7</v>
      </c>
      <c r="AF1618" t="str">
        <f t="shared" si="839"/>
        <v>Normal</v>
      </c>
      <c r="AG1618">
        <v>1219</v>
      </c>
      <c r="AH1618" t="str">
        <f t="shared" si="840"/>
        <v>Poliuria</v>
      </c>
      <c r="AI1618">
        <v>0</v>
      </c>
      <c r="AJ1618" t="str">
        <f t="shared" si="841"/>
        <v>No Diabetico</v>
      </c>
      <c r="AK1618">
        <v>81</v>
      </c>
      <c r="AL1618" t="str">
        <f t="shared" si="842"/>
        <v>Normal</v>
      </c>
      <c r="AM1618">
        <v>5.5</v>
      </c>
      <c r="AN1618" t="str">
        <f t="shared" si="843"/>
        <v>Normal</v>
      </c>
      <c r="AO1618">
        <v>213</v>
      </c>
      <c r="AP1618" t="str">
        <f t="shared" si="844"/>
        <v>Alto</v>
      </c>
      <c r="AQ1618">
        <v>114</v>
      </c>
      <c r="AR1618" t="str">
        <f t="shared" si="845"/>
        <v>Casi normal</v>
      </c>
      <c r="AS1618">
        <v>63</v>
      </c>
      <c r="AT1618" t="str">
        <f t="shared" si="846"/>
        <v>Normal</v>
      </c>
      <c r="AU1618">
        <v>126</v>
      </c>
      <c r="AV1618" t="str">
        <f t="shared" si="847"/>
        <v>Normal</v>
      </c>
      <c r="AW1618">
        <v>138</v>
      </c>
      <c r="AX1618" t="str">
        <f t="shared" si="848"/>
        <v>Normal</v>
      </c>
      <c r="AY1618">
        <v>4.5</v>
      </c>
      <c r="AZ1618" t="str">
        <f t="shared" si="849"/>
        <v>Normal</v>
      </c>
      <c r="BA1618">
        <v>14.8</v>
      </c>
      <c r="BB1618" t="str">
        <f t="shared" si="827"/>
        <v>Normal</v>
      </c>
      <c r="BC1618">
        <v>8.9</v>
      </c>
      <c r="BD1618" t="str">
        <f t="shared" si="850"/>
        <v>Normal</v>
      </c>
      <c r="BE1618">
        <v>3.1</v>
      </c>
      <c r="BF1618" t="str">
        <f t="shared" si="851"/>
        <v>Normal</v>
      </c>
      <c r="BG1618">
        <v>0</v>
      </c>
      <c r="BH1618" t="str">
        <f t="shared" si="852"/>
        <v>No Toma ECA</v>
      </c>
      <c r="BI1618">
        <v>0</v>
      </c>
      <c r="BJ1618" t="str">
        <f t="shared" si="853"/>
        <v>No toma ARB</v>
      </c>
      <c r="BK1618">
        <v>0</v>
      </c>
      <c r="BL1618" t="str">
        <f t="shared" si="854"/>
        <v>No toma diureticos</v>
      </c>
      <c r="BM1618">
        <v>1</v>
      </c>
      <c r="BN1618" t="str">
        <f t="shared" si="855"/>
        <v>Toma estatinas</v>
      </c>
      <c r="BO1618">
        <v>0</v>
      </c>
      <c r="BP1618" t="str">
        <f t="shared" si="856"/>
        <v>Sano</v>
      </c>
      <c r="BQ1618">
        <v>0</v>
      </c>
      <c r="BR1618" t="str">
        <f t="shared" si="857"/>
        <v>Sano</v>
      </c>
    </row>
    <row r="1619" spans="1:70" x14ac:dyDescent="0.25">
      <c r="A1619" t="s">
        <v>1619</v>
      </c>
      <c r="B1619">
        <v>61</v>
      </c>
      <c r="C1619" t="str">
        <f t="shared" si="828"/>
        <v>Adulto Mayor</v>
      </c>
      <c r="D1619" t="s">
        <v>6</v>
      </c>
      <c r="E1619">
        <v>25.8</v>
      </c>
      <c r="F1619" t="str">
        <f t="shared" si="829"/>
        <v>Sobrepeso</v>
      </c>
      <c r="G1619">
        <v>0</v>
      </c>
      <c r="H1619" t="str">
        <f t="shared" si="830"/>
        <v>No tiene herencia</v>
      </c>
      <c r="I1619">
        <v>134</v>
      </c>
      <c r="J1619">
        <v>75</v>
      </c>
      <c r="K1619">
        <v>83</v>
      </c>
      <c r="L1619" t="str">
        <f t="shared" si="831"/>
        <v>Normal</v>
      </c>
      <c r="M1619">
        <v>64</v>
      </c>
      <c r="N1619" t="str">
        <f t="shared" si="832"/>
        <v>Normal</v>
      </c>
      <c r="O1619">
        <v>2</v>
      </c>
      <c r="P1619" t="str">
        <f t="shared" si="833"/>
        <v>Ligera limitaciones</v>
      </c>
      <c r="Q1619">
        <v>0</v>
      </c>
      <c r="R1619" t="str">
        <f t="shared" si="834"/>
        <v>No tiene cetoacidosis</v>
      </c>
      <c r="S1619">
        <v>0</v>
      </c>
      <c r="T1619" t="str">
        <f t="shared" si="835"/>
        <v>No tiene Insuficiencia</v>
      </c>
      <c r="U1619">
        <v>1</v>
      </c>
      <c r="V1619" t="str">
        <f t="shared" si="836"/>
        <v>Hipertenso</v>
      </c>
      <c r="W1619">
        <v>0.7</v>
      </c>
      <c r="X1619" t="str">
        <f t="shared" si="825"/>
        <v>Normal</v>
      </c>
      <c r="Y1619">
        <v>19</v>
      </c>
      <c r="Z1619" t="str">
        <f t="shared" si="826"/>
        <v>Normal</v>
      </c>
      <c r="AA1619">
        <v>85</v>
      </c>
      <c r="AB1619" t="str">
        <f t="shared" si="837"/>
        <v>Funcion disminuida</v>
      </c>
      <c r="AC1619">
        <v>22</v>
      </c>
      <c r="AD1619" t="str">
        <f t="shared" si="838"/>
        <v>Normal</v>
      </c>
      <c r="AE1619">
        <v>19</v>
      </c>
      <c r="AF1619" t="str">
        <f t="shared" si="839"/>
        <v>Normal</v>
      </c>
      <c r="AG1619">
        <v>1181</v>
      </c>
      <c r="AH1619" t="str">
        <f t="shared" si="840"/>
        <v>Poliuria</v>
      </c>
      <c r="AI1619">
        <v>0</v>
      </c>
      <c r="AJ1619" t="str">
        <f t="shared" si="841"/>
        <v>No Diabetico</v>
      </c>
      <c r="AK1619">
        <v>105</v>
      </c>
      <c r="AL1619" t="str">
        <f t="shared" si="842"/>
        <v>Prediabetes</v>
      </c>
      <c r="AM1619">
        <v>5.5</v>
      </c>
      <c r="AN1619" t="str">
        <f t="shared" si="843"/>
        <v>Normal</v>
      </c>
      <c r="AO1619">
        <v>169</v>
      </c>
      <c r="AP1619" t="str">
        <f t="shared" si="844"/>
        <v>Normal</v>
      </c>
      <c r="AQ1619">
        <v>81</v>
      </c>
      <c r="AR1619" t="str">
        <f t="shared" si="845"/>
        <v>Normal</v>
      </c>
      <c r="AS1619">
        <v>48</v>
      </c>
      <c r="AT1619" t="str">
        <f t="shared" si="846"/>
        <v>Bajo</v>
      </c>
      <c r="AU1619">
        <v>133</v>
      </c>
      <c r="AV1619" t="str">
        <f t="shared" si="847"/>
        <v>Normal</v>
      </c>
      <c r="AW1619">
        <v>143</v>
      </c>
      <c r="AX1619" t="str">
        <f t="shared" si="848"/>
        <v>Normal</v>
      </c>
      <c r="AY1619">
        <v>4.3</v>
      </c>
      <c r="AZ1619" t="str">
        <f t="shared" si="849"/>
        <v>Normal</v>
      </c>
      <c r="BA1619">
        <v>13.5</v>
      </c>
      <c r="BB1619" t="str">
        <f t="shared" si="827"/>
        <v>Normal</v>
      </c>
      <c r="BC1619">
        <v>9.6999999999999993</v>
      </c>
      <c r="BD1619" t="str">
        <f t="shared" si="850"/>
        <v>Normal</v>
      </c>
      <c r="BE1619">
        <v>3</v>
      </c>
      <c r="BF1619" t="str">
        <f t="shared" si="851"/>
        <v>Normal</v>
      </c>
      <c r="BG1619">
        <v>0</v>
      </c>
      <c r="BH1619" t="str">
        <f t="shared" si="852"/>
        <v>No Toma ECA</v>
      </c>
      <c r="BI1619">
        <v>0</v>
      </c>
      <c r="BJ1619" t="str">
        <f t="shared" si="853"/>
        <v>No toma ARB</v>
      </c>
      <c r="BK1619">
        <v>0</v>
      </c>
      <c r="BL1619" t="str">
        <f t="shared" si="854"/>
        <v>No toma diureticos</v>
      </c>
      <c r="BM1619">
        <v>1</v>
      </c>
      <c r="BN1619" t="str">
        <f t="shared" si="855"/>
        <v>Toma estatinas</v>
      </c>
      <c r="BO1619">
        <v>0</v>
      </c>
      <c r="BP1619" t="str">
        <f t="shared" si="856"/>
        <v>Sano</v>
      </c>
      <c r="BQ1619">
        <v>0</v>
      </c>
      <c r="BR1619" t="str">
        <f t="shared" si="857"/>
        <v>Sano</v>
      </c>
    </row>
    <row r="1620" spans="1:70" x14ac:dyDescent="0.25">
      <c r="A1620" t="s">
        <v>1620</v>
      </c>
      <c r="B1620">
        <v>59</v>
      </c>
      <c r="C1620" t="str">
        <f t="shared" si="828"/>
        <v>Adulto</v>
      </c>
      <c r="D1620" t="s">
        <v>6</v>
      </c>
      <c r="E1620">
        <v>37.200000000000003</v>
      </c>
      <c r="F1620" t="str">
        <f t="shared" si="829"/>
        <v>Obesidad II</v>
      </c>
      <c r="G1620">
        <v>1</v>
      </c>
      <c r="H1620" t="str">
        <f t="shared" si="830"/>
        <v>Tiene herencia</v>
      </c>
      <c r="I1620">
        <v>187</v>
      </c>
      <c r="J1620">
        <v>95</v>
      </c>
      <c r="K1620">
        <v>86</v>
      </c>
      <c r="L1620" t="str">
        <f t="shared" si="831"/>
        <v>Normal</v>
      </c>
      <c r="M1620">
        <v>46</v>
      </c>
      <c r="N1620" t="str">
        <f t="shared" si="832"/>
        <v>Intermedia</v>
      </c>
      <c r="O1620">
        <v>4</v>
      </c>
      <c r="P1620" t="str">
        <f t="shared" si="833"/>
        <v>Incapacidad</v>
      </c>
      <c r="Q1620">
        <v>1</v>
      </c>
      <c r="R1620" t="str">
        <f t="shared" si="834"/>
        <v>Tiene cetoacidosis</v>
      </c>
      <c r="S1620">
        <v>1</v>
      </c>
      <c r="T1620" t="str">
        <f t="shared" si="835"/>
        <v>Tiene Insuficiencia</v>
      </c>
      <c r="U1620">
        <v>1</v>
      </c>
      <c r="V1620" t="str">
        <f t="shared" si="836"/>
        <v>Hipertenso</v>
      </c>
      <c r="W1620">
        <v>2.2999999999999998</v>
      </c>
      <c r="X1620" t="str">
        <f t="shared" si="825"/>
        <v>Alto</v>
      </c>
      <c r="Y1620">
        <v>77</v>
      </c>
      <c r="Z1620" t="str">
        <f t="shared" si="826"/>
        <v>Elevado</v>
      </c>
      <c r="AA1620">
        <v>46</v>
      </c>
      <c r="AB1620" t="str">
        <f t="shared" si="837"/>
        <v>Funcion disminuida moderada</v>
      </c>
      <c r="AC1620">
        <v>1160</v>
      </c>
      <c r="AD1620" t="str">
        <f t="shared" si="838"/>
        <v>Proteinuria</v>
      </c>
      <c r="AE1620">
        <v>928</v>
      </c>
      <c r="AF1620" t="str">
        <f t="shared" si="839"/>
        <v>Macroalbuminuria</v>
      </c>
      <c r="AG1620">
        <v>318</v>
      </c>
      <c r="AH1620" t="str">
        <f t="shared" si="840"/>
        <v>Oliguria</v>
      </c>
      <c r="AI1620">
        <v>0</v>
      </c>
      <c r="AJ1620" t="str">
        <f t="shared" si="841"/>
        <v>No Diabetico</v>
      </c>
      <c r="AK1620">
        <v>142</v>
      </c>
      <c r="AL1620" t="str">
        <f t="shared" si="842"/>
        <v>Diabetes</v>
      </c>
      <c r="AM1620">
        <v>9.8000000000000007</v>
      </c>
      <c r="AN1620" t="str">
        <f t="shared" si="843"/>
        <v>Diabetes</v>
      </c>
      <c r="AO1620">
        <v>315</v>
      </c>
      <c r="AP1620" t="str">
        <f t="shared" si="844"/>
        <v>Riesgo</v>
      </c>
      <c r="AQ1620">
        <v>132</v>
      </c>
      <c r="AR1620" t="str">
        <f t="shared" si="845"/>
        <v>Limite alto</v>
      </c>
      <c r="AS1620">
        <v>34</v>
      </c>
      <c r="AT1620" t="str">
        <f t="shared" si="846"/>
        <v>Bajo</v>
      </c>
      <c r="AU1620">
        <v>378</v>
      </c>
      <c r="AV1620" t="str">
        <f t="shared" si="847"/>
        <v>Alto</v>
      </c>
      <c r="AW1620">
        <v>125</v>
      </c>
      <c r="AX1620" t="str">
        <f t="shared" si="848"/>
        <v>Bajo</v>
      </c>
      <c r="AY1620">
        <v>5.0999999999999996</v>
      </c>
      <c r="AZ1620" t="str">
        <f t="shared" si="849"/>
        <v>Alto</v>
      </c>
      <c r="BA1620">
        <v>7.6</v>
      </c>
      <c r="BB1620" t="str">
        <f t="shared" si="827"/>
        <v>Baja</v>
      </c>
      <c r="BC1620">
        <v>8.8000000000000007</v>
      </c>
      <c r="BD1620" t="str">
        <f t="shared" si="850"/>
        <v>Normal</v>
      </c>
      <c r="BE1620">
        <v>7.5</v>
      </c>
      <c r="BF1620" t="str">
        <f t="shared" si="851"/>
        <v>Alto</v>
      </c>
      <c r="BG1620">
        <v>1</v>
      </c>
      <c r="BH1620" t="str">
        <f t="shared" si="852"/>
        <v>Toma ECA</v>
      </c>
      <c r="BI1620">
        <v>0</v>
      </c>
      <c r="BJ1620" t="str">
        <f t="shared" si="853"/>
        <v>No toma ARB</v>
      </c>
      <c r="BK1620">
        <v>1</v>
      </c>
      <c r="BL1620" t="str">
        <f t="shared" si="854"/>
        <v>Toma diureticos</v>
      </c>
      <c r="BM1620">
        <v>1</v>
      </c>
      <c r="BN1620" t="str">
        <f t="shared" si="855"/>
        <v>Toma estatinas</v>
      </c>
      <c r="BO1620">
        <v>1</v>
      </c>
      <c r="BP1620" t="str">
        <f t="shared" si="856"/>
        <v>Enfermedad renal</v>
      </c>
      <c r="BQ1620">
        <v>1</v>
      </c>
      <c r="BR1620" t="str">
        <f t="shared" si="857"/>
        <v>Enfermedad cardiovascular</v>
      </c>
    </row>
    <row r="1621" spans="1:70" x14ac:dyDescent="0.25">
      <c r="A1621" t="s">
        <v>1621</v>
      </c>
      <c r="B1621">
        <v>60</v>
      </c>
      <c r="C1621" t="str">
        <f t="shared" si="828"/>
        <v>Adulto Mayor</v>
      </c>
      <c r="D1621" t="s">
        <v>1</v>
      </c>
      <c r="E1621">
        <v>26.3</v>
      </c>
      <c r="F1621" t="str">
        <f t="shared" si="829"/>
        <v>Sobrepeso</v>
      </c>
      <c r="G1621">
        <v>1</v>
      </c>
      <c r="H1621" t="str">
        <f t="shared" si="830"/>
        <v>Tiene herencia</v>
      </c>
      <c r="I1621">
        <v>134</v>
      </c>
      <c r="J1621">
        <v>71</v>
      </c>
      <c r="K1621">
        <v>61</v>
      </c>
      <c r="L1621" t="str">
        <f t="shared" si="831"/>
        <v>Normal</v>
      </c>
      <c r="M1621">
        <v>51</v>
      </c>
      <c r="N1621" t="str">
        <f t="shared" si="832"/>
        <v>Normal</v>
      </c>
      <c r="O1621">
        <v>1</v>
      </c>
      <c r="P1621" t="str">
        <f t="shared" si="833"/>
        <v>Sin limitaciones</v>
      </c>
      <c r="Q1621">
        <v>0</v>
      </c>
      <c r="R1621" t="str">
        <f t="shared" si="834"/>
        <v>No tiene cetoacidosis</v>
      </c>
      <c r="S1621">
        <v>0</v>
      </c>
      <c r="T1621" t="str">
        <f t="shared" si="835"/>
        <v>No tiene Insuficiencia</v>
      </c>
      <c r="U1621">
        <v>1</v>
      </c>
      <c r="V1621" t="str">
        <f t="shared" si="836"/>
        <v>Hipertenso</v>
      </c>
      <c r="W1621">
        <v>0.8</v>
      </c>
      <c r="X1621" t="str">
        <f t="shared" si="825"/>
        <v>Normal</v>
      </c>
      <c r="Y1621">
        <v>29</v>
      </c>
      <c r="Z1621" t="str">
        <f t="shared" si="826"/>
        <v>Normal</v>
      </c>
      <c r="AA1621">
        <v>101</v>
      </c>
      <c r="AB1621" t="str">
        <f t="shared" si="837"/>
        <v>Normal</v>
      </c>
      <c r="AC1621">
        <v>18</v>
      </c>
      <c r="AD1621" t="str">
        <f t="shared" si="838"/>
        <v>Normal</v>
      </c>
      <c r="AE1621">
        <v>12</v>
      </c>
      <c r="AF1621" t="str">
        <f t="shared" si="839"/>
        <v>Normal</v>
      </c>
      <c r="AG1621">
        <v>1168</v>
      </c>
      <c r="AH1621" t="str">
        <f t="shared" si="840"/>
        <v>Poliuria</v>
      </c>
      <c r="AI1621">
        <v>1</v>
      </c>
      <c r="AJ1621" t="str">
        <f t="shared" si="841"/>
        <v>Diabetico</v>
      </c>
      <c r="AK1621">
        <v>87</v>
      </c>
      <c r="AL1621" t="str">
        <f t="shared" si="842"/>
        <v>Normal</v>
      </c>
      <c r="AM1621">
        <v>5</v>
      </c>
      <c r="AN1621" t="str">
        <f t="shared" si="843"/>
        <v>Normal</v>
      </c>
      <c r="AO1621">
        <v>166</v>
      </c>
      <c r="AP1621" t="str">
        <f t="shared" si="844"/>
        <v>Normal</v>
      </c>
      <c r="AQ1621">
        <v>97</v>
      </c>
      <c r="AR1621" t="str">
        <f t="shared" si="845"/>
        <v>Normal</v>
      </c>
      <c r="AS1621">
        <v>58</v>
      </c>
      <c r="AT1621" t="str">
        <f t="shared" si="846"/>
        <v>Bajo</v>
      </c>
      <c r="AU1621">
        <v>156</v>
      </c>
      <c r="AV1621" t="str">
        <f t="shared" si="847"/>
        <v>Alto</v>
      </c>
      <c r="AW1621">
        <v>145</v>
      </c>
      <c r="AX1621" t="str">
        <f t="shared" si="848"/>
        <v>Normal</v>
      </c>
      <c r="AY1621">
        <v>4.4000000000000004</v>
      </c>
      <c r="AZ1621" t="str">
        <f t="shared" si="849"/>
        <v>Normal</v>
      </c>
      <c r="BA1621">
        <v>12.5</v>
      </c>
      <c r="BB1621" t="str">
        <f t="shared" si="827"/>
        <v>Baja</v>
      </c>
      <c r="BC1621">
        <v>8.9</v>
      </c>
      <c r="BD1621" t="str">
        <f t="shared" si="850"/>
        <v>Normal</v>
      </c>
      <c r="BE1621">
        <v>3.4</v>
      </c>
      <c r="BF1621" t="str">
        <f t="shared" si="851"/>
        <v>Normal</v>
      </c>
      <c r="BG1621">
        <v>1</v>
      </c>
      <c r="BH1621" t="str">
        <f t="shared" si="852"/>
        <v>Toma ECA</v>
      </c>
      <c r="BI1621">
        <v>1</v>
      </c>
      <c r="BJ1621" t="str">
        <f t="shared" si="853"/>
        <v>Toma ARB</v>
      </c>
      <c r="BK1621">
        <v>0</v>
      </c>
      <c r="BL1621" t="str">
        <f t="shared" si="854"/>
        <v>No toma diureticos</v>
      </c>
      <c r="BM1621">
        <v>0</v>
      </c>
      <c r="BN1621" t="str">
        <f t="shared" si="855"/>
        <v>No toma estatinas</v>
      </c>
      <c r="BO1621">
        <v>0</v>
      </c>
      <c r="BP1621" t="str">
        <f t="shared" si="856"/>
        <v>Sano</v>
      </c>
      <c r="BQ1621">
        <v>0</v>
      </c>
      <c r="BR1621" t="str">
        <f t="shared" si="857"/>
        <v>Sano</v>
      </c>
    </row>
    <row r="1622" spans="1:70" x14ac:dyDescent="0.25">
      <c r="A1622" t="s">
        <v>1622</v>
      </c>
      <c r="B1622">
        <v>65</v>
      </c>
      <c r="C1622" t="str">
        <f t="shared" si="828"/>
        <v>Adulto Mayor</v>
      </c>
      <c r="D1622" t="s">
        <v>6</v>
      </c>
      <c r="E1622">
        <v>33.200000000000003</v>
      </c>
      <c r="F1622" t="str">
        <f t="shared" si="829"/>
        <v>Obesidad I</v>
      </c>
      <c r="G1622">
        <v>1</v>
      </c>
      <c r="H1622" t="str">
        <f t="shared" si="830"/>
        <v>Tiene herencia</v>
      </c>
      <c r="I1622">
        <v>179</v>
      </c>
      <c r="J1622">
        <v>108</v>
      </c>
      <c r="K1622">
        <v>78</v>
      </c>
      <c r="L1622" t="str">
        <f t="shared" si="831"/>
        <v>Normal</v>
      </c>
      <c r="M1622">
        <v>38</v>
      </c>
      <c r="N1622" t="str">
        <f t="shared" si="832"/>
        <v>Reducida</v>
      </c>
      <c r="O1622">
        <v>2</v>
      </c>
      <c r="P1622" t="str">
        <f t="shared" si="833"/>
        <v>Ligera limitaciones</v>
      </c>
      <c r="Q1622">
        <v>1</v>
      </c>
      <c r="R1622" t="str">
        <f t="shared" si="834"/>
        <v>Tiene cetoacidosis</v>
      </c>
      <c r="S1622">
        <v>0</v>
      </c>
      <c r="T1622" t="str">
        <f t="shared" si="835"/>
        <v>No tiene Insuficiencia</v>
      </c>
      <c r="U1622">
        <v>1</v>
      </c>
      <c r="V1622" t="str">
        <f t="shared" si="836"/>
        <v>Hipertenso</v>
      </c>
      <c r="W1622">
        <v>4.4000000000000004</v>
      </c>
      <c r="X1622" t="str">
        <f t="shared" si="825"/>
        <v>Alto</v>
      </c>
      <c r="Y1622">
        <v>77</v>
      </c>
      <c r="Z1622" t="str">
        <f t="shared" si="826"/>
        <v>Elevado</v>
      </c>
      <c r="AA1622">
        <v>27</v>
      </c>
      <c r="AB1622" t="str">
        <f t="shared" si="837"/>
        <v>Dismucion grave</v>
      </c>
      <c r="AC1622">
        <v>1397</v>
      </c>
      <c r="AD1622" t="str">
        <f t="shared" si="838"/>
        <v>Proteinuria</v>
      </c>
      <c r="AE1622">
        <v>1117</v>
      </c>
      <c r="AF1622" t="str">
        <f t="shared" si="839"/>
        <v>Macroalbuminuria</v>
      </c>
      <c r="AG1622">
        <v>320</v>
      </c>
      <c r="AH1622" t="str">
        <f t="shared" si="840"/>
        <v>Oliguria</v>
      </c>
      <c r="AI1622">
        <v>1</v>
      </c>
      <c r="AJ1622" t="str">
        <f t="shared" si="841"/>
        <v>Diabetico</v>
      </c>
      <c r="AK1622">
        <v>145</v>
      </c>
      <c r="AL1622" t="str">
        <f t="shared" si="842"/>
        <v>Diabetes</v>
      </c>
      <c r="AM1622">
        <v>7.9</v>
      </c>
      <c r="AN1622" t="str">
        <f t="shared" si="843"/>
        <v>Diabetes</v>
      </c>
      <c r="AO1622">
        <v>220</v>
      </c>
      <c r="AP1622" t="str">
        <f t="shared" si="844"/>
        <v>Alto</v>
      </c>
      <c r="AQ1622">
        <v>151</v>
      </c>
      <c r="AR1622" t="str">
        <f t="shared" si="845"/>
        <v>Limite alto</v>
      </c>
      <c r="AS1622">
        <v>38</v>
      </c>
      <c r="AT1622" t="str">
        <f t="shared" si="846"/>
        <v>Bajo</v>
      </c>
      <c r="AU1622">
        <v>440</v>
      </c>
      <c r="AV1622" t="str">
        <f t="shared" si="847"/>
        <v>Alto</v>
      </c>
      <c r="AW1622">
        <v>136</v>
      </c>
      <c r="AX1622" t="str">
        <f t="shared" si="848"/>
        <v>Normal</v>
      </c>
      <c r="AY1622">
        <v>6.4</v>
      </c>
      <c r="AZ1622" t="str">
        <f t="shared" si="849"/>
        <v>Alto</v>
      </c>
      <c r="BA1622">
        <v>8.6</v>
      </c>
      <c r="BB1622" t="str">
        <f t="shared" si="827"/>
        <v>Baja</v>
      </c>
      <c r="BC1622">
        <v>8.3000000000000007</v>
      </c>
      <c r="BD1622" t="str">
        <f t="shared" si="850"/>
        <v>Bajo</v>
      </c>
      <c r="BE1622">
        <v>6.3</v>
      </c>
      <c r="BF1622" t="str">
        <f t="shared" si="851"/>
        <v>Alto</v>
      </c>
      <c r="BG1622">
        <v>1</v>
      </c>
      <c r="BH1622" t="str">
        <f t="shared" si="852"/>
        <v>Toma ECA</v>
      </c>
      <c r="BI1622">
        <v>0</v>
      </c>
      <c r="BJ1622" t="str">
        <f t="shared" si="853"/>
        <v>No toma ARB</v>
      </c>
      <c r="BK1622">
        <v>1</v>
      </c>
      <c r="BL1622" t="str">
        <f t="shared" si="854"/>
        <v>Toma diureticos</v>
      </c>
      <c r="BM1622">
        <v>1</v>
      </c>
      <c r="BN1622" t="str">
        <f t="shared" si="855"/>
        <v>Toma estatinas</v>
      </c>
      <c r="BO1622">
        <v>1</v>
      </c>
      <c r="BP1622" t="str">
        <f t="shared" si="856"/>
        <v>Enfermedad renal</v>
      </c>
      <c r="BQ1622">
        <v>0</v>
      </c>
      <c r="BR1622" t="str">
        <f t="shared" si="857"/>
        <v>Sano</v>
      </c>
    </row>
    <row r="1623" spans="1:70" x14ac:dyDescent="0.25">
      <c r="A1623" t="s">
        <v>1623</v>
      </c>
      <c r="B1623">
        <v>53</v>
      </c>
      <c r="C1623" t="str">
        <f t="shared" si="828"/>
        <v>Adulto</v>
      </c>
      <c r="D1623" t="s">
        <v>6</v>
      </c>
      <c r="E1623">
        <v>19.5</v>
      </c>
      <c r="F1623" t="str">
        <f t="shared" si="829"/>
        <v>Peso Normal</v>
      </c>
      <c r="G1623">
        <v>0</v>
      </c>
      <c r="H1623" t="str">
        <f t="shared" si="830"/>
        <v>No tiene herencia</v>
      </c>
      <c r="I1623">
        <v>121</v>
      </c>
      <c r="J1623">
        <v>65</v>
      </c>
      <c r="K1623">
        <v>64</v>
      </c>
      <c r="L1623" t="str">
        <f t="shared" si="831"/>
        <v>Normal</v>
      </c>
      <c r="M1623">
        <v>67</v>
      </c>
      <c r="N1623" t="str">
        <f t="shared" si="832"/>
        <v>Normal</v>
      </c>
      <c r="O1623">
        <v>2</v>
      </c>
      <c r="P1623" t="str">
        <f t="shared" si="833"/>
        <v>Ligera limitaciones</v>
      </c>
      <c r="Q1623">
        <v>0</v>
      </c>
      <c r="R1623" t="str">
        <f t="shared" si="834"/>
        <v>No tiene cetoacidosis</v>
      </c>
      <c r="S1623">
        <v>0</v>
      </c>
      <c r="T1623" t="str">
        <f t="shared" si="835"/>
        <v>No tiene Insuficiencia</v>
      </c>
      <c r="U1623">
        <v>0</v>
      </c>
      <c r="V1623" t="str">
        <f t="shared" si="836"/>
        <v>Normotenso</v>
      </c>
      <c r="W1623">
        <v>0.7</v>
      </c>
      <c r="X1623" t="str">
        <f t="shared" si="825"/>
        <v>Normal</v>
      </c>
      <c r="Y1623">
        <v>18</v>
      </c>
      <c r="Z1623" t="str">
        <f t="shared" si="826"/>
        <v>Normal</v>
      </c>
      <c r="AA1623">
        <v>109</v>
      </c>
      <c r="AB1623" t="str">
        <f t="shared" si="837"/>
        <v>Normal</v>
      </c>
      <c r="AC1623">
        <v>21</v>
      </c>
      <c r="AD1623" t="str">
        <f t="shared" si="838"/>
        <v>Normal</v>
      </c>
      <c r="AE1623">
        <v>16</v>
      </c>
      <c r="AF1623" t="str">
        <f t="shared" si="839"/>
        <v>Normal</v>
      </c>
      <c r="AG1623">
        <v>1692</v>
      </c>
      <c r="AH1623" t="str">
        <f t="shared" si="840"/>
        <v>Poliuria</v>
      </c>
      <c r="AI1623">
        <v>0</v>
      </c>
      <c r="AJ1623" t="str">
        <f t="shared" si="841"/>
        <v>No Diabetico</v>
      </c>
      <c r="AK1623">
        <v>87</v>
      </c>
      <c r="AL1623" t="str">
        <f t="shared" si="842"/>
        <v>Normal</v>
      </c>
      <c r="AM1623">
        <v>5.4</v>
      </c>
      <c r="AN1623" t="str">
        <f t="shared" si="843"/>
        <v>Normal</v>
      </c>
      <c r="AO1623">
        <v>210</v>
      </c>
      <c r="AP1623" t="str">
        <f t="shared" si="844"/>
        <v>Alto</v>
      </c>
      <c r="AQ1623">
        <v>129</v>
      </c>
      <c r="AR1623" t="str">
        <f t="shared" si="845"/>
        <v>Casi normal</v>
      </c>
      <c r="AS1623">
        <v>45</v>
      </c>
      <c r="AT1623" t="str">
        <f t="shared" si="846"/>
        <v>Bajo</v>
      </c>
      <c r="AU1623">
        <v>150</v>
      </c>
      <c r="AV1623" t="str">
        <f t="shared" si="847"/>
        <v>Normal</v>
      </c>
      <c r="AW1623">
        <v>144</v>
      </c>
      <c r="AX1623" t="str">
        <f t="shared" si="848"/>
        <v>Normal</v>
      </c>
      <c r="AY1623">
        <v>4.0999999999999996</v>
      </c>
      <c r="AZ1623" t="str">
        <f t="shared" si="849"/>
        <v>Normal</v>
      </c>
      <c r="BA1623">
        <v>14.4</v>
      </c>
      <c r="BB1623" t="str">
        <f t="shared" si="827"/>
        <v>Normal</v>
      </c>
      <c r="BC1623">
        <v>8.6</v>
      </c>
      <c r="BD1623" t="str">
        <f t="shared" si="850"/>
        <v>Normal</v>
      </c>
      <c r="BE1623">
        <v>3.6</v>
      </c>
      <c r="BF1623" t="str">
        <f t="shared" si="851"/>
        <v>Normal</v>
      </c>
      <c r="BG1623">
        <v>1</v>
      </c>
      <c r="BH1623" t="str">
        <f t="shared" si="852"/>
        <v>Toma ECA</v>
      </c>
      <c r="BI1623">
        <v>1</v>
      </c>
      <c r="BJ1623" t="str">
        <f t="shared" si="853"/>
        <v>Toma ARB</v>
      </c>
      <c r="BK1623">
        <v>1</v>
      </c>
      <c r="BL1623" t="str">
        <f t="shared" si="854"/>
        <v>Toma diureticos</v>
      </c>
      <c r="BM1623">
        <v>0</v>
      </c>
      <c r="BN1623" t="str">
        <f t="shared" si="855"/>
        <v>No toma estatinas</v>
      </c>
      <c r="BO1623">
        <v>0</v>
      </c>
      <c r="BP1623" t="str">
        <f t="shared" si="856"/>
        <v>Sano</v>
      </c>
      <c r="BQ1623">
        <v>1</v>
      </c>
      <c r="BR1623" t="str">
        <f t="shared" si="857"/>
        <v>Enfermedad cardiovascular</v>
      </c>
    </row>
    <row r="1624" spans="1:70" x14ac:dyDescent="0.25">
      <c r="A1624" t="s">
        <v>1624</v>
      </c>
      <c r="B1624">
        <v>54</v>
      </c>
      <c r="C1624" t="str">
        <f t="shared" si="828"/>
        <v>Adulto</v>
      </c>
      <c r="D1624" t="s">
        <v>1</v>
      </c>
      <c r="E1624">
        <v>26</v>
      </c>
      <c r="F1624" t="str">
        <f t="shared" si="829"/>
        <v>Sobrepeso</v>
      </c>
      <c r="G1624">
        <v>0</v>
      </c>
      <c r="H1624" t="str">
        <f t="shared" si="830"/>
        <v>No tiene herencia</v>
      </c>
      <c r="I1624">
        <v>106</v>
      </c>
      <c r="J1624">
        <v>67</v>
      </c>
      <c r="K1624">
        <v>65</v>
      </c>
      <c r="L1624" t="str">
        <f t="shared" si="831"/>
        <v>Normal</v>
      </c>
      <c r="M1624">
        <v>57</v>
      </c>
      <c r="N1624" t="str">
        <f t="shared" si="832"/>
        <v>Normal</v>
      </c>
      <c r="O1624">
        <v>2</v>
      </c>
      <c r="P1624" t="str">
        <f t="shared" si="833"/>
        <v>Ligera limitaciones</v>
      </c>
      <c r="Q1624">
        <v>0</v>
      </c>
      <c r="R1624" t="str">
        <f t="shared" si="834"/>
        <v>No tiene cetoacidosis</v>
      </c>
      <c r="S1624">
        <v>0</v>
      </c>
      <c r="T1624" t="str">
        <f t="shared" si="835"/>
        <v>No tiene Insuficiencia</v>
      </c>
      <c r="U1624">
        <v>0</v>
      </c>
      <c r="V1624" t="str">
        <f t="shared" si="836"/>
        <v>Normotenso</v>
      </c>
      <c r="W1624">
        <v>0.7</v>
      </c>
      <c r="X1624" t="str">
        <f t="shared" si="825"/>
        <v>Normal</v>
      </c>
      <c r="Y1624">
        <v>18</v>
      </c>
      <c r="Z1624" t="str">
        <f t="shared" si="826"/>
        <v>Normal</v>
      </c>
      <c r="AA1624">
        <v>66</v>
      </c>
      <c r="AB1624" t="str">
        <f t="shared" si="837"/>
        <v>Funcion disminuida</v>
      </c>
      <c r="AC1624">
        <v>21</v>
      </c>
      <c r="AD1624" t="str">
        <f t="shared" si="838"/>
        <v>Normal</v>
      </c>
      <c r="AE1624">
        <v>16</v>
      </c>
      <c r="AF1624" t="str">
        <f t="shared" si="839"/>
        <v>Normal</v>
      </c>
      <c r="AG1624">
        <v>2461</v>
      </c>
      <c r="AH1624" t="str">
        <f t="shared" si="840"/>
        <v>Poliuria</v>
      </c>
      <c r="AI1624">
        <v>0</v>
      </c>
      <c r="AJ1624" t="str">
        <f t="shared" si="841"/>
        <v>No Diabetico</v>
      </c>
      <c r="AK1624">
        <v>124</v>
      </c>
      <c r="AL1624" t="str">
        <f t="shared" si="842"/>
        <v>Prediabetes</v>
      </c>
      <c r="AM1624">
        <v>5.2</v>
      </c>
      <c r="AN1624" t="str">
        <f t="shared" si="843"/>
        <v>Normal</v>
      </c>
      <c r="AO1624">
        <v>204</v>
      </c>
      <c r="AP1624" t="str">
        <f t="shared" si="844"/>
        <v>Alto</v>
      </c>
      <c r="AQ1624">
        <v>98</v>
      </c>
      <c r="AR1624" t="str">
        <f t="shared" si="845"/>
        <v>Normal</v>
      </c>
      <c r="AS1624">
        <v>59</v>
      </c>
      <c r="AT1624" t="str">
        <f t="shared" si="846"/>
        <v>Bajo</v>
      </c>
      <c r="AU1624">
        <v>156</v>
      </c>
      <c r="AV1624" t="str">
        <f t="shared" si="847"/>
        <v>Alto</v>
      </c>
      <c r="AW1624">
        <v>135</v>
      </c>
      <c r="AX1624" t="str">
        <f t="shared" si="848"/>
        <v>Normal</v>
      </c>
      <c r="AY1624">
        <v>4</v>
      </c>
      <c r="AZ1624" t="str">
        <f t="shared" si="849"/>
        <v>Normal</v>
      </c>
      <c r="BA1624">
        <v>15.6</v>
      </c>
      <c r="BB1624" t="str">
        <f t="shared" si="827"/>
        <v>Normal</v>
      </c>
      <c r="BC1624">
        <v>9.4</v>
      </c>
      <c r="BD1624" t="str">
        <f t="shared" si="850"/>
        <v>Normal</v>
      </c>
      <c r="BE1624">
        <v>3.5</v>
      </c>
      <c r="BF1624" t="str">
        <f t="shared" si="851"/>
        <v>Normal</v>
      </c>
      <c r="BG1624">
        <v>1</v>
      </c>
      <c r="BH1624" t="str">
        <f t="shared" si="852"/>
        <v>Toma ECA</v>
      </c>
      <c r="BI1624">
        <v>0</v>
      </c>
      <c r="BJ1624" t="str">
        <f t="shared" si="853"/>
        <v>No toma ARB</v>
      </c>
      <c r="BK1624">
        <v>0</v>
      </c>
      <c r="BL1624" t="str">
        <f t="shared" si="854"/>
        <v>No toma diureticos</v>
      </c>
      <c r="BM1624">
        <v>1</v>
      </c>
      <c r="BN1624" t="str">
        <f t="shared" si="855"/>
        <v>Toma estatinas</v>
      </c>
      <c r="BO1624">
        <v>0</v>
      </c>
      <c r="BP1624" t="str">
        <f t="shared" si="856"/>
        <v>Sano</v>
      </c>
      <c r="BQ1624">
        <v>1</v>
      </c>
      <c r="BR1624" t="str">
        <f t="shared" si="857"/>
        <v>Enfermedad cardiovascular</v>
      </c>
    </row>
    <row r="1625" spans="1:70" x14ac:dyDescent="0.25">
      <c r="A1625" t="s">
        <v>1625</v>
      </c>
      <c r="B1625">
        <v>37</v>
      </c>
      <c r="C1625" t="str">
        <f t="shared" si="828"/>
        <v>Adulto</v>
      </c>
      <c r="D1625" t="s">
        <v>1</v>
      </c>
      <c r="E1625">
        <v>19.100000000000001</v>
      </c>
      <c r="F1625" t="str">
        <f t="shared" si="829"/>
        <v>Peso Normal</v>
      </c>
      <c r="G1625">
        <v>1</v>
      </c>
      <c r="H1625" t="str">
        <f t="shared" si="830"/>
        <v>Tiene herencia</v>
      </c>
      <c r="I1625">
        <v>128</v>
      </c>
      <c r="J1625">
        <v>79</v>
      </c>
      <c r="K1625">
        <v>76</v>
      </c>
      <c r="L1625" t="str">
        <f t="shared" si="831"/>
        <v>Normal</v>
      </c>
      <c r="M1625">
        <v>70</v>
      </c>
      <c r="N1625" t="str">
        <f t="shared" si="832"/>
        <v>Normal</v>
      </c>
      <c r="O1625">
        <v>1</v>
      </c>
      <c r="P1625" t="str">
        <f t="shared" si="833"/>
        <v>Sin limitaciones</v>
      </c>
      <c r="Q1625">
        <v>0</v>
      </c>
      <c r="R1625" t="str">
        <f t="shared" si="834"/>
        <v>No tiene cetoacidosis</v>
      </c>
      <c r="S1625">
        <v>0</v>
      </c>
      <c r="T1625" t="str">
        <f t="shared" si="835"/>
        <v>No tiene Insuficiencia</v>
      </c>
      <c r="U1625">
        <v>0</v>
      </c>
      <c r="V1625" t="str">
        <f t="shared" si="836"/>
        <v>Normotenso</v>
      </c>
      <c r="W1625">
        <v>1</v>
      </c>
      <c r="X1625" t="str">
        <f t="shared" si="825"/>
        <v>Normal</v>
      </c>
      <c r="Y1625">
        <v>36</v>
      </c>
      <c r="Z1625" t="str">
        <f t="shared" si="826"/>
        <v>Normal</v>
      </c>
      <c r="AA1625">
        <v>62</v>
      </c>
      <c r="AB1625" t="str">
        <f t="shared" si="837"/>
        <v>Funcion disminuida</v>
      </c>
      <c r="AC1625">
        <v>26</v>
      </c>
      <c r="AD1625" t="str">
        <f t="shared" si="838"/>
        <v>Normal</v>
      </c>
      <c r="AE1625">
        <v>23</v>
      </c>
      <c r="AF1625" t="str">
        <f t="shared" si="839"/>
        <v>Normal</v>
      </c>
      <c r="AG1625">
        <v>1072</v>
      </c>
      <c r="AH1625" t="str">
        <f t="shared" si="840"/>
        <v>Poliuria</v>
      </c>
      <c r="AI1625">
        <v>0</v>
      </c>
      <c r="AJ1625" t="str">
        <f t="shared" si="841"/>
        <v>No Diabetico</v>
      </c>
      <c r="AK1625">
        <v>83</v>
      </c>
      <c r="AL1625" t="str">
        <f t="shared" si="842"/>
        <v>Normal</v>
      </c>
      <c r="AM1625">
        <v>5.3</v>
      </c>
      <c r="AN1625" t="str">
        <f t="shared" si="843"/>
        <v>Normal</v>
      </c>
      <c r="AO1625">
        <v>206</v>
      </c>
      <c r="AP1625" t="str">
        <f t="shared" si="844"/>
        <v>Alto</v>
      </c>
      <c r="AQ1625">
        <v>87</v>
      </c>
      <c r="AR1625" t="str">
        <f t="shared" si="845"/>
        <v>Normal</v>
      </c>
      <c r="AS1625">
        <v>62</v>
      </c>
      <c r="AT1625" t="str">
        <f t="shared" si="846"/>
        <v>Normal</v>
      </c>
      <c r="AU1625">
        <v>121</v>
      </c>
      <c r="AV1625" t="str">
        <f t="shared" si="847"/>
        <v>Normal</v>
      </c>
      <c r="AW1625">
        <v>145</v>
      </c>
      <c r="AX1625" t="str">
        <f t="shared" si="848"/>
        <v>Normal</v>
      </c>
      <c r="AY1625">
        <v>4</v>
      </c>
      <c r="AZ1625" t="str">
        <f t="shared" si="849"/>
        <v>Normal</v>
      </c>
      <c r="BA1625">
        <v>13</v>
      </c>
      <c r="BB1625" t="str">
        <f t="shared" si="827"/>
        <v>Baja</v>
      </c>
      <c r="BC1625">
        <v>9</v>
      </c>
      <c r="BD1625" t="str">
        <f t="shared" si="850"/>
        <v>Normal</v>
      </c>
      <c r="BE1625">
        <v>2.6</v>
      </c>
      <c r="BF1625" t="str">
        <f t="shared" si="851"/>
        <v>Normal</v>
      </c>
      <c r="BG1625">
        <v>1</v>
      </c>
      <c r="BH1625" t="str">
        <f t="shared" si="852"/>
        <v>Toma ECA</v>
      </c>
      <c r="BI1625">
        <v>0</v>
      </c>
      <c r="BJ1625" t="str">
        <f t="shared" si="853"/>
        <v>No toma ARB</v>
      </c>
      <c r="BK1625">
        <v>0</v>
      </c>
      <c r="BL1625" t="str">
        <f t="shared" si="854"/>
        <v>No toma diureticos</v>
      </c>
      <c r="BM1625">
        <v>1</v>
      </c>
      <c r="BN1625" t="str">
        <f t="shared" si="855"/>
        <v>Toma estatinas</v>
      </c>
      <c r="BO1625">
        <v>0</v>
      </c>
      <c r="BP1625" t="str">
        <f t="shared" si="856"/>
        <v>Sano</v>
      </c>
      <c r="BQ1625">
        <v>1</v>
      </c>
      <c r="BR1625" t="str">
        <f t="shared" si="857"/>
        <v>Enfermedad cardiovascular</v>
      </c>
    </row>
    <row r="1626" spans="1:70" x14ac:dyDescent="0.25">
      <c r="A1626" t="s">
        <v>1626</v>
      </c>
      <c r="B1626">
        <v>62</v>
      </c>
      <c r="C1626" t="str">
        <f t="shared" si="828"/>
        <v>Adulto Mayor</v>
      </c>
      <c r="D1626" t="s">
        <v>1</v>
      </c>
      <c r="E1626">
        <v>20.8</v>
      </c>
      <c r="F1626" t="str">
        <f t="shared" si="829"/>
        <v>Peso Normal</v>
      </c>
      <c r="G1626">
        <v>0</v>
      </c>
      <c r="H1626" t="str">
        <f t="shared" si="830"/>
        <v>No tiene herencia</v>
      </c>
      <c r="I1626">
        <v>133</v>
      </c>
      <c r="J1626">
        <v>78</v>
      </c>
      <c r="K1626">
        <v>81</v>
      </c>
      <c r="L1626" t="str">
        <f t="shared" si="831"/>
        <v>Normal</v>
      </c>
      <c r="M1626">
        <v>51</v>
      </c>
      <c r="N1626" t="str">
        <f t="shared" si="832"/>
        <v>Normal</v>
      </c>
      <c r="O1626">
        <v>1</v>
      </c>
      <c r="P1626" t="str">
        <f t="shared" si="833"/>
        <v>Sin limitaciones</v>
      </c>
      <c r="Q1626">
        <v>0</v>
      </c>
      <c r="R1626" t="str">
        <f t="shared" si="834"/>
        <v>No tiene cetoacidosis</v>
      </c>
      <c r="S1626">
        <v>0</v>
      </c>
      <c r="T1626" t="str">
        <f t="shared" si="835"/>
        <v>No tiene Insuficiencia</v>
      </c>
      <c r="U1626">
        <v>0</v>
      </c>
      <c r="V1626" t="str">
        <f t="shared" si="836"/>
        <v>Normotenso</v>
      </c>
      <c r="W1626">
        <v>1.2</v>
      </c>
      <c r="X1626" t="str">
        <f t="shared" si="825"/>
        <v>Normal</v>
      </c>
      <c r="Y1626">
        <v>15</v>
      </c>
      <c r="Z1626" t="str">
        <f t="shared" si="826"/>
        <v>Bajo</v>
      </c>
      <c r="AA1626">
        <v>103</v>
      </c>
      <c r="AB1626" t="str">
        <f t="shared" si="837"/>
        <v>Normal</v>
      </c>
      <c r="AC1626">
        <v>26</v>
      </c>
      <c r="AD1626" t="str">
        <f t="shared" si="838"/>
        <v>Normal</v>
      </c>
      <c r="AE1626">
        <v>18</v>
      </c>
      <c r="AF1626" t="str">
        <f t="shared" si="839"/>
        <v>Normal</v>
      </c>
      <c r="AG1626">
        <v>2081</v>
      </c>
      <c r="AH1626" t="str">
        <f t="shared" si="840"/>
        <v>Poliuria</v>
      </c>
      <c r="AI1626">
        <v>1</v>
      </c>
      <c r="AJ1626" t="str">
        <f t="shared" si="841"/>
        <v>Diabetico</v>
      </c>
      <c r="AK1626">
        <v>91</v>
      </c>
      <c r="AL1626" t="str">
        <f t="shared" si="842"/>
        <v>Normal</v>
      </c>
      <c r="AM1626">
        <v>5.4</v>
      </c>
      <c r="AN1626" t="str">
        <f t="shared" si="843"/>
        <v>Normal</v>
      </c>
      <c r="AO1626">
        <v>151</v>
      </c>
      <c r="AP1626" t="str">
        <f t="shared" si="844"/>
        <v>Normal</v>
      </c>
      <c r="AQ1626">
        <v>85</v>
      </c>
      <c r="AR1626" t="str">
        <f t="shared" si="845"/>
        <v>Normal</v>
      </c>
      <c r="AS1626">
        <v>59</v>
      </c>
      <c r="AT1626" t="str">
        <f t="shared" si="846"/>
        <v>Bajo</v>
      </c>
      <c r="AU1626">
        <v>107</v>
      </c>
      <c r="AV1626" t="str">
        <f t="shared" si="847"/>
        <v>Normal</v>
      </c>
      <c r="AW1626">
        <v>142</v>
      </c>
      <c r="AX1626" t="str">
        <f t="shared" si="848"/>
        <v>Normal</v>
      </c>
      <c r="AY1626">
        <v>4.2</v>
      </c>
      <c r="AZ1626" t="str">
        <f t="shared" si="849"/>
        <v>Normal</v>
      </c>
      <c r="BA1626">
        <v>14.3</v>
      </c>
      <c r="BB1626" t="str">
        <f t="shared" si="827"/>
        <v>Normal</v>
      </c>
      <c r="BC1626">
        <v>9.1999999999999993</v>
      </c>
      <c r="BD1626" t="str">
        <f t="shared" si="850"/>
        <v>Normal</v>
      </c>
      <c r="BE1626">
        <v>3.7</v>
      </c>
      <c r="BF1626" t="str">
        <f t="shared" si="851"/>
        <v>Normal</v>
      </c>
      <c r="BG1626">
        <v>0</v>
      </c>
      <c r="BH1626" t="str">
        <f t="shared" si="852"/>
        <v>No Toma ECA</v>
      </c>
      <c r="BI1626">
        <v>0</v>
      </c>
      <c r="BJ1626" t="str">
        <f t="shared" si="853"/>
        <v>No toma ARB</v>
      </c>
      <c r="BK1626">
        <v>0</v>
      </c>
      <c r="BL1626" t="str">
        <f t="shared" si="854"/>
        <v>No toma diureticos</v>
      </c>
      <c r="BM1626">
        <v>1</v>
      </c>
      <c r="BN1626" t="str">
        <f t="shared" si="855"/>
        <v>Toma estatinas</v>
      </c>
      <c r="BO1626">
        <v>0</v>
      </c>
      <c r="BP1626" t="str">
        <f t="shared" si="856"/>
        <v>Sano</v>
      </c>
      <c r="BQ1626">
        <v>1</v>
      </c>
      <c r="BR1626" t="str">
        <f t="shared" si="857"/>
        <v>Enfermedad cardiovascular</v>
      </c>
    </row>
    <row r="1627" spans="1:70" x14ac:dyDescent="0.25">
      <c r="A1627" t="s">
        <v>1627</v>
      </c>
      <c r="B1627">
        <v>67</v>
      </c>
      <c r="C1627" t="str">
        <f t="shared" si="828"/>
        <v>Adulto Mayor</v>
      </c>
      <c r="D1627" t="s">
        <v>6</v>
      </c>
      <c r="E1627">
        <v>29.6</v>
      </c>
      <c r="F1627" t="str">
        <f t="shared" si="829"/>
        <v>Sobrepeso</v>
      </c>
      <c r="G1627">
        <v>0</v>
      </c>
      <c r="H1627" t="str">
        <f t="shared" si="830"/>
        <v>No tiene herencia</v>
      </c>
      <c r="I1627">
        <v>126</v>
      </c>
      <c r="J1627">
        <v>65</v>
      </c>
      <c r="K1627">
        <v>69</v>
      </c>
      <c r="L1627" t="str">
        <f t="shared" si="831"/>
        <v>Normal</v>
      </c>
      <c r="M1627">
        <v>59</v>
      </c>
      <c r="N1627" t="str">
        <f t="shared" si="832"/>
        <v>Normal</v>
      </c>
      <c r="O1627">
        <v>1</v>
      </c>
      <c r="P1627" t="str">
        <f t="shared" si="833"/>
        <v>Sin limitaciones</v>
      </c>
      <c r="Q1627">
        <v>0</v>
      </c>
      <c r="R1627" t="str">
        <f t="shared" si="834"/>
        <v>No tiene cetoacidosis</v>
      </c>
      <c r="S1627">
        <v>0</v>
      </c>
      <c r="T1627" t="str">
        <f t="shared" si="835"/>
        <v>No tiene Insuficiencia</v>
      </c>
      <c r="U1627">
        <v>0</v>
      </c>
      <c r="V1627" t="str">
        <f t="shared" si="836"/>
        <v>Normotenso</v>
      </c>
      <c r="W1627">
        <v>0.6</v>
      </c>
      <c r="X1627" t="str">
        <f t="shared" si="825"/>
        <v>Normal</v>
      </c>
      <c r="Y1627">
        <v>33</v>
      </c>
      <c r="Z1627" t="str">
        <f t="shared" si="826"/>
        <v>Normal</v>
      </c>
      <c r="AA1627">
        <v>91</v>
      </c>
      <c r="AB1627" t="str">
        <f t="shared" si="837"/>
        <v>Normal</v>
      </c>
      <c r="AC1627">
        <v>15</v>
      </c>
      <c r="AD1627" t="str">
        <f t="shared" si="838"/>
        <v>Normal</v>
      </c>
      <c r="AE1627">
        <v>13</v>
      </c>
      <c r="AF1627" t="str">
        <f t="shared" si="839"/>
        <v>Normal</v>
      </c>
      <c r="AG1627">
        <v>2434</v>
      </c>
      <c r="AH1627" t="str">
        <f t="shared" si="840"/>
        <v>Poliuria</v>
      </c>
      <c r="AI1627">
        <v>0</v>
      </c>
      <c r="AJ1627" t="str">
        <f t="shared" si="841"/>
        <v>No Diabetico</v>
      </c>
      <c r="AK1627">
        <v>115</v>
      </c>
      <c r="AL1627" t="str">
        <f t="shared" si="842"/>
        <v>Prediabetes</v>
      </c>
      <c r="AM1627">
        <v>5</v>
      </c>
      <c r="AN1627" t="str">
        <f t="shared" si="843"/>
        <v>Normal</v>
      </c>
      <c r="AO1627">
        <v>181</v>
      </c>
      <c r="AP1627" t="str">
        <f t="shared" si="844"/>
        <v>Normal</v>
      </c>
      <c r="AQ1627">
        <v>111</v>
      </c>
      <c r="AR1627" t="str">
        <f t="shared" si="845"/>
        <v>Casi normal</v>
      </c>
      <c r="AS1627">
        <v>45</v>
      </c>
      <c r="AT1627" t="str">
        <f t="shared" si="846"/>
        <v>Bajo</v>
      </c>
      <c r="AU1627">
        <v>134</v>
      </c>
      <c r="AV1627" t="str">
        <f t="shared" si="847"/>
        <v>Normal</v>
      </c>
      <c r="AW1627">
        <v>143</v>
      </c>
      <c r="AX1627" t="str">
        <f t="shared" si="848"/>
        <v>Normal</v>
      </c>
      <c r="AY1627">
        <v>4.3</v>
      </c>
      <c r="AZ1627" t="str">
        <f t="shared" si="849"/>
        <v>Normal</v>
      </c>
      <c r="BA1627">
        <v>13.5</v>
      </c>
      <c r="BB1627" t="str">
        <f t="shared" si="827"/>
        <v>Normal</v>
      </c>
      <c r="BC1627">
        <v>10.3</v>
      </c>
      <c r="BD1627" t="str">
        <f t="shared" si="850"/>
        <v>Normal</v>
      </c>
      <c r="BE1627">
        <v>3.2</v>
      </c>
      <c r="BF1627" t="str">
        <f t="shared" si="851"/>
        <v>Normal</v>
      </c>
      <c r="BG1627">
        <v>0</v>
      </c>
      <c r="BH1627" t="str">
        <f t="shared" si="852"/>
        <v>No Toma ECA</v>
      </c>
      <c r="BI1627">
        <v>0</v>
      </c>
      <c r="BJ1627" t="str">
        <f t="shared" si="853"/>
        <v>No toma ARB</v>
      </c>
      <c r="BK1627">
        <v>1</v>
      </c>
      <c r="BL1627" t="str">
        <f t="shared" si="854"/>
        <v>Toma diureticos</v>
      </c>
      <c r="BM1627">
        <v>0</v>
      </c>
      <c r="BN1627" t="str">
        <f t="shared" si="855"/>
        <v>No toma estatinas</v>
      </c>
      <c r="BO1627">
        <v>0</v>
      </c>
      <c r="BP1627" t="str">
        <f t="shared" si="856"/>
        <v>Sano</v>
      </c>
      <c r="BQ1627">
        <v>1</v>
      </c>
      <c r="BR1627" t="str">
        <f t="shared" si="857"/>
        <v>Enfermedad cardiovascular</v>
      </c>
    </row>
    <row r="1628" spans="1:70" x14ac:dyDescent="0.25">
      <c r="A1628" t="s">
        <v>1628</v>
      </c>
      <c r="B1628">
        <v>33</v>
      </c>
      <c r="C1628" t="str">
        <f t="shared" si="828"/>
        <v>Adulto</v>
      </c>
      <c r="D1628" t="s">
        <v>1</v>
      </c>
      <c r="E1628">
        <v>28.6</v>
      </c>
      <c r="F1628" t="str">
        <f t="shared" si="829"/>
        <v>Sobrepeso</v>
      </c>
      <c r="G1628">
        <v>1</v>
      </c>
      <c r="H1628" t="str">
        <f t="shared" si="830"/>
        <v>Tiene herencia</v>
      </c>
      <c r="I1628">
        <v>114</v>
      </c>
      <c r="J1628">
        <v>69</v>
      </c>
      <c r="K1628">
        <v>65</v>
      </c>
      <c r="L1628" t="str">
        <f t="shared" si="831"/>
        <v>Normal</v>
      </c>
      <c r="M1628">
        <v>54</v>
      </c>
      <c r="N1628" t="str">
        <f t="shared" si="832"/>
        <v>Normal</v>
      </c>
      <c r="O1628">
        <v>1</v>
      </c>
      <c r="P1628" t="str">
        <f t="shared" si="833"/>
        <v>Sin limitaciones</v>
      </c>
      <c r="Q1628">
        <v>0</v>
      </c>
      <c r="R1628" t="str">
        <f t="shared" si="834"/>
        <v>No tiene cetoacidosis</v>
      </c>
      <c r="S1628">
        <v>0</v>
      </c>
      <c r="T1628" t="str">
        <f t="shared" si="835"/>
        <v>No tiene Insuficiencia</v>
      </c>
      <c r="U1628">
        <v>1</v>
      </c>
      <c r="V1628" t="str">
        <f t="shared" si="836"/>
        <v>Hipertenso</v>
      </c>
      <c r="W1628">
        <v>0.9</v>
      </c>
      <c r="X1628" t="str">
        <f t="shared" si="825"/>
        <v>Normal</v>
      </c>
      <c r="Y1628">
        <v>39</v>
      </c>
      <c r="Z1628" t="str">
        <f t="shared" si="826"/>
        <v>Normal</v>
      </c>
      <c r="AA1628">
        <v>89</v>
      </c>
      <c r="AB1628" t="str">
        <f t="shared" si="837"/>
        <v>Funcion disminuida</v>
      </c>
      <c r="AC1628">
        <v>27</v>
      </c>
      <c r="AD1628" t="str">
        <f t="shared" si="838"/>
        <v>Normal</v>
      </c>
      <c r="AE1628">
        <v>24</v>
      </c>
      <c r="AF1628" t="str">
        <f t="shared" si="839"/>
        <v>Normal</v>
      </c>
      <c r="AG1628">
        <v>1706</v>
      </c>
      <c r="AH1628" t="str">
        <f t="shared" si="840"/>
        <v>Poliuria</v>
      </c>
      <c r="AI1628">
        <v>1</v>
      </c>
      <c r="AJ1628" t="str">
        <f t="shared" si="841"/>
        <v>Diabetico</v>
      </c>
      <c r="AK1628">
        <v>97</v>
      </c>
      <c r="AL1628" t="str">
        <f t="shared" si="842"/>
        <v>Normal</v>
      </c>
      <c r="AM1628">
        <v>5.9</v>
      </c>
      <c r="AN1628" t="str">
        <f t="shared" si="843"/>
        <v>Prediabetes</v>
      </c>
      <c r="AO1628">
        <v>165</v>
      </c>
      <c r="AP1628" t="str">
        <f t="shared" si="844"/>
        <v>Normal</v>
      </c>
      <c r="AQ1628">
        <v>122</v>
      </c>
      <c r="AR1628" t="str">
        <f t="shared" si="845"/>
        <v>Casi normal</v>
      </c>
      <c r="AS1628">
        <v>64</v>
      </c>
      <c r="AT1628" t="str">
        <f t="shared" si="846"/>
        <v>Normal</v>
      </c>
      <c r="AU1628">
        <v>80</v>
      </c>
      <c r="AV1628" t="str">
        <f t="shared" si="847"/>
        <v>Normal</v>
      </c>
      <c r="AW1628">
        <v>144</v>
      </c>
      <c r="AX1628" t="str">
        <f t="shared" si="848"/>
        <v>Normal</v>
      </c>
      <c r="AY1628">
        <v>3.5</v>
      </c>
      <c r="AZ1628" t="str">
        <f t="shared" si="849"/>
        <v>Normal</v>
      </c>
      <c r="BA1628">
        <v>13.9</v>
      </c>
      <c r="BB1628" t="str">
        <f t="shared" si="827"/>
        <v>Normal</v>
      </c>
      <c r="BC1628">
        <v>9</v>
      </c>
      <c r="BD1628" t="str">
        <f t="shared" si="850"/>
        <v>Normal</v>
      </c>
      <c r="BE1628">
        <v>4</v>
      </c>
      <c r="BF1628" t="str">
        <f t="shared" si="851"/>
        <v>Normal</v>
      </c>
      <c r="BG1628">
        <v>0</v>
      </c>
      <c r="BH1628" t="str">
        <f t="shared" si="852"/>
        <v>No Toma ECA</v>
      </c>
      <c r="BI1628">
        <v>0</v>
      </c>
      <c r="BJ1628" t="str">
        <f t="shared" si="853"/>
        <v>No toma ARB</v>
      </c>
      <c r="BK1628">
        <v>1</v>
      </c>
      <c r="BL1628" t="str">
        <f t="shared" si="854"/>
        <v>Toma diureticos</v>
      </c>
      <c r="BM1628">
        <v>0</v>
      </c>
      <c r="BN1628" t="str">
        <f t="shared" si="855"/>
        <v>No toma estatinas</v>
      </c>
      <c r="BO1628">
        <v>0</v>
      </c>
      <c r="BP1628" t="str">
        <f t="shared" si="856"/>
        <v>Sano</v>
      </c>
      <c r="BQ1628">
        <v>1</v>
      </c>
      <c r="BR1628" t="str">
        <f t="shared" si="857"/>
        <v>Enfermedad cardiovascular</v>
      </c>
    </row>
    <row r="1629" spans="1:70" x14ac:dyDescent="0.25">
      <c r="A1629" t="s">
        <v>1629</v>
      </c>
      <c r="B1629">
        <v>50</v>
      </c>
      <c r="C1629" t="str">
        <f t="shared" si="828"/>
        <v>Adulto</v>
      </c>
      <c r="D1629" t="s">
        <v>6</v>
      </c>
      <c r="E1629">
        <v>35.200000000000003</v>
      </c>
      <c r="F1629" t="str">
        <f t="shared" si="829"/>
        <v>Obesidad II</v>
      </c>
      <c r="G1629">
        <v>1</v>
      </c>
      <c r="H1629" t="str">
        <f t="shared" si="830"/>
        <v>Tiene herencia</v>
      </c>
      <c r="I1629">
        <v>157</v>
      </c>
      <c r="J1629">
        <v>93</v>
      </c>
      <c r="K1629">
        <v>96</v>
      </c>
      <c r="L1629" t="str">
        <f t="shared" si="831"/>
        <v>Normal</v>
      </c>
      <c r="M1629">
        <v>30</v>
      </c>
      <c r="N1629" t="str">
        <f t="shared" si="832"/>
        <v>Reducida</v>
      </c>
      <c r="O1629">
        <v>4</v>
      </c>
      <c r="P1629" t="str">
        <f t="shared" si="833"/>
        <v>Incapacidad</v>
      </c>
      <c r="Q1629">
        <v>1</v>
      </c>
      <c r="R1629" t="str">
        <f t="shared" si="834"/>
        <v>Tiene cetoacidosis</v>
      </c>
      <c r="S1629">
        <v>1</v>
      </c>
      <c r="T1629" t="str">
        <f t="shared" si="835"/>
        <v>Tiene Insuficiencia</v>
      </c>
      <c r="U1629">
        <v>1</v>
      </c>
      <c r="V1629" t="str">
        <f t="shared" si="836"/>
        <v>Hipertenso</v>
      </c>
      <c r="W1629">
        <v>4</v>
      </c>
      <c r="X1629" t="str">
        <f t="shared" si="825"/>
        <v>Alto</v>
      </c>
      <c r="Y1629">
        <v>53</v>
      </c>
      <c r="Z1629" t="str">
        <f t="shared" si="826"/>
        <v>Elevado</v>
      </c>
      <c r="AA1629">
        <v>49</v>
      </c>
      <c r="AB1629" t="str">
        <f t="shared" si="837"/>
        <v>Funcion disminuida moderada</v>
      </c>
      <c r="AC1629">
        <v>2845</v>
      </c>
      <c r="AD1629" t="str">
        <f t="shared" si="838"/>
        <v>Proteinuria</v>
      </c>
      <c r="AE1629">
        <v>2276</v>
      </c>
      <c r="AF1629" t="str">
        <f t="shared" si="839"/>
        <v>Macroalbuminuria</v>
      </c>
      <c r="AG1629">
        <v>722</v>
      </c>
      <c r="AH1629" t="str">
        <f t="shared" si="840"/>
        <v>Poliuria</v>
      </c>
      <c r="AI1629">
        <v>1</v>
      </c>
      <c r="AJ1629" t="str">
        <f t="shared" si="841"/>
        <v>Diabetico</v>
      </c>
      <c r="AK1629">
        <v>120</v>
      </c>
      <c r="AL1629" t="str">
        <f t="shared" si="842"/>
        <v>Prediabetes</v>
      </c>
      <c r="AM1629">
        <v>7.5</v>
      </c>
      <c r="AN1629" t="str">
        <f t="shared" si="843"/>
        <v>Diabetes</v>
      </c>
      <c r="AO1629">
        <v>305</v>
      </c>
      <c r="AP1629" t="str">
        <f t="shared" si="844"/>
        <v>Riesgo</v>
      </c>
      <c r="AQ1629">
        <v>203</v>
      </c>
      <c r="AR1629" t="str">
        <f t="shared" si="845"/>
        <v>Muy alto</v>
      </c>
      <c r="AS1629">
        <v>25</v>
      </c>
      <c r="AT1629" t="str">
        <f t="shared" si="846"/>
        <v>Bajo</v>
      </c>
      <c r="AU1629">
        <v>260</v>
      </c>
      <c r="AV1629" t="str">
        <f t="shared" si="847"/>
        <v>Alto</v>
      </c>
      <c r="AW1629">
        <v>135</v>
      </c>
      <c r="AX1629" t="str">
        <f t="shared" si="848"/>
        <v>Normal</v>
      </c>
      <c r="AY1629">
        <v>5.5</v>
      </c>
      <c r="AZ1629" t="str">
        <f t="shared" si="849"/>
        <v>Alto</v>
      </c>
      <c r="BA1629">
        <v>8.5</v>
      </c>
      <c r="BB1629" t="str">
        <f t="shared" si="827"/>
        <v>Baja</v>
      </c>
      <c r="BC1629">
        <v>8.1999999999999993</v>
      </c>
      <c r="BD1629" t="str">
        <f t="shared" si="850"/>
        <v>Bajo</v>
      </c>
      <c r="BE1629">
        <v>5.4</v>
      </c>
      <c r="BF1629" t="str">
        <f t="shared" si="851"/>
        <v>Alto</v>
      </c>
      <c r="BG1629">
        <v>1</v>
      </c>
      <c r="BH1629" t="str">
        <f t="shared" si="852"/>
        <v>Toma ECA</v>
      </c>
      <c r="BI1629">
        <v>1</v>
      </c>
      <c r="BJ1629" t="str">
        <f t="shared" si="853"/>
        <v>Toma ARB</v>
      </c>
      <c r="BK1629">
        <v>0</v>
      </c>
      <c r="BL1629" t="str">
        <f t="shared" si="854"/>
        <v>No toma diureticos</v>
      </c>
      <c r="BM1629">
        <v>1</v>
      </c>
      <c r="BN1629" t="str">
        <f t="shared" si="855"/>
        <v>Toma estatinas</v>
      </c>
      <c r="BO1629">
        <v>1</v>
      </c>
      <c r="BP1629" t="str">
        <f t="shared" si="856"/>
        <v>Enfermedad renal</v>
      </c>
      <c r="BQ1629">
        <v>1</v>
      </c>
      <c r="BR1629" t="str">
        <f t="shared" si="857"/>
        <v>Enfermedad cardiovascular</v>
      </c>
    </row>
    <row r="1630" spans="1:70" x14ac:dyDescent="0.25">
      <c r="A1630" t="s">
        <v>1630</v>
      </c>
      <c r="B1630">
        <v>59</v>
      </c>
      <c r="C1630" t="str">
        <f t="shared" si="828"/>
        <v>Adulto</v>
      </c>
      <c r="D1630" t="s">
        <v>1</v>
      </c>
      <c r="E1630">
        <v>32</v>
      </c>
      <c r="F1630" t="str">
        <f t="shared" si="829"/>
        <v>Obesidad I</v>
      </c>
      <c r="G1630">
        <v>1</v>
      </c>
      <c r="H1630" t="str">
        <f t="shared" si="830"/>
        <v>Tiene herencia</v>
      </c>
      <c r="I1630">
        <v>164</v>
      </c>
      <c r="J1630">
        <v>106</v>
      </c>
      <c r="K1630">
        <v>102</v>
      </c>
      <c r="L1630" t="str">
        <f t="shared" si="831"/>
        <v>Taquicardia</v>
      </c>
      <c r="M1630">
        <v>38</v>
      </c>
      <c r="N1630" t="str">
        <f t="shared" si="832"/>
        <v>Reducida</v>
      </c>
      <c r="O1630">
        <v>4</v>
      </c>
      <c r="P1630" t="str">
        <f t="shared" si="833"/>
        <v>Incapacidad</v>
      </c>
      <c r="Q1630">
        <v>1</v>
      </c>
      <c r="R1630" t="str">
        <f t="shared" si="834"/>
        <v>Tiene cetoacidosis</v>
      </c>
      <c r="S1630">
        <v>1</v>
      </c>
      <c r="T1630" t="str">
        <f t="shared" si="835"/>
        <v>Tiene Insuficiencia</v>
      </c>
      <c r="U1630">
        <v>1</v>
      </c>
      <c r="V1630" t="str">
        <f t="shared" si="836"/>
        <v>Hipertenso</v>
      </c>
      <c r="W1630">
        <v>3.4</v>
      </c>
      <c r="X1630" t="str">
        <f t="shared" si="825"/>
        <v>Alto</v>
      </c>
      <c r="Y1630">
        <v>118</v>
      </c>
      <c r="Z1630" t="str">
        <f t="shared" si="826"/>
        <v>Riesgo</v>
      </c>
      <c r="AA1630">
        <v>32</v>
      </c>
      <c r="AB1630" t="str">
        <f t="shared" si="837"/>
        <v>Funcion disminuida moderada</v>
      </c>
      <c r="AC1630">
        <v>664</v>
      </c>
      <c r="AD1630" t="str">
        <f t="shared" si="838"/>
        <v>Proteinuria</v>
      </c>
      <c r="AE1630">
        <v>531</v>
      </c>
      <c r="AF1630" t="str">
        <f t="shared" si="839"/>
        <v>Macroalbuminuria</v>
      </c>
      <c r="AG1630">
        <v>769</v>
      </c>
      <c r="AH1630" t="str">
        <f t="shared" si="840"/>
        <v>Poliuria</v>
      </c>
      <c r="AI1630">
        <v>1</v>
      </c>
      <c r="AJ1630" t="str">
        <f t="shared" si="841"/>
        <v>Diabetico</v>
      </c>
      <c r="AK1630">
        <v>212</v>
      </c>
      <c r="AL1630" t="str">
        <f t="shared" si="842"/>
        <v>Diabetes</v>
      </c>
      <c r="AM1630">
        <v>10.6</v>
      </c>
      <c r="AN1630" t="str">
        <f t="shared" si="843"/>
        <v>Diabetes</v>
      </c>
      <c r="AO1630">
        <v>261</v>
      </c>
      <c r="AP1630" t="str">
        <f t="shared" si="844"/>
        <v>Riesgo</v>
      </c>
      <c r="AQ1630">
        <v>148</v>
      </c>
      <c r="AR1630" t="str">
        <f t="shared" si="845"/>
        <v>Limite alto</v>
      </c>
      <c r="AS1630">
        <v>40</v>
      </c>
      <c r="AT1630" t="str">
        <f t="shared" si="846"/>
        <v>Bajo</v>
      </c>
      <c r="AU1630">
        <v>306</v>
      </c>
      <c r="AV1630" t="str">
        <f t="shared" si="847"/>
        <v>Alto</v>
      </c>
      <c r="AW1630">
        <v>133</v>
      </c>
      <c r="AX1630" t="str">
        <f t="shared" si="848"/>
        <v>Bajo</v>
      </c>
      <c r="AY1630">
        <v>6.3</v>
      </c>
      <c r="AZ1630" t="str">
        <f t="shared" si="849"/>
        <v>Alto</v>
      </c>
      <c r="BA1630">
        <v>7.7</v>
      </c>
      <c r="BB1630" t="str">
        <f t="shared" si="827"/>
        <v>Baja</v>
      </c>
      <c r="BC1630">
        <v>7.5</v>
      </c>
      <c r="BD1630" t="str">
        <f t="shared" si="850"/>
        <v>Bajo</v>
      </c>
      <c r="BE1630">
        <v>7.2</v>
      </c>
      <c r="BF1630" t="str">
        <f t="shared" si="851"/>
        <v>Alto</v>
      </c>
      <c r="BG1630">
        <v>1</v>
      </c>
      <c r="BH1630" t="str">
        <f t="shared" si="852"/>
        <v>Toma ECA</v>
      </c>
      <c r="BI1630">
        <v>1</v>
      </c>
      <c r="BJ1630" t="str">
        <f t="shared" si="853"/>
        <v>Toma ARB</v>
      </c>
      <c r="BK1630">
        <v>1</v>
      </c>
      <c r="BL1630" t="str">
        <f t="shared" si="854"/>
        <v>Toma diureticos</v>
      </c>
      <c r="BM1630">
        <v>0</v>
      </c>
      <c r="BN1630" t="str">
        <f t="shared" si="855"/>
        <v>No toma estatinas</v>
      </c>
      <c r="BO1630">
        <v>1</v>
      </c>
      <c r="BP1630" t="str">
        <f t="shared" si="856"/>
        <v>Enfermedad renal</v>
      </c>
      <c r="BQ1630">
        <v>0</v>
      </c>
      <c r="BR1630" t="str">
        <f t="shared" si="857"/>
        <v>Sano</v>
      </c>
    </row>
    <row r="1631" spans="1:70" x14ac:dyDescent="0.25">
      <c r="A1631" t="s">
        <v>1631</v>
      </c>
      <c r="B1631">
        <v>54</v>
      </c>
      <c r="C1631" t="str">
        <f t="shared" si="828"/>
        <v>Adulto</v>
      </c>
      <c r="D1631" t="s">
        <v>1</v>
      </c>
      <c r="E1631">
        <v>37.299999999999997</v>
      </c>
      <c r="F1631" t="str">
        <f t="shared" si="829"/>
        <v>Obesidad II</v>
      </c>
      <c r="G1631">
        <v>0</v>
      </c>
      <c r="H1631" t="str">
        <f t="shared" si="830"/>
        <v>No tiene herencia</v>
      </c>
      <c r="I1631">
        <v>182</v>
      </c>
      <c r="J1631">
        <v>95</v>
      </c>
      <c r="K1631">
        <v>99</v>
      </c>
      <c r="L1631" t="str">
        <f t="shared" si="831"/>
        <v>Normal</v>
      </c>
      <c r="M1631">
        <v>33</v>
      </c>
      <c r="N1631" t="str">
        <f t="shared" si="832"/>
        <v>Reducida</v>
      </c>
      <c r="O1631">
        <v>2</v>
      </c>
      <c r="P1631" t="str">
        <f t="shared" si="833"/>
        <v>Ligera limitaciones</v>
      </c>
      <c r="Q1631">
        <v>1</v>
      </c>
      <c r="R1631" t="str">
        <f t="shared" si="834"/>
        <v>Tiene cetoacidosis</v>
      </c>
      <c r="S1631">
        <v>1</v>
      </c>
      <c r="T1631" t="str">
        <f t="shared" si="835"/>
        <v>Tiene Insuficiencia</v>
      </c>
      <c r="U1631">
        <v>1</v>
      </c>
      <c r="V1631" t="str">
        <f t="shared" si="836"/>
        <v>Hipertenso</v>
      </c>
      <c r="W1631">
        <v>4.5999999999999996</v>
      </c>
      <c r="X1631" t="str">
        <f t="shared" si="825"/>
        <v>Alto</v>
      </c>
      <c r="Y1631">
        <v>82</v>
      </c>
      <c r="Z1631" t="str">
        <f t="shared" si="826"/>
        <v>Elevado</v>
      </c>
      <c r="AA1631">
        <v>11</v>
      </c>
      <c r="AB1631" t="str">
        <f t="shared" si="837"/>
        <v>Fallo renal</v>
      </c>
      <c r="AC1631">
        <v>1380</v>
      </c>
      <c r="AD1631" t="str">
        <f t="shared" si="838"/>
        <v>Proteinuria</v>
      </c>
      <c r="AE1631">
        <v>1242</v>
      </c>
      <c r="AF1631" t="str">
        <f t="shared" si="839"/>
        <v>Macroalbuminuria</v>
      </c>
      <c r="AG1631">
        <v>833</v>
      </c>
      <c r="AH1631" t="str">
        <f t="shared" si="840"/>
        <v>Poliuria</v>
      </c>
      <c r="AI1631">
        <v>0</v>
      </c>
      <c r="AJ1631" t="str">
        <f t="shared" si="841"/>
        <v>No Diabetico</v>
      </c>
      <c r="AK1631">
        <v>187</v>
      </c>
      <c r="AL1631" t="str">
        <f t="shared" si="842"/>
        <v>Diabetes</v>
      </c>
      <c r="AM1631">
        <v>9.9</v>
      </c>
      <c r="AN1631" t="str">
        <f t="shared" si="843"/>
        <v>Diabetes</v>
      </c>
      <c r="AO1631">
        <v>247</v>
      </c>
      <c r="AP1631" t="str">
        <f t="shared" si="844"/>
        <v>Riesgo</v>
      </c>
      <c r="AQ1631">
        <v>162</v>
      </c>
      <c r="AR1631" t="str">
        <f t="shared" si="845"/>
        <v>Alto</v>
      </c>
      <c r="AS1631">
        <v>41</v>
      </c>
      <c r="AT1631" t="str">
        <f t="shared" si="846"/>
        <v>Bajo</v>
      </c>
      <c r="AU1631">
        <v>376</v>
      </c>
      <c r="AV1631" t="str">
        <f t="shared" si="847"/>
        <v>Alto</v>
      </c>
      <c r="AW1631">
        <v>134</v>
      </c>
      <c r="AX1631" t="str">
        <f t="shared" si="848"/>
        <v>Bajo</v>
      </c>
      <c r="AY1631">
        <v>6</v>
      </c>
      <c r="AZ1631" t="str">
        <f t="shared" si="849"/>
        <v>Alto</v>
      </c>
      <c r="BA1631">
        <v>9.6</v>
      </c>
      <c r="BB1631" t="str">
        <f t="shared" si="827"/>
        <v>Baja</v>
      </c>
      <c r="BC1631">
        <v>7.5</v>
      </c>
      <c r="BD1631" t="str">
        <f t="shared" si="850"/>
        <v>Bajo</v>
      </c>
      <c r="BE1631">
        <v>6.2</v>
      </c>
      <c r="BF1631" t="str">
        <f t="shared" si="851"/>
        <v>Alto</v>
      </c>
      <c r="BG1631">
        <v>1</v>
      </c>
      <c r="BH1631" t="str">
        <f t="shared" si="852"/>
        <v>Toma ECA</v>
      </c>
      <c r="BI1631">
        <v>1</v>
      </c>
      <c r="BJ1631" t="str">
        <f t="shared" si="853"/>
        <v>Toma ARB</v>
      </c>
      <c r="BK1631">
        <v>1</v>
      </c>
      <c r="BL1631" t="str">
        <f t="shared" si="854"/>
        <v>Toma diureticos</v>
      </c>
      <c r="BM1631">
        <v>1</v>
      </c>
      <c r="BN1631" t="str">
        <f t="shared" si="855"/>
        <v>Toma estatinas</v>
      </c>
      <c r="BO1631">
        <v>1</v>
      </c>
      <c r="BP1631" t="str">
        <f t="shared" si="856"/>
        <v>Enfermedad renal</v>
      </c>
      <c r="BQ1631">
        <v>1</v>
      </c>
      <c r="BR1631" t="str">
        <f t="shared" si="857"/>
        <v>Enfermedad cardiovascular</v>
      </c>
    </row>
    <row r="1632" spans="1:70" x14ac:dyDescent="0.25">
      <c r="A1632" t="s">
        <v>1632</v>
      </c>
      <c r="B1632">
        <v>55</v>
      </c>
      <c r="C1632" t="str">
        <f t="shared" si="828"/>
        <v>Adulto</v>
      </c>
      <c r="D1632" t="s">
        <v>6</v>
      </c>
      <c r="E1632">
        <v>18.7</v>
      </c>
      <c r="F1632" t="str">
        <f t="shared" si="829"/>
        <v>Peso Normal</v>
      </c>
      <c r="G1632">
        <v>0</v>
      </c>
      <c r="H1632" t="str">
        <f t="shared" si="830"/>
        <v>No tiene herencia</v>
      </c>
      <c r="I1632">
        <v>104</v>
      </c>
      <c r="J1632">
        <v>76</v>
      </c>
      <c r="K1632">
        <v>77</v>
      </c>
      <c r="L1632" t="str">
        <f t="shared" si="831"/>
        <v>Normal</v>
      </c>
      <c r="M1632">
        <v>65</v>
      </c>
      <c r="N1632" t="str">
        <f t="shared" si="832"/>
        <v>Normal</v>
      </c>
      <c r="O1632">
        <v>1</v>
      </c>
      <c r="P1632" t="str">
        <f t="shared" si="833"/>
        <v>Sin limitaciones</v>
      </c>
      <c r="Q1632">
        <v>0</v>
      </c>
      <c r="R1632" t="str">
        <f t="shared" si="834"/>
        <v>No tiene cetoacidosis</v>
      </c>
      <c r="S1632">
        <v>0</v>
      </c>
      <c r="T1632" t="str">
        <f t="shared" si="835"/>
        <v>No tiene Insuficiencia</v>
      </c>
      <c r="U1632">
        <v>1</v>
      </c>
      <c r="V1632" t="str">
        <f t="shared" si="836"/>
        <v>Hipertenso</v>
      </c>
      <c r="W1632">
        <v>0.6</v>
      </c>
      <c r="X1632" t="str">
        <f t="shared" si="825"/>
        <v>Normal</v>
      </c>
      <c r="Y1632">
        <v>28</v>
      </c>
      <c r="Z1632" t="str">
        <f t="shared" si="826"/>
        <v>Normal</v>
      </c>
      <c r="AA1632">
        <v>117</v>
      </c>
      <c r="AB1632" t="str">
        <f t="shared" si="837"/>
        <v>Normal</v>
      </c>
      <c r="AC1632">
        <v>25</v>
      </c>
      <c r="AD1632" t="str">
        <f t="shared" si="838"/>
        <v>Normal</v>
      </c>
      <c r="AE1632">
        <v>22</v>
      </c>
      <c r="AF1632" t="str">
        <f t="shared" si="839"/>
        <v>Normal</v>
      </c>
      <c r="AG1632">
        <v>1919</v>
      </c>
      <c r="AH1632" t="str">
        <f t="shared" si="840"/>
        <v>Poliuria</v>
      </c>
      <c r="AI1632">
        <v>0</v>
      </c>
      <c r="AJ1632" t="str">
        <f t="shared" si="841"/>
        <v>No Diabetico</v>
      </c>
      <c r="AK1632">
        <v>112</v>
      </c>
      <c r="AL1632" t="str">
        <f t="shared" si="842"/>
        <v>Prediabetes</v>
      </c>
      <c r="AM1632">
        <v>5.4</v>
      </c>
      <c r="AN1632" t="str">
        <f t="shared" si="843"/>
        <v>Normal</v>
      </c>
      <c r="AO1632">
        <v>184</v>
      </c>
      <c r="AP1632" t="str">
        <f t="shared" si="844"/>
        <v>Normal</v>
      </c>
      <c r="AQ1632">
        <v>118</v>
      </c>
      <c r="AR1632" t="str">
        <f t="shared" si="845"/>
        <v>Casi normal</v>
      </c>
      <c r="AS1632">
        <v>50</v>
      </c>
      <c r="AT1632" t="str">
        <f t="shared" si="846"/>
        <v>Bajo</v>
      </c>
      <c r="AU1632">
        <v>126</v>
      </c>
      <c r="AV1632" t="str">
        <f t="shared" si="847"/>
        <v>Normal</v>
      </c>
      <c r="AW1632">
        <v>141</v>
      </c>
      <c r="AX1632" t="str">
        <f t="shared" si="848"/>
        <v>Normal</v>
      </c>
      <c r="AY1632">
        <v>4.7</v>
      </c>
      <c r="AZ1632" t="str">
        <f t="shared" si="849"/>
        <v>Normal</v>
      </c>
      <c r="BA1632">
        <v>15.7</v>
      </c>
      <c r="BB1632" t="str">
        <f t="shared" si="827"/>
        <v>Alta</v>
      </c>
      <c r="BC1632">
        <v>9.1999999999999993</v>
      </c>
      <c r="BD1632" t="str">
        <f t="shared" si="850"/>
        <v>Normal</v>
      </c>
      <c r="BE1632">
        <v>3.4</v>
      </c>
      <c r="BF1632" t="str">
        <f t="shared" si="851"/>
        <v>Normal</v>
      </c>
      <c r="BG1632">
        <v>0</v>
      </c>
      <c r="BH1632" t="str">
        <f t="shared" si="852"/>
        <v>No Toma ECA</v>
      </c>
      <c r="BI1632">
        <v>0</v>
      </c>
      <c r="BJ1632" t="str">
        <f t="shared" si="853"/>
        <v>No toma ARB</v>
      </c>
      <c r="BK1632">
        <v>0</v>
      </c>
      <c r="BL1632" t="str">
        <f t="shared" si="854"/>
        <v>No toma diureticos</v>
      </c>
      <c r="BM1632">
        <v>1</v>
      </c>
      <c r="BN1632" t="str">
        <f t="shared" si="855"/>
        <v>Toma estatinas</v>
      </c>
      <c r="BO1632">
        <v>0</v>
      </c>
      <c r="BP1632" t="str">
        <f t="shared" si="856"/>
        <v>Sano</v>
      </c>
      <c r="BQ1632">
        <v>0</v>
      </c>
      <c r="BR1632" t="str">
        <f t="shared" si="857"/>
        <v>Sano</v>
      </c>
    </row>
    <row r="1633" spans="1:70" x14ac:dyDescent="0.25">
      <c r="A1633" t="s">
        <v>1633</v>
      </c>
      <c r="B1633">
        <v>77</v>
      </c>
      <c r="C1633" t="str">
        <f t="shared" si="828"/>
        <v>Adulto Mayor</v>
      </c>
      <c r="D1633" t="s">
        <v>1</v>
      </c>
      <c r="E1633">
        <v>30.8</v>
      </c>
      <c r="F1633" t="str">
        <f t="shared" si="829"/>
        <v>Obesidad I</v>
      </c>
      <c r="G1633">
        <v>1</v>
      </c>
      <c r="H1633" t="str">
        <f t="shared" si="830"/>
        <v>Tiene herencia</v>
      </c>
      <c r="I1633">
        <v>171</v>
      </c>
      <c r="J1633">
        <v>109</v>
      </c>
      <c r="K1633">
        <v>88</v>
      </c>
      <c r="L1633" t="str">
        <f t="shared" si="831"/>
        <v>Normal</v>
      </c>
      <c r="M1633">
        <v>47</v>
      </c>
      <c r="N1633" t="str">
        <f t="shared" si="832"/>
        <v>Intermedia</v>
      </c>
      <c r="O1633">
        <v>4</v>
      </c>
      <c r="P1633" t="str">
        <f t="shared" si="833"/>
        <v>Incapacidad</v>
      </c>
      <c r="Q1633">
        <v>0</v>
      </c>
      <c r="R1633" t="str">
        <f t="shared" si="834"/>
        <v>No tiene cetoacidosis</v>
      </c>
      <c r="S1633">
        <v>1</v>
      </c>
      <c r="T1633" t="str">
        <f t="shared" si="835"/>
        <v>Tiene Insuficiencia</v>
      </c>
      <c r="U1633">
        <v>1</v>
      </c>
      <c r="V1633" t="str">
        <f t="shared" si="836"/>
        <v>Hipertenso</v>
      </c>
      <c r="W1633">
        <v>2.7</v>
      </c>
      <c r="X1633" t="str">
        <f t="shared" si="825"/>
        <v>Alto</v>
      </c>
      <c r="Y1633">
        <v>81</v>
      </c>
      <c r="Z1633" t="str">
        <f t="shared" si="826"/>
        <v>Elevado</v>
      </c>
      <c r="AA1633">
        <v>44</v>
      </c>
      <c r="AB1633" t="str">
        <f t="shared" si="837"/>
        <v>Funcion disminuida moderada</v>
      </c>
      <c r="AC1633">
        <v>2342</v>
      </c>
      <c r="AD1633" t="str">
        <f t="shared" si="838"/>
        <v>Proteinuria</v>
      </c>
      <c r="AE1633">
        <v>1873</v>
      </c>
      <c r="AF1633" t="str">
        <f t="shared" si="839"/>
        <v>Macroalbuminuria</v>
      </c>
      <c r="AG1633">
        <v>830</v>
      </c>
      <c r="AH1633" t="str">
        <f t="shared" si="840"/>
        <v>Poliuria</v>
      </c>
      <c r="AI1633">
        <v>1</v>
      </c>
      <c r="AJ1633" t="str">
        <f t="shared" si="841"/>
        <v>Diabetico</v>
      </c>
      <c r="AK1633">
        <v>150</v>
      </c>
      <c r="AL1633" t="str">
        <f t="shared" si="842"/>
        <v>Diabetes</v>
      </c>
      <c r="AM1633">
        <v>9.6999999999999993</v>
      </c>
      <c r="AN1633" t="str">
        <f t="shared" si="843"/>
        <v>Diabetes</v>
      </c>
      <c r="AO1633">
        <v>242</v>
      </c>
      <c r="AP1633" t="str">
        <f t="shared" si="844"/>
        <v>Riesgo</v>
      </c>
      <c r="AQ1633">
        <v>175</v>
      </c>
      <c r="AR1633" t="str">
        <f t="shared" si="845"/>
        <v>Alto</v>
      </c>
      <c r="AS1633">
        <v>42</v>
      </c>
      <c r="AT1633" t="str">
        <f t="shared" si="846"/>
        <v>Bajo</v>
      </c>
      <c r="AU1633">
        <v>199</v>
      </c>
      <c r="AV1633" t="str">
        <f t="shared" si="847"/>
        <v>Alto</v>
      </c>
      <c r="AW1633">
        <v>133</v>
      </c>
      <c r="AX1633" t="str">
        <f t="shared" si="848"/>
        <v>Bajo</v>
      </c>
      <c r="AY1633">
        <v>5.8</v>
      </c>
      <c r="AZ1633" t="str">
        <f t="shared" si="849"/>
        <v>Alto</v>
      </c>
      <c r="BA1633">
        <v>7.8</v>
      </c>
      <c r="BB1633" t="str">
        <f t="shared" si="827"/>
        <v>Baja</v>
      </c>
      <c r="BC1633">
        <v>7.7</v>
      </c>
      <c r="BD1633" t="str">
        <f t="shared" si="850"/>
        <v>Bajo</v>
      </c>
      <c r="BE1633">
        <v>5.6</v>
      </c>
      <c r="BF1633" t="str">
        <f t="shared" si="851"/>
        <v>Alto</v>
      </c>
      <c r="BG1633">
        <v>0</v>
      </c>
      <c r="BH1633" t="str">
        <f t="shared" si="852"/>
        <v>No Toma ECA</v>
      </c>
      <c r="BI1633">
        <v>1</v>
      </c>
      <c r="BJ1633" t="str">
        <f t="shared" si="853"/>
        <v>Toma ARB</v>
      </c>
      <c r="BK1633">
        <v>1</v>
      </c>
      <c r="BL1633" t="str">
        <f t="shared" si="854"/>
        <v>Toma diureticos</v>
      </c>
      <c r="BM1633">
        <v>0</v>
      </c>
      <c r="BN1633" t="str">
        <f t="shared" si="855"/>
        <v>No toma estatinas</v>
      </c>
      <c r="BO1633">
        <v>1</v>
      </c>
      <c r="BP1633" t="str">
        <f t="shared" si="856"/>
        <v>Enfermedad renal</v>
      </c>
      <c r="BQ1633">
        <v>1</v>
      </c>
      <c r="BR1633" t="str">
        <f t="shared" si="857"/>
        <v>Enfermedad cardiovascular</v>
      </c>
    </row>
    <row r="1634" spans="1:70" x14ac:dyDescent="0.25">
      <c r="A1634" t="s">
        <v>1634</v>
      </c>
      <c r="B1634">
        <v>37</v>
      </c>
      <c r="C1634" t="str">
        <f t="shared" si="828"/>
        <v>Adulto</v>
      </c>
      <c r="D1634" t="s">
        <v>6</v>
      </c>
      <c r="E1634">
        <v>21.2</v>
      </c>
      <c r="F1634" t="str">
        <f t="shared" si="829"/>
        <v>Peso Normal</v>
      </c>
      <c r="G1634">
        <v>1</v>
      </c>
      <c r="H1634" t="str">
        <f t="shared" si="830"/>
        <v>Tiene herencia</v>
      </c>
      <c r="I1634">
        <v>114</v>
      </c>
      <c r="J1634">
        <v>83</v>
      </c>
      <c r="K1634">
        <v>89</v>
      </c>
      <c r="L1634" t="str">
        <f t="shared" si="831"/>
        <v>Normal</v>
      </c>
      <c r="M1634">
        <v>68</v>
      </c>
      <c r="N1634" t="str">
        <f t="shared" si="832"/>
        <v>Normal</v>
      </c>
      <c r="O1634">
        <v>1</v>
      </c>
      <c r="P1634" t="str">
        <f t="shared" si="833"/>
        <v>Sin limitaciones</v>
      </c>
      <c r="Q1634">
        <v>0</v>
      </c>
      <c r="R1634" t="str">
        <f t="shared" si="834"/>
        <v>No tiene cetoacidosis</v>
      </c>
      <c r="S1634">
        <v>0</v>
      </c>
      <c r="T1634" t="str">
        <f t="shared" si="835"/>
        <v>No tiene Insuficiencia</v>
      </c>
      <c r="U1634">
        <v>0</v>
      </c>
      <c r="V1634" t="str">
        <f t="shared" si="836"/>
        <v>Normotenso</v>
      </c>
      <c r="W1634">
        <v>0.8</v>
      </c>
      <c r="X1634" t="str">
        <f t="shared" si="825"/>
        <v>Normal</v>
      </c>
      <c r="Y1634">
        <v>15</v>
      </c>
      <c r="Z1634" t="str">
        <f t="shared" si="826"/>
        <v>Bajo</v>
      </c>
      <c r="AA1634">
        <v>101</v>
      </c>
      <c r="AB1634" t="str">
        <f t="shared" si="837"/>
        <v>Normal</v>
      </c>
      <c r="AC1634">
        <v>29</v>
      </c>
      <c r="AD1634" t="str">
        <f t="shared" si="838"/>
        <v>Normal</v>
      </c>
      <c r="AE1634">
        <v>26</v>
      </c>
      <c r="AF1634" t="str">
        <f t="shared" si="839"/>
        <v>Normal</v>
      </c>
      <c r="AG1634">
        <v>2253</v>
      </c>
      <c r="AH1634" t="str">
        <f t="shared" si="840"/>
        <v>Poliuria</v>
      </c>
      <c r="AI1634">
        <v>0</v>
      </c>
      <c r="AJ1634" t="str">
        <f t="shared" si="841"/>
        <v>No Diabetico</v>
      </c>
      <c r="AK1634">
        <v>92</v>
      </c>
      <c r="AL1634" t="str">
        <f t="shared" si="842"/>
        <v>Normal</v>
      </c>
      <c r="AM1634">
        <v>5.2</v>
      </c>
      <c r="AN1634" t="str">
        <f t="shared" si="843"/>
        <v>Normal</v>
      </c>
      <c r="AO1634">
        <v>194</v>
      </c>
      <c r="AP1634" t="str">
        <f t="shared" si="844"/>
        <v>Normal</v>
      </c>
      <c r="AQ1634">
        <v>86</v>
      </c>
      <c r="AR1634" t="str">
        <f t="shared" si="845"/>
        <v>Normal</v>
      </c>
      <c r="AS1634">
        <v>54</v>
      </c>
      <c r="AT1634" t="str">
        <f t="shared" si="846"/>
        <v>Bajo</v>
      </c>
      <c r="AU1634">
        <v>166</v>
      </c>
      <c r="AV1634" t="str">
        <f t="shared" si="847"/>
        <v>Alto</v>
      </c>
      <c r="AW1634">
        <v>138</v>
      </c>
      <c r="AX1634" t="str">
        <f t="shared" si="848"/>
        <v>Normal</v>
      </c>
      <c r="AY1634">
        <v>4.0999999999999996</v>
      </c>
      <c r="AZ1634" t="str">
        <f t="shared" si="849"/>
        <v>Normal</v>
      </c>
      <c r="BA1634">
        <v>14.2</v>
      </c>
      <c r="BB1634" t="str">
        <f t="shared" si="827"/>
        <v>Normal</v>
      </c>
      <c r="BC1634">
        <v>9.1999999999999993</v>
      </c>
      <c r="BD1634" t="str">
        <f t="shared" si="850"/>
        <v>Normal</v>
      </c>
      <c r="BE1634">
        <v>2.8</v>
      </c>
      <c r="BF1634" t="str">
        <f t="shared" si="851"/>
        <v>Normal</v>
      </c>
      <c r="BG1634">
        <v>0</v>
      </c>
      <c r="BH1634" t="str">
        <f t="shared" si="852"/>
        <v>No Toma ECA</v>
      </c>
      <c r="BI1634">
        <v>1</v>
      </c>
      <c r="BJ1634" t="str">
        <f t="shared" si="853"/>
        <v>Toma ARB</v>
      </c>
      <c r="BK1634">
        <v>0</v>
      </c>
      <c r="BL1634" t="str">
        <f t="shared" si="854"/>
        <v>No toma diureticos</v>
      </c>
      <c r="BM1634">
        <v>0</v>
      </c>
      <c r="BN1634" t="str">
        <f t="shared" si="855"/>
        <v>No toma estatinas</v>
      </c>
      <c r="BO1634">
        <v>0</v>
      </c>
      <c r="BP1634" t="str">
        <f t="shared" si="856"/>
        <v>Sano</v>
      </c>
      <c r="BQ1634">
        <v>1</v>
      </c>
      <c r="BR1634" t="str">
        <f t="shared" si="857"/>
        <v>Enfermedad cardiovascular</v>
      </c>
    </row>
    <row r="1635" spans="1:70" x14ac:dyDescent="0.25">
      <c r="A1635" t="s">
        <v>1635</v>
      </c>
      <c r="B1635">
        <v>69</v>
      </c>
      <c r="C1635" t="str">
        <f t="shared" si="828"/>
        <v>Adulto Mayor</v>
      </c>
      <c r="D1635" t="s">
        <v>6</v>
      </c>
      <c r="E1635">
        <v>26.5</v>
      </c>
      <c r="F1635" t="str">
        <f t="shared" si="829"/>
        <v>Sobrepeso</v>
      </c>
      <c r="G1635">
        <v>0</v>
      </c>
      <c r="H1635" t="str">
        <f t="shared" si="830"/>
        <v>No tiene herencia</v>
      </c>
      <c r="I1635">
        <v>119</v>
      </c>
      <c r="J1635">
        <v>67</v>
      </c>
      <c r="K1635">
        <v>82</v>
      </c>
      <c r="L1635" t="str">
        <f t="shared" si="831"/>
        <v>Normal</v>
      </c>
      <c r="M1635">
        <v>50</v>
      </c>
      <c r="N1635" t="str">
        <f t="shared" si="832"/>
        <v>Normal</v>
      </c>
      <c r="O1635">
        <v>1</v>
      </c>
      <c r="P1635" t="str">
        <f t="shared" si="833"/>
        <v>Sin limitaciones</v>
      </c>
      <c r="Q1635">
        <v>0</v>
      </c>
      <c r="R1635" t="str">
        <f t="shared" si="834"/>
        <v>No tiene cetoacidosis</v>
      </c>
      <c r="S1635">
        <v>0</v>
      </c>
      <c r="T1635" t="str">
        <f t="shared" si="835"/>
        <v>No tiene Insuficiencia</v>
      </c>
      <c r="U1635">
        <v>1</v>
      </c>
      <c r="V1635" t="str">
        <f t="shared" si="836"/>
        <v>Hipertenso</v>
      </c>
      <c r="W1635">
        <v>0.6</v>
      </c>
      <c r="X1635" t="str">
        <f t="shared" si="825"/>
        <v>Normal</v>
      </c>
      <c r="Y1635">
        <v>33</v>
      </c>
      <c r="Z1635" t="str">
        <f t="shared" si="826"/>
        <v>Normal</v>
      </c>
      <c r="AA1635">
        <v>93</v>
      </c>
      <c r="AB1635" t="str">
        <f t="shared" si="837"/>
        <v>Normal</v>
      </c>
      <c r="AC1635">
        <v>21</v>
      </c>
      <c r="AD1635" t="str">
        <f t="shared" si="838"/>
        <v>Normal</v>
      </c>
      <c r="AE1635">
        <v>14</v>
      </c>
      <c r="AF1635" t="str">
        <f t="shared" si="839"/>
        <v>Normal</v>
      </c>
      <c r="AG1635">
        <v>2327</v>
      </c>
      <c r="AH1635" t="str">
        <f t="shared" si="840"/>
        <v>Poliuria</v>
      </c>
      <c r="AI1635">
        <v>0</v>
      </c>
      <c r="AJ1635" t="str">
        <f t="shared" si="841"/>
        <v>No Diabetico</v>
      </c>
      <c r="AK1635">
        <v>118</v>
      </c>
      <c r="AL1635" t="str">
        <f t="shared" si="842"/>
        <v>Prediabetes</v>
      </c>
      <c r="AM1635">
        <v>4.8</v>
      </c>
      <c r="AN1635" t="str">
        <f t="shared" si="843"/>
        <v>Normal</v>
      </c>
      <c r="AO1635">
        <v>160</v>
      </c>
      <c r="AP1635" t="str">
        <f t="shared" si="844"/>
        <v>Normal</v>
      </c>
      <c r="AQ1635">
        <v>94</v>
      </c>
      <c r="AR1635" t="str">
        <f t="shared" si="845"/>
        <v>Normal</v>
      </c>
      <c r="AS1635">
        <v>65</v>
      </c>
      <c r="AT1635" t="str">
        <f t="shared" si="846"/>
        <v>Normal</v>
      </c>
      <c r="AU1635">
        <v>90</v>
      </c>
      <c r="AV1635" t="str">
        <f t="shared" si="847"/>
        <v>Normal</v>
      </c>
      <c r="AW1635">
        <v>141</v>
      </c>
      <c r="AX1635" t="str">
        <f t="shared" si="848"/>
        <v>Normal</v>
      </c>
      <c r="AY1635">
        <v>4.5</v>
      </c>
      <c r="AZ1635" t="str">
        <f t="shared" si="849"/>
        <v>Normal</v>
      </c>
      <c r="BA1635">
        <v>15.8</v>
      </c>
      <c r="BB1635" t="str">
        <f t="shared" si="827"/>
        <v>Alta</v>
      </c>
      <c r="BC1635">
        <v>8.8000000000000007</v>
      </c>
      <c r="BD1635" t="str">
        <f t="shared" si="850"/>
        <v>Normal</v>
      </c>
      <c r="BE1635">
        <v>3.3</v>
      </c>
      <c r="BF1635" t="str">
        <f t="shared" si="851"/>
        <v>Normal</v>
      </c>
      <c r="BG1635">
        <v>0</v>
      </c>
      <c r="BH1635" t="str">
        <f t="shared" si="852"/>
        <v>No Toma ECA</v>
      </c>
      <c r="BI1635">
        <v>0</v>
      </c>
      <c r="BJ1635" t="str">
        <f t="shared" si="853"/>
        <v>No toma ARB</v>
      </c>
      <c r="BK1635">
        <v>1</v>
      </c>
      <c r="BL1635" t="str">
        <f t="shared" si="854"/>
        <v>Toma diureticos</v>
      </c>
      <c r="BM1635">
        <v>0</v>
      </c>
      <c r="BN1635" t="str">
        <f t="shared" si="855"/>
        <v>No toma estatinas</v>
      </c>
      <c r="BO1635">
        <v>0</v>
      </c>
      <c r="BP1635" t="str">
        <f t="shared" si="856"/>
        <v>Sano</v>
      </c>
      <c r="BQ1635">
        <v>1</v>
      </c>
      <c r="BR1635" t="str">
        <f t="shared" si="857"/>
        <v>Enfermedad cardiovascular</v>
      </c>
    </row>
    <row r="1636" spans="1:70" x14ac:dyDescent="0.25">
      <c r="A1636" t="s">
        <v>1636</v>
      </c>
      <c r="B1636">
        <v>67</v>
      </c>
      <c r="C1636" t="str">
        <f t="shared" si="828"/>
        <v>Adulto Mayor</v>
      </c>
      <c r="D1636" t="s">
        <v>6</v>
      </c>
      <c r="E1636">
        <v>26.6</v>
      </c>
      <c r="F1636" t="str">
        <f t="shared" si="829"/>
        <v>Sobrepeso</v>
      </c>
      <c r="G1636">
        <v>1</v>
      </c>
      <c r="H1636" t="str">
        <f t="shared" si="830"/>
        <v>Tiene herencia</v>
      </c>
      <c r="I1636">
        <v>116</v>
      </c>
      <c r="J1636">
        <v>74</v>
      </c>
      <c r="K1636">
        <v>82</v>
      </c>
      <c r="L1636" t="str">
        <f t="shared" si="831"/>
        <v>Normal</v>
      </c>
      <c r="M1636">
        <v>65</v>
      </c>
      <c r="N1636" t="str">
        <f t="shared" si="832"/>
        <v>Normal</v>
      </c>
      <c r="O1636">
        <v>2</v>
      </c>
      <c r="P1636" t="str">
        <f t="shared" si="833"/>
        <v>Ligera limitaciones</v>
      </c>
      <c r="Q1636">
        <v>0</v>
      </c>
      <c r="R1636" t="str">
        <f t="shared" si="834"/>
        <v>No tiene cetoacidosis</v>
      </c>
      <c r="S1636">
        <v>0</v>
      </c>
      <c r="T1636" t="str">
        <f t="shared" si="835"/>
        <v>No tiene Insuficiencia</v>
      </c>
      <c r="U1636">
        <v>0</v>
      </c>
      <c r="V1636" t="str">
        <f t="shared" si="836"/>
        <v>Normotenso</v>
      </c>
      <c r="W1636">
        <v>0.9</v>
      </c>
      <c r="X1636" t="str">
        <f t="shared" si="825"/>
        <v>Normal</v>
      </c>
      <c r="Y1636">
        <v>37</v>
      </c>
      <c r="Z1636" t="str">
        <f t="shared" si="826"/>
        <v>Normal</v>
      </c>
      <c r="AA1636">
        <v>79</v>
      </c>
      <c r="AB1636" t="str">
        <f t="shared" si="837"/>
        <v>Funcion disminuida</v>
      </c>
      <c r="AC1636">
        <v>8</v>
      </c>
      <c r="AD1636" t="str">
        <f t="shared" si="838"/>
        <v>Normal</v>
      </c>
      <c r="AE1636">
        <v>6</v>
      </c>
      <c r="AF1636" t="str">
        <f t="shared" si="839"/>
        <v>Normal</v>
      </c>
      <c r="AG1636">
        <v>2274</v>
      </c>
      <c r="AH1636" t="str">
        <f t="shared" si="840"/>
        <v>Poliuria</v>
      </c>
      <c r="AI1636">
        <v>0</v>
      </c>
      <c r="AJ1636" t="str">
        <f t="shared" si="841"/>
        <v>No Diabetico</v>
      </c>
      <c r="AK1636">
        <v>109</v>
      </c>
      <c r="AL1636" t="str">
        <f t="shared" si="842"/>
        <v>Prediabetes</v>
      </c>
      <c r="AM1636">
        <v>4.9000000000000004</v>
      </c>
      <c r="AN1636" t="str">
        <f t="shared" si="843"/>
        <v>Normal</v>
      </c>
      <c r="AO1636">
        <v>219</v>
      </c>
      <c r="AP1636" t="str">
        <f t="shared" si="844"/>
        <v>Alto</v>
      </c>
      <c r="AQ1636">
        <v>106</v>
      </c>
      <c r="AR1636" t="str">
        <f t="shared" si="845"/>
        <v>Casi normal</v>
      </c>
      <c r="AS1636">
        <v>50</v>
      </c>
      <c r="AT1636" t="str">
        <f t="shared" si="846"/>
        <v>Bajo</v>
      </c>
      <c r="AU1636">
        <v>115</v>
      </c>
      <c r="AV1636" t="str">
        <f t="shared" si="847"/>
        <v>Normal</v>
      </c>
      <c r="AW1636">
        <v>144</v>
      </c>
      <c r="AX1636" t="str">
        <f t="shared" si="848"/>
        <v>Normal</v>
      </c>
      <c r="AY1636">
        <v>4.3</v>
      </c>
      <c r="AZ1636" t="str">
        <f t="shared" si="849"/>
        <v>Normal</v>
      </c>
      <c r="BA1636">
        <v>13.9</v>
      </c>
      <c r="BB1636" t="str">
        <f t="shared" si="827"/>
        <v>Normal</v>
      </c>
      <c r="BC1636">
        <v>9.1</v>
      </c>
      <c r="BD1636" t="str">
        <f t="shared" si="850"/>
        <v>Normal</v>
      </c>
      <c r="BE1636">
        <v>3.5</v>
      </c>
      <c r="BF1636" t="str">
        <f t="shared" si="851"/>
        <v>Normal</v>
      </c>
      <c r="BG1636">
        <v>1</v>
      </c>
      <c r="BH1636" t="str">
        <f t="shared" si="852"/>
        <v>Toma ECA</v>
      </c>
      <c r="BI1636">
        <v>0</v>
      </c>
      <c r="BJ1636" t="str">
        <f t="shared" si="853"/>
        <v>No toma ARB</v>
      </c>
      <c r="BK1636">
        <v>0</v>
      </c>
      <c r="BL1636" t="str">
        <f t="shared" si="854"/>
        <v>No toma diureticos</v>
      </c>
      <c r="BM1636">
        <v>0</v>
      </c>
      <c r="BN1636" t="str">
        <f t="shared" si="855"/>
        <v>No toma estatinas</v>
      </c>
      <c r="BO1636">
        <v>0</v>
      </c>
      <c r="BP1636" t="str">
        <f t="shared" si="856"/>
        <v>Sano</v>
      </c>
      <c r="BQ1636">
        <v>0</v>
      </c>
      <c r="BR1636" t="str">
        <f t="shared" si="857"/>
        <v>Sano</v>
      </c>
    </row>
    <row r="1637" spans="1:70" x14ac:dyDescent="0.25">
      <c r="A1637" t="s">
        <v>1637</v>
      </c>
      <c r="B1637">
        <v>46</v>
      </c>
      <c r="C1637" t="str">
        <f t="shared" si="828"/>
        <v>Adulto</v>
      </c>
      <c r="D1637" t="s">
        <v>1</v>
      </c>
      <c r="E1637">
        <v>23.3</v>
      </c>
      <c r="F1637" t="str">
        <f t="shared" si="829"/>
        <v>Peso Normal</v>
      </c>
      <c r="G1637">
        <v>0</v>
      </c>
      <c r="H1637" t="str">
        <f t="shared" si="830"/>
        <v>No tiene herencia</v>
      </c>
      <c r="I1637">
        <v>120</v>
      </c>
      <c r="J1637">
        <v>68</v>
      </c>
      <c r="K1637">
        <v>89</v>
      </c>
      <c r="L1637" t="str">
        <f t="shared" si="831"/>
        <v>Normal</v>
      </c>
      <c r="M1637">
        <v>55</v>
      </c>
      <c r="N1637" t="str">
        <f t="shared" si="832"/>
        <v>Normal</v>
      </c>
      <c r="O1637">
        <v>2</v>
      </c>
      <c r="P1637" t="str">
        <f t="shared" si="833"/>
        <v>Ligera limitaciones</v>
      </c>
      <c r="Q1637">
        <v>0</v>
      </c>
      <c r="R1637" t="str">
        <f t="shared" si="834"/>
        <v>No tiene cetoacidosis</v>
      </c>
      <c r="S1637">
        <v>0</v>
      </c>
      <c r="T1637" t="str">
        <f t="shared" si="835"/>
        <v>No tiene Insuficiencia</v>
      </c>
      <c r="U1637">
        <v>0</v>
      </c>
      <c r="V1637" t="str">
        <f t="shared" si="836"/>
        <v>Normotenso</v>
      </c>
      <c r="W1637">
        <v>0.9</v>
      </c>
      <c r="X1637" t="str">
        <f t="shared" si="825"/>
        <v>Normal</v>
      </c>
      <c r="Y1637">
        <v>39</v>
      </c>
      <c r="Z1637" t="str">
        <f t="shared" si="826"/>
        <v>Normal</v>
      </c>
      <c r="AA1637">
        <v>97</v>
      </c>
      <c r="AB1637" t="str">
        <f t="shared" si="837"/>
        <v>Normal</v>
      </c>
      <c r="AC1637">
        <v>13</v>
      </c>
      <c r="AD1637" t="str">
        <f t="shared" si="838"/>
        <v>Normal</v>
      </c>
      <c r="AE1637">
        <v>11</v>
      </c>
      <c r="AF1637" t="str">
        <f t="shared" si="839"/>
        <v>Normal</v>
      </c>
      <c r="AG1637">
        <v>1381</v>
      </c>
      <c r="AH1637" t="str">
        <f t="shared" si="840"/>
        <v>Poliuria</v>
      </c>
      <c r="AI1637">
        <v>1</v>
      </c>
      <c r="AJ1637" t="str">
        <f t="shared" si="841"/>
        <v>Diabetico</v>
      </c>
      <c r="AK1637">
        <v>116</v>
      </c>
      <c r="AL1637" t="str">
        <f t="shared" si="842"/>
        <v>Prediabetes</v>
      </c>
      <c r="AM1637">
        <v>4.9000000000000004</v>
      </c>
      <c r="AN1637" t="str">
        <f t="shared" si="843"/>
        <v>Normal</v>
      </c>
      <c r="AO1637">
        <v>210</v>
      </c>
      <c r="AP1637" t="str">
        <f t="shared" si="844"/>
        <v>Alto</v>
      </c>
      <c r="AQ1637">
        <v>105</v>
      </c>
      <c r="AR1637" t="str">
        <f t="shared" si="845"/>
        <v>Casi normal</v>
      </c>
      <c r="AS1637">
        <v>69</v>
      </c>
      <c r="AT1637" t="str">
        <f t="shared" si="846"/>
        <v>Normal</v>
      </c>
      <c r="AU1637">
        <v>158</v>
      </c>
      <c r="AV1637" t="str">
        <f t="shared" si="847"/>
        <v>Alto</v>
      </c>
      <c r="AW1637">
        <v>145</v>
      </c>
      <c r="AX1637" t="str">
        <f t="shared" si="848"/>
        <v>Normal</v>
      </c>
      <c r="AY1637">
        <v>3.8</v>
      </c>
      <c r="AZ1637" t="str">
        <f t="shared" si="849"/>
        <v>Normal</v>
      </c>
      <c r="BA1637">
        <v>14.4</v>
      </c>
      <c r="BB1637" t="str">
        <f t="shared" si="827"/>
        <v>Normal</v>
      </c>
      <c r="BC1637">
        <v>10.3</v>
      </c>
      <c r="BD1637" t="str">
        <f t="shared" si="850"/>
        <v>Normal</v>
      </c>
      <c r="BE1637">
        <v>3.2</v>
      </c>
      <c r="BF1637" t="str">
        <f t="shared" si="851"/>
        <v>Normal</v>
      </c>
      <c r="BG1637">
        <v>1</v>
      </c>
      <c r="BH1637" t="str">
        <f t="shared" si="852"/>
        <v>Toma ECA</v>
      </c>
      <c r="BI1637">
        <v>1</v>
      </c>
      <c r="BJ1637" t="str">
        <f t="shared" si="853"/>
        <v>Toma ARB</v>
      </c>
      <c r="BK1637">
        <v>0</v>
      </c>
      <c r="BL1637" t="str">
        <f t="shared" si="854"/>
        <v>No toma diureticos</v>
      </c>
      <c r="BM1637">
        <v>1</v>
      </c>
      <c r="BN1637" t="str">
        <f t="shared" si="855"/>
        <v>Toma estatinas</v>
      </c>
      <c r="BO1637">
        <v>0</v>
      </c>
      <c r="BP1637" t="str">
        <f t="shared" si="856"/>
        <v>Sano</v>
      </c>
      <c r="BQ1637">
        <v>1</v>
      </c>
      <c r="BR1637" t="str">
        <f t="shared" si="857"/>
        <v>Enfermedad cardiovascular</v>
      </c>
    </row>
    <row r="1638" spans="1:70" x14ac:dyDescent="0.25">
      <c r="A1638" t="s">
        <v>1638</v>
      </c>
      <c r="B1638">
        <v>69</v>
      </c>
      <c r="C1638" t="str">
        <f t="shared" si="828"/>
        <v>Adulto Mayor</v>
      </c>
      <c r="D1638" t="s">
        <v>6</v>
      </c>
      <c r="E1638">
        <v>26.7</v>
      </c>
      <c r="F1638" t="str">
        <f t="shared" si="829"/>
        <v>Sobrepeso</v>
      </c>
      <c r="G1638">
        <v>1</v>
      </c>
      <c r="H1638" t="str">
        <f t="shared" si="830"/>
        <v>Tiene herencia</v>
      </c>
      <c r="I1638">
        <v>188</v>
      </c>
      <c r="J1638">
        <v>91</v>
      </c>
      <c r="K1638">
        <v>103</v>
      </c>
      <c r="L1638" t="str">
        <f t="shared" si="831"/>
        <v>Taquicardia</v>
      </c>
      <c r="M1638">
        <v>33</v>
      </c>
      <c r="N1638" t="str">
        <f t="shared" si="832"/>
        <v>Reducida</v>
      </c>
      <c r="O1638">
        <v>2</v>
      </c>
      <c r="P1638" t="str">
        <f t="shared" si="833"/>
        <v>Ligera limitaciones</v>
      </c>
      <c r="Q1638">
        <v>0</v>
      </c>
      <c r="R1638" t="str">
        <f t="shared" si="834"/>
        <v>No tiene cetoacidosis</v>
      </c>
      <c r="S1638">
        <v>1</v>
      </c>
      <c r="T1638" t="str">
        <f t="shared" si="835"/>
        <v>Tiene Insuficiencia</v>
      </c>
      <c r="U1638">
        <v>1</v>
      </c>
      <c r="V1638" t="str">
        <f t="shared" si="836"/>
        <v>Hipertenso</v>
      </c>
      <c r="W1638">
        <v>2.8</v>
      </c>
      <c r="X1638" t="str">
        <f t="shared" si="825"/>
        <v>Alto</v>
      </c>
      <c r="Y1638">
        <v>68</v>
      </c>
      <c r="Z1638" t="str">
        <f t="shared" si="826"/>
        <v>Elevado</v>
      </c>
      <c r="AA1638">
        <v>25</v>
      </c>
      <c r="AB1638" t="str">
        <f t="shared" si="837"/>
        <v>Dismucion grave</v>
      </c>
      <c r="AC1638">
        <v>2558</v>
      </c>
      <c r="AD1638" t="str">
        <f t="shared" si="838"/>
        <v>Proteinuria</v>
      </c>
      <c r="AE1638">
        <v>1790</v>
      </c>
      <c r="AF1638" t="str">
        <f t="shared" si="839"/>
        <v>Macroalbuminuria</v>
      </c>
      <c r="AG1638">
        <v>558</v>
      </c>
      <c r="AH1638" t="str">
        <f t="shared" si="840"/>
        <v>Poliuria</v>
      </c>
      <c r="AI1638">
        <v>1</v>
      </c>
      <c r="AJ1638" t="str">
        <f t="shared" si="841"/>
        <v>Diabetico</v>
      </c>
      <c r="AK1638">
        <v>126</v>
      </c>
      <c r="AL1638" t="str">
        <f t="shared" si="842"/>
        <v>Diabetes</v>
      </c>
      <c r="AM1638">
        <v>9.8000000000000007</v>
      </c>
      <c r="AN1638" t="str">
        <f t="shared" si="843"/>
        <v>Diabetes</v>
      </c>
      <c r="AO1638">
        <v>215</v>
      </c>
      <c r="AP1638" t="str">
        <f t="shared" si="844"/>
        <v>Alto</v>
      </c>
      <c r="AQ1638">
        <v>182</v>
      </c>
      <c r="AR1638" t="str">
        <f t="shared" si="845"/>
        <v>Alto</v>
      </c>
      <c r="AS1638">
        <v>28</v>
      </c>
      <c r="AT1638" t="str">
        <f t="shared" si="846"/>
        <v>Bajo</v>
      </c>
      <c r="AU1638">
        <v>352</v>
      </c>
      <c r="AV1638" t="str">
        <f t="shared" si="847"/>
        <v>Alto</v>
      </c>
      <c r="AW1638">
        <v>140</v>
      </c>
      <c r="AX1638" t="str">
        <f t="shared" si="848"/>
        <v>Normal</v>
      </c>
      <c r="AY1638">
        <v>5.2</v>
      </c>
      <c r="AZ1638" t="str">
        <f t="shared" si="849"/>
        <v>Alto</v>
      </c>
      <c r="BA1638">
        <v>8.6</v>
      </c>
      <c r="BB1638" t="str">
        <f t="shared" si="827"/>
        <v>Baja</v>
      </c>
      <c r="BC1638">
        <v>8.8000000000000007</v>
      </c>
      <c r="BD1638" t="str">
        <f t="shared" si="850"/>
        <v>Normal</v>
      </c>
      <c r="BE1638">
        <v>4.9000000000000004</v>
      </c>
      <c r="BF1638" t="str">
        <f t="shared" si="851"/>
        <v>Alto</v>
      </c>
      <c r="BG1638">
        <v>0</v>
      </c>
      <c r="BH1638" t="str">
        <f t="shared" si="852"/>
        <v>No Toma ECA</v>
      </c>
      <c r="BI1638">
        <v>1</v>
      </c>
      <c r="BJ1638" t="str">
        <f t="shared" si="853"/>
        <v>Toma ARB</v>
      </c>
      <c r="BK1638">
        <v>1</v>
      </c>
      <c r="BL1638" t="str">
        <f t="shared" si="854"/>
        <v>Toma diureticos</v>
      </c>
      <c r="BM1638">
        <v>0</v>
      </c>
      <c r="BN1638" t="str">
        <f t="shared" si="855"/>
        <v>No toma estatinas</v>
      </c>
      <c r="BO1638">
        <v>1</v>
      </c>
      <c r="BP1638" t="str">
        <f t="shared" si="856"/>
        <v>Enfermedad renal</v>
      </c>
      <c r="BQ1638">
        <v>0</v>
      </c>
      <c r="BR1638" t="str">
        <f t="shared" si="857"/>
        <v>Sano</v>
      </c>
    </row>
    <row r="1639" spans="1:70" x14ac:dyDescent="0.25">
      <c r="A1639" t="s">
        <v>1639</v>
      </c>
      <c r="B1639">
        <v>63</v>
      </c>
      <c r="C1639" t="str">
        <f t="shared" si="828"/>
        <v>Adulto Mayor</v>
      </c>
      <c r="D1639" t="s">
        <v>1</v>
      </c>
      <c r="E1639">
        <v>36.4</v>
      </c>
      <c r="F1639" t="str">
        <f t="shared" si="829"/>
        <v>Obesidad II</v>
      </c>
      <c r="G1639">
        <v>0</v>
      </c>
      <c r="H1639" t="str">
        <f t="shared" si="830"/>
        <v>No tiene herencia</v>
      </c>
      <c r="I1639">
        <v>142</v>
      </c>
      <c r="J1639">
        <v>103</v>
      </c>
      <c r="K1639">
        <v>93</v>
      </c>
      <c r="L1639" t="str">
        <f t="shared" si="831"/>
        <v>Normal</v>
      </c>
      <c r="M1639">
        <v>42</v>
      </c>
      <c r="N1639" t="str">
        <f t="shared" si="832"/>
        <v>Intermedia</v>
      </c>
      <c r="O1639">
        <v>4</v>
      </c>
      <c r="P1639" t="str">
        <f t="shared" si="833"/>
        <v>Incapacidad</v>
      </c>
      <c r="Q1639">
        <v>0</v>
      </c>
      <c r="R1639" t="str">
        <f t="shared" si="834"/>
        <v>No tiene cetoacidosis</v>
      </c>
      <c r="S1639">
        <v>0</v>
      </c>
      <c r="T1639" t="str">
        <f t="shared" si="835"/>
        <v>No tiene Insuficiencia</v>
      </c>
      <c r="U1639">
        <v>1</v>
      </c>
      <c r="V1639" t="str">
        <f t="shared" si="836"/>
        <v>Hipertenso</v>
      </c>
      <c r="W1639">
        <v>2.2000000000000002</v>
      </c>
      <c r="X1639" t="str">
        <f t="shared" si="825"/>
        <v>Alto</v>
      </c>
      <c r="Y1639">
        <v>64</v>
      </c>
      <c r="Z1639" t="str">
        <f t="shared" si="826"/>
        <v>Elevado</v>
      </c>
      <c r="AA1639">
        <v>42</v>
      </c>
      <c r="AB1639" t="str">
        <f t="shared" si="837"/>
        <v>Funcion disminuida moderada</v>
      </c>
      <c r="AC1639">
        <v>2576</v>
      </c>
      <c r="AD1639" t="str">
        <f t="shared" si="838"/>
        <v>Proteinuria</v>
      </c>
      <c r="AE1639">
        <v>2060</v>
      </c>
      <c r="AF1639" t="str">
        <f t="shared" si="839"/>
        <v>Macroalbuminuria</v>
      </c>
      <c r="AG1639">
        <v>709</v>
      </c>
      <c r="AH1639" t="str">
        <f t="shared" si="840"/>
        <v>Poliuria</v>
      </c>
      <c r="AI1639">
        <v>0</v>
      </c>
      <c r="AJ1639" t="str">
        <f t="shared" si="841"/>
        <v>No Diabetico</v>
      </c>
      <c r="AK1639">
        <v>203</v>
      </c>
      <c r="AL1639" t="str">
        <f t="shared" si="842"/>
        <v>Diabetes</v>
      </c>
      <c r="AM1639">
        <v>10.1</v>
      </c>
      <c r="AN1639" t="str">
        <f t="shared" si="843"/>
        <v>Diabetes</v>
      </c>
      <c r="AO1639">
        <v>284</v>
      </c>
      <c r="AP1639" t="str">
        <f t="shared" si="844"/>
        <v>Riesgo</v>
      </c>
      <c r="AQ1639">
        <v>169</v>
      </c>
      <c r="AR1639" t="str">
        <f t="shared" si="845"/>
        <v>Alto</v>
      </c>
      <c r="AS1639">
        <v>33</v>
      </c>
      <c r="AT1639" t="str">
        <f t="shared" si="846"/>
        <v>Bajo</v>
      </c>
      <c r="AU1639">
        <v>182</v>
      </c>
      <c r="AV1639" t="str">
        <f t="shared" si="847"/>
        <v>Alto</v>
      </c>
      <c r="AW1639">
        <v>140</v>
      </c>
      <c r="AX1639" t="str">
        <f t="shared" si="848"/>
        <v>Normal</v>
      </c>
      <c r="AY1639">
        <v>7</v>
      </c>
      <c r="AZ1639" t="str">
        <f t="shared" si="849"/>
        <v>Alto</v>
      </c>
      <c r="BA1639">
        <v>7.7</v>
      </c>
      <c r="BB1639" t="str">
        <f t="shared" si="827"/>
        <v>Baja</v>
      </c>
      <c r="BC1639">
        <v>7.9</v>
      </c>
      <c r="BD1639" t="str">
        <f t="shared" si="850"/>
        <v>Bajo</v>
      </c>
      <c r="BE1639">
        <v>5</v>
      </c>
      <c r="BF1639" t="str">
        <f t="shared" si="851"/>
        <v>Alto</v>
      </c>
      <c r="BG1639">
        <v>1</v>
      </c>
      <c r="BH1639" t="str">
        <f t="shared" si="852"/>
        <v>Toma ECA</v>
      </c>
      <c r="BI1639">
        <v>1</v>
      </c>
      <c r="BJ1639" t="str">
        <f t="shared" si="853"/>
        <v>Toma ARB</v>
      </c>
      <c r="BK1639">
        <v>1</v>
      </c>
      <c r="BL1639" t="str">
        <f t="shared" si="854"/>
        <v>Toma diureticos</v>
      </c>
      <c r="BM1639">
        <v>1</v>
      </c>
      <c r="BN1639" t="str">
        <f t="shared" si="855"/>
        <v>Toma estatinas</v>
      </c>
      <c r="BO1639">
        <v>1</v>
      </c>
      <c r="BP1639" t="str">
        <f t="shared" si="856"/>
        <v>Enfermedad renal</v>
      </c>
      <c r="BQ1639">
        <v>0</v>
      </c>
      <c r="BR1639" t="str">
        <f t="shared" si="857"/>
        <v>Sano</v>
      </c>
    </row>
    <row r="1640" spans="1:70" x14ac:dyDescent="0.25">
      <c r="A1640" t="s">
        <v>1640</v>
      </c>
      <c r="B1640">
        <v>51</v>
      </c>
      <c r="C1640" t="str">
        <f t="shared" si="828"/>
        <v>Adulto</v>
      </c>
      <c r="D1640" t="s">
        <v>6</v>
      </c>
      <c r="E1640">
        <v>19.5</v>
      </c>
      <c r="F1640" t="str">
        <f t="shared" si="829"/>
        <v>Peso Normal</v>
      </c>
      <c r="G1640">
        <v>0</v>
      </c>
      <c r="H1640" t="str">
        <f t="shared" si="830"/>
        <v>No tiene herencia</v>
      </c>
      <c r="I1640">
        <v>128</v>
      </c>
      <c r="J1640">
        <v>71</v>
      </c>
      <c r="K1640">
        <v>86</v>
      </c>
      <c r="L1640" t="str">
        <f t="shared" si="831"/>
        <v>Normal</v>
      </c>
      <c r="M1640">
        <v>56</v>
      </c>
      <c r="N1640" t="str">
        <f t="shared" si="832"/>
        <v>Normal</v>
      </c>
      <c r="O1640">
        <v>1</v>
      </c>
      <c r="P1640" t="str">
        <f t="shared" si="833"/>
        <v>Sin limitaciones</v>
      </c>
      <c r="Q1640">
        <v>0</v>
      </c>
      <c r="R1640" t="str">
        <f t="shared" si="834"/>
        <v>No tiene cetoacidosis</v>
      </c>
      <c r="S1640">
        <v>0</v>
      </c>
      <c r="T1640" t="str">
        <f t="shared" si="835"/>
        <v>No tiene Insuficiencia</v>
      </c>
      <c r="U1640">
        <v>0</v>
      </c>
      <c r="V1640" t="str">
        <f t="shared" si="836"/>
        <v>Normotenso</v>
      </c>
      <c r="W1640">
        <v>1.1000000000000001</v>
      </c>
      <c r="X1640" t="str">
        <f t="shared" si="825"/>
        <v>Alto</v>
      </c>
      <c r="Y1640">
        <v>19</v>
      </c>
      <c r="Z1640" t="str">
        <f t="shared" si="826"/>
        <v>Normal</v>
      </c>
      <c r="AA1640">
        <v>62</v>
      </c>
      <c r="AB1640" t="str">
        <f t="shared" si="837"/>
        <v>Funcion disminuida</v>
      </c>
      <c r="AC1640">
        <v>23</v>
      </c>
      <c r="AD1640" t="str">
        <f t="shared" si="838"/>
        <v>Normal</v>
      </c>
      <c r="AE1640">
        <v>20</v>
      </c>
      <c r="AF1640" t="str">
        <f t="shared" si="839"/>
        <v>Normal</v>
      </c>
      <c r="AG1640">
        <v>1205</v>
      </c>
      <c r="AH1640" t="str">
        <f t="shared" si="840"/>
        <v>Poliuria</v>
      </c>
      <c r="AI1640">
        <v>0</v>
      </c>
      <c r="AJ1640" t="str">
        <f t="shared" si="841"/>
        <v>No Diabetico</v>
      </c>
      <c r="AK1640">
        <v>89</v>
      </c>
      <c r="AL1640" t="str">
        <f t="shared" si="842"/>
        <v>Normal</v>
      </c>
      <c r="AM1640">
        <v>5.5</v>
      </c>
      <c r="AN1640" t="str">
        <f t="shared" si="843"/>
        <v>Normal</v>
      </c>
      <c r="AO1640">
        <v>209</v>
      </c>
      <c r="AP1640" t="str">
        <f t="shared" si="844"/>
        <v>Alto</v>
      </c>
      <c r="AQ1640">
        <v>96</v>
      </c>
      <c r="AR1640" t="str">
        <f t="shared" si="845"/>
        <v>Normal</v>
      </c>
      <c r="AS1640">
        <v>41</v>
      </c>
      <c r="AT1640" t="str">
        <f t="shared" si="846"/>
        <v>Bajo</v>
      </c>
      <c r="AU1640">
        <v>170</v>
      </c>
      <c r="AV1640" t="str">
        <f t="shared" si="847"/>
        <v>Alto</v>
      </c>
      <c r="AW1640">
        <v>135</v>
      </c>
      <c r="AX1640" t="str">
        <f t="shared" si="848"/>
        <v>Normal</v>
      </c>
      <c r="AY1640">
        <v>4.7</v>
      </c>
      <c r="AZ1640" t="str">
        <f t="shared" si="849"/>
        <v>Normal</v>
      </c>
      <c r="BA1640">
        <v>15</v>
      </c>
      <c r="BB1640" t="str">
        <f t="shared" si="827"/>
        <v>Normal</v>
      </c>
      <c r="BC1640">
        <v>8.8000000000000007</v>
      </c>
      <c r="BD1640" t="str">
        <f t="shared" si="850"/>
        <v>Normal</v>
      </c>
      <c r="BE1640">
        <v>2.7</v>
      </c>
      <c r="BF1640" t="str">
        <f t="shared" si="851"/>
        <v>Normal</v>
      </c>
      <c r="BG1640">
        <v>1</v>
      </c>
      <c r="BH1640" t="str">
        <f t="shared" si="852"/>
        <v>Toma ECA</v>
      </c>
      <c r="BI1640">
        <v>0</v>
      </c>
      <c r="BJ1640" t="str">
        <f t="shared" si="853"/>
        <v>No toma ARB</v>
      </c>
      <c r="BK1640">
        <v>1</v>
      </c>
      <c r="BL1640" t="str">
        <f t="shared" si="854"/>
        <v>Toma diureticos</v>
      </c>
      <c r="BM1640">
        <v>1</v>
      </c>
      <c r="BN1640" t="str">
        <f t="shared" si="855"/>
        <v>Toma estatinas</v>
      </c>
      <c r="BO1640">
        <v>0</v>
      </c>
      <c r="BP1640" t="str">
        <f t="shared" si="856"/>
        <v>Sano</v>
      </c>
      <c r="BQ1640">
        <v>1</v>
      </c>
      <c r="BR1640" t="str">
        <f t="shared" si="857"/>
        <v>Enfermedad cardiovascular</v>
      </c>
    </row>
    <row r="1641" spans="1:70" x14ac:dyDescent="0.25">
      <c r="A1641" t="s">
        <v>1641</v>
      </c>
      <c r="B1641">
        <v>60</v>
      </c>
      <c r="C1641" t="str">
        <f t="shared" si="828"/>
        <v>Adulto Mayor</v>
      </c>
      <c r="D1641" t="s">
        <v>1</v>
      </c>
      <c r="E1641">
        <v>27.8</v>
      </c>
      <c r="F1641" t="str">
        <f t="shared" si="829"/>
        <v>Sobrepeso</v>
      </c>
      <c r="G1641">
        <v>1</v>
      </c>
      <c r="H1641" t="str">
        <f t="shared" si="830"/>
        <v>Tiene herencia</v>
      </c>
      <c r="I1641">
        <v>164</v>
      </c>
      <c r="J1641">
        <v>92</v>
      </c>
      <c r="K1641">
        <v>98</v>
      </c>
      <c r="L1641" t="str">
        <f t="shared" si="831"/>
        <v>Normal</v>
      </c>
      <c r="M1641">
        <v>30</v>
      </c>
      <c r="N1641" t="str">
        <f t="shared" si="832"/>
        <v>Reducida</v>
      </c>
      <c r="O1641">
        <v>3</v>
      </c>
      <c r="P1641" t="str">
        <f t="shared" si="833"/>
        <v>Limitacion marcada</v>
      </c>
      <c r="Q1641">
        <v>0</v>
      </c>
      <c r="R1641" t="str">
        <f t="shared" si="834"/>
        <v>No tiene cetoacidosis</v>
      </c>
      <c r="S1641">
        <v>1</v>
      </c>
      <c r="T1641" t="str">
        <f t="shared" si="835"/>
        <v>Tiene Insuficiencia</v>
      </c>
      <c r="U1641">
        <v>1</v>
      </c>
      <c r="V1641" t="str">
        <f t="shared" si="836"/>
        <v>Hipertenso</v>
      </c>
      <c r="W1641">
        <v>2.4</v>
      </c>
      <c r="X1641" t="str">
        <f t="shared" si="825"/>
        <v>Alto</v>
      </c>
      <c r="Y1641">
        <v>85</v>
      </c>
      <c r="Z1641" t="str">
        <f t="shared" si="826"/>
        <v>Elevado</v>
      </c>
      <c r="AA1641">
        <v>55</v>
      </c>
      <c r="AB1641" t="str">
        <f t="shared" si="837"/>
        <v>Funcion disminuida moderada</v>
      </c>
      <c r="AC1641">
        <v>2990</v>
      </c>
      <c r="AD1641" t="str">
        <f t="shared" si="838"/>
        <v>Proteinuria</v>
      </c>
      <c r="AE1641">
        <v>2093</v>
      </c>
      <c r="AF1641" t="str">
        <f t="shared" si="839"/>
        <v>Macroalbuminuria</v>
      </c>
      <c r="AG1641">
        <v>863</v>
      </c>
      <c r="AH1641" t="str">
        <f t="shared" si="840"/>
        <v>Poliuria</v>
      </c>
      <c r="AI1641">
        <v>1</v>
      </c>
      <c r="AJ1641" t="str">
        <f t="shared" si="841"/>
        <v>Diabetico</v>
      </c>
      <c r="AK1641">
        <v>162</v>
      </c>
      <c r="AL1641" t="str">
        <f t="shared" si="842"/>
        <v>Diabetes</v>
      </c>
      <c r="AM1641">
        <v>10.1</v>
      </c>
      <c r="AN1641" t="str">
        <f t="shared" si="843"/>
        <v>Diabetes</v>
      </c>
      <c r="AO1641">
        <v>282</v>
      </c>
      <c r="AP1641" t="str">
        <f t="shared" si="844"/>
        <v>Riesgo</v>
      </c>
      <c r="AQ1641">
        <v>148</v>
      </c>
      <c r="AR1641" t="str">
        <f t="shared" si="845"/>
        <v>Limite alto</v>
      </c>
      <c r="AS1641">
        <v>30</v>
      </c>
      <c r="AT1641" t="str">
        <f t="shared" si="846"/>
        <v>Bajo</v>
      </c>
      <c r="AU1641">
        <v>226</v>
      </c>
      <c r="AV1641" t="str">
        <f t="shared" si="847"/>
        <v>Alto</v>
      </c>
      <c r="AW1641">
        <v>129</v>
      </c>
      <c r="AX1641" t="str">
        <f t="shared" si="848"/>
        <v>Bajo</v>
      </c>
      <c r="AY1641">
        <v>6.3</v>
      </c>
      <c r="AZ1641" t="str">
        <f t="shared" si="849"/>
        <v>Alto</v>
      </c>
      <c r="BA1641">
        <v>10.9</v>
      </c>
      <c r="BB1641" t="str">
        <f t="shared" si="827"/>
        <v>Baja</v>
      </c>
      <c r="BC1641">
        <v>7.8</v>
      </c>
      <c r="BD1641" t="str">
        <f t="shared" si="850"/>
        <v>Bajo</v>
      </c>
      <c r="BE1641">
        <v>6.5</v>
      </c>
      <c r="BF1641" t="str">
        <f t="shared" si="851"/>
        <v>Alto</v>
      </c>
      <c r="BG1641">
        <v>1</v>
      </c>
      <c r="BH1641" t="str">
        <f t="shared" si="852"/>
        <v>Toma ECA</v>
      </c>
      <c r="BI1641">
        <v>1</v>
      </c>
      <c r="BJ1641" t="str">
        <f t="shared" si="853"/>
        <v>Toma ARB</v>
      </c>
      <c r="BK1641">
        <v>1</v>
      </c>
      <c r="BL1641" t="str">
        <f t="shared" si="854"/>
        <v>Toma diureticos</v>
      </c>
      <c r="BM1641">
        <v>0</v>
      </c>
      <c r="BN1641" t="str">
        <f t="shared" si="855"/>
        <v>No toma estatinas</v>
      </c>
      <c r="BO1641">
        <v>1</v>
      </c>
      <c r="BP1641" t="str">
        <f t="shared" si="856"/>
        <v>Enfermedad renal</v>
      </c>
      <c r="BQ1641">
        <v>1</v>
      </c>
      <c r="BR1641" t="str">
        <f t="shared" si="857"/>
        <v>Enfermedad cardiovascular</v>
      </c>
    </row>
    <row r="1642" spans="1:70" x14ac:dyDescent="0.25">
      <c r="A1642" t="s">
        <v>1642</v>
      </c>
      <c r="B1642">
        <v>77</v>
      </c>
      <c r="C1642" t="str">
        <f t="shared" si="828"/>
        <v>Adulto Mayor</v>
      </c>
      <c r="D1642" t="s">
        <v>1</v>
      </c>
      <c r="E1642">
        <v>25.8</v>
      </c>
      <c r="F1642" t="str">
        <f t="shared" si="829"/>
        <v>Sobrepeso</v>
      </c>
      <c r="G1642">
        <v>0</v>
      </c>
      <c r="H1642" t="str">
        <f t="shared" si="830"/>
        <v>No tiene herencia</v>
      </c>
      <c r="I1642">
        <v>158</v>
      </c>
      <c r="J1642">
        <v>90</v>
      </c>
      <c r="K1642">
        <v>83</v>
      </c>
      <c r="L1642" t="str">
        <f t="shared" si="831"/>
        <v>Normal</v>
      </c>
      <c r="M1642">
        <v>49</v>
      </c>
      <c r="N1642" t="str">
        <f t="shared" si="832"/>
        <v>Intermedia</v>
      </c>
      <c r="O1642">
        <v>3</v>
      </c>
      <c r="P1642" t="str">
        <f t="shared" si="833"/>
        <v>Limitacion marcada</v>
      </c>
      <c r="Q1642">
        <v>1</v>
      </c>
      <c r="R1642" t="str">
        <f t="shared" si="834"/>
        <v>Tiene cetoacidosis</v>
      </c>
      <c r="S1642">
        <v>0</v>
      </c>
      <c r="T1642" t="str">
        <f t="shared" si="835"/>
        <v>No tiene Insuficiencia</v>
      </c>
      <c r="U1642">
        <v>1</v>
      </c>
      <c r="V1642" t="str">
        <f t="shared" si="836"/>
        <v>Hipertenso</v>
      </c>
      <c r="W1642">
        <v>2.7</v>
      </c>
      <c r="X1642" t="str">
        <f t="shared" si="825"/>
        <v>Alto</v>
      </c>
      <c r="Y1642">
        <v>45</v>
      </c>
      <c r="Z1642" t="str">
        <f t="shared" si="826"/>
        <v>Normal</v>
      </c>
      <c r="AA1642">
        <v>37</v>
      </c>
      <c r="AB1642" t="str">
        <f t="shared" si="837"/>
        <v>Funcion disminuida moderada</v>
      </c>
      <c r="AC1642">
        <v>1305</v>
      </c>
      <c r="AD1642" t="str">
        <f t="shared" si="838"/>
        <v>Proteinuria</v>
      </c>
      <c r="AE1642">
        <v>1044</v>
      </c>
      <c r="AF1642" t="str">
        <f t="shared" si="839"/>
        <v>Macroalbuminuria</v>
      </c>
      <c r="AG1642">
        <v>531</v>
      </c>
      <c r="AH1642" t="str">
        <f t="shared" si="840"/>
        <v>Poliuria</v>
      </c>
      <c r="AI1642">
        <v>0</v>
      </c>
      <c r="AJ1642" t="str">
        <f t="shared" si="841"/>
        <v>No Diabetico</v>
      </c>
      <c r="AK1642">
        <v>166</v>
      </c>
      <c r="AL1642" t="str">
        <f t="shared" si="842"/>
        <v>Diabetes</v>
      </c>
      <c r="AM1642">
        <v>11</v>
      </c>
      <c r="AN1642" t="str">
        <f t="shared" si="843"/>
        <v>Diabetes</v>
      </c>
      <c r="AO1642">
        <v>229</v>
      </c>
      <c r="AP1642" t="str">
        <f t="shared" si="844"/>
        <v>Alto</v>
      </c>
      <c r="AQ1642">
        <v>156</v>
      </c>
      <c r="AR1642" t="str">
        <f t="shared" si="845"/>
        <v>Limite alto</v>
      </c>
      <c r="AS1642">
        <v>32</v>
      </c>
      <c r="AT1642" t="str">
        <f t="shared" si="846"/>
        <v>Bajo</v>
      </c>
      <c r="AU1642">
        <v>335</v>
      </c>
      <c r="AV1642" t="str">
        <f t="shared" si="847"/>
        <v>Alto</v>
      </c>
      <c r="AW1642">
        <v>129</v>
      </c>
      <c r="AX1642" t="str">
        <f t="shared" si="848"/>
        <v>Bajo</v>
      </c>
      <c r="AY1642">
        <v>5.5</v>
      </c>
      <c r="AZ1642" t="str">
        <f t="shared" si="849"/>
        <v>Alto</v>
      </c>
      <c r="BA1642">
        <v>7.7</v>
      </c>
      <c r="BB1642" t="str">
        <f t="shared" si="827"/>
        <v>Baja</v>
      </c>
      <c r="BC1642">
        <v>8.6</v>
      </c>
      <c r="BD1642" t="str">
        <f t="shared" si="850"/>
        <v>Normal</v>
      </c>
      <c r="BE1642">
        <v>7.2</v>
      </c>
      <c r="BF1642" t="str">
        <f t="shared" si="851"/>
        <v>Alto</v>
      </c>
      <c r="BG1642">
        <v>1</v>
      </c>
      <c r="BH1642" t="str">
        <f t="shared" si="852"/>
        <v>Toma ECA</v>
      </c>
      <c r="BI1642">
        <v>1</v>
      </c>
      <c r="BJ1642" t="str">
        <f t="shared" si="853"/>
        <v>Toma ARB</v>
      </c>
      <c r="BK1642">
        <v>1</v>
      </c>
      <c r="BL1642" t="str">
        <f t="shared" si="854"/>
        <v>Toma diureticos</v>
      </c>
      <c r="BM1642">
        <v>1</v>
      </c>
      <c r="BN1642" t="str">
        <f t="shared" si="855"/>
        <v>Toma estatinas</v>
      </c>
      <c r="BO1642">
        <v>1</v>
      </c>
      <c r="BP1642" t="str">
        <f t="shared" si="856"/>
        <v>Enfermedad renal</v>
      </c>
      <c r="BQ1642">
        <v>0</v>
      </c>
      <c r="BR1642" t="str">
        <f t="shared" si="857"/>
        <v>Sano</v>
      </c>
    </row>
    <row r="1643" spans="1:70" x14ac:dyDescent="0.25">
      <c r="A1643" t="s">
        <v>1643</v>
      </c>
      <c r="B1643">
        <v>60</v>
      </c>
      <c r="C1643" t="str">
        <f t="shared" si="828"/>
        <v>Adulto Mayor</v>
      </c>
      <c r="D1643" t="s">
        <v>1</v>
      </c>
      <c r="E1643">
        <v>33.1</v>
      </c>
      <c r="F1643" t="str">
        <f t="shared" si="829"/>
        <v>Obesidad I</v>
      </c>
      <c r="G1643">
        <v>1</v>
      </c>
      <c r="H1643" t="str">
        <f t="shared" si="830"/>
        <v>Tiene herencia</v>
      </c>
      <c r="I1643">
        <v>142</v>
      </c>
      <c r="J1643">
        <v>93</v>
      </c>
      <c r="K1643">
        <v>94</v>
      </c>
      <c r="L1643" t="str">
        <f t="shared" si="831"/>
        <v>Normal</v>
      </c>
      <c r="M1643">
        <v>43</v>
      </c>
      <c r="N1643" t="str">
        <f t="shared" si="832"/>
        <v>Intermedia</v>
      </c>
      <c r="O1643">
        <v>3</v>
      </c>
      <c r="P1643" t="str">
        <f t="shared" si="833"/>
        <v>Limitacion marcada</v>
      </c>
      <c r="Q1643">
        <v>0</v>
      </c>
      <c r="R1643" t="str">
        <f t="shared" si="834"/>
        <v>No tiene cetoacidosis</v>
      </c>
      <c r="S1643">
        <v>0</v>
      </c>
      <c r="T1643" t="str">
        <f t="shared" si="835"/>
        <v>No tiene Insuficiencia</v>
      </c>
      <c r="U1643">
        <v>1</v>
      </c>
      <c r="V1643" t="str">
        <f t="shared" si="836"/>
        <v>Hipertenso</v>
      </c>
      <c r="W1643">
        <v>3.3</v>
      </c>
      <c r="X1643" t="str">
        <f t="shared" si="825"/>
        <v>Alto</v>
      </c>
      <c r="Y1643">
        <v>68</v>
      </c>
      <c r="Z1643" t="str">
        <f t="shared" si="826"/>
        <v>Elevado</v>
      </c>
      <c r="AA1643">
        <v>14</v>
      </c>
      <c r="AB1643" t="str">
        <f t="shared" si="837"/>
        <v>Fallo renal</v>
      </c>
      <c r="AC1643">
        <v>555</v>
      </c>
      <c r="AD1643" t="str">
        <f t="shared" si="838"/>
        <v>Proteinuria</v>
      </c>
      <c r="AE1643">
        <v>444</v>
      </c>
      <c r="AF1643" t="str">
        <f t="shared" si="839"/>
        <v>Macroalbuminuria</v>
      </c>
      <c r="AG1643">
        <v>749</v>
      </c>
      <c r="AH1643" t="str">
        <f t="shared" si="840"/>
        <v>Poliuria</v>
      </c>
      <c r="AI1643">
        <v>0</v>
      </c>
      <c r="AJ1643" t="str">
        <f t="shared" si="841"/>
        <v>No Diabetico</v>
      </c>
      <c r="AK1643">
        <v>187</v>
      </c>
      <c r="AL1643" t="str">
        <f t="shared" si="842"/>
        <v>Diabetes</v>
      </c>
      <c r="AM1643">
        <v>7</v>
      </c>
      <c r="AN1643" t="str">
        <f t="shared" si="843"/>
        <v>Diabetes</v>
      </c>
      <c r="AO1643">
        <v>222</v>
      </c>
      <c r="AP1643" t="str">
        <f t="shared" si="844"/>
        <v>Alto</v>
      </c>
      <c r="AQ1643">
        <v>130</v>
      </c>
      <c r="AR1643" t="str">
        <f t="shared" si="845"/>
        <v>Limite alto</v>
      </c>
      <c r="AS1643">
        <v>34</v>
      </c>
      <c r="AT1643" t="str">
        <f t="shared" si="846"/>
        <v>Bajo</v>
      </c>
      <c r="AU1643">
        <v>421</v>
      </c>
      <c r="AV1643" t="str">
        <f t="shared" si="847"/>
        <v>Alto</v>
      </c>
      <c r="AW1643">
        <v>139</v>
      </c>
      <c r="AX1643" t="str">
        <f t="shared" si="848"/>
        <v>Normal</v>
      </c>
      <c r="AY1643">
        <v>5.2</v>
      </c>
      <c r="AZ1643" t="str">
        <f t="shared" si="849"/>
        <v>Alto</v>
      </c>
      <c r="BA1643">
        <v>7.4</v>
      </c>
      <c r="BB1643" t="str">
        <f t="shared" si="827"/>
        <v>Baja</v>
      </c>
      <c r="BC1643">
        <v>8.4</v>
      </c>
      <c r="BD1643" t="str">
        <f t="shared" si="850"/>
        <v>Bajo</v>
      </c>
      <c r="BE1643">
        <v>4.5999999999999996</v>
      </c>
      <c r="BF1643" t="str">
        <f t="shared" si="851"/>
        <v>Alto</v>
      </c>
      <c r="BG1643">
        <v>1</v>
      </c>
      <c r="BH1643" t="str">
        <f t="shared" si="852"/>
        <v>Toma ECA</v>
      </c>
      <c r="BI1643">
        <v>0</v>
      </c>
      <c r="BJ1643" t="str">
        <f t="shared" si="853"/>
        <v>No toma ARB</v>
      </c>
      <c r="BK1643">
        <v>1</v>
      </c>
      <c r="BL1643" t="str">
        <f t="shared" si="854"/>
        <v>Toma diureticos</v>
      </c>
      <c r="BM1643">
        <v>1</v>
      </c>
      <c r="BN1643" t="str">
        <f t="shared" si="855"/>
        <v>Toma estatinas</v>
      </c>
      <c r="BO1643">
        <v>1</v>
      </c>
      <c r="BP1643" t="str">
        <f t="shared" si="856"/>
        <v>Enfermedad renal</v>
      </c>
      <c r="BQ1643">
        <v>1</v>
      </c>
      <c r="BR1643" t="str">
        <f t="shared" si="857"/>
        <v>Enfermedad cardiovascular</v>
      </c>
    </row>
    <row r="1644" spans="1:70" x14ac:dyDescent="0.25">
      <c r="A1644" t="s">
        <v>1644</v>
      </c>
      <c r="B1644">
        <v>58</v>
      </c>
      <c r="C1644" t="str">
        <f t="shared" si="828"/>
        <v>Adulto</v>
      </c>
      <c r="D1644" t="s">
        <v>6</v>
      </c>
      <c r="E1644">
        <v>23.1</v>
      </c>
      <c r="F1644" t="str">
        <f t="shared" si="829"/>
        <v>Peso Normal</v>
      </c>
      <c r="G1644">
        <v>0</v>
      </c>
      <c r="H1644" t="str">
        <f t="shared" si="830"/>
        <v>No tiene herencia</v>
      </c>
      <c r="I1644">
        <v>110</v>
      </c>
      <c r="J1644">
        <v>76</v>
      </c>
      <c r="K1644">
        <v>76</v>
      </c>
      <c r="L1644" t="str">
        <f t="shared" si="831"/>
        <v>Normal</v>
      </c>
      <c r="M1644">
        <v>55</v>
      </c>
      <c r="N1644" t="str">
        <f t="shared" si="832"/>
        <v>Normal</v>
      </c>
      <c r="O1644">
        <v>2</v>
      </c>
      <c r="P1644" t="str">
        <f t="shared" si="833"/>
        <v>Ligera limitaciones</v>
      </c>
      <c r="Q1644">
        <v>0</v>
      </c>
      <c r="R1644" t="str">
        <f t="shared" si="834"/>
        <v>No tiene cetoacidosis</v>
      </c>
      <c r="S1644">
        <v>0</v>
      </c>
      <c r="T1644" t="str">
        <f t="shared" si="835"/>
        <v>No tiene Insuficiencia</v>
      </c>
      <c r="U1644">
        <v>0</v>
      </c>
      <c r="V1644" t="str">
        <f t="shared" si="836"/>
        <v>Normotenso</v>
      </c>
      <c r="W1644">
        <v>0.9</v>
      </c>
      <c r="X1644" t="str">
        <f t="shared" si="825"/>
        <v>Normal</v>
      </c>
      <c r="Y1644">
        <v>31</v>
      </c>
      <c r="Z1644" t="str">
        <f t="shared" si="826"/>
        <v>Normal</v>
      </c>
      <c r="AA1644">
        <v>81</v>
      </c>
      <c r="AB1644" t="str">
        <f t="shared" si="837"/>
        <v>Funcion disminuida</v>
      </c>
      <c r="AC1644">
        <v>7</v>
      </c>
      <c r="AD1644" t="str">
        <f t="shared" si="838"/>
        <v>Normal</v>
      </c>
      <c r="AE1644">
        <v>6</v>
      </c>
      <c r="AF1644" t="str">
        <f t="shared" si="839"/>
        <v>Normal</v>
      </c>
      <c r="AG1644">
        <v>1914</v>
      </c>
      <c r="AH1644" t="str">
        <f t="shared" si="840"/>
        <v>Poliuria</v>
      </c>
      <c r="AI1644">
        <v>0</v>
      </c>
      <c r="AJ1644" t="str">
        <f t="shared" si="841"/>
        <v>No Diabetico</v>
      </c>
      <c r="AK1644">
        <v>120</v>
      </c>
      <c r="AL1644" t="str">
        <f t="shared" si="842"/>
        <v>Prediabetes</v>
      </c>
      <c r="AM1644">
        <v>5</v>
      </c>
      <c r="AN1644" t="str">
        <f t="shared" si="843"/>
        <v>Normal</v>
      </c>
      <c r="AO1644">
        <v>165</v>
      </c>
      <c r="AP1644" t="str">
        <f t="shared" si="844"/>
        <v>Normal</v>
      </c>
      <c r="AQ1644">
        <v>117</v>
      </c>
      <c r="AR1644" t="str">
        <f t="shared" si="845"/>
        <v>Casi normal</v>
      </c>
      <c r="AS1644">
        <v>48</v>
      </c>
      <c r="AT1644" t="str">
        <f t="shared" si="846"/>
        <v>Bajo</v>
      </c>
      <c r="AU1644">
        <v>156</v>
      </c>
      <c r="AV1644" t="str">
        <f t="shared" si="847"/>
        <v>Alto</v>
      </c>
      <c r="AW1644">
        <v>136</v>
      </c>
      <c r="AX1644" t="str">
        <f t="shared" si="848"/>
        <v>Normal</v>
      </c>
      <c r="AY1644">
        <v>4.5999999999999996</v>
      </c>
      <c r="AZ1644" t="str">
        <f t="shared" si="849"/>
        <v>Normal</v>
      </c>
      <c r="BA1644">
        <v>12.3</v>
      </c>
      <c r="BB1644" t="str">
        <f t="shared" si="827"/>
        <v>Normal</v>
      </c>
      <c r="BC1644">
        <v>9.1</v>
      </c>
      <c r="BD1644" t="str">
        <f t="shared" si="850"/>
        <v>Normal</v>
      </c>
      <c r="BE1644">
        <v>4.4000000000000004</v>
      </c>
      <c r="BF1644" t="str">
        <f t="shared" si="851"/>
        <v>Normal</v>
      </c>
      <c r="BG1644">
        <v>0</v>
      </c>
      <c r="BH1644" t="str">
        <f t="shared" si="852"/>
        <v>No Toma ECA</v>
      </c>
      <c r="BI1644">
        <v>1</v>
      </c>
      <c r="BJ1644" t="str">
        <f t="shared" si="853"/>
        <v>Toma ARB</v>
      </c>
      <c r="BK1644">
        <v>0</v>
      </c>
      <c r="BL1644" t="str">
        <f t="shared" si="854"/>
        <v>No toma diureticos</v>
      </c>
      <c r="BM1644">
        <v>1</v>
      </c>
      <c r="BN1644" t="str">
        <f t="shared" si="855"/>
        <v>Toma estatinas</v>
      </c>
      <c r="BO1644">
        <v>0</v>
      </c>
      <c r="BP1644" t="str">
        <f t="shared" si="856"/>
        <v>Sano</v>
      </c>
      <c r="BQ1644">
        <v>0</v>
      </c>
      <c r="BR1644" t="str">
        <f t="shared" si="857"/>
        <v>Sano</v>
      </c>
    </row>
    <row r="1645" spans="1:70" x14ac:dyDescent="0.25">
      <c r="A1645" t="s">
        <v>1645</v>
      </c>
      <c r="B1645">
        <v>42</v>
      </c>
      <c r="C1645" t="str">
        <f t="shared" si="828"/>
        <v>Adulto</v>
      </c>
      <c r="D1645" t="s">
        <v>6</v>
      </c>
      <c r="E1645">
        <v>27.2</v>
      </c>
      <c r="F1645" t="str">
        <f t="shared" si="829"/>
        <v>Sobrepeso</v>
      </c>
      <c r="G1645">
        <v>0</v>
      </c>
      <c r="H1645" t="str">
        <f t="shared" si="830"/>
        <v>No tiene herencia</v>
      </c>
      <c r="I1645">
        <v>117</v>
      </c>
      <c r="J1645">
        <v>71</v>
      </c>
      <c r="K1645">
        <v>63</v>
      </c>
      <c r="L1645" t="str">
        <f t="shared" si="831"/>
        <v>Normal</v>
      </c>
      <c r="M1645">
        <v>70</v>
      </c>
      <c r="N1645" t="str">
        <f t="shared" si="832"/>
        <v>Normal</v>
      </c>
      <c r="O1645">
        <v>2</v>
      </c>
      <c r="P1645" t="str">
        <f t="shared" si="833"/>
        <v>Ligera limitaciones</v>
      </c>
      <c r="Q1645">
        <v>0</v>
      </c>
      <c r="R1645" t="str">
        <f t="shared" si="834"/>
        <v>No tiene cetoacidosis</v>
      </c>
      <c r="S1645">
        <v>0</v>
      </c>
      <c r="T1645" t="str">
        <f t="shared" si="835"/>
        <v>No tiene Insuficiencia</v>
      </c>
      <c r="U1645">
        <v>1</v>
      </c>
      <c r="V1645" t="str">
        <f t="shared" si="836"/>
        <v>Hipertenso</v>
      </c>
      <c r="W1645">
        <v>0.8</v>
      </c>
      <c r="X1645" t="str">
        <f t="shared" si="825"/>
        <v>Normal</v>
      </c>
      <c r="Y1645">
        <v>35</v>
      </c>
      <c r="Z1645" t="str">
        <f t="shared" si="826"/>
        <v>Normal</v>
      </c>
      <c r="AA1645">
        <v>111</v>
      </c>
      <c r="AB1645" t="str">
        <f t="shared" si="837"/>
        <v>Normal</v>
      </c>
      <c r="AC1645">
        <v>23</v>
      </c>
      <c r="AD1645" t="str">
        <f t="shared" si="838"/>
        <v>Normal</v>
      </c>
      <c r="AE1645">
        <v>20</v>
      </c>
      <c r="AF1645" t="str">
        <f t="shared" si="839"/>
        <v>Normal</v>
      </c>
      <c r="AG1645">
        <v>2442</v>
      </c>
      <c r="AH1645" t="str">
        <f t="shared" si="840"/>
        <v>Poliuria</v>
      </c>
      <c r="AI1645">
        <v>1</v>
      </c>
      <c r="AJ1645" t="str">
        <f t="shared" si="841"/>
        <v>Diabetico</v>
      </c>
      <c r="AK1645">
        <v>124</v>
      </c>
      <c r="AL1645" t="str">
        <f t="shared" si="842"/>
        <v>Prediabetes</v>
      </c>
      <c r="AM1645">
        <v>4.8</v>
      </c>
      <c r="AN1645" t="str">
        <f t="shared" si="843"/>
        <v>Normal</v>
      </c>
      <c r="AO1645">
        <v>179</v>
      </c>
      <c r="AP1645" t="str">
        <f t="shared" si="844"/>
        <v>Normal</v>
      </c>
      <c r="AQ1645">
        <v>98</v>
      </c>
      <c r="AR1645" t="str">
        <f t="shared" si="845"/>
        <v>Normal</v>
      </c>
      <c r="AS1645">
        <v>57</v>
      </c>
      <c r="AT1645" t="str">
        <f t="shared" si="846"/>
        <v>Bajo</v>
      </c>
      <c r="AU1645">
        <v>133</v>
      </c>
      <c r="AV1645" t="str">
        <f t="shared" si="847"/>
        <v>Normal</v>
      </c>
      <c r="AW1645">
        <v>145</v>
      </c>
      <c r="AX1645" t="str">
        <f t="shared" si="848"/>
        <v>Normal</v>
      </c>
      <c r="AY1645">
        <v>4.5999999999999996</v>
      </c>
      <c r="AZ1645" t="str">
        <f t="shared" si="849"/>
        <v>Normal</v>
      </c>
      <c r="BA1645">
        <v>12.2</v>
      </c>
      <c r="BB1645" t="str">
        <f t="shared" si="827"/>
        <v>Normal</v>
      </c>
      <c r="BC1645">
        <v>8.6999999999999993</v>
      </c>
      <c r="BD1645" t="str">
        <f t="shared" si="850"/>
        <v>Normal</v>
      </c>
      <c r="BE1645">
        <v>4.3</v>
      </c>
      <c r="BF1645" t="str">
        <f t="shared" si="851"/>
        <v>Normal</v>
      </c>
      <c r="BG1645">
        <v>1</v>
      </c>
      <c r="BH1645" t="str">
        <f t="shared" si="852"/>
        <v>Toma ECA</v>
      </c>
      <c r="BI1645">
        <v>1</v>
      </c>
      <c r="BJ1645" t="str">
        <f t="shared" si="853"/>
        <v>Toma ARB</v>
      </c>
      <c r="BK1645">
        <v>0</v>
      </c>
      <c r="BL1645" t="str">
        <f t="shared" si="854"/>
        <v>No toma diureticos</v>
      </c>
      <c r="BM1645">
        <v>0</v>
      </c>
      <c r="BN1645" t="str">
        <f t="shared" si="855"/>
        <v>No toma estatinas</v>
      </c>
      <c r="BO1645">
        <v>0</v>
      </c>
      <c r="BP1645" t="str">
        <f t="shared" si="856"/>
        <v>Sano</v>
      </c>
      <c r="BQ1645">
        <v>1</v>
      </c>
      <c r="BR1645" t="str">
        <f t="shared" si="857"/>
        <v>Enfermedad cardiovascular</v>
      </c>
    </row>
    <row r="1646" spans="1:70" x14ac:dyDescent="0.25">
      <c r="A1646" t="s">
        <v>1646</v>
      </c>
      <c r="B1646">
        <v>60</v>
      </c>
      <c r="C1646" t="str">
        <f t="shared" si="828"/>
        <v>Adulto Mayor</v>
      </c>
      <c r="D1646" t="s">
        <v>6</v>
      </c>
      <c r="E1646">
        <v>23.1</v>
      </c>
      <c r="F1646" t="str">
        <f t="shared" si="829"/>
        <v>Peso Normal</v>
      </c>
      <c r="G1646">
        <v>1</v>
      </c>
      <c r="H1646" t="str">
        <f t="shared" si="830"/>
        <v>Tiene herencia</v>
      </c>
      <c r="I1646">
        <v>116</v>
      </c>
      <c r="J1646">
        <v>79</v>
      </c>
      <c r="K1646">
        <v>75</v>
      </c>
      <c r="L1646" t="str">
        <f t="shared" si="831"/>
        <v>Normal</v>
      </c>
      <c r="M1646">
        <v>56</v>
      </c>
      <c r="N1646" t="str">
        <f t="shared" si="832"/>
        <v>Normal</v>
      </c>
      <c r="O1646">
        <v>2</v>
      </c>
      <c r="P1646" t="str">
        <f t="shared" si="833"/>
        <v>Ligera limitaciones</v>
      </c>
      <c r="Q1646">
        <v>0</v>
      </c>
      <c r="R1646" t="str">
        <f t="shared" si="834"/>
        <v>No tiene cetoacidosis</v>
      </c>
      <c r="S1646">
        <v>0</v>
      </c>
      <c r="T1646" t="str">
        <f t="shared" si="835"/>
        <v>No tiene Insuficiencia</v>
      </c>
      <c r="U1646">
        <v>0</v>
      </c>
      <c r="V1646" t="str">
        <f t="shared" si="836"/>
        <v>Normotenso</v>
      </c>
      <c r="W1646">
        <v>0.8</v>
      </c>
      <c r="X1646" t="str">
        <f t="shared" si="825"/>
        <v>Normal</v>
      </c>
      <c r="Y1646">
        <v>26</v>
      </c>
      <c r="Z1646" t="str">
        <f t="shared" si="826"/>
        <v>Normal</v>
      </c>
      <c r="AA1646">
        <v>91</v>
      </c>
      <c r="AB1646" t="str">
        <f t="shared" si="837"/>
        <v>Normal</v>
      </c>
      <c r="AC1646">
        <v>19</v>
      </c>
      <c r="AD1646" t="str">
        <f t="shared" si="838"/>
        <v>Normal</v>
      </c>
      <c r="AE1646">
        <v>13</v>
      </c>
      <c r="AF1646" t="str">
        <f t="shared" si="839"/>
        <v>Normal</v>
      </c>
      <c r="AG1646">
        <v>1151</v>
      </c>
      <c r="AH1646" t="str">
        <f t="shared" si="840"/>
        <v>Poliuria</v>
      </c>
      <c r="AI1646">
        <v>0</v>
      </c>
      <c r="AJ1646" t="str">
        <f t="shared" si="841"/>
        <v>No Diabetico</v>
      </c>
      <c r="AK1646">
        <v>122</v>
      </c>
      <c r="AL1646" t="str">
        <f t="shared" si="842"/>
        <v>Prediabetes</v>
      </c>
      <c r="AM1646">
        <v>5.9</v>
      </c>
      <c r="AN1646" t="str">
        <f t="shared" si="843"/>
        <v>Prediabetes</v>
      </c>
      <c r="AO1646">
        <v>203</v>
      </c>
      <c r="AP1646" t="str">
        <f t="shared" si="844"/>
        <v>Alto</v>
      </c>
      <c r="AQ1646">
        <v>118</v>
      </c>
      <c r="AR1646" t="str">
        <f t="shared" si="845"/>
        <v>Casi normal</v>
      </c>
      <c r="AS1646">
        <v>50</v>
      </c>
      <c r="AT1646" t="str">
        <f t="shared" si="846"/>
        <v>Bajo</v>
      </c>
      <c r="AU1646">
        <v>147</v>
      </c>
      <c r="AV1646" t="str">
        <f t="shared" si="847"/>
        <v>Normal</v>
      </c>
      <c r="AW1646">
        <v>138</v>
      </c>
      <c r="AX1646" t="str">
        <f t="shared" si="848"/>
        <v>Normal</v>
      </c>
      <c r="AY1646">
        <v>4.3</v>
      </c>
      <c r="AZ1646" t="str">
        <f t="shared" si="849"/>
        <v>Normal</v>
      </c>
      <c r="BA1646">
        <v>13.2</v>
      </c>
      <c r="BB1646" t="str">
        <f t="shared" si="827"/>
        <v>Normal</v>
      </c>
      <c r="BC1646">
        <v>8.9</v>
      </c>
      <c r="BD1646" t="str">
        <f t="shared" si="850"/>
        <v>Normal</v>
      </c>
      <c r="BE1646">
        <v>4.2</v>
      </c>
      <c r="BF1646" t="str">
        <f t="shared" si="851"/>
        <v>Normal</v>
      </c>
      <c r="BG1646">
        <v>0</v>
      </c>
      <c r="BH1646" t="str">
        <f t="shared" si="852"/>
        <v>No Toma ECA</v>
      </c>
      <c r="BI1646">
        <v>0</v>
      </c>
      <c r="BJ1646" t="str">
        <f t="shared" si="853"/>
        <v>No toma ARB</v>
      </c>
      <c r="BK1646">
        <v>1</v>
      </c>
      <c r="BL1646" t="str">
        <f t="shared" si="854"/>
        <v>Toma diureticos</v>
      </c>
      <c r="BM1646">
        <v>1</v>
      </c>
      <c r="BN1646" t="str">
        <f t="shared" si="855"/>
        <v>Toma estatinas</v>
      </c>
      <c r="BO1646">
        <v>0</v>
      </c>
      <c r="BP1646" t="str">
        <f t="shared" si="856"/>
        <v>Sano</v>
      </c>
      <c r="BQ1646">
        <v>1</v>
      </c>
      <c r="BR1646" t="str">
        <f t="shared" si="857"/>
        <v>Enfermedad cardiovascular</v>
      </c>
    </row>
    <row r="1647" spans="1:70" x14ac:dyDescent="0.25">
      <c r="A1647" t="s">
        <v>1647</v>
      </c>
      <c r="B1647">
        <v>62</v>
      </c>
      <c r="C1647" t="str">
        <f t="shared" si="828"/>
        <v>Adulto Mayor</v>
      </c>
      <c r="D1647" t="s">
        <v>6</v>
      </c>
      <c r="E1647">
        <v>25.2</v>
      </c>
      <c r="F1647" t="str">
        <f t="shared" si="829"/>
        <v>Sobrepeso</v>
      </c>
      <c r="G1647">
        <v>1</v>
      </c>
      <c r="H1647" t="str">
        <f t="shared" si="830"/>
        <v>Tiene herencia</v>
      </c>
      <c r="I1647">
        <v>126</v>
      </c>
      <c r="J1647">
        <v>80</v>
      </c>
      <c r="K1647">
        <v>80</v>
      </c>
      <c r="L1647" t="str">
        <f t="shared" si="831"/>
        <v>Normal</v>
      </c>
      <c r="M1647">
        <v>60</v>
      </c>
      <c r="N1647" t="str">
        <f t="shared" si="832"/>
        <v>Normal</v>
      </c>
      <c r="O1647">
        <v>1</v>
      </c>
      <c r="P1647" t="str">
        <f t="shared" si="833"/>
        <v>Sin limitaciones</v>
      </c>
      <c r="Q1647">
        <v>0</v>
      </c>
      <c r="R1647" t="str">
        <f t="shared" si="834"/>
        <v>No tiene cetoacidosis</v>
      </c>
      <c r="S1647">
        <v>0</v>
      </c>
      <c r="T1647" t="str">
        <f t="shared" si="835"/>
        <v>No tiene Insuficiencia</v>
      </c>
      <c r="U1647">
        <v>0</v>
      </c>
      <c r="V1647" t="str">
        <f t="shared" si="836"/>
        <v>Normotenso</v>
      </c>
      <c r="W1647">
        <v>1</v>
      </c>
      <c r="X1647" t="str">
        <f t="shared" si="825"/>
        <v>Normal</v>
      </c>
      <c r="Y1647">
        <v>21</v>
      </c>
      <c r="Z1647" t="str">
        <f t="shared" si="826"/>
        <v>Normal</v>
      </c>
      <c r="AA1647">
        <v>81</v>
      </c>
      <c r="AB1647" t="str">
        <f t="shared" si="837"/>
        <v>Funcion disminuida</v>
      </c>
      <c r="AC1647">
        <v>19</v>
      </c>
      <c r="AD1647" t="str">
        <f t="shared" si="838"/>
        <v>Normal</v>
      </c>
      <c r="AE1647">
        <v>15</v>
      </c>
      <c r="AF1647" t="str">
        <f t="shared" si="839"/>
        <v>Normal</v>
      </c>
      <c r="AG1647">
        <v>1562</v>
      </c>
      <c r="AH1647" t="str">
        <f t="shared" si="840"/>
        <v>Poliuria</v>
      </c>
      <c r="AI1647">
        <v>1</v>
      </c>
      <c r="AJ1647" t="str">
        <f t="shared" si="841"/>
        <v>Diabetico</v>
      </c>
      <c r="AK1647">
        <v>95</v>
      </c>
      <c r="AL1647" t="str">
        <f t="shared" si="842"/>
        <v>Normal</v>
      </c>
      <c r="AM1647">
        <v>6.2</v>
      </c>
      <c r="AN1647" t="str">
        <f t="shared" si="843"/>
        <v>Prediabetes</v>
      </c>
      <c r="AO1647">
        <v>191</v>
      </c>
      <c r="AP1647" t="str">
        <f t="shared" si="844"/>
        <v>Normal</v>
      </c>
      <c r="AQ1647">
        <v>88</v>
      </c>
      <c r="AR1647" t="str">
        <f t="shared" si="845"/>
        <v>Normal</v>
      </c>
      <c r="AS1647">
        <v>42</v>
      </c>
      <c r="AT1647" t="str">
        <f t="shared" si="846"/>
        <v>Bajo</v>
      </c>
      <c r="AU1647">
        <v>150</v>
      </c>
      <c r="AV1647" t="str">
        <f t="shared" si="847"/>
        <v>Normal</v>
      </c>
      <c r="AW1647">
        <v>142</v>
      </c>
      <c r="AX1647" t="str">
        <f t="shared" si="848"/>
        <v>Normal</v>
      </c>
      <c r="AY1647">
        <v>4.2</v>
      </c>
      <c r="AZ1647" t="str">
        <f t="shared" si="849"/>
        <v>Normal</v>
      </c>
      <c r="BA1647">
        <v>15.3</v>
      </c>
      <c r="BB1647" t="str">
        <f t="shared" si="827"/>
        <v>Normal</v>
      </c>
      <c r="BC1647">
        <v>10.4</v>
      </c>
      <c r="BD1647" t="str">
        <f t="shared" si="850"/>
        <v>Normal</v>
      </c>
      <c r="BE1647">
        <v>3.7</v>
      </c>
      <c r="BF1647" t="str">
        <f t="shared" si="851"/>
        <v>Normal</v>
      </c>
      <c r="BG1647">
        <v>0</v>
      </c>
      <c r="BH1647" t="str">
        <f t="shared" si="852"/>
        <v>No Toma ECA</v>
      </c>
      <c r="BI1647">
        <v>1</v>
      </c>
      <c r="BJ1647" t="str">
        <f t="shared" si="853"/>
        <v>Toma ARB</v>
      </c>
      <c r="BK1647">
        <v>1</v>
      </c>
      <c r="BL1647" t="str">
        <f t="shared" si="854"/>
        <v>Toma diureticos</v>
      </c>
      <c r="BM1647">
        <v>0</v>
      </c>
      <c r="BN1647" t="str">
        <f t="shared" si="855"/>
        <v>No toma estatinas</v>
      </c>
      <c r="BO1647">
        <v>0</v>
      </c>
      <c r="BP1647" t="str">
        <f t="shared" si="856"/>
        <v>Sano</v>
      </c>
      <c r="BQ1647">
        <v>1</v>
      </c>
      <c r="BR1647" t="str">
        <f t="shared" si="857"/>
        <v>Enfermedad cardiovascular</v>
      </c>
    </row>
    <row r="1648" spans="1:70" x14ac:dyDescent="0.25">
      <c r="A1648" t="s">
        <v>1648</v>
      </c>
      <c r="B1648">
        <v>54</v>
      </c>
      <c r="C1648" t="str">
        <f t="shared" si="828"/>
        <v>Adulto</v>
      </c>
      <c r="D1648" t="s">
        <v>1</v>
      </c>
      <c r="E1648">
        <v>25.8</v>
      </c>
      <c r="F1648" t="str">
        <f t="shared" si="829"/>
        <v>Sobrepeso</v>
      </c>
      <c r="G1648">
        <v>1</v>
      </c>
      <c r="H1648" t="str">
        <f t="shared" si="830"/>
        <v>Tiene herencia</v>
      </c>
      <c r="I1648">
        <v>118</v>
      </c>
      <c r="J1648">
        <v>85</v>
      </c>
      <c r="K1648">
        <v>77</v>
      </c>
      <c r="L1648" t="str">
        <f t="shared" si="831"/>
        <v>Normal</v>
      </c>
      <c r="M1648">
        <v>70</v>
      </c>
      <c r="N1648" t="str">
        <f t="shared" si="832"/>
        <v>Normal</v>
      </c>
      <c r="O1648">
        <v>2</v>
      </c>
      <c r="P1648" t="str">
        <f t="shared" si="833"/>
        <v>Ligera limitaciones</v>
      </c>
      <c r="Q1648">
        <v>0</v>
      </c>
      <c r="R1648" t="str">
        <f t="shared" si="834"/>
        <v>No tiene cetoacidosis</v>
      </c>
      <c r="S1648">
        <v>0</v>
      </c>
      <c r="T1648" t="str">
        <f t="shared" si="835"/>
        <v>No tiene Insuficiencia</v>
      </c>
      <c r="U1648">
        <v>0</v>
      </c>
      <c r="V1648" t="str">
        <f t="shared" si="836"/>
        <v>Normotenso</v>
      </c>
      <c r="W1648">
        <v>0.9</v>
      </c>
      <c r="X1648" t="str">
        <f t="shared" si="825"/>
        <v>Normal</v>
      </c>
      <c r="Y1648">
        <v>18</v>
      </c>
      <c r="Z1648" t="str">
        <f t="shared" si="826"/>
        <v>Normal</v>
      </c>
      <c r="AA1648">
        <v>115</v>
      </c>
      <c r="AB1648" t="str">
        <f t="shared" si="837"/>
        <v>Normal</v>
      </c>
      <c r="AC1648">
        <v>19</v>
      </c>
      <c r="AD1648" t="str">
        <f t="shared" si="838"/>
        <v>Normal</v>
      </c>
      <c r="AE1648">
        <v>15</v>
      </c>
      <c r="AF1648" t="str">
        <f t="shared" si="839"/>
        <v>Normal</v>
      </c>
      <c r="AG1648">
        <v>1177</v>
      </c>
      <c r="AH1648" t="str">
        <f t="shared" si="840"/>
        <v>Poliuria</v>
      </c>
      <c r="AI1648">
        <v>0</v>
      </c>
      <c r="AJ1648" t="str">
        <f t="shared" si="841"/>
        <v>No Diabetico</v>
      </c>
      <c r="AK1648">
        <v>121</v>
      </c>
      <c r="AL1648" t="str">
        <f t="shared" si="842"/>
        <v>Prediabetes</v>
      </c>
      <c r="AM1648">
        <v>5.8</v>
      </c>
      <c r="AN1648" t="str">
        <f t="shared" si="843"/>
        <v>Prediabetes</v>
      </c>
      <c r="AO1648">
        <v>181</v>
      </c>
      <c r="AP1648" t="str">
        <f t="shared" si="844"/>
        <v>Normal</v>
      </c>
      <c r="AQ1648">
        <v>115</v>
      </c>
      <c r="AR1648" t="str">
        <f t="shared" si="845"/>
        <v>Casi normal</v>
      </c>
      <c r="AS1648">
        <v>68</v>
      </c>
      <c r="AT1648" t="str">
        <f t="shared" si="846"/>
        <v>Normal</v>
      </c>
      <c r="AU1648">
        <v>133</v>
      </c>
      <c r="AV1648" t="str">
        <f t="shared" si="847"/>
        <v>Normal</v>
      </c>
      <c r="AW1648">
        <v>144</v>
      </c>
      <c r="AX1648" t="str">
        <f t="shared" si="848"/>
        <v>Normal</v>
      </c>
      <c r="AY1648">
        <v>4.2</v>
      </c>
      <c r="AZ1648" t="str">
        <f t="shared" si="849"/>
        <v>Normal</v>
      </c>
      <c r="BA1648">
        <v>12.7</v>
      </c>
      <c r="BB1648" t="str">
        <f t="shared" si="827"/>
        <v>Baja</v>
      </c>
      <c r="BC1648">
        <v>9.6999999999999993</v>
      </c>
      <c r="BD1648" t="str">
        <f t="shared" si="850"/>
        <v>Normal</v>
      </c>
      <c r="BE1648">
        <v>2.5</v>
      </c>
      <c r="BF1648" t="str">
        <f t="shared" si="851"/>
        <v>Normal</v>
      </c>
      <c r="BG1648">
        <v>0</v>
      </c>
      <c r="BH1648" t="str">
        <f t="shared" si="852"/>
        <v>No Toma ECA</v>
      </c>
      <c r="BI1648">
        <v>1</v>
      </c>
      <c r="BJ1648" t="str">
        <f t="shared" si="853"/>
        <v>Toma ARB</v>
      </c>
      <c r="BK1648">
        <v>1</v>
      </c>
      <c r="BL1648" t="str">
        <f t="shared" si="854"/>
        <v>Toma diureticos</v>
      </c>
      <c r="BM1648">
        <v>1</v>
      </c>
      <c r="BN1648" t="str">
        <f t="shared" si="855"/>
        <v>Toma estatinas</v>
      </c>
      <c r="BO1648">
        <v>0</v>
      </c>
      <c r="BP1648" t="str">
        <f t="shared" si="856"/>
        <v>Sano</v>
      </c>
      <c r="BQ1648">
        <v>1</v>
      </c>
      <c r="BR1648" t="str">
        <f t="shared" si="857"/>
        <v>Enfermedad cardiovascular</v>
      </c>
    </row>
    <row r="1649" spans="1:70" x14ac:dyDescent="0.25">
      <c r="A1649" t="s">
        <v>1649</v>
      </c>
      <c r="B1649">
        <v>58</v>
      </c>
      <c r="C1649" t="str">
        <f t="shared" si="828"/>
        <v>Adulto</v>
      </c>
      <c r="D1649" t="s">
        <v>6</v>
      </c>
      <c r="E1649">
        <v>31.8</v>
      </c>
      <c r="F1649" t="str">
        <f t="shared" si="829"/>
        <v>Obesidad I</v>
      </c>
      <c r="G1649">
        <v>1</v>
      </c>
      <c r="H1649" t="str">
        <f t="shared" si="830"/>
        <v>Tiene herencia</v>
      </c>
      <c r="I1649">
        <v>174</v>
      </c>
      <c r="J1649">
        <v>102</v>
      </c>
      <c r="K1649">
        <v>104</v>
      </c>
      <c r="L1649" t="str">
        <f t="shared" si="831"/>
        <v>Taquicardia</v>
      </c>
      <c r="M1649">
        <v>31</v>
      </c>
      <c r="N1649" t="str">
        <f t="shared" si="832"/>
        <v>Reducida</v>
      </c>
      <c r="O1649">
        <v>3</v>
      </c>
      <c r="P1649" t="str">
        <f t="shared" si="833"/>
        <v>Limitacion marcada</v>
      </c>
      <c r="Q1649">
        <v>1</v>
      </c>
      <c r="R1649" t="str">
        <f t="shared" si="834"/>
        <v>Tiene cetoacidosis</v>
      </c>
      <c r="S1649">
        <v>1</v>
      </c>
      <c r="T1649" t="str">
        <f t="shared" si="835"/>
        <v>Tiene Insuficiencia</v>
      </c>
      <c r="U1649">
        <v>1</v>
      </c>
      <c r="V1649" t="str">
        <f t="shared" si="836"/>
        <v>Hipertenso</v>
      </c>
      <c r="W1649">
        <v>2.9</v>
      </c>
      <c r="X1649" t="str">
        <f t="shared" si="825"/>
        <v>Alto</v>
      </c>
      <c r="Y1649">
        <v>64</v>
      </c>
      <c r="Z1649" t="str">
        <f t="shared" si="826"/>
        <v>Elevado</v>
      </c>
      <c r="AA1649">
        <v>59</v>
      </c>
      <c r="AB1649" t="str">
        <f t="shared" si="837"/>
        <v>Funcion disminuida moderada</v>
      </c>
      <c r="AC1649">
        <v>1527</v>
      </c>
      <c r="AD1649" t="str">
        <f t="shared" si="838"/>
        <v>Proteinuria</v>
      </c>
      <c r="AE1649">
        <v>1374</v>
      </c>
      <c r="AF1649" t="str">
        <f t="shared" si="839"/>
        <v>Macroalbuminuria</v>
      </c>
      <c r="AG1649">
        <v>441</v>
      </c>
      <c r="AH1649" t="str">
        <f t="shared" si="840"/>
        <v>Oliguria</v>
      </c>
      <c r="AI1649">
        <v>1</v>
      </c>
      <c r="AJ1649" t="str">
        <f t="shared" si="841"/>
        <v>Diabetico</v>
      </c>
      <c r="AK1649">
        <v>199</v>
      </c>
      <c r="AL1649" t="str">
        <f t="shared" si="842"/>
        <v>Diabetes</v>
      </c>
      <c r="AM1649">
        <v>9.5</v>
      </c>
      <c r="AN1649" t="str">
        <f t="shared" si="843"/>
        <v>Diabetes</v>
      </c>
      <c r="AO1649">
        <v>255</v>
      </c>
      <c r="AP1649" t="str">
        <f t="shared" si="844"/>
        <v>Riesgo</v>
      </c>
      <c r="AQ1649">
        <v>169</v>
      </c>
      <c r="AR1649" t="str">
        <f t="shared" si="845"/>
        <v>Alto</v>
      </c>
      <c r="AS1649">
        <v>25</v>
      </c>
      <c r="AT1649" t="str">
        <f t="shared" si="846"/>
        <v>Bajo</v>
      </c>
      <c r="AU1649">
        <v>381</v>
      </c>
      <c r="AV1649" t="str">
        <f t="shared" si="847"/>
        <v>Alto</v>
      </c>
      <c r="AW1649">
        <v>130</v>
      </c>
      <c r="AX1649" t="str">
        <f t="shared" si="848"/>
        <v>Bajo</v>
      </c>
      <c r="AY1649">
        <v>5.5</v>
      </c>
      <c r="AZ1649" t="str">
        <f t="shared" si="849"/>
        <v>Alto</v>
      </c>
      <c r="BA1649">
        <v>7.7</v>
      </c>
      <c r="BB1649" t="str">
        <f t="shared" si="827"/>
        <v>Baja</v>
      </c>
      <c r="BC1649">
        <v>8.4</v>
      </c>
      <c r="BD1649" t="str">
        <f t="shared" si="850"/>
        <v>Bajo</v>
      </c>
      <c r="BE1649">
        <v>5.3</v>
      </c>
      <c r="BF1649" t="str">
        <f t="shared" si="851"/>
        <v>Alto</v>
      </c>
      <c r="BG1649">
        <v>0</v>
      </c>
      <c r="BH1649" t="str">
        <f t="shared" si="852"/>
        <v>No Toma ECA</v>
      </c>
      <c r="BI1649">
        <v>1</v>
      </c>
      <c r="BJ1649" t="str">
        <f t="shared" si="853"/>
        <v>Toma ARB</v>
      </c>
      <c r="BK1649">
        <v>1</v>
      </c>
      <c r="BL1649" t="str">
        <f t="shared" si="854"/>
        <v>Toma diureticos</v>
      </c>
      <c r="BM1649">
        <v>1</v>
      </c>
      <c r="BN1649" t="str">
        <f t="shared" si="855"/>
        <v>Toma estatinas</v>
      </c>
      <c r="BO1649">
        <v>1</v>
      </c>
      <c r="BP1649" t="str">
        <f t="shared" si="856"/>
        <v>Enfermedad renal</v>
      </c>
      <c r="BQ1649">
        <v>1</v>
      </c>
      <c r="BR1649" t="str">
        <f t="shared" si="857"/>
        <v>Enfermedad cardiovascular</v>
      </c>
    </row>
    <row r="1650" spans="1:70" x14ac:dyDescent="0.25">
      <c r="A1650" t="s">
        <v>1650</v>
      </c>
      <c r="B1650">
        <v>65</v>
      </c>
      <c r="C1650" t="str">
        <f t="shared" si="828"/>
        <v>Adulto Mayor</v>
      </c>
      <c r="D1650" t="s">
        <v>6</v>
      </c>
      <c r="E1650">
        <v>29.7</v>
      </c>
      <c r="F1650" t="str">
        <f t="shared" si="829"/>
        <v>Sobrepeso</v>
      </c>
      <c r="G1650">
        <v>0</v>
      </c>
      <c r="H1650" t="str">
        <f t="shared" si="830"/>
        <v>No tiene herencia</v>
      </c>
      <c r="I1650">
        <v>106</v>
      </c>
      <c r="J1650">
        <v>82</v>
      </c>
      <c r="K1650">
        <v>79</v>
      </c>
      <c r="L1650" t="str">
        <f t="shared" si="831"/>
        <v>Normal</v>
      </c>
      <c r="M1650">
        <v>64</v>
      </c>
      <c r="N1650" t="str">
        <f t="shared" si="832"/>
        <v>Normal</v>
      </c>
      <c r="O1650">
        <v>1</v>
      </c>
      <c r="P1650" t="str">
        <f t="shared" si="833"/>
        <v>Sin limitaciones</v>
      </c>
      <c r="Q1650">
        <v>0</v>
      </c>
      <c r="R1650" t="str">
        <f t="shared" si="834"/>
        <v>No tiene cetoacidosis</v>
      </c>
      <c r="S1650">
        <v>0</v>
      </c>
      <c r="T1650" t="str">
        <f t="shared" si="835"/>
        <v>No tiene Insuficiencia</v>
      </c>
      <c r="U1650">
        <v>1</v>
      </c>
      <c r="V1650" t="str">
        <f t="shared" si="836"/>
        <v>Hipertenso</v>
      </c>
      <c r="W1650">
        <v>0.7</v>
      </c>
      <c r="X1650" t="str">
        <f t="shared" si="825"/>
        <v>Normal</v>
      </c>
      <c r="Y1650">
        <v>19</v>
      </c>
      <c r="Z1650" t="str">
        <f t="shared" si="826"/>
        <v>Normal</v>
      </c>
      <c r="AA1650">
        <v>65</v>
      </c>
      <c r="AB1650" t="str">
        <f t="shared" si="837"/>
        <v>Funcion disminuida</v>
      </c>
      <c r="AC1650">
        <v>30</v>
      </c>
      <c r="AD1650" t="str">
        <f t="shared" si="838"/>
        <v>Microalbuminuria</v>
      </c>
      <c r="AE1650">
        <v>27</v>
      </c>
      <c r="AF1650" t="str">
        <f t="shared" si="839"/>
        <v>Normal</v>
      </c>
      <c r="AG1650">
        <v>2195</v>
      </c>
      <c r="AH1650" t="str">
        <f t="shared" si="840"/>
        <v>Poliuria</v>
      </c>
      <c r="AI1650">
        <v>1</v>
      </c>
      <c r="AJ1650" t="str">
        <f t="shared" si="841"/>
        <v>Diabetico</v>
      </c>
      <c r="AK1650">
        <v>92</v>
      </c>
      <c r="AL1650" t="str">
        <f t="shared" si="842"/>
        <v>Normal</v>
      </c>
      <c r="AM1650">
        <v>5.8</v>
      </c>
      <c r="AN1650" t="str">
        <f t="shared" si="843"/>
        <v>Prediabetes</v>
      </c>
      <c r="AO1650">
        <v>189</v>
      </c>
      <c r="AP1650" t="str">
        <f t="shared" si="844"/>
        <v>Normal</v>
      </c>
      <c r="AQ1650">
        <v>90</v>
      </c>
      <c r="AR1650" t="str">
        <f t="shared" si="845"/>
        <v>Normal</v>
      </c>
      <c r="AS1650">
        <v>47</v>
      </c>
      <c r="AT1650" t="str">
        <f t="shared" si="846"/>
        <v>Bajo</v>
      </c>
      <c r="AU1650">
        <v>126</v>
      </c>
      <c r="AV1650" t="str">
        <f t="shared" si="847"/>
        <v>Normal</v>
      </c>
      <c r="AW1650">
        <v>136</v>
      </c>
      <c r="AX1650" t="str">
        <f t="shared" si="848"/>
        <v>Normal</v>
      </c>
      <c r="AY1650">
        <v>3.6</v>
      </c>
      <c r="AZ1650" t="str">
        <f t="shared" si="849"/>
        <v>Normal</v>
      </c>
      <c r="BA1650">
        <v>13</v>
      </c>
      <c r="BB1650" t="str">
        <f t="shared" si="827"/>
        <v>Normal</v>
      </c>
      <c r="BC1650">
        <v>10.4</v>
      </c>
      <c r="BD1650" t="str">
        <f t="shared" si="850"/>
        <v>Normal</v>
      </c>
      <c r="BE1650">
        <v>2.7</v>
      </c>
      <c r="BF1650" t="str">
        <f t="shared" si="851"/>
        <v>Normal</v>
      </c>
      <c r="BG1650">
        <v>0</v>
      </c>
      <c r="BH1650" t="str">
        <f t="shared" si="852"/>
        <v>No Toma ECA</v>
      </c>
      <c r="BI1650">
        <v>0</v>
      </c>
      <c r="BJ1650" t="str">
        <f t="shared" si="853"/>
        <v>No toma ARB</v>
      </c>
      <c r="BK1650">
        <v>0</v>
      </c>
      <c r="BL1650" t="str">
        <f t="shared" si="854"/>
        <v>No toma diureticos</v>
      </c>
      <c r="BM1650">
        <v>1</v>
      </c>
      <c r="BN1650" t="str">
        <f t="shared" si="855"/>
        <v>Toma estatinas</v>
      </c>
      <c r="BO1650">
        <v>0</v>
      </c>
      <c r="BP1650" t="str">
        <f t="shared" si="856"/>
        <v>Sano</v>
      </c>
      <c r="BQ1650">
        <v>0</v>
      </c>
      <c r="BR1650" t="str">
        <f t="shared" si="857"/>
        <v>Sano</v>
      </c>
    </row>
    <row r="1651" spans="1:70" x14ac:dyDescent="0.25">
      <c r="A1651" t="s">
        <v>1651</v>
      </c>
      <c r="B1651">
        <v>72</v>
      </c>
      <c r="C1651" t="str">
        <f t="shared" si="828"/>
        <v>Adulto Mayor</v>
      </c>
      <c r="D1651" t="s">
        <v>6</v>
      </c>
      <c r="E1651">
        <v>38.200000000000003</v>
      </c>
      <c r="F1651" t="str">
        <f t="shared" si="829"/>
        <v>Obesidad II</v>
      </c>
      <c r="G1651">
        <v>0</v>
      </c>
      <c r="H1651" t="str">
        <f t="shared" si="830"/>
        <v>No tiene herencia</v>
      </c>
      <c r="I1651">
        <v>167</v>
      </c>
      <c r="J1651">
        <v>91</v>
      </c>
      <c r="K1651">
        <v>87</v>
      </c>
      <c r="L1651" t="str">
        <f t="shared" si="831"/>
        <v>Normal</v>
      </c>
      <c r="M1651">
        <v>25</v>
      </c>
      <c r="N1651" t="str">
        <f t="shared" si="832"/>
        <v>Reducida</v>
      </c>
      <c r="O1651">
        <v>3</v>
      </c>
      <c r="P1651" t="str">
        <f t="shared" si="833"/>
        <v>Limitacion marcada</v>
      </c>
      <c r="Q1651">
        <v>1</v>
      </c>
      <c r="R1651" t="str">
        <f t="shared" si="834"/>
        <v>Tiene cetoacidosis</v>
      </c>
      <c r="S1651">
        <v>1</v>
      </c>
      <c r="T1651" t="str">
        <f t="shared" si="835"/>
        <v>Tiene Insuficiencia</v>
      </c>
      <c r="U1651">
        <v>1</v>
      </c>
      <c r="V1651" t="str">
        <f t="shared" si="836"/>
        <v>Hipertenso</v>
      </c>
      <c r="W1651">
        <v>3.9</v>
      </c>
      <c r="X1651" t="str">
        <f t="shared" si="825"/>
        <v>Alto</v>
      </c>
      <c r="Y1651">
        <v>85</v>
      </c>
      <c r="Z1651" t="str">
        <f t="shared" si="826"/>
        <v>Elevado</v>
      </c>
      <c r="AA1651">
        <v>22</v>
      </c>
      <c r="AB1651" t="str">
        <f t="shared" si="837"/>
        <v>Dismucion grave</v>
      </c>
      <c r="AC1651">
        <v>2018</v>
      </c>
      <c r="AD1651" t="str">
        <f t="shared" si="838"/>
        <v>Proteinuria</v>
      </c>
      <c r="AE1651">
        <v>1816</v>
      </c>
      <c r="AF1651" t="str">
        <f t="shared" si="839"/>
        <v>Macroalbuminuria</v>
      </c>
      <c r="AG1651">
        <v>688</v>
      </c>
      <c r="AH1651" t="str">
        <f t="shared" si="840"/>
        <v>Poliuria</v>
      </c>
      <c r="AI1651">
        <v>1</v>
      </c>
      <c r="AJ1651" t="str">
        <f t="shared" si="841"/>
        <v>Diabetico</v>
      </c>
      <c r="AK1651">
        <v>184</v>
      </c>
      <c r="AL1651" t="str">
        <f t="shared" si="842"/>
        <v>Diabetes</v>
      </c>
      <c r="AM1651">
        <v>8.5</v>
      </c>
      <c r="AN1651" t="str">
        <f t="shared" si="843"/>
        <v>Diabetes</v>
      </c>
      <c r="AO1651">
        <v>250</v>
      </c>
      <c r="AP1651" t="str">
        <f t="shared" si="844"/>
        <v>Riesgo</v>
      </c>
      <c r="AQ1651">
        <v>178</v>
      </c>
      <c r="AR1651" t="str">
        <f t="shared" si="845"/>
        <v>Alto</v>
      </c>
      <c r="AS1651">
        <v>33</v>
      </c>
      <c r="AT1651" t="str">
        <f t="shared" si="846"/>
        <v>Bajo</v>
      </c>
      <c r="AU1651">
        <v>381</v>
      </c>
      <c r="AV1651" t="str">
        <f t="shared" si="847"/>
        <v>Alto</v>
      </c>
      <c r="AW1651">
        <v>137</v>
      </c>
      <c r="AX1651" t="str">
        <f t="shared" si="848"/>
        <v>Normal</v>
      </c>
      <c r="AY1651">
        <v>6.1</v>
      </c>
      <c r="AZ1651" t="str">
        <f t="shared" si="849"/>
        <v>Alto</v>
      </c>
      <c r="BA1651">
        <v>7.8</v>
      </c>
      <c r="BB1651" t="str">
        <f t="shared" si="827"/>
        <v>Baja</v>
      </c>
      <c r="BC1651">
        <v>8.8000000000000007</v>
      </c>
      <c r="BD1651" t="str">
        <f t="shared" si="850"/>
        <v>Normal</v>
      </c>
      <c r="BE1651">
        <v>7.4</v>
      </c>
      <c r="BF1651" t="str">
        <f t="shared" si="851"/>
        <v>Alto</v>
      </c>
      <c r="BG1651">
        <v>0</v>
      </c>
      <c r="BH1651" t="str">
        <f t="shared" si="852"/>
        <v>No Toma ECA</v>
      </c>
      <c r="BI1651">
        <v>1</v>
      </c>
      <c r="BJ1651" t="str">
        <f t="shared" si="853"/>
        <v>Toma ARB</v>
      </c>
      <c r="BK1651">
        <v>0</v>
      </c>
      <c r="BL1651" t="str">
        <f t="shared" si="854"/>
        <v>No toma diureticos</v>
      </c>
      <c r="BM1651">
        <v>0</v>
      </c>
      <c r="BN1651" t="str">
        <f t="shared" si="855"/>
        <v>No toma estatinas</v>
      </c>
      <c r="BO1651">
        <v>1</v>
      </c>
      <c r="BP1651" t="str">
        <f t="shared" si="856"/>
        <v>Enfermedad renal</v>
      </c>
      <c r="BQ1651">
        <v>1</v>
      </c>
      <c r="BR1651" t="str">
        <f t="shared" si="857"/>
        <v>Enfermedad cardiovascular</v>
      </c>
    </row>
    <row r="1652" spans="1:70" x14ac:dyDescent="0.25">
      <c r="A1652" t="s">
        <v>1652</v>
      </c>
      <c r="B1652">
        <v>82</v>
      </c>
      <c r="C1652" t="str">
        <f t="shared" si="828"/>
        <v>Adulto Mayor</v>
      </c>
      <c r="D1652" t="s">
        <v>1</v>
      </c>
      <c r="E1652">
        <v>31.1</v>
      </c>
      <c r="F1652" t="str">
        <f t="shared" si="829"/>
        <v>Obesidad I</v>
      </c>
      <c r="G1652">
        <v>1</v>
      </c>
      <c r="H1652" t="str">
        <f t="shared" si="830"/>
        <v>Tiene herencia</v>
      </c>
      <c r="I1652">
        <v>156</v>
      </c>
      <c r="J1652">
        <v>104</v>
      </c>
      <c r="K1652">
        <v>77</v>
      </c>
      <c r="L1652" t="str">
        <f t="shared" si="831"/>
        <v>Normal</v>
      </c>
      <c r="M1652">
        <v>27</v>
      </c>
      <c r="N1652" t="str">
        <f t="shared" si="832"/>
        <v>Reducida</v>
      </c>
      <c r="O1652">
        <v>3</v>
      </c>
      <c r="P1652" t="str">
        <f t="shared" si="833"/>
        <v>Limitacion marcada</v>
      </c>
      <c r="Q1652">
        <v>1</v>
      </c>
      <c r="R1652" t="str">
        <f t="shared" si="834"/>
        <v>Tiene cetoacidosis</v>
      </c>
      <c r="S1652">
        <v>0</v>
      </c>
      <c r="T1652" t="str">
        <f t="shared" si="835"/>
        <v>No tiene Insuficiencia</v>
      </c>
      <c r="U1652">
        <v>1</v>
      </c>
      <c r="V1652" t="str">
        <f t="shared" si="836"/>
        <v>Hipertenso</v>
      </c>
      <c r="W1652">
        <v>2.4</v>
      </c>
      <c r="X1652" t="str">
        <f t="shared" si="825"/>
        <v>Alto</v>
      </c>
      <c r="Y1652">
        <v>114</v>
      </c>
      <c r="Z1652" t="str">
        <f t="shared" si="826"/>
        <v>Riesgo</v>
      </c>
      <c r="AA1652">
        <v>46</v>
      </c>
      <c r="AB1652" t="str">
        <f t="shared" si="837"/>
        <v>Funcion disminuida moderada</v>
      </c>
      <c r="AC1652">
        <v>1688</v>
      </c>
      <c r="AD1652" t="str">
        <f t="shared" si="838"/>
        <v>Proteinuria</v>
      </c>
      <c r="AE1652">
        <v>1181</v>
      </c>
      <c r="AF1652" t="str">
        <f t="shared" si="839"/>
        <v>Macroalbuminuria</v>
      </c>
      <c r="AG1652">
        <v>733</v>
      </c>
      <c r="AH1652" t="str">
        <f t="shared" si="840"/>
        <v>Poliuria</v>
      </c>
      <c r="AI1652">
        <v>0</v>
      </c>
      <c r="AJ1652" t="str">
        <f t="shared" si="841"/>
        <v>No Diabetico</v>
      </c>
      <c r="AK1652">
        <v>165</v>
      </c>
      <c r="AL1652" t="str">
        <f t="shared" si="842"/>
        <v>Diabetes</v>
      </c>
      <c r="AM1652">
        <v>7</v>
      </c>
      <c r="AN1652" t="str">
        <f t="shared" si="843"/>
        <v>Diabetes</v>
      </c>
      <c r="AO1652">
        <v>273</v>
      </c>
      <c r="AP1652" t="str">
        <f t="shared" si="844"/>
        <v>Riesgo</v>
      </c>
      <c r="AQ1652">
        <v>216</v>
      </c>
      <c r="AR1652" t="str">
        <f t="shared" si="845"/>
        <v>Muy alto</v>
      </c>
      <c r="AS1652">
        <v>26</v>
      </c>
      <c r="AT1652" t="str">
        <f t="shared" si="846"/>
        <v>Bajo</v>
      </c>
      <c r="AU1652">
        <v>328</v>
      </c>
      <c r="AV1652" t="str">
        <f t="shared" si="847"/>
        <v>Alto</v>
      </c>
      <c r="AW1652">
        <v>132</v>
      </c>
      <c r="AX1652" t="str">
        <f t="shared" si="848"/>
        <v>Bajo</v>
      </c>
      <c r="AY1652">
        <v>5.8</v>
      </c>
      <c r="AZ1652" t="str">
        <f t="shared" si="849"/>
        <v>Alto</v>
      </c>
      <c r="BA1652">
        <v>9.1</v>
      </c>
      <c r="BB1652" t="str">
        <f t="shared" si="827"/>
        <v>Baja</v>
      </c>
      <c r="BC1652">
        <v>8.6999999999999993</v>
      </c>
      <c r="BD1652" t="str">
        <f t="shared" si="850"/>
        <v>Normal</v>
      </c>
      <c r="BE1652">
        <v>6.5</v>
      </c>
      <c r="BF1652" t="str">
        <f t="shared" si="851"/>
        <v>Alto</v>
      </c>
      <c r="BG1652">
        <v>1</v>
      </c>
      <c r="BH1652" t="str">
        <f t="shared" si="852"/>
        <v>Toma ECA</v>
      </c>
      <c r="BI1652">
        <v>1</v>
      </c>
      <c r="BJ1652" t="str">
        <f t="shared" si="853"/>
        <v>Toma ARB</v>
      </c>
      <c r="BK1652">
        <v>1</v>
      </c>
      <c r="BL1652" t="str">
        <f t="shared" si="854"/>
        <v>Toma diureticos</v>
      </c>
      <c r="BM1652">
        <v>1</v>
      </c>
      <c r="BN1652" t="str">
        <f t="shared" si="855"/>
        <v>Toma estatinas</v>
      </c>
      <c r="BO1652">
        <v>1</v>
      </c>
      <c r="BP1652" t="str">
        <f t="shared" si="856"/>
        <v>Enfermedad renal</v>
      </c>
      <c r="BQ1652">
        <v>0</v>
      </c>
      <c r="BR1652" t="str">
        <f t="shared" si="857"/>
        <v>Sano</v>
      </c>
    </row>
    <row r="1653" spans="1:70" x14ac:dyDescent="0.25">
      <c r="A1653" t="s">
        <v>1653</v>
      </c>
      <c r="B1653">
        <v>55</v>
      </c>
      <c r="C1653" t="str">
        <f t="shared" si="828"/>
        <v>Adulto</v>
      </c>
      <c r="D1653" t="s">
        <v>6</v>
      </c>
      <c r="E1653">
        <v>33.200000000000003</v>
      </c>
      <c r="F1653" t="str">
        <f t="shared" si="829"/>
        <v>Obesidad I</v>
      </c>
      <c r="G1653">
        <v>1</v>
      </c>
      <c r="H1653" t="str">
        <f t="shared" si="830"/>
        <v>Tiene herencia</v>
      </c>
      <c r="I1653">
        <v>152</v>
      </c>
      <c r="J1653">
        <v>110</v>
      </c>
      <c r="K1653">
        <v>101</v>
      </c>
      <c r="L1653" t="str">
        <f t="shared" si="831"/>
        <v>Taquicardia</v>
      </c>
      <c r="M1653">
        <v>40</v>
      </c>
      <c r="N1653" t="str">
        <f t="shared" si="832"/>
        <v>Reducida</v>
      </c>
      <c r="O1653">
        <v>4</v>
      </c>
      <c r="P1653" t="str">
        <f t="shared" si="833"/>
        <v>Incapacidad</v>
      </c>
      <c r="Q1653">
        <v>0</v>
      </c>
      <c r="R1653" t="str">
        <f t="shared" si="834"/>
        <v>No tiene cetoacidosis</v>
      </c>
      <c r="S1653">
        <v>1</v>
      </c>
      <c r="T1653" t="str">
        <f t="shared" si="835"/>
        <v>Tiene Insuficiencia</v>
      </c>
      <c r="U1653">
        <v>1</v>
      </c>
      <c r="V1653" t="str">
        <f t="shared" si="836"/>
        <v>Hipertenso</v>
      </c>
      <c r="W1653">
        <v>2.5</v>
      </c>
      <c r="X1653" t="str">
        <f t="shared" si="825"/>
        <v>Alto</v>
      </c>
      <c r="Y1653">
        <v>87</v>
      </c>
      <c r="Z1653" t="str">
        <f t="shared" si="826"/>
        <v>Elevado</v>
      </c>
      <c r="AA1653">
        <v>36</v>
      </c>
      <c r="AB1653" t="str">
        <f t="shared" si="837"/>
        <v>Funcion disminuida moderada</v>
      </c>
      <c r="AC1653">
        <v>920</v>
      </c>
      <c r="AD1653" t="str">
        <f t="shared" si="838"/>
        <v>Proteinuria</v>
      </c>
      <c r="AE1653">
        <v>736</v>
      </c>
      <c r="AF1653" t="str">
        <f t="shared" si="839"/>
        <v>Macroalbuminuria</v>
      </c>
      <c r="AG1653">
        <v>669</v>
      </c>
      <c r="AH1653" t="str">
        <f t="shared" si="840"/>
        <v>Poliuria</v>
      </c>
      <c r="AI1653">
        <v>0</v>
      </c>
      <c r="AJ1653" t="str">
        <f t="shared" si="841"/>
        <v>No Diabetico</v>
      </c>
      <c r="AK1653">
        <v>177</v>
      </c>
      <c r="AL1653" t="str">
        <f t="shared" si="842"/>
        <v>Diabetes</v>
      </c>
      <c r="AM1653">
        <v>9.8000000000000007</v>
      </c>
      <c r="AN1653" t="str">
        <f t="shared" si="843"/>
        <v>Diabetes</v>
      </c>
      <c r="AO1653">
        <v>264</v>
      </c>
      <c r="AP1653" t="str">
        <f t="shared" si="844"/>
        <v>Riesgo</v>
      </c>
      <c r="AQ1653">
        <v>203</v>
      </c>
      <c r="AR1653" t="str">
        <f t="shared" si="845"/>
        <v>Muy alto</v>
      </c>
      <c r="AS1653">
        <v>38</v>
      </c>
      <c r="AT1653" t="str">
        <f t="shared" si="846"/>
        <v>Bajo</v>
      </c>
      <c r="AU1653">
        <v>277</v>
      </c>
      <c r="AV1653" t="str">
        <f t="shared" si="847"/>
        <v>Alto</v>
      </c>
      <c r="AW1653">
        <v>133</v>
      </c>
      <c r="AX1653" t="str">
        <f t="shared" si="848"/>
        <v>Bajo</v>
      </c>
      <c r="AY1653">
        <v>6</v>
      </c>
      <c r="AZ1653" t="str">
        <f t="shared" si="849"/>
        <v>Alto</v>
      </c>
      <c r="BA1653">
        <v>10</v>
      </c>
      <c r="BB1653" t="str">
        <f t="shared" si="827"/>
        <v>Baja</v>
      </c>
      <c r="BC1653">
        <v>8.6999999999999993</v>
      </c>
      <c r="BD1653" t="str">
        <f t="shared" si="850"/>
        <v>Normal</v>
      </c>
      <c r="BE1653">
        <v>5.3</v>
      </c>
      <c r="BF1653" t="str">
        <f t="shared" si="851"/>
        <v>Alto</v>
      </c>
      <c r="BG1653">
        <v>1</v>
      </c>
      <c r="BH1653" t="str">
        <f t="shared" si="852"/>
        <v>Toma ECA</v>
      </c>
      <c r="BI1653">
        <v>0</v>
      </c>
      <c r="BJ1653" t="str">
        <f t="shared" si="853"/>
        <v>No toma ARB</v>
      </c>
      <c r="BK1653">
        <v>1</v>
      </c>
      <c r="BL1653" t="str">
        <f t="shared" si="854"/>
        <v>Toma diureticos</v>
      </c>
      <c r="BM1653">
        <v>1</v>
      </c>
      <c r="BN1653" t="str">
        <f t="shared" si="855"/>
        <v>Toma estatinas</v>
      </c>
      <c r="BO1653">
        <v>1</v>
      </c>
      <c r="BP1653" t="str">
        <f t="shared" si="856"/>
        <v>Enfermedad renal</v>
      </c>
      <c r="BQ1653">
        <v>0</v>
      </c>
      <c r="BR1653" t="str">
        <f t="shared" si="857"/>
        <v>Sano</v>
      </c>
    </row>
    <row r="1654" spans="1:70" x14ac:dyDescent="0.25">
      <c r="A1654" t="s">
        <v>1654</v>
      </c>
      <c r="B1654">
        <v>39</v>
      </c>
      <c r="C1654" t="str">
        <f t="shared" si="828"/>
        <v>Adulto</v>
      </c>
      <c r="D1654" t="s">
        <v>1</v>
      </c>
      <c r="E1654">
        <v>27</v>
      </c>
      <c r="F1654" t="str">
        <f t="shared" si="829"/>
        <v>Sobrepeso</v>
      </c>
      <c r="G1654">
        <v>1</v>
      </c>
      <c r="H1654" t="str">
        <f t="shared" si="830"/>
        <v>Tiene herencia</v>
      </c>
      <c r="I1654">
        <v>122</v>
      </c>
      <c r="J1654">
        <v>69</v>
      </c>
      <c r="K1654">
        <v>84</v>
      </c>
      <c r="L1654" t="str">
        <f t="shared" si="831"/>
        <v>Normal</v>
      </c>
      <c r="M1654">
        <v>57</v>
      </c>
      <c r="N1654" t="str">
        <f t="shared" si="832"/>
        <v>Normal</v>
      </c>
      <c r="O1654">
        <v>2</v>
      </c>
      <c r="P1654" t="str">
        <f t="shared" si="833"/>
        <v>Ligera limitaciones</v>
      </c>
      <c r="Q1654">
        <v>0</v>
      </c>
      <c r="R1654" t="str">
        <f t="shared" si="834"/>
        <v>No tiene cetoacidosis</v>
      </c>
      <c r="S1654">
        <v>0</v>
      </c>
      <c r="T1654" t="str">
        <f t="shared" si="835"/>
        <v>No tiene Insuficiencia</v>
      </c>
      <c r="U1654">
        <v>1</v>
      </c>
      <c r="V1654" t="str">
        <f t="shared" si="836"/>
        <v>Hipertenso</v>
      </c>
      <c r="W1654">
        <v>0.9</v>
      </c>
      <c r="X1654" t="str">
        <f t="shared" si="825"/>
        <v>Normal</v>
      </c>
      <c r="Y1654">
        <v>40</v>
      </c>
      <c r="Z1654" t="str">
        <f t="shared" si="826"/>
        <v>Normal</v>
      </c>
      <c r="AA1654">
        <v>93</v>
      </c>
      <c r="AB1654" t="str">
        <f t="shared" si="837"/>
        <v>Normal</v>
      </c>
      <c r="AC1654">
        <v>23</v>
      </c>
      <c r="AD1654" t="str">
        <f t="shared" si="838"/>
        <v>Normal</v>
      </c>
      <c r="AE1654">
        <v>18</v>
      </c>
      <c r="AF1654" t="str">
        <f t="shared" si="839"/>
        <v>Normal</v>
      </c>
      <c r="AG1654">
        <v>1938</v>
      </c>
      <c r="AH1654" t="str">
        <f t="shared" si="840"/>
        <v>Poliuria</v>
      </c>
      <c r="AI1654">
        <v>0</v>
      </c>
      <c r="AJ1654" t="str">
        <f t="shared" si="841"/>
        <v>No Diabetico</v>
      </c>
      <c r="AK1654">
        <v>99</v>
      </c>
      <c r="AL1654" t="str">
        <f t="shared" si="842"/>
        <v>Normal</v>
      </c>
      <c r="AM1654">
        <v>4.8</v>
      </c>
      <c r="AN1654" t="str">
        <f t="shared" si="843"/>
        <v>Normal</v>
      </c>
      <c r="AO1654">
        <v>204</v>
      </c>
      <c r="AP1654" t="str">
        <f t="shared" si="844"/>
        <v>Alto</v>
      </c>
      <c r="AQ1654">
        <v>126</v>
      </c>
      <c r="AR1654" t="str">
        <f t="shared" si="845"/>
        <v>Casi normal</v>
      </c>
      <c r="AS1654">
        <v>45</v>
      </c>
      <c r="AT1654" t="str">
        <f t="shared" si="846"/>
        <v>Bajo</v>
      </c>
      <c r="AU1654">
        <v>156</v>
      </c>
      <c r="AV1654" t="str">
        <f t="shared" si="847"/>
        <v>Alto</v>
      </c>
      <c r="AW1654">
        <v>142</v>
      </c>
      <c r="AX1654" t="str">
        <f t="shared" si="848"/>
        <v>Normal</v>
      </c>
      <c r="AY1654">
        <v>4.7</v>
      </c>
      <c r="AZ1654" t="str">
        <f t="shared" si="849"/>
        <v>Normal</v>
      </c>
      <c r="BA1654">
        <v>12.4</v>
      </c>
      <c r="BB1654" t="str">
        <f t="shared" si="827"/>
        <v>Baja</v>
      </c>
      <c r="BC1654">
        <v>10.5</v>
      </c>
      <c r="BD1654" t="str">
        <f t="shared" si="850"/>
        <v>Normal</v>
      </c>
      <c r="BE1654">
        <v>3.7</v>
      </c>
      <c r="BF1654" t="str">
        <f t="shared" si="851"/>
        <v>Normal</v>
      </c>
      <c r="BG1654">
        <v>0</v>
      </c>
      <c r="BH1654" t="str">
        <f t="shared" si="852"/>
        <v>No Toma ECA</v>
      </c>
      <c r="BI1654">
        <v>0</v>
      </c>
      <c r="BJ1654" t="str">
        <f t="shared" si="853"/>
        <v>No toma ARB</v>
      </c>
      <c r="BK1654">
        <v>0</v>
      </c>
      <c r="BL1654" t="str">
        <f t="shared" si="854"/>
        <v>No toma diureticos</v>
      </c>
      <c r="BM1654">
        <v>0</v>
      </c>
      <c r="BN1654" t="str">
        <f t="shared" si="855"/>
        <v>No toma estatinas</v>
      </c>
      <c r="BO1654">
        <v>0</v>
      </c>
      <c r="BP1654" t="str">
        <f t="shared" si="856"/>
        <v>Sano</v>
      </c>
      <c r="BQ1654">
        <v>0</v>
      </c>
      <c r="BR1654" t="str">
        <f t="shared" si="857"/>
        <v>Sano</v>
      </c>
    </row>
    <row r="1655" spans="1:70" x14ac:dyDescent="0.25">
      <c r="A1655" t="s">
        <v>1655</v>
      </c>
      <c r="B1655">
        <v>68</v>
      </c>
      <c r="C1655" t="str">
        <f t="shared" si="828"/>
        <v>Adulto Mayor</v>
      </c>
      <c r="D1655" t="s">
        <v>1</v>
      </c>
      <c r="E1655">
        <v>38.700000000000003</v>
      </c>
      <c r="F1655" t="str">
        <f t="shared" si="829"/>
        <v>Obesidad II</v>
      </c>
      <c r="G1655">
        <v>1</v>
      </c>
      <c r="H1655" t="str">
        <f t="shared" si="830"/>
        <v>Tiene herencia</v>
      </c>
      <c r="I1655">
        <v>141</v>
      </c>
      <c r="J1655">
        <v>101</v>
      </c>
      <c r="K1655">
        <v>103</v>
      </c>
      <c r="L1655" t="str">
        <f t="shared" si="831"/>
        <v>Taquicardia</v>
      </c>
      <c r="M1655">
        <v>34</v>
      </c>
      <c r="N1655" t="str">
        <f t="shared" si="832"/>
        <v>Reducida</v>
      </c>
      <c r="O1655">
        <v>3</v>
      </c>
      <c r="P1655" t="str">
        <f t="shared" si="833"/>
        <v>Limitacion marcada</v>
      </c>
      <c r="Q1655">
        <v>1</v>
      </c>
      <c r="R1655" t="str">
        <f t="shared" si="834"/>
        <v>Tiene cetoacidosis</v>
      </c>
      <c r="S1655">
        <v>1</v>
      </c>
      <c r="T1655" t="str">
        <f t="shared" si="835"/>
        <v>Tiene Insuficiencia</v>
      </c>
      <c r="U1655">
        <v>1</v>
      </c>
      <c r="V1655" t="str">
        <f t="shared" si="836"/>
        <v>Hipertenso</v>
      </c>
      <c r="W1655">
        <v>2.8</v>
      </c>
      <c r="X1655" t="str">
        <f t="shared" si="825"/>
        <v>Alto</v>
      </c>
      <c r="Y1655">
        <v>65</v>
      </c>
      <c r="Z1655" t="str">
        <f t="shared" si="826"/>
        <v>Elevado</v>
      </c>
      <c r="AA1655">
        <v>46</v>
      </c>
      <c r="AB1655" t="str">
        <f t="shared" si="837"/>
        <v>Funcion disminuida moderada</v>
      </c>
      <c r="AC1655">
        <v>560</v>
      </c>
      <c r="AD1655" t="str">
        <f t="shared" si="838"/>
        <v>Proteinuria</v>
      </c>
      <c r="AE1655">
        <v>392</v>
      </c>
      <c r="AF1655" t="str">
        <f t="shared" si="839"/>
        <v>Macroalbuminuria</v>
      </c>
      <c r="AG1655">
        <v>622</v>
      </c>
      <c r="AH1655" t="str">
        <f t="shared" si="840"/>
        <v>Poliuria</v>
      </c>
      <c r="AI1655">
        <v>1</v>
      </c>
      <c r="AJ1655" t="str">
        <f t="shared" si="841"/>
        <v>Diabetico</v>
      </c>
      <c r="AK1655">
        <v>156</v>
      </c>
      <c r="AL1655" t="str">
        <f t="shared" si="842"/>
        <v>Diabetes</v>
      </c>
      <c r="AM1655">
        <v>9.1</v>
      </c>
      <c r="AN1655" t="str">
        <f t="shared" si="843"/>
        <v>Diabetes</v>
      </c>
      <c r="AO1655">
        <v>280</v>
      </c>
      <c r="AP1655" t="str">
        <f t="shared" si="844"/>
        <v>Riesgo</v>
      </c>
      <c r="AQ1655">
        <v>178</v>
      </c>
      <c r="AR1655" t="str">
        <f t="shared" si="845"/>
        <v>Alto</v>
      </c>
      <c r="AS1655">
        <v>42</v>
      </c>
      <c r="AT1655" t="str">
        <f t="shared" si="846"/>
        <v>Bajo</v>
      </c>
      <c r="AU1655">
        <v>285</v>
      </c>
      <c r="AV1655" t="str">
        <f t="shared" si="847"/>
        <v>Alto</v>
      </c>
      <c r="AW1655">
        <v>131</v>
      </c>
      <c r="AX1655" t="str">
        <f t="shared" si="848"/>
        <v>Bajo</v>
      </c>
      <c r="AY1655">
        <v>5.7</v>
      </c>
      <c r="AZ1655" t="str">
        <f t="shared" si="849"/>
        <v>Alto</v>
      </c>
      <c r="BA1655">
        <v>7.7</v>
      </c>
      <c r="BB1655" t="str">
        <f t="shared" si="827"/>
        <v>Baja</v>
      </c>
      <c r="BC1655">
        <v>7.6</v>
      </c>
      <c r="BD1655" t="str">
        <f t="shared" si="850"/>
        <v>Bajo</v>
      </c>
      <c r="BE1655">
        <v>4.8</v>
      </c>
      <c r="BF1655" t="str">
        <f t="shared" si="851"/>
        <v>Alto</v>
      </c>
      <c r="BG1655">
        <v>1</v>
      </c>
      <c r="BH1655" t="str">
        <f t="shared" si="852"/>
        <v>Toma ECA</v>
      </c>
      <c r="BI1655">
        <v>0</v>
      </c>
      <c r="BJ1655" t="str">
        <f t="shared" si="853"/>
        <v>No toma ARB</v>
      </c>
      <c r="BK1655">
        <v>1</v>
      </c>
      <c r="BL1655" t="str">
        <f t="shared" si="854"/>
        <v>Toma diureticos</v>
      </c>
      <c r="BM1655">
        <v>0</v>
      </c>
      <c r="BN1655" t="str">
        <f t="shared" si="855"/>
        <v>No toma estatinas</v>
      </c>
      <c r="BO1655">
        <v>1</v>
      </c>
      <c r="BP1655" t="str">
        <f t="shared" si="856"/>
        <v>Enfermedad renal</v>
      </c>
      <c r="BQ1655">
        <v>1</v>
      </c>
      <c r="BR1655" t="str">
        <f t="shared" si="857"/>
        <v>Enfermedad cardiovascular</v>
      </c>
    </row>
    <row r="1656" spans="1:70" x14ac:dyDescent="0.25">
      <c r="A1656" t="s">
        <v>1656</v>
      </c>
      <c r="B1656">
        <v>47</v>
      </c>
      <c r="C1656" t="str">
        <f t="shared" si="828"/>
        <v>Adulto</v>
      </c>
      <c r="D1656" t="s">
        <v>6</v>
      </c>
      <c r="E1656">
        <v>25.5</v>
      </c>
      <c r="F1656" t="str">
        <f t="shared" si="829"/>
        <v>Sobrepeso</v>
      </c>
      <c r="G1656">
        <v>1</v>
      </c>
      <c r="H1656" t="str">
        <f t="shared" si="830"/>
        <v>Tiene herencia</v>
      </c>
      <c r="I1656">
        <v>135</v>
      </c>
      <c r="J1656">
        <v>67</v>
      </c>
      <c r="K1656">
        <v>71</v>
      </c>
      <c r="L1656" t="str">
        <f t="shared" si="831"/>
        <v>Normal</v>
      </c>
      <c r="M1656">
        <v>65</v>
      </c>
      <c r="N1656" t="str">
        <f t="shared" si="832"/>
        <v>Normal</v>
      </c>
      <c r="O1656">
        <v>2</v>
      </c>
      <c r="P1656" t="str">
        <f t="shared" si="833"/>
        <v>Ligera limitaciones</v>
      </c>
      <c r="Q1656">
        <v>0</v>
      </c>
      <c r="R1656" t="str">
        <f t="shared" si="834"/>
        <v>No tiene cetoacidosis</v>
      </c>
      <c r="S1656">
        <v>0</v>
      </c>
      <c r="T1656" t="str">
        <f t="shared" si="835"/>
        <v>No tiene Insuficiencia</v>
      </c>
      <c r="U1656">
        <v>1</v>
      </c>
      <c r="V1656" t="str">
        <f t="shared" si="836"/>
        <v>Hipertenso</v>
      </c>
      <c r="W1656">
        <v>1.1000000000000001</v>
      </c>
      <c r="X1656" t="str">
        <f t="shared" si="825"/>
        <v>Alto</v>
      </c>
      <c r="Y1656">
        <v>38</v>
      </c>
      <c r="Z1656" t="str">
        <f t="shared" si="826"/>
        <v>Normal</v>
      </c>
      <c r="AA1656">
        <v>105</v>
      </c>
      <c r="AB1656" t="str">
        <f t="shared" si="837"/>
        <v>Normal</v>
      </c>
      <c r="AC1656">
        <v>16</v>
      </c>
      <c r="AD1656" t="str">
        <f t="shared" si="838"/>
        <v>Normal</v>
      </c>
      <c r="AE1656">
        <v>12</v>
      </c>
      <c r="AF1656" t="str">
        <f t="shared" si="839"/>
        <v>Normal</v>
      </c>
      <c r="AG1656">
        <v>1073</v>
      </c>
      <c r="AH1656" t="str">
        <f t="shared" si="840"/>
        <v>Poliuria</v>
      </c>
      <c r="AI1656">
        <v>0</v>
      </c>
      <c r="AJ1656" t="str">
        <f t="shared" si="841"/>
        <v>No Diabetico</v>
      </c>
      <c r="AK1656">
        <v>98</v>
      </c>
      <c r="AL1656" t="str">
        <f t="shared" si="842"/>
        <v>Normal</v>
      </c>
      <c r="AM1656">
        <v>6.2</v>
      </c>
      <c r="AN1656" t="str">
        <f t="shared" si="843"/>
        <v>Prediabetes</v>
      </c>
      <c r="AO1656">
        <v>204</v>
      </c>
      <c r="AP1656" t="str">
        <f t="shared" si="844"/>
        <v>Alto</v>
      </c>
      <c r="AQ1656">
        <v>112</v>
      </c>
      <c r="AR1656" t="str">
        <f t="shared" si="845"/>
        <v>Casi normal</v>
      </c>
      <c r="AS1656">
        <v>40</v>
      </c>
      <c r="AT1656" t="str">
        <f t="shared" si="846"/>
        <v>Bajo</v>
      </c>
      <c r="AU1656">
        <v>149</v>
      </c>
      <c r="AV1656" t="str">
        <f t="shared" si="847"/>
        <v>Normal</v>
      </c>
      <c r="AW1656">
        <v>138</v>
      </c>
      <c r="AX1656" t="str">
        <f t="shared" si="848"/>
        <v>Normal</v>
      </c>
      <c r="AY1656">
        <v>4.8</v>
      </c>
      <c r="AZ1656" t="str">
        <f t="shared" si="849"/>
        <v>Normal</v>
      </c>
      <c r="BA1656">
        <v>13.2</v>
      </c>
      <c r="BB1656" t="str">
        <f t="shared" si="827"/>
        <v>Normal</v>
      </c>
      <c r="BC1656">
        <v>8.8000000000000007</v>
      </c>
      <c r="BD1656" t="str">
        <f t="shared" si="850"/>
        <v>Normal</v>
      </c>
      <c r="BE1656">
        <v>3.3</v>
      </c>
      <c r="BF1656" t="str">
        <f t="shared" si="851"/>
        <v>Normal</v>
      </c>
      <c r="BG1656">
        <v>1</v>
      </c>
      <c r="BH1656" t="str">
        <f t="shared" si="852"/>
        <v>Toma ECA</v>
      </c>
      <c r="BI1656">
        <v>1</v>
      </c>
      <c r="BJ1656" t="str">
        <f t="shared" si="853"/>
        <v>Toma ARB</v>
      </c>
      <c r="BK1656">
        <v>1</v>
      </c>
      <c r="BL1656" t="str">
        <f t="shared" si="854"/>
        <v>Toma diureticos</v>
      </c>
      <c r="BM1656">
        <v>1</v>
      </c>
      <c r="BN1656" t="str">
        <f t="shared" si="855"/>
        <v>Toma estatinas</v>
      </c>
      <c r="BO1656">
        <v>0</v>
      </c>
      <c r="BP1656" t="str">
        <f t="shared" si="856"/>
        <v>Sano</v>
      </c>
      <c r="BQ1656">
        <v>0</v>
      </c>
      <c r="BR1656" t="str">
        <f t="shared" si="857"/>
        <v>Sano</v>
      </c>
    </row>
    <row r="1657" spans="1:70" x14ac:dyDescent="0.25">
      <c r="A1657" t="s">
        <v>1657</v>
      </c>
      <c r="B1657">
        <v>72</v>
      </c>
      <c r="C1657" t="str">
        <f t="shared" si="828"/>
        <v>Adulto Mayor</v>
      </c>
      <c r="D1657" t="s">
        <v>6</v>
      </c>
      <c r="E1657">
        <v>27.4</v>
      </c>
      <c r="F1657" t="str">
        <f t="shared" si="829"/>
        <v>Sobrepeso</v>
      </c>
      <c r="G1657">
        <v>1</v>
      </c>
      <c r="H1657" t="str">
        <f t="shared" si="830"/>
        <v>Tiene herencia</v>
      </c>
      <c r="I1657">
        <v>162</v>
      </c>
      <c r="J1657">
        <v>105</v>
      </c>
      <c r="K1657">
        <v>78</v>
      </c>
      <c r="L1657" t="str">
        <f t="shared" si="831"/>
        <v>Normal</v>
      </c>
      <c r="M1657">
        <v>36</v>
      </c>
      <c r="N1657" t="str">
        <f t="shared" si="832"/>
        <v>Reducida</v>
      </c>
      <c r="O1657">
        <v>2</v>
      </c>
      <c r="P1657" t="str">
        <f t="shared" si="833"/>
        <v>Ligera limitaciones</v>
      </c>
      <c r="Q1657">
        <v>0</v>
      </c>
      <c r="R1657" t="str">
        <f t="shared" si="834"/>
        <v>No tiene cetoacidosis</v>
      </c>
      <c r="S1657">
        <v>1</v>
      </c>
      <c r="T1657" t="str">
        <f t="shared" si="835"/>
        <v>Tiene Insuficiencia</v>
      </c>
      <c r="U1657">
        <v>1</v>
      </c>
      <c r="V1657" t="str">
        <f t="shared" si="836"/>
        <v>Hipertenso</v>
      </c>
      <c r="W1657">
        <v>1.9</v>
      </c>
      <c r="X1657" t="str">
        <f t="shared" si="825"/>
        <v>Alto</v>
      </c>
      <c r="Y1657">
        <v>102</v>
      </c>
      <c r="Z1657" t="str">
        <f t="shared" si="826"/>
        <v>Riesgo</v>
      </c>
      <c r="AA1657">
        <v>10</v>
      </c>
      <c r="AB1657" t="str">
        <f t="shared" si="837"/>
        <v>Fallo renal</v>
      </c>
      <c r="AC1657">
        <v>1638</v>
      </c>
      <c r="AD1657" t="str">
        <f t="shared" si="838"/>
        <v>Proteinuria</v>
      </c>
      <c r="AE1657">
        <v>1310</v>
      </c>
      <c r="AF1657" t="str">
        <f t="shared" si="839"/>
        <v>Macroalbuminuria</v>
      </c>
      <c r="AG1657">
        <v>450</v>
      </c>
      <c r="AH1657" t="str">
        <f t="shared" si="840"/>
        <v>Oliguria</v>
      </c>
      <c r="AI1657">
        <v>0</v>
      </c>
      <c r="AJ1657" t="str">
        <f t="shared" si="841"/>
        <v>No Diabetico</v>
      </c>
      <c r="AK1657">
        <v>216</v>
      </c>
      <c r="AL1657" t="str">
        <f t="shared" si="842"/>
        <v>Diabetes</v>
      </c>
      <c r="AM1657">
        <v>9.3000000000000007</v>
      </c>
      <c r="AN1657" t="str">
        <f t="shared" si="843"/>
        <v>Diabetes</v>
      </c>
      <c r="AO1657">
        <v>281</v>
      </c>
      <c r="AP1657" t="str">
        <f t="shared" si="844"/>
        <v>Riesgo</v>
      </c>
      <c r="AQ1657">
        <v>169</v>
      </c>
      <c r="AR1657" t="str">
        <f t="shared" si="845"/>
        <v>Alto</v>
      </c>
      <c r="AS1657">
        <v>38</v>
      </c>
      <c r="AT1657" t="str">
        <f t="shared" si="846"/>
        <v>Bajo</v>
      </c>
      <c r="AU1657">
        <v>192</v>
      </c>
      <c r="AV1657" t="str">
        <f t="shared" si="847"/>
        <v>Alto</v>
      </c>
      <c r="AW1657">
        <v>135</v>
      </c>
      <c r="AX1657" t="str">
        <f t="shared" si="848"/>
        <v>Normal</v>
      </c>
      <c r="AY1657">
        <v>5.7</v>
      </c>
      <c r="AZ1657" t="str">
        <f t="shared" si="849"/>
        <v>Alto</v>
      </c>
      <c r="BA1657">
        <v>7.7</v>
      </c>
      <c r="BB1657" t="str">
        <f t="shared" si="827"/>
        <v>Baja</v>
      </c>
      <c r="BC1657">
        <v>8.3000000000000007</v>
      </c>
      <c r="BD1657" t="str">
        <f t="shared" si="850"/>
        <v>Bajo</v>
      </c>
      <c r="BE1657">
        <v>6</v>
      </c>
      <c r="BF1657" t="str">
        <f t="shared" si="851"/>
        <v>Alto</v>
      </c>
      <c r="BG1657">
        <v>1</v>
      </c>
      <c r="BH1657" t="str">
        <f t="shared" si="852"/>
        <v>Toma ECA</v>
      </c>
      <c r="BI1657">
        <v>1</v>
      </c>
      <c r="BJ1657" t="str">
        <f t="shared" si="853"/>
        <v>Toma ARB</v>
      </c>
      <c r="BK1657">
        <v>1</v>
      </c>
      <c r="BL1657" t="str">
        <f t="shared" si="854"/>
        <v>Toma diureticos</v>
      </c>
      <c r="BM1657">
        <v>1</v>
      </c>
      <c r="BN1657" t="str">
        <f t="shared" si="855"/>
        <v>Toma estatinas</v>
      </c>
      <c r="BO1657">
        <v>1</v>
      </c>
      <c r="BP1657" t="str">
        <f t="shared" si="856"/>
        <v>Enfermedad renal</v>
      </c>
      <c r="BQ1657">
        <v>1</v>
      </c>
      <c r="BR1657" t="str">
        <f t="shared" si="857"/>
        <v>Enfermedad cardiovascular</v>
      </c>
    </row>
    <row r="1658" spans="1:70" x14ac:dyDescent="0.25">
      <c r="A1658" t="s">
        <v>1658</v>
      </c>
      <c r="B1658">
        <v>51</v>
      </c>
      <c r="C1658" t="str">
        <f t="shared" si="828"/>
        <v>Adulto</v>
      </c>
      <c r="D1658" t="s">
        <v>6</v>
      </c>
      <c r="E1658">
        <v>18.3</v>
      </c>
      <c r="F1658" t="str">
        <f t="shared" si="829"/>
        <v>Bajo peso</v>
      </c>
      <c r="G1658">
        <v>0</v>
      </c>
      <c r="H1658" t="str">
        <f t="shared" si="830"/>
        <v>No tiene herencia</v>
      </c>
      <c r="I1658">
        <v>103</v>
      </c>
      <c r="J1658">
        <v>70</v>
      </c>
      <c r="K1658">
        <v>73</v>
      </c>
      <c r="L1658" t="str">
        <f t="shared" si="831"/>
        <v>Normal</v>
      </c>
      <c r="M1658">
        <v>52</v>
      </c>
      <c r="N1658" t="str">
        <f t="shared" si="832"/>
        <v>Normal</v>
      </c>
      <c r="O1658">
        <v>1</v>
      </c>
      <c r="P1658" t="str">
        <f t="shared" si="833"/>
        <v>Sin limitaciones</v>
      </c>
      <c r="Q1658">
        <v>0</v>
      </c>
      <c r="R1658" t="str">
        <f t="shared" si="834"/>
        <v>No tiene cetoacidosis</v>
      </c>
      <c r="S1658">
        <v>0</v>
      </c>
      <c r="T1658" t="str">
        <f t="shared" si="835"/>
        <v>No tiene Insuficiencia</v>
      </c>
      <c r="U1658">
        <v>1</v>
      </c>
      <c r="V1658" t="str">
        <f t="shared" si="836"/>
        <v>Hipertenso</v>
      </c>
      <c r="W1658">
        <v>1.1000000000000001</v>
      </c>
      <c r="X1658" t="str">
        <f t="shared" si="825"/>
        <v>Alto</v>
      </c>
      <c r="Y1658">
        <v>18</v>
      </c>
      <c r="Z1658" t="str">
        <f t="shared" si="826"/>
        <v>Normal</v>
      </c>
      <c r="AA1658">
        <v>113</v>
      </c>
      <c r="AB1658" t="str">
        <f t="shared" si="837"/>
        <v>Normal</v>
      </c>
      <c r="AC1658">
        <v>13</v>
      </c>
      <c r="AD1658" t="str">
        <f t="shared" si="838"/>
        <v>Normal</v>
      </c>
      <c r="AE1658">
        <v>10</v>
      </c>
      <c r="AF1658" t="str">
        <f t="shared" si="839"/>
        <v>Normal</v>
      </c>
      <c r="AG1658">
        <v>1101</v>
      </c>
      <c r="AH1658" t="str">
        <f t="shared" si="840"/>
        <v>Poliuria</v>
      </c>
      <c r="AI1658">
        <v>1</v>
      </c>
      <c r="AJ1658" t="str">
        <f t="shared" si="841"/>
        <v>Diabetico</v>
      </c>
      <c r="AK1658">
        <v>109</v>
      </c>
      <c r="AL1658" t="str">
        <f t="shared" si="842"/>
        <v>Prediabetes</v>
      </c>
      <c r="AM1658">
        <v>6</v>
      </c>
      <c r="AN1658" t="str">
        <f t="shared" si="843"/>
        <v>Prediabetes</v>
      </c>
      <c r="AO1658">
        <v>170</v>
      </c>
      <c r="AP1658" t="str">
        <f t="shared" si="844"/>
        <v>Normal</v>
      </c>
      <c r="AQ1658">
        <v>107</v>
      </c>
      <c r="AR1658" t="str">
        <f t="shared" si="845"/>
        <v>Casi normal</v>
      </c>
      <c r="AS1658">
        <v>67</v>
      </c>
      <c r="AT1658" t="str">
        <f t="shared" si="846"/>
        <v>Normal</v>
      </c>
      <c r="AU1658">
        <v>84</v>
      </c>
      <c r="AV1658" t="str">
        <f t="shared" si="847"/>
        <v>Normal</v>
      </c>
      <c r="AW1658">
        <v>141</v>
      </c>
      <c r="AX1658" t="str">
        <f t="shared" si="848"/>
        <v>Normal</v>
      </c>
      <c r="AY1658">
        <v>4.9000000000000004</v>
      </c>
      <c r="AZ1658" t="str">
        <f t="shared" si="849"/>
        <v>Normal</v>
      </c>
      <c r="BA1658">
        <v>14</v>
      </c>
      <c r="BB1658" t="str">
        <f t="shared" si="827"/>
        <v>Normal</v>
      </c>
      <c r="BC1658">
        <v>9.6</v>
      </c>
      <c r="BD1658" t="str">
        <f t="shared" si="850"/>
        <v>Normal</v>
      </c>
      <c r="BE1658">
        <v>3.5</v>
      </c>
      <c r="BF1658" t="str">
        <f t="shared" si="851"/>
        <v>Normal</v>
      </c>
      <c r="BG1658">
        <v>1</v>
      </c>
      <c r="BH1658" t="str">
        <f t="shared" si="852"/>
        <v>Toma ECA</v>
      </c>
      <c r="BI1658">
        <v>0</v>
      </c>
      <c r="BJ1658" t="str">
        <f t="shared" si="853"/>
        <v>No toma ARB</v>
      </c>
      <c r="BK1658">
        <v>0</v>
      </c>
      <c r="BL1658" t="str">
        <f t="shared" si="854"/>
        <v>No toma diureticos</v>
      </c>
      <c r="BM1658">
        <v>0</v>
      </c>
      <c r="BN1658" t="str">
        <f t="shared" si="855"/>
        <v>No toma estatinas</v>
      </c>
      <c r="BO1658">
        <v>0</v>
      </c>
      <c r="BP1658" t="str">
        <f t="shared" si="856"/>
        <v>Sano</v>
      </c>
      <c r="BQ1658">
        <v>0</v>
      </c>
      <c r="BR1658" t="str">
        <f t="shared" si="857"/>
        <v>Sano</v>
      </c>
    </row>
    <row r="1659" spans="1:70" x14ac:dyDescent="0.25">
      <c r="A1659" t="s">
        <v>1659</v>
      </c>
      <c r="B1659">
        <v>80</v>
      </c>
      <c r="C1659" t="str">
        <f t="shared" si="828"/>
        <v>Adulto Mayor</v>
      </c>
      <c r="D1659" t="s">
        <v>6</v>
      </c>
      <c r="E1659">
        <v>30.9</v>
      </c>
      <c r="F1659" t="str">
        <f t="shared" si="829"/>
        <v>Obesidad I</v>
      </c>
      <c r="G1659">
        <v>1</v>
      </c>
      <c r="H1659" t="str">
        <f t="shared" si="830"/>
        <v>Tiene herencia</v>
      </c>
      <c r="I1659">
        <v>187</v>
      </c>
      <c r="J1659">
        <v>110</v>
      </c>
      <c r="K1659">
        <v>99</v>
      </c>
      <c r="L1659" t="str">
        <f t="shared" si="831"/>
        <v>Normal</v>
      </c>
      <c r="M1659">
        <v>25</v>
      </c>
      <c r="N1659" t="str">
        <f t="shared" si="832"/>
        <v>Reducida</v>
      </c>
      <c r="O1659">
        <v>4</v>
      </c>
      <c r="P1659" t="str">
        <f t="shared" si="833"/>
        <v>Incapacidad</v>
      </c>
      <c r="Q1659">
        <v>0</v>
      </c>
      <c r="R1659" t="str">
        <f t="shared" si="834"/>
        <v>No tiene cetoacidosis</v>
      </c>
      <c r="S1659">
        <v>1</v>
      </c>
      <c r="T1659" t="str">
        <f t="shared" si="835"/>
        <v>Tiene Insuficiencia</v>
      </c>
      <c r="U1659">
        <v>1</v>
      </c>
      <c r="V1659" t="str">
        <f t="shared" si="836"/>
        <v>Hipertenso</v>
      </c>
      <c r="W1659">
        <v>2.5</v>
      </c>
      <c r="X1659" t="str">
        <f t="shared" si="825"/>
        <v>Alto</v>
      </c>
      <c r="Y1659">
        <v>110</v>
      </c>
      <c r="Z1659" t="str">
        <f t="shared" si="826"/>
        <v>Riesgo</v>
      </c>
      <c r="AA1659">
        <v>41</v>
      </c>
      <c r="AB1659" t="str">
        <f t="shared" si="837"/>
        <v>Funcion disminuida moderada</v>
      </c>
      <c r="AC1659">
        <v>2864</v>
      </c>
      <c r="AD1659" t="str">
        <f t="shared" si="838"/>
        <v>Proteinuria</v>
      </c>
      <c r="AE1659">
        <v>2577</v>
      </c>
      <c r="AF1659" t="str">
        <f t="shared" si="839"/>
        <v>Macroalbuminuria</v>
      </c>
      <c r="AG1659">
        <v>694</v>
      </c>
      <c r="AH1659" t="str">
        <f t="shared" si="840"/>
        <v>Poliuria</v>
      </c>
      <c r="AI1659">
        <v>0</v>
      </c>
      <c r="AJ1659" t="str">
        <f t="shared" si="841"/>
        <v>No Diabetico</v>
      </c>
      <c r="AK1659">
        <v>201</v>
      </c>
      <c r="AL1659" t="str">
        <f t="shared" si="842"/>
        <v>Diabetes</v>
      </c>
      <c r="AM1659">
        <v>8.8000000000000007</v>
      </c>
      <c r="AN1659" t="str">
        <f t="shared" si="843"/>
        <v>Diabetes</v>
      </c>
      <c r="AO1659">
        <v>291</v>
      </c>
      <c r="AP1659" t="str">
        <f t="shared" si="844"/>
        <v>Riesgo</v>
      </c>
      <c r="AQ1659">
        <v>191</v>
      </c>
      <c r="AR1659" t="str">
        <f t="shared" si="845"/>
        <v>Muy alto</v>
      </c>
      <c r="AS1659">
        <v>37</v>
      </c>
      <c r="AT1659" t="str">
        <f t="shared" si="846"/>
        <v>Bajo</v>
      </c>
      <c r="AU1659">
        <v>391</v>
      </c>
      <c r="AV1659" t="str">
        <f t="shared" si="847"/>
        <v>Alto</v>
      </c>
      <c r="AW1659">
        <v>126</v>
      </c>
      <c r="AX1659" t="str">
        <f t="shared" si="848"/>
        <v>Bajo</v>
      </c>
      <c r="AY1659">
        <v>6.3</v>
      </c>
      <c r="AZ1659" t="str">
        <f t="shared" si="849"/>
        <v>Alto</v>
      </c>
      <c r="BA1659">
        <v>7.6</v>
      </c>
      <c r="BB1659" t="str">
        <f t="shared" si="827"/>
        <v>Baja</v>
      </c>
      <c r="BC1659">
        <v>7.9</v>
      </c>
      <c r="BD1659" t="str">
        <f t="shared" si="850"/>
        <v>Bajo</v>
      </c>
      <c r="BE1659">
        <v>6</v>
      </c>
      <c r="BF1659" t="str">
        <f t="shared" si="851"/>
        <v>Alto</v>
      </c>
      <c r="BG1659">
        <v>1</v>
      </c>
      <c r="BH1659" t="str">
        <f t="shared" si="852"/>
        <v>Toma ECA</v>
      </c>
      <c r="BI1659">
        <v>1</v>
      </c>
      <c r="BJ1659" t="str">
        <f t="shared" si="853"/>
        <v>Toma ARB</v>
      </c>
      <c r="BK1659">
        <v>0</v>
      </c>
      <c r="BL1659" t="str">
        <f t="shared" si="854"/>
        <v>No toma diureticos</v>
      </c>
      <c r="BM1659">
        <v>0</v>
      </c>
      <c r="BN1659" t="str">
        <f t="shared" si="855"/>
        <v>No toma estatinas</v>
      </c>
      <c r="BO1659">
        <v>1</v>
      </c>
      <c r="BP1659" t="str">
        <f t="shared" si="856"/>
        <v>Enfermedad renal</v>
      </c>
      <c r="BQ1659">
        <v>1</v>
      </c>
      <c r="BR1659" t="str">
        <f t="shared" si="857"/>
        <v>Enfermedad cardiovascular</v>
      </c>
    </row>
    <row r="1660" spans="1:70" x14ac:dyDescent="0.25">
      <c r="A1660" t="s">
        <v>1660</v>
      </c>
      <c r="B1660">
        <v>81</v>
      </c>
      <c r="C1660" t="str">
        <f t="shared" si="828"/>
        <v>Adulto Mayor</v>
      </c>
      <c r="D1660" t="s">
        <v>1</v>
      </c>
      <c r="E1660">
        <v>31.9</v>
      </c>
      <c r="F1660" t="str">
        <f t="shared" si="829"/>
        <v>Obesidad I</v>
      </c>
      <c r="G1660">
        <v>1</v>
      </c>
      <c r="H1660" t="str">
        <f t="shared" si="830"/>
        <v>Tiene herencia</v>
      </c>
      <c r="I1660">
        <v>166</v>
      </c>
      <c r="J1660">
        <v>92</v>
      </c>
      <c r="K1660">
        <v>95</v>
      </c>
      <c r="L1660" t="str">
        <f t="shared" si="831"/>
        <v>Normal</v>
      </c>
      <c r="M1660">
        <v>44</v>
      </c>
      <c r="N1660" t="str">
        <f t="shared" si="832"/>
        <v>Intermedia</v>
      </c>
      <c r="O1660">
        <v>4</v>
      </c>
      <c r="P1660" t="str">
        <f t="shared" si="833"/>
        <v>Incapacidad</v>
      </c>
      <c r="Q1660">
        <v>0</v>
      </c>
      <c r="R1660" t="str">
        <f t="shared" si="834"/>
        <v>No tiene cetoacidosis</v>
      </c>
      <c r="S1660">
        <v>1</v>
      </c>
      <c r="T1660" t="str">
        <f t="shared" si="835"/>
        <v>Tiene Insuficiencia</v>
      </c>
      <c r="U1660">
        <v>1</v>
      </c>
      <c r="V1660" t="str">
        <f t="shared" si="836"/>
        <v>Hipertenso</v>
      </c>
      <c r="W1660">
        <v>5</v>
      </c>
      <c r="X1660" t="str">
        <f t="shared" si="825"/>
        <v>Alto</v>
      </c>
      <c r="Y1660">
        <v>104</v>
      </c>
      <c r="Z1660" t="str">
        <f t="shared" si="826"/>
        <v>Riesgo</v>
      </c>
      <c r="AA1660">
        <v>28</v>
      </c>
      <c r="AB1660" t="str">
        <f t="shared" si="837"/>
        <v>Dismucion grave</v>
      </c>
      <c r="AC1660">
        <v>1436</v>
      </c>
      <c r="AD1660" t="str">
        <f t="shared" si="838"/>
        <v>Proteinuria</v>
      </c>
      <c r="AE1660">
        <v>1292</v>
      </c>
      <c r="AF1660" t="str">
        <f t="shared" si="839"/>
        <v>Macroalbuminuria</v>
      </c>
      <c r="AG1660">
        <v>862</v>
      </c>
      <c r="AH1660" t="str">
        <f t="shared" si="840"/>
        <v>Poliuria</v>
      </c>
      <c r="AI1660">
        <v>1</v>
      </c>
      <c r="AJ1660" t="str">
        <f t="shared" si="841"/>
        <v>Diabetico</v>
      </c>
      <c r="AK1660">
        <v>182</v>
      </c>
      <c r="AL1660" t="str">
        <f t="shared" si="842"/>
        <v>Diabetes</v>
      </c>
      <c r="AM1660">
        <v>9.8000000000000007</v>
      </c>
      <c r="AN1660" t="str">
        <f t="shared" si="843"/>
        <v>Diabetes</v>
      </c>
      <c r="AO1660">
        <v>228</v>
      </c>
      <c r="AP1660" t="str">
        <f t="shared" si="844"/>
        <v>Alto</v>
      </c>
      <c r="AQ1660">
        <v>203</v>
      </c>
      <c r="AR1660" t="str">
        <f t="shared" si="845"/>
        <v>Muy alto</v>
      </c>
      <c r="AS1660">
        <v>45</v>
      </c>
      <c r="AT1660" t="str">
        <f t="shared" si="846"/>
        <v>Bajo</v>
      </c>
      <c r="AU1660">
        <v>211</v>
      </c>
      <c r="AV1660" t="str">
        <f t="shared" si="847"/>
        <v>Alto</v>
      </c>
      <c r="AW1660">
        <v>133</v>
      </c>
      <c r="AX1660" t="str">
        <f t="shared" si="848"/>
        <v>Bajo</v>
      </c>
      <c r="AY1660">
        <v>5.9</v>
      </c>
      <c r="AZ1660" t="str">
        <f t="shared" si="849"/>
        <v>Alto</v>
      </c>
      <c r="BA1660">
        <v>7.6</v>
      </c>
      <c r="BB1660" t="str">
        <f t="shared" si="827"/>
        <v>Baja</v>
      </c>
      <c r="BC1660">
        <v>8.3000000000000007</v>
      </c>
      <c r="BD1660" t="str">
        <f t="shared" si="850"/>
        <v>Bajo</v>
      </c>
      <c r="BE1660">
        <v>5.9</v>
      </c>
      <c r="BF1660" t="str">
        <f t="shared" si="851"/>
        <v>Alto</v>
      </c>
      <c r="BG1660">
        <v>0</v>
      </c>
      <c r="BH1660" t="str">
        <f t="shared" si="852"/>
        <v>No Toma ECA</v>
      </c>
      <c r="BI1660">
        <v>1</v>
      </c>
      <c r="BJ1660" t="str">
        <f t="shared" si="853"/>
        <v>Toma ARB</v>
      </c>
      <c r="BK1660">
        <v>0</v>
      </c>
      <c r="BL1660" t="str">
        <f t="shared" si="854"/>
        <v>No toma diureticos</v>
      </c>
      <c r="BM1660">
        <v>0</v>
      </c>
      <c r="BN1660" t="str">
        <f t="shared" si="855"/>
        <v>No toma estatinas</v>
      </c>
      <c r="BO1660">
        <v>1</v>
      </c>
      <c r="BP1660" t="str">
        <f t="shared" si="856"/>
        <v>Enfermedad renal</v>
      </c>
      <c r="BQ1660">
        <v>1</v>
      </c>
      <c r="BR1660" t="str">
        <f t="shared" si="857"/>
        <v>Enfermedad cardiovascular</v>
      </c>
    </row>
    <row r="1661" spans="1:70" x14ac:dyDescent="0.25">
      <c r="A1661" t="s">
        <v>1661</v>
      </c>
      <c r="B1661">
        <v>40</v>
      </c>
      <c r="C1661" t="str">
        <f t="shared" si="828"/>
        <v>Adulto</v>
      </c>
      <c r="D1661" t="s">
        <v>6</v>
      </c>
      <c r="E1661">
        <v>21.3</v>
      </c>
      <c r="F1661" t="str">
        <f t="shared" si="829"/>
        <v>Peso Normal</v>
      </c>
      <c r="G1661">
        <v>1</v>
      </c>
      <c r="H1661" t="str">
        <f t="shared" si="830"/>
        <v>Tiene herencia</v>
      </c>
      <c r="I1661">
        <v>124</v>
      </c>
      <c r="J1661">
        <v>76</v>
      </c>
      <c r="K1661">
        <v>82</v>
      </c>
      <c r="L1661" t="str">
        <f t="shared" si="831"/>
        <v>Normal</v>
      </c>
      <c r="M1661">
        <v>66</v>
      </c>
      <c r="N1661" t="str">
        <f t="shared" si="832"/>
        <v>Normal</v>
      </c>
      <c r="O1661">
        <v>2</v>
      </c>
      <c r="P1661" t="str">
        <f t="shared" si="833"/>
        <v>Ligera limitaciones</v>
      </c>
      <c r="Q1661">
        <v>0</v>
      </c>
      <c r="R1661" t="str">
        <f t="shared" si="834"/>
        <v>No tiene cetoacidosis</v>
      </c>
      <c r="S1661">
        <v>0</v>
      </c>
      <c r="T1661" t="str">
        <f t="shared" si="835"/>
        <v>No tiene Insuficiencia</v>
      </c>
      <c r="U1661">
        <v>1</v>
      </c>
      <c r="V1661" t="str">
        <f t="shared" si="836"/>
        <v>Hipertenso</v>
      </c>
      <c r="W1661">
        <v>0.7</v>
      </c>
      <c r="X1661" t="str">
        <f t="shared" si="825"/>
        <v>Normal</v>
      </c>
      <c r="Y1661">
        <v>32</v>
      </c>
      <c r="Z1661" t="str">
        <f t="shared" si="826"/>
        <v>Normal</v>
      </c>
      <c r="AA1661">
        <v>114</v>
      </c>
      <c r="AB1661" t="str">
        <f t="shared" si="837"/>
        <v>Normal</v>
      </c>
      <c r="AC1661">
        <v>13</v>
      </c>
      <c r="AD1661" t="str">
        <f t="shared" si="838"/>
        <v>Normal</v>
      </c>
      <c r="AE1661">
        <v>9</v>
      </c>
      <c r="AF1661" t="str">
        <f t="shared" si="839"/>
        <v>Normal</v>
      </c>
      <c r="AG1661">
        <v>2004</v>
      </c>
      <c r="AH1661" t="str">
        <f t="shared" si="840"/>
        <v>Poliuria</v>
      </c>
      <c r="AI1661">
        <v>0</v>
      </c>
      <c r="AJ1661" t="str">
        <f t="shared" si="841"/>
        <v>No Diabetico</v>
      </c>
      <c r="AK1661">
        <v>97</v>
      </c>
      <c r="AL1661" t="str">
        <f t="shared" si="842"/>
        <v>Normal</v>
      </c>
      <c r="AM1661">
        <v>5.2</v>
      </c>
      <c r="AN1661" t="str">
        <f t="shared" si="843"/>
        <v>Normal</v>
      </c>
      <c r="AO1661">
        <v>196</v>
      </c>
      <c r="AP1661" t="str">
        <f t="shared" si="844"/>
        <v>Normal</v>
      </c>
      <c r="AQ1661">
        <v>99</v>
      </c>
      <c r="AR1661" t="str">
        <f t="shared" si="845"/>
        <v>Normal</v>
      </c>
      <c r="AS1661">
        <v>62</v>
      </c>
      <c r="AT1661" t="str">
        <f t="shared" si="846"/>
        <v>Normal</v>
      </c>
      <c r="AU1661">
        <v>85</v>
      </c>
      <c r="AV1661" t="str">
        <f t="shared" si="847"/>
        <v>Normal</v>
      </c>
      <c r="AW1661">
        <v>143</v>
      </c>
      <c r="AX1661" t="str">
        <f t="shared" si="848"/>
        <v>Normal</v>
      </c>
      <c r="AY1661">
        <v>4.8</v>
      </c>
      <c r="AZ1661" t="str">
        <f t="shared" si="849"/>
        <v>Normal</v>
      </c>
      <c r="BA1661">
        <v>14.5</v>
      </c>
      <c r="BB1661" t="str">
        <f t="shared" si="827"/>
        <v>Normal</v>
      </c>
      <c r="BC1661">
        <v>9.4</v>
      </c>
      <c r="BD1661" t="str">
        <f t="shared" si="850"/>
        <v>Normal</v>
      </c>
      <c r="BE1661">
        <v>2.6</v>
      </c>
      <c r="BF1661" t="str">
        <f t="shared" si="851"/>
        <v>Normal</v>
      </c>
      <c r="BG1661">
        <v>0</v>
      </c>
      <c r="BH1661" t="str">
        <f t="shared" si="852"/>
        <v>No Toma ECA</v>
      </c>
      <c r="BI1661">
        <v>0</v>
      </c>
      <c r="BJ1661" t="str">
        <f t="shared" si="853"/>
        <v>No toma ARB</v>
      </c>
      <c r="BK1661">
        <v>0</v>
      </c>
      <c r="BL1661" t="str">
        <f t="shared" si="854"/>
        <v>No toma diureticos</v>
      </c>
      <c r="BM1661">
        <v>0</v>
      </c>
      <c r="BN1661" t="str">
        <f t="shared" si="855"/>
        <v>No toma estatinas</v>
      </c>
      <c r="BO1661">
        <v>0</v>
      </c>
      <c r="BP1661" t="str">
        <f t="shared" si="856"/>
        <v>Sano</v>
      </c>
      <c r="BQ1661">
        <v>1</v>
      </c>
      <c r="BR1661" t="str">
        <f t="shared" si="857"/>
        <v>Enfermedad cardiovascular</v>
      </c>
    </row>
    <row r="1662" spans="1:70" x14ac:dyDescent="0.25">
      <c r="A1662" t="s">
        <v>1662</v>
      </c>
      <c r="B1662">
        <v>57</v>
      </c>
      <c r="C1662" t="str">
        <f t="shared" si="828"/>
        <v>Adulto</v>
      </c>
      <c r="D1662" t="s">
        <v>6</v>
      </c>
      <c r="E1662">
        <v>27.1</v>
      </c>
      <c r="F1662" t="str">
        <f t="shared" si="829"/>
        <v>Sobrepeso</v>
      </c>
      <c r="G1662">
        <v>0</v>
      </c>
      <c r="H1662" t="str">
        <f t="shared" si="830"/>
        <v>No tiene herencia</v>
      </c>
      <c r="I1662">
        <v>130</v>
      </c>
      <c r="J1662">
        <v>82</v>
      </c>
      <c r="K1662">
        <v>88</v>
      </c>
      <c r="L1662" t="str">
        <f t="shared" si="831"/>
        <v>Normal</v>
      </c>
      <c r="M1662">
        <v>59</v>
      </c>
      <c r="N1662" t="str">
        <f t="shared" si="832"/>
        <v>Normal</v>
      </c>
      <c r="O1662">
        <v>2</v>
      </c>
      <c r="P1662" t="str">
        <f t="shared" si="833"/>
        <v>Ligera limitaciones</v>
      </c>
      <c r="Q1662">
        <v>0</v>
      </c>
      <c r="R1662" t="str">
        <f t="shared" si="834"/>
        <v>No tiene cetoacidosis</v>
      </c>
      <c r="S1662">
        <v>0</v>
      </c>
      <c r="T1662" t="str">
        <f t="shared" si="835"/>
        <v>No tiene Insuficiencia</v>
      </c>
      <c r="U1662">
        <v>0</v>
      </c>
      <c r="V1662" t="str">
        <f t="shared" si="836"/>
        <v>Normotenso</v>
      </c>
      <c r="W1662">
        <v>1</v>
      </c>
      <c r="X1662" t="str">
        <f t="shared" si="825"/>
        <v>Normal</v>
      </c>
      <c r="Y1662">
        <v>19</v>
      </c>
      <c r="Z1662" t="str">
        <f t="shared" si="826"/>
        <v>Normal</v>
      </c>
      <c r="AA1662">
        <v>101</v>
      </c>
      <c r="AB1662" t="str">
        <f t="shared" si="837"/>
        <v>Normal</v>
      </c>
      <c r="AC1662">
        <v>19</v>
      </c>
      <c r="AD1662" t="str">
        <f t="shared" si="838"/>
        <v>Normal</v>
      </c>
      <c r="AE1662">
        <v>17</v>
      </c>
      <c r="AF1662" t="str">
        <f t="shared" si="839"/>
        <v>Normal</v>
      </c>
      <c r="AG1662">
        <v>1877</v>
      </c>
      <c r="AH1662" t="str">
        <f t="shared" si="840"/>
        <v>Poliuria</v>
      </c>
      <c r="AI1662">
        <v>0</v>
      </c>
      <c r="AJ1662" t="str">
        <f t="shared" si="841"/>
        <v>No Diabetico</v>
      </c>
      <c r="AK1662">
        <v>100</v>
      </c>
      <c r="AL1662" t="str">
        <f t="shared" si="842"/>
        <v>Prediabetes</v>
      </c>
      <c r="AM1662">
        <v>5.5</v>
      </c>
      <c r="AN1662" t="str">
        <f t="shared" si="843"/>
        <v>Normal</v>
      </c>
      <c r="AO1662">
        <v>204</v>
      </c>
      <c r="AP1662" t="str">
        <f t="shared" si="844"/>
        <v>Alto</v>
      </c>
      <c r="AQ1662">
        <v>83</v>
      </c>
      <c r="AR1662" t="str">
        <f t="shared" si="845"/>
        <v>Normal</v>
      </c>
      <c r="AS1662">
        <v>65</v>
      </c>
      <c r="AT1662" t="str">
        <f t="shared" si="846"/>
        <v>Normal</v>
      </c>
      <c r="AU1662">
        <v>123</v>
      </c>
      <c r="AV1662" t="str">
        <f t="shared" si="847"/>
        <v>Normal</v>
      </c>
      <c r="AW1662">
        <v>139</v>
      </c>
      <c r="AX1662" t="str">
        <f t="shared" si="848"/>
        <v>Normal</v>
      </c>
      <c r="AY1662">
        <v>3.7</v>
      </c>
      <c r="AZ1662" t="str">
        <f t="shared" si="849"/>
        <v>Normal</v>
      </c>
      <c r="BA1662">
        <v>15.7</v>
      </c>
      <c r="BB1662" t="str">
        <f t="shared" si="827"/>
        <v>Alta</v>
      </c>
      <c r="BC1662">
        <v>8.6999999999999993</v>
      </c>
      <c r="BD1662" t="str">
        <f t="shared" si="850"/>
        <v>Normal</v>
      </c>
      <c r="BE1662">
        <v>3.5</v>
      </c>
      <c r="BF1662" t="str">
        <f t="shared" si="851"/>
        <v>Normal</v>
      </c>
      <c r="BG1662">
        <v>0</v>
      </c>
      <c r="BH1662" t="str">
        <f t="shared" si="852"/>
        <v>No Toma ECA</v>
      </c>
      <c r="BI1662">
        <v>1</v>
      </c>
      <c r="BJ1662" t="str">
        <f t="shared" si="853"/>
        <v>Toma ARB</v>
      </c>
      <c r="BK1662">
        <v>1</v>
      </c>
      <c r="BL1662" t="str">
        <f t="shared" si="854"/>
        <v>Toma diureticos</v>
      </c>
      <c r="BM1662">
        <v>1</v>
      </c>
      <c r="BN1662" t="str">
        <f t="shared" si="855"/>
        <v>Toma estatinas</v>
      </c>
      <c r="BO1662">
        <v>0</v>
      </c>
      <c r="BP1662" t="str">
        <f t="shared" si="856"/>
        <v>Sano</v>
      </c>
      <c r="BQ1662">
        <v>1</v>
      </c>
      <c r="BR1662" t="str">
        <f t="shared" si="857"/>
        <v>Enfermedad cardiovascular</v>
      </c>
    </row>
    <row r="1663" spans="1:70" x14ac:dyDescent="0.25">
      <c r="A1663" t="s">
        <v>1663</v>
      </c>
      <c r="B1663">
        <v>83</v>
      </c>
      <c r="C1663" t="str">
        <f t="shared" si="828"/>
        <v>Adulto Mayor</v>
      </c>
      <c r="D1663" t="s">
        <v>6</v>
      </c>
      <c r="E1663">
        <v>35</v>
      </c>
      <c r="F1663" t="str">
        <f t="shared" si="829"/>
        <v>Obesidad II</v>
      </c>
      <c r="G1663">
        <v>1</v>
      </c>
      <c r="H1663" t="str">
        <f t="shared" si="830"/>
        <v>Tiene herencia</v>
      </c>
      <c r="I1663">
        <v>161</v>
      </c>
      <c r="J1663">
        <v>94</v>
      </c>
      <c r="K1663">
        <v>83</v>
      </c>
      <c r="L1663" t="str">
        <f t="shared" si="831"/>
        <v>Normal</v>
      </c>
      <c r="M1663">
        <v>37</v>
      </c>
      <c r="N1663" t="str">
        <f t="shared" si="832"/>
        <v>Reducida</v>
      </c>
      <c r="O1663">
        <v>4</v>
      </c>
      <c r="P1663" t="str">
        <f t="shared" si="833"/>
        <v>Incapacidad</v>
      </c>
      <c r="Q1663">
        <v>0</v>
      </c>
      <c r="R1663" t="str">
        <f t="shared" si="834"/>
        <v>No tiene cetoacidosis</v>
      </c>
      <c r="S1663">
        <v>0</v>
      </c>
      <c r="T1663" t="str">
        <f t="shared" si="835"/>
        <v>No tiene Insuficiencia</v>
      </c>
      <c r="U1663">
        <v>1</v>
      </c>
      <c r="V1663" t="str">
        <f t="shared" si="836"/>
        <v>Hipertenso</v>
      </c>
      <c r="W1663">
        <v>4.7</v>
      </c>
      <c r="X1663" t="str">
        <f t="shared" si="825"/>
        <v>Alto</v>
      </c>
      <c r="Y1663">
        <v>77</v>
      </c>
      <c r="Z1663" t="str">
        <f t="shared" si="826"/>
        <v>Elevado</v>
      </c>
      <c r="AA1663">
        <v>51</v>
      </c>
      <c r="AB1663" t="str">
        <f t="shared" si="837"/>
        <v>Funcion disminuida moderada</v>
      </c>
      <c r="AC1663">
        <v>2039</v>
      </c>
      <c r="AD1663" t="str">
        <f t="shared" si="838"/>
        <v>Proteinuria</v>
      </c>
      <c r="AE1663">
        <v>1427</v>
      </c>
      <c r="AF1663" t="str">
        <f t="shared" si="839"/>
        <v>Macroalbuminuria</v>
      </c>
      <c r="AG1663">
        <v>366</v>
      </c>
      <c r="AH1663" t="str">
        <f t="shared" si="840"/>
        <v>Oliguria</v>
      </c>
      <c r="AI1663">
        <v>0</v>
      </c>
      <c r="AJ1663" t="str">
        <f t="shared" si="841"/>
        <v>No Diabetico</v>
      </c>
      <c r="AK1663">
        <v>195</v>
      </c>
      <c r="AL1663" t="str">
        <f t="shared" si="842"/>
        <v>Diabetes</v>
      </c>
      <c r="AM1663">
        <v>9.3000000000000007</v>
      </c>
      <c r="AN1663" t="str">
        <f t="shared" si="843"/>
        <v>Diabetes</v>
      </c>
      <c r="AO1663">
        <v>215</v>
      </c>
      <c r="AP1663" t="str">
        <f t="shared" si="844"/>
        <v>Alto</v>
      </c>
      <c r="AQ1663">
        <v>204</v>
      </c>
      <c r="AR1663" t="str">
        <f t="shared" si="845"/>
        <v>Muy alto</v>
      </c>
      <c r="AS1663">
        <v>28</v>
      </c>
      <c r="AT1663" t="str">
        <f t="shared" si="846"/>
        <v>Bajo</v>
      </c>
      <c r="AU1663">
        <v>355</v>
      </c>
      <c r="AV1663" t="str">
        <f t="shared" si="847"/>
        <v>Alto</v>
      </c>
      <c r="AW1663">
        <v>126</v>
      </c>
      <c r="AX1663" t="str">
        <f t="shared" si="848"/>
        <v>Bajo</v>
      </c>
      <c r="AY1663">
        <v>6.2</v>
      </c>
      <c r="AZ1663" t="str">
        <f t="shared" si="849"/>
        <v>Alto</v>
      </c>
      <c r="BA1663">
        <v>10.5</v>
      </c>
      <c r="BB1663" t="str">
        <f t="shared" si="827"/>
        <v>Baja</v>
      </c>
      <c r="BC1663">
        <v>8.6999999999999993</v>
      </c>
      <c r="BD1663" t="str">
        <f t="shared" si="850"/>
        <v>Normal</v>
      </c>
      <c r="BE1663">
        <v>7.4</v>
      </c>
      <c r="BF1663" t="str">
        <f t="shared" si="851"/>
        <v>Alto</v>
      </c>
      <c r="BG1663">
        <v>1</v>
      </c>
      <c r="BH1663" t="str">
        <f t="shared" si="852"/>
        <v>Toma ECA</v>
      </c>
      <c r="BI1663">
        <v>1</v>
      </c>
      <c r="BJ1663" t="str">
        <f t="shared" si="853"/>
        <v>Toma ARB</v>
      </c>
      <c r="BK1663">
        <v>1</v>
      </c>
      <c r="BL1663" t="str">
        <f t="shared" si="854"/>
        <v>Toma diureticos</v>
      </c>
      <c r="BM1663">
        <v>1</v>
      </c>
      <c r="BN1663" t="str">
        <f t="shared" si="855"/>
        <v>Toma estatinas</v>
      </c>
      <c r="BO1663">
        <v>1</v>
      </c>
      <c r="BP1663" t="str">
        <f t="shared" si="856"/>
        <v>Enfermedad renal</v>
      </c>
      <c r="BQ1663">
        <v>1</v>
      </c>
      <c r="BR1663" t="str">
        <f t="shared" si="857"/>
        <v>Enfermedad cardiovascular</v>
      </c>
    </row>
    <row r="1664" spans="1:70" x14ac:dyDescent="0.25">
      <c r="A1664" t="s">
        <v>1664</v>
      </c>
      <c r="B1664">
        <v>30</v>
      </c>
      <c r="C1664" t="str">
        <f t="shared" si="828"/>
        <v>Adulto</v>
      </c>
      <c r="D1664" t="s">
        <v>1</v>
      </c>
      <c r="E1664">
        <v>26.1</v>
      </c>
      <c r="F1664" t="str">
        <f t="shared" si="829"/>
        <v>Sobrepeso</v>
      </c>
      <c r="G1664">
        <v>0</v>
      </c>
      <c r="H1664" t="str">
        <f t="shared" si="830"/>
        <v>No tiene herencia</v>
      </c>
      <c r="I1664">
        <v>101</v>
      </c>
      <c r="J1664">
        <v>68</v>
      </c>
      <c r="K1664">
        <v>84</v>
      </c>
      <c r="L1664" t="str">
        <f t="shared" si="831"/>
        <v>Normal</v>
      </c>
      <c r="M1664">
        <v>51</v>
      </c>
      <c r="N1664" t="str">
        <f t="shared" si="832"/>
        <v>Normal</v>
      </c>
      <c r="O1664">
        <v>1</v>
      </c>
      <c r="P1664" t="str">
        <f t="shared" si="833"/>
        <v>Sin limitaciones</v>
      </c>
      <c r="Q1664">
        <v>0</v>
      </c>
      <c r="R1664" t="str">
        <f t="shared" si="834"/>
        <v>No tiene cetoacidosis</v>
      </c>
      <c r="S1664">
        <v>0</v>
      </c>
      <c r="T1664" t="str">
        <f t="shared" si="835"/>
        <v>No tiene Insuficiencia</v>
      </c>
      <c r="U1664">
        <v>1</v>
      </c>
      <c r="V1664" t="str">
        <f t="shared" si="836"/>
        <v>Hipertenso</v>
      </c>
      <c r="W1664">
        <v>1.1000000000000001</v>
      </c>
      <c r="X1664" t="str">
        <f t="shared" si="825"/>
        <v>Normal</v>
      </c>
      <c r="Y1664">
        <v>40</v>
      </c>
      <c r="Z1664" t="str">
        <f t="shared" si="826"/>
        <v>Normal</v>
      </c>
      <c r="AA1664">
        <v>80</v>
      </c>
      <c r="AB1664" t="str">
        <f t="shared" si="837"/>
        <v>Funcion disminuida</v>
      </c>
      <c r="AC1664">
        <v>30</v>
      </c>
      <c r="AD1664" t="str">
        <f t="shared" si="838"/>
        <v>Microalbuminuria</v>
      </c>
      <c r="AE1664">
        <v>27</v>
      </c>
      <c r="AF1664" t="str">
        <f t="shared" si="839"/>
        <v>Normal</v>
      </c>
      <c r="AG1664">
        <v>1654</v>
      </c>
      <c r="AH1664" t="str">
        <f t="shared" si="840"/>
        <v>Poliuria</v>
      </c>
      <c r="AI1664">
        <v>0</v>
      </c>
      <c r="AJ1664" t="str">
        <f t="shared" si="841"/>
        <v>No Diabetico</v>
      </c>
      <c r="AK1664">
        <v>91</v>
      </c>
      <c r="AL1664" t="str">
        <f t="shared" si="842"/>
        <v>Normal</v>
      </c>
      <c r="AM1664">
        <v>4.8</v>
      </c>
      <c r="AN1664" t="str">
        <f t="shared" si="843"/>
        <v>Normal</v>
      </c>
      <c r="AO1664">
        <v>210</v>
      </c>
      <c r="AP1664" t="str">
        <f t="shared" si="844"/>
        <v>Alto</v>
      </c>
      <c r="AQ1664">
        <v>121</v>
      </c>
      <c r="AR1664" t="str">
        <f t="shared" si="845"/>
        <v>Casi normal</v>
      </c>
      <c r="AS1664">
        <v>65</v>
      </c>
      <c r="AT1664" t="str">
        <f t="shared" si="846"/>
        <v>Normal</v>
      </c>
      <c r="AU1664">
        <v>111</v>
      </c>
      <c r="AV1664" t="str">
        <f t="shared" si="847"/>
        <v>Normal</v>
      </c>
      <c r="AW1664">
        <v>136</v>
      </c>
      <c r="AX1664" t="str">
        <f t="shared" si="848"/>
        <v>Normal</v>
      </c>
      <c r="AY1664">
        <v>4.4000000000000004</v>
      </c>
      <c r="AZ1664" t="str">
        <f t="shared" si="849"/>
        <v>Normal</v>
      </c>
      <c r="BA1664">
        <v>14.1</v>
      </c>
      <c r="BB1664" t="str">
        <f t="shared" si="827"/>
        <v>Normal</v>
      </c>
      <c r="BC1664">
        <v>10.4</v>
      </c>
      <c r="BD1664" t="str">
        <f t="shared" si="850"/>
        <v>Normal</v>
      </c>
      <c r="BE1664">
        <v>3.9</v>
      </c>
      <c r="BF1664" t="str">
        <f t="shared" si="851"/>
        <v>Normal</v>
      </c>
      <c r="BG1664">
        <v>0</v>
      </c>
      <c r="BH1664" t="str">
        <f t="shared" si="852"/>
        <v>No Toma ECA</v>
      </c>
      <c r="BI1664">
        <v>1</v>
      </c>
      <c r="BJ1664" t="str">
        <f t="shared" si="853"/>
        <v>Toma ARB</v>
      </c>
      <c r="BK1664">
        <v>1</v>
      </c>
      <c r="BL1664" t="str">
        <f t="shared" si="854"/>
        <v>Toma diureticos</v>
      </c>
      <c r="BM1664">
        <v>0</v>
      </c>
      <c r="BN1664" t="str">
        <f t="shared" si="855"/>
        <v>No toma estatinas</v>
      </c>
      <c r="BO1664">
        <v>0</v>
      </c>
      <c r="BP1664" t="str">
        <f t="shared" si="856"/>
        <v>Sano</v>
      </c>
      <c r="BQ1664">
        <v>1</v>
      </c>
      <c r="BR1664" t="str">
        <f t="shared" si="857"/>
        <v>Enfermedad cardiovascular</v>
      </c>
    </row>
    <row r="1665" spans="1:70" x14ac:dyDescent="0.25">
      <c r="A1665" t="s">
        <v>1665</v>
      </c>
      <c r="B1665">
        <v>53</v>
      </c>
      <c r="C1665" t="str">
        <f t="shared" si="828"/>
        <v>Adulto</v>
      </c>
      <c r="D1665" t="s">
        <v>6</v>
      </c>
      <c r="E1665">
        <v>29.2</v>
      </c>
      <c r="F1665" t="str">
        <f t="shared" si="829"/>
        <v>Sobrepeso</v>
      </c>
      <c r="G1665">
        <v>1</v>
      </c>
      <c r="H1665" t="str">
        <f t="shared" si="830"/>
        <v>Tiene herencia</v>
      </c>
      <c r="I1665">
        <v>104</v>
      </c>
      <c r="J1665">
        <v>69</v>
      </c>
      <c r="K1665">
        <v>90</v>
      </c>
      <c r="L1665" t="str">
        <f t="shared" si="831"/>
        <v>Normal</v>
      </c>
      <c r="M1665">
        <v>57</v>
      </c>
      <c r="N1665" t="str">
        <f t="shared" si="832"/>
        <v>Normal</v>
      </c>
      <c r="O1665">
        <v>1</v>
      </c>
      <c r="P1665" t="str">
        <f t="shared" si="833"/>
        <v>Sin limitaciones</v>
      </c>
      <c r="Q1665">
        <v>0</v>
      </c>
      <c r="R1665" t="str">
        <f t="shared" si="834"/>
        <v>No tiene cetoacidosis</v>
      </c>
      <c r="S1665">
        <v>0</v>
      </c>
      <c r="T1665" t="str">
        <f t="shared" si="835"/>
        <v>No tiene Insuficiencia</v>
      </c>
      <c r="U1665">
        <v>1</v>
      </c>
      <c r="V1665" t="str">
        <f t="shared" si="836"/>
        <v>Hipertenso</v>
      </c>
      <c r="W1665">
        <v>0.8</v>
      </c>
      <c r="X1665" t="str">
        <f t="shared" si="825"/>
        <v>Normal</v>
      </c>
      <c r="Y1665">
        <v>40</v>
      </c>
      <c r="Z1665" t="str">
        <f t="shared" si="826"/>
        <v>Normal</v>
      </c>
      <c r="AA1665">
        <v>66</v>
      </c>
      <c r="AB1665" t="str">
        <f t="shared" si="837"/>
        <v>Funcion disminuida</v>
      </c>
      <c r="AC1665">
        <v>29</v>
      </c>
      <c r="AD1665" t="str">
        <f t="shared" si="838"/>
        <v>Normal</v>
      </c>
      <c r="AE1665">
        <v>26</v>
      </c>
      <c r="AF1665" t="str">
        <f t="shared" si="839"/>
        <v>Normal</v>
      </c>
      <c r="AG1665">
        <v>1822</v>
      </c>
      <c r="AH1665" t="str">
        <f t="shared" si="840"/>
        <v>Poliuria</v>
      </c>
      <c r="AI1665">
        <v>1</v>
      </c>
      <c r="AJ1665" t="str">
        <f t="shared" si="841"/>
        <v>Diabetico</v>
      </c>
      <c r="AK1665">
        <v>107</v>
      </c>
      <c r="AL1665" t="str">
        <f t="shared" si="842"/>
        <v>Prediabetes</v>
      </c>
      <c r="AM1665">
        <v>5.4</v>
      </c>
      <c r="AN1665" t="str">
        <f t="shared" si="843"/>
        <v>Normal</v>
      </c>
      <c r="AO1665">
        <v>188</v>
      </c>
      <c r="AP1665" t="str">
        <f t="shared" si="844"/>
        <v>Normal</v>
      </c>
      <c r="AQ1665">
        <v>105</v>
      </c>
      <c r="AR1665" t="str">
        <f t="shared" si="845"/>
        <v>Casi normal</v>
      </c>
      <c r="AS1665">
        <v>41</v>
      </c>
      <c r="AT1665" t="str">
        <f t="shared" si="846"/>
        <v>Bajo</v>
      </c>
      <c r="AU1665">
        <v>119</v>
      </c>
      <c r="AV1665" t="str">
        <f t="shared" si="847"/>
        <v>Normal</v>
      </c>
      <c r="AW1665">
        <v>136</v>
      </c>
      <c r="AX1665" t="str">
        <f t="shared" si="848"/>
        <v>Normal</v>
      </c>
      <c r="AY1665">
        <v>4.9000000000000004</v>
      </c>
      <c r="AZ1665" t="str">
        <f t="shared" si="849"/>
        <v>Normal</v>
      </c>
      <c r="BA1665">
        <v>15.9</v>
      </c>
      <c r="BB1665" t="str">
        <f t="shared" si="827"/>
        <v>Alta</v>
      </c>
      <c r="BC1665">
        <v>9.6999999999999993</v>
      </c>
      <c r="BD1665" t="str">
        <f t="shared" si="850"/>
        <v>Normal</v>
      </c>
      <c r="BE1665">
        <v>2.7</v>
      </c>
      <c r="BF1665" t="str">
        <f t="shared" si="851"/>
        <v>Normal</v>
      </c>
      <c r="BG1665">
        <v>0</v>
      </c>
      <c r="BH1665" t="str">
        <f t="shared" si="852"/>
        <v>No Toma ECA</v>
      </c>
      <c r="BI1665">
        <v>0</v>
      </c>
      <c r="BJ1665" t="str">
        <f t="shared" si="853"/>
        <v>No toma ARB</v>
      </c>
      <c r="BK1665">
        <v>0</v>
      </c>
      <c r="BL1665" t="str">
        <f t="shared" si="854"/>
        <v>No toma diureticos</v>
      </c>
      <c r="BM1665">
        <v>0</v>
      </c>
      <c r="BN1665" t="str">
        <f t="shared" si="855"/>
        <v>No toma estatinas</v>
      </c>
      <c r="BO1665">
        <v>0</v>
      </c>
      <c r="BP1665" t="str">
        <f t="shared" si="856"/>
        <v>Sano</v>
      </c>
      <c r="BQ1665">
        <v>0</v>
      </c>
      <c r="BR1665" t="str">
        <f t="shared" si="857"/>
        <v>Sano</v>
      </c>
    </row>
    <row r="1666" spans="1:70" x14ac:dyDescent="0.25">
      <c r="A1666" t="s">
        <v>1666</v>
      </c>
      <c r="B1666">
        <v>58</v>
      </c>
      <c r="C1666" t="str">
        <f t="shared" si="828"/>
        <v>Adulto</v>
      </c>
      <c r="D1666" t="s">
        <v>6</v>
      </c>
      <c r="E1666">
        <v>34.6</v>
      </c>
      <c r="F1666" t="str">
        <f t="shared" si="829"/>
        <v>Obesidad I</v>
      </c>
      <c r="G1666">
        <v>1</v>
      </c>
      <c r="H1666" t="str">
        <f t="shared" si="830"/>
        <v>Tiene herencia</v>
      </c>
      <c r="I1666">
        <v>160</v>
      </c>
      <c r="J1666">
        <v>93</v>
      </c>
      <c r="K1666">
        <v>104</v>
      </c>
      <c r="L1666" t="str">
        <f t="shared" si="831"/>
        <v>Taquicardia</v>
      </c>
      <c r="M1666">
        <v>26</v>
      </c>
      <c r="N1666" t="str">
        <f t="shared" si="832"/>
        <v>Reducida</v>
      </c>
      <c r="O1666">
        <v>3</v>
      </c>
      <c r="P1666" t="str">
        <f t="shared" si="833"/>
        <v>Limitacion marcada</v>
      </c>
      <c r="Q1666">
        <v>1</v>
      </c>
      <c r="R1666" t="str">
        <f t="shared" si="834"/>
        <v>Tiene cetoacidosis</v>
      </c>
      <c r="S1666">
        <v>1</v>
      </c>
      <c r="T1666" t="str">
        <f t="shared" si="835"/>
        <v>Tiene Insuficiencia</v>
      </c>
      <c r="U1666">
        <v>1</v>
      </c>
      <c r="V1666" t="str">
        <f t="shared" si="836"/>
        <v>Hipertenso</v>
      </c>
      <c r="W1666">
        <v>1.9</v>
      </c>
      <c r="X1666" t="str">
        <f t="shared" ref="X1666:X1729" si="858">IF(AND(D1666="M",W1666&gt;=0.7,W1666&lt;=1.2),"Normal",IF(AND(D1666="M",W1666&gt;=1.3),"Alto",IF(AND(D1666="F",W1666&gt;=0.5,W1666&lt;=1),"Normal",IF(AND(D1666="F",W1666&gt;1),"Alto",IF(AND(D1666="F",W1666&lt;0.5), "Bajo",IF(AND(D1666="M",W1666&lt;0.7),"Bajo","error"))))))</f>
        <v>Alto</v>
      </c>
      <c r="Y1666">
        <v>52</v>
      </c>
      <c r="Z1666" t="str">
        <f t="shared" ref="Z1666:Z1729" si="859">IF(AND(D1666="F",Y1666&gt;=17,Y1666&lt;=43),"Normal",IF(AND(D1666="F",Y1666&gt;43,Y1666&lt;100),"Elevado",IF(AND(D1666="M",Y1666&gt;=18,Y1666&lt;=55),"Normal",IF(AND(D1666="M",Y1666&gt;55,Y1666&lt;100),"Elevado",IF(AND(D1666="F",Y1666&gt;=100),"Riesgo",IF(AND(D1666="M",Y1666&gt;=100),"Riesgo","Bajo"))))))</f>
        <v>Elevado</v>
      </c>
      <c r="AA1666">
        <v>20</v>
      </c>
      <c r="AB1666" t="str">
        <f t="shared" si="837"/>
        <v>Dismucion grave</v>
      </c>
      <c r="AC1666">
        <v>748</v>
      </c>
      <c r="AD1666" t="str">
        <f t="shared" si="838"/>
        <v>Proteinuria</v>
      </c>
      <c r="AE1666">
        <v>673</v>
      </c>
      <c r="AF1666" t="str">
        <f t="shared" si="839"/>
        <v>Macroalbuminuria</v>
      </c>
      <c r="AG1666">
        <v>368</v>
      </c>
      <c r="AH1666" t="str">
        <f t="shared" si="840"/>
        <v>Oliguria</v>
      </c>
      <c r="AI1666">
        <v>1</v>
      </c>
      <c r="AJ1666" t="str">
        <f t="shared" si="841"/>
        <v>Diabetico</v>
      </c>
      <c r="AK1666">
        <v>193</v>
      </c>
      <c r="AL1666" t="str">
        <f t="shared" si="842"/>
        <v>Diabetes</v>
      </c>
      <c r="AM1666">
        <v>7.4</v>
      </c>
      <c r="AN1666" t="str">
        <f t="shared" si="843"/>
        <v>Diabetes</v>
      </c>
      <c r="AO1666">
        <v>238</v>
      </c>
      <c r="AP1666" t="str">
        <f t="shared" si="844"/>
        <v>Alto</v>
      </c>
      <c r="AQ1666">
        <v>206</v>
      </c>
      <c r="AR1666" t="str">
        <f t="shared" si="845"/>
        <v>Muy alto</v>
      </c>
      <c r="AS1666">
        <v>45</v>
      </c>
      <c r="AT1666" t="str">
        <f t="shared" si="846"/>
        <v>Bajo</v>
      </c>
      <c r="AU1666">
        <v>300</v>
      </c>
      <c r="AV1666" t="str">
        <f t="shared" si="847"/>
        <v>Alto</v>
      </c>
      <c r="AW1666">
        <v>129</v>
      </c>
      <c r="AX1666" t="str">
        <f t="shared" si="848"/>
        <v>Bajo</v>
      </c>
      <c r="AY1666">
        <v>5.3</v>
      </c>
      <c r="AZ1666" t="str">
        <f t="shared" si="849"/>
        <v>Alto</v>
      </c>
      <c r="BA1666">
        <v>10.7</v>
      </c>
      <c r="BB1666" t="str">
        <f t="shared" ref="BB1666:BB1729" si="860">IF(AND(D1666="M",BA1666&gt;=13.5,BA1666&lt;=17.5),"Normal",IF(AND(D1666="M",BA1666&gt;17.5),"Alta",IF(AND(D1666="F",BA1666&gt;=12,BA1666&lt;=15.5),"Normal",IF(AND(D1666="F",BA1666&gt;15.5),"Alta","Baja"))))</f>
        <v>Baja</v>
      </c>
      <c r="BC1666">
        <v>8.4</v>
      </c>
      <c r="BD1666" t="str">
        <f t="shared" si="850"/>
        <v>Bajo</v>
      </c>
      <c r="BE1666">
        <v>7.5</v>
      </c>
      <c r="BF1666" t="str">
        <f t="shared" si="851"/>
        <v>Alto</v>
      </c>
      <c r="BG1666">
        <v>0</v>
      </c>
      <c r="BH1666" t="str">
        <f t="shared" si="852"/>
        <v>No Toma ECA</v>
      </c>
      <c r="BI1666">
        <v>0</v>
      </c>
      <c r="BJ1666" t="str">
        <f t="shared" si="853"/>
        <v>No toma ARB</v>
      </c>
      <c r="BK1666">
        <v>1</v>
      </c>
      <c r="BL1666" t="str">
        <f t="shared" si="854"/>
        <v>Toma diureticos</v>
      </c>
      <c r="BM1666">
        <v>1</v>
      </c>
      <c r="BN1666" t="str">
        <f t="shared" si="855"/>
        <v>Toma estatinas</v>
      </c>
      <c r="BO1666">
        <v>1</v>
      </c>
      <c r="BP1666" t="str">
        <f t="shared" si="856"/>
        <v>Enfermedad renal</v>
      </c>
      <c r="BQ1666">
        <v>0</v>
      </c>
      <c r="BR1666" t="str">
        <f t="shared" si="857"/>
        <v>Sano</v>
      </c>
    </row>
    <row r="1667" spans="1:70" x14ac:dyDescent="0.25">
      <c r="A1667" t="s">
        <v>1667</v>
      </c>
      <c r="B1667">
        <v>56</v>
      </c>
      <c r="C1667" t="str">
        <f t="shared" ref="C1667:C1730" si="861">IF(AND(B1667&gt;=14,B1667&lt;=26),"Joven",IF(AND(B1667&gt;=27,B1667&lt;=59),"Adulto",IF(B1667&gt;=60,"Adulto Mayor","Niño")))</f>
        <v>Adulto</v>
      </c>
      <c r="D1667" t="s">
        <v>1</v>
      </c>
      <c r="E1667">
        <v>29.9</v>
      </c>
      <c r="F1667" t="str">
        <f t="shared" ref="F1667:F1730" si="862">IF(E1667&lt;18.5,"Bajo peso",IF(AND(E1667&gt;=18.5,E1667&lt;=24.9),"Peso Normal",IF(AND(E1667&gt;=25,E1667&lt;=29.9),"Sobrepeso",IF(AND(E1667&gt;=30,E1667&lt;=34.9),"Obesidad I",IF(AND(E1667&gt;=35,E1667&lt;=39.9),"Obesidad II","Obesidad III")))))</f>
        <v>Sobrepeso</v>
      </c>
      <c r="G1667">
        <v>0</v>
      </c>
      <c r="H1667" t="str">
        <f t="shared" ref="H1667:H1730" si="863">IF(G1667=1,"Tiene herencia","No tiene herencia")</f>
        <v>No tiene herencia</v>
      </c>
      <c r="I1667">
        <v>129</v>
      </c>
      <c r="J1667">
        <v>84</v>
      </c>
      <c r="K1667">
        <v>74</v>
      </c>
      <c r="L1667" t="str">
        <f t="shared" ref="L1667:L1730" si="864">IF(AND(K1667&gt;=60,K1667&lt;=100),"Normal",IF(K1667&gt;100,"Taquicardia","Bradicardia"))</f>
        <v>Normal</v>
      </c>
      <c r="M1667">
        <v>64</v>
      </c>
      <c r="N1667" t="str">
        <f t="shared" ref="N1667:N1730" si="865">IF(M1667&gt;=50,"Normal",IF(AND(M1667&gt;=41,M1667&lt;=49),"Intermedia","Reducida"))</f>
        <v>Normal</v>
      </c>
      <c r="O1667">
        <v>1</v>
      </c>
      <c r="P1667" t="str">
        <f t="shared" ref="P1667:P1730" si="866">IF(O1667=1,"Sin limitaciones",IF(O1667=2,"Ligera limitaciones",IF(O1667=3,"Limitacion marcada","Incapacidad")))</f>
        <v>Sin limitaciones</v>
      </c>
      <c r="Q1667">
        <v>0</v>
      </c>
      <c r="R1667" t="str">
        <f t="shared" ref="R1667:R1730" si="867">IF(Q1667=1,"Tiene cetoacidosis","No tiene cetoacidosis")</f>
        <v>No tiene cetoacidosis</v>
      </c>
      <c r="S1667">
        <v>0</v>
      </c>
      <c r="T1667" t="str">
        <f t="shared" ref="T1667:T1730" si="868">IF(S1667=1,"Tiene Insuficiencia","No tiene Insuficiencia")</f>
        <v>No tiene Insuficiencia</v>
      </c>
      <c r="U1667">
        <v>1</v>
      </c>
      <c r="V1667" t="str">
        <f t="shared" ref="V1667:V1730" si="869">IF(U1667=1,"Hipertenso","Normotenso")</f>
        <v>Hipertenso</v>
      </c>
      <c r="W1667">
        <v>0.8</v>
      </c>
      <c r="X1667" t="str">
        <f t="shared" si="858"/>
        <v>Normal</v>
      </c>
      <c r="Y1667">
        <v>20</v>
      </c>
      <c r="Z1667" t="str">
        <f t="shared" si="859"/>
        <v>Normal</v>
      </c>
      <c r="AA1667">
        <v>104</v>
      </c>
      <c r="AB1667" t="str">
        <f t="shared" ref="AB1667:AB1730" si="870">IF(AA1667&gt;90,"Normal",IF(AND(AA1667&gt;=60,AA1667&lt;=90),"Funcion disminuida",IF(AND(AA1667&gt;=30,AA1667&lt;=59),"Funcion disminuida moderada",IF(AND(AA1667&gt;=15,AA1667&lt;=29),"Dismucion grave",IF(AA1667&lt;15,"Fallo renal","error")))))</f>
        <v>Normal</v>
      </c>
      <c r="AC1667">
        <v>20</v>
      </c>
      <c r="AD1667" t="str">
        <f t="shared" ref="AD1667:AD1730" si="871">IF(AC1667&lt;30,"Normal",IF(AND(AC1667&lt;=30,AC1667&lt;=300),"Microalbuminuria","Proteinuria"))</f>
        <v>Normal</v>
      </c>
      <c r="AE1667">
        <v>14</v>
      </c>
      <c r="AF1667" t="str">
        <f t="shared" ref="AF1667:AF1730" si="872">IF(AE1667&lt;30,"Normal",IF(AND(AE1667&gt;=30,AE1667&lt;=300),"Microalbuminuria","Macroalbuminuria"))</f>
        <v>Normal</v>
      </c>
      <c r="AG1667">
        <v>2110</v>
      </c>
      <c r="AH1667" t="str">
        <f t="shared" ref="AH1667:AH1730" si="873">IF(AND(AG1667&gt;=0,AG1667&lt;=49),"Anuria",IF(AND(AG1667&gt;=50,AG1667&lt;=499),"Oliguria",IF(AND(AG1667&gt;=500,AG1667&lt;=3500),"Poliuria")))</f>
        <v>Poliuria</v>
      </c>
      <c r="AI1667">
        <v>1</v>
      </c>
      <c r="AJ1667" t="str">
        <f t="shared" ref="AJ1667:AJ1730" si="874">IF(AI1667=1,"Diabetico","No Diabetico")</f>
        <v>Diabetico</v>
      </c>
      <c r="AK1667">
        <v>124</v>
      </c>
      <c r="AL1667" t="str">
        <f t="shared" ref="AL1667:AL1730" si="875">IF(AK1667&lt;100,"Normal",IF(AND(AK1667&gt;=100,AK1667&lt;=125),"Prediabetes","Diabetes"))</f>
        <v>Prediabetes</v>
      </c>
      <c r="AM1667">
        <v>5.5</v>
      </c>
      <c r="AN1667" t="str">
        <f t="shared" ref="AN1667:AN1730" si="876">IF(AM1667&lt;5.7,"Normal",IF(AND(AM1667&gt;=5.7,AM1667&lt;=6.4),"Prediabetes","Diabetes"))</f>
        <v>Normal</v>
      </c>
      <c r="AO1667">
        <v>199</v>
      </c>
      <c r="AP1667" t="str">
        <f t="shared" ref="AP1667:AP1730" si="877">IF(AO1667&lt;200,"Normal",IF(AND(AO1667&gt;=200,AO1667&lt;=239),"Alto","Riesgo"))</f>
        <v>Normal</v>
      </c>
      <c r="AQ1667">
        <v>128</v>
      </c>
      <c r="AR1667" t="str">
        <f t="shared" ref="AR1667:AR1730" si="878">IF(AQ1667&lt;100,"Normal",IF(AND(AQ1667&gt;=100,AQ1667&lt;=129),"Casi normal",IF(AND(AQ1667&gt;=130,AQ1667&lt;=159),"Limite alto",IF(AND(AQ1667&gt;=160,AQ1667&lt;=189),"Alto",IF(AQ1667&gt;=190,"Muy alto")))))</f>
        <v>Casi normal</v>
      </c>
      <c r="AS1667">
        <v>55</v>
      </c>
      <c r="AT1667" t="str">
        <f t="shared" ref="AT1667:AT1730" si="879">IF(AS1667&gt;=60,"Normal","Bajo")</f>
        <v>Bajo</v>
      </c>
      <c r="AU1667">
        <v>128</v>
      </c>
      <c r="AV1667" t="str">
        <f t="shared" ref="AV1667:AV1730" si="880">IF(AU1667&lt;=150,"Normal","Alto")</f>
        <v>Normal</v>
      </c>
      <c r="AW1667">
        <v>142</v>
      </c>
      <c r="AX1667" t="str">
        <f t="shared" ref="AX1667:AX1730" si="881">IF(AND(AW1667&gt;=135,AW1667&lt;=145),"Normal",IF(AW1667&gt;145,"Alto","Bajo"))</f>
        <v>Normal</v>
      </c>
      <c r="AY1667">
        <v>4</v>
      </c>
      <c r="AZ1667" t="str">
        <f t="shared" ref="AZ1667:AZ1730" si="882">IF(AND(AY1667&gt;=3.5,AY1667&lt;=5),"Normal",IF(AY1667&gt;5,"Alto","Bajo"))</f>
        <v>Normal</v>
      </c>
      <c r="BA1667">
        <v>15.1</v>
      </c>
      <c r="BB1667" t="str">
        <f t="shared" si="860"/>
        <v>Normal</v>
      </c>
      <c r="BC1667">
        <v>9.4</v>
      </c>
      <c r="BD1667" t="str">
        <f t="shared" ref="BD1667:BD1730" si="883">IF(AND(BC1667&gt;=8.5,BC1667&lt;=10.5),"Normal",IF(BC1667&gt;10.5,"Alto","Bajo"))</f>
        <v>Normal</v>
      </c>
      <c r="BE1667">
        <v>3.1</v>
      </c>
      <c r="BF1667" t="str">
        <f t="shared" ref="BF1667:BF1730" si="884">IF(AND(BE1667&gt;=2.5,BE1667&lt;=4.5),"Normal",IF(BE1667&gt;4.5,"Alto","Bajo"))</f>
        <v>Normal</v>
      </c>
      <c r="BG1667">
        <v>1</v>
      </c>
      <c r="BH1667" t="str">
        <f t="shared" ref="BH1667:BH1730" si="885">IF(BG1667=1,"Toma ECA","No Toma ECA")</f>
        <v>Toma ECA</v>
      </c>
      <c r="BI1667">
        <v>1</v>
      </c>
      <c r="BJ1667" t="str">
        <f t="shared" ref="BJ1667:BJ1730" si="886">IF(BI1667=1,"Toma ARB","No toma ARB")</f>
        <v>Toma ARB</v>
      </c>
      <c r="BK1667">
        <v>0</v>
      </c>
      <c r="BL1667" t="str">
        <f t="shared" ref="BL1667:BL1730" si="887">IF(BK1667=1,"Toma diureticos","No toma diureticos")</f>
        <v>No toma diureticos</v>
      </c>
      <c r="BM1667">
        <v>1</v>
      </c>
      <c r="BN1667" t="str">
        <f t="shared" ref="BN1667:BN1730" si="888">IF(BM1667=1,"Toma estatinas","No toma estatinas")</f>
        <v>Toma estatinas</v>
      </c>
      <c r="BO1667">
        <v>0</v>
      </c>
      <c r="BP1667" t="str">
        <f t="shared" ref="BP1667:BP1730" si="889">IF(BO1667=1,"Enfermedad renal","Sano")</f>
        <v>Sano</v>
      </c>
      <c r="BQ1667">
        <v>0</v>
      </c>
      <c r="BR1667" t="str">
        <f t="shared" ref="BR1667:BR1730" si="890">IF(BQ1667=1,"Enfermedad cardiovascular","Sano")</f>
        <v>Sano</v>
      </c>
    </row>
    <row r="1668" spans="1:70" x14ac:dyDescent="0.25">
      <c r="A1668" t="s">
        <v>1668</v>
      </c>
      <c r="B1668">
        <v>69</v>
      </c>
      <c r="C1668" t="str">
        <f t="shared" si="861"/>
        <v>Adulto Mayor</v>
      </c>
      <c r="D1668" t="s">
        <v>6</v>
      </c>
      <c r="E1668">
        <v>19.2</v>
      </c>
      <c r="F1668" t="str">
        <f t="shared" si="862"/>
        <v>Peso Normal</v>
      </c>
      <c r="G1668">
        <v>1</v>
      </c>
      <c r="H1668" t="str">
        <f t="shared" si="863"/>
        <v>Tiene herencia</v>
      </c>
      <c r="I1668">
        <v>103</v>
      </c>
      <c r="J1668">
        <v>78</v>
      </c>
      <c r="K1668">
        <v>61</v>
      </c>
      <c r="L1668" t="str">
        <f t="shared" si="864"/>
        <v>Normal</v>
      </c>
      <c r="M1668">
        <v>66</v>
      </c>
      <c r="N1668" t="str">
        <f t="shared" si="865"/>
        <v>Normal</v>
      </c>
      <c r="O1668">
        <v>2</v>
      </c>
      <c r="P1668" t="str">
        <f t="shared" si="866"/>
        <v>Ligera limitaciones</v>
      </c>
      <c r="Q1668">
        <v>0</v>
      </c>
      <c r="R1668" t="str">
        <f t="shared" si="867"/>
        <v>No tiene cetoacidosis</v>
      </c>
      <c r="S1668">
        <v>0</v>
      </c>
      <c r="T1668" t="str">
        <f t="shared" si="868"/>
        <v>No tiene Insuficiencia</v>
      </c>
      <c r="U1668">
        <v>0</v>
      </c>
      <c r="V1668" t="str">
        <f t="shared" si="869"/>
        <v>Normotenso</v>
      </c>
      <c r="W1668">
        <v>0.9</v>
      </c>
      <c r="X1668" t="str">
        <f t="shared" si="858"/>
        <v>Normal</v>
      </c>
      <c r="Y1668">
        <v>30</v>
      </c>
      <c r="Z1668" t="str">
        <f t="shared" si="859"/>
        <v>Normal</v>
      </c>
      <c r="AA1668">
        <v>112</v>
      </c>
      <c r="AB1668" t="str">
        <f t="shared" si="870"/>
        <v>Normal</v>
      </c>
      <c r="AC1668">
        <v>5</v>
      </c>
      <c r="AD1668" t="str">
        <f t="shared" si="871"/>
        <v>Normal</v>
      </c>
      <c r="AE1668">
        <v>4</v>
      </c>
      <c r="AF1668" t="str">
        <f t="shared" si="872"/>
        <v>Normal</v>
      </c>
      <c r="AG1668">
        <v>1057</v>
      </c>
      <c r="AH1668" t="str">
        <f t="shared" si="873"/>
        <v>Poliuria</v>
      </c>
      <c r="AI1668">
        <v>1</v>
      </c>
      <c r="AJ1668" t="str">
        <f t="shared" si="874"/>
        <v>Diabetico</v>
      </c>
      <c r="AK1668">
        <v>97</v>
      </c>
      <c r="AL1668" t="str">
        <f t="shared" si="875"/>
        <v>Normal</v>
      </c>
      <c r="AM1668">
        <v>5</v>
      </c>
      <c r="AN1668" t="str">
        <f t="shared" si="876"/>
        <v>Normal</v>
      </c>
      <c r="AO1668">
        <v>215</v>
      </c>
      <c r="AP1668" t="str">
        <f t="shared" si="877"/>
        <v>Alto</v>
      </c>
      <c r="AQ1668">
        <v>130</v>
      </c>
      <c r="AR1668" t="str">
        <f t="shared" si="878"/>
        <v>Limite alto</v>
      </c>
      <c r="AS1668">
        <v>69</v>
      </c>
      <c r="AT1668" t="str">
        <f t="shared" si="879"/>
        <v>Normal</v>
      </c>
      <c r="AU1668">
        <v>109</v>
      </c>
      <c r="AV1668" t="str">
        <f t="shared" si="880"/>
        <v>Normal</v>
      </c>
      <c r="AW1668">
        <v>143</v>
      </c>
      <c r="AX1668" t="str">
        <f t="shared" si="881"/>
        <v>Normal</v>
      </c>
      <c r="AY1668">
        <v>4.3</v>
      </c>
      <c r="AZ1668" t="str">
        <f t="shared" si="882"/>
        <v>Normal</v>
      </c>
      <c r="BA1668">
        <v>15</v>
      </c>
      <c r="BB1668" t="str">
        <f t="shared" si="860"/>
        <v>Normal</v>
      </c>
      <c r="BC1668">
        <v>9</v>
      </c>
      <c r="BD1668" t="str">
        <f t="shared" si="883"/>
        <v>Normal</v>
      </c>
      <c r="BE1668">
        <v>2.7</v>
      </c>
      <c r="BF1668" t="str">
        <f t="shared" si="884"/>
        <v>Normal</v>
      </c>
      <c r="BG1668">
        <v>1</v>
      </c>
      <c r="BH1668" t="str">
        <f t="shared" si="885"/>
        <v>Toma ECA</v>
      </c>
      <c r="BI1668">
        <v>1</v>
      </c>
      <c r="BJ1668" t="str">
        <f t="shared" si="886"/>
        <v>Toma ARB</v>
      </c>
      <c r="BK1668">
        <v>0</v>
      </c>
      <c r="BL1668" t="str">
        <f t="shared" si="887"/>
        <v>No toma diureticos</v>
      </c>
      <c r="BM1668">
        <v>1</v>
      </c>
      <c r="BN1668" t="str">
        <f t="shared" si="888"/>
        <v>Toma estatinas</v>
      </c>
      <c r="BO1668">
        <v>0</v>
      </c>
      <c r="BP1668" t="str">
        <f t="shared" si="889"/>
        <v>Sano</v>
      </c>
      <c r="BQ1668">
        <v>0</v>
      </c>
      <c r="BR1668" t="str">
        <f t="shared" si="890"/>
        <v>Sano</v>
      </c>
    </row>
    <row r="1669" spans="1:70" x14ac:dyDescent="0.25">
      <c r="A1669" t="s">
        <v>1669</v>
      </c>
      <c r="B1669">
        <v>84</v>
      </c>
      <c r="C1669" t="str">
        <f t="shared" si="861"/>
        <v>Adulto Mayor</v>
      </c>
      <c r="D1669" t="s">
        <v>1</v>
      </c>
      <c r="E1669">
        <v>35.700000000000003</v>
      </c>
      <c r="F1669" t="str">
        <f t="shared" si="862"/>
        <v>Obesidad II</v>
      </c>
      <c r="G1669">
        <v>1</v>
      </c>
      <c r="H1669" t="str">
        <f t="shared" si="863"/>
        <v>Tiene herencia</v>
      </c>
      <c r="I1669">
        <v>188</v>
      </c>
      <c r="J1669">
        <v>97</v>
      </c>
      <c r="K1669">
        <v>77</v>
      </c>
      <c r="L1669" t="str">
        <f t="shared" si="864"/>
        <v>Normal</v>
      </c>
      <c r="M1669">
        <v>31</v>
      </c>
      <c r="N1669" t="str">
        <f t="shared" si="865"/>
        <v>Reducida</v>
      </c>
      <c r="O1669">
        <v>4</v>
      </c>
      <c r="P1669" t="str">
        <f t="shared" si="866"/>
        <v>Incapacidad</v>
      </c>
      <c r="Q1669">
        <v>1</v>
      </c>
      <c r="R1669" t="str">
        <f t="shared" si="867"/>
        <v>Tiene cetoacidosis</v>
      </c>
      <c r="S1669">
        <v>0</v>
      </c>
      <c r="T1669" t="str">
        <f t="shared" si="868"/>
        <v>No tiene Insuficiencia</v>
      </c>
      <c r="U1669">
        <v>1</v>
      </c>
      <c r="V1669" t="str">
        <f t="shared" si="869"/>
        <v>Hipertenso</v>
      </c>
      <c r="W1669">
        <v>4.7</v>
      </c>
      <c r="X1669" t="str">
        <f t="shared" si="858"/>
        <v>Alto</v>
      </c>
      <c r="Y1669">
        <v>81</v>
      </c>
      <c r="Z1669" t="str">
        <f t="shared" si="859"/>
        <v>Elevado</v>
      </c>
      <c r="AA1669">
        <v>44</v>
      </c>
      <c r="AB1669" t="str">
        <f t="shared" si="870"/>
        <v>Funcion disminuida moderada</v>
      </c>
      <c r="AC1669">
        <v>2350</v>
      </c>
      <c r="AD1669" t="str">
        <f t="shared" si="871"/>
        <v>Proteinuria</v>
      </c>
      <c r="AE1669">
        <v>1880</v>
      </c>
      <c r="AF1669" t="str">
        <f t="shared" si="872"/>
        <v>Macroalbuminuria</v>
      </c>
      <c r="AG1669">
        <v>474</v>
      </c>
      <c r="AH1669" t="str">
        <f t="shared" si="873"/>
        <v>Oliguria</v>
      </c>
      <c r="AI1669">
        <v>1</v>
      </c>
      <c r="AJ1669" t="str">
        <f t="shared" si="874"/>
        <v>Diabetico</v>
      </c>
      <c r="AK1669">
        <v>161</v>
      </c>
      <c r="AL1669" t="str">
        <f t="shared" si="875"/>
        <v>Diabetes</v>
      </c>
      <c r="AM1669">
        <v>6.8</v>
      </c>
      <c r="AN1669" t="str">
        <f t="shared" si="876"/>
        <v>Diabetes</v>
      </c>
      <c r="AO1669">
        <v>201</v>
      </c>
      <c r="AP1669" t="str">
        <f t="shared" si="877"/>
        <v>Alto</v>
      </c>
      <c r="AQ1669">
        <v>207</v>
      </c>
      <c r="AR1669" t="str">
        <f t="shared" si="878"/>
        <v>Muy alto</v>
      </c>
      <c r="AS1669">
        <v>29</v>
      </c>
      <c r="AT1669" t="str">
        <f t="shared" si="879"/>
        <v>Bajo</v>
      </c>
      <c r="AU1669">
        <v>314</v>
      </c>
      <c r="AV1669" t="str">
        <f t="shared" si="880"/>
        <v>Alto</v>
      </c>
      <c r="AW1669">
        <v>135</v>
      </c>
      <c r="AX1669" t="str">
        <f t="shared" si="881"/>
        <v>Normal</v>
      </c>
      <c r="AY1669">
        <v>6.6</v>
      </c>
      <c r="AZ1669" t="str">
        <f t="shared" si="882"/>
        <v>Alto</v>
      </c>
      <c r="BA1669">
        <v>7.9</v>
      </c>
      <c r="BB1669" t="str">
        <f t="shared" si="860"/>
        <v>Baja</v>
      </c>
      <c r="BC1669">
        <v>8.3000000000000007</v>
      </c>
      <c r="BD1669" t="str">
        <f t="shared" si="883"/>
        <v>Bajo</v>
      </c>
      <c r="BE1669">
        <v>4.9000000000000004</v>
      </c>
      <c r="BF1669" t="str">
        <f t="shared" si="884"/>
        <v>Alto</v>
      </c>
      <c r="BG1669">
        <v>1</v>
      </c>
      <c r="BH1669" t="str">
        <f t="shared" si="885"/>
        <v>Toma ECA</v>
      </c>
      <c r="BI1669">
        <v>1</v>
      </c>
      <c r="BJ1669" t="str">
        <f t="shared" si="886"/>
        <v>Toma ARB</v>
      </c>
      <c r="BK1669">
        <v>0</v>
      </c>
      <c r="BL1669" t="str">
        <f t="shared" si="887"/>
        <v>No toma diureticos</v>
      </c>
      <c r="BM1669">
        <v>1</v>
      </c>
      <c r="BN1669" t="str">
        <f t="shared" si="888"/>
        <v>Toma estatinas</v>
      </c>
      <c r="BO1669">
        <v>1</v>
      </c>
      <c r="BP1669" t="str">
        <f t="shared" si="889"/>
        <v>Enfermedad renal</v>
      </c>
      <c r="BQ1669">
        <v>1</v>
      </c>
      <c r="BR1669" t="str">
        <f t="shared" si="890"/>
        <v>Enfermedad cardiovascular</v>
      </c>
    </row>
    <row r="1670" spans="1:70" x14ac:dyDescent="0.25">
      <c r="A1670" t="s">
        <v>1670</v>
      </c>
      <c r="B1670">
        <v>51</v>
      </c>
      <c r="C1670" t="str">
        <f t="shared" si="861"/>
        <v>Adulto</v>
      </c>
      <c r="D1670" t="s">
        <v>1</v>
      </c>
      <c r="E1670">
        <v>20.6</v>
      </c>
      <c r="F1670" t="str">
        <f t="shared" si="862"/>
        <v>Peso Normal</v>
      </c>
      <c r="G1670">
        <v>1</v>
      </c>
      <c r="H1670" t="str">
        <f t="shared" si="863"/>
        <v>Tiene herencia</v>
      </c>
      <c r="I1670">
        <v>116</v>
      </c>
      <c r="J1670">
        <v>73</v>
      </c>
      <c r="K1670">
        <v>64</v>
      </c>
      <c r="L1670" t="str">
        <f t="shared" si="864"/>
        <v>Normal</v>
      </c>
      <c r="M1670">
        <v>61</v>
      </c>
      <c r="N1670" t="str">
        <f t="shared" si="865"/>
        <v>Normal</v>
      </c>
      <c r="O1670">
        <v>1</v>
      </c>
      <c r="P1670" t="str">
        <f t="shared" si="866"/>
        <v>Sin limitaciones</v>
      </c>
      <c r="Q1670">
        <v>0</v>
      </c>
      <c r="R1670" t="str">
        <f t="shared" si="867"/>
        <v>No tiene cetoacidosis</v>
      </c>
      <c r="S1670">
        <v>0</v>
      </c>
      <c r="T1670" t="str">
        <f t="shared" si="868"/>
        <v>No tiene Insuficiencia</v>
      </c>
      <c r="U1670">
        <v>0</v>
      </c>
      <c r="V1670" t="str">
        <f t="shared" si="869"/>
        <v>Normotenso</v>
      </c>
      <c r="W1670">
        <v>1</v>
      </c>
      <c r="X1670" t="str">
        <f t="shared" si="858"/>
        <v>Normal</v>
      </c>
      <c r="Y1670">
        <v>22</v>
      </c>
      <c r="Z1670" t="str">
        <f t="shared" si="859"/>
        <v>Normal</v>
      </c>
      <c r="AA1670">
        <v>106</v>
      </c>
      <c r="AB1670" t="str">
        <f t="shared" si="870"/>
        <v>Normal</v>
      </c>
      <c r="AC1670">
        <v>29</v>
      </c>
      <c r="AD1670" t="str">
        <f t="shared" si="871"/>
        <v>Normal</v>
      </c>
      <c r="AE1670">
        <v>20</v>
      </c>
      <c r="AF1670" t="str">
        <f t="shared" si="872"/>
        <v>Normal</v>
      </c>
      <c r="AG1670">
        <v>1949</v>
      </c>
      <c r="AH1670" t="str">
        <f t="shared" si="873"/>
        <v>Poliuria</v>
      </c>
      <c r="AI1670">
        <v>1</v>
      </c>
      <c r="AJ1670" t="str">
        <f t="shared" si="874"/>
        <v>Diabetico</v>
      </c>
      <c r="AK1670">
        <v>101</v>
      </c>
      <c r="AL1670" t="str">
        <f t="shared" si="875"/>
        <v>Prediabetes</v>
      </c>
      <c r="AM1670">
        <v>6.1</v>
      </c>
      <c r="AN1670" t="str">
        <f t="shared" si="876"/>
        <v>Prediabetes</v>
      </c>
      <c r="AO1670">
        <v>166</v>
      </c>
      <c r="AP1670" t="str">
        <f t="shared" si="877"/>
        <v>Normal</v>
      </c>
      <c r="AQ1670">
        <v>97</v>
      </c>
      <c r="AR1670" t="str">
        <f t="shared" si="878"/>
        <v>Normal</v>
      </c>
      <c r="AS1670">
        <v>58</v>
      </c>
      <c r="AT1670" t="str">
        <f t="shared" si="879"/>
        <v>Bajo</v>
      </c>
      <c r="AU1670">
        <v>150</v>
      </c>
      <c r="AV1670" t="str">
        <f t="shared" si="880"/>
        <v>Normal</v>
      </c>
      <c r="AW1670">
        <v>144</v>
      </c>
      <c r="AX1670" t="str">
        <f t="shared" si="881"/>
        <v>Normal</v>
      </c>
      <c r="AY1670">
        <v>5</v>
      </c>
      <c r="AZ1670" t="str">
        <f t="shared" si="882"/>
        <v>Normal</v>
      </c>
      <c r="BA1670">
        <v>13</v>
      </c>
      <c r="BB1670" t="str">
        <f t="shared" si="860"/>
        <v>Baja</v>
      </c>
      <c r="BC1670">
        <v>8.9</v>
      </c>
      <c r="BD1670" t="str">
        <f t="shared" si="883"/>
        <v>Normal</v>
      </c>
      <c r="BE1670">
        <v>3.4</v>
      </c>
      <c r="BF1670" t="str">
        <f t="shared" si="884"/>
        <v>Normal</v>
      </c>
      <c r="BG1670">
        <v>0</v>
      </c>
      <c r="BH1670" t="str">
        <f t="shared" si="885"/>
        <v>No Toma ECA</v>
      </c>
      <c r="BI1670">
        <v>0</v>
      </c>
      <c r="BJ1670" t="str">
        <f t="shared" si="886"/>
        <v>No toma ARB</v>
      </c>
      <c r="BK1670">
        <v>0</v>
      </c>
      <c r="BL1670" t="str">
        <f t="shared" si="887"/>
        <v>No toma diureticos</v>
      </c>
      <c r="BM1670">
        <v>1</v>
      </c>
      <c r="BN1670" t="str">
        <f t="shared" si="888"/>
        <v>Toma estatinas</v>
      </c>
      <c r="BO1670">
        <v>0</v>
      </c>
      <c r="BP1670" t="str">
        <f t="shared" si="889"/>
        <v>Sano</v>
      </c>
      <c r="BQ1670">
        <v>0</v>
      </c>
      <c r="BR1670" t="str">
        <f t="shared" si="890"/>
        <v>Sano</v>
      </c>
    </row>
    <row r="1671" spans="1:70" x14ac:dyDescent="0.25">
      <c r="A1671" t="s">
        <v>1671</v>
      </c>
      <c r="B1671">
        <v>61</v>
      </c>
      <c r="C1671" t="str">
        <f t="shared" si="861"/>
        <v>Adulto Mayor</v>
      </c>
      <c r="D1671" t="s">
        <v>6</v>
      </c>
      <c r="E1671">
        <v>30</v>
      </c>
      <c r="F1671" t="str">
        <f t="shared" si="862"/>
        <v>Obesidad I</v>
      </c>
      <c r="G1671">
        <v>0</v>
      </c>
      <c r="H1671" t="str">
        <f t="shared" si="863"/>
        <v>No tiene herencia</v>
      </c>
      <c r="I1671">
        <v>114</v>
      </c>
      <c r="J1671">
        <v>84</v>
      </c>
      <c r="K1671">
        <v>85</v>
      </c>
      <c r="L1671" t="str">
        <f t="shared" si="864"/>
        <v>Normal</v>
      </c>
      <c r="M1671">
        <v>57</v>
      </c>
      <c r="N1671" t="str">
        <f t="shared" si="865"/>
        <v>Normal</v>
      </c>
      <c r="O1671">
        <v>2</v>
      </c>
      <c r="P1671" t="str">
        <f t="shared" si="866"/>
        <v>Ligera limitaciones</v>
      </c>
      <c r="Q1671">
        <v>0</v>
      </c>
      <c r="R1671" t="str">
        <f t="shared" si="867"/>
        <v>No tiene cetoacidosis</v>
      </c>
      <c r="S1671">
        <v>0</v>
      </c>
      <c r="T1671" t="str">
        <f t="shared" si="868"/>
        <v>No tiene Insuficiencia</v>
      </c>
      <c r="U1671">
        <v>0</v>
      </c>
      <c r="V1671" t="str">
        <f t="shared" si="869"/>
        <v>Normotenso</v>
      </c>
      <c r="W1671">
        <v>1.2</v>
      </c>
      <c r="X1671" t="str">
        <f t="shared" si="858"/>
        <v>Alto</v>
      </c>
      <c r="Y1671">
        <v>27</v>
      </c>
      <c r="Z1671" t="str">
        <f t="shared" si="859"/>
        <v>Normal</v>
      </c>
      <c r="AA1671">
        <v>87</v>
      </c>
      <c r="AB1671" t="str">
        <f t="shared" si="870"/>
        <v>Funcion disminuida</v>
      </c>
      <c r="AC1671">
        <v>18</v>
      </c>
      <c r="AD1671" t="str">
        <f t="shared" si="871"/>
        <v>Normal</v>
      </c>
      <c r="AE1671">
        <v>16</v>
      </c>
      <c r="AF1671" t="str">
        <f t="shared" si="872"/>
        <v>Normal</v>
      </c>
      <c r="AG1671">
        <v>1980</v>
      </c>
      <c r="AH1671" t="str">
        <f t="shared" si="873"/>
        <v>Poliuria</v>
      </c>
      <c r="AI1671">
        <v>1</v>
      </c>
      <c r="AJ1671" t="str">
        <f t="shared" si="874"/>
        <v>Diabetico</v>
      </c>
      <c r="AK1671">
        <v>116</v>
      </c>
      <c r="AL1671" t="str">
        <f t="shared" si="875"/>
        <v>Prediabetes</v>
      </c>
      <c r="AM1671">
        <v>5.5</v>
      </c>
      <c r="AN1671" t="str">
        <f t="shared" si="876"/>
        <v>Normal</v>
      </c>
      <c r="AO1671">
        <v>215</v>
      </c>
      <c r="AP1671" t="str">
        <f t="shared" si="877"/>
        <v>Alto</v>
      </c>
      <c r="AQ1671">
        <v>129</v>
      </c>
      <c r="AR1671" t="str">
        <f t="shared" si="878"/>
        <v>Casi normal</v>
      </c>
      <c r="AS1671">
        <v>52</v>
      </c>
      <c r="AT1671" t="str">
        <f t="shared" si="879"/>
        <v>Bajo</v>
      </c>
      <c r="AU1671">
        <v>81</v>
      </c>
      <c r="AV1671" t="str">
        <f t="shared" si="880"/>
        <v>Normal</v>
      </c>
      <c r="AW1671">
        <v>145</v>
      </c>
      <c r="AX1671" t="str">
        <f t="shared" si="881"/>
        <v>Normal</v>
      </c>
      <c r="AY1671">
        <v>4.4000000000000004</v>
      </c>
      <c r="AZ1671" t="str">
        <f t="shared" si="882"/>
        <v>Normal</v>
      </c>
      <c r="BA1671">
        <v>12.2</v>
      </c>
      <c r="BB1671" t="str">
        <f t="shared" si="860"/>
        <v>Normal</v>
      </c>
      <c r="BC1671">
        <v>9.4</v>
      </c>
      <c r="BD1671" t="str">
        <f t="shared" si="883"/>
        <v>Normal</v>
      </c>
      <c r="BE1671">
        <v>3.6</v>
      </c>
      <c r="BF1671" t="str">
        <f t="shared" si="884"/>
        <v>Normal</v>
      </c>
      <c r="BG1671">
        <v>0</v>
      </c>
      <c r="BH1671" t="str">
        <f t="shared" si="885"/>
        <v>No Toma ECA</v>
      </c>
      <c r="BI1671">
        <v>1</v>
      </c>
      <c r="BJ1671" t="str">
        <f t="shared" si="886"/>
        <v>Toma ARB</v>
      </c>
      <c r="BK1671">
        <v>0</v>
      </c>
      <c r="BL1671" t="str">
        <f t="shared" si="887"/>
        <v>No toma diureticos</v>
      </c>
      <c r="BM1671">
        <v>0</v>
      </c>
      <c r="BN1671" t="str">
        <f t="shared" si="888"/>
        <v>No toma estatinas</v>
      </c>
      <c r="BO1671">
        <v>0</v>
      </c>
      <c r="BP1671" t="str">
        <f t="shared" si="889"/>
        <v>Sano</v>
      </c>
      <c r="BQ1671">
        <v>1</v>
      </c>
      <c r="BR1671" t="str">
        <f t="shared" si="890"/>
        <v>Enfermedad cardiovascular</v>
      </c>
    </row>
    <row r="1672" spans="1:70" x14ac:dyDescent="0.25">
      <c r="A1672" t="s">
        <v>1672</v>
      </c>
      <c r="B1672">
        <v>75</v>
      </c>
      <c r="C1672" t="str">
        <f t="shared" si="861"/>
        <v>Adulto Mayor</v>
      </c>
      <c r="D1672" t="s">
        <v>6</v>
      </c>
      <c r="E1672">
        <v>31.1</v>
      </c>
      <c r="F1672" t="str">
        <f t="shared" si="862"/>
        <v>Obesidad I</v>
      </c>
      <c r="G1672">
        <v>0</v>
      </c>
      <c r="H1672" t="str">
        <f t="shared" si="863"/>
        <v>No tiene herencia</v>
      </c>
      <c r="I1672">
        <v>145</v>
      </c>
      <c r="J1672">
        <v>93</v>
      </c>
      <c r="K1672">
        <v>78</v>
      </c>
      <c r="L1672" t="str">
        <f t="shared" si="864"/>
        <v>Normal</v>
      </c>
      <c r="M1672">
        <v>37</v>
      </c>
      <c r="N1672" t="str">
        <f t="shared" si="865"/>
        <v>Reducida</v>
      </c>
      <c r="O1672">
        <v>2</v>
      </c>
      <c r="P1672" t="str">
        <f t="shared" si="866"/>
        <v>Ligera limitaciones</v>
      </c>
      <c r="Q1672">
        <v>1</v>
      </c>
      <c r="R1672" t="str">
        <f t="shared" si="867"/>
        <v>Tiene cetoacidosis</v>
      </c>
      <c r="S1672">
        <v>1</v>
      </c>
      <c r="T1672" t="str">
        <f t="shared" si="868"/>
        <v>Tiene Insuficiencia</v>
      </c>
      <c r="U1672">
        <v>1</v>
      </c>
      <c r="V1672" t="str">
        <f t="shared" si="869"/>
        <v>Hipertenso</v>
      </c>
      <c r="W1672">
        <v>3.8</v>
      </c>
      <c r="X1672" t="str">
        <f t="shared" si="858"/>
        <v>Alto</v>
      </c>
      <c r="Y1672">
        <v>47</v>
      </c>
      <c r="Z1672" t="str">
        <f t="shared" si="859"/>
        <v>Elevado</v>
      </c>
      <c r="AA1672">
        <v>50</v>
      </c>
      <c r="AB1672" t="str">
        <f t="shared" si="870"/>
        <v>Funcion disminuida moderada</v>
      </c>
      <c r="AC1672">
        <v>2636</v>
      </c>
      <c r="AD1672" t="str">
        <f t="shared" si="871"/>
        <v>Proteinuria</v>
      </c>
      <c r="AE1672">
        <v>2108</v>
      </c>
      <c r="AF1672" t="str">
        <f t="shared" si="872"/>
        <v>Macroalbuminuria</v>
      </c>
      <c r="AG1672">
        <v>378</v>
      </c>
      <c r="AH1672" t="str">
        <f t="shared" si="873"/>
        <v>Oliguria</v>
      </c>
      <c r="AI1672">
        <v>1</v>
      </c>
      <c r="AJ1672" t="str">
        <f t="shared" si="874"/>
        <v>Diabetico</v>
      </c>
      <c r="AK1672">
        <v>198</v>
      </c>
      <c r="AL1672" t="str">
        <f t="shared" si="875"/>
        <v>Diabetes</v>
      </c>
      <c r="AM1672">
        <v>7.5</v>
      </c>
      <c r="AN1672" t="str">
        <f t="shared" si="876"/>
        <v>Diabetes</v>
      </c>
      <c r="AO1672">
        <v>275</v>
      </c>
      <c r="AP1672" t="str">
        <f t="shared" si="877"/>
        <v>Riesgo</v>
      </c>
      <c r="AQ1672">
        <v>179</v>
      </c>
      <c r="AR1672" t="str">
        <f t="shared" si="878"/>
        <v>Alto</v>
      </c>
      <c r="AS1672">
        <v>31</v>
      </c>
      <c r="AT1672" t="str">
        <f t="shared" si="879"/>
        <v>Bajo</v>
      </c>
      <c r="AU1672">
        <v>378</v>
      </c>
      <c r="AV1672" t="str">
        <f t="shared" si="880"/>
        <v>Alto</v>
      </c>
      <c r="AW1672">
        <v>139</v>
      </c>
      <c r="AX1672" t="str">
        <f t="shared" si="881"/>
        <v>Normal</v>
      </c>
      <c r="AY1672">
        <v>6.2</v>
      </c>
      <c r="AZ1672" t="str">
        <f t="shared" si="882"/>
        <v>Alto</v>
      </c>
      <c r="BA1672">
        <v>10.6</v>
      </c>
      <c r="BB1672" t="str">
        <f t="shared" si="860"/>
        <v>Baja</v>
      </c>
      <c r="BC1672">
        <v>7.9</v>
      </c>
      <c r="BD1672" t="str">
        <f t="shared" si="883"/>
        <v>Bajo</v>
      </c>
      <c r="BE1672">
        <v>6.5</v>
      </c>
      <c r="BF1672" t="str">
        <f t="shared" si="884"/>
        <v>Alto</v>
      </c>
      <c r="BG1672">
        <v>1</v>
      </c>
      <c r="BH1672" t="str">
        <f t="shared" si="885"/>
        <v>Toma ECA</v>
      </c>
      <c r="BI1672">
        <v>1</v>
      </c>
      <c r="BJ1672" t="str">
        <f t="shared" si="886"/>
        <v>Toma ARB</v>
      </c>
      <c r="BK1672">
        <v>0</v>
      </c>
      <c r="BL1672" t="str">
        <f t="shared" si="887"/>
        <v>No toma diureticos</v>
      </c>
      <c r="BM1672">
        <v>1</v>
      </c>
      <c r="BN1672" t="str">
        <f t="shared" si="888"/>
        <v>Toma estatinas</v>
      </c>
      <c r="BO1672">
        <v>1</v>
      </c>
      <c r="BP1672" t="str">
        <f t="shared" si="889"/>
        <v>Enfermedad renal</v>
      </c>
      <c r="BQ1672">
        <v>1</v>
      </c>
      <c r="BR1672" t="str">
        <f t="shared" si="890"/>
        <v>Enfermedad cardiovascular</v>
      </c>
    </row>
    <row r="1673" spans="1:70" x14ac:dyDescent="0.25">
      <c r="A1673" t="s">
        <v>1673</v>
      </c>
      <c r="B1673">
        <v>48</v>
      </c>
      <c r="C1673" t="str">
        <f t="shared" si="861"/>
        <v>Adulto</v>
      </c>
      <c r="D1673" t="s">
        <v>6</v>
      </c>
      <c r="E1673">
        <v>20.9</v>
      </c>
      <c r="F1673" t="str">
        <f t="shared" si="862"/>
        <v>Peso Normal</v>
      </c>
      <c r="G1673">
        <v>0</v>
      </c>
      <c r="H1673" t="str">
        <f t="shared" si="863"/>
        <v>No tiene herencia</v>
      </c>
      <c r="I1673">
        <v>132</v>
      </c>
      <c r="J1673">
        <v>77</v>
      </c>
      <c r="K1673">
        <v>69</v>
      </c>
      <c r="L1673" t="str">
        <f t="shared" si="864"/>
        <v>Normal</v>
      </c>
      <c r="M1673">
        <v>64</v>
      </c>
      <c r="N1673" t="str">
        <f t="shared" si="865"/>
        <v>Normal</v>
      </c>
      <c r="O1673">
        <v>2</v>
      </c>
      <c r="P1673" t="str">
        <f t="shared" si="866"/>
        <v>Ligera limitaciones</v>
      </c>
      <c r="Q1673">
        <v>0</v>
      </c>
      <c r="R1673" t="str">
        <f t="shared" si="867"/>
        <v>No tiene cetoacidosis</v>
      </c>
      <c r="S1673">
        <v>0</v>
      </c>
      <c r="T1673" t="str">
        <f t="shared" si="868"/>
        <v>No tiene Insuficiencia</v>
      </c>
      <c r="U1673">
        <v>0</v>
      </c>
      <c r="V1673" t="str">
        <f t="shared" si="869"/>
        <v>Normotenso</v>
      </c>
      <c r="W1673">
        <v>0.7</v>
      </c>
      <c r="X1673" t="str">
        <f t="shared" si="858"/>
        <v>Normal</v>
      </c>
      <c r="Y1673">
        <v>40</v>
      </c>
      <c r="Z1673" t="str">
        <f t="shared" si="859"/>
        <v>Normal</v>
      </c>
      <c r="AA1673">
        <v>105</v>
      </c>
      <c r="AB1673" t="str">
        <f t="shared" si="870"/>
        <v>Normal</v>
      </c>
      <c r="AC1673">
        <v>12</v>
      </c>
      <c r="AD1673" t="str">
        <f t="shared" si="871"/>
        <v>Normal</v>
      </c>
      <c r="AE1673">
        <v>9</v>
      </c>
      <c r="AF1673" t="str">
        <f t="shared" si="872"/>
        <v>Normal</v>
      </c>
      <c r="AG1673">
        <v>1569</v>
      </c>
      <c r="AH1673" t="str">
        <f t="shared" si="873"/>
        <v>Poliuria</v>
      </c>
      <c r="AI1673">
        <v>0</v>
      </c>
      <c r="AJ1673" t="str">
        <f t="shared" si="874"/>
        <v>No Diabetico</v>
      </c>
      <c r="AK1673">
        <v>123</v>
      </c>
      <c r="AL1673" t="str">
        <f t="shared" si="875"/>
        <v>Prediabetes</v>
      </c>
      <c r="AM1673">
        <v>6.3</v>
      </c>
      <c r="AN1673" t="str">
        <f t="shared" si="876"/>
        <v>Prediabetes</v>
      </c>
      <c r="AO1673">
        <v>186</v>
      </c>
      <c r="AP1673" t="str">
        <f t="shared" si="877"/>
        <v>Normal</v>
      </c>
      <c r="AQ1673">
        <v>116</v>
      </c>
      <c r="AR1673" t="str">
        <f t="shared" si="878"/>
        <v>Casi normal</v>
      </c>
      <c r="AS1673">
        <v>53</v>
      </c>
      <c r="AT1673" t="str">
        <f t="shared" si="879"/>
        <v>Bajo</v>
      </c>
      <c r="AU1673">
        <v>83</v>
      </c>
      <c r="AV1673" t="str">
        <f t="shared" si="880"/>
        <v>Normal</v>
      </c>
      <c r="AW1673">
        <v>142</v>
      </c>
      <c r="AX1673" t="str">
        <f t="shared" si="881"/>
        <v>Normal</v>
      </c>
      <c r="AY1673">
        <v>4.8</v>
      </c>
      <c r="AZ1673" t="str">
        <f t="shared" si="882"/>
        <v>Normal</v>
      </c>
      <c r="BA1673">
        <v>13.3</v>
      </c>
      <c r="BB1673" t="str">
        <f t="shared" si="860"/>
        <v>Normal</v>
      </c>
      <c r="BC1673">
        <v>9.8000000000000007</v>
      </c>
      <c r="BD1673" t="str">
        <f t="shared" si="883"/>
        <v>Normal</v>
      </c>
      <c r="BE1673">
        <v>4.3</v>
      </c>
      <c r="BF1673" t="str">
        <f t="shared" si="884"/>
        <v>Normal</v>
      </c>
      <c r="BG1673">
        <v>0</v>
      </c>
      <c r="BH1673" t="str">
        <f t="shared" si="885"/>
        <v>No Toma ECA</v>
      </c>
      <c r="BI1673">
        <v>0</v>
      </c>
      <c r="BJ1673" t="str">
        <f t="shared" si="886"/>
        <v>No toma ARB</v>
      </c>
      <c r="BK1673">
        <v>0</v>
      </c>
      <c r="BL1673" t="str">
        <f t="shared" si="887"/>
        <v>No toma diureticos</v>
      </c>
      <c r="BM1673">
        <v>0</v>
      </c>
      <c r="BN1673" t="str">
        <f t="shared" si="888"/>
        <v>No toma estatinas</v>
      </c>
      <c r="BO1673">
        <v>0</v>
      </c>
      <c r="BP1673" t="str">
        <f t="shared" si="889"/>
        <v>Sano</v>
      </c>
      <c r="BQ1673">
        <v>0</v>
      </c>
      <c r="BR1673" t="str">
        <f t="shared" si="890"/>
        <v>Sano</v>
      </c>
    </row>
    <row r="1674" spans="1:70" x14ac:dyDescent="0.25">
      <c r="A1674" t="s">
        <v>1674</v>
      </c>
      <c r="B1674">
        <v>57</v>
      </c>
      <c r="C1674" t="str">
        <f t="shared" si="861"/>
        <v>Adulto</v>
      </c>
      <c r="D1674" t="s">
        <v>6</v>
      </c>
      <c r="E1674">
        <v>32.700000000000003</v>
      </c>
      <c r="F1674" t="str">
        <f t="shared" si="862"/>
        <v>Obesidad I</v>
      </c>
      <c r="G1674">
        <v>1</v>
      </c>
      <c r="H1674" t="str">
        <f t="shared" si="863"/>
        <v>Tiene herencia</v>
      </c>
      <c r="I1674">
        <v>148</v>
      </c>
      <c r="J1674">
        <v>107</v>
      </c>
      <c r="K1674">
        <v>90</v>
      </c>
      <c r="L1674" t="str">
        <f t="shared" si="864"/>
        <v>Normal</v>
      </c>
      <c r="M1674">
        <v>43</v>
      </c>
      <c r="N1674" t="str">
        <f t="shared" si="865"/>
        <v>Intermedia</v>
      </c>
      <c r="O1674">
        <v>3</v>
      </c>
      <c r="P1674" t="str">
        <f t="shared" si="866"/>
        <v>Limitacion marcada</v>
      </c>
      <c r="Q1674">
        <v>1</v>
      </c>
      <c r="R1674" t="str">
        <f t="shared" si="867"/>
        <v>Tiene cetoacidosis</v>
      </c>
      <c r="S1674">
        <v>0</v>
      </c>
      <c r="T1674" t="str">
        <f t="shared" si="868"/>
        <v>No tiene Insuficiencia</v>
      </c>
      <c r="U1674">
        <v>1</v>
      </c>
      <c r="V1674" t="str">
        <f t="shared" si="869"/>
        <v>Hipertenso</v>
      </c>
      <c r="W1674">
        <v>2.9</v>
      </c>
      <c r="X1674" t="str">
        <f t="shared" si="858"/>
        <v>Alto</v>
      </c>
      <c r="Y1674">
        <v>98</v>
      </c>
      <c r="Z1674" t="str">
        <f t="shared" si="859"/>
        <v>Elevado</v>
      </c>
      <c r="AA1674">
        <v>53</v>
      </c>
      <c r="AB1674" t="str">
        <f t="shared" si="870"/>
        <v>Funcion disminuida moderada</v>
      </c>
      <c r="AC1674">
        <v>601</v>
      </c>
      <c r="AD1674" t="str">
        <f t="shared" si="871"/>
        <v>Proteinuria</v>
      </c>
      <c r="AE1674">
        <v>480</v>
      </c>
      <c r="AF1674" t="str">
        <f t="shared" si="872"/>
        <v>Macroalbuminuria</v>
      </c>
      <c r="AG1674">
        <v>789</v>
      </c>
      <c r="AH1674" t="str">
        <f t="shared" si="873"/>
        <v>Poliuria</v>
      </c>
      <c r="AI1674">
        <v>1</v>
      </c>
      <c r="AJ1674" t="str">
        <f t="shared" si="874"/>
        <v>Diabetico</v>
      </c>
      <c r="AK1674">
        <v>157</v>
      </c>
      <c r="AL1674" t="str">
        <f t="shared" si="875"/>
        <v>Diabetes</v>
      </c>
      <c r="AM1674">
        <v>10.9</v>
      </c>
      <c r="AN1674" t="str">
        <f t="shared" si="876"/>
        <v>Diabetes</v>
      </c>
      <c r="AO1674">
        <v>204</v>
      </c>
      <c r="AP1674" t="str">
        <f t="shared" si="877"/>
        <v>Alto</v>
      </c>
      <c r="AQ1674">
        <v>187</v>
      </c>
      <c r="AR1674" t="str">
        <f t="shared" si="878"/>
        <v>Alto</v>
      </c>
      <c r="AS1674">
        <v>29</v>
      </c>
      <c r="AT1674" t="str">
        <f t="shared" si="879"/>
        <v>Bajo</v>
      </c>
      <c r="AU1674">
        <v>414</v>
      </c>
      <c r="AV1674" t="str">
        <f t="shared" si="880"/>
        <v>Alto</v>
      </c>
      <c r="AW1674">
        <v>133</v>
      </c>
      <c r="AX1674" t="str">
        <f t="shared" si="881"/>
        <v>Bajo</v>
      </c>
      <c r="AY1674">
        <v>6.7</v>
      </c>
      <c r="AZ1674" t="str">
        <f t="shared" si="882"/>
        <v>Alto</v>
      </c>
      <c r="BA1674">
        <v>7.2</v>
      </c>
      <c r="BB1674" t="str">
        <f t="shared" si="860"/>
        <v>Baja</v>
      </c>
      <c r="BC1674">
        <v>7.9</v>
      </c>
      <c r="BD1674" t="str">
        <f t="shared" si="883"/>
        <v>Bajo</v>
      </c>
      <c r="BE1674">
        <v>7.2</v>
      </c>
      <c r="BF1674" t="str">
        <f t="shared" si="884"/>
        <v>Alto</v>
      </c>
      <c r="BG1674">
        <v>0</v>
      </c>
      <c r="BH1674" t="str">
        <f t="shared" si="885"/>
        <v>No Toma ECA</v>
      </c>
      <c r="BI1674">
        <v>0</v>
      </c>
      <c r="BJ1674" t="str">
        <f t="shared" si="886"/>
        <v>No toma ARB</v>
      </c>
      <c r="BK1674">
        <v>1</v>
      </c>
      <c r="BL1674" t="str">
        <f t="shared" si="887"/>
        <v>Toma diureticos</v>
      </c>
      <c r="BM1674">
        <v>1</v>
      </c>
      <c r="BN1674" t="str">
        <f t="shared" si="888"/>
        <v>Toma estatinas</v>
      </c>
      <c r="BO1674">
        <v>1</v>
      </c>
      <c r="BP1674" t="str">
        <f t="shared" si="889"/>
        <v>Enfermedad renal</v>
      </c>
      <c r="BQ1674">
        <v>0</v>
      </c>
      <c r="BR1674" t="str">
        <f t="shared" si="890"/>
        <v>Sano</v>
      </c>
    </row>
    <row r="1675" spans="1:70" x14ac:dyDescent="0.25">
      <c r="A1675" t="s">
        <v>1675</v>
      </c>
      <c r="B1675">
        <v>48</v>
      </c>
      <c r="C1675" t="str">
        <f t="shared" si="861"/>
        <v>Adulto</v>
      </c>
      <c r="D1675" t="s">
        <v>6</v>
      </c>
      <c r="E1675">
        <v>25.9</v>
      </c>
      <c r="F1675" t="str">
        <f t="shared" si="862"/>
        <v>Sobrepeso</v>
      </c>
      <c r="G1675">
        <v>1</v>
      </c>
      <c r="H1675" t="str">
        <f t="shared" si="863"/>
        <v>Tiene herencia</v>
      </c>
      <c r="I1675">
        <v>101</v>
      </c>
      <c r="J1675">
        <v>82</v>
      </c>
      <c r="K1675">
        <v>87</v>
      </c>
      <c r="L1675" t="str">
        <f t="shared" si="864"/>
        <v>Normal</v>
      </c>
      <c r="M1675">
        <v>56</v>
      </c>
      <c r="N1675" t="str">
        <f t="shared" si="865"/>
        <v>Normal</v>
      </c>
      <c r="O1675">
        <v>2</v>
      </c>
      <c r="P1675" t="str">
        <f t="shared" si="866"/>
        <v>Ligera limitaciones</v>
      </c>
      <c r="Q1675">
        <v>0</v>
      </c>
      <c r="R1675" t="str">
        <f t="shared" si="867"/>
        <v>No tiene cetoacidosis</v>
      </c>
      <c r="S1675">
        <v>0</v>
      </c>
      <c r="T1675" t="str">
        <f t="shared" si="868"/>
        <v>No tiene Insuficiencia</v>
      </c>
      <c r="U1675">
        <v>0</v>
      </c>
      <c r="V1675" t="str">
        <f t="shared" si="869"/>
        <v>Normotenso</v>
      </c>
      <c r="W1675">
        <v>1.1000000000000001</v>
      </c>
      <c r="X1675" t="str">
        <f t="shared" si="858"/>
        <v>Alto</v>
      </c>
      <c r="Y1675">
        <v>38</v>
      </c>
      <c r="Z1675" t="str">
        <f t="shared" si="859"/>
        <v>Normal</v>
      </c>
      <c r="AA1675">
        <v>87</v>
      </c>
      <c r="AB1675" t="str">
        <f t="shared" si="870"/>
        <v>Funcion disminuida</v>
      </c>
      <c r="AC1675">
        <v>29</v>
      </c>
      <c r="AD1675" t="str">
        <f t="shared" si="871"/>
        <v>Normal</v>
      </c>
      <c r="AE1675">
        <v>20</v>
      </c>
      <c r="AF1675" t="str">
        <f t="shared" si="872"/>
        <v>Normal</v>
      </c>
      <c r="AG1675">
        <v>1294</v>
      </c>
      <c r="AH1675" t="str">
        <f t="shared" si="873"/>
        <v>Poliuria</v>
      </c>
      <c r="AI1675">
        <v>0</v>
      </c>
      <c r="AJ1675" t="str">
        <f t="shared" si="874"/>
        <v>No Diabetico</v>
      </c>
      <c r="AK1675">
        <v>98</v>
      </c>
      <c r="AL1675" t="str">
        <f t="shared" si="875"/>
        <v>Normal</v>
      </c>
      <c r="AM1675">
        <v>5.8</v>
      </c>
      <c r="AN1675" t="str">
        <f t="shared" si="876"/>
        <v>Prediabetes</v>
      </c>
      <c r="AO1675">
        <v>162</v>
      </c>
      <c r="AP1675" t="str">
        <f t="shared" si="877"/>
        <v>Normal</v>
      </c>
      <c r="AQ1675">
        <v>80</v>
      </c>
      <c r="AR1675" t="str">
        <f t="shared" si="878"/>
        <v>Normal</v>
      </c>
      <c r="AS1675">
        <v>70</v>
      </c>
      <c r="AT1675" t="str">
        <f t="shared" si="879"/>
        <v>Normal</v>
      </c>
      <c r="AU1675">
        <v>150</v>
      </c>
      <c r="AV1675" t="str">
        <f t="shared" si="880"/>
        <v>Normal</v>
      </c>
      <c r="AW1675">
        <v>143</v>
      </c>
      <c r="AX1675" t="str">
        <f t="shared" si="881"/>
        <v>Normal</v>
      </c>
      <c r="AY1675">
        <v>3.6</v>
      </c>
      <c r="AZ1675" t="str">
        <f t="shared" si="882"/>
        <v>Normal</v>
      </c>
      <c r="BA1675">
        <v>13.5</v>
      </c>
      <c r="BB1675" t="str">
        <f t="shared" si="860"/>
        <v>Normal</v>
      </c>
      <c r="BC1675">
        <v>9.6</v>
      </c>
      <c r="BD1675" t="str">
        <f t="shared" si="883"/>
        <v>Normal</v>
      </c>
      <c r="BE1675">
        <v>3.5</v>
      </c>
      <c r="BF1675" t="str">
        <f t="shared" si="884"/>
        <v>Normal</v>
      </c>
      <c r="BG1675">
        <v>0</v>
      </c>
      <c r="BH1675" t="str">
        <f t="shared" si="885"/>
        <v>No Toma ECA</v>
      </c>
      <c r="BI1675">
        <v>1</v>
      </c>
      <c r="BJ1675" t="str">
        <f t="shared" si="886"/>
        <v>Toma ARB</v>
      </c>
      <c r="BK1675">
        <v>0</v>
      </c>
      <c r="BL1675" t="str">
        <f t="shared" si="887"/>
        <v>No toma diureticos</v>
      </c>
      <c r="BM1675">
        <v>1</v>
      </c>
      <c r="BN1675" t="str">
        <f t="shared" si="888"/>
        <v>Toma estatinas</v>
      </c>
      <c r="BO1675">
        <v>0</v>
      </c>
      <c r="BP1675" t="str">
        <f t="shared" si="889"/>
        <v>Sano</v>
      </c>
      <c r="BQ1675">
        <v>1</v>
      </c>
      <c r="BR1675" t="str">
        <f t="shared" si="890"/>
        <v>Enfermedad cardiovascular</v>
      </c>
    </row>
    <row r="1676" spans="1:70" x14ac:dyDescent="0.25">
      <c r="A1676" t="s">
        <v>1676</v>
      </c>
      <c r="B1676">
        <v>81</v>
      </c>
      <c r="C1676" t="str">
        <f t="shared" si="861"/>
        <v>Adulto Mayor</v>
      </c>
      <c r="D1676" t="s">
        <v>6</v>
      </c>
      <c r="E1676">
        <v>34.9</v>
      </c>
      <c r="F1676" t="str">
        <f t="shared" si="862"/>
        <v>Obesidad I</v>
      </c>
      <c r="G1676">
        <v>1</v>
      </c>
      <c r="H1676" t="str">
        <f t="shared" si="863"/>
        <v>Tiene herencia</v>
      </c>
      <c r="I1676">
        <v>157</v>
      </c>
      <c r="J1676">
        <v>97</v>
      </c>
      <c r="K1676">
        <v>82</v>
      </c>
      <c r="L1676" t="str">
        <f t="shared" si="864"/>
        <v>Normal</v>
      </c>
      <c r="M1676">
        <v>35</v>
      </c>
      <c r="N1676" t="str">
        <f t="shared" si="865"/>
        <v>Reducida</v>
      </c>
      <c r="O1676">
        <v>3</v>
      </c>
      <c r="P1676" t="str">
        <f t="shared" si="866"/>
        <v>Limitacion marcada</v>
      </c>
      <c r="Q1676">
        <v>1</v>
      </c>
      <c r="R1676" t="str">
        <f t="shared" si="867"/>
        <v>Tiene cetoacidosis</v>
      </c>
      <c r="S1676">
        <v>1</v>
      </c>
      <c r="T1676" t="str">
        <f t="shared" si="868"/>
        <v>Tiene Insuficiencia</v>
      </c>
      <c r="U1676">
        <v>1</v>
      </c>
      <c r="V1676" t="str">
        <f t="shared" si="869"/>
        <v>Hipertenso</v>
      </c>
      <c r="W1676">
        <v>4.8</v>
      </c>
      <c r="X1676" t="str">
        <f t="shared" si="858"/>
        <v>Alto</v>
      </c>
      <c r="Y1676">
        <v>94</v>
      </c>
      <c r="Z1676" t="str">
        <f t="shared" si="859"/>
        <v>Elevado</v>
      </c>
      <c r="AA1676">
        <v>27</v>
      </c>
      <c r="AB1676" t="str">
        <f t="shared" si="870"/>
        <v>Dismucion grave</v>
      </c>
      <c r="AC1676">
        <v>1976</v>
      </c>
      <c r="AD1676" t="str">
        <f t="shared" si="871"/>
        <v>Proteinuria</v>
      </c>
      <c r="AE1676">
        <v>1383</v>
      </c>
      <c r="AF1676" t="str">
        <f t="shared" si="872"/>
        <v>Macroalbuminuria</v>
      </c>
      <c r="AG1676">
        <v>460</v>
      </c>
      <c r="AH1676" t="str">
        <f t="shared" si="873"/>
        <v>Oliguria</v>
      </c>
      <c r="AI1676">
        <v>0</v>
      </c>
      <c r="AJ1676" t="str">
        <f t="shared" si="874"/>
        <v>No Diabetico</v>
      </c>
      <c r="AK1676">
        <v>157</v>
      </c>
      <c r="AL1676" t="str">
        <f t="shared" si="875"/>
        <v>Diabetes</v>
      </c>
      <c r="AM1676">
        <v>9.6</v>
      </c>
      <c r="AN1676" t="str">
        <f t="shared" si="876"/>
        <v>Diabetes</v>
      </c>
      <c r="AO1676">
        <v>244</v>
      </c>
      <c r="AP1676" t="str">
        <f t="shared" si="877"/>
        <v>Riesgo</v>
      </c>
      <c r="AQ1676">
        <v>188</v>
      </c>
      <c r="AR1676" t="str">
        <f t="shared" si="878"/>
        <v>Alto</v>
      </c>
      <c r="AS1676">
        <v>26</v>
      </c>
      <c r="AT1676" t="str">
        <f t="shared" si="879"/>
        <v>Bajo</v>
      </c>
      <c r="AU1676">
        <v>420</v>
      </c>
      <c r="AV1676" t="str">
        <f t="shared" si="880"/>
        <v>Alto</v>
      </c>
      <c r="AW1676">
        <v>125</v>
      </c>
      <c r="AX1676" t="str">
        <f t="shared" si="881"/>
        <v>Bajo</v>
      </c>
      <c r="AY1676">
        <v>5.5</v>
      </c>
      <c r="AZ1676" t="str">
        <f t="shared" si="882"/>
        <v>Alto</v>
      </c>
      <c r="BA1676">
        <v>9.9</v>
      </c>
      <c r="BB1676" t="str">
        <f t="shared" si="860"/>
        <v>Baja</v>
      </c>
      <c r="BC1676">
        <v>8.6</v>
      </c>
      <c r="BD1676" t="str">
        <f t="shared" si="883"/>
        <v>Normal</v>
      </c>
      <c r="BE1676">
        <v>5</v>
      </c>
      <c r="BF1676" t="str">
        <f t="shared" si="884"/>
        <v>Alto</v>
      </c>
      <c r="BG1676">
        <v>0</v>
      </c>
      <c r="BH1676" t="str">
        <f t="shared" si="885"/>
        <v>No Toma ECA</v>
      </c>
      <c r="BI1676">
        <v>0</v>
      </c>
      <c r="BJ1676" t="str">
        <f t="shared" si="886"/>
        <v>No toma ARB</v>
      </c>
      <c r="BK1676">
        <v>1</v>
      </c>
      <c r="BL1676" t="str">
        <f t="shared" si="887"/>
        <v>Toma diureticos</v>
      </c>
      <c r="BM1676">
        <v>1</v>
      </c>
      <c r="BN1676" t="str">
        <f t="shared" si="888"/>
        <v>Toma estatinas</v>
      </c>
      <c r="BO1676">
        <v>1</v>
      </c>
      <c r="BP1676" t="str">
        <f t="shared" si="889"/>
        <v>Enfermedad renal</v>
      </c>
      <c r="BQ1676">
        <v>0</v>
      </c>
      <c r="BR1676" t="str">
        <f t="shared" si="890"/>
        <v>Sano</v>
      </c>
    </row>
    <row r="1677" spans="1:70" x14ac:dyDescent="0.25">
      <c r="A1677" t="s">
        <v>1677</v>
      </c>
      <c r="B1677">
        <v>70</v>
      </c>
      <c r="C1677" t="str">
        <f t="shared" si="861"/>
        <v>Adulto Mayor</v>
      </c>
      <c r="D1677" t="s">
        <v>6</v>
      </c>
      <c r="E1677">
        <v>35.9</v>
      </c>
      <c r="F1677" t="str">
        <f t="shared" si="862"/>
        <v>Obesidad II</v>
      </c>
      <c r="G1677">
        <v>0</v>
      </c>
      <c r="H1677" t="str">
        <f t="shared" si="863"/>
        <v>No tiene herencia</v>
      </c>
      <c r="I1677">
        <v>140</v>
      </c>
      <c r="J1677">
        <v>91</v>
      </c>
      <c r="K1677">
        <v>97</v>
      </c>
      <c r="L1677" t="str">
        <f t="shared" si="864"/>
        <v>Normal</v>
      </c>
      <c r="M1677">
        <v>45</v>
      </c>
      <c r="N1677" t="str">
        <f t="shared" si="865"/>
        <v>Intermedia</v>
      </c>
      <c r="O1677">
        <v>2</v>
      </c>
      <c r="P1677" t="str">
        <f t="shared" si="866"/>
        <v>Ligera limitaciones</v>
      </c>
      <c r="Q1677">
        <v>1</v>
      </c>
      <c r="R1677" t="str">
        <f t="shared" si="867"/>
        <v>Tiene cetoacidosis</v>
      </c>
      <c r="S1677">
        <v>1</v>
      </c>
      <c r="T1677" t="str">
        <f t="shared" si="868"/>
        <v>Tiene Insuficiencia</v>
      </c>
      <c r="U1677">
        <v>1</v>
      </c>
      <c r="V1677" t="str">
        <f t="shared" si="869"/>
        <v>Hipertenso</v>
      </c>
      <c r="W1677">
        <v>4.4000000000000004</v>
      </c>
      <c r="X1677" t="str">
        <f t="shared" si="858"/>
        <v>Alto</v>
      </c>
      <c r="Y1677">
        <v>78</v>
      </c>
      <c r="Z1677" t="str">
        <f t="shared" si="859"/>
        <v>Elevado</v>
      </c>
      <c r="AA1677">
        <v>18</v>
      </c>
      <c r="AB1677" t="str">
        <f t="shared" si="870"/>
        <v>Dismucion grave</v>
      </c>
      <c r="AC1677">
        <v>1052</v>
      </c>
      <c r="AD1677" t="str">
        <f t="shared" si="871"/>
        <v>Proteinuria</v>
      </c>
      <c r="AE1677">
        <v>736</v>
      </c>
      <c r="AF1677" t="str">
        <f t="shared" si="872"/>
        <v>Macroalbuminuria</v>
      </c>
      <c r="AG1677">
        <v>304</v>
      </c>
      <c r="AH1677" t="str">
        <f t="shared" si="873"/>
        <v>Oliguria</v>
      </c>
      <c r="AI1677">
        <v>0</v>
      </c>
      <c r="AJ1677" t="str">
        <f t="shared" si="874"/>
        <v>No Diabetico</v>
      </c>
      <c r="AK1677">
        <v>208</v>
      </c>
      <c r="AL1677" t="str">
        <f t="shared" si="875"/>
        <v>Diabetes</v>
      </c>
      <c r="AM1677">
        <v>7.3</v>
      </c>
      <c r="AN1677" t="str">
        <f t="shared" si="876"/>
        <v>Diabetes</v>
      </c>
      <c r="AO1677">
        <v>268</v>
      </c>
      <c r="AP1677" t="str">
        <f t="shared" si="877"/>
        <v>Riesgo</v>
      </c>
      <c r="AQ1677">
        <v>183</v>
      </c>
      <c r="AR1677" t="str">
        <f t="shared" si="878"/>
        <v>Alto</v>
      </c>
      <c r="AS1677">
        <v>30</v>
      </c>
      <c r="AT1677" t="str">
        <f t="shared" si="879"/>
        <v>Bajo</v>
      </c>
      <c r="AU1677">
        <v>240</v>
      </c>
      <c r="AV1677" t="str">
        <f t="shared" si="880"/>
        <v>Alto</v>
      </c>
      <c r="AW1677">
        <v>139</v>
      </c>
      <c r="AX1677" t="str">
        <f t="shared" si="881"/>
        <v>Normal</v>
      </c>
      <c r="AY1677">
        <v>6.7</v>
      </c>
      <c r="AZ1677" t="str">
        <f t="shared" si="882"/>
        <v>Alto</v>
      </c>
      <c r="BA1677">
        <v>9.3000000000000007</v>
      </c>
      <c r="BB1677" t="str">
        <f t="shared" si="860"/>
        <v>Baja</v>
      </c>
      <c r="BC1677">
        <v>8.1</v>
      </c>
      <c r="BD1677" t="str">
        <f t="shared" si="883"/>
        <v>Bajo</v>
      </c>
      <c r="BE1677">
        <v>7.5</v>
      </c>
      <c r="BF1677" t="str">
        <f t="shared" si="884"/>
        <v>Alto</v>
      </c>
      <c r="BG1677">
        <v>1</v>
      </c>
      <c r="BH1677" t="str">
        <f t="shared" si="885"/>
        <v>Toma ECA</v>
      </c>
      <c r="BI1677">
        <v>0</v>
      </c>
      <c r="BJ1677" t="str">
        <f t="shared" si="886"/>
        <v>No toma ARB</v>
      </c>
      <c r="BK1677">
        <v>1</v>
      </c>
      <c r="BL1677" t="str">
        <f t="shared" si="887"/>
        <v>Toma diureticos</v>
      </c>
      <c r="BM1677">
        <v>0</v>
      </c>
      <c r="BN1677" t="str">
        <f t="shared" si="888"/>
        <v>No toma estatinas</v>
      </c>
      <c r="BO1677">
        <v>1</v>
      </c>
      <c r="BP1677" t="str">
        <f t="shared" si="889"/>
        <v>Enfermedad renal</v>
      </c>
      <c r="BQ1677">
        <v>1</v>
      </c>
      <c r="BR1677" t="str">
        <f t="shared" si="890"/>
        <v>Enfermedad cardiovascular</v>
      </c>
    </row>
    <row r="1678" spans="1:70" x14ac:dyDescent="0.25">
      <c r="A1678" t="s">
        <v>1678</v>
      </c>
      <c r="B1678">
        <v>52</v>
      </c>
      <c r="C1678" t="str">
        <f t="shared" si="861"/>
        <v>Adulto</v>
      </c>
      <c r="D1678" t="s">
        <v>6</v>
      </c>
      <c r="E1678">
        <v>20.8</v>
      </c>
      <c r="F1678" t="str">
        <f t="shared" si="862"/>
        <v>Peso Normal</v>
      </c>
      <c r="G1678">
        <v>0</v>
      </c>
      <c r="H1678" t="str">
        <f t="shared" si="863"/>
        <v>No tiene herencia</v>
      </c>
      <c r="I1678">
        <v>106</v>
      </c>
      <c r="J1678">
        <v>81</v>
      </c>
      <c r="K1678">
        <v>74</v>
      </c>
      <c r="L1678" t="str">
        <f t="shared" si="864"/>
        <v>Normal</v>
      </c>
      <c r="M1678">
        <v>69</v>
      </c>
      <c r="N1678" t="str">
        <f t="shared" si="865"/>
        <v>Normal</v>
      </c>
      <c r="O1678">
        <v>2</v>
      </c>
      <c r="P1678" t="str">
        <f t="shared" si="866"/>
        <v>Ligera limitaciones</v>
      </c>
      <c r="Q1678">
        <v>0</v>
      </c>
      <c r="R1678" t="str">
        <f t="shared" si="867"/>
        <v>No tiene cetoacidosis</v>
      </c>
      <c r="S1678">
        <v>0</v>
      </c>
      <c r="T1678" t="str">
        <f t="shared" si="868"/>
        <v>No tiene Insuficiencia</v>
      </c>
      <c r="U1678">
        <v>1</v>
      </c>
      <c r="V1678" t="str">
        <f t="shared" si="869"/>
        <v>Hipertenso</v>
      </c>
      <c r="W1678">
        <v>1.1000000000000001</v>
      </c>
      <c r="X1678" t="str">
        <f t="shared" si="858"/>
        <v>Alto</v>
      </c>
      <c r="Y1678">
        <v>21</v>
      </c>
      <c r="Z1678" t="str">
        <f t="shared" si="859"/>
        <v>Normal</v>
      </c>
      <c r="AA1678">
        <v>74</v>
      </c>
      <c r="AB1678" t="str">
        <f t="shared" si="870"/>
        <v>Funcion disminuida</v>
      </c>
      <c r="AC1678">
        <v>27</v>
      </c>
      <c r="AD1678" t="str">
        <f t="shared" si="871"/>
        <v>Normal</v>
      </c>
      <c r="AE1678">
        <v>21</v>
      </c>
      <c r="AF1678" t="str">
        <f t="shared" si="872"/>
        <v>Normal</v>
      </c>
      <c r="AG1678">
        <v>1918</v>
      </c>
      <c r="AH1678" t="str">
        <f t="shared" si="873"/>
        <v>Poliuria</v>
      </c>
      <c r="AI1678">
        <v>0</v>
      </c>
      <c r="AJ1678" t="str">
        <f t="shared" si="874"/>
        <v>No Diabetico</v>
      </c>
      <c r="AK1678">
        <v>106</v>
      </c>
      <c r="AL1678" t="str">
        <f t="shared" si="875"/>
        <v>Prediabetes</v>
      </c>
      <c r="AM1678">
        <v>5.0999999999999996</v>
      </c>
      <c r="AN1678" t="str">
        <f t="shared" si="876"/>
        <v>Normal</v>
      </c>
      <c r="AO1678">
        <v>159</v>
      </c>
      <c r="AP1678" t="str">
        <f t="shared" si="877"/>
        <v>Normal</v>
      </c>
      <c r="AQ1678">
        <v>130</v>
      </c>
      <c r="AR1678" t="str">
        <f t="shared" si="878"/>
        <v>Limite alto</v>
      </c>
      <c r="AS1678">
        <v>49</v>
      </c>
      <c r="AT1678" t="str">
        <f t="shared" si="879"/>
        <v>Bajo</v>
      </c>
      <c r="AU1678">
        <v>150</v>
      </c>
      <c r="AV1678" t="str">
        <f t="shared" si="880"/>
        <v>Normal</v>
      </c>
      <c r="AW1678">
        <v>142</v>
      </c>
      <c r="AX1678" t="str">
        <f t="shared" si="881"/>
        <v>Normal</v>
      </c>
      <c r="AY1678">
        <v>4</v>
      </c>
      <c r="AZ1678" t="str">
        <f t="shared" si="882"/>
        <v>Normal</v>
      </c>
      <c r="BA1678">
        <v>13.8</v>
      </c>
      <c r="BB1678" t="str">
        <f t="shared" si="860"/>
        <v>Normal</v>
      </c>
      <c r="BC1678">
        <v>9.8000000000000007</v>
      </c>
      <c r="BD1678" t="str">
        <f t="shared" si="883"/>
        <v>Normal</v>
      </c>
      <c r="BE1678">
        <v>4.3</v>
      </c>
      <c r="BF1678" t="str">
        <f t="shared" si="884"/>
        <v>Normal</v>
      </c>
      <c r="BG1678">
        <v>0</v>
      </c>
      <c r="BH1678" t="str">
        <f t="shared" si="885"/>
        <v>No Toma ECA</v>
      </c>
      <c r="BI1678">
        <v>0</v>
      </c>
      <c r="BJ1678" t="str">
        <f t="shared" si="886"/>
        <v>No toma ARB</v>
      </c>
      <c r="BK1678">
        <v>0</v>
      </c>
      <c r="BL1678" t="str">
        <f t="shared" si="887"/>
        <v>No toma diureticos</v>
      </c>
      <c r="BM1678">
        <v>1</v>
      </c>
      <c r="BN1678" t="str">
        <f t="shared" si="888"/>
        <v>Toma estatinas</v>
      </c>
      <c r="BO1678">
        <v>0</v>
      </c>
      <c r="BP1678" t="str">
        <f t="shared" si="889"/>
        <v>Sano</v>
      </c>
      <c r="BQ1678">
        <v>0</v>
      </c>
      <c r="BR1678" t="str">
        <f t="shared" si="890"/>
        <v>Sano</v>
      </c>
    </row>
    <row r="1679" spans="1:70" x14ac:dyDescent="0.25">
      <c r="A1679" t="s">
        <v>1679</v>
      </c>
      <c r="B1679">
        <v>64</v>
      </c>
      <c r="C1679" t="str">
        <f t="shared" si="861"/>
        <v>Adulto Mayor</v>
      </c>
      <c r="D1679" t="s">
        <v>1</v>
      </c>
      <c r="E1679">
        <v>39.6</v>
      </c>
      <c r="F1679" t="str">
        <f t="shared" si="862"/>
        <v>Obesidad II</v>
      </c>
      <c r="G1679">
        <v>1</v>
      </c>
      <c r="H1679" t="str">
        <f t="shared" si="863"/>
        <v>Tiene herencia</v>
      </c>
      <c r="I1679">
        <v>168</v>
      </c>
      <c r="J1679">
        <v>95</v>
      </c>
      <c r="K1679">
        <v>90</v>
      </c>
      <c r="L1679" t="str">
        <f t="shared" si="864"/>
        <v>Normal</v>
      </c>
      <c r="M1679">
        <v>25</v>
      </c>
      <c r="N1679" t="str">
        <f t="shared" si="865"/>
        <v>Reducida</v>
      </c>
      <c r="O1679">
        <v>3</v>
      </c>
      <c r="P1679" t="str">
        <f t="shared" si="866"/>
        <v>Limitacion marcada</v>
      </c>
      <c r="Q1679">
        <v>1</v>
      </c>
      <c r="R1679" t="str">
        <f t="shared" si="867"/>
        <v>Tiene cetoacidosis</v>
      </c>
      <c r="S1679">
        <v>1</v>
      </c>
      <c r="T1679" t="str">
        <f t="shared" si="868"/>
        <v>Tiene Insuficiencia</v>
      </c>
      <c r="U1679">
        <v>1</v>
      </c>
      <c r="V1679" t="str">
        <f t="shared" si="869"/>
        <v>Hipertenso</v>
      </c>
      <c r="W1679">
        <v>2.7</v>
      </c>
      <c r="X1679" t="str">
        <f t="shared" si="858"/>
        <v>Alto</v>
      </c>
      <c r="Y1679">
        <v>51</v>
      </c>
      <c r="Z1679" t="str">
        <f t="shared" si="859"/>
        <v>Normal</v>
      </c>
      <c r="AA1679">
        <v>19</v>
      </c>
      <c r="AB1679" t="str">
        <f t="shared" si="870"/>
        <v>Dismucion grave</v>
      </c>
      <c r="AC1679">
        <v>608</v>
      </c>
      <c r="AD1679" t="str">
        <f t="shared" si="871"/>
        <v>Proteinuria</v>
      </c>
      <c r="AE1679">
        <v>486</v>
      </c>
      <c r="AF1679" t="str">
        <f t="shared" si="872"/>
        <v>Macroalbuminuria</v>
      </c>
      <c r="AG1679">
        <v>819</v>
      </c>
      <c r="AH1679" t="str">
        <f t="shared" si="873"/>
        <v>Poliuria</v>
      </c>
      <c r="AI1679">
        <v>1</v>
      </c>
      <c r="AJ1679" t="str">
        <f t="shared" si="874"/>
        <v>Diabetico</v>
      </c>
      <c r="AK1679">
        <v>156</v>
      </c>
      <c r="AL1679" t="str">
        <f t="shared" si="875"/>
        <v>Diabetes</v>
      </c>
      <c r="AM1679">
        <v>10.199999999999999</v>
      </c>
      <c r="AN1679" t="str">
        <f t="shared" si="876"/>
        <v>Diabetes</v>
      </c>
      <c r="AO1679">
        <v>283</v>
      </c>
      <c r="AP1679" t="str">
        <f t="shared" si="877"/>
        <v>Riesgo</v>
      </c>
      <c r="AQ1679">
        <v>212</v>
      </c>
      <c r="AR1679" t="str">
        <f t="shared" si="878"/>
        <v>Muy alto</v>
      </c>
      <c r="AS1679">
        <v>25</v>
      </c>
      <c r="AT1679" t="str">
        <f t="shared" si="879"/>
        <v>Bajo</v>
      </c>
      <c r="AU1679">
        <v>345</v>
      </c>
      <c r="AV1679" t="str">
        <f t="shared" si="880"/>
        <v>Alto</v>
      </c>
      <c r="AW1679">
        <v>137</v>
      </c>
      <c r="AX1679" t="str">
        <f t="shared" si="881"/>
        <v>Normal</v>
      </c>
      <c r="AY1679">
        <v>5.3</v>
      </c>
      <c r="AZ1679" t="str">
        <f t="shared" si="882"/>
        <v>Alto</v>
      </c>
      <c r="BA1679">
        <v>10.3</v>
      </c>
      <c r="BB1679" t="str">
        <f t="shared" si="860"/>
        <v>Baja</v>
      </c>
      <c r="BC1679">
        <v>8.1</v>
      </c>
      <c r="BD1679" t="str">
        <f t="shared" si="883"/>
        <v>Bajo</v>
      </c>
      <c r="BE1679">
        <v>6.4</v>
      </c>
      <c r="BF1679" t="str">
        <f t="shared" si="884"/>
        <v>Alto</v>
      </c>
      <c r="BG1679">
        <v>1</v>
      </c>
      <c r="BH1679" t="str">
        <f t="shared" si="885"/>
        <v>Toma ECA</v>
      </c>
      <c r="BI1679">
        <v>0</v>
      </c>
      <c r="BJ1679" t="str">
        <f t="shared" si="886"/>
        <v>No toma ARB</v>
      </c>
      <c r="BK1679">
        <v>0</v>
      </c>
      <c r="BL1679" t="str">
        <f t="shared" si="887"/>
        <v>No toma diureticos</v>
      </c>
      <c r="BM1679">
        <v>1</v>
      </c>
      <c r="BN1679" t="str">
        <f t="shared" si="888"/>
        <v>Toma estatinas</v>
      </c>
      <c r="BO1679">
        <v>1</v>
      </c>
      <c r="BP1679" t="str">
        <f t="shared" si="889"/>
        <v>Enfermedad renal</v>
      </c>
      <c r="BQ1679">
        <v>0</v>
      </c>
      <c r="BR1679" t="str">
        <f t="shared" si="890"/>
        <v>Sano</v>
      </c>
    </row>
    <row r="1680" spans="1:70" x14ac:dyDescent="0.25">
      <c r="A1680" t="s">
        <v>1680</v>
      </c>
      <c r="B1680">
        <v>82</v>
      </c>
      <c r="C1680" t="str">
        <f t="shared" si="861"/>
        <v>Adulto Mayor</v>
      </c>
      <c r="D1680" t="s">
        <v>6</v>
      </c>
      <c r="E1680">
        <v>26.1</v>
      </c>
      <c r="F1680" t="str">
        <f t="shared" si="862"/>
        <v>Sobrepeso</v>
      </c>
      <c r="G1680">
        <v>0</v>
      </c>
      <c r="H1680" t="str">
        <f t="shared" si="863"/>
        <v>No tiene herencia</v>
      </c>
      <c r="I1680">
        <v>140</v>
      </c>
      <c r="J1680">
        <v>90</v>
      </c>
      <c r="K1680">
        <v>84</v>
      </c>
      <c r="L1680" t="str">
        <f t="shared" si="864"/>
        <v>Normal</v>
      </c>
      <c r="M1680">
        <v>27</v>
      </c>
      <c r="N1680" t="str">
        <f t="shared" si="865"/>
        <v>Reducida</v>
      </c>
      <c r="O1680">
        <v>2</v>
      </c>
      <c r="P1680" t="str">
        <f t="shared" si="866"/>
        <v>Ligera limitaciones</v>
      </c>
      <c r="Q1680">
        <v>0</v>
      </c>
      <c r="R1680" t="str">
        <f t="shared" si="867"/>
        <v>No tiene cetoacidosis</v>
      </c>
      <c r="S1680">
        <v>0</v>
      </c>
      <c r="T1680" t="str">
        <f t="shared" si="868"/>
        <v>No tiene Insuficiencia</v>
      </c>
      <c r="U1680">
        <v>1</v>
      </c>
      <c r="V1680" t="str">
        <f t="shared" si="869"/>
        <v>Hipertenso</v>
      </c>
      <c r="W1680">
        <v>4.8</v>
      </c>
      <c r="X1680" t="str">
        <f t="shared" si="858"/>
        <v>Alto</v>
      </c>
      <c r="Y1680">
        <v>117</v>
      </c>
      <c r="Z1680" t="str">
        <f t="shared" si="859"/>
        <v>Riesgo</v>
      </c>
      <c r="AA1680">
        <v>49</v>
      </c>
      <c r="AB1680" t="str">
        <f t="shared" si="870"/>
        <v>Funcion disminuida moderada</v>
      </c>
      <c r="AC1680">
        <v>1897</v>
      </c>
      <c r="AD1680" t="str">
        <f t="shared" si="871"/>
        <v>Proteinuria</v>
      </c>
      <c r="AE1680">
        <v>1327</v>
      </c>
      <c r="AF1680" t="str">
        <f t="shared" si="872"/>
        <v>Macroalbuminuria</v>
      </c>
      <c r="AG1680">
        <v>470</v>
      </c>
      <c r="AH1680" t="str">
        <f t="shared" si="873"/>
        <v>Oliguria</v>
      </c>
      <c r="AI1680">
        <v>1</v>
      </c>
      <c r="AJ1680" t="str">
        <f t="shared" si="874"/>
        <v>Diabetico</v>
      </c>
      <c r="AK1680">
        <v>165</v>
      </c>
      <c r="AL1680" t="str">
        <f t="shared" si="875"/>
        <v>Diabetes</v>
      </c>
      <c r="AM1680">
        <v>10.6</v>
      </c>
      <c r="AN1680" t="str">
        <f t="shared" si="876"/>
        <v>Diabetes</v>
      </c>
      <c r="AO1680">
        <v>223</v>
      </c>
      <c r="AP1680" t="str">
        <f t="shared" si="877"/>
        <v>Alto</v>
      </c>
      <c r="AQ1680">
        <v>139</v>
      </c>
      <c r="AR1680" t="str">
        <f t="shared" si="878"/>
        <v>Limite alto</v>
      </c>
      <c r="AS1680">
        <v>27</v>
      </c>
      <c r="AT1680" t="str">
        <f t="shared" si="879"/>
        <v>Bajo</v>
      </c>
      <c r="AU1680">
        <v>236</v>
      </c>
      <c r="AV1680" t="str">
        <f t="shared" si="880"/>
        <v>Alto</v>
      </c>
      <c r="AW1680">
        <v>131</v>
      </c>
      <c r="AX1680" t="str">
        <f t="shared" si="881"/>
        <v>Bajo</v>
      </c>
      <c r="AY1680">
        <v>5.0999999999999996</v>
      </c>
      <c r="AZ1680" t="str">
        <f t="shared" si="882"/>
        <v>Alto</v>
      </c>
      <c r="BA1680">
        <v>10.5</v>
      </c>
      <c r="BB1680" t="str">
        <f t="shared" si="860"/>
        <v>Baja</v>
      </c>
      <c r="BC1680">
        <v>8.8000000000000007</v>
      </c>
      <c r="BD1680" t="str">
        <f t="shared" si="883"/>
        <v>Normal</v>
      </c>
      <c r="BE1680">
        <v>7.4</v>
      </c>
      <c r="BF1680" t="str">
        <f t="shared" si="884"/>
        <v>Alto</v>
      </c>
      <c r="BG1680">
        <v>1</v>
      </c>
      <c r="BH1680" t="str">
        <f t="shared" si="885"/>
        <v>Toma ECA</v>
      </c>
      <c r="BI1680">
        <v>0</v>
      </c>
      <c r="BJ1680" t="str">
        <f t="shared" si="886"/>
        <v>No toma ARB</v>
      </c>
      <c r="BK1680">
        <v>0</v>
      </c>
      <c r="BL1680" t="str">
        <f t="shared" si="887"/>
        <v>No toma diureticos</v>
      </c>
      <c r="BM1680">
        <v>1</v>
      </c>
      <c r="BN1680" t="str">
        <f t="shared" si="888"/>
        <v>Toma estatinas</v>
      </c>
      <c r="BO1680">
        <v>1</v>
      </c>
      <c r="BP1680" t="str">
        <f t="shared" si="889"/>
        <v>Enfermedad renal</v>
      </c>
      <c r="BQ1680">
        <v>0</v>
      </c>
      <c r="BR1680" t="str">
        <f t="shared" si="890"/>
        <v>Sano</v>
      </c>
    </row>
    <row r="1681" spans="1:70" x14ac:dyDescent="0.25">
      <c r="A1681" t="s">
        <v>1681</v>
      </c>
      <c r="B1681">
        <v>52</v>
      </c>
      <c r="C1681" t="str">
        <f t="shared" si="861"/>
        <v>Adulto</v>
      </c>
      <c r="D1681" t="s">
        <v>6</v>
      </c>
      <c r="E1681">
        <v>29.4</v>
      </c>
      <c r="F1681" t="str">
        <f t="shared" si="862"/>
        <v>Sobrepeso</v>
      </c>
      <c r="G1681">
        <v>0</v>
      </c>
      <c r="H1681" t="str">
        <f t="shared" si="863"/>
        <v>No tiene herencia</v>
      </c>
      <c r="I1681">
        <v>106</v>
      </c>
      <c r="J1681">
        <v>82</v>
      </c>
      <c r="K1681">
        <v>69</v>
      </c>
      <c r="L1681" t="str">
        <f t="shared" si="864"/>
        <v>Normal</v>
      </c>
      <c r="M1681">
        <v>53</v>
      </c>
      <c r="N1681" t="str">
        <f t="shared" si="865"/>
        <v>Normal</v>
      </c>
      <c r="O1681">
        <v>1</v>
      </c>
      <c r="P1681" t="str">
        <f t="shared" si="866"/>
        <v>Sin limitaciones</v>
      </c>
      <c r="Q1681">
        <v>0</v>
      </c>
      <c r="R1681" t="str">
        <f t="shared" si="867"/>
        <v>No tiene cetoacidosis</v>
      </c>
      <c r="S1681">
        <v>0</v>
      </c>
      <c r="T1681" t="str">
        <f t="shared" si="868"/>
        <v>No tiene Insuficiencia</v>
      </c>
      <c r="U1681">
        <v>1</v>
      </c>
      <c r="V1681" t="str">
        <f t="shared" si="869"/>
        <v>Hipertenso</v>
      </c>
      <c r="W1681">
        <v>1.1000000000000001</v>
      </c>
      <c r="X1681" t="str">
        <f t="shared" si="858"/>
        <v>Alto</v>
      </c>
      <c r="Y1681">
        <v>35</v>
      </c>
      <c r="Z1681" t="str">
        <f t="shared" si="859"/>
        <v>Normal</v>
      </c>
      <c r="AA1681">
        <v>85</v>
      </c>
      <c r="AB1681" t="str">
        <f t="shared" si="870"/>
        <v>Funcion disminuida</v>
      </c>
      <c r="AC1681">
        <v>17</v>
      </c>
      <c r="AD1681" t="str">
        <f t="shared" si="871"/>
        <v>Normal</v>
      </c>
      <c r="AE1681">
        <v>13</v>
      </c>
      <c r="AF1681" t="str">
        <f t="shared" si="872"/>
        <v>Normal</v>
      </c>
      <c r="AG1681">
        <v>2214</v>
      </c>
      <c r="AH1681" t="str">
        <f t="shared" si="873"/>
        <v>Poliuria</v>
      </c>
      <c r="AI1681">
        <v>0</v>
      </c>
      <c r="AJ1681" t="str">
        <f t="shared" si="874"/>
        <v>No Diabetico</v>
      </c>
      <c r="AK1681">
        <v>123</v>
      </c>
      <c r="AL1681" t="str">
        <f t="shared" si="875"/>
        <v>Prediabetes</v>
      </c>
      <c r="AM1681">
        <v>4.9000000000000004</v>
      </c>
      <c r="AN1681" t="str">
        <f t="shared" si="876"/>
        <v>Normal</v>
      </c>
      <c r="AO1681">
        <v>190</v>
      </c>
      <c r="AP1681" t="str">
        <f t="shared" si="877"/>
        <v>Normal</v>
      </c>
      <c r="AQ1681">
        <v>126</v>
      </c>
      <c r="AR1681" t="str">
        <f t="shared" si="878"/>
        <v>Casi normal</v>
      </c>
      <c r="AS1681">
        <v>54</v>
      </c>
      <c r="AT1681" t="str">
        <f t="shared" si="879"/>
        <v>Bajo</v>
      </c>
      <c r="AU1681">
        <v>161</v>
      </c>
      <c r="AV1681" t="str">
        <f t="shared" si="880"/>
        <v>Alto</v>
      </c>
      <c r="AW1681">
        <v>145</v>
      </c>
      <c r="AX1681" t="str">
        <f t="shared" si="881"/>
        <v>Normal</v>
      </c>
      <c r="AY1681">
        <v>4.2</v>
      </c>
      <c r="AZ1681" t="str">
        <f t="shared" si="882"/>
        <v>Normal</v>
      </c>
      <c r="BA1681">
        <v>12.8</v>
      </c>
      <c r="BB1681" t="str">
        <f t="shared" si="860"/>
        <v>Normal</v>
      </c>
      <c r="BC1681">
        <v>10.199999999999999</v>
      </c>
      <c r="BD1681" t="str">
        <f t="shared" si="883"/>
        <v>Normal</v>
      </c>
      <c r="BE1681">
        <v>3</v>
      </c>
      <c r="BF1681" t="str">
        <f t="shared" si="884"/>
        <v>Normal</v>
      </c>
      <c r="BG1681">
        <v>0</v>
      </c>
      <c r="BH1681" t="str">
        <f t="shared" si="885"/>
        <v>No Toma ECA</v>
      </c>
      <c r="BI1681">
        <v>1</v>
      </c>
      <c r="BJ1681" t="str">
        <f t="shared" si="886"/>
        <v>Toma ARB</v>
      </c>
      <c r="BK1681">
        <v>0</v>
      </c>
      <c r="BL1681" t="str">
        <f t="shared" si="887"/>
        <v>No toma diureticos</v>
      </c>
      <c r="BM1681">
        <v>0</v>
      </c>
      <c r="BN1681" t="str">
        <f t="shared" si="888"/>
        <v>No toma estatinas</v>
      </c>
      <c r="BO1681">
        <v>0</v>
      </c>
      <c r="BP1681" t="str">
        <f t="shared" si="889"/>
        <v>Sano</v>
      </c>
      <c r="BQ1681">
        <v>1</v>
      </c>
      <c r="BR1681" t="str">
        <f t="shared" si="890"/>
        <v>Enfermedad cardiovascular</v>
      </c>
    </row>
    <row r="1682" spans="1:70" x14ac:dyDescent="0.25">
      <c r="A1682" t="s">
        <v>1682</v>
      </c>
      <c r="B1682">
        <v>72</v>
      </c>
      <c r="C1682" t="str">
        <f t="shared" si="861"/>
        <v>Adulto Mayor</v>
      </c>
      <c r="D1682" t="s">
        <v>6</v>
      </c>
      <c r="E1682">
        <v>25</v>
      </c>
      <c r="F1682" t="str">
        <f t="shared" si="862"/>
        <v>Sobrepeso</v>
      </c>
      <c r="G1682">
        <v>1</v>
      </c>
      <c r="H1682" t="str">
        <f t="shared" si="863"/>
        <v>Tiene herencia</v>
      </c>
      <c r="I1682">
        <v>149</v>
      </c>
      <c r="J1682">
        <v>94</v>
      </c>
      <c r="K1682">
        <v>105</v>
      </c>
      <c r="L1682" t="str">
        <f t="shared" si="864"/>
        <v>Taquicardia</v>
      </c>
      <c r="M1682">
        <v>49</v>
      </c>
      <c r="N1682" t="str">
        <f t="shared" si="865"/>
        <v>Intermedia</v>
      </c>
      <c r="O1682">
        <v>2</v>
      </c>
      <c r="P1682" t="str">
        <f t="shared" si="866"/>
        <v>Ligera limitaciones</v>
      </c>
      <c r="Q1682">
        <v>0</v>
      </c>
      <c r="R1682" t="str">
        <f t="shared" si="867"/>
        <v>No tiene cetoacidosis</v>
      </c>
      <c r="S1682">
        <v>1</v>
      </c>
      <c r="T1682" t="str">
        <f t="shared" si="868"/>
        <v>Tiene Insuficiencia</v>
      </c>
      <c r="U1682">
        <v>1</v>
      </c>
      <c r="V1682" t="str">
        <f t="shared" si="869"/>
        <v>Hipertenso</v>
      </c>
      <c r="W1682">
        <v>3.3</v>
      </c>
      <c r="X1682" t="str">
        <f t="shared" si="858"/>
        <v>Alto</v>
      </c>
      <c r="Y1682">
        <v>110</v>
      </c>
      <c r="Z1682" t="str">
        <f t="shared" si="859"/>
        <v>Riesgo</v>
      </c>
      <c r="AA1682">
        <v>58</v>
      </c>
      <c r="AB1682" t="str">
        <f t="shared" si="870"/>
        <v>Funcion disminuida moderada</v>
      </c>
      <c r="AC1682">
        <v>2771</v>
      </c>
      <c r="AD1682" t="str">
        <f t="shared" si="871"/>
        <v>Proteinuria</v>
      </c>
      <c r="AE1682">
        <v>2493</v>
      </c>
      <c r="AF1682" t="str">
        <f t="shared" si="872"/>
        <v>Macroalbuminuria</v>
      </c>
      <c r="AG1682">
        <v>390</v>
      </c>
      <c r="AH1682" t="str">
        <f t="shared" si="873"/>
        <v>Oliguria</v>
      </c>
      <c r="AI1682">
        <v>1</v>
      </c>
      <c r="AJ1682" t="str">
        <f t="shared" si="874"/>
        <v>Diabetico</v>
      </c>
      <c r="AK1682">
        <v>136</v>
      </c>
      <c r="AL1682" t="str">
        <f t="shared" si="875"/>
        <v>Diabetes</v>
      </c>
      <c r="AM1682">
        <v>9.3000000000000007</v>
      </c>
      <c r="AN1682" t="str">
        <f t="shared" si="876"/>
        <v>Diabetes</v>
      </c>
      <c r="AO1682">
        <v>313</v>
      </c>
      <c r="AP1682" t="str">
        <f t="shared" si="877"/>
        <v>Riesgo</v>
      </c>
      <c r="AQ1682">
        <v>160</v>
      </c>
      <c r="AR1682" t="str">
        <f t="shared" si="878"/>
        <v>Alto</v>
      </c>
      <c r="AS1682">
        <v>29</v>
      </c>
      <c r="AT1682" t="str">
        <f t="shared" si="879"/>
        <v>Bajo</v>
      </c>
      <c r="AU1682">
        <v>239</v>
      </c>
      <c r="AV1682" t="str">
        <f t="shared" si="880"/>
        <v>Alto</v>
      </c>
      <c r="AW1682">
        <v>133</v>
      </c>
      <c r="AX1682" t="str">
        <f t="shared" si="881"/>
        <v>Bajo</v>
      </c>
      <c r="AY1682">
        <v>5.4</v>
      </c>
      <c r="AZ1682" t="str">
        <f t="shared" si="882"/>
        <v>Alto</v>
      </c>
      <c r="BA1682">
        <v>7.1</v>
      </c>
      <c r="BB1682" t="str">
        <f t="shared" si="860"/>
        <v>Baja</v>
      </c>
      <c r="BC1682">
        <v>8.4</v>
      </c>
      <c r="BD1682" t="str">
        <f t="shared" si="883"/>
        <v>Bajo</v>
      </c>
      <c r="BE1682">
        <v>6.2</v>
      </c>
      <c r="BF1682" t="str">
        <f t="shared" si="884"/>
        <v>Alto</v>
      </c>
      <c r="BG1682">
        <v>1</v>
      </c>
      <c r="BH1682" t="str">
        <f t="shared" si="885"/>
        <v>Toma ECA</v>
      </c>
      <c r="BI1682">
        <v>0</v>
      </c>
      <c r="BJ1682" t="str">
        <f t="shared" si="886"/>
        <v>No toma ARB</v>
      </c>
      <c r="BK1682">
        <v>1</v>
      </c>
      <c r="BL1682" t="str">
        <f t="shared" si="887"/>
        <v>Toma diureticos</v>
      </c>
      <c r="BM1682">
        <v>1</v>
      </c>
      <c r="BN1682" t="str">
        <f t="shared" si="888"/>
        <v>Toma estatinas</v>
      </c>
      <c r="BO1682">
        <v>1</v>
      </c>
      <c r="BP1682" t="str">
        <f t="shared" si="889"/>
        <v>Enfermedad renal</v>
      </c>
      <c r="BQ1682">
        <v>0</v>
      </c>
      <c r="BR1682" t="str">
        <f t="shared" si="890"/>
        <v>Sano</v>
      </c>
    </row>
    <row r="1683" spans="1:70" x14ac:dyDescent="0.25">
      <c r="A1683" t="s">
        <v>1683</v>
      </c>
      <c r="B1683">
        <v>52</v>
      </c>
      <c r="C1683" t="str">
        <f t="shared" si="861"/>
        <v>Adulto</v>
      </c>
      <c r="D1683" t="s">
        <v>1</v>
      </c>
      <c r="E1683">
        <v>22.6</v>
      </c>
      <c r="F1683" t="str">
        <f t="shared" si="862"/>
        <v>Peso Normal</v>
      </c>
      <c r="G1683">
        <v>1</v>
      </c>
      <c r="H1683" t="str">
        <f t="shared" si="863"/>
        <v>Tiene herencia</v>
      </c>
      <c r="I1683">
        <v>131</v>
      </c>
      <c r="J1683">
        <v>77</v>
      </c>
      <c r="K1683">
        <v>62</v>
      </c>
      <c r="L1683" t="str">
        <f t="shared" si="864"/>
        <v>Normal</v>
      </c>
      <c r="M1683">
        <v>51</v>
      </c>
      <c r="N1683" t="str">
        <f t="shared" si="865"/>
        <v>Normal</v>
      </c>
      <c r="O1683">
        <v>1</v>
      </c>
      <c r="P1683" t="str">
        <f t="shared" si="866"/>
        <v>Sin limitaciones</v>
      </c>
      <c r="Q1683">
        <v>0</v>
      </c>
      <c r="R1683" t="str">
        <f t="shared" si="867"/>
        <v>No tiene cetoacidosis</v>
      </c>
      <c r="S1683">
        <v>0</v>
      </c>
      <c r="T1683" t="str">
        <f t="shared" si="868"/>
        <v>No tiene Insuficiencia</v>
      </c>
      <c r="U1683">
        <v>0</v>
      </c>
      <c r="V1683" t="str">
        <f t="shared" si="869"/>
        <v>Normotenso</v>
      </c>
      <c r="W1683">
        <v>0.6</v>
      </c>
      <c r="X1683" t="str">
        <f t="shared" si="858"/>
        <v>Bajo</v>
      </c>
      <c r="Y1683">
        <v>24</v>
      </c>
      <c r="Z1683" t="str">
        <f t="shared" si="859"/>
        <v>Normal</v>
      </c>
      <c r="AA1683">
        <v>79</v>
      </c>
      <c r="AB1683" t="str">
        <f t="shared" si="870"/>
        <v>Funcion disminuida</v>
      </c>
      <c r="AC1683">
        <v>6</v>
      </c>
      <c r="AD1683" t="str">
        <f t="shared" si="871"/>
        <v>Normal</v>
      </c>
      <c r="AE1683">
        <v>4</v>
      </c>
      <c r="AF1683" t="str">
        <f t="shared" si="872"/>
        <v>Normal</v>
      </c>
      <c r="AG1683">
        <v>1206</v>
      </c>
      <c r="AH1683" t="str">
        <f t="shared" si="873"/>
        <v>Poliuria</v>
      </c>
      <c r="AI1683">
        <v>0</v>
      </c>
      <c r="AJ1683" t="str">
        <f t="shared" si="874"/>
        <v>No Diabetico</v>
      </c>
      <c r="AK1683">
        <v>105</v>
      </c>
      <c r="AL1683" t="str">
        <f t="shared" si="875"/>
        <v>Prediabetes</v>
      </c>
      <c r="AM1683">
        <v>5.0999999999999996</v>
      </c>
      <c r="AN1683" t="str">
        <f t="shared" si="876"/>
        <v>Normal</v>
      </c>
      <c r="AO1683">
        <v>181</v>
      </c>
      <c r="AP1683" t="str">
        <f t="shared" si="877"/>
        <v>Normal</v>
      </c>
      <c r="AQ1683">
        <v>81</v>
      </c>
      <c r="AR1683" t="str">
        <f t="shared" si="878"/>
        <v>Normal</v>
      </c>
      <c r="AS1683">
        <v>48</v>
      </c>
      <c r="AT1683" t="str">
        <f t="shared" si="879"/>
        <v>Bajo</v>
      </c>
      <c r="AU1683">
        <v>108</v>
      </c>
      <c r="AV1683" t="str">
        <f t="shared" si="880"/>
        <v>Normal</v>
      </c>
      <c r="AW1683">
        <v>138</v>
      </c>
      <c r="AX1683" t="str">
        <f t="shared" si="881"/>
        <v>Normal</v>
      </c>
      <c r="AY1683">
        <v>4.0999999999999996</v>
      </c>
      <c r="AZ1683" t="str">
        <f t="shared" si="882"/>
        <v>Normal</v>
      </c>
      <c r="BA1683">
        <v>15.8</v>
      </c>
      <c r="BB1683" t="str">
        <f t="shared" si="860"/>
        <v>Normal</v>
      </c>
      <c r="BC1683">
        <v>9.3000000000000007</v>
      </c>
      <c r="BD1683" t="str">
        <f t="shared" si="883"/>
        <v>Normal</v>
      </c>
      <c r="BE1683">
        <v>2.5</v>
      </c>
      <c r="BF1683" t="str">
        <f t="shared" si="884"/>
        <v>Normal</v>
      </c>
      <c r="BG1683">
        <v>1</v>
      </c>
      <c r="BH1683" t="str">
        <f t="shared" si="885"/>
        <v>Toma ECA</v>
      </c>
      <c r="BI1683">
        <v>0</v>
      </c>
      <c r="BJ1683" t="str">
        <f t="shared" si="886"/>
        <v>No toma ARB</v>
      </c>
      <c r="BK1683">
        <v>0</v>
      </c>
      <c r="BL1683" t="str">
        <f t="shared" si="887"/>
        <v>No toma diureticos</v>
      </c>
      <c r="BM1683">
        <v>1</v>
      </c>
      <c r="BN1683" t="str">
        <f t="shared" si="888"/>
        <v>Toma estatinas</v>
      </c>
      <c r="BO1683">
        <v>0</v>
      </c>
      <c r="BP1683" t="str">
        <f t="shared" si="889"/>
        <v>Sano</v>
      </c>
      <c r="BQ1683">
        <v>1</v>
      </c>
      <c r="BR1683" t="str">
        <f t="shared" si="890"/>
        <v>Enfermedad cardiovascular</v>
      </c>
    </row>
    <row r="1684" spans="1:70" x14ac:dyDescent="0.25">
      <c r="A1684" t="s">
        <v>1684</v>
      </c>
      <c r="B1684">
        <v>58</v>
      </c>
      <c r="C1684" t="str">
        <f t="shared" si="861"/>
        <v>Adulto</v>
      </c>
      <c r="D1684" t="s">
        <v>1</v>
      </c>
      <c r="E1684">
        <v>21.2</v>
      </c>
      <c r="F1684" t="str">
        <f t="shared" si="862"/>
        <v>Peso Normal</v>
      </c>
      <c r="G1684">
        <v>0</v>
      </c>
      <c r="H1684" t="str">
        <f t="shared" si="863"/>
        <v>No tiene herencia</v>
      </c>
      <c r="I1684">
        <v>102</v>
      </c>
      <c r="J1684">
        <v>83</v>
      </c>
      <c r="K1684">
        <v>81</v>
      </c>
      <c r="L1684" t="str">
        <f t="shared" si="864"/>
        <v>Normal</v>
      </c>
      <c r="M1684">
        <v>53</v>
      </c>
      <c r="N1684" t="str">
        <f t="shared" si="865"/>
        <v>Normal</v>
      </c>
      <c r="O1684">
        <v>1</v>
      </c>
      <c r="P1684" t="str">
        <f t="shared" si="866"/>
        <v>Sin limitaciones</v>
      </c>
      <c r="Q1684">
        <v>0</v>
      </c>
      <c r="R1684" t="str">
        <f t="shared" si="867"/>
        <v>No tiene cetoacidosis</v>
      </c>
      <c r="S1684">
        <v>0</v>
      </c>
      <c r="T1684" t="str">
        <f t="shared" si="868"/>
        <v>No tiene Insuficiencia</v>
      </c>
      <c r="U1684">
        <v>1</v>
      </c>
      <c r="V1684" t="str">
        <f t="shared" si="869"/>
        <v>Hipertenso</v>
      </c>
      <c r="W1684">
        <v>1.1000000000000001</v>
      </c>
      <c r="X1684" t="str">
        <f t="shared" si="858"/>
        <v>Normal</v>
      </c>
      <c r="Y1684">
        <v>21</v>
      </c>
      <c r="Z1684" t="str">
        <f t="shared" si="859"/>
        <v>Normal</v>
      </c>
      <c r="AA1684">
        <v>103</v>
      </c>
      <c r="AB1684" t="str">
        <f t="shared" si="870"/>
        <v>Normal</v>
      </c>
      <c r="AC1684">
        <v>24</v>
      </c>
      <c r="AD1684" t="str">
        <f t="shared" si="871"/>
        <v>Normal</v>
      </c>
      <c r="AE1684">
        <v>16</v>
      </c>
      <c r="AF1684" t="str">
        <f t="shared" si="872"/>
        <v>Normal</v>
      </c>
      <c r="AG1684">
        <v>1027</v>
      </c>
      <c r="AH1684" t="str">
        <f t="shared" si="873"/>
        <v>Poliuria</v>
      </c>
      <c r="AI1684">
        <v>0</v>
      </c>
      <c r="AJ1684" t="str">
        <f t="shared" si="874"/>
        <v>No Diabetico</v>
      </c>
      <c r="AK1684">
        <v>92</v>
      </c>
      <c r="AL1684" t="str">
        <f t="shared" si="875"/>
        <v>Normal</v>
      </c>
      <c r="AM1684">
        <v>5.2</v>
      </c>
      <c r="AN1684" t="str">
        <f t="shared" si="876"/>
        <v>Normal</v>
      </c>
      <c r="AO1684">
        <v>207</v>
      </c>
      <c r="AP1684" t="str">
        <f t="shared" si="877"/>
        <v>Alto</v>
      </c>
      <c r="AQ1684">
        <v>118</v>
      </c>
      <c r="AR1684" t="str">
        <f t="shared" si="878"/>
        <v>Casi normal</v>
      </c>
      <c r="AS1684">
        <v>49</v>
      </c>
      <c r="AT1684" t="str">
        <f t="shared" si="879"/>
        <v>Bajo</v>
      </c>
      <c r="AU1684">
        <v>137</v>
      </c>
      <c r="AV1684" t="str">
        <f t="shared" si="880"/>
        <v>Normal</v>
      </c>
      <c r="AW1684">
        <v>143</v>
      </c>
      <c r="AX1684" t="str">
        <f t="shared" si="881"/>
        <v>Normal</v>
      </c>
      <c r="AY1684">
        <v>3.9</v>
      </c>
      <c r="AZ1684" t="str">
        <f t="shared" si="882"/>
        <v>Normal</v>
      </c>
      <c r="BA1684">
        <v>15.9</v>
      </c>
      <c r="BB1684" t="str">
        <f t="shared" si="860"/>
        <v>Normal</v>
      </c>
      <c r="BC1684">
        <v>9.6</v>
      </c>
      <c r="BD1684" t="str">
        <f t="shared" si="883"/>
        <v>Normal</v>
      </c>
      <c r="BE1684">
        <v>4.3</v>
      </c>
      <c r="BF1684" t="str">
        <f t="shared" si="884"/>
        <v>Normal</v>
      </c>
      <c r="BG1684">
        <v>0</v>
      </c>
      <c r="BH1684" t="str">
        <f t="shared" si="885"/>
        <v>No Toma ECA</v>
      </c>
      <c r="BI1684">
        <v>0</v>
      </c>
      <c r="BJ1684" t="str">
        <f t="shared" si="886"/>
        <v>No toma ARB</v>
      </c>
      <c r="BK1684">
        <v>0</v>
      </c>
      <c r="BL1684" t="str">
        <f t="shared" si="887"/>
        <v>No toma diureticos</v>
      </c>
      <c r="BM1684">
        <v>1</v>
      </c>
      <c r="BN1684" t="str">
        <f t="shared" si="888"/>
        <v>Toma estatinas</v>
      </c>
      <c r="BO1684">
        <v>0</v>
      </c>
      <c r="BP1684" t="str">
        <f t="shared" si="889"/>
        <v>Sano</v>
      </c>
      <c r="BQ1684">
        <v>0</v>
      </c>
      <c r="BR1684" t="str">
        <f t="shared" si="890"/>
        <v>Sano</v>
      </c>
    </row>
    <row r="1685" spans="1:70" x14ac:dyDescent="0.25">
      <c r="A1685" t="s">
        <v>1685</v>
      </c>
      <c r="B1685">
        <v>43</v>
      </c>
      <c r="C1685" t="str">
        <f t="shared" si="861"/>
        <v>Adulto</v>
      </c>
      <c r="D1685" t="s">
        <v>1</v>
      </c>
      <c r="E1685">
        <v>28.2</v>
      </c>
      <c r="F1685" t="str">
        <f t="shared" si="862"/>
        <v>Sobrepeso</v>
      </c>
      <c r="G1685">
        <v>1</v>
      </c>
      <c r="H1685" t="str">
        <f t="shared" si="863"/>
        <v>Tiene herencia</v>
      </c>
      <c r="I1685">
        <v>108</v>
      </c>
      <c r="J1685">
        <v>68</v>
      </c>
      <c r="K1685">
        <v>81</v>
      </c>
      <c r="L1685" t="str">
        <f t="shared" si="864"/>
        <v>Normal</v>
      </c>
      <c r="M1685">
        <v>68</v>
      </c>
      <c r="N1685" t="str">
        <f t="shared" si="865"/>
        <v>Normal</v>
      </c>
      <c r="O1685">
        <v>2</v>
      </c>
      <c r="P1685" t="str">
        <f t="shared" si="866"/>
        <v>Ligera limitaciones</v>
      </c>
      <c r="Q1685">
        <v>0</v>
      </c>
      <c r="R1685" t="str">
        <f t="shared" si="867"/>
        <v>No tiene cetoacidosis</v>
      </c>
      <c r="S1685">
        <v>0</v>
      </c>
      <c r="T1685" t="str">
        <f t="shared" si="868"/>
        <v>No tiene Insuficiencia</v>
      </c>
      <c r="U1685">
        <v>1</v>
      </c>
      <c r="V1685" t="str">
        <f t="shared" si="869"/>
        <v>Hipertenso</v>
      </c>
      <c r="W1685">
        <v>0.9</v>
      </c>
      <c r="X1685" t="str">
        <f t="shared" si="858"/>
        <v>Normal</v>
      </c>
      <c r="Y1685">
        <v>18</v>
      </c>
      <c r="Z1685" t="str">
        <f t="shared" si="859"/>
        <v>Normal</v>
      </c>
      <c r="AA1685">
        <v>120</v>
      </c>
      <c r="AB1685" t="str">
        <f t="shared" si="870"/>
        <v>Normal</v>
      </c>
      <c r="AC1685">
        <v>12</v>
      </c>
      <c r="AD1685" t="str">
        <f t="shared" si="871"/>
        <v>Normal</v>
      </c>
      <c r="AE1685">
        <v>9</v>
      </c>
      <c r="AF1685" t="str">
        <f t="shared" si="872"/>
        <v>Normal</v>
      </c>
      <c r="AG1685">
        <v>2016</v>
      </c>
      <c r="AH1685" t="str">
        <f t="shared" si="873"/>
        <v>Poliuria</v>
      </c>
      <c r="AI1685">
        <v>1</v>
      </c>
      <c r="AJ1685" t="str">
        <f t="shared" si="874"/>
        <v>Diabetico</v>
      </c>
      <c r="AK1685">
        <v>100</v>
      </c>
      <c r="AL1685" t="str">
        <f t="shared" si="875"/>
        <v>Prediabetes</v>
      </c>
      <c r="AM1685">
        <v>5.3</v>
      </c>
      <c r="AN1685" t="str">
        <f t="shared" si="876"/>
        <v>Normal</v>
      </c>
      <c r="AO1685">
        <v>163</v>
      </c>
      <c r="AP1685" t="str">
        <f t="shared" si="877"/>
        <v>Normal</v>
      </c>
      <c r="AQ1685">
        <v>102</v>
      </c>
      <c r="AR1685" t="str">
        <f t="shared" si="878"/>
        <v>Casi normal</v>
      </c>
      <c r="AS1685">
        <v>66</v>
      </c>
      <c r="AT1685" t="str">
        <f t="shared" si="879"/>
        <v>Normal</v>
      </c>
      <c r="AU1685">
        <v>156</v>
      </c>
      <c r="AV1685" t="str">
        <f t="shared" si="880"/>
        <v>Alto</v>
      </c>
      <c r="AW1685">
        <v>135</v>
      </c>
      <c r="AX1685" t="str">
        <f t="shared" si="881"/>
        <v>Normal</v>
      </c>
      <c r="AY1685">
        <v>4.5</v>
      </c>
      <c r="AZ1685" t="str">
        <f t="shared" si="882"/>
        <v>Normal</v>
      </c>
      <c r="BA1685">
        <v>14</v>
      </c>
      <c r="BB1685" t="str">
        <f t="shared" si="860"/>
        <v>Normal</v>
      </c>
      <c r="BC1685">
        <v>10.199999999999999</v>
      </c>
      <c r="BD1685" t="str">
        <f t="shared" si="883"/>
        <v>Normal</v>
      </c>
      <c r="BE1685">
        <v>3.5</v>
      </c>
      <c r="BF1685" t="str">
        <f t="shared" si="884"/>
        <v>Normal</v>
      </c>
      <c r="BG1685">
        <v>0</v>
      </c>
      <c r="BH1685" t="str">
        <f t="shared" si="885"/>
        <v>No Toma ECA</v>
      </c>
      <c r="BI1685">
        <v>0</v>
      </c>
      <c r="BJ1685" t="str">
        <f t="shared" si="886"/>
        <v>No toma ARB</v>
      </c>
      <c r="BK1685">
        <v>0</v>
      </c>
      <c r="BL1685" t="str">
        <f t="shared" si="887"/>
        <v>No toma diureticos</v>
      </c>
      <c r="BM1685">
        <v>1</v>
      </c>
      <c r="BN1685" t="str">
        <f t="shared" si="888"/>
        <v>Toma estatinas</v>
      </c>
      <c r="BO1685">
        <v>0</v>
      </c>
      <c r="BP1685" t="str">
        <f t="shared" si="889"/>
        <v>Sano</v>
      </c>
      <c r="BQ1685">
        <v>0</v>
      </c>
      <c r="BR1685" t="str">
        <f t="shared" si="890"/>
        <v>Sano</v>
      </c>
    </row>
    <row r="1686" spans="1:70" x14ac:dyDescent="0.25">
      <c r="A1686" t="s">
        <v>1686</v>
      </c>
      <c r="B1686">
        <v>84</v>
      </c>
      <c r="C1686" t="str">
        <f t="shared" si="861"/>
        <v>Adulto Mayor</v>
      </c>
      <c r="D1686" t="s">
        <v>1</v>
      </c>
      <c r="E1686">
        <v>28</v>
      </c>
      <c r="F1686" t="str">
        <f t="shared" si="862"/>
        <v>Sobrepeso</v>
      </c>
      <c r="G1686">
        <v>1</v>
      </c>
      <c r="H1686" t="str">
        <f t="shared" si="863"/>
        <v>Tiene herencia</v>
      </c>
      <c r="I1686">
        <v>182</v>
      </c>
      <c r="J1686">
        <v>100</v>
      </c>
      <c r="K1686">
        <v>93</v>
      </c>
      <c r="L1686" t="str">
        <f t="shared" si="864"/>
        <v>Normal</v>
      </c>
      <c r="M1686">
        <v>49</v>
      </c>
      <c r="N1686" t="str">
        <f t="shared" si="865"/>
        <v>Intermedia</v>
      </c>
      <c r="O1686">
        <v>3</v>
      </c>
      <c r="P1686" t="str">
        <f t="shared" si="866"/>
        <v>Limitacion marcada</v>
      </c>
      <c r="Q1686">
        <v>0</v>
      </c>
      <c r="R1686" t="str">
        <f t="shared" si="867"/>
        <v>No tiene cetoacidosis</v>
      </c>
      <c r="S1686">
        <v>0</v>
      </c>
      <c r="T1686" t="str">
        <f t="shared" si="868"/>
        <v>No tiene Insuficiencia</v>
      </c>
      <c r="U1686">
        <v>1</v>
      </c>
      <c r="V1686" t="str">
        <f t="shared" si="869"/>
        <v>Hipertenso</v>
      </c>
      <c r="W1686">
        <v>4.5</v>
      </c>
      <c r="X1686" t="str">
        <f t="shared" si="858"/>
        <v>Alto</v>
      </c>
      <c r="Y1686">
        <v>73</v>
      </c>
      <c r="Z1686" t="str">
        <f t="shared" si="859"/>
        <v>Elevado</v>
      </c>
      <c r="AA1686">
        <v>18</v>
      </c>
      <c r="AB1686" t="str">
        <f t="shared" si="870"/>
        <v>Dismucion grave</v>
      </c>
      <c r="AC1686">
        <v>1399</v>
      </c>
      <c r="AD1686" t="str">
        <f t="shared" si="871"/>
        <v>Proteinuria</v>
      </c>
      <c r="AE1686">
        <v>1119</v>
      </c>
      <c r="AF1686" t="str">
        <f t="shared" si="872"/>
        <v>Macroalbuminuria</v>
      </c>
      <c r="AG1686">
        <v>487</v>
      </c>
      <c r="AH1686" t="str">
        <f t="shared" si="873"/>
        <v>Oliguria</v>
      </c>
      <c r="AI1686">
        <v>1</v>
      </c>
      <c r="AJ1686" t="str">
        <f t="shared" si="874"/>
        <v>Diabetico</v>
      </c>
      <c r="AK1686">
        <v>211</v>
      </c>
      <c r="AL1686" t="str">
        <f t="shared" si="875"/>
        <v>Diabetes</v>
      </c>
      <c r="AM1686">
        <v>10.4</v>
      </c>
      <c r="AN1686" t="str">
        <f t="shared" si="876"/>
        <v>Diabetes</v>
      </c>
      <c r="AO1686">
        <v>208</v>
      </c>
      <c r="AP1686" t="str">
        <f t="shared" si="877"/>
        <v>Alto</v>
      </c>
      <c r="AQ1686">
        <v>163</v>
      </c>
      <c r="AR1686" t="str">
        <f t="shared" si="878"/>
        <v>Alto</v>
      </c>
      <c r="AS1686">
        <v>26</v>
      </c>
      <c r="AT1686" t="str">
        <f t="shared" si="879"/>
        <v>Bajo</v>
      </c>
      <c r="AU1686">
        <v>226</v>
      </c>
      <c r="AV1686" t="str">
        <f t="shared" si="880"/>
        <v>Alto</v>
      </c>
      <c r="AW1686">
        <v>132</v>
      </c>
      <c r="AX1686" t="str">
        <f t="shared" si="881"/>
        <v>Bajo</v>
      </c>
      <c r="AY1686">
        <v>7</v>
      </c>
      <c r="AZ1686" t="str">
        <f t="shared" si="882"/>
        <v>Alto</v>
      </c>
      <c r="BA1686">
        <v>8.6999999999999993</v>
      </c>
      <c r="BB1686" t="str">
        <f t="shared" si="860"/>
        <v>Baja</v>
      </c>
      <c r="BC1686">
        <v>7.6</v>
      </c>
      <c r="BD1686" t="str">
        <f t="shared" si="883"/>
        <v>Bajo</v>
      </c>
      <c r="BE1686">
        <v>5.4</v>
      </c>
      <c r="BF1686" t="str">
        <f t="shared" si="884"/>
        <v>Alto</v>
      </c>
      <c r="BG1686">
        <v>0</v>
      </c>
      <c r="BH1686" t="str">
        <f t="shared" si="885"/>
        <v>No Toma ECA</v>
      </c>
      <c r="BI1686">
        <v>1</v>
      </c>
      <c r="BJ1686" t="str">
        <f t="shared" si="886"/>
        <v>Toma ARB</v>
      </c>
      <c r="BK1686">
        <v>1</v>
      </c>
      <c r="BL1686" t="str">
        <f t="shared" si="887"/>
        <v>Toma diureticos</v>
      </c>
      <c r="BM1686">
        <v>1</v>
      </c>
      <c r="BN1686" t="str">
        <f t="shared" si="888"/>
        <v>Toma estatinas</v>
      </c>
      <c r="BO1686">
        <v>1</v>
      </c>
      <c r="BP1686" t="str">
        <f t="shared" si="889"/>
        <v>Enfermedad renal</v>
      </c>
      <c r="BQ1686">
        <v>0</v>
      </c>
      <c r="BR1686" t="str">
        <f t="shared" si="890"/>
        <v>Sano</v>
      </c>
    </row>
    <row r="1687" spans="1:70" x14ac:dyDescent="0.25">
      <c r="A1687" t="s">
        <v>1687</v>
      </c>
      <c r="B1687">
        <v>43</v>
      </c>
      <c r="C1687" t="str">
        <f t="shared" si="861"/>
        <v>Adulto</v>
      </c>
      <c r="D1687" t="s">
        <v>6</v>
      </c>
      <c r="E1687">
        <v>18.600000000000001</v>
      </c>
      <c r="F1687" t="str">
        <f t="shared" si="862"/>
        <v>Peso Normal</v>
      </c>
      <c r="G1687">
        <v>0</v>
      </c>
      <c r="H1687" t="str">
        <f t="shared" si="863"/>
        <v>No tiene herencia</v>
      </c>
      <c r="I1687">
        <v>123</v>
      </c>
      <c r="J1687">
        <v>75</v>
      </c>
      <c r="K1687">
        <v>75</v>
      </c>
      <c r="L1687" t="str">
        <f t="shared" si="864"/>
        <v>Normal</v>
      </c>
      <c r="M1687">
        <v>52</v>
      </c>
      <c r="N1687" t="str">
        <f t="shared" si="865"/>
        <v>Normal</v>
      </c>
      <c r="O1687">
        <v>1</v>
      </c>
      <c r="P1687" t="str">
        <f t="shared" si="866"/>
        <v>Sin limitaciones</v>
      </c>
      <c r="Q1687">
        <v>0</v>
      </c>
      <c r="R1687" t="str">
        <f t="shared" si="867"/>
        <v>No tiene cetoacidosis</v>
      </c>
      <c r="S1687">
        <v>0</v>
      </c>
      <c r="T1687" t="str">
        <f t="shared" si="868"/>
        <v>No tiene Insuficiencia</v>
      </c>
      <c r="U1687">
        <v>0</v>
      </c>
      <c r="V1687" t="str">
        <f t="shared" si="869"/>
        <v>Normotenso</v>
      </c>
      <c r="W1687">
        <v>1.2</v>
      </c>
      <c r="X1687" t="str">
        <f t="shared" si="858"/>
        <v>Alto</v>
      </c>
      <c r="Y1687">
        <v>21</v>
      </c>
      <c r="Z1687" t="str">
        <f t="shared" si="859"/>
        <v>Normal</v>
      </c>
      <c r="AA1687">
        <v>64</v>
      </c>
      <c r="AB1687" t="str">
        <f t="shared" si="870"/>
        <v>Funcion disminuida</v>
      </c>
      <c r="AC1687">
        <v>16</v>
      </c>
      <c r="AD1687" t="str">
        <f t="shared" si="871"/>
        <v>Normal</v>
      </c>
      <c r="AE1687">
        <v>12</v>
      </c>
      <c r="AF1687" t="str">
        <f t="shared" si="872"/>
        <v>Normal</v>
      </c>
      <c r="AG1687">
        <v>1386</v>
      </c>
      <c r="AH1687" t="str">
        <f t="shared" si="873"/>
        <v>Poliuria</v>
      </c>
      <c r="AI1687">
        <v>0</v>
      </c>
      <c r="AJ1687" t="str">
        <f t="shared" si="874"/>
        <v>No Diabetico</v>
      </c>
      <c r="AK1687">
        <v>112</v>
      </c>
      <c r="AL1687" t="str">
        <f t="shared" si="875"/>
        <v>Prediabetes</v>
      </c>
      <c r="AM1687">
        <v>6.2</v>
      </c>
      <c r="AN1687" t="str">
        <f t="shared" si="876"/>
        <v>Prediabetes</v>
      </c>
      <c r="AO1687">
        <v>193</v>
      </c>
      <c r="AP1687" t="str">
        <f t="shared" si="877"/>
        <v>Normal</v>
      </c>
      <c r="AQ1687">
        <v>101</v>
      </c>
      <c r="AR1687" t="str">
        <f t="shared" si="878"/>
        <v>Casi normal</v>
      </c>
      <c r="AS1687">
        <v>61</v>
      </c>
      <c r="AT1687" t="str">
        <f t="shared" si="879"/>
        <v>Normal</v>
      </c>
      <c r="AU1687">
        <v>108</v>
      </c>
      <c r="AV1687" t="str">
        <f t="shared" si="880"/>
        <v>Normal</v>
      </c>
      <c r="AW1687">
        <v>139</v>
      </c>
      <c r="AX1687" t="str">
        <f t="shared" si="881"/>
        <v>Normal</v>
      </c>
      <c r="AY1687">
        <v>4.2</v>
      </c>
      <c r="AZ1687" t="str">
        <f t="shared" si="882"/>
        <v>Normal</v>
      </c>
      <c r="BA1687">
        <v>15.6</v>
      </c>
      <c r="BB1687" t="str">
        <f t="shared" si="860"/>
        <v>Alta</v>
      </c>
      <c r="BC1687">
        <v>9.1999999999999993</v>
      </c>
      <c r="BD1687" t="str">
        <f t="shared" si="883"/>
        <v>Normal</v>
      </c>
      <c r="BE1687">
        <v>3.4</v>
      </c>
      <c r="BF1687" t="str">
        <f t="shared" si="884"/>
        <v>Normal</v>
      </c>
      <c r="BG1687">
        <v>1</v>
      </c>
      <c r="BH1687" t="str">
        <f t="shared" si="885"/>
        <v>Toma ECA</v>
      </c>
      <c r="BI1687">
        <v>1</v>
      </c>
      <c r="BJ1687" t="str">
        <f t="shared" si="886"/>
        <v>Toma ARB</v>
      </c>
      <c r="BK1687">
        <v>0</v>
      </c>
      <c r="BL1687" t="str">
        <f t="shared" si="887"/>
        <v>No toma diureticos</v>
      </c>
      <c r="BM1687">
        <v>1</v>
      </c>
      <c r="BN1687" t="str">
        <f t="shared" si="888"/>
        <v>Toma estatinas</v>
      </c>
      <c r="BO1687">
        <v>0</v>
      </c>
      <c r="BP1687" t="str">
        <f t="shared" si="889"/>
        <v>Sano</v>
      </c>
      <c r="BQ1687">
        <v>1</v>
      </c>
      <c r="BR1687" t="str">
        <f t="shared" si="890"/>
        <v>Enfermedad cardiovascular</v>
      </c>
    </row>
    <row r="1688" spans="1:70" x14ac:dyDescent="0.25">
      <c r="A1688" t="s">
        <v>1688</v>
      </c>
      <c r="B1688">
        <v>65</v>
      </c>
      <c r="C1688" t="str">
        <f t="shared" si="861"/>
        <v>Adulto Mayor</v>
      </c>
      <c r="D1688" t="s">
        <v>1</v>
      </c>
      <c r="E1688">
        <v>30.6</v>
      </c>
      <c r="F1688" t="str">
        <f t="shared" si="862"/>
        <v>Obesidad I</v>
      </c>
      <c r="G1688">
        <v>1</v>
      </c>
      <c r="H1688" t="str">
        <f t="shared" si="863"/>
        <v>Tiene herencia</v>
      </c>
      <c r="I1688">
        <v>173</v>
      </c>
      <c r="J1688">
        <v>95</v>
      </c>
      <c r="K1688">
        <v>84</v>
      </c>
      <c r="L1688" t="str">
        <f t="shared" si="864"/>
        <v>Normal</v>
      </c>
      <c r="M1688">
        <v>28</v>
      </c>
      <c r="N1688" t="str">
        <f t="shared" si="865"/>
        <v>Reducida</v>
      </c>
      <c r="O1688">
        <v>3</v>
      </c>
      <c r="P1688" t="str">
        <f t="shared" si="866"/>
        <v>Limitacion marcada</v>
      </c>
      <c r="Q1688">
        <v>1</v>
      </c>
      <c r="R1688" t="str">
        <f t="shared" si="867"/>
        <v>Tiene cetoacidosis</v>
      </c>
      <c r="S1688">
        <v>0</v>
      </c>
      <c r="T1688" t="str">
        <f t="shared" si="868"/>
        <v>No tiene Insuficiencia</v>
      </c>
      <c r="U1688">
        <v>1</v>
      </c>
      <c r="V1688" t="str">
        <f t="shared" si="869"/>
        <v>Hipertenso</v>
      </c>
      <c r="W1688">
        <v>3</v>
      </c>
      <c r="X1688" t="str">
        <f t="shared" si="858"/>
        <v>Alto</v>
      </c>
      <c r="Y1688">
        <v>72</v>
      </c>
      <c r="Z1688" t="str">
        <f t="shared" si="859"/>
        <v>Elevado</v>
      </c>
      <c r="AA1688">
        <v>46</v>
      </c>
      <c r="AB1688" t="str">
        <f t="shared" si="870"/>
        <v>Funcion disminuida moderada</v>
      </c>
      <c r="AC1688">
        <v>2234</v>
      </c>
      <c r="AD1688" t="str">
        <f t="shared" si="871"/>
        <v>Proteinuria</v>
      </c>
      <c r="AE1688">
        <v>1787</v>
      </c>
      <c r="AF1688" t="str">
        <f t="shared" si="872"/>
        <v>Macroalbuminuria</v>
      </c>
      <c r="AG1688">
        <v>585</v>
      </c>
      <c r="AH1688" t="str">
        <f t="shared" si="873"/>
        <v>Poliuria</v>
      </c>
      <c r="AI1688">
        <v>1</v>
      </c>
      <c r="AJ1688" t="str">
        <f t="shared" si="874"/>
        <v>Diabetico</v>
      </c>
      <c r="AK1688">
        <v>149</v>
      </c>
      <c r="AL1688" t="str">
        <f t="shared" si="875"/>
        <v>Diabetes</v>
      </c>
      <c r="AM1688">
        <v>7.4</v>
      </c>
      <c r="AN1688" t="str">
        <f t="shared" si="876"/>
        <v>Diabetes</v>
      </c>
      <c r="AO1688">
        <v>303</v>
      </c>
      <c r="AP1688" t="str">
        <f t="shared" si="877"/>
        <v>Riesgo</v>
      </c>
      <c r="AQ1688">
        <v>217</v>
      </c>
      <c r="AR1688" t="str">
        <f t="shared" si="878"/>
        <v>Muy alto</v>
      </c>
      <c r="AS1688">
        <v>30</v>
      </c>
      <c r="AT1688" t="str">
        <f t="shared" si="879"/>
        <v>Bajo</v>
      </c>
      <c r="AU1688">
        <v>285</v>
      </c>
      <c r="AV1688" t="str">
        <f t="shared" si="880"/>
        <v>Alto</v>
      </c>
      <c r="AW1688">
        <v>140</v>
      </c>
      <c r="AX1688" t="str">
        <f t="shared" si="881"/>
        <v>Normal</v>
      </c>
      <c r="AY1688">
        <v>6.9</v>
      </c>
      <c r="AZ1688" t="str">
        <f t="shared" si="882"/>
        <v>Alto</v>
      </c>
      <c r="BA1688">
        <v>10.9</v>
      </c>
      <c r="BB1688" t="str">
        <f t="shared" si="860"/>
        <v>Baja</v>
      </c>
      <c r="BC1688">
        <v>9</v>
      </c>
      <c r="BD1688" t="str">
        <f t="shared" si="883"/>
        <v>Normal</v>
      </c>
      <c r="BE1688">
        <v>7</v>
      </c>
      <c r="BF1688" t="str">
        <f t="shared" si="884"/>
        <v>Alto</v>
      </c>
      <c r="BG1688">
        <v>1</v>
      </c>
      <c r="BH1688" t="str">
        <f t="shared" si="885"/>
        <v>Toma ECA</v>
      </c>
      <c r="BI1688">
        <v>0</v>
      </c>
      <c r="BJ1688" t="str">
        <f t="shared" si="886"/>
        <v>No toma ARB</v>
      </c>
      <c r="BK1688">
        <v>1</v>
      </c>
      <c r="BL1688" t="str">
        <f t="shared" si="887"/>
        <v>Toma diureticos</v>
      </c>
      <c r="BM1688">
        <v>1</v>
      </c>
      <c r="BN1688" t="str">
        <f t="shared" si="888"/>
        <v>Toma estatinas</v>
      </c>
      <c r="BO1688">
        <v>1</v>
      </c>
      <c r="BP1688" t="str">
        <f t="shared" si="889"/>
        <v>Enfermedad renal</v>
      </c>
      <c r="BQ1688">
        <v>0</v>
      </c>
      <c r="BR1688" t="str">
        <f t="shared" si="890"/>
        <v>Sano</v>
      </c>
    </row>
    <row r="1689" spans="1:70" x14ac:dyDescent="0.25">
      <c r="A1689" t="s">
        <v>1689</v>
      </c>
      <c r="B1689">
        <v>57</v>
      </c>
      <c r="C1689" t="str">
        <f t="shared" si="861"/>
        <v>Adulto</v>
      </c>
      <c r="D1689" t="s">
        <v>1</v>
      </c>
      <c r="E1689">
        <v>22.1</v>
      </c>
      <c r="F1689" t="str">
        <f t="shared" si="862"/>
        <v>Peso Normal</v>
      </c>
      <c r="G1689">
        <v>0</v>
      </c>
      <c r="H1689" t="str">
        <f t="shared" si="863"/>
        <v>No tiene herencia</v>
      </c>
      <c r="I1689">
        <v>100</v>
      </c>
      <c r="J1689">
        <v>77</v>
      </c>
      <c r="K1689">
        <v>85</v>
      </c>
      <c r="L1689" t="str">
        <f t="shared" si="864"/>
        <v>Normal</v>
      </c>
      <c r="M1689">
        <v>67</v>
      </c>
      <c r="N1689" t="str">
        <f t="shared" si="865"/>
        <v>Normal</v>
      </c>
      <c r="O1689">
        <v>2</v>
      </c>
      <c r="P1689" t="str">
        <f t="shared" si="866"/>
        <v>Ligera limitaciones</v>
      </c>
      <c r="Q1689">
        <v>0</v>
      </c>
      <c r="R1689" t="str">
        <f t="shared" si="867"/>
        <v>No tiene cetoacidosis</v>
      </c>
      <c r="S1689">
        <v>0</v>
      </c>
      <c r="T1689" t="str">
        <f t="shared" si="868"/>
        <v>No tiene Insuficiencia</v>
      </c>
      <c r="U1689">
        <v>0</v>
      </c>
      <c r="V1689" t="str">
        <f t="shared" si="869"/>
        <v>Normotenso</v>
      </c>
      <c r="W1689">
        <v>1.2</v>
      </c>
      <c r="X1689" t="str">
        <f t="shared" si="858"/>
        <v>Normal</v>
      </c>
      <c r="Y1689">
        <v>27</v>
      </c>
      <c r="Z1689" t="str">
        <f t="shared" si="859"/>
        <v>Normal</v>
      </c>
      <c r="AA1689">
        <v>112</v>
      </c>
      <c r="AB1689" t="str">
        <f t="shared" si="870"/>
        <v>Normal</v>
      </c>
      <c r="AC1689">
        <v>26</v>
      </c>
      <c r="AD1689" t="str">
        <f t="shared" si="871"/>
        <v>Normal</v>
      </c>
      <c r="AE1689">
        <v>18</v>
      </c>
      <c r="AF1689" t="str">
        <f t="shared" si="872"/>
        <v>Normal</v>
      </c>
      <c r="AG1689">
        <v>1851</v>
      </c>
      <c r="AH1689" t="str">
        <f t="shared" si="873"/>
        <v>Poliuria</v>
      </c>
      <c r="AI1689">
        <v>1</v>
      </c>
      <c r="AJ1689" t="str">
        <f t="shared" si="874"/>
        <v>Diabetico</v>
      </c>
      <c r="AK1689">
        <v>99</v>
      </c>
      <c r="AL1689" t="str">
        <f t="shared" si="875"/>
        <v>Normal</v>
      </c>
      <c r="AM1689">
        <v>5</v>
      </c>
      <c r="AN1689" t="str">
        <f t="shared" si="876"/>
        <v>Normal</v>
      </c>
      <c r="AO1689">
        <v>196</v>
      </c>
      <c r="AP1689" t="str">
        <f t="shared" si="877"/>
        <v>Normal</v>
      </c>
      <c r="AQ1689">
        <v>103</v>
      </c>
      <c r="AR1689" t="str">
        <f t="shared" si="878"/>
        <v>Casi normal</v>
      </c>
      <c r="AS1689">
        <v>50</v>
      </c>
      <c r="AT1689" t="str">
        <f t="shared" si="879"/>
        <v>Bajo</v>
      </c>
      <c r="AU1689">
        <v>103</v>
      </c>
      <c r="AV1689" t="str">
        <f t="shared" si="880"/>
        <v>Normal</v>
      </c>
      <c r="AW1689">
        <v>135</v>
      </c>
      <c r="AX1689" t="str">
        <f t="shared" si="881"/>
        <v>Normal</v>
      </c>
      <c r="AY1689">
        <v>4.5999999999999996</v>
      </c>
      <c r="AZ1689" t="str">
        <f t="shared" si="882"/>
        <v>Normal</v>
      </c>
      <c r="BA1689">
        <v>13.2</v>
      </c>
      <c r="BB1689" t="str">
        <f t="shared" si="860"/>
        <v>Baja</v>
      </c>
      <c r="BC1689">
        <v>8.9</v>
      </c>
      <c r="BD1689" t="str">
        <f t="shared" si="883"/>
        <v>Normal</v>
      </c>
      <c r="BE1689">
        <v>4.0999999999999996</v>
      </c>
      <c r="BF1689" t="str">
        <f t="shared" si="884"/>
        <v>Normal</v>
      </c>
      <c r="BG1689">
        <v>1</v>
      </c>
      <c r="BH1689" t="str">
        <f t="shared" si="885"/>
        <v>Toma ECA</v>
      </c>
      <c r="BI1689">
        <v>1</v>
      </c>
      <c r="BJ1689" t="str">
        <f t="shared" si="886"/>
        <v>Toma ARB</v>
      </c>
      <c r="BK1689">
        <v>0</v>
      </c>
      <c r="BL1689" t="str">
        <f t="shared" si="887"/>
        <v>No toma diureticos</v>
      </c>
      <c r="BM1689">
        <v>0</v>
      </c>
      <c r="BN1689" t="str">
        <f t="shared" si="888"/>
        <v>No toma estatinas</v>
      </c>
      <c r="BO1689">
        <v>0</v>
      </c>
      <c r="BP1689" t="str">
        <f t="shared" si="889"/>
        <v>Sano</v>
      </c>
      <c r="BQ1689">
        <v>0</v>
      </c>
      <c r="BR1689" t="str">
        <f t="shared" si="890"/>
        <v>Sano</v>
      </c>
    </row>
    <row r="1690" spans="1:70" x14ac:dyDescent="0.25">
      <c r="A1690" t="s">
        <v>1690</v>
      </c>
      <c r="B1690">
        <v>30</v>
      </c>
      <c r="C1690" t="str">
        <f t="shared" si="861"/>
        <v>Adulto</v>
      </c>
      <c r="D1690" t="s">
        <v>1</v>
      </c>
      <c r="E1690">
        <v>18</v>
      </c>
      <c r="F1690" t="str">
        <f t="shared" si="862"/>
        <v>Bajo peso</v>
      </c>
      <c r="G1690">
        <v>1</v>
      </c>
      <c r="H1690" t="str">
        <f t="shared" si="863"/>
        <v>Tiene herencia</v>
      </c>
      <c r="I1690">
        <v>100</v>
      </c>
      <c r="J1690">
        <v>77</v>
      </c>
      <c r="K1690">
        <v>84</v>
      </c>
      <c r="L1690" t="str">
        <f t="shared" si="864"/>
        <v>Normal</v>
      </c>
      <c r="M1690">
        <v>51</v>
      </c>
      <c r="N1690" t="str">
        <f t="shared" si="865"/>
        <v>Normal</v>
      </c>
      <c r="O1690">
        <v>1</v>
      </c>
      <c r="P1690" t="str">
        <f t="shared" si="866"/>
        <v>Sin limitaciones</v>
      </c>
      <c r="Q1690">
        <v>0</v>
      </c>
      <c r="R1690" t="str">
        <f t="shared" si="867"/>
        <v>No tiene cetoacidosis</v>
      </c>
      <c r="S1690">
        <v>0</v>
      </c>
      <c r="T1690" t="str">
        <f t="shared" si="868"/>
        <v>No tiene Insuficiencia</v>
      </c>
      <c r="U1690">
        <v>1</v>
      </c>
      <c r="V1690" t="str">
        <f t="shared" si="869"/>
        <v>Hipertenso</v>
      </c>
      <c r="W1690">
        <v>1</v>
      </c>
      <c r="X1690" t="str">
        <f t="shared" si="858"/>
        <v>Normal</v>
      </c>
      <c r="Y1690">
        <v>18</v>
      </c>
      <c r="Z1690" t="str">
        <f t="shared" si="859"/>
        <v>Normal</v>
      </c>
      <c r="AA1690">
        <v>107</v>
      </c>
      <c r="AB1690" t="str">
        <f t="shared" si="870"/>
        <v>Normal</v>
      </c>
      <c r="AC1690">
        <v>10</v>
      </c>
      <c r="AD1690" t="str">
        <f t="shared" si="871"/>
        <v>Normal</v>
      </c>
      <c r="AE1690">
        <v>9</v>
      </c>
      <c r="AF1690" t="str">
        <f t="shared" si="872"/>
        <v>Normal</v>
      </c>
      <c r="AG1690">
        <v>1595</v>
      </c>
      <c r="AH1690" t="str">
        <f t="shared" si="873"/>
        <v>Poliuria</v>
      </c>
      <c r="AI1690">
        <v>0</v>
      </c>
      <c r="AJ1690" t="str">
        <f t="shared" si="874"/>
        <v>No Diabetico</v>
      </c>
      <c r="AK1690">
        <v>82</v>
      </c>
      <c r="AL1690" t="str">
        <f t="shared" si="875"/>
        <v>Normal</v>
      </c>
      <c r="AM1690">
        <v>5.7</v>
      </c>
      <c r="AN1690" t="str">
        <f t="shared" si="876"/>
        <v>Prediabetes</v>
      </c>
      <c r="AO1690">
        <v>160</v>
      </c>
      <c r="AP1690" t="str">
        <f t="shared" si="877"/>
        <v>Normal</v>
      </c>
      <c r="AQ1690">
        <v>103</v>
      </c>
      <c r="AR1690" t="str">
        <f t="shared" si="878"/>
        <v>Casi normal</v>
      </c>
      <c r="AS1690">
        <v>68</v>
      </c>
      <c r="AT1690" t="str">
        <f t="shared" si="879"/>
        <v>Normal</v>
      </c>
      <c r="AU1690">
        <v>148</v>
      </c>
      <c r="AV1690" t="str">
        <f t="shared" si="880"/>
        <v>Normal</v>
      </c>
      <c r="AW1690">
        <v>135</v>
      </c>
      <c r="AX1690" t="str">
        <f t="shared" si="881"/>
        <v>Normal</v>
      </c>
      <c r="AY1690">
        <v>4.5</v>
      </c>
      <c r="AZ1690" t="str">
        <f t="shared" si="882"/>
        <v>Normal</v>
      </c>
      <c r="BA1690">
        <v>15.9</v>
      </c>
      <c r="BB1690" t="str">
        <f t="shared" si="860"/>
        <v>Normal</v>
      </c>
      <c r="BC1690">
        <v>9.3000000000000007</v>
      </c>
      <c r="BD1690" t="str">
        <f t="shared" si="883"/>
        <v>Normal</v>
      </c>
      <c r="BE1690">
        <v>3.6</v>
      </c>
      <c r="BF1690" t="str">
        <f t="shared" si="884"/>
        <v>Normal</v>
      </c>
      <c r="BG1690">
        <v>1</v>
      </c>
      <c r="BH1690" t="str">
        <f t="shared" si="885"/>
        <v>Toma ECA</v>
      </c>
      <c r="BI1690">
        <v>1</v>
      </c>
      <c r="BJ1690" t="str">
        <f t="shared" si="886"/>
        <v>Toma ARB</v>
      </c>
      <c r="BK1690">
        <v>0</v>
      </c>
      <c r="BL1690" t="str">
        <f t="shared" si="887"/>
        <v>No toma diureticos</v>
      </c>
      <c r="BM1690">
        <v>0</v>
      </c>
      <c r="BN1690" t="str">
        <f t="shared" si="888"/>
        <v>No toma estatinas</v>
      </c>
      <c r="BO1690">
        <v>0</v>
      </c>
      <c r="BP1690" t="str">
        <f t="shared" si="889"/>
        <v>Sano</v>
      </c>
      <c r="BQ1690">
        <v>0</v>
      </c>
      <c r="BR1690" t="str">
        <f t="shared" si="890"/>
        <v>Sano</v>
      </c>
    </row>
    <row r="1691" spans="1:70" x14ac:dyDescent="0.25">
      <c r="A1691" t="s">
        <v>1691</v>
      </c>
      <c r="B1691">
        <v>57</v>
      </c>
      <c r="C1691" t="str">
        <f t="shared" si="861"/>
        <v>Adulto</v>
      </c>
      <c r="D1691" t="s">
        <v>1</v>
      </c>
      <c r="E1691">
        <v>26.8</v>
      </c>
      <c r="F1691" t="str">
        <f t="shared" si="862"/>
        <v>Sobrepeso</v>
      </c>
      <c r="G1691">
        <v>1</v>
      </c>
      <c r="H1691" t="str">
        <f t="shared" si="863"/>
        <v>Tiene herencia</v>
      </c>
      <c r="I1691">
        <v>174</v>
      </c>
      <c r="J1691">
        <v>97</v>
      </c>
      <c r="K1691">
        <v>78</v>
      </c>
      <c r="L1691" t="str">
        <f t="shared" si="864"/>
        <v>Normal</v>
      </c>
      <c r="M1691">
        <v>49</v>
      </c>
      <c r="N1691" t="str">
        <f t="shared" si="865"/>
        <v>Intermedia</v>
      </c>
      <c r="O1691">
        <v>2</v>
      </c>
      <c r="P1691" t="str">
        <f t="shared" si="866"/>
        <v>Ligera limitaciones</v>
      </c>
      <c r="Q1691">
        <v>0</v>
      </c>
      <c r="R1691" t="str">
        <f t="shared" si="867"/>
        <v>No tiene cetoacidosis</v>
      </c>
      <c r="S1691">
        <v>0</v>
      </c>
      <c r="T1691" t="str">
        <f t="shared" si="868"/>
        <v>No tiene Insuficiencia</v>
      </c>
      <c r="U1691">
        <v>1</v>
      </c>
      <c r="V1691" t="str">
        <f t="shared" si="869"/>
        <v>Hipertenso</v>
      </c>
      <c r="W1691">
        <v>4.5999999999999996</v>
      </c>
      <c r="X1691" t="str">
        <f t="shared" si="858"/>
        <v>Alto</v>
      </c>
      <c r="Y1691">
        <v>95</v>
      </c>
      <c r="Z1691" t="str">
        <f t="shared" si="859"/>
        <v>Elevado</v>
      </c>
      <c r="AA1691">
        <v>55</v>
      </c>
      <c r="AB1691" t="str">
        <f t="shared" si="870"/>
        <v>Funcion disminuida moderada</v>
      </c>
      <c r="AC1691">
        <v>1035</v>
      </c>
      <c r="AD1691" t="str">
        <f t="shared" si="871"/>
        <v>Proteinuria</v>
      </c>
      <c r="AE1691">
        <v>828</v>
      </c>
      <c r="AF1691" t="str">
        <f t="shared" si="872"/>
        <v>Macroalbuminuria</v>
      </c>
      <c r="AG1691">
        <v>791</v>
      </c>
      <c r="AH1691" t="str">
        <f t="shared" si="873"/>
        <v>Poliuria</v>
      </c>
      <c r="AI1691">
        <v>0</v>
      </c>
      <c r="AJ1691" t="str">
        <f t="shared" si="874"/>
        <v>No Diabetico</v>
      </c>
      <c r="AK1691">
        <v>127</v>
      </c>
      <c r="AL1691" t="str">
        <f t="shared" si="875"/>
        <v>Diabetes</v>
      </c>
      <c r="AM1691">
        <v>8</v>
      </c>
      <c r="AN1691" t="str">
        <f t="shared" si="876"/>
        <v>Diabetes</v>
      </c>
      <c r="AO1691">
        <v>253</v>
      </c>
      <c r="AP1691" t="str">
        <f t="shared" si="877"/>
        <v>Riesgo</v>
      </c>
      <c r="AQ1691">
        <v>144</v>
      </c>
      <c r="AR1691" t="str">
        <f t="shared" si="878"/>
        <v>Limite alto</v>
      </c>
      <c r="AS1691">
        <v>44</v>
      </c>
      <c r="AT1691" t="str">
        <f t="shared" si="879"/>
        <v>Bajo</v>
      </c>
      <c r="AU1691">
        <v>358</v>
      </c>
      <c r="AV1691" t="str">
        <f t="shared" si="880"/>
        <v>Alto</v>
      </c>
      <c r="AW1691">
        <v>128</v>
      </c>
      <c r="AX1691" t="str">
        <f t="shared" si="881"/>
        <v>Bajo</v>
      </c>
      <c r="AY1691">
        <v>5.9</v>
      </c>
      <c r="AZ1691" t="str">
        <f t="shared" si="882"/>
        <v>Alto</v>
      </c>
      <c r="BA1691">
        <v>8.5</v>
      </c>
      <c r="BB1691" t="str">
        <f t="shared" si="860"/>
        <v>Baja</v>
      </c>
      <c r="BC1691">
        <v>7.8</v>
      </c>
      <c r="BD1691" t="str">
        <f t="shared" si="883"/>
        <v>Bajo</v>
      </c>
      <c r="BE1691">
        <v>7</v>
      </c>
      <c r="BF1691" t="str">
        <f t="shared" si="884"/>
        <v>Alto</v>
      </c>
      <c r="BG1691">
        <v>0</v>
      </c>
      <c r="BH1691" t="str">
        <f t="shared" si="885"/>
        <v>No Toma ECA</v>
      </c>
      <c r="BI1691">
        <v>0</v>
      </c>
      <c r="BJ1691" t="str">
        <f t="shared" si="886"/>
        <v>No toma ARB</v>
      </c>
      <c r="BK1691">
        <v>1</v>
      </c>
      <c r="BL1691" t="str">
        <f t="shared" si="887"/>
        <v>Toma diureticos</v>
      </c>
      <c r="BM1691">
        <v>1</v>
      </c>
      <c r="BN1691" t="str">
        <f t="shared" si="888"/>
        <v>Toma estatinas</v>
      </c>
      <c r="BO1691">
        <v>1</v>
      </c>
      <c r="BP1691" t="str">
        <f t="shared" si="889"/>
        <v>Enfermedad renal</v>
      </c>
      <c r="BQ1691">
        <v>1</v>
      </c>
      <c r="BR1691" t="str">
        <f t="shared" si="890"/>
        <v>Enfermedad cardiovascular</v>
      </c>
    </row>
    <row r="1692" spans="1:70" x14ac:dyDescent="0.25">
      <c r="A1692" t="s">
        <v>1692</v>
      </c>
      <c r="B1692">
        <v>65</v>
      </c>
      <c r="C1692" t="str">
        <f t="shared" si="861"/>
        <v>Adulto Mayor</v>
      </c>
      <c r="D1692" t="s">
        <v>1</v>
      </c>
      <c r="E1692">
        <v>39.6</v>
      </c>
      <c r="F1692" t="str">
        <f t="shared" si="862"/>
        <v>Obesidad II</v>
      </c>
      <c r="G1692">
        <v>1</v>
      </c>
      <c r="H1692" t="str">
        <f t="shared" si="863"/>
        <v>Tiene herencia</v>
      </c>
      <c r="I1692">
        <v>179</v>
      </c>
      <c r="J1692">
        <v>94</v>
      </c>
      <c r="K1692">
        <v>94</v>
      </c>
      <c r="L1692" t="str">
        <f t="shared" si="864"/>
        <v>Normal</v>
      </c>
      <c r="M1692">
        <v>43</v>
      </c>
      <c r="N1692" t="str">
        <f t="shared" si="865"/>
        <v>Intermedia</v>
      </c>
      <c r="O1692">
        <v>4</v>
      </c>
      <c r="P1692" t="str">
        <f t="shared" si="866"/>
        <v>Incapacidad</v>
      </c>
      <c r="Q1692">
        <v>0</v>
      </c>
      <c r="R1692" t="str">
        <f t="shared" si="867"/>
        <v>No tiene cetoacidosis</v>
      </c>
      <c r="S1692">
        <v>1</v>
      </c>
      <c r="T1692" t="str">
        <f t="shared" si="868"/>
        <v>Tiene Insuficiencia</v>
      </c>
      <c r="U1692">
        <v>1</v>
      </c>
      <c r="V1692" t="str">
        <f t="shared" si="869"/>
        <v>Hipertenso</v>
      </c>
      <c r="W1692">
        <v>2.5</v>
      </c>
      <c r="X1692" t="str">
        <f t="shared" si="858"/>
        <v>Alto</v>
      </c>
      <c r="Y1692">
        <v>96</v>
      </c>
      <c r="Z1692" t="str">
        <f t="shared" si="859"/>
        <v>Elevado</v>
      </c>
      <c r="AA1692">
        <v>22</v>
      </c>
      <c r="AB1692" t="str">
        <f t="shared" si="870"/>
        <v>Dismucion grave</v>
      </c>
      <c r="AC1692">
        <v>2562</v>
      </c>
      <c r="AD1692" t="str">
        <f t="shared" si="871"/>
        <v>Proteinuria</v>
      </c>
      <c r="AE1692">
        <v>1793</v>
      </c>
      <c r="AF1692" t="str">
        <f t="shared" si="872"/>
        <v>Macroalbuminuria</v>
      </c>
      <c r="AG1692">
        <v>453</v>
      </c>
      <c r="AH1692" t="str">
        <f t="shared" si="873"/>
        <v>Oliguria</v>
      </c>
      <c r="AI1692">
        <v>1</v>
      </c>
      <c r="AJ1692" t="str">
        <f t="shared" si="874"/>
        <v>Diabetico</v>
      </c>
      <c r="AK1692">
        <v>200</v>
      </c>
      <c r="AL1692" t="str">
        <f t="shared" si="875"/>
        <v>Diabetes</v>
      </c>
      <c r="AM1692">
        <v>9</v>
      </c>
      <c r="AN1692" t="str">
        <f t="shared" si="876"/>
        <v>Diabetes</v>
      </c>
      <c r="AO1692">
        <v>228</v>
      </c>
      <c r="AP1692" t="str">
        <f t="shared" si="877"/>
        <v>Alto</v>
      </c>
      <c r="AQ1692">
        <v>177</v>
      </c>
      <c r="AR1692" t="str">
        <f t="shared" si="878"/>
        <v>Alto</v>
      </c>
      <c r="AS1692">
        <v>41</v>
      </c>
      <c r="AT1692" t="str">
        <f t="shared" si="879"/>
        <v>Bajo</v>
      </c>
      <c r="AU1692">
        <v>326</v>
      </c>
      <c r="AV1692" t="str">
        <f t="shared" si="880"/>
        <v>Alto</v>
      </c>
      <c r="AW1692">
        <v>130</v>
      </c>
      <c r="AX1692" t="str">
        <f t="shared" si="881"/>
        <v>Bajo</v>
      </c>
      <c r="AY1692">
        <v>5.4</v>
      </c>
      <c r="AZ1692" t="str">
        <f t="shared" si="882"/>
        <v>Alto</v>
      </c>
      <c r="BA1692">
        <v>10.1</v>
      </c>
      <c r="BB1692" t="str">
        <f t="shared" si="860"/>
        <v>Baja</v>
      </c>
      <c r="BC1692">
        <v>8.5</v>
      </c>
      <c r="BD1692" t="str">
        <f t="shared" si="883"/>
        <v>Normal</v>
      </c>
      <c r="BE1692">
        <v>4.8</v>
      </c>
      <c r="BF1692" t="str">
        <f t="shared" si="884"/>
        <v>Alto</v>
      </c>
      <c r="BG1692">
        <v>0</v>
      </c>
      <c r="BH1692" t="str">
        <f t="shared" si="885"/>
        <v>No Toma ECA</v>
      </c>
      <c r="BI1692">
        <v>0</v>
      </c>
      <c r="BJ1692" t="str">
        <f t="shared" si="886"/>
        <v>No toma ARB</v>
      </c>
      <c r="BK1692">
        <v>1</v>
      </c>
      <c r="BL1692" t="str">
        <f t="shared" si="887"/>
        <v>Toma diureticos</v>
      </c>
      <c r="BM1692">
        <v>1</v>
      </c>
      <c r="BN1692" t="str">
        <f t="shared" si="888"/>
        <v>Toma estatinas</v>
      </c>
      <c r="BO1692">
        <v>1</v>
      </c>
      <c r="BP1692" t="str">
        <f t="shared" si="889"/>
        <v>Enfermedad renal</v>
      </c>
      <c r="BQ1692">
        <v>0</v>
      </c>
      <c r="BR1692" t="str">
        <f t="shared" si="890"/>
        <v>Sano</v>
      </c>
    </row>
    <row r="1693" spans="1:70" x14ac:dyDescent="0.25">
      <c r="A1693" t="s">
        <v>1693</v>
      </c>
      <c r="B1693">
        <v>36</v>
      </c>
      <c r="C1693" t="str">
        <f t="shared" si="861"/>
        <v>Adulto</v>
      </c>
      <c r="D1693" t="s">
        <v>6</v>
      </c>
      <c r="E1693">
        <v>19.8</v>
      </c>
      <c r="F1693" t="str">
        <f t="shared" si="862"/>
        <v>Peso Normal</v>
      </c>
      <c r="G1693">
        <v>1</v>
      </c>
      <c r="H1693" t="str">
        <f t="shared" si="863"/>
        <v>Tiene herencia</v>
      </c>
      <c r="I1693">
        <v>121</v>
      </c>
      <c r="J1693">
        <v>78</v>
      </c>
      <c r="K1693">
        <v>88</v>
      </c>
      <c r="L1693" t="str">
        <f t="shared" si="864"/>
        <v>Normal</v>
      </c>
      <c r="M1693">
        <v>60</v>
      </c>
      <c r="N1693" t="str">
        <f t="shared" si="865"/>
        <v>Normal</v>
      </c>
      <c r="O1693">
        <v>1</v>
      </c>
      <c r="P1693" t="str">
        <f t="shared" si="866"/>
        <v>Sin limitaciones</v>
      </c>
      <c r="Q1693">
        <v>0</v>
      </c>
      <c r="R1693" t="str">
        <f t="shared" si="867"/>
        <v>No tiene cetoacidosis</v>
      </c>
      <c r="S1693">
        <v>0</v>
      </c>
      <c r="T1693" t="str">
        <f t="shared" si="868"/>
        <v>No tiene Insuficiencia</v>
      </c>
      <c r="U1693">
        <v>0</v>
      </c>
      <c r="V1693" t="str">
        <f t="shared" si="869"/>
        <v>Normotenso</v>
      </c>
      <c r="W1693">
        <v>1.2</v>
      </c>
      <c r="X1693" t="str">
        <f t="shared" si="858"/>
        <v>Alto</v>
      </c>
      <c r="Y1693">
        <v>34</v>
      </c>
      <c r="Z1693" t="str">
        <f t="shared" si="859"/>
        <v>Normal</v>
      </c>
      <c r="AA1693">
        <v>84</v>
      </c>
      <c r="AB1693" t="str">
        <f t="shared" si="870"/>
        <v>Funcion disminuida</v>
      </c>
      <c r="AC1693">
        <v>6</v>
      </c>
      <c r="AD1693" t="str">
        <f t="shared" si="871"/>
        <v>Normal</v>
      </c>
      <c r="AE1693">
        <v>4</v>
      </c>
      <c r="AF1693" t="str">
        <f t="shared" si="872"/>
        <v>Normal</v>
      </c>
      <c r="AG1693">
        <v>2129</v>
      </c>
      <c r="AH1693" t="str">
        <f t="shared" si="873"/>
        <v>Poliuria</v>
      </c>
      <c r="AI1693">
        <v>0</v>
      </c>
      <c r="AJ1693" t="str">
        <f t="shared" si="874"/>
        <v>No Diabetico</v>
      </c>
      <c r="AK1693">
        <v>89</v>
      </c>
      <c r="AL1693" t="str">
        <f t="shared" si="875"/>
        <v>Normal</v>
      </c>
      <c r="AM1693">
        <v>6.1</v>
      </c>
      <c r="AN1693" t="str">
        <f t="shared" si="876"/>
        <v>Prediabetes</v>
      </c>
      <c r="AO1693">
        <v>189</v>
      </c>
      <c r="AP1693" t="str">
        <f t="shared" si="877"/>
        <v>Normal</v>
      </c>
      <c r="AQ1693">
        <v>129</v>
      </c>
      <c r="AR1693" t="str">
        <f t="shared" si="878"/>
        <v>Casi normal</v>
      </c>
      <c r="AS1693">
        <v>59</v>
      </c>
      <c r="AT1693" t="str">
        <f t="shared" si="879"/>
        <v>Bajo</v>
      </c>
      <c r="AU1693">
        <v>166</v>
      </c>
      <c r="AV1693" t="str">
        <f t="shared" si="880"/>
        <v>Alto</v>
      </c>
      <c r="AW1693">
        <v>145</v>
      </c>
      <c r="AX1693" t="str">
        <f t="shared" si="881"/>
        <v>Normal</v>
      </c>
      <c r="AY1693">
        <v>4.3</v>
      </c>
      <c r="AZ1693" t="str">
        <f t="shared" si="882"/>
        <v>Normal</v>
      </c>
      <c r="BA1693">
        <v>14</v>
      </c>
      <c r="BB1693" t="str">
        <f t="shared" si="860"/>
        <v>Normal</v>
      </c>
      <c r="BC1693">
        <v>8.6</v>
      </c>
      <c r="BD1693" t="str">
        <f t="shared" si="883"/>
        <v>Normal</v>
      </c>
      <c r="BE1693">
        <v>2.7</v>
      </c>
      <c r="BF1693" t="str">
        <f t="shared" si="884"/>
        <v>Normal</v>
      </c>
      <c r="BG1693">
        <v>1</v>
      </c>
      <c r="BH1693" t="str">
        <f t="shared" si="885"/>
        <v>Toma ECA</v>
      </c>
      <c r="BI1693">
        <v>0</v>
      </c>
      <c r="BJ1693" t="str">
        <f t="shared" si="886"/>
        <v>No toma ARB</v>
      </c>
      <c r="BK1693">
        <v>1</v>
      </c>
      <c r="BL1693" t="str">
        <f t="shared" si="887"/>
        <v>Toma diureticos</v>
      </c>
      <c r="BM1693">
        <v>0</v>
      </c>
      <c r="BN1693" t="str">
        <f t="shared" si="888"/>
        <v>No toma estatinas</v>
      </c>
      <c r="BO1693">
        <v>0</v>
      </c>
      <c r="BP1693" t="str">
        <f t="shared" si="889"/>
        <v>Sano</v>
      </c>
      <c r="BQ1693">
        <v>1</v>
      </c>
      <c r="BR1693" t="str">
        <f t="shared" si="890"/>
        <v>Enfermedad cardiovascular</v>
      </c>
    </row>
    <row r="1694" spans="1:70" x14ac:dyDescent="0.25">
      <c r="A1694" t="s">
        <v>1694</v>
      </c>
      <c r="B1694">
        <v>52</v>
      </c>
      <c r="C1694" t="str">
        <f t="shared" si="861"/>
        <v>Adulto</v>
      </c>
      <c r="D1694" t="s">
        <v>1</v>
      </c>
      <c r="E1694">
        <v>27.6</v>
      </c>
      <c r="F1694" t="str">
        <f t="shared" si="862"/>
        <v>Sobrepeso</v>
      </c>
      <c r="G1694">
        <v>1</v>
      </c>
      <c r="H1694" t="str">
        <f t="shared" si="863"/>
        <v>Tiene herencia</v>
      </c>
      <c r="I1694">
        <v>134</v>
      </c>
      <c r="J1694">
        <v>76</v>
      </c>
      <c r="K1694">
        <v>66</v>
      </c>
      <c r="L1694" t="str">
        <f t="shared" si="864"/>
        <v>Normal</v>
      </c>
      <c r="M1694">
        <v>54</v>
      </c>
      <c r="N1694" t="str">
        <f t="shared" si="865"/>
        <v>Normal</v>
      </c>
      <c r="O1694">
        <v>2</v>
      </c>
      <c r="P1694" t="str">
        <f t="shared" si="866"/>
        <v>Ligera limitaciones</v>
      </c>
      <c r="Q1694">
        <v>0</v>
      </c>
      <c r="R1694" t="str">
        <f t="shared" si="867"/>
        <v>No tiene cetoacidosis</v>
      </c>
      <c r="S1694">
        <v>0</v>
      </c>
      <c r="T1694" t="str">
        <f t="shared" si="868"/>
        <v>No tiene Insuficiencia</v>
      </c>
      <c r="U1694">
        <v>0</v>
      </c>
      <c r="V1694" t="str">
        <f t="shared" si="869"/>
        <v>Normotenso</v>
      </c>
      <c r="W1694">
        <v>0.9</v>
      </c>
      <c r="X1694" t="str">
        <f t="shared" si="858"/>
        <v>Normal</v>
      </c>
      <c r="Y1694">
        <v>33</v>
      </c>
      <c r="Z1694" t="str">
        <f t="shared" si="859"/>
        <v>Normal</v>
      </c>
      <c r="AA1694">
        <v>104</v>
      </c>
      <c r="AB1694" t="str">
        <f t="shared" si="870"/>
        <v>Normal</v>
      </c>
      <c r="AC1694">
        <v>19</v>
      </c>
      <c r="AD1694" t="str">
        <f t="shared" si="871"/>
        <v>Normal</v>
      </c>
      <c r="AE1694">
        <v>15</v>
      </c>
      <c r="AF1694" t="str">
        <f t="shared" si="872"/>
        <v>Normal</v>
      </c>
      <c r="AG1694">
        <v>2495</v>
      </c>
      <c r="AH1694" t="str">
        <f t="shared" si="873"/>
        <v>Poliuria</v>
      </c>
      <c r="AI1694">
        <v>0</v>
      </c>
      <c r="AJ1694" t="str">
        <f t="shared" si="874"/>
        <v>No Diabetico</v>
      </c>
      <c r="AK1694">
        <v>114</v>
      </c>
      <c r="AL1694" t="str">
        <f t="shared" si="875"/>
        <v>Prediabetes</v>
      </c>
      <c r="AM1694">
        <v>5.9</v>
      </c>
      <c r="AN1694" t="str">
        <f t="shared" si="876"/>
        <v>Prediabetes</v>
      </c>
      <c r="AO1694">
        <v>161</v>
      </c>
      <c r="AP1694" t="str">
        <f t="shared" si="877"/>
        <v>Normal</v>
      </c>
      <c r="AQ1694">
        <v>95</v>
      </c>
      <c r="AR1694" t="str">
        <f t="shared" si="878"/>
        <v>Normal</v>
      </c>
      <c r="AS1694">
        <v>50</v>
      </c>
      <c r="AT1694" t="str">
        <f t="shared" si="879"/>
        <v>Bajo</v>
      </c>
      <c r="AU1694">
        <v>122</v>
      </c>
      <c r="AV1694" t="str">
        <f t="shared" si="880"/>
        <v>Normal</v>
      </c>
      <c r="AW1694">
        <v>141</v>
      </c>
      <c r="AX1694" t="str">
        <f t="shared" si="881"/>
        <v>Normal</v>
      </c>
      <c r="AY1694">
        <v>4</v>
      </c>
      <c r="AZ1694" t="str">
        <f t="shared" si="882"/>
        <v>Normal</v>
      </c>
      <c r="BA1694">
        <v>12.6</v>
      </c>
      <c r="BB1694" t="str">
        <f t="shared" si="860"/>
        <v>Baja</v>
      </c>
      <c r="BC1694">
        <v>9.6</v>
      </c>
      <c r="BD1694" t="str">
        <f t="shared" si="883"/>
        <v>Normal</v>
      </c>
      <c r="BE1694">
        <v>4.3</v>
      </c>
      <c r="BF1694" t="str">
        <f t="shared" si="884"/>
        <v>Normal</v>
      </c>
      <c r="BG1694">
        <v>0</v>
      </c>
      <c r="BH1694" t="str">
        <f t="shared" si="885"/>
        <v>No Toma ECA</v>
      </c>
      <c r="BI1694">
        <v>0</v>
      </c>
      <c r="BJ1694" t="str">
        <f t="shared" si="886"/>
        <v>No toma ARB</v>
      </c>
      <c r="BK1694">
        <v>0</v>
      </c>
      <c r="BL1694" t="str">
        <f t="shared" si="887"/>
        <v>No toma diureticos</v>
      </c>
      <c r="BM1694">
        <v>0</v>
      </c>
      <c r="BN1694" t="str">
        <f t="shared" si="888"/>
        <v>No toma estatinas</v>
      </c>
      <c r="BO1694">
        <v>0</v>
      </c>
      <c r="BP1694" t="str">
        <f t="shared" si="889"/>
        <v>Sano</v>
      </c>
      <c r="BQ1694">
        <v>0</v>
      </c>
      <c r="BR1694" t="str">
        <f t="shared" si="890"/>
        <v>Sano</v>
      </c>
    </row>
    <row r="1695" spans="1:70" x14ac:dyDescent="0.25">
      <c r="A1695" t="s">
        <v>1695</v>
      </c>
      <c r="B1695">
        <v>70</v>
      </c>
      <c r="C1695" t="str">
        <f t="shared" si="861"/>
        <v>Adulto Mayor</v>
      </c>
      <c r="D1695" t="s">
        <v>6</v>
      </c>
      <c r="E1695">
        <v>23.9</v>
      </c>
      <c r="F1695" t="str">
        <f t="shared" si="862"/>
        <v>Peso Normal</v>
      </c>
      <c r="G1695">
        <v>0</v>
      </c>
      <c r="H1695" t="str">
        <f t="shared" si="863"/>
        <v>No tiene herencia</v>
      </c>
      <c r="I1695">
        <v>132</v>
      </c>
      <c r="J1695">
        <v>72</v>
      </c>
      <c r="K1695">
        <v>86</v>
      </c>
      <c r="L1695" t="str">
        <f t="shared" si="864"/>
        <v>Normal</v>
      </c>
      <c r="M1695">
        <v>68</v>
      </c>
      <c r="N1695" t="str">
        <f t="shared" si="865"/>
        <v>Normal</v>
      </c>
      <c r="O1695">
        <v>1</v>
      </c>
      <c r="P1695" t="str">
        <f t="shared" si="866"/>
        <v>Sin limitaciones</v>
      </c>
      <c r="Q1695">
        <v>0</v>
      </c>
      <c r="R1695" t="str">
        <f t="shared" si="867"/>
        <v>No tiene cetoacidosis</v>
      </c>
      <c r="S1695">
        <v>0</v>
      </c>
      <c r="T1695" t="str">
        <f t="shared" si="868"/>
        <v>No tiene Insuficiencia</v>
      </c>
      <c r="U1695">
        <v>1</v>
      </c>
      <c r="V1695" t="str">
        <f t="shared" si="869"/>
        <v>Hipertenso</v>
      </c>
      <c r="W1695">
        <v>0.8</v>
      </c>
      <c r="X1695" t="str">
        <f t="shared" si="858"/>
        <v>Normal</v>
      </c>
      <c r="Y1695">
        <v>33</v>
      </c>
      <c r="Z1695" t="str">
        <f t="shared" si="859"/>
        <v>Normal</v>
      </c>
      <c r="AA1695">
        <v>84</v>
      </c>
      <c r="AB1695" t="str">
        <f t="shared" si="870"/>
        <v>Funcion disminuida</v>
      </c>
      <c r="AC1695">
        <v>26</v>
      </c>
      <c r="AD1695" t="str">
        <f t="shared" si="871"/>
        <v>Normal</v>
      </c>
      <c r="AE1695">
        <v>20</v>
      </c>
      <c r="AF1695" t="str">
        <f t="shared" si="872"/>
        <v>Normal</v>
      </c>
      <c r="AG1695">
        <v>2277</v>
      </c>
      <c r="AH1695" t="str">
        <f t="shared" si="873"/>
        <v>Poliuria</v>
      </c>
      <c r="AI1695">
        <v>0</v>
      </c>
      <c r="AJ1695" t="str">
        <f t="shared" si="874"/>
        <v>No Diabetico</v>
      </c>
      <c r="AK1695">
        <v>82</v>
      </c>
      <c r="AL1695" t="str">
        <f t="shared" si="875"/>
        <v>Normal</v>
      </c>
      <c r="AM1695">
        <v>6.3</v>
      </c>
      <c r="AN1695" t="str">
        <f t="shared" si="876"/>
        <v>Prediabetes</v>
      </c>
      <c r="AO1695">
        <v>153</v>
      </c>
      <c r="AP1695" t="str">
        <f t="shared" si="877"/>
        <v>Normal</v>
      </c>
      <c r="AQ1695">
        <v>127</v>
      </c>
      <c r="AR1695" t="str">
        <f t="shared" si="878"/>
        <v>Casi normal</v>
      </c>
      <c r="AS1695">
        <v>50</v>
      </c>
      <c r="AT1695" t="str">
        <f t="shared" si="879"/>
        <v>Bajo</v>
      </c>
      <c r="AU1695">
        <v>124</v>
      </c>
      <c r="AV1695" t="str">
        <f t="shared" si="880"/>
        <v>Normal</v>
      </c>
      <c r="AW1695">
        <v>135</v>
      </c>
      <c r="AX1695" t="str">
        <f t="shared" si="881"/>
        <v>Normal</v>
      </c>
      <c r="AY1695">
        <v>3.8</v>
      </c>
      <c r="AZ1695" t="str">
        <f t="shared" si="882"/>
        <v>Normal</v>
      </c>
      <c r="BA1695">
        <v>14.6</v>
      </c>
      <c r="BB1695" t="str">
        <f t="shared" si="860"/>
        <v>Normal</v>
      </c>
      <c r="BC1695">
        <v>10.199999999999999</v>
      </c>
      <c r="BD1695" t="str">
        <f t="shared" si="883"/>
        <v>Normal</v>
      </c>
      <c r="BE1695">
        <v>3.3</v>
      </c>
      <c r="BF1695" t="str">
        <f t="shared" si="884"/>
        <v>Normal</v>
      </c>
      <c r="BG1695">
        <v>0</v>
      </c>
      <c r="BH1695" t="str">
        <f t="shared" si="885"/>
        <v>No Toma ECA</v>
      </c>
      <c r="BI1695">
        <v>1</v>
      </c>
      <c r="BJ1695" t="str">
        <f t="shared" si="886"/>
        <v>Toma ARB</v>
      </c>
      <c r="BK1695">
        <v>0</v>
      </c>
      <c r="BL1695" t="str">
        <f t="shared" si="887"/>
        <v>No toma diureticos</v>
      </c>
      <c r="BM1695">
        <v>1</v>
      </c>
      <c r="BN1695" t="str">
        <f t="shared" si="888"/>
        <v>Toma estatinas</v>
      </c>
      <c r="BO1695">
        <v>0</v>
      </c>
      <c r="BP1695" t="str">
        <f t="shared" si="889"/>
        <v>Sano</v>
      </c>
      <c r="BQ1695">
        <v>1</v>
      </c>
      <c r="BR1695" t="str">
        <f t="shared" si="890"/>
        <v>Enfermedad cardiovascular</v>
      </c>
    </row>
    <row r="1696" spans="1:70" x14ac:dyDescent="0.25">
      <c r="A1696" t="s">
        <v>1696</v>
      </c>
      <c r="B1696">
        <v>55</v>
      </c>
      <c r="C1696" t="str">
        <f t="shared" si="861"/>
        <v>Adulto</v>
      </c>
      <c r="D1696" t="s">
        <v>6</v>
      </c>
      <c r="E1696">
        <v>32</v>
      </c>
      <c r="F1696" t="str">
        <f t="shared" si="862"/>
        <v>Obesidad I</v>
      </c>
      <c r="G1696">
        <v>1</v>
      </c>
      <c r="H1696" t="str">
        <f t="shared" si="863"/>
        <v>Tiene herencia</v>
      </c>
      <c r="I1696">
        <v>141</v>
      </c>
      <c r="J1696">
        <v>110</v>
      </c>
      <c r="K1696">
        <v>80</v>
      </c>
      <c r="L1696" t="str">
        <f t="shared" si="864"/>
        <v>Normal</v>
      </c>
      <c r="M1696">
        <v>34</v>
      </c>
      <c r="N1696" t="str">
        <f t="shared" si="865"/>
        <v>Reducida</v>
      </c>
      <c r="O1696">
        <v>2</v>
      </c>
      <c r="P1696" t="str">
        <f t="shared" si="866"/>
        <v>Ligera limitaciones</v>
      </c>
      <c r="Q1696">
        <v>1</v>
      </c>
      <c r="R1696" t="str">
        <f t="shared" si="867"/>
        <v>Tiene cetoacidosis</v>
      </c>
      <c r="S1696">
        <v>1</v>
      </c>
      <c r="T1696" t="str">
        <f t="shared" si="868"/>
        <v>Tiene Insuficiencia</v>
      </c>
      <c r="U1696">
        <v>1</v>
      </c>
      <c r="V1696" t="str">
        <f t="shared" si="869"/>
        <v>Hipertenso</v>
      </c>
      <c r="W1696">
        <v>3.5</v>
      </c>
      <c r="X1696" t="str">
        <f t="shared" si="858"/>
        <v>Alto</v>
      </c>
      <c r="Y1696">
        <v>52</v>
      </c>
      <c r="Z1696" t="str">
        <f t="shared" si="859"/>
        <v>Elevado</v>
      </c>
      <c r="AA1696">
        <v>58</v>
      </c>
      <c r="AB1696" t="str">
        <f t="shared" si="870"/>
        <v>Funcion disminuida moderada</v>
      </c>
      <c r="AC1696">
        <v>2411</v>
      </c>
      <c r="AD1696" t="str">
        <f t="shared" si="871"/>
        <v>Proteinuria</v>
      </c>
      <c r="AE1696">
        <v>1687</v>
      </c>
      <c r="AF1696" t="str">
        <f t="shared" si="872"/>
        <v>Macroalbuminuria</v>
      </c>
      <c r="AG1696">
        <v>477</v>
      </c>
      <c r="AH1696" t="str">
        <f t="shared" si="873"/>
        <v>Oliguria</v>
      </c>
      <c r="AI1696">
        <v>1</v>
      </c>
      <c r="AJ1696" t="str">
        <f t="shared" si="874"/>
        <v>Diabetico</v>
      </c>
      <c r="AK1696">
        <v>158</v>
      </c>
      <c r="AL1696" t="str">
        <f t="shared" si="875"/>
        <v>Diabetes</v>
      </c>
      <c r="AM1696">
        <v>7.2</v>
      </c>
      <c r="AN1696" t="str">
        <f t="shared" si="876"/>
        <v>Diabetes</v>
      </c>
      <c r="AO1696">
        <v>202</v>
      </c>
      <c r="AP1696" t="str">
        <f t="shared" si="877"/>
        <v>Alto</v>
      </c>
      <c r="AQ1696">
        <v>212</v>
      </c>
      <c r="AR1696" t="str">
        <f t="shared" si="878"/>
        <v>Muy alto</v>
      </c>
      <c r="AS1696">
        <v>40</v>
      </c>
      <c r="AT1696" t="str">
        <f t="shared" si="879"/>
        <v>Bajo</v>
      </c>
      <c r="AU1696">
        <v>251</v>
      </c>
      <c r="AV1696" t="str">
        <f t="shared" si="880"/>
        <v>Alto</v>
      </c>
      <c r="AW1696">
        <v>138</v>
      </c>
      <c r="AX1696" t="str">
        <f t="shared" si="881"/>
        <v>Normal</v>
      </c>
      <c r="AY1696">
        <v>5.2</v>
      </c>
      <c r="AZ1696" t="str">
        <f t="shared" si="882"/>
        <v>Alto</v>
      </c>
      <c r="BA1696">
        <v>7.8</v>
      </c>
      <c r="BB1696" t="str">
        <f t="shared" si="860"/>
        <v>Baja</v>
      </c>
      <c r="BC1696">
        <v>8.6999999999999993</v>
      </c>
      <c r="BD1696" t="str">
        <f t="shared" si="883"/>
        <v>Normal</v>
      </c>
      <c r="BE1696">
        <v>6.9</v>
      </c>
      <c r="BF1696" t="str">
        <f t="shared" si="884"/>
        <v>Alto</v>
      </c>
      <c r="BG1696">
        <v>1</v>
      </c>
      <c r="BH1696" t="str">
        <f t="shared" si="885"/>
        <v>Toma ECA</v>
      </c>
      <c r="BI1696">
        <v>0</v>
      </c>
      <c r="BJ1696" t="str">
        <f t="shared" si="886"/>
        <v>No toma ARB</v>
      </c>
      <c r="BK1696">
        <v>1</v>
      </c>
      <c r="BL1696" t="str">
        <f t="shared" si="887"/>
        <v>Toma diureticos</v>
      </c>
      <c r="BM1696">
        <v>1</v>
      </c>
      <c r="BN1696" t="str">
        <f t="shared" si="888"/>
        <v>Toma estatinas</v>
      </c>
      <c r="BO1696">
        <v>1</v>
      </c>
      <c r="BP1696" t="str">
        <f t="shared" si="889"/>
        <v>Enfermedad renal</v>
      </c>
      <c r="BQ1696">
        <v>0</v>
      </c>
      <c r="BR1696" t="str">
        <f t="shared" si="890"/>
        <v>Sano</v>
      </c>
    </row>
    <row r="1697" spans="1:70" x14ac:dyDescent="0.25">
      <c r="A1697" t="s">
        <v>1697</v>
      </c>
      <c r="B1697">
        <v>36</v>
      </c>
      <c r="C1697" t="str">
        <f t="shared" si="861"/>
        <v>Adulto</v>
      </c>
      <c r="D1697" t="s">
        <v>1</v>
      </c>
      <c r="E1697">
        <v>23</v>
      </c>
      <c r="F1697" t="str">
        <f t="shared" si="862"/>
        <v>Peso Normal</v>
      </c>
      <c r="G1697">
        <v>1</v>
      </c>
      <c r="H1697" t="str">
        <f t="shared" si="863"/>
        <v>Tiene herencia</v>
      </c>
      <c r="I1697">
        <v>114</v>
      </c>
      <c r="J1697">
        <v>79</v>
      </c>
      <c r="K1697">
        <v>80</v>
      </c>
      <c r="L1697" t="str">
        <f t="shared" si="864"/>
        <v>Normal</v>
      </c>
      <c r="M1697">
        <v>63</v>
      </c>
      <c r="N1697" t="str">
        <f t="shared" si="865"/>
        <v>Normal</v>
      </c>
      <c r="O1697">
        <v>1</v>
      </c>
      <c r="P1697" t="str">
        <f t="shared" si="866"/>
        <v>Sin limitaciones</v>
      </c>
      <c r="Q1697">
        <v>0</v>
      </c>
      <c r="R1697" t="str">
        <f t="shared" si="867"/>
        <v>No tiene cetoacidosis</v>
      </c>
      <c r="S1697">
        <v>0</v>
      </c>
      <c r="T1697" t="str">
        <f t="shared" si="868"/>
        <v>No tiene Insuficiencia</v>
      </c>
      <c r="U1697">
        <v>0</v>
      </c>
      <c r="V1697" t="str">
        <f t="shared" si="869"/>
        <v>Normotenso</v>
      </c>
      <c r="W1697">
        <v>1.1000000000000001</v>
      </c>
      <c r="X1697" t="str">
        <f t="shared" si="858"/>
        <v>Normal</v>
      </c>
      <c r="Y1697">
        <v>27</v>
      </c>
      <c r="Z1697" t="str">
        <f t="shared" si="859"/>
        <v>Normal</v>
      </c>
      <c r="AA1697">
        <v>89</v>
      </c>
      <c r="AB1697" t="str">
        <f t="shared" si="870"/>
        <v>Funcion disminuida</v>
      </c>
      <c r="AC1697">
        <v>12</v>
      </c>
      <c r="AD1697" t="str">
        <f t="shared" si="871"/>
        <v>Normal</v>
      </c>
      <c r="AE1697">
        <v>9</v>
      </c>
      <c r="AF1697" t="str">
        <f t="shared" si="872"/>
        <v>Normal</v>
      </c>
      <c r="AG1697">
        <v>1358</v>
      </c>
      <c r="AH1697" t="str">
        <f t="shared" si="873"/>
        <v>Poliuria</v>
      </c>
      <c r="AI1697">
        <v>1</v>
      </c>
      <c r="AJ1697" t="str">
        <f t="shared" si="874"/>
        <v>Diabetico</v>
      </c>
      <c r="AK1697">
        <v>117</v>
      </c>
      <c r="AL1697" t="str">
        <f t="shared" si="875"/>
        <v>Prediabetes</v>
      </c>
      <c r="AM1697">
        <v>5.7</v>
      </c>
      <c r="AN1697" t="str">
        <f t="shared" si="876"/>
        <v>Prediabetes</v>
      </c>
      <c r="AO1697">
        <v>186</v>
      </c>
      <c r="AP1697" t="str">
        <f t="shared" si="877"/>
        <v>Normal</v>
      </c>
      <c r="AQ1697">
        <v>121</v>
      </c>
      <c r="AR1697" t="str">
        <f t="shared" si="878"/>
        <v>Casi normal</v>
      </c>
      <c r="AS1697">
        <v>40</v>
      </c>
      <c r="AT1697" t="str">
        <f t="shared" si="879"/>
        <v>Bajo</v>
      </c>
      <c r="AU1697">
        <v>169</v>
      </c>
      <c r="AV1697" t="str">
        <f t="shared" si="880"/>
        <v>Alto</v>
      </c>
      <c r="AW1697">
        <v>144</v>
      </c>
      <c r="AX1697" t="str">
        <f t="shared" si="881"/>
        <v>Normal</v>
      </c>
      <c r="AY1697">
        <v>4.5999999999999996</v>
      </c>
      <c r="AZ1697" t="str">
        <f t="shared" si="882"/>
        <v>Normal</v>
      </c>
      <c r="BA1697">
        <v>14.4</v>
      </c>
      <c r="BB1697" t="str">
        <f t="shared" si="860"/>
        <v>Normal</v>
      </c>
      <c r="BC1697">
        <v>8.6</v>
      </c>
      <c r="BD1697" t="str">
        <f t="shared" si="883"/>
        <v>Normal</v>
      </c>
      <c r="BE1697">
        <v>4</v>
      </c>
      <c r="BF1697" t="str">
        <f t="shared" si="884"/>
        <v>Normal</v>
      </c>
      <c r="BG1697">
        <v>1</v>
      </c>
      <c r="BH1697" t="str">
        <f t="shared" si="885"/>
        <v>Toma ECA</v>
      </c>
      <c r="BI1697">
        <v>1</v>
      </c>
      <c r="BJ1697" t="str">
        <f t="shared" si="886"/>
        <v>Toma ARB</v>
      </c>
      <c r="BK1697">
        <v>0</v>
      </c>
      <c r="BL1697" t="str">
        <f t="shared" si="887"/>
        <v>No toma diureticos</v>
      </c>
      <c r="BM1697">
        <v>0</v>
      </c>
      <c r="BN1697" t="str">
        <f t="shared" si="888"/>
        <v>No toma estatinas</v>
      </c>
      <c r="BO1697">
        <v>0</v>
      </c>
      <c r="BP1697" t="str">
        <f t="shared" si="889"/>
        <v>Sano</v>
      </c>
      <c r="BQ1697">
        <v>0</v>
      </c>
      <c r="BR1697" t="str">
        <f t="shared" si="890"/>
        <v>Sano</v>
      </c>
    </row>
    <row r="1698" spans="1:70" x14ac:dyDescent="0.25">
      <c r="A1698" t="s">
        <v>1698</v>
      </c>
      <c r="B1698">
        <v>39</v>
      </c>
      <c r="C1698" t="str">
        <f t="shared" si="861"/>
        <v>Adulto</v>
      </c>
      <c r="D1698" t="s">
        <v>1</v>
      </c>
      <c r="E1698">
        <v>23.8</v>
      </c>
      <c r="F1698" t="str">
        <f t="shared" si="862"/>
        <v>Peso Normal</v>
      </c>
      <c r="G1698">
        <v>1</v>
      </c>
      <c r="H1698" t="str">
        <f t="shared" si="863"/>
        <v>Tiene herencia</v>
      </c>
      <c r="I1698">
        <v>130</v>
      </c>
      <c r="J1698">
        <v>66</v>
      </c>
      <c r="K1698">
        <v>68</v>
      </c>
      <c r="L1698" t="str">
        <f t="shared" si="864"/>
        <v>Normal</v>
      </c>
      <c r="M1698">
        <v>66</v>
      </c>
      <c r="N1698" t="str">
        <f t="shared" si="865"/>
        <v>Normal</v>
      </c>
      <c r="O1698">
        <v>1</v>
      </c>
      <c r="P1698" t="str">
        <f t="shared" si="866"/>
        <v>Sin limitaciones</v>
      </c>
      <c r="Q1698">
        <v>0</v>
      </c>
      <c r="R1698" t="str">
        <f t="shared" si="867"/>
        <v>No tiene cetoacidosis</v>
      </c>
      <c r="S1698">
        <v>0</v>
      </c>
      <c r="T1698" t="str">
        <f t="shared" si="868"/>
        <v>No tiene Insuficiencia</v>
      </c>
      <c r="U1698">
        <v>1</v>
      </c>
      <c r="V1698" t="str">
        <f t="shared" si="869"/>
        <v>Hipertenso</v>
      </c>
      <c r="W1698">
        <v>0.8</v>
      </c>
      <c r="X1698" t="str">
        <f t="shared" si="858"/>
        <v>Normal</v>
      </c>
      <c r="Y1698">
        <v>21</v>
      </c>
      <c r="Z1698" t="str">
        <f t="shared" si="859"/>
        <v>Normal</v>
      </c>
      <c r="AA1698">
        <v>112</v>
      </c>
      <c r="AB1698" t="str">
        <f t="shared" si="870"/>
        <v>Normal</v>
      </c>
      <c r="AC1698">
        <v>21</v>
      </c>
      <c r="AD1698" t="str">
        <f t="shared" si="871"/>
        <v>Normal</v>
      </c>
      <c r="AE1698">
        <v>16</v>
      </c>
      <c r="AF1698" t="str">
        <f t="shared" si="872"/>
        <v>Normal</v>
      </c>
      <c r="AG1698">
        <v>2154</v>
      </c>
      <c r="AH1698" t="str">
        <f t="shared" si="873"/>
        <v>Poliuria</v>
      </c>
      <c r="AI1698">
        <v>0</v>
      </c>
      <c r="AJ1698" t="str">
        <f t="shared" si="874"/>
        <v>No Diabetico</v>
      </c>
      <c r="AK1698">
        <v>95</v>
      </c>
      <c r="AL1698" t="str">
        <f t="shared" si="875"/>
        <v>Normal</v>
      </c>
      <c r="AM1698">
        <v>6.4</v>
      </c>
      <c r="AN1698" t="str">
        <f t="shared" si="876"/>
        <v>Prediabetes</v>
      </c>
      <c r="AO1698">
        <v>165</v>
      </c>
      <c r="AP1698" t="str">
        <f t="shared" si="877"/>
        <v>Normal</v>
      </c>
      <c r="AQ1698">
        <v>112</v>
      </c>
      <c r="AR1698" t="str">
        <f t="shared" si="878"/>
        <v>Casi normal</v>
      </c>
      <c r="AS1698">
        <v>70</v>
      </c>
      <c r="AT1698" t="str">
        <f t="shared" si="879"/>
        <v>Normal</v>
      </c>
      <c r="AU1698">
        <v>101</v>
      </c>
      <c r="AV1698" t="str">
        <f t="shared" si="880"/>
        <v>Normal</v>
      </c>
      <c r="AW1698">
        <v>138</v>
      </c>
      <c r="AX1698" t="str">
        <f t="shared" si="881"/>
        <v>Normal</v>
      </c>
      <c r="AY1698">
        <v>3.8</v>
      </c>
      <c r="AZ1698" t="str">
        <f t="shared" si="882"/>
        <v>Normal</v>
      </c>
      <c r="BA1698">
        <v>13.5</v>
      </c>
      <c r="BB1698" t="str">
        <f t="shared" si="860"/>
        <v>Normal</v>
      </c>
      <c r="BC1698">
        <v>9.8000000000000007</v>
      </c>
      <c r="BD1698" t="str">
        <f t="shared" si="883"/>
        <v>Normal</v>
      </c>
      <c r="BE1698">
        <v>3.6</v>
      </c>
      <c r="BF1698" t="str">
        <f t="shared" si="884"/>
        <v>Normal</v>
      </c>
      <c r="BG1698">
        <v>0</v>
      </c>
      <c r="BH1698" t="str">
        <f t="shared" si="885"/>
        <v>No Toma ECA</v>
      </c>
      <c r="BI1698">
        <v>1</v>
      </c>
      <c r="BJ1698" t="str">
        <f t="shared" si="886"/>
        <v>Toma ARB</v>
      </c>
      <c r="BK1698">
        <v>0</v>
      </c>
      <c r="BL1698" t="str">
        <f t="shared" si="887"/>
        <v>No toma diureticos</v>
      </c>
      <c r="BM1698">
        <v>0</v>
      </c>
      <c r="BN1698" t="str">
        <f t="shared" si="888"/>
        <v>No toma estatinas</v>
      </c>
      <c r="BO1698">
        <v>0</v>
      </c>
      <c r="BP1698" t="str">
        <f t="shared" si="889"/>
        <v>Sano</v>
      </c>
      <c r="BQ1698">
        <v>1</v>
      </c>
      <c r="BR1698" t="str">
        <f t="shared" si="890"/>
        <v>Enfermedad cardiovascular</v>
      </c>
    </row>
    <row r="1699" spans="1:70" x14ac:dyDescent="0.25">
      <c r="A1699" t="s">
        <v>1699</v>
      </c>
      <c r="B1699">
        <v>68</v>
      </c>
      <c r="C1699" t="str">
        <f t="shared" si="861"/>
        <v>Adulto Mayor</v>
      </c>
      <c r="D1699" t="s">
        <v>6</v>
      </c>
      <c r="E1699">
        <v>38.700000000000003</v>
      </c>
      <c r="F1699" t="str">
        <f t="shared" si="862"/>
        <v>Obesidad II</v>
      </c>
      <c r="G1699">
        <v>0</v>
      </c>
      <c r="H1699" t="str">
        <f t="shared" si="863"/>
        <v>No tiene herencia</v>
      </c>
      <c r="I1699">
        <v>174</v>
      </c>
      <c r="J1699">
        <v>93</v>
      </c>
      <c r="K1699">
        <v>77</v>
      </c>
      <c r="L1699" t="str">
        <f t="shared" si="864"/>
        <v>Normal</v>
      </c>
      <c r="M1699">
        <v>49</v>
      </c>
      <c r="N1699" t="str">
        <f t="shared" si="865"/>
        <v>Intermedia</v>
      </c>
      <c r="O1699">
        <v>2</v>
      </c>
      <c r="P1699" t="str">
        <f t="shared" si="866"/>
        <v>Ligera limitaciones</v>
      </c>
      <c r="Q1699">
        <v>1</v>
      </c>
      <c r="R1699" t="str">
        <f t="shared" si="867"/>
        <v>Tiene cetoacidosis</v>
      </c>
      <c r="S1699">
        <v>1</v>
      </c>
      <c r="T1699" t="str">
        <f t="shared" si="868"/>
        <v>Tiene Insuficiencia</v>
      </c>
      <c r="U1699">
        <v>1</v>
      </c>
      <c r="V1699" t="str">
        <f t="shared" si="869"/>
        <v>Hipertenso</v>
      </c>
      <c r="W1699">
        <v>4.2</v>
      </c>
      <c r="X1699" t="str">
        <f t="shared" si="858"/>
        <v>Alto</v>
      </c>
      <c r="Y1699">
        <v>118</v>
      </c>
      <c r="Z1699" t="str">
        <f t="shared" si="859"/>
        <v>Riesgo</v>
      </c>
      <c r="AA1699">
        <v>27</v>
      </c>
      <c r="AB1699" t="str">
        <f t="shared" si="870"/>
        <v>Dismucion grave</v>
      </c>
      <c r="AC1699">
        <v>946</v>
      </c>
      <c r="AD1699" t="str">
        <f t="shared" si="871"/>
        <v>Proteinuria</v>
      </c>
      <c r="AE1699">
        <v>851</v>
      </c>
      <c r="AF1699" t="str">
        <f t="shared" si="872"/>
        <v>Macroalbuminuria</v>
      </c>
      <c r="AG1699">
        <v>668</v>
      </c>
      <c r="AH1699" t="str">
        <f t="shared" si="873"/>
        <v>Poliuria</v>
      </c>
      <c r="AI1699">
        <v>0</v>
      </c>
      <c r="AJ1699" t="str">
        <f t="shared" si="874"/>
        <v>No Diabetico</v>
      </c>
      <c r="AK1699">
        <v>128</v>
      </c>
      <c r="AL1699" t="str">
        <f t="shared" si="875"/>
        <v>Diabetes</v>
      </c>
      <c r="AM1699">
        <v>7.2</v>
      </c>
      <c r="AN1699" t="str">
        <f t="shared" si="876"/>
        <v>Diabetes</v>
      </c>
      <c r="AO1699">
        <v>258</v>
      </c>
      <c r="AP1699" t="str">
        <f t="shared" si="877"/>
        <v>Riesgo</v>
      </c>
      <c r="AQ1699">
        <v>169</v>
      </c>
      <c r="AR1699" t="str">
        <f t="shared" si="878"/>
        <v>Alto</v>
      </c>
      <c r="AS1699">
        <v>31</v>
      </c>
      <c r="AT1699" t="str">
        <f t="shared" si="879"/>
        <v>Bajo</v>
      </c>
      <c r="AU1699">
        <v>362</v>
      </c>
      <c r="AV1699" t="str">
        <f t="shared" si="880"/>
        <v>Alto</v>
      </c>
      <c r="AW1699">
        <v>140</v>
      </c>
      <c r="AX1699" t="str">
        <f t="shared" si="881"/>
        <v>Normal</v>
      </c>
      <c r="AY1699">
        <v>5.5</v>
      </c>
      <c r="AZ1699" t="str">
        <f t="shared" si="882"/>
        <v>Alto</v>
      </c>
      <c r="BA1699">
        <v>8.5</v>
      </c>
      <c r="BB1699" t="str">
        <f t="shared" si="860"/>
        <v>Baja</v>
      </c>
      <c r="BC1699">
        <v>7.7</v>
      </c>
      <c r="BD1699" t="str">
        <f t="shared" si="883"/>
        <v>Bajo</v>
      </c>
      <c r="BE1699">
        <v>6.8</v>
      </c>
      <c r="BF1699" t="str">
        <f t="shared" si="884"/>
        <v>Alto</v>
      </c>
      <c r="BG1699">
        <v>1</v>
      </c>
      <c r="BH1699" t="str">
        <f t="shared" si="885"/>
        <v>Toma ECA</v>
      </c>
      <c r="BI1699">
        <v>0</v>
      </c>
      <c r="BJ1699" t="str">
        <f t="shared" si="886"/>
        <v>No toma ARB</v>
      </c>
      <c r="BK1699">
        <v>0</v>
      </c>
      <c r="BL1699" t="str">
        <f t="shared" si="887"/>
        <v>No toma diureticos</v>
      </c>
      <c r="BM1699">
        <v>0</v>
      </c>
      <c r="BN1699" t="str">
        <f t="shared" si="888"/>
        <v>No toma estatinas</v>
      </c>
      <c r="BO1699">
        <v>1</v>
      </c>
      <c r="BP1699" t="str">
        <f t="shared" si="889"/>
        <v>Enfermedad renal</v>
      </c>
      <c r="BQ1699">
        <v>0</v>
      </c>
      <c r="BR1699" t="str">
        <f t="shared" si="890"/>
        <v>Sano</v>
      </c>
    </row>
    <row r="1700" spans="1:70" x14ac:dyDescent="0.25">
      <c r="A1700" t="s">
        <v>1700</v>
      </c>
      <c r="B1700">
        <v>64</v>
      </c>
      <c r="C1700" t="str">
        <f t="shared" si="861"/>
        <v>Adulto Mayor</v>
      </c>
      <c r="D1700" t="s">
        <v>1</v>
      </c>
      <c r="E1700">
        <v>34.700000000000003</v>
      </c>
      <c r="F1700" t="str">
        <f t="shared" si="862"/>
        <v>Obesidad I</v>
      </c>
      <c r="G1700">
        <v>1</v>
      </c>
      <c r="H1700" t="str">
        <f t="shared" si="863"/>
        <v>Tiene herencia</v>
      </c>
      <c r="I1700">
        <v>184</v>
      </c>
      <c r="J1700">
        <v>90</v>
      </c>
      <c r="K1700">
        <v>75</v>
      </c>
      <c r="L1700" t="str">
        <f t="shared" si="864"/>
        <v>Normal</v>
      </c>
      <c r="M1700">
        <v>28</v>
      </c>
      <c r="N1700" t="str">
        <f t="shared" si="865"/>
        <v>Reducida</v>
      </c>
      <c r="O1700">
        <v>3</v>
      </c>
      <c r="P1700" t="str">
        <f t="shared" si="866"/>
        <v>Limitacion marcada</v>
      </c>
      <c r="Q1700">
        <v>0</v>
      </c>
      <c r="R1700" t="str">
        <f t="shared" si="867"/>
        <v>No tiene cetoacidosis</v>
      </c>
      <c r="S1700">
        <v>1</v>
      </c>
      <c r="T1700" t="str">
        <f t="shared" si="868"/>
        <v>Tiene Insuficiencia</v>
      </c>
      <c r="U1700">
        <v>1</v>
      </c>
      <c r="V1700" t="str">
        <f t="shared" si="869"/>
        <v>Hipertenso</v>
      </c>
      <c r="W1700">
        <v>2.4</v>
      </c>
      <c r="X1700" t="str">
        <f t="shared" si="858"/>
        <v>Alto</v>
      </c>
      <c r="Y1700">
        <v>93</v>
      </c>
      <c r="Z1700" t="str">
        <f t="shared" si="859"/>
        <v>Elevado</v>
      </c>
      <c r="AA1700">
        <v>54</v>
      </c>
      <c r="AB1700" t="str">
        <f t="shared" si="870"/>
        <v>Funcion disminuida moderada</v>
      </c>
      <c r="AC1700">
        <v>503</v>
      </c>
      <c r="AD1700" t="str">
        <f t="shared" si="871"/>
        <v>Proteinuria</v>
      </c>
      <c r="AE1700">
        <v>402</v>
      </c>
      <c r="AF1700" t="str">
        <f t="shared" si="872"/>
        <v>Macroalbuminuria</v>
      </c>
      <c r="AG1700">
        <v>678</v>
      </c>
      <c r="AH1700" t="str">
        <f t="shared" si="873"/>
        <v>Poliuria</v>
      </c>
      <c r="AI1700">
        <v>1</v>
      </c>
      <c r="AJ1700" t="str">
        <f t="shared" si="874"/>
        <v>Diabetico</v>
      </c>
      <c r="AK1700">
        <v>135</v>
      </c>
      <c r="AL1700" t="str">
        <f t="shared" si="875"/>
        <v>Diabetes</v>
      </c>
      <c r="AM1700">
        <v>9.1999999999999993</v>
      </c>
      <c r="AN1700" t="str">
        <f t="shared" si="876"/>
        <v>Diabetes</v>
      </c>
      <c r="AO1700">
        <v>251</v>
      </c>
      <c r="AP1700" t="str">
        <f t="shared" si="877"/>
        <v>Riesgo</v>
      </c>
      <c r="AQ1700">
        <v>149</v>
      </c>
      <c r="AR1700" t="str">
        <f t="shared" si="878"/>
        <v>Limite alto</v>
      </c>
      <c r="AS1700">
        <v>37</v>
      </c>
      <c r="AT1700" t="str">
        <f t="shared" si="879"/>
        <v>Bajo</v>
      </c>
      <c r="AU1700">
        <v>293</v>
      </c>
      <c r="AV1700" t="str">
        <f t="shared" si="880"/>
        <v>Alto</v>
      </c>
      <c r="AW1700">
        <v>126</v>
      </c>
      <c r="AX1700" t="str">
        <f t="shared" si="881"/>
        <v>Bajo</v>
      </c>
      <c r="AY1700">
        <v>6.5</v>
      </c>
      <c r="AZ1700" t="str">
        <f t="shared" si="882"/>
        <v>Alto</v>
      </c>
      <c r="BA1700">
        <v>7.6</v>
      </c>
      <c r="BB1700" t="str">
        <f t="shared" si="860"/>
        <v>Baja</v>
      </c>
      <c r="BC1700">
        <v>7.8</v>
      </c>
      <c r="BD1700" t="str">
        <f t="shared" si="883"/>
        <v>Bajo</v>
      </c>
      <c r="BE1700">
        <v>6.4</v>
      </c>
      <c r="BF1700" t="str">
        <f t="shared" si="884"/>
        <v>Alto</v>
      </c>
      <c r="BG1700">
        <v>1</v>
      </c>
      <c r="BH1700" t="str">
        <f t="shared" si="885"/>
        <v>Toma ECA</v>
      </c>
      <c r="BI1700">
        <v>1</v>
      </c>
      <c r="BJ1700" t="str">
        <f t="shared" si="886"/>
        <v>Toma ARB</v>
      </c>
      <c r="BK1700">
        <v>1</v>
      </c>
      <c r="BL1700" t="str">
        <f t="shared" si="887"/>
        <v>Toma diureticos</v>
      </c>
      <c r="BM1700">
        <v>0</v>
      </c>
      <c r="BN1700" t="str">
        <f t="shared" si="888"/>
        <v>No toma estatinas</v>
      </c>
      <c r="BO1700">
        <v>1</v>
      </c>
      <c r="BP1700" t="str">
        <f t="shared" si="889"/>
        <v>Enfermedad renal</v>
      </c>
      <c r="BQ1700">
        <v>1</v>
      </c>
      <c r="BR1700" t="str">
        <f t="shared" si="890"/>
        <v>Enfermedad cardiovascular</v>
      </c>
    </row>
    <row r="1701" spans="1:70" x14ac:dyDescent="0.25">
      <c r="A1701" t="s">
        <v>1701</v>
      </c>
      <c r="B1701">
        <v>31</v>
      </c>
      <c r="C1701" t="str">
        <f t="shared" si="861"/>
        <v>Adulto</v>
      </c>
      <c r="D1701" t="s">
        <v>1</v>
      </c>
      <c r="E1701">
        <v>28.4</v>
      </c>
      <c r="F1701" t="str">
        <f t="shared" si="862"/>
        <v>Sobrepeso</v>
      </c>
      <c r="G1701">
        <v>0</v>
      </c>
      <c r="H1701" t="str">
        <f t="shared" si="863"/>
        <v>No tiene herencia</v>
      </c>
      <c r="I1701">
        <v>122</v>
      </c>
      <c r="J1701">
        <v>65</v>
      </c>
      <c r="K1701">
        <v>67</v>
      </c>
      <c r="L1701" t="str">
        <f t="shared" si="864"/>
        <v>Normal</v>
      </c>
      <c r="M1701">
        <v>66</v>
      </c>
      <c r="N1701" t="str">
        <f t="shared" si="865"/>
        <v>Normal</v>
      </c>
      <c r="O1701">
        <v>2</v>
      </c>
      <c r="P1701" t="str">
        <f t="shared" si="866"/>
        <v>Ligera limitaciones</v>
      </c>
      <c r="Q1701">
        <v>0</v>
      </c>
      <c r="R1701" t="str">
        <f t="shared" si="867"/>
        <v>No tiene cetoacidosis</v>
      </c>
      <c r="S1701">
        <v>0</v>
      </c>
      <c r="T1701" t="str">
        <f t="shared" si="868"/>
        <v>No tiene Insuficiencia</v>
      </c>
      <c r="U1701">
        <v>0</v>
      </c>
      <c r="V1701" t="str">
        <f t="shared" si="869"/>
        <v>Normotenso</v>
      </c>
      <c r="W1701">
        <v>1.1000000000000001</v>
      </c>
      <c r="X1701" t="str">
        <f t="shared" si="858"/>
        <v>Normal</v>
      </c>
      <c r="Y1701">
        <v>34</v>
      </c>
      <c r="Z1701" t="str">
        <f t="shared" si="859"/>
        <v>Normal</v>
      </c>
      <c r="AA1701">
        <v>85</v>
      </c>
      <c r="AB1701" t="str">
        <f t="shared" si="870"/>
        <v>Funcion disminuida</v>
      </c>
      <c r="AC1701">
        <v>18</v>
      </c>
      <c r="AD1701" t="str">
        <f t="shared" si="871"/>
        <v>Normal</v>
      </c>
      <c r="AE1701">
        <v>14</v>
      </c>
      <c r="AF1701" t="str">
        <f t="shared" si="872"/>
        <v>Normal</v>
      </c>
      <c r="AG1701">
        <v>1794</v>
      </c>
      <c r="AH1701" t="str">
        <f t="shared" si="873"/>
        <v>Poliuria</v>
      </c>
      <c r="AI1701">
        <v>0</v>
      </c>
      <c r="AJ1701" t="str">
        <f t="shared" si="874"/>
        <v>No Diabetico</v>
      </c>
      <c r="AK1701">
        <v>83</v>
      </c>
      <c r="AL1701" t="str">
        <f t="shared" si="875"/>
        <v>Normal</v>
      </c>
      <c r="AM1701">
        <v>5</v>
      </c>
      <c r="AN1701" t="str">
        <f t="shared" si="876"/>
        <v>Normal</v>
      </c>
      <c r="AO1701">
        <v>183</v>
      </c>
      <c r="AP1701" t="str">
        <f t="shared" si="877"/>
        <v>Normal</v>
      </c>
      <c r="AQ1701">
        <v>83</v>
      </c>
      <c r="AR1701" t="str">
        <f t="shared" si="878"/>
        <v>Normal</v>
      </c>
      <c r="AS1701">
        <v>59</v>
      </c>
      <c r="AT1701" t="str">
        <f t="shared" si="879"/>
        <v>Bajo</v>
      </c>
      <c r="AU1701">
        <v>135</v>
      </c>
      <c r="AV1701" t="str">
        <f t="shared" si="880"/>
        <v>Normal</v>
      </c>
      <c r="AW1701">
        <v>136</v>
      </c>
      <c r="AX1701" t="str">
        <f t="shared" si="881"/>
        <v>Normal</v>
      </c>
      <c r="AY1701">
        <v>4.9000000000000004</v>
      </c>
      <c r="AZ1701" t="str">
        <f t="shared" si="882"/>
        <v>Normal</v>
      </c>
      <c r="BA1701">
        <v>12.3</v>
      </c>
      <c r="BB1701" t="str">
        <f t="shared" si="860"/>
        <v>Baja</v>
      </c>
      <c r="BC1701">
        <v>9.5</v>
      </c>
      <c r="BD1701" t="str">
        <f t="shared" si="883"/>
        <v>Normal</v>
      </c>
      <c r="BE1701">
        <v>3.8</v>
      </c>
      <c r="BF1701" t="str">
        <f t="shared" si="884"/>
        <v>Normal</v>
      </c>
      <c r="BG1701">
        <v>1</v>
      </c>
      <c r="BH1701" t="str">
        <f t="shared" si="885"/>
        <v>Toma ECA</v>
      </c>
      <c r="BI1701">
        <v>1</v>
      </c>
      <c r="BJ1701" t="str">
        <f t="shared" si="886"/>
        <v>Toma ARB</v>
      </c>
      <c r="BK1701">
        <v>0</v>
      </c>
      <c r="BL1701" t="str">
        <f t="shared" si="887"/>
        <v>No toma diureticos</v>
      </c>
      <c r="BM1701">
        <v>1</v>
      </c>
      <c r="BN1701" t="str">
        <f t="shared" si="888"/>
        <v>Toma estatinas</v>
      </c>
      <c r="BO1701">
        <v>0</v>
      </c>
      <c r="BP1701" t="str">
        <f t="shared" si="889"/>
        <v>Sano</v>
      </c>
      <c r="BQ1701">
        <v>1</v>
      </c>
      <c r="BR1701" t="str">
        <f t="shared" si="890"/>
        <v>Enfermedad cardiovascular</v>
      </c>
    </row>
    <row r="1702" spans="1:70" x14ac:dyDescent="0.25">
      <c r="A1702" t="s">
        <v>1702</v>
      </c>
      <c r="B1702">
        <v>44</v>
      </c>
      <c r="C1702" t="str">
        <f t="shared" si="861"/>
        <v>Adulto</v>
      </c>
      <c r="D1702" t="s">
        <v>1</v>
      </c>
      <c r="E1702">
        <v>23.7</v>
      </c>
      <c r="F1702" t="str">
        <f t="shared" si="862"/>
        <v>Peso Normal</v>
      </c>
      <c r="G1702">
        <v>1</v>
      </c>
      <c r="H1702" t="str">
        <f t="shared" si="863"/>
        <v>Tiene herencia</v>
      </c>
      <c r="I1702">
        <v>117</v>
      </c>
      <c r="J1702">
        <v>85</v>
      </c>
      <c r="K1702">
        <v>76</v>
      </c>
      <c r="L1702" t="str">
        <f t="shared" si="864"/>
        <v>Normal</v>
      </c>
      <c r="M1702">
        <v>56</v>
      </c>
      <c r="N1702" t="str">
        <f t="shared" si="865"/>
        <v>Normal</v>
      </c>
      <c r="O1702">
        <v>2</v>
      </c>
      <c r="P1702" t="str">
        <f t="shared" si="866"/>
        <v>Ligera limitaciones</v>
      </c>
      <c r="Q1702">
        <v>0</v>
      </c>
      <c r="R1702" t="str">
        <f t="shared" si="867"/>
        <v>No tiene cetoacidosis</v>
      </c>
      <c r="S1702">
        <v>0</v>
      </c>
      <c r="T1702" t="str">
        <f t="shared" si="868"/>
        <v>No tiene Insuficiencia</v>
      </c>
      <c r="U1702">
        <v>0</v>
      </c>
      <c r="V1702" t="str">
        <f t="shared" si="869"/>
        <v>Normotenso</v>
      </c>
      <c r="W1702">
        <v>1.1000000000000001</v>
      </c>
      <c r="X1702" t="str">
        <f t="shared" si="858"/>
        <v>Normal</v>
      </c>
      <c r="Y1702">
        <v>31</v>
      </c>
      <c r="Z1702" t="str">
        <f t="shared" si="859"/>
        <v>Normal</v>
      </c>
      <c r="AA1702">
        <v>62</v>
      </c>
      <c r="AB1702" t="str">
        <f t="shared" si="870"/>
        <v>Funcion disminuida</v>
      </c>
      <c r="AC1702">
        <v>28</v>
      </c>
      <c r="AD1702" t="str">
        <f t="shared" si="871"/>
        <v>Normal</v>
      </c>
      <c r="AE1702">
        <v>22</v>
      </c>
      <c r="AF1702" t="str">
        <f t="shared" si="872"/>
        <v>Normal</v>
      </c>
      <c r="AG1702">
        <v>1812</v>
      </c>
      <c r="AH1702" t="str">
        <f t="shared" si="873"/>
        <v>Poliuria</v>
      </c>
      <c r="AI1702">
        <v>1</v>
      </c>
      <c r="AJ1702" t="str">
        <f t="shared" si="874"/>
        <v>Diabetico</v>
      </c>
      <c r="AK1702">
        <v>109</v>
      </c>
      <c r="AL1702" t="str">
        <f t="shared" si="875"/>
        <v>Prediabetes</v>
      </c>
      <c r="AM1702">
        <v>6.4</v>
      </c>
      <c r="AN1702" t="str">
        <f t="shared" si="876"/>
        <v>Prediabetes</v>
      </c>
      <c r="AO1702">
        <v>180</v>
      </c>
      <c r="AP1702" t="str">
        <f t="shared" si="877"/>
        <v>Normal</v>
      </c>
      <c r="AQ1702">
        <v>101</v>
      </c>
      <c r="AR1702" t="str">
        <f t="shared" si="878"/>
        <v>Casi normal</v>
      </c>
      <c r="AS1702">
        <v>60</v>
      </c>
      <c r="AT1702" t="str">
        <f t="shared" si="879"/>
        <v>Normal</v>
      </c>
      <c r="AU1702">
        <v>117</v>
      </c>
      <c r="AV1702" t="str">
        <f t="shared" si="880"/>
        <v>Normal</v>
      </c>
      <c r="AW1702">
        <v>140</v>
      </c>
      <c r="AX1702" t="str">
        <f t="shared" si="881"/>
        <v>Normal</v>
      </c>
      <c r="AY1702">
        <v>4.5999999999999996</v>
      </c>
      <c r="AZ1702" t="str">
        <f t="shared" si="882"/>
        <v>Normal</v>
      </c>
      <c r="BA1702">
        <v>15.2</v>
      </c>
      <c r="BB1702" t="str">
        <f t="shared" si="860"/>
        <v>Normal</v>
      </c>
      <c r="BC1702">
        <v>8.9</v>
      </c>
      <c r="BD1702" t="str">
        <f t="shared" si="883"/>
        <v>Normal</v>
      </c>
      <c r="BE1702">
        <v>3.4</v>
      </c>
      <c r="BF1702" t="str">
        <f t="shared" si="884"/>
        <v>Normal</v>
      </c>
      <c r="BG1702">
        <v>1</v>
      </c>
      <c r="BH1702" t="str">
        <f t="shared" si="885"/>
        <v>Toma ECA</v>
      </c>
      <c r="BI1702">
        <v>0</v>
      </c>
      <c r="BJ1702" t="str">
        <f t="shared" si="886"/>
        <v>No toma ARB</v>
      </c>
      <c r="BK1702">
        <v>1</v>
      </c>
      <c r="BL1702" t="str">
        <f t="shared" si="887"/>
        <v>Toma diureticos</v>
      </c>
      <c r="BM1702">
        <v>1</v>
      </c>
      <c r="BN1702" t="str">
        <f t="shared" si="888"/>
        <v>Toma estatinas</v>
      </c>
      <c r="BO1702">
        <v>0</v>
      </c>
      <c r="BP1702" t="str">
        <f t="shared" si="889"/>
        <v>Sano</v>
      </c>
      <c r="BQ1702">
        <v>0</v>
      </c>
      <c r="BR1702" t="str">
        <f t="shared" si="890"/>
        <v>Sano</v>
      </c>
    </row>
    <row r="1703" spans="1:70" x14ac:dyDescent="0.25">
      <c r="A1703" t="s">
        <v>1703</v>
      </c>
      <c r="B1703">
        <v>74</v>
      </c>
      <c r="C1703" t="str">
        <f t="shared" si="861"/>
        <v>Adulto Mayor</v>
      </c>
      <c r="D1703" t="s">
        <v>1</v>
      </c>
      <c r="E1703">
        <v>39.200000000000003</v>
      </c>
      <c r="F1703" t="str">
        <f t="shared" si="862"/>
        <v>Obesidad II</v>
      </c>
      <c r="G1703">
        <v>1</v>
      </c>
      <c r="H1703" t="str">
        <f t="shared" si="863"/>
        <v>Tiene herencia</v>
      </c>
      <c r="I1703">
        <v>184</v>
      </c>
      <c r="J1703">
        <v>97</v>
      </c>
      <c r="K1703">
        <v>76</v>
      </c>
      <c r="L1703" t="str">
        <f t="shared" si="864"/>
        <v>Normal</v>
      </c>
      <c r="M1703">
        <v>40</v>
      </c>
      <c r="N1703" t="str">
        <f t="shared" si="865"/>
        <v>Reducida</v>
      </c>
      <c r="O1703">
        <v>4</v>
      </c>
      <c r="P1703" t="str">
        <f t="shared" si="866"/>
        <v>Incapacidad</v>
      </c>
      <c r="Q1703">
        <v>1</v>
      </c>
      <c r="R1703" t="str">
        <f t="shared" si="867"/>
        <v>Tiene cetoacidosis</v>
      </c>
      <c r="S1703">
        <v>1</v>
      </c>
      <c r="T1703" t="str">
        <f t="shared" si="868"/>
        <v>Tiene Insuficiencia</v>
      </c>
      <c r="U1703">
        <v>1</v>
      </c>
      <c r="V1703" t="str">
        <f t="shared" si="869"/>
        <v>Hipertenso</v>
      </c>
      <c r="W1703">
        <v>4.5</v>
      </c>
      <c r="X1703" t="str">
        <f t="shared" si="858"/>
        <v>Alto</v>
      </c>
      <c r="Y1703">
        <v>100</v>
      </c>
      <c r="Z1703" t="str">
        <f t="shared" si="859"/>
        <v>Riesgo</v>
      </c>
      <c r="AA1703">
        <v>40</v>
      </c>
      <c r="AB1703" t="str">
        <f t="shared" si="870"/>
        <v>Funcion disminuida moderada</v>
      </c>
      <c r="AC1703">
        <v>2088</v>
      </c>
      <c r="AD1703" t="str">
        <f t="shared" si="871"/>
        <v>Proteinuria</v>
      </c>
      <c r="AE1703">
        <v>1670</v>
      </c>
      <c r="AF1703" t="str">
        <f t="shared" si="872"/>
        <v>Macroalbuminuria</v>
      </c>
      <c r="AG1703">
        <v>518</v>
      </c>
      <c r="AH1703" t="str">
        <f t="shared" si="873"/>
        <v>Poliuria</v>
      </c>
      <c r="AI1703">
        <v>0</v>
      </c>
      <c r="AJ1703" t="str">
        <f t="shared" si="874"/>
        <v>No Diabetico</v>
      </c>
      <c r="AK1703">
        <v>123</v>
      </c>
      <c r="AL1703" t="str">
        <f t="shared" si="875"/>
        <v>Prediabetes</v>
      </c>
      <c r="AM1703">
        <v>8.6999999999999993</v>
      </c>
      <c r="AN1703" t="str">
        <f t="shared" si="876"/>
        <v>Diabetes</v>
      </c>
      <c r="AO1703">
        <v>283</v>
      </c>
      <c r="AP1703" t="str">
        <f t="shared" si="877"/>
        <v>Riesgo</v>
      </c>
      <c r="AQ1703">
        <v>157</v>
      </c>
      <c r="AR1703" t="str">
        <f t="shared" si="878"/>
        <v>Limite alto</v>
      </c>
      <c r="AS1703">
        <v>40</v>
      </c>
      <c r="AT1703" t="str">
        <f t="shared" si="879"/>
        <v>Bajo</v>
      </c>
      <c r="AU1703">
        <v>180</v>
      </c>
      <c r="AV1703" t="str">
        <f t="shared" si="880"/>
        <v>Alto</v>
      </c>
      <c r="AW1703">
        <v>133</v>
      </c>
      <c r="AX1703" t="str">
        <f t="shared" si="881"/>
        <v>Bajo</v>
      </c>
      <c r="AY1703">
        <v>5.7</v>
      </c>
      <c r="AZ1703" t="str">
        <f t="shared" si="882"/>
        <v>Alto</v>
      </c>
      <c r="BA1703">
        <v>10.8</v>
      </c>
      <c r="BB1703" t="str">
        <f t="shared" si="860"/>
        <v>Baja</v>
      </c>
      <c r="BC1703">
        <v>8.9</v>
      </c>
      <c r="BD1703" t="str">
        <f t="shared" si="883"/>
        <v>Normal</v>
      </c>
      <c r="BE1703">
        <v>5.8</v>
      </c>
      <c r="BF1703" t="str">
        <f t="shared" si="884"/>
        <v>Alto</v>
      </c>
      <c r="BG1703">
        <v>1</v>
      </c>
      <c r="BH1703" t="str">
        <f t="shared" si="885"/>
        <v>Toma ECA</v>
      </c>
      <c r="BI1703">
        <v>1</v>
      </c>
      <c r="BJ1703" t="str">
        <f t="shared" si="886"/>
        <v>Toma ARB</v>
      </c>
      <c r="BK1703">
        <v>1</v>
      </c>
      <c r="BL1703" t="str">
        <f t="shared" si="887"/>
        <v>Toma diureticos</v>
      </c>
      <c r="BM1703">
        <v>0</v>
      </c>
      <c r="BN1703" t="str">
        <f t="shared" si="888"/>
        <v>No toma estatinas</v>
      </c>
      <c r="BO1703">
        <v>1</v>
      </c>
      <c r="BP1703" t="str">
        <f t="shared" si="889"/>
        <v>Enfermedad renal</v>
      </c>
      <c r="BQ1703">
        <v>0</v>
      </c>
      <c r="BR1703" t="str">
        <f t="shared" si="890"/>
        <v>Sano</v>
      </c>
    </row>
    <row r="1704" spans="1:70" x14ac:dyDescent="0.25">
      <c r="A1704" t="s">
        <v>1704</v>
      </c>
      <c r="B1704">
        <v>65</v>
      </c>
      <c r="C1704" t="str">
        <f t="shared" si="861"/>
        <v>Adulto Mayor</v>
      </c>
      <c r="D1704" t="s">
        <v>1</v>
      </c>
      <c r="E1704">
        <v>33.299999999999997</v>
      </c>
      <c r="F1704" t="str">
        <f t="shared" si="862"/>
        <v>Obesidad I</v>
      </c>
      <c r="G1704">
        <v>1</v>
      </c>
      <c r="H1704" t="str">
        <f t="shared" si="863"/>
        <v>Tiene herencia</v>
      </c>
      <c r="I1704">
        <v>174</v>
      </c>
      <c r="J1704">
        <v>102</v>
      </c>
      <c r="K1704">
        <v>88</v>
      </c>
      <c r="L1704" t="str">
        <f t="shared" si="864"/>
        <v>Normal</v>
      </c>
      <c r="M1704">
        <v>33</v>
      </c>
      <c r="N1704" t="str">
        <f t="shared" si="865"/>
        <v>Reducida</v>
      </c>
      <c r="O1704">
        <v>2</v>
      </c>
      <c r="P1704" t="str">
        <f t="shared" si="866"/>
        <v>Ligera limitaciones</v>
      </c>
      <c r="Q1704">
        <v>1</v>
      </c>
      <c r="R1704" t="str">
        <f t="shared" si="867"/>
        <v>Tiene cetoacidosis</v>
      </c>
      <c r="S1704">
        <v>0</v>
      </c>
      <c r="T1704" t="str">
        <f t="shared" si="868"/>
        <v>No tiene Insuficiencia</v>
      </c>
      <c r="U1704">
        <v>1</v>
      </c>
      <c r="V1704" t="str">
        <f t="shared" si="869"/>
        <v>Hipertenso</v>
      </c>
      <c r="W1704">
        <v>2.6</v>
      </c>
      <c r="X1704" t="str">
        <f t="shared" si="858"/>
        <v>Alto</v>
      </c>
      <c r="Y1704">
        <v>115</v>
      </c>
      <c r="Z1704" t="str">
        <f t="shared" si="859"/>
        <v>Riesgo</v>
      </c>
      <c r="AA1704">
        <v>12</v>
      </c>
      <c r="AB1704" t="str">
        <f t="shared" si="870"/>
        <v>Fallo renal</v>
      </c>
      <c r="AC1704">
        <v>1579</v>
      </c>
      <c r="AD1704" t="str">
        <f t="shared" si="871"/>
        <v>Proteinuria</v>
      </c>
      <c r="AE1704">
        <v>1263</v>
      </c>
      <c r="AF1704" t="str">
        <f t="shared" si="872"/>
        <v>Macroalbuminuria</v>
      </c>
      <c r="AG1704">
        <v>658</v>
      </c>
      <c r="AH1704" t="str">
        <f t="shared" si="873"/>
        <v>Poliuria</v>
      </c>
      <c r="AI1704">
        <v>0</v>
      </c>
      <c r="AJ1704" t="str">
        <f t="shared" si="874"/>
        <v>No Diabetico</v>
      </c>
      <c r="AK1704">
        <v>175</v>
      </c>
      <c r="AL1704" t="str">
        <f t="shared" si="875"/>
        <v>Diabetes</v>
      </c>
      <c r="AM1704">
        <v>8</v>
      </c>
      <c r="AN1704" t="str">
        <f t="shared" si="876"/>
        <v>Diabetes</v>
      </c>
      <c r="AO1704">
        <v>301</v>
      </c>
      <c r="AP1704" t="str">
        <f t="shared" si="877"/>
        <v>Riesgo</v>
      </c>
      <c r="AQ1704">
        <v>166</v>
      </c>
      <c r="AR1704" t="str">
        <f t="shared" si="878"/>
        <v>Alto</v>
      </c>
      <c r="AS1704">
        <v>35</v>
      </c>
      <c r="AT1704" t="str">
        <f t="shared" si="879"/>
        <v>Bajo</v>
      </c>
      <c r="AU1704">
        <v>292</v>
      </c>
      <c r="AV1704" t="str">
        <f t="shared" si="880"/>
        <v>Alto</v>
      </c>
      <c r="AW1704">
        <v>127</v>
      </c>
      <c r="AX1704" t="str">
        <f t="shared" si="881"/>
        <v>Bajo</v>
      </c>
      <c r="AY1704">
        <v>6.3</v>
      </c>
      <c r="AZ1704" t="str">
        <f t="shared" si="882"/>
        <v>Alto</v>
      </c>
      <c r="BA1704">
        <v>8.6999999999999993</v>
      </c>
      <c r="BB1704" t="str">
        <f t="shared" si="860"/>
        <v>Baja</v>
      </c>
      <c r="BC1704">
        <v>8.1</v>
      </c>
      <c r="BD1704" t="str">
        <f t="shared" si="883"/>
        <v>Bajo</v>
      </c>
      <c r="BE1704">
        <v>6.2</v>
      </c>
      <c r="BF1704" t="str">
        <f t="shared" si="884"/>
        <v>Alto</v>
      </c>
      <c r="BG1704">
        <v>1</v>
      </c>
      <c r="BH1704" t="str">
        <f t="shared" si="885"/>
        <v>Toma ECA</v>
      </c>
      <c r="BI1704">
        <v>1</v>
      </c>
      <c r="BJ1704" t="str">
        <f t="shared" si="886"/>
        <v>Toma ARB</v>
      </c>
      <c r="BK1704">
        <v>1</v>
      </c>
      <c r="BL1704" t="str">
        <f t="shared" si="887"/>
        <v>Toma diureticos</v>
      </c>
      <c r="BM1704">
        <v>0</v>
      </c>
      <c r="BN1704" t="str">
        <f t="shared" si="888"/>
        <v>No toma estatinas</v>
      </c>
      <c r="BO1704">
        <v>1</v>
      </c>
      <c r="BP1704" t="str">
        <f t="shared" si="889"/>
        <v>Enfermedad renal</v>
      </c>
      <c r="BQ1704">
        <v>0</v>
      </c>
      <c r="BR1704" t="str">
        <f t="shared" si="890"/>
        <v>Sano</v>
      </c>
    </row>
    <row r="1705" spans="1:70" x14ac:dyDescent="0.25">
      <c r="A1705" t="s">
        <v>1705</v>
      </c>
      <c r="B1705">
        <v>62</v>
      </c>
      <c r="C1705" t="str">
        <f t="shared" si="861"/>
        <v>Adulto Mayor</v>
      </c>
      <c r="D1705" t="s">
        <v>1</v>
      </c>
      <c r="E1705">
        <v>24</v>
      </c>
      <c r="F1705" t="str">
        <f t="shared" si="862"/>
        <v>Peso Normal</v>
      </c>
      <c r="G1705">
        <v>0</v>
      </c>
      <c r="H1705" t="str">
        <f t="shared" si="863"/>
        <v>No tiene herencia</v>
      </c>
      <c r="I1705">
        <v>123</v>
      </c>
      <c r="J1705">
        <v>68</v>
      </c>
      <c r="K1705">
        <v>77</v>
      </c>
      <c r="L1705" t="str">
        <f t="shared" si="864"/>
        <v>Normal</v>
      </c>
      <c r="M1705">
        <v>61</v>
      </c>
      <c r="N1705" t="str">
        <f t="shared" si="865"/>
        <v>Normal</v>
      </c>
      <c r="O1705">
        <v>2</v>
      </c>
      <c r="P1705" t="str">
        <f t="shared" si="866"/>
        <v>Ligera limitaciones</v>
      </c>
      <c r="Q1705">
        <v>0</v>
      </c>
      <c r="R1705" t="str">
        <f t="shared" si="867"/>
        <v>No tiene cetoacidosis</v>
      </c>
      <c r="S1705">
        <v>0</v>
      </c>
      <c r="T1705" t="str">
        <f t="shared" si="868"/>
        <v>No tiene Insuficiencia</v>
      </c>
      <c r="U1705">
        <v>1</v>
      </c>
      <c r="V1705" t="str">
        <f t="shared" si="869"/>
        <v>Hipertenso</v>
      </c>
      <c r="W1705">
        <v>0.7</v>
      </c>
      <c r="X1705" t="str">
        <f t="shared" si="858"/>
        <v>Normal</v>
      </c>
      <c r="Y1705">
        <v>33</v>
      </c>
      <c r="Z1705" t="str">
        <f t="shared" si="859"/>
        <v>Normal</v>
      </c>
      <c r="AA1705">
        <v>100</v>
      </c>
      <c r="AB1705" t="str">
        <f t="shared" si="870"/>
        <v>Normal</v>
      </c>
      <c r="AC1705">
        <v>11</v>
      </c>
      <c r="AD1705" t="str">
        <f t="shared" si="871"/>
        <v>Normal</v>
      </c>
      <c r="AE1705">
        <v>7</v>
      </c>
      <c r="AF1705" t="str">
        <f t="shared" si="872"/>
        <v>Normal</v>
      </c>
      <c r="AG1705">
        <v>1568</v>
      </c>
      <c r="AH1705" t="str">
        <f t="shared" si="873"/>
        <v>Poliuria</v>
      </c>
      <c r="AI1705">
        <v>0</v>
      </c>
      <c r="AJ1705" t="str">
        <f t="shared" si="874"/>
        <v>No Diabetico</v>
      </c>
      <c r="AK1705">
        <v>108</v>
      </c>
      <c r="AL1705" t="str">
        <f t="shared" si="875"/>
        <v>Prediabetes</v>
      </c>
      <c r="AM1705">
        <v>6</v>
      </c>
      <c r="AN1705" t="str">
        <f t="shared" si="876"/>
        <v>Prediabetes</v>
      </c>
      <c r="AO1705">
        <v>162</v>
      </c>
      <c r="AP1705" t="str">
        <f t="shared" si="877"/>
        <v>Normal</v>
      </c>
      <c r="AQ1705">
        <v>102</v>
      </c>
      <c r="AR1705" t="str">
        <f t="shared" si="878"/>
        <v>Casi normal</v>
      </c>
      <c r="AS1705">
        <v>70</v>
      </c>
      <c r="AT1705" t="str">
        <f t="shared" si="879"/>
        <v>Normal</v>
      </c>
      <c r="AU1705">
        <v>149</v>
      </c>
      <c r="AV1705" t="str">
        <f t="shared" si="880"/>
        <v>Normal</v>
      </c>
      <c r="AW1705">
        <v>143</v>
      </c>
      <c r="AX1705" t="str">
        <f t="shared" si="881"/>
        <v>Normal</v>
      </c>
      <c r="AY1705">
        <v>4.5999999999999996</v>
      </c>
      <c r="AZ1705" t="str">
        <f t="shared" si="882"/>
        <v>Normal</v>
      </c>
      <c r="BA1705">
        <v>13.7</v>
      </c>
      <c r="BB1705" t="str">
        <f t="shared" si="860"/>
        <v>Normal</v>
      </c>
      <c r="BC1705">
        <v>8.9</v>
      </c>
      <c r="BD1705" t="str">
        <f t="shared" si="883"/>
        <v>Normal</v>
      </c>
      <c r="BE1705">
        <v>4.5</v>
      </c>
      <c r="BF1705" t="str">
        <f t="shared" si="884"/>
        <v>Normal</v>
      </c>
      <c r="BG1705">
        <v>0</v>
      </c>
      <c r="BH1705" t="str">
        <f t="shared" si="885"/>
        <v>No Toma ECA</v>
      </c>
      <c r="BI1705">
        <v>0</v>
      </c>
      <c r="BJ1705" t="str">
        <f t="shared" si="886"/>
        <v>No toma ARB</v>
      </c>
      <c r="BK1705">
        <v>0</v>
      </c>
      <c r="BL1705" t="str">
        <f t="shared" si="887"/>
        <v>No toma diureticos</v>
      </c>
      <c r="BM1705">
        <v>1</v>
      </c>
      <c r="BN1705" t="str">
        <f t="shared" si="888"/>
        <v>Toma estatinas</v>
      </c>
      <c r="BO1705">
        <v>0</v>
      </c>
      <c r="BP1705" t="str">
        <f t="shared" si="889"/>
        <v>Sano</v>
      </c>
      <c r="BQ1705">
        <v>1</v>
      </c>
      <c r="BR1705" t="str">
        <f t="shared" si="890"/>
        <v>Enfermedad cardiovascular</v>
      </c>
    </row>
    <row r="1706" spans="1:70" x14ac:dyDescent="0.25">
      <c r="A1706" t="s">
        <v>1706</v>
      </c>
      <c r="B1706">
        <v>50</v>
      </c>
      <c r="C1706" t="str">
        <f t="shared" si="861"/>
        <v>Adulto</v>
      </c>
      <c r="D1706" t="s">
        <v>1</v>
      </c>
      <c r="E1706">
        <v>39</v>
      </c>
      <c r="F1706" t="str">
        <f t="shared" si="862"/>
        <v>Obesidad II</v>
      </c>
      <c r="G1706">
        <v>0</v>
      </c>
      <c r="H1706" t="str">
        <f t="shared" si="863"/>
        <v>No tiene herencia</v>
      </c>
      <c r="I1706">
        <v>162</v>
      </c>
      <c r="J1706">
        <v>96</v>
      </c>
      <c r="K1706">
        <v>83</v>
      </c>
      <c r="L1706" t="str">
        <f t="shared" si="864"/>
        <v>Normal</v>
      </c>
      <c r="M1706">
        <v>35</v>
      </c>
      <c r="N1706" t="str">
        <f t="shared" si="865"/>
        <v>Reducida</v>
      </c>
      <c r="O1706">
        <v>4</v>
      </c>
      <c r="P1706" t="str">
        <f t="shared" si="866"/>
        <v>Incapacidad</v>
      </c>
      <c r="Q1706">
        <v>0</v>
      </c>
      <c r="R1706" t="str">
        <f t="shared" si="867"/>
        <v>No tiene cetoacidosis</v>
      </c>
      <c r="S1706">
        <v>1</v>
      </c>
      <c r="T1706" t="str">
        <f t="shared" si="868"/>
        <v>Tiene Insuficiencia</v>
      </c>
      <c r="U1706">
        <v>1</v>
      </c>
      <c r="V1706" t="str">
        <f t="shared" si="869"/>
        <v>Hipertenso</v>
      </c>
      <c r="W1706">
        <v>3</v>
      </c>
      <c r="X1706" t="str">
        <f t="shared" si="858"/>
        <v>Alto</v>
      </c>
      <c r="Y1706">
        <v>86</v>
      </c>
      <c r="Z1706" t="str">
        <f t="shared" si="859"/>
        <v>Elevado</v>
      </c>
      <c r="AA1706">
        <v>29</v>
      </c>
      <c r="AB1706" t="str">
        <f t="shared" si="870"/>
        <v>Dismucion grave</v>
      </c>
      <c r="AC1706">
        <v>533</v>
      </c>
      <c r="AD1706" t="str">
        <f t="shared" si="871"/>
        <v>Proteinuria</v>
      </c>
      <c r="AE1706">
        <v>426</v>
      </c>
      <c r="AF1706" t="str">
        <f t="shared" si="872"/>
        <v>Macroalbuminuria</v>
      </c>
      <c r="AG1706">
        <v>819</v>
      </c>
      <c r="AH1706" t="str">
        <f t="shared" si="873"/>
        <v>Poliuria</v>
      </c>
      <c r="AI1706">
        <v>1</v>
      </c>
      <c r="AJ1706" t="str">
        <f t="shared" si="874"/>
        <v>Diabetico</v>
      </c>
      <c r="AK1706">
        <v>171</v>
      </c>
      <c r="AL1706" t="str">
        <f t="shared" si="875"/>
        <v>Diabetes</v>
      </c>
      <c r="AM1706">
        <v>8.6</v>
      </c>
      <c r="AN1706" t="str">
        <f t="shared" si="876"/>
        <v>Diabetes</v>
      </c>
      <c r="AO1706">
        <v>259</v>
      </c>
      <c r="AP1706" t="str">
        <f t="shared" si="877"/>
        <v>Riesgo</v>
      </c>
      <c r="AQ1706">
        <v>132</v>
      </c>
      <c r="AR1706" t="str">
        <f t="shared" si="878"/>
        <v>Limite alto</v>
      </c>
      <c r="AS1706">
        <v>28</v>
      </c>
      <c r="AT1706" t="str">
        <f t="shared" si="879"/>
        <v>Bajo</v>
      </c>
      <c r="AU1706">
        <v>415</v>
      </c>
      <c r="AV1706" t="str">
        <f t="shared" si="880"/>
        <v>Alto</v>
      </c>
      <c r="AW1706">
        <v>137</v>
      </c>
      <c r="AX1706" t="str">
        <f t="shared" si="881"/>
        <v>Normal</v>
      </c>
      <c r="AY1706">
        <v>6.8</v>
      </c>
      <c r="AZ1706" t="str">
        <f t="shared" si="882"/>
        <v>Alto</v>
      </c>
      <c r="BA1706">
        <v>10.5</v>
      </c>
      <c r="BB1706" t="str">
        <f t="shared" si="860"/>
        <v>Baja</v>
      </c>
      <c r="BC1706">
        <v>8.5</v>
      </c>
      <c r="BD1706" t="str">
        <f t="shared" si="883"/>
        <v>Normal</v>
      </c>
      <c r="BE1706">
        <v>5.3</v>
      </c>
      <c r="BF1706" t="str">
        <f t="shared" si="884"/>
        <v>Alto</v>
      </c>
      <c r="BG1706">
        <v>1</v>
      </c>
      <c r="BH1706" t="str">
        <f t="shared" si="885"/>
        <v>Toma ECA</v>
      </c>
      <c r="BI1706">
        <v>0</v>
      </c>
      <c r="BJ1706" t="str">
        <f t="shared" si="886"/>
        <v>No toma ARB</v>
      </c>
      <c r="BK1706">
        <v>1</v>
      </c>
      <c r="BL1706" t="str">
        <f t="shared" si="887"/>
        <v>Toma diureticos</v>
      </c>
      <c r="BM1706">
        <v>1</v>
      </c>
      <c r="BN1706" t="str">
        <f t="shared" si="888"/>
        <v>Toma estatinas</v>
      </c>
      <c r="BO1706">
        <v>1</v>
      </c>
      <c r="BP1706" t="str">
        <f t="shared" si="889"/>
        <v>Enfermedad renal</v>
      </c>
      <c r="BQ1706">
        <v>0</v>
      </c>
      <c r="BR1706" t="str">
        <f t="shared" si="890"/>
        <v>Sano</v>
      </c>
    </row>
    <row r="1707" spans="1:70" x14ac:dyDescent="0.25">
      <c r="A1707" t="s">
        <v>1707</v>
      </c>
      <c r="B1707">
        <v>63</v>
      </c>
      <c r="C1707" t="str">
        <f t="shared" si="861"/>
        <v>Adulto Mayor</v>
      </c>
      <c r="D1707" t="s">
        <v>1</v>
      </c>
      <c r="E1707">
        <v>19</v>
      </c>
      <c r="F1707" t="str">
        <f t="shared" si="862"/>
        <v>Peso Normal</v>
      </c>
      <c r="G1707">
        <v>0</v>
      </c>
      <c r="H1707" t="str">
        <f t="shared" si="863"/>
        <v>No tiene herencia</v>
      </c>
      <c r="I1707">
        <v>104</v>
      </c>
      <c r="J1707">
        <v>85</v>
      </c>
      <c r="K1707">
        <v>72</v>
      </c>
      <c r="L1707" t="str">
        <f t="shared" si="864"/>
        <v>Normal</v>
      </c>
      <c r="M1707">
        <v>60</v>
      </c>
      <c r="N1707" t="str">
        <f t="shared" si="865"/>
        <v>Normal</v>
      </c>
      <c r="O1707">
        <v>1</v>
      </c>
      <c r="P1707" t="str">
        <f t="shared" si="866"/>
        <v>Sin limitaciones</v>
      </c>
      <c r="Q1707">
        <v>0</v>
      </c>
      <c r="R1707" t="str">
        <f t="shared" si="867"/>
        <v>No tiene cetoacidosis</v>
      </c>
      <c r="S1707">
        <v>0</v>
      </c>
      <c r="T1707" t="str">
        <f t="shared" si="868"/>
        <v>No tiene Insuficiencia</v>
      </c>
      <c r="U1707">
        <v>1</v>
      </c>
      <c r="V1707" t="str">
        <f t="shared" si="869"/>
        <v>Hipertenso</v>
      </c>
      <c r="W1707">
        <v>0.9</v>
      </c>
      <c r="X1707" t="str">
        <f t="shared" si="858"/>
        <v>Normal</v>
      </c>
      <c r="Y1707">
        <v>27</v>
      </c>
      <c r="Z1707" t="str">
        <f t="shared" si="859"/>
        <v>Normal</v>
      </c>
      <c r="AA1707">
        <v>85</v>
      </c>
      <c r="AB1707" t="str">
        <f t="shared" si="870"/>
        <v>Funcion disminuida</v>
      </c>
      <c r="AC1707">
        <v>13</v>
      </c>
      <c r="AD1707" t="str">
        <f t="shared" si="871"/>
        <v>Normal</v>
      </c>
      <c r="AE1707">
        <v>10</v>
      </c>
      <c r="AF1707" t="str">
        <f t="shared" si="872"/>
        <v>Normal</v>
      </c>
      <c r="AG1707">
        <v>1067</v>
      </c>
      <c r="AH1707" t="str">
        <f t="shared" si="873"/>
        <v>Poliuria</v>
      </c>
      <c r="AI1707">
        <v>0</v>
      </c>
      <c r="AJ1707" t="str">
        <f t="shared" si="874"/>
        <v>No Diabetico</v>
      </c>
      <c r="AK1707">
        <v>86</v>
      </c>
      <c r="AL1707" t="str">
        <f t="shared" si="875"/>
        <v>Normal</v>
      </c>
      <c r="AM1707">
        <v>5.2</v>
      </c>
      <c r="AN1707" t="str">
        <f t="shared" si="876"/>
        <v>Normal</v>
      </c>
      <c r="AO1707">
        <v>191</v>
      </c>
      <c r="AP1707" t="str">
        <f t="shared" si="877"/>
        <v>Normal</v>
      </c>
      <c r="AQ1707">
        <v>117</v>
      </c>
      <c r="AR1707" t="str">
        <f t="shared" si="878"/>
        <v>Casi normal</v>
      </c>
      <c r="AS1707">
        <v>44</v>
      </c>
      <c r="AT1707" t="str">
        <f t="shared" si="879"/>
        <v>Bajo</v>
      </c>
      <c r="AU1707">
        <v>126</v>
      </c>
      <c r="AV1707" t="str">
        <f t="shared" si="880"/>
        <v>Normal</v>
      </c>
      <c r="AW1707">
        <v>145</v>
      </c>
      <c r="AX1707" t="str">
        <f t="shared" si="881"/>
        <v>Normal</v>
      </c>
      <c r="AY1707">
        <v>4.3</v>
      </c>
      <c r="AZ1707" t="str">
        <f t="shared" si="882"/>
        <v>Normal</v>
      </c>
      <c r="BA1707">
        <v>13.7</v>
      </c>
      <c r="BB1707" t="str">
        <f t="shared" si="860"/>
        <v>Normal</v>
      </c>
      <c r="BC1707">
        <v>10.199999999999999</v>
      </c>
      <c r="BD1707" t="str">
        <f t="shared" si="883"/>
        <v>Normal</v>
      </c>
      <c r="BE1707">
        <v>4.0999999999999996</v>
      </c>
      <c r="BF1707" t="str">
        <f t="shared" si="884"/>
        <v>Normal</v>
      </c>
      <c r="BG1707">
        <v>0</v>
      </c>
      <c r="BH1707" t="str">
        <f t="shared" si="885"/>
        <v>No Toma ECA</v>
      </c>
      <c r="BI1707">
        <v>0</v>
      </c>
      <c r="BJ1707" t="str">
        <f t="shared" si="886"/>
        <v>No toma ARB</v>
      </c>
      <c r="BK1707">
        <v>1</v>
      </c>
      <c r="BL1707" t="str">
        <f t="shared" si="887"/>
        <v>Toma diureticos</v>
      </c>
      <c r="BM1707">
        <v>0</v>
      </c>
      <c r="BN1707" t="str">
        <f t="shared" si="888"/>
        <v>No toma estatinas</v>
      </c>
      <c r="BO1707">
        <v>0</v>
      </c>
      <c r="BP1707" t="str">
        <f t="shared" si="889"/>
        <v>Sano</v>
      </c>
      <c r="BQ1707">
        <v>0</v>
      </c>
      <c r="BR1707" t="str">
        <f t="shared" si="890"/>
        <v>Sano</v>
      </c>
    </row>
    <row r="1708" spans="1:70" x14ac:dyDescent="0.25">
      <c r="A1708" t="s">
        <v>1708</v>
      </c>
      <c r="B1708">
        <v>77</v>
      </c>
      <c r="C1708" t="str">
        <f t="shared" si="861"/>
        <v>Adulto Mayor</v>
      </c>
      <c r="D1708" t="s">
        <v>1</v>
      </c>
      <c r="E1708">
        <v>27.7</v>
      </c>
      <c r="F1708" t="str">
        <f t="shared" si="862"/>
        <v>Sobrepeso</v>
      </c>
      <c r="G1708">
        <v>0</v>
      </c>
      <c r="H1708" t="str">
        <f t="shared" si="863"/>
        <v>No tiene herencia</v>
      </c>
      <c r="I1708">
        <v>190</v>
      </c>
      <c r="J1708">
        <v>104</v>
      </c>
      <c r="K1708">
        <v>81</v>
      </c>
      <c r="L1708" t="str">
        <f t="shared" si="864"/>
        <v>Normal</v>
      </c>
      <c r="M1708">
        <v>41</v>
      </c>
      <c r="N1708" t="str">
        <f t="shared" si="865"/>
        <v>Intermedia</v>
      </c>
      <c r="O1708">
        <v>2</v>
      </c>
      <c r="P1708" t="str">
        <f t="shared" si="866"/>
        <v>Ligera limitaciones</v>
      </c>
      <c r="Q1708">
        <v>0</v>
      </c>
      <c r="R1708" t="str">
        <f t="shared" si="867"/>
        <v>No tiene cetoacidosis</v>
      </c>
      <c r="S1708">
        <v>1</v>
      </c>
      <c r="T1708" t="str">
        <f t="shared" si="868"/>
        <v>Tiene Insuficiencia</v>
      </c>
      <c r="U1708">
        <v>1</v>
      </c>
      <c r="V1708" t="str">
        <f t="shared" si="869"/>
        <v>Hipertenso</v>
      </c>
      <c r="W1708">
        <v>3.4</v>
      </c>
      <c r="X1708" t="str">
        <f t="shared" si="858"/>
        <v>Alto</v>
      </c>
      <c r="Y1708">
        <v>79</v>
      </c>
      <c r="Z1708" t="str">
        <f t="shared" si="859"/>
        <v>Elevado</v>
      </c>
      <c r="AA1708">
        <v>31</v>
      </c>
      <c r="AB1708" t="str">
        <f t="shared" si="870"/>
        <v>Funcion disminuida moderada</v>
      </c>
      <c r="AC1708">
        <v>946</v>
      </c>
      <c r="AD1708" t="str">
        <f t="shared" si="871"/>
        <v>Proteinuria</v>
      </c>
      <c r="AE1708">
        <v>662</v>
      </c>
      <c r="AF1708" t="str">
        <f t="shared" si="872"/>
        <v>Macroalbuminuria</v>
      </c>
      <c r="AG1708">
        <v>565</v>
      </c>
      <c r="AH1708" t="str">
        <f t="shared" si="873"/>
        <v>Poliuria</v>
      </c>
      <c r="AI1708">
        <v>1</v>
      </c>
      <c r="AJ1708" t="str">
        <f t="shared" si="874"/>
        <v>Diabetico</v>
      </c>
      <c r="AK1708">
        <v>212</v>
      </c>
      <c r="AL1708" t="str">
        <f t="shared" si="875"/>
        <v>Diabetes</v>
      </c>
      <c r="AM1708">
        <v>9</v>
      </c>
      <c r="AN1708" t="str">
        <f t="shared" si="876"/>
        <v>Diabetes</v>
      </c>
      <c r="AO1708">
        <v>258</v>
      </c>
      <c r="AP1708" t="str">
        <f t="shared" si="877"/>
        <v>Riesgo</v>
      </c>
      <c r="AQ1708">
        <v>151</v>
      </c>
      <c r="AR1708" t="str">
        <f t="shared" si="878"/>
        <v>Limite alto</v>
      </c>
      <c r="AS1708">
        <v>33</v>
      </c>
      <c r="AT1708" t="str">
        <f t="shared" si="879"/>
        <v>Bajo</v>
      </c>
      <c r="AU1708">
        <v>435</v>
      </c>
      <c r="AV1708" t="str">
        <f t="shared" si="880"/>
        <v>Alto</v>
      </c>
      <c r="AW1708">
        <v>128</v>
      </c>
      <c r="AX1708" t="str">
        <f t="shared" si="881"/>
        <v>Bajo</v>
      </c>
      <c r="AY1708">
        <v>5.9</v>
      </c>
      <c r="AZ1708" t="str">
        <f t="shared" si="882"/>
        <v>Alto</v>
      </c>
      <c r="BA1708">
        <v>9.5</v>
      </c>
      <c r="BB1708" t="str">
        <f t="shared" si="860"/>
        <v>Baja</v>
      </c>
      <c r="BC1708">
        <v>8.1</v>
      </c>
      <c r="BD1708" t="str">
        <f t="shared" si="883"/>
        <v>Bajo</v>
      </c>
      <c r="BE1708">
        <v>6.9</v>
      </c>
      <c r="BF1708" t="str">
        <f t="shared" si="884"/>
        <v>Alto</v>
      </c>
      <c r="BG1708">
        <v>1</v>
      </c>
      <c r="BH1708" t="str">
        <f t="shared" si="885"/>
        <v>Toma ECA</v>
      </c>
      <c r="BI1708">
        <v>1</v>
      </c>
      <c r="BJ1708" t="str">
        <f t="shared" si="886"/>
        <v>Toma ARB</v>
      </c>
      <c r="BK1708">
        <v>0</v>
      </c>
      <c r="BL1708" t="str">
        <f t="shared" si="887"/>
        <v>No toma diureticos</v>
      </c>
      <c r="BM1708">
        <v>0</v>
      </c>
      <c r="BN1708" t="str">
        <f t="shared" si="888"/>
        <v>No toma estatinas</v>
      </c>
      <c r="BO1708">
        <v>1</v>
      </c>
      <c r="BP1708" t="str">
        <f t="shared" si="889"/>
        <v>Enfermedad renal</v>
      </c>
      <c r="BQ1708">
        <v>0</v>
      </c>
      <c r="BR1708" t="str">
        <f t="shared" si="890"/>
        <v>Sano</v>
      </c>
    </row>
    <row r="1709" spans="1:70" x14ac:dyDescent="0.25">
      <c r="A1709" t="s">
        <v>1709</v>
      </c>
      <c r="B1709">
        <v>54</v>
      </c>
      <c r="C1709" t="str">
        <f t="shared" si="861"/>
        <v>Adulto</v>
      </c>
      <c r="D1709" t="s">
        <v>6</v>
      </c>
      <c r="E1709">
        <v>26.3</v>
      </c>
      <c r="F1709" t="str">
        <f t="shared" si="862"/>
        <v>Sobrepeso</v>
      </c>
      <c r="G1709">
        <v>0</v>
      </c>
      <c r="H1709" t="str">
        <f t="shared" si="863"/>
        <v>No tiene herencia</v>
      </c>
      <c r="I1709">
        <v>186</v>
      </c>
      <c r="J1709">
        <v>102</v>
      </c>
      <c r="K1709">
        <v>104</v>
      </c>
      <c r="L1709" t="str">
        <f t="shared" si="864"/>
        <v>Taquicardia</v>
      </c>
      <c r="M1709">
        <v>28</v>
      </c>
      <c r="N1709" t="str">
        <f t="shared" si="865"/>
        <v>Reducida</v>
      </c>
      <c r="O1709">
        <v>3</v>
      </c>
      <c r="P1709" t="str">
        <f t="shared" si="866"/>
        <v>Limitacion marcada</v>
      </c>
      <c r="Q1709">
        <v>0</v>
      </c>
      <c r="R1709" t="str">
        <f t="shared" si="867"/>
        <v>No tiene cetoacidosis</v>
      </c>
      <c r="S1709">
        <v>1</v>
      </c>
      <c r="T1709" t="str">
        <f t="shared" si="868"/>
        <v>Tiene Insuficiencia</v>
      </c>
      <c r="U1709">
        <v>1</v>
      </c>
      <c r="V1709" t="str">
        <f t="shared" si="869"/>
        <v>Hipertenso</v>
      </c>
      <c r="W1709">
        <v>4.9000000000000004</v>
      </c>
      <c r="X1709" t="str">
        <f t="shared" si="858"/>
        <v>Alto</v>
      </c>
      <c r="Y1709">
        <v>113</v>
      </c>
      <c r="Z1709" t="str">
        <f t="shared" si="859"/>
        <v>Riesgo</v>
      </c>
      <c r="AA1709">
        <v>23</v>
      </c>
      <c r="AB1709" t="str">
        <f t="shared" si="870"/>
        <v>Dismucion grave</v>
      </c>
      <c r="AC1709">
        <v>1774</v>
      </c>
      <c r="AD1709" t="str">
        <f t="shared" si="871"/>
        <v>Proteinuria</v>
      </c>
      <c r="AE1709">
        <v>1419</v>
      </c>
      <c r="AF1709" t="str">
        <f t="shared" si="872"/>
        <v>Macroalbuminuria</v>
      </c>
      <c r="AG1709">
        <v>721</v>
      </c>
      <c r="AH1709" t="str">
        <f t="shared" si="873"/>
        <v>Poliuria</v>
      </c>
      <c r="AI1709">
        <v>1</v>
      </c>
      <c r="AJ1709" t="str">
        <f t="shared" si="874"/>
        <v>Diabetico</v>
      </c>
      <c r="AK1709">
        <v>168</v>
      </c>
      <c r="AL1709" t="str">
        <f t="shared" si="875"/>
        <v>Diabetes</v>
      </c>
      <c r="AM1709">
        <v>10.8</v>
      </c>
      <c r="AN1709" t="str">
        <f t="shared" si="876"/>
        <v>Diabetes</v>
      </c>
      <c r="AO1709">
        <v>238</v>
      </c>
      <c r="AP1709" t="str">
        <f t="shared" si="877"/>
        <v>Alto</v>
      </c>
      <c r="AQ1709">
        <v>190</v>
      </c>
      <c r="AR1709" t="str">
        <f t="shared" si="878"/>
        <v>Muy alto</v>
      </c>
      <c r="AS1709">
        <v>28</v>
      </c>
      <c r="AT1709" t="str">
        <f t="shared" si="879"/>
        <v>Bajo</v>
      </c>
      <c r="AU1709">
        <v>445</v>
      </c>
      <c r="AV1709" t="str">
        <f t="shared" si="880"/>
        <v>Alto</v>
      </c>
      <c r="AW1709">
        <v>129</v>
      </c>
      <c r="AX1709" t="str">
        <f t="shared" si="881"/>
        <v>Bajo</v>
      </c>
      <c r="AY1709">
        <v>5.7</v>
      </c>
      <c r="AZ1709" t="str">
        <f t="shared" si="882"/>
        <v>Alto</v>
      </c>
      <c r="BA1709">
        <v>10.6</v>
      </c>
      <c r="BB1709" t="str">
        <f t="shared" si="860"/>
        <v>Baja</v>
      </c>
      <c r="BC1709">
        <v>8.6999999999999993</v>
      </c>
      <c r="BD1709" t="str">
        <f t="shared" si="883"/>
        <v>Normal</v>
      </c>
      <c r="BE1709">
        <v>5.8</v>
      </c>
      <c r="BF1709" t="str">
        <f t="shared" si="884"/>
        <v>Alto</v>
      </c>
      <c r="BG1709">
        <v>1</v>
      </c>
      <c r="BH1709" t="str">
        <f t="shared" si="885"/>
        <v>Toma ECA</v>
      </c>
      <c r="BI1709">
        <v>0</v>
      </c>
      <c r="BJ1709" t="str">
        <f t="shared" si="886"/>
        <v>No toma ARB</v>
      </c>
      <c r="BK1709">
        <v>1</v>
      </c>
      <c r="BL1709" t="str">
        <f t="shared" si="887"/>
        <v>Toma diureticos</v>
      </c>
      <c r="BM1709">
        <v>1</v>
      </c>
      <c r="BN1709" t="str">
        <f t="shared" si="888"/>
        <v>Toma estatinas</v>
      </c>
      <c r="BO1709">
        <v>1</v>
      </c>
      <c r="BP1709" t="str">
        <f t="shared" si="889"/>
        <v>Enfermedad renal</v>
      </c>
      <c r="BQ1709">
        <v>1</v>
      </c>
      <c r="BR1709" t="str">
        <f t="shared" si="890"/>
        <v>Enfermedad cardiovascular</v>
      </c>
    </row>
    <row r="1710" spans="1:70" x14ac:dyDescent="0.25">
      <c r="A1710" t="s">
        <v>1710</v>
      </c>
      <c r="B1710">
        <v>61</v>
      </c>
      <c r="C1710" t="str">
        <f t="shared" si="861"/>
        <v>Adulto Mayor</v>
      </c>
      <c r="D1710" t="s">
        <v>6</v>
      </c>
      <c r="E1710">
        <v>31.3</v>
      </c>
      <c r="F1710" t="str">
        <f t="shared" si="862"/>
        <v>Obesidad I</v>
      </c>
      <c r="G1710">
        <v>0</v>
      </c>
      <c r="H1710" t="str">
        <f t="shared" si="863"/>
        <v>No tiene herencia</v>
      </c>
      <c r="I1710">
        <v>169</v>
      </c>
      <c r="J1710">
        <v>99</v>
      </c>
      <c r="K1710">
        <v>95</v>
      </c>
      <c r="L1710" t="str">
        <f t="shared" si="864"/>
        <v>Normal</v>
      </c>
      <c r="M1710">
        <v>25</v>
      </c>
      <c r="N1710" t="str">
        <f t="shared" si="865"/>
        <v>Reducida</v>
      </c>
      <c r="O1710">
        <v>2</v>
      </c>
      <c r="P1710" t="str">
        <f t="shared" si="866"/>
        <v>Ligera limitaciones</v>
      </c>
      <c r="Q1710">
        <v>0</v>
      </c>
      <c r="R1710" t="str">
        <f t="shared" si="867"/>
        <v>No tiene cetoacidosis</v>
      </c>
      <c r="S1710">
        <v>0</v>
      </c>
      <c r="T1710" t="str">
        <f t="shared" si="868"/>
        <v>No tiene Insuficiencia</v>
      </c>
      <c r="U1710">
        <v>1</v>
      </c>
      <c r="V1710" t="str">
        <f t="shared" si="869"/>
        <v>Hipertenso</v>
      </c>
      <c r="W1710">
        <v>2.6</v>
      </c>
      <c r="X1710" t="str">
        <f t="shared" si="858"/>
        <v>Alto</v>
      </c>
      <c r="Y1710">
        <v>63</v>
      </c>
      <c r="Z1710" t="str">
        <f t="shared" si="859"/>
        <v>Elevado</v>
      </c>
      <c r="AA1710">
        <v>15</v>
      </c>
      <c r="AB1710" t="str">
        <f t="shared" si="870"/>
        <v>Dismucion grave</v>
      </c>
      <c r="AC1710">
        <v>2226</v>
      </c>
      <c r="AD1710" t="str">
        <f t="shared" si="871"/>
        <v>Proteinuria</v>
      </c>
      <c r="AE1710">
        <v>1780</v>
      </c>
      <c r="AF1710" t="str">
        <f t="shared" si="872"/>
        <v>Macroalbuminuria</v>
      </c>
      <c r="AG1710">
        <v>379</v>
      </c>
      <c r="AH1710" t="str">
        <f t="shared" si="873"/>
        <v>Oliguria</v>
      </c>
      <c r="AI1710">
        <v>1</v>
      </c>
      <c r="AJ1710" t="str">
        <f t="shared" si="874"/>
        <v>Diabetico</v>
      </c>
      <c r="AK1710">
        <v>215</v>
      </c>
      <c r="AL1710" t="str">
        <f t="shared" si="875"/>
        <v>Diabetes</v>
      </c>
      <c r="AM1710">
        <v>9.6</v>
      </c>
      <c r="AN1710" t="str">
        <f t="shared" si="876"/>
        <v>Diabetes</v>
      </c>
      <c r="AO1710">
        <v>238</v>
      </c>
      <c r="AP1710" t="str">
        <f t="shared" si="877"/>
        <v>Alto</v>
      </c>
      <c r="AQ1710">
        <v>172</v>
      </c>
      <c r="AR1710" t="str">
        <f t="shared" si="878"/>
        <v>Alto</v>
      </c>
      <c r="AS1710">
        <v>29</v>
      </c>
      <c r="AT1710" t="str">
        <f t="shared" si="879"/>
        <v>Bajo</v>
      </c>
      <c r="AU1710">
        <v>424</v>
      </c>
      <c r="AV1710" t="str">
        <f t="shared" si="880"/>
        <v>Alto</v>
      </c>
      <c r="AW1710">
        <v>136</v>
      </c>
      <c r="AX1710" t="str">
        <f t="shared" si="881"/>
        <v>Normal</v>
      </c>
      <c r="AY1710">
        <v>7</v>
      </c>
      <c r="AZ1710" t="str">
        <f t="shared" si="882"/>
        <v>Alto</v>
      </c>
      <c r="BA1710">
        <v>8.8000000000000007</v>
      </c>
      <c r="BB1710" t="str">
        <f t="shared" si="860"/>
        <v>Baja</v>
      </c>
      <c r="BC1710">
        <v>8.9</v>
      </c>
      <c r="BD1710" t="str">
        <f t="shared" si="883"/>
        <v>Normal</v>
      </c>
      <c r="BE1710">
        <v>7.4</v>
      </c>
      <c r="BF1710" t="str">
        <f t="shared" si="884"/>
        <v>Alto</v>
      </c>
      <c r="BG1710">
        <v>1</v>
      </c>
      <c r="BH1710" t="str">
        <f t="shared" si="885"/>
        <v>Toma ECA</v>
      </c>
      <c r="BI1710">
        <v>0</v>
      </c>
      <c r="BJ1710" t="str">
        <f t="shared" si="886"/>
        <v>No toma ARB</v>
      </c>
      <c r="BK1710">
        <v>0</v>
      </c>
      <c r="BL1710" t="str">
        <f t="shared" si="887"/>
        <v>No toma diureticos</v>
      </c>
      <c r="BM1710">
        <v>1</v>
      </c>
      <c r="BN1710" t="str">
        <f t="shared" si="888"/>
        <v>Toma estatinas</v>
      </c>
      <c r="BO1710">
        <v>1</v>
      </c>
      <c r="BP1710" t="str">
        <f t="shared" si="889"/>
        <v>Enfermedad renal</v>
      </c>
      <c r="BQ1710">
        <v>1</v>
      </c>
      <c r="BR1710" t="str">
        <f t="shared" si="890"/>
        <v>Enfermedad cardiovascular</v>
      </c>
    </row>
    <row r="1711" spans="1:70" x14ac:dyDescent="0.25">
      <c r="A1711" t="s">
        <v>1711</v>
      </c>
      <c r="B1711">
        <v>71</v>
      </c>
      <c r="C1711" t="str">
        <f t="shared" si="861"/>
        <v>Adulto Mayor</v>
      </c>
      <c r="D1711" t="s">
        <v>6</v>
      </c>
      <c r="E1711">
        <v>25.8</v>
      </c>
      <c r="F1711" t="str">
        <f t="shared" si="862"/>
        <v>Sobrepeso</v>
      </c>
      <c r="G1711">
        <v>1</v>
      </c>
      <c r="H1711" t="str">
        <f t="shared" si="863"/>
        <v>Tiene herencia</v>
      </c>
      <c r="I1711">
        <v>153</v>
      </c>
      <c r="J1711">
        <v>94</v>
      </c>
      <c r="K1711">
        <v>94</v>
      </c>
      <c r="L1711" t="str">
        <f t="shared" si="864"/>
        <v>Normal</v>
      </c>
      <c r="M1711">
        <v>49</v>
      </c>
      <c r="N1711" t="str">
        <f t="shared" si="865"/>
        <v>Intermedia</v>
      </c>
      <c r="O1711">
        <v>3</v>
      </c>
      <c r="P1711" t="str">
        <f t="shared" si="866"/>
        <v>Limitacion marcada</v>
      </c>
      <c r="Q1711">
        <v>1</v>
      </c>
      <c r="R1711" t="str">
        <f t="shared" si="867"/>
        <v>Tiene cetoacidosis</v>
      </c>
      <c r="S1711">
        <v>0</v>
      </c>
      <c r="T1711" t="str">
        <f t="shared" si="868"/>
        <v>No tiene Insuficiencia</v>
      </c>
      <c r="U1711">
        <v>1</v>
      </c>
      <c r="V1711" t="str">
        <f t="shared" si="869"/>
        <v>Hipertenso</v>
      </c>
      <c r="W1711">
        <v>3.6</v>
      </c>
      <c r="X1711" t="str">
        <f t="shared" si="858"/>
        <v>Alto</v>
      </c>
      <c r="Y1711">
        <v>60</v>
      </c>
      <c r="Z1711" t="str">
        <f t="shared" si="859"/>
        <v>Elevado</v>
      </c>
      <c r="AA1711">
        <v>19</v>
      </c>
      <c r="AB1711" t="str">
        <f t="shared" si="870"/>
        <v>Dismucion grave</v>
      </c>
      <c r="AC1711">
        <v>654</v>
      </c>
      <c r="AD1711" t="str">
        <f t="shared" si="871"/>
        <v>Proteinuria</v>
      </c>
      <c r="AE1711">
        <v>588</v>
      </c>
      <c r="AF1711" t="str">
        <f t="shared" si="872"/>
        <v>Macroalbuminuria</v>
      </c>
      <c r="AG1711">
        <v>801</v>
      </c>
      <c r="AH1711" t="str">
        <f t="shared" si="873"/>
        <v>Poliuria</v>
      </c>
      <c r="AI1711">
        <v>0</v>
      </c>
      <c r="AJ1711" t="str">
        <f t="shared" si="874"/>
        <v>No Diabetico</v>
      </c>
      <c r="AK1711">
        <v>170</v>
      </c>
      <c r="AL1711" t="str">
        <f t="shared" si="875"/>
        <v>Diabetes</v>
      </c>
      <c r="AM1711">
        <v>10.8</v>
      </c>
      <c r="AN1711" t="str">
        <f t="shared" si="876"/>
        <v>Diabetes</v>
      </c>
      <c r="AO1711">
        <v>290</v>
      </c>
      <c r="AP1711" t="str">
        <f t="shared" si="877"/>
        <v>Riesgo</v>
      </c>
      <c r="AQ1711">
        <v>170</v>
      </c>
      <c r="AR1711" t="str">
        <f t="shared" si="878"/>
        <v>Alto</v>
      </c>
      <c r="AS1711">
        <v>36</v>
      </c>
      <c r="AT1711" t="str">
        <f t="shared" si="879"/>
        <v>Bajo</v>
      </c>
      <c r="AU1711">
        <v>417</v>
      </c>
      <c r="AV1711" t="str">
        <f t="shared" si="880"/>
        <v>Alto</v>
      </c>
      <c r="AW1711">
        <v>125</v>
      </c>
      <c r="AX1711" t="str">
        <f t="shared" si="881"/>
        <v>Bajo</v>
      </c>
      <c r="AY1711">
        <v>6.5</v>
      </c>
      <c r="AZ1711" t="str">
        <f t="shared" si="882"/>
        <v>Alto</v>
      </c>
      <c r="BA1711">
        <v>7.1</v>
      </c>
      <c r="BB1711" t="str">
        <f t="shared" si="860"/>
        <v>Baja</v>
      </c>
      <c r="BC1711">
        <v>8.4</v>
      </c>
      <c r="BD1711" t="str">
        <f t="shared" si="883"/>
        <v>Bajo</v>
      </c>
      <c r="BE1711">
        <v>5.0999999999999996</v>
      </c>
      <c r="BF1711" t="str">
        <f t="shared" si="884"/>
        <v>Alto</v>
      </c>
      <c r="BG1711">
        <v>1</v>
      </c>
      <c r="BH1711" t="str">
        <f t="shared" si="885"/>
        <v>Toma ECA</v>
      </c>
      <c r="BI1711">
        <v>1</v>
      </c>
      <c r="BJ1711" t="str">
        <f t="shared" si="886"/>
        <v>Toma ARB</v>
      </c>
      <c r="BK1711">
        <v>1</v>
      </c>
      <c r="BL1711" t="str">
        <f t="shared" si="887"/>
        <v>Toma diureticos</v>
      </c>
      <c r="BM1711">
        <v>1</v>
      </c>
      <c r="BN1711" t="str">
        <f t="shared" si="888"/>
        <v>Toma estatinas</v>
      </c>
      <c r="BO1711">
        <v>1</v>
      </c>
      <c r="BP1711" t="str">
        <f t="shared" si="889"/>
        <v>Enfermedad renal</v>
      </c>
      <c r="BQ1711">
        <v>0</v>
      </c>
      <c r="BR1711" t="str">
        <f t="shared" si="890"/>
        <v>Sano</v>
      </c>
    </row>
    <row r="1712" spans="1:70" x14ac:dyDescent="0.25">
      <c r="A1712" t="s">
        <v>1712</v>
      </c>
      <c r="B1712">
        <v>62</v>
      </c>
      <c r="C1712" t="str">
        <f t="shared" si="861"/>
        <v>Adulto Mayor</v>
      </c>
      <c r="D1712" t="s">
        <v>6</v>
      </c>
      <c r="E1712">
        <v>38.200000000000003</v>
      </c>
      <c r="F1712" t="str">
        <f t="shared" si="862"/>
        <v>Obesidad II</v>
      </c>
      <c r="G1712">
        <v>1</v>
      </c>
      <c r="H1712" t="str">
        <f t="shared" si="863"/>
        <v>Tiene herencia</v>
      </c>
      <c r="I1712">
        <v>156</v>
      </c>
      <c r="J1712">
        <v>96</v>
      </c>
      <c r="K1712">
        <v>96</v>
      </c>
      <c r="L1712" t="str">
        <f t="shared" si="864"/>
        <v>Normal</v>
      </c>
      <c r="M1712">
        <v>37</v>
      </c>
      <c r="N1712" t="str">
        <f t="shared" si="865"/>
        <v>Reducida</v>
      </c>
      <c r="O1712">
        <v>2</v>
      </c>
      <c r="P1712" t="str">
        <f t="shared" si="866"/>
        <v>Ligera limitaciones</v>
      </c>
      <c r="Q1712">
        <v>1</v>
      </c>
      <c r="R1712" t="str">
        <f t="shared" si="867"/>
        <v>Tiene cetoacidosis</v>
      </c>
      <c r="S1712">
        <v>1</v>
      </c>
      <c r="T1712" t="str">
        <f t="shared" si="868"/>
        <v>Tiene Insuficiencia</v>
      </c>
      <c r="U1712">
        <v>1</v>
      </c>
      <c r="V1712" t="str">
        <f t="shared" si="869"/>
        <v>Hipertenso</v>
      </c>
      <c r="W1712">
        <v>2.4</v>
      </c>
      <c r="X1712" t="str">
        <f t="shared" si="858"/>
        <v>Alto</v>
      </c>
      <c r="Y1712">
        <v>63</v>
      </c>
      <c r="Z1712" t="str">
        <f t="shared" si="859"/>
        <v>Elevado</v>
      </c>
      <c r="AA1712">
        <v>30</v>
      </c>
      <c r="AB1712" t="str">
        <f t="shared" si="870"/>
        <v>Funcion disminuida moderada</v>
      </c>
      <c r="AC1712">
        <v>835</v>
      </c>
      <c r="AD1712" t="str">
        <f t="shared" si="871"/>
        <v>Proteinuria</v>
      </c>
      <c r="AE1712">
        <v>668</v>
      </c>
      <c r="AF1712" t="str">
        <f t="shared" si="872"/>
        <v>Macroalbuminuria</v>
      </c>
      <c r="AG1712">
        <v>457</v>
      </c>
      <c r="AH1712" t="str">
        <f t="shared" si="873"/>
        <v>Oliguria</v>
      </c>
      <c r="AI1712">
        <v>0</v>
      </c>
      <c r="AJ1712" t="str">
        <f t="shared" si="874"/>
        <v>No Diabetico</v>
      </c>
      <c r="AK1712">
        <v>178</v>
      </c>
      <c r="AL1712" t="str">
        <f t="shared" si="875"/>
        <v>Diabetes</v>
      </c>
      <c r="AM1712">
        <v>9.5</v>
      </c>
      <c r="AN1712" t="str">
        <f t="shared" si="876"/>
        <v>Diabetes</v>
      </c>
      <c r="AO1712">
        <v>247</v>
      </c>
      <c r="AP1712" t="str">
        <f t="shared" si="877"/>
        <v>Riesgo</v>
      </c>
      <c r="AQ1712">
        <v>184</v>
      </c>
      <c r="AR1712" t="str">
        <f t="shared" si="878"/>
        <v>Alto</v>
      </c>
      <c r="AS1712">
        <v>33</v>
      </c>
      <c r="AT1712" t="str">
        <f t="shared" si="879"/>
        <v>Bajo</v>
      </c>
      <c r="AU1712">
        <v>256</v>
      </c>
      <c r="AV1712" t="str">
        <f t="shared" si="880"/>
        <v>Alto</v>
      </c>
      <c r="AW1712">
        <v>138</v>
      </c>
      <c r="AX1712" t="str">
        <f t="shared" si="881"/>
        <v>Normal</v>
      </c>
      <c r="AY1712">
        <v>6.1</v>
      </c>
      <c r="AZ1712" t="str">
        <f t="shared" si="882"/>
        <v>Alto</v>
      </c>
      <c r="BA1712">
        <v>7.5</v>
      </c>
      <c r="BB1712" t="str">
        <f t="shared" si="860"/>
        <v>Baja</v>
      </c>
      <c r="BC1712">
        <v>8.9</v>
      </c>
      <c r="BD1712" t="str">
        <f t="shared" si="883"/>
        <v>Normal</v>
      </c>
      <c r="BE1712">
        <v>5</v>
      </c>
      <c r="BF1712" t="str">
        <f t="shared" si="884"/>
        <v>Alto</v>
      </c>
      <c r="BG1712">
        <v>1</v>
      </c>
      <c r="BH1712" t="str">
        <f t="shared" si="885"/>
        <v>Toma ECA</v>
      </c>
      <c r="BI1712">
        <v>1</v>
      </c>
      <c r="BJ1712" t="str">
        <f t="shared" si="886"/>
        <v>Toma ARB</v>
      </c>
      <c r="BK1712">
        <v>0</v>
      </c>
      <c r="BL1712" t="str">
        <f t="shared" si="887"/>
        <v>No toma diureticos</v>
      </c>
      <c r="BM1712">
        <v>0</v>
      </c>
      <c r="BN1712" t="str">
        <f t="shared" si="888"/>
        <v>No toma estatinas</v>
      </c>
      <c r="BO1712">
        <v>1</v>
      </c>
      <c r="BP1712" t="str">
        <f t="shared" si="889"/>
        <v>Enfermedad renal</v>
      </c>
      <c r="BQ1712">
        <v>0</v>
      </c>
      <c r="BR1712" t="str">
        <f t="shared" si="890"/>
        <v>Sano</v>
      </c>
    </row>
    <row r="1713" spans="1:70" x14ac:dyDescent="0.25">
      <c r="A1713" t="s">
        <v>1713</v>
      </c>
      <c r="B1713">
        <v>54</v>
      </c>
      <c r="C1713" t="str">
        <f t="shared" si="861"/>
        <v>Adulto</v>
      </c>
      <c r="D1713" t="s">
        <v>1</v>
      </c>
      <c r="E1713">
        <v>31</v>
      </c>
      <c r="F1713" t="str">
        <f t="shared" si="862"/>
        <v>Obesidad I</v>
      </c>
      <c r="G1713">
        <v>1</v>
      </c>
      <c r="H1713" t="str">
        <f t="shared" si="863"/>
        <v>Tiene herencia</v>
      </c>
      <c r="I1713">
        <v>170</v>
      </c>
      <c r="J1713">
        <v>104</v>
      </c>
      <c r="K1713">
        <v>86</v>
      </c>
      <c r="L1713" t="str">
        <f t="shared" si="864"/>
        <v>Normal</v>
      </c>
      <c r="M1713">
        <v>41</v>
      </c>
      <c r="N1713" t="str">
        <f t="shared" si="865"/>
        <v>Intermedia</v>
      </c>
      <c r="O1713">
        <v>3</v>
      </c>
      <c r="P1713" t="str">
        <f t="shared" si="866"/>
        <v>Limitacion marcada</v>
      </c>
      <c r="Q1713">
        <v>0</v>
      </c>
      <c r="R1713" t="str">
        <f t="shared" si="867"/>
        <v>No tiene cetoacidosis</v>
      </c>
      <c r="S1713">
        <v>1</v>
      </c>
      <c r="T1713" t="str">
        <f t="shared" si="868"/>
        <v>Tiene Insuficiencia</v>
      </c>
      <c r="U1713">
        <v>1</v>
      </c>
      <c r="V1713" t="str">
        <f t="shared" si="869"/>
        <v>Hipertenso</v>
      </c>
      <c r="W1713">
        <v>3.1</v>
      </c>
      <c r="X1713" t="str">
        <f t="shared" si="858"/>
        <v>Alto</v>
      </c>
      <c r="Y1713">
        <v>115</v>
      </c>
      <c r="Z1713" t="str">
        <f t="shared" si="859"/>
        <v>Riesgo</v>
      </c>
      <c r="AA1713">
        <v>35</v>
      </c>
      <c r="AB1713" t="str">
        <f t="shared" si="870"/>
        <v>Funcion disminuida moderada</v>
      </c>
      <c r="AC1713">
        <v>1008</v>
      </c>
      <c r="AD1713" t="str">
        <f t="shared" si="871"/>
        <v>Proteinuria</v>
      </c>
      <c r="AE1713">
        <v>907</v>
      </c>
      <c r="AF1713" t="str">
        <f t="shared" si="872"/>
        <v>Macroalbuminuria</v>
      </c>
      <c r="AG1713">
        <v>891</v>
      </c>
      <c r="AH1713" t="str">
        <f t="shared" si="873"/>
        <v>Poliuria</v>
      </c>
      <c r="AI1713">
        <v>0</v>
      </c>
      <c r="AJ1713" t="str">
        <f t="shared" si="874"/>
        <v>No Diabetico</v>
      </c>
      <c r="AK1713">
        <v>206</v>
      </c>
      <c r="AL1713" t="str">
        <f t="shared" si="875"/>
        <v>Diabetes</v>
      </c>
      <c r="AM1713">
        <v>11</v>
      </c>
      <c r="AN1713" t="str">
        <f t="shared" si="876"/>
        <v>Diabetes</v>
      </c>
      <c r="AO1713">
        <v>300</v>
      </c>
      <c r="AP1713" t="str">
        <f t="shared" si="877"/>
        <v>Riesgo</v>
      </c>
      <c r="AQ1713">
        <v>194</v>
      </c>
      <c r="AR1713" t="str">
        <f t="shared" si="878"/>
        <v>Muy alto</v>
      </c>
      <c r="AS1713">
        <v>25</v>
      </c>
      <c r="AT1713" t="str">
        <f t="shared" si="879"/>
        <v>Bajo</v>
      </c>
      <c r="AU1713">
        <v>325</v>
      </c>
      <c r="AV1713" t="str">
        <f t="shared" si="880"/>
        <v>Alto</v>
      </c>
      <c r="AW1713">
        <v>131</v>
      </c>
      <c r="AX1713" t="str">
        <f t="shared" si="881"/>
        <v>Bajo</v>
      </c>
      <c r="AY1713">
        <v>5.3</v>
      </c>
      <c r="AZ1713" t="str">
        <f t="shared" si="882"/>
        <v>Alto</v>
      </c>
      <c r="BA1713">
        <v>9.8000000000000007</v>
      </c>
      <c r="BB1713" t="str">
        <f t="shared" si="860"/>
        <v>Baja</v>
      </c>
      <c r="BC1713">
        <v>7.9</v>
      </c>
      <c r="BD1713" t="str">
        <f t="shared" si="883"/>
        <v>Bajo</v>
      </c>
      <c r="BE1713">
        <v>6.4</v>
      </c>
      <c r="BF1713" t="str">
        <f t="shared" si="884"/>
        <v>Alto</v>
      </c>
      <c r="BG1713">
        <v>0</v>
      </c>
      <c r="BH1713" t="str">
        <f t="shared" si="885"/>
        <v>No Toma ECA</v>
      </c>
      <c r="BI1713">
        <v>1</v>
      </c>
      <c r="BJ1713" t="str">
        <f t="shared" si="886"/>
        <v>Toma ARB</v>
      </c>
      <c r="BK1713">
        <v>0</v>
      </c>
      <c r="BL1713" t="str">
        <f t="shared" si="887"/>
        <v>No toma diureticos</v>
      </c>
      <c r="BM1713">
        <v>1</v>
      </c>
      <c r="BN1713" t="str">
        <f t="shared" si="888"/>
        <v>Toma estatinas</v>
      </c>
      <c r="BO1713">
        <v>1</v>
      </c>
      <c r="BP1713" t="str">
        <f t="shared" si="889"/>
        <v>Enfermedad renal</v>
      </c>
      <c r="BQ1713">
        <v>1</v>
      </c>
      <c r="BR1713" t="str">
        <f t="shared" si="890"/>
        <v>Enfermedad cardiovascular</v>
      </c>
    </row>
    <row r="1714" spans="1:70" x14ac:dyDescent="0.25">
      <c r="A1714" t="s">
        <v>1714</v>
      </c>
      <c r="B1714">
        <v>53</v>
      </c>
      <c r="C1714" t="str">
        <f t="shared" si="861"/>
        <v>Adulto</v>
      </c>
      <c r="D1714" t="s">
        <v>6</v>
      </c>
      <c r="E1714">
        <v>36</v>
      </c>
      <c r="F1714" t="str">
        <f t="shared" si="862"/>
        <v>Obesidad II</v>
      </c>
      <c r="G1714">
        <v>1</v>
      </c>
      <c r="H1714" t="str">
        <f t="shared" si="863"/>
        <v>Tiene herencia</v>
      </c>
      <c r="I1714">
        <v>141</v>
      </c>
      <c r="J1714">
        <v>95</v>
      </c>
      <c r="K1714">
        <v>96</v>
      </c>
      <c r="L1714" t="str">
        <f t="shared" si="864"/>
        <v>Normal</v>
      </c>
      <c r="M1714">
        <v>34</v>
      </c>
      <c r="N1714" t="str">
        <f t="shared" si="865"/>
        <v>Reducida</v>
      </c>
      <c r="O1714">
        <v>4</v>
      </c>
      <c r="P1714" t="str">
        <f t="shared" si="866"/>
        <v>Incapacidad</v>
      </c>
      <c r="Q1714">
        <v>1</v>
      </c>
      <c r="R1714" t="str">
        <f t="shared" si="867"/>
        <v>Tiene cetoacidosis</v>
      </c>
      <c r="S1714">
        <v>1</v>
      </c>
      <c r="T1714" t="str">
        <f t="shared" si="868"/>
        <v>Tiene Insuficiencia</v>
      </c>
      <c r="U1714">
        <v>1</v>
      </c>
      <c r="V1714" t="str">
        <f t="shared" si="869"/>
        <v>Hipertenso</v>
      </c>
      <c r="W1714">
        <v>3.5</v>
      </c>
      <c r="X1714" t="str">
        <f t="shared" si="858"/>
        <v>Alto</v>
      </c>
      <c r="Y1714">
        <v>86</v>
      </c>
      <c r="Z1714" t="str">
        <f t="shared" si="859"/>
        <v>Elevado</v>
      </c>
      <c r="AA1714">
        <v>42</v>
      </c>
      <c r="AB1714" t="str">
        <f t="shared" si="870"/>
        <v>Funcion disminuida moderada</v>
      </c>
      <c r="AC1714">
        <v>2232</v>
      </c>
      <c r="AD1714" t="str">
        <f t="shared" si="871"/>
        <v>Proteinuria</v>
      </c>
      <c r="AE1714">
        <v>2008</v>
      </c>
      <c r="AF1714" t="str">
        <f t="shared" si="872"/>
        <v>Macroalbuminuria</v>
      </c>
      <c r="AG1714">
        <v>802</v>
      </c>
      <c r="AH1714" t="str">
        <f t="shared" si="873"/>
        <v>Poliuria</v>
      </c>
      <c r="AI1714">
        <v>1</v>
      </c>
      <c r="AJ1714" t="str">
        <f t="shared" si="874"/>
        <v>Diabetico</v>
      </c>
      <c r="AK1714">
        <v>133</v>
      </c>
      <c r="AL1714" t="str">
        <f t="shared" si="875"/>
        <v>Diabetes</v>
      </c>
      <c r="AM1714">
        <v>7.9</v>
      </c>
      <c r="AN1714" t="str">
        <f t="shared" si="876"/>
        <v>Diabetes</v>
      </c>
      <c r="AO1714">
        <v>285</v>
      </c>
      <c r="AP1714" t="str">
        <f t="shared" si="877"/>
        <v>Riesgo</v>
      </c>
      <c r="AQ1714">
        <v>175</v>
      </c>
      <c r="AR1714" t="str">
        <f t="shared" si="878"/>
        <v>Alto</v>
      </c>
      <c r="AS1714">
        <v>25</v>
      </c>
      <c r="AT1714" t="str">
        <f t="shared" si="879"/>
        <v>Bajo</v>
      </c>
      <c r="AU1714">
        <v>228</v>
      </c>
      <c r="AV1714" t="str">
        <f t="shared" si="880"/>
        <v>Alto</v>
      </c>
      <c r="AW1714">
        <v>140</v>
      </c>
      <c r="AX1714" t="str">
        <f t="shared" si="881"/>
        <v>Normal</v>
      </c>
      <c r="AY1714">
        <v>5.3</v>
      </c>
      <c r="AZ1714" t="str">
        <f t="shared" si="882"/>
        <v>Alto</v>
      </c>
      <c r="BA1714">
        <v>10.6</v>
      </c>
      <c r="BB1714" t="str">
        <f t="shared" si="860"/>
        <v>Baja</v>
      </c>
      <c r="BC1714">
        <v>8.8000000000000007</v>
      </c>
      <c r="BD1714" t="str">
        <f t="shared" si="883"/>
        <v>Normal</v>
      </c>
      <c r="BE1714">
        <v>5.2</v>
      </c>
      <c r="BF1714" t="str">
        <f t="shared" si="884"/>
        <v>Alto</v>
      </c>
      <c r="BG1714">
        <v>1</v>
      </c>
      <c r="BH1714" t="str">
        <f t="shared" si="885"/>
        <v>Toma ECA</v>
      </c>
      <c r="BI1714">
        <v>1</v>
      </c>
      <c r="BJ1714" t="str">
        <f t="shared" si="886"/>
        <v>Toma ARB</v>
      </c>
      <c r="BK1714">
        <v>0</v>
      </c>
      <c r="BL1714" t="str">
        <f t="shared" si="887"/>
        <v>No toma diureticos</v>
      </c>
      <c r="BM1714">
        <v>1</v>
      </c>
      <c r="BN1714" t="str">
        <f t="shared" si="888"/>
        <v>Toma estatinas</v>
      </c>
      <c r="BO1714">
        <v>1</v>
      </c>
      <c r="BP1714" t="str">
        <f t="shared" si="889"/>
        <v>Enfermedad renal</v>
      </c>
      <c r="BQ1714">
        <v>1</v>
      </c>
      <c r="BR1714" t="str">
        <f t="shared" si="890"/>
        <v>Enfermedad cardiovascular</v>
      </c>
    </row>
    <row r="1715" spans="1:70" x14ac:dyDescent="0.25">
      <c r="A1715" t="s">
        <v>1715</v>
      </c>
      <c r="B1715">
        <v>74</v>
      </c>
      <c r="C1715" t="str">
        <f t="shared" si="861"/>
        <v>Adulto Mayor</v>
      </c>
      <c r="D1715" t="s">
        <v>1</v>
      </c>
      <c r="E1715">
        <v>30.3</v>
      </c>
      <c r="F1715" t="str">
        <f t="shared" si="862"/>
        <v>Obesidad I</v>
      </c>
      <c r="G1715">
        <v>0</v>
      </c>
      <c r="H1715" t="str">
        <f t="shared" si="863"/>
        <v>No tiene herencia</v>
      </c>
      <c r="I1715">
        <v>161</v>
      </c>
      <c r="J1715">
        <v>90</v>
      </c>
      <c r="K1715">
        <v>79</v>
      </c>
      <c r="L1715" t="str">
        <f t="shared" si="864"/>
        <v>Normal</v>
      </c>
      <c r="M1715">
        <v>30</v>
      </c>
      <c r="N1715" t="str">
        <f t="shared" si="865"/>
        <v>Reducida</v>
      </c>
      <c r="O1715">
        <v>2</v>
      </c>
      <c r="P1715" t="str">
        <f t="shared" si="866"/>
        <v>Ligera limitaciones</v>
      </c>
      <c r="Q1715">
        <v>1</v>
      </c>
      <c r="R1715" t="str">
        <f t="shared" si="867"/>
        <v>Tiene cetoacidosis</v>
      </c>
      <c r="S1715">
        <v>0</v>
      </c>
      <c r="T1715" t="str">
        <f t="shared" si="868"/>
        <v>No tiene Insuficiencia</v>
      </c>
      <c r="U1715">
        <v>1</v>
      </c>
      <c r="V1715" t="str">
        <f t="shared" si="869"/>
        <v>Hipertenso</v>
      </c>
      <c r="W1715">
        <v>4.7</v>
      </c>
      <c r="X1715" t="str">
        <f t="shared" si="858"/>
        <v>Alto</v>
      </c>
      <c r="Y1715">
        <v>96</v>
      </c>
      <c r="Z1715" t="str">
        <f t="shared" si="859"/>
        <v>Elevado</v>
      </c>
      <c r="AA1715">
        <v>55</v>
      </c>
      <c r="AB1715" t="str">
        <f t="shared" si="870"/>
        <v>Funcion disminuida moderada</v>
      </c>
      <c r="AC1715">
        <v>2260</v>
      </c>
      <c r="AD1715" t="str">
        <f t="shared" si="871"/>
        <v>Proteinuria</v>
      </c>
      <c r="AE1715">
        <v>1808</v>
      </c>
      <c r="AF1715" t="str">
        <f t="shared" si="872"/>
        <v>Macroalbuminuria</v>
      </c>
      <c r="AG1715">
        <v>732</v>
      </c>
      <c r="AH1715" t="str">
        <f t="shared" si="873"/>
        <v>Poliuria</v>
      </c>
      <c r="AI1715">
        <v>1</v>
      </c>
      <c r="AJ1715" t="str">
        <f t="shared" si="874"/>
        <v>Diabetico</v>
      </c>
      <c r="AK1715">
        <v>147</v>
      </c>
      <c r="AL1715" t="str">
        <f t="shared" si="875"/>
        <v>Diabetes</v>
      </c>
      <c r="AM1715">
        <v>9</v>
      </c>
      <c r="AN1715" t="str">
        <f t="shared" si="876"/>
        <v>Diabetes</v>
      </c>
      <c r="AO1715">
        <v>231</v>
      </c>
      <c r="AP1715" t="str">
        <f t="shared" si="877"/>
        <v>Alto</v>
      </c>
      <c r="AQ1715">
        <v>205</v>
      </c>
      <c r="AR1715" t="str">
        <f t="shared" si="878"/>
        <v>Muy alto</v>
      </c>
      <c r="AS1715">
        <v>37</v>
      </c>
      <c r="AT1715" t="str">
        <f t="shared" si="879"/>
        <v>Bajo</v>
      </c>
      <c r="AU1715">
        <v>201</v>
      </c>
      <c r="AV1715" t="str">
        <f t="shared" si="880"/>
        <v>Alto</v>
      </c>
      <c r="AW1715">
        <v>134</v>
      </c>
      <c r="AX1715" t="str">
        <f t="shared" si="881"/>
        <v>Bajo</v>
      </c>
      <c r="AY1715">
        <v>5.6</v>
      </c>
      <c r="AZ1715" t="str">
        <f t="shared" si="882"/>
        <v>Alto</v>
      </c>
      <c r="BA1715">
        <v>8</v>
      </c>
      <c r="BB1715" t="str">
        <f t="shared" si="860"/>
        <v>Baja</v>
      </c>
      <c r="BC1715">
        <v>8.6</v>
      </c>
      <c r="BD1715" t="str">
        <f t="shared" si="883"/>
        <v>Normal</v>
      </c>
      <c r="BE1715">
        <v>6.6</v>
      </c>
      <c r="BF1715" t="str">
        <f t="shared" si="884"/>
        <v>Alto</v>
      </c>
      <c r="BG1715">
        <v>1</v>
      </c>
      <c r="BH1715" t="str">
        <f t="shared" si="885"/>
        <v>Toma ECA</v>
      </c>
      <c r="BI1715">
        <v>0</v>
      </c>
      <c r="BJ1715" t="str">
        <f t="shared" si="886"/>
        <v>No toma ARB</v>
      </c>
      <c r="BK1715">
        <v>0</v>
      </c>
      <c r="BL1715" t="str">
        <f t="shared" si="887"/>
        <v>No toma diureticos</v>
      </c>
      <c r="BM1715">
        <v>1</v>
      </c>
      <c r="BN1715" t="str">
        <f t="shared" si="888"/>
        <v>Toma estatinas</v>
      </c>
      <c r="BO1715">
        <v>1</v>
      </c>
      <c r="BP1715" t="str">
        <f t="shared" si="889"/>
        <v>Enfermedad renal</v>
      </c>
      <c r="BQ1715">
        <v>0</v>
      </c>
      <c r="BR1715" t="str">
        <f t="shared" si="890"/>
        <v>Sano</v>
      </c>
    </row>
    <row r="1716" spans="1:70" x14ac:dyDescent="0.25">
      <c r="A1716" t="s">
        <v>1716</v>
      </c>
      <c r="B1716">
        <v>76</v>
      </c>
      <c r="C1716" t="str">
        <f t="shared" si="861"/>
        <v>Adulto Mayor</v>
      </c>
      <c r="D1716" t="s">
        <v>1</v>
      </c>
      <c r="E1716">
        <v>30.9</v>
      </c>
      <c r="F1716" t="str">
        <f t="shared" si="862"/>
        <v>Obesidad I</v>
      </c>
      <c r="G1716">
        <v>1</v>
      </c>
      <c r="H1716" t="str">
        <f t="shared" si="863"/>
        <v>Tiene herencia</v>
      </c>
      <c r="I1716">
        <v>165</v>
      </c>
      <c r="J1716">
        <v>103</v>
      </c>
      <c r="K1716">
        <v>99</v>
      </c>
      <c r="L1716" t="str">
        <f t="shared" si="864"/>
        <v>Normal</v>
      </c>
      <c r="M1716">
        <v>25</v>
      </c>
      <c r="N1716" t="str">
        <f t="shared" si="865"/>
        <v>Reducida</v>
      </c>
      <c r="O1716">
        <v>4</v>
      </c>
      <c r="P1716" t="str">
        <f t="shared" si="866"/>
        <v>Incapacidad</v>
      </c>
      <c r="Q1716">
        <v>1</v>
      </c>
      <c r="R1716" t="str">
        <f t="shared" si="867"/>
        <v>Tiene cetoacidosis</v>
      </c>
      <c r="S1716">
        <v>1</v>
      </c>
      <c r="T1716" t="str">
        <f t="shared" si="868"/>
        <v>Tiene Insuficiencia</v>
      </c>
      <c r="U1716">
        <v>1</v>
      </c>
      <c r="V1716" t="str">
        <f t="shared" si="869"/>
        <v>Hipertenso</v>
      </c>
      <c r="W1716">
        <v>4.7</v>
      </c>
      <c r="X1716" t="str">
        <f t="shared" si="858"/>
        <v>Alto</v>
      </c>
      <c r="Y1716">
        <v>48</v>
      </c>
      <c r="Z1716" t="str">
        <f t="shared" si="859"/>
        <v>Normal</v>
      </c>
      <c r="AA1716">
        <v>31</v>
      </c>
      <c r="AB1716" t="str">
        <f t="shared" si="870"/>
        <v>Funcion disminuida moderada</v>
      </c>
      <c r="AC1716">
        <v>2346</v>
      </c>
      <c r="AD1716" t="str">
        <f t="shared" si="871"/>
        <v>Proteinuria</v>
      </c>
      <c r="AE1716">
        <v>1876</v>
      </c>
      <c r="AF1716" t="str">
        <f t="shared" si="872"/>
        <v>Macroalbuminuria</v>
      </c>
      <c r="AG1716">
        <v>627</v>
      </c>
      <c r="AH1716" t="str">
        <f t="shared" si="873"/>
        <v>Poliuria</v>
      </c>
      <c r="AI1716">
        <v>1</v>
      </c>
      <c r="AJ1716" t="str">
        <f t="shared" si="874"/>
        <v>Diabetico</v>
      </c>
      <c r="AK1716">
        <v>152</v>
      </c>
      <c r="AL1716" t="str">
        <f t="shared" si="875"/>
        <v>Diabetes</v>
      </c>
      <c r="AM1716">
        <v>10.6</v>
      </c>
      <c r="AN1716" t="str">
        <f t="shared" si="876"/>
        <v>Diabetes</v>
      </c>
      <c r="AO1716">
        <v>320</v>
      </c>
      <c r="AP1716" t="str">
        <f t="shared" si="877"/>
        <v>Riesgo</v>
      </c>
      <c r="AQ1716">
        <v>133</v>
      </c>
      <c r="AR1716" t="str">
        <f t="shared" si="878"/>
        <v>Limite alto</v>
      </c>
      <c r="AS1716">
        <v>43</v>
      </c>
      <c r="AT1716" t="str">
        <f t="shared" si="879"/>
        <v>Bajo</v>
      </c>
      <c r="AU1716">
        <v>334</v>
      </c>
      <c r="AV1716" t="str">
        <f t="shared" si="880"/>
        <v>Alto</v>
      </c>
      <c r="AW1716">
        <v>125</v>
      </c>
      <c r="AX1716" t="str">
        <f t="shared" si="881"/>
        <v>Bajo</v>
      </c>
      <c r="AY1716">
        <v>6.1</v>
      </c>
      <c r="AZ1716" t="str">
        <f t="shared" si="882"/>
        <v>Alto</v>
      </c>
      <c r="BA1716">
        <v>8.6</v>
      </c>
      <c r="BB1716" t="str">
        <f t="shared" si="860"/>
        <v>Baja</v>
      </c>
      <c r="BC1716">
        <v>8</v>
      </c>
      <c r="BD1716" t="str">
        <f t="shared" si="883"/>
        <v>Bajo</v>
      </c>
      <c r="BE1716">
        <v>5.4</v>
      </c>
      <c r="BF1716" t="str">
        <f t="shared" si="884"/>
        <v>Alto</v>
      </c>
      <c r="BG1716">
        <v>1</v>
      </c>
      <c r="BH1716" t="str">
        <f t="shared" si="885"/>
        <v>Toma ECA</v>
      </c>
      <c r="BI1716">
        <v>1</v>
      </c>
      <c r="BJ1716" t="str">
        <f t="shared" si="886"/>
        <v>Toma ARB</v>
      </c>
      <c r="BK1716">
        <v>0</v>
      </c>
      <c r="BL1716" t="str">
        <f t="shared" si="887"/>
        <v>No toma diureticos</v>
      </c>
      <c r="BM1716">
        <v>1</v>
      </c>
      <c r="BN1716" t="str">
        <f t="shared" si="888"/>
        <v>Toma estatinas</v>
      </c>
      <c r="BO1716">
        <v>1</v>
      </c>
      <c r="BP1716" t="str">
        <f t="shared" si="889"/>
        <v>Enfermedad renal</v>
      </c>
      <c r="BQ1716">
        <v>1</v>
      </c>
      <c r="BR1716" t="str">
        <f t="shared" si="890"/>
        <v>Enfermedad cardiovascular</v>
      </c>
    </row>
    <row r="1717" spans="1:70" x14ac:dyDescent="0.25">
      <c r="A1717" t="s">
        <v>1717</v>
      </c>
      <c r="B1717">
        <v>68</v>
      </c>
      <c r="C1717" t="str">
        <f t="shared" si="861"/>
        <v>Adulto Mayor</v>
      </c>
      <c r="D1717" t="s">
        <v>1</v>
      </c>
      <c r="E1717">
        <v>34.700000000000003</v>
      </c>
      <c r="F1717" t="str">
        <f t="shared" si="862"/>
        <v>Obesidad I</v>
      </c>
      <c r="G1717">
        <v>1</v>
      </c>
      <c r="H1717" t="str">
        <f t="shared" si="863"/>
        <v>Tiene herencia</v>
      </c>
      <c r="I1717">
        <v>163</v>
      </c>
      <c r="J1717">
        <v>98</v>
      </c>
      <c r="K1717">
        <v>93</v>
      </c>
      <c r="L1717" t="str">
        <f t="shared" si="864"/>
        <v>Normal</v>
      </c>
      <c r="M1717">
        <v>43</v>
      </c>
      <c r="N1717" t="str">
        <f t="shared" si="865"/>
        <v>Intermedia</v>
      </c>
      <c r="O1717">
        <v>4</v>
      </c>
      <c r="P1717" t="str">
        <f t="shared" si="866"/>
        <v>Incapacidad</v>
      </c>
      <c r="Q1717">
        <v>0</v>
      </c>
      <c r="R1717" t="str">
        <f t="shared" si="867"/>
        <v>No tiene cetoacidosis</v>
      </c>
      <c r="S1717">
        <v>0</v>
      </c>
      <c r="T1717" t="str">
        <f t="shared" si="868"/>
        <v>No tiene Insuficiencia</v>
      </c>
      <c r="U1717">
        <v>1</v>
      </c>
      <c r="V1717" t="str">
        <f t="shared" si="869"/>
        <v>Hipertenso</v>
      </c>
      <c r="W1717">
        <v>4.3</v>
      </c>
      <c r="X1717" t="str">
        <f t="shared" si="858"/>
        <v>Alto</v>
      </c>
      <c r="Y1717">
        <v>88</v>
      </c>
      <c r="Z1717" t="str">
        <f t="shared" si="859"/>
        <v>Elevado</v>
      </c>
      <c r="AA1717">
        <v>11</v>
      </c>
      <c r="AB1717" t="str">
        <f t="shared" si="870"/>
        <v>Fallo renal</v>
      </c>
      <c r="AC1717">
        <v>1441</v>
      </c>
      <c r="AD1717" t="str">
        <f t="shared" si="871"/>
        <v>Proteinuria</v>
      </c>
      <c r="AE1717">
        <v>1296</v>
      </c>
      <c r="AF1717" t="str">
        <f t="shared" si="872"/>
        <v>Macroalbuminuria</v>
      </c>
      <c r="AG1717">
        <v>377</v>
      </c>
      <c r="AH1717" t="str">
        <f t="shared" si="873"/>
        <v>Oliguria</v>
      </c>
      <c r="AI1717">
        <v>1</v>
      </c>
      <c r="AJ1717" t="str">
        <f t="shared" si="874"/>
        <v>Diabetico</v>
      </c>
      <c r="AK1717">
        <v>220</v>
      </c>
      <c r="AL1717" t="str">
        <f t="shared" si="875"/>
        <v>Diabetes</v>
      </c>
      <c r="AM1717">
        <v>10.9</v>
      </c>
      <c r="AN1717" t="str">
        <f t="shared" si="876"/>
        <v>Diabetes</v>
      </c>
      <c r="AO1717">
        <v>233</v>
      </c>
      <c r="AP1717" t="str">
        <f t="shared" si="877"/>
        <v>Alto</v>
      </c>
      <c r="AQ1717">
        <v>138</v>
      </c>
      <c r="AR1717" t="str">
        <f t="shared" si="878"/>
        <v>Limite alto</v>
      </c>
      <c r="AS1717">
        <v>42</v>
      </c>
      <c r="AT1717" t="str">
        <f t="shared" si="879"/>
        <v>Bajo</v>
      </c>
      <c r="AU1717">
        <v>238</v>
      </c>
      <c r="AV1717" t="str">
        <f t="shared" si="880"/>
        <v>Alto</v>
      </c>
      <c r="AW1717">
        <v>126</v>
      </c>
      <c r="AX1717" t="str">
        <f t="shared" si="881"/>
        <v>Bajo</v>
      </c>
      <c r="AY1717">
        <v>6.9</v>
      </c>
      <c r="AZ1717" t="str">
        <f t="shared" si="882"/>
        <v>Alto</v>
      </c>
      <c r="BA1717">
        <v>9.4</v>
      </c>
      <c r="BB1717" t="str">
        <f t="shared" si="860"/>
        <v>Baja</v>
      </c>
      <c r="BC1717">
        <v>7.5</v>
      </c>
      <c r="BD1717" t="str">
        <f t="shared" si="883"/>
        <v>Bajo</v>
      </c>
      <c r="BE1717">
        <v>5.4</v>
      </c>
      <c r="BF1717" t="str">
        <f t="shared" si="884"/>
        <v>Alto</v>
      </c>
      <c r="BG1717">
        <v>1</v>
      </c>
      <c r="BH1717" t="str">
        <f t="shared" si="885"/>
        <v>Toma ECA</v>
      </c>
      <c r="BI1717">
        <v>1</v>
      </c>
      <c r="BJ1717" t="str">
        <f t="shared" si="886"/>
        <v>Toma ARB</v>
      </c>
      <c r="BK1717">
        <v>0</v>
      </c>
      <c r="BL1717" t="str">
        <f t="shared" si="887"/>
        <v>No toma diureticos</v>
      </c>
      <c r="BM1717">
        <v>1</v>
      </c>
      <c r="BN1717" t="str">
        <f t="shared" si="888"/>
        <v>Toma estatinas</v>
      </c>
      <c r="BO1717">
        <v>1</v>
      </c>
      <c r="BP1717" t="str">
        <f t="shared" si="889"/>
        <v>Enfermedad renal</v>
      </c>
      <c r="BQ1717">
        <v>1</v>
      </c>
      <c r="BR1717" t="str">
        <f t="shared" si="890"/>
        <v>Enfermedad cardiovascular</v>
      </c>
    </row>
    <row r="1718" spans="1:70" x14ac:dyDescent="0.25">
      <c r="A1718" t="s">
        <v>1718</v>
      </c>
      <c r="B1718">
        <v>53</v>
      </c>
      <c r="C1718" t="str">
        <f t="shared" si="861"/>
        <v>Adulto</v>
      </c>
      <c r="D1718" t="s">
        <v>6</v>
      </c>
      <c r="E1718">
        <v>25.1</v>
      </c>
      <c r="F1718" t="str">
        <f t="shared" si="862"/>
        <v>Sobrepeso</v>
      </c>
      <c r="G1718">
        <v>1</v>
      </c>
      <c r="H1718" t="str">
        <f t="shared" si="863"/>
        <v>Tiene herencia</v>
      </c>
      <c r="I1718">
        <v>111</v>
      </c>
      <c r="J1718">
        <v>85</v>
      </c>
      <c r="K1718">
        <v>79</v>
      </c>
      <c r="L1718" t="str">
        <f t="shared" si="864"/>
        <v>Normal</v>
      </c>
      <c r="M1718">
        <v>55</v>
      </c>
      <c r="N1718" t="str">
        <f t="shared" si="865"/>
        <v>Normal</v>
      </c>
      <c r="O1718">
        <v>2</v>
      </c>
      <c r="P1718" t="str">
        <f t="shared" si="866"/>
        <v>Ligera limitaciones</v>
      </c>
      <c r="Q1718">
        <v>0</v>
      </c>
      <c r="R1718" t="str">
        <f t="shared" si="867"/>
        <v>No tiene cetoacidosis</v>
      </c>
      <c r="S1718">
        <v>0</v>
      </c>
      <c r="T1718" t="str">
        <f t="shared" si="868"/>
        <v>No tiene Insuficiencia</v>
      </c>
      <c r="U1718">
        <v>1</v>
      </c>
      <c r="V1718" t="str">
        <f t="shared" si="869"/>
        <v>Hipertenso</v>
      </c>
      <c r="W1718">
        <v>1.2</v>
      </c>
      <c r="X1718" t="str">
        <f t="shared" si="858"/>
        <v>Alto</v>
      </c>
      <c r="Y1718">
        <v>31</v>
      </c>
      <c r="Z1718" t="str">
        <f t="shared" si="859"/>
        <v>Normal</v>
      </c>
      <c r="AA1718">
        <v>103</v>
      </c>
      <c r="AB1718" t="str">
        <f t="shared" si="870"/>
        <v>Normal</v>
      </c>
      <c r="AC1718">
        <v>5</v>
      </c>
      <c r="AD1718" t="str">
        <f t="shared" si="871"/>
        <v>Normal</v>
      </c>
      <c r="AE1718">
        <v>4</v>
      </c>
      <c r="AF1718" t="str">
        <f t="shared" si="872"/>
        <v>Normal</v>
      </c>
      <c r="AG1718">
        <v>1851</v>
      </c>
      <c r="AH1718" t="str">
        <f t="shared" si="873"/>
        <v>Poliuria</v>
      </c>
      <c r="AI1718">
        <v>1</v>
      </c>
      <c r="AJ1718" t="str">
        <f t="shared" si="874"/>
        <v>Diabetico</v>
      </c>
      <c r="AK1718">
        <v>110</v>
      </c>
      <c r="AL1718" t="str">
        <f t="shared" si="875"/>
        <v>Prediabetes</v>
      </c>
      <c r="AM1718">
        <v>5.3</v>
      </c>
      <c r="AN1718" t="str">
        <f t="shared" si="876"/>
        <v>Normal</v>
      </c>
      <c r="AO1718">
        <v>165</v>
      </c>
      <c r="AP1718" t="str">
        <f t="shared" si="877"/>
        <v>Normal</v>
      </c>
      <c r="AQ1718">
        <v>112</v>
      </c>
      <c r="AR1718" t="str">
        <f t="shared" si="878"/>
        <v>Casi normal</v>
      </c>
      <c r="AS1718">
        <v>42</v>
      </c>
      <c r="AT1718" t="str">
        <f t="shared" si="879"/>
        <v>Bajo</v>
      </c>
      <c r="AU1718">
        <v>123</v>
      </c>
      <c r="AV1718" t="str">
        <f t="shared" si="880"/>
        <v>Normal</v>
      </c>
      <c r="AW1718">
        <v>138</v>
      </c>
      <c r="AX1718" t="str">
        <f t="shared" si="881"/>
        <v>Normal</v>
      </c>
      <c r="AY1718">
        <v>4.7</v>
      </c>
      <c r="AZ1718" t="str">
        <f t="shared" si="882"/>
        <v>Normal</v>
      </c>
      <c r="BA1718">
        <v>13.8</v>
      </c>
      <c r="BB1718" t="str">
        <f t="shared" si="860"/>
        <v>Normal</v>
      </c>
      <c r="BC1718">
        <v>8.8000000000000007</v>
      </c>
      <c r="BD1718" t="str">
        <f t="shared" si="883"/>
        <v>Normal</v>
      </c>
      <c r="BE1718">
        <v>3.3</v>
      </c>
      <c r="BF1718" t="str">
        <f t="shared" si="884"/>
        <v>Normal</v>
      </c>
      <c r="BG1718">
        <v>1</v>
      </c>
      <c r="BH1718" t="str">
        <f t="shared" si="885"/>
        <v>Toma ECA</v>
      </c>
      <c r="BI1718">
        <v>0</v>
      </c>
      <c r="BJ1718" t="str">
        <f t="shared" si="886"/>
        <v>No toma ARB</v>
      </c>
      <c r="BK1718">
        <v>0</v>
      </c>
      <c r="BL1718" t="str">
        <f t="shared" si="887"/>
        <v>No toma diureticos</v>
      </c>
      <c r="BM1718">
        <v>0</v>
      </c>
      <c r="BN1718" t="str">
        <f t="shared" si="888"/>
        <v>No toma estatinas</v>
      </c>
      <c r="BO1718">
        <v>0</v>
      </c>
      <c r="BP1718" t="str">
        <f t="shared" si="889"/>
        <v>Sano</v>
      </c>
      <c r="BQ1718">
        <v>1</v>
      </c>
      <c r="BR1718" t="str">
        <f t="shared" si="890"/>
        <v>Enfermedad cardiovascular</v>
      </c>
    </row>
    <row r="1719" spans="1:70" x14ac:dyDescent="0.25">
      <c r="A1719" t="s">
        <v>1719</v>
      </c>
      <c r="B1719">
        <v>50</v>
      </c>
      <c r="C1719" t="str">
        <f t="shared" si="861"/>
        <v>Adulto</v>
      </c>
      <c r="D1719" t="s">
        <v>1</v>
      </c>
      <c r="E1719">
        <v>35.200000000000003</v>
      </c>
      <c r="F1719" t="str">
        <f t="shared" si="862"/>
        <v>Obesidad II</v>
      </c>
      <c r="G1719">
        <v>0</v>
      </c>
      <c r="H1719" t="str">
        <f t="shared" si="863"/>
        <v>No tiene herencia</v>
      </c>
      <c r="I1719">
        <v>165</v>
      </c>
      <c r="J1719">
        <v>99</v>
      </c>
      <c r="K1719">
        <v>76</v>
      </c>
      <c r="L1719" t="str">
        <f t="shared" si="864"/>
        <v>Normal</v>
      </c>
      <c r="M1719">
        <v>38</v>
      </c>
      <c r="N1719" t="str">
        <f t="shared" si="865"/>
        <v>Reducida</v>
      </c>
      <c r="O1719">
        <v>2</v>
      </c>
      <c r="P1719" t="str">
        <f t="shared" si="866"/>
        <v>Ligera limitaciones</v>
      </c>
      <c r="Q1719">
        <v>0</v>
      </c>
      <c r="R1719" t="str">
        <f t="shared" si="867"/>
        <v>No tiene cetoacidosis</v>
      </c>
      <c r="S1719">
        <v>0</v>
      </c>
      <c r="T1719" t="str">
        <f t="shared" si="868"/>
        <v>No tiene Insuficiencia</v>
      </c>
      <c r="U1719">
        <v>1</v>
      </c>
      <c r="V1719" t="str">
        <f t="shared" si="869"/>
        <v>Hipertenso</v>
      </c>
      <c r="W1719">
        <v>2</v>
      </c>
      <c r="X1719" t="str">
        <f t="shared" si="858"/>
        <v>Alto</v>
      </c>
      <c r="Y1719">
        <v>101</v>
      </c>
      <c r="Z1719" t="str">
        <f t="shared" si="859"/>
        <v>Riesgo</v>
      </c>
      <c r="AA1719">
        <v>43</v>
      </c>
      <c r="AB1719" t="str">
        <f t="shared" si="870"/>
        <v>Funcion disminuida moderada</v>
      </c>
      <c r="AC1719">
        <v>650</v>
      </c>
      <c r="AD1719" t="str">
        <f t="shared" si="871"/>
        <v>Proteinuria</v>
      </c>
      <c r="AE1719">
        <v>520</v>
      </c>
      <c r="AF1719" t="str">
        <f t="shared" si="872"/>
        <v>Macroalbuminuria</v>
      </c>
      <c r="AG1719">
        <v>454</v>
      </c>
      <c r="AH1719" t="str">
        <f t="shared" si="873"/>
        <v>Oliguria</v>
      </c>
      <c r="AI1719">
        <v>1</v>
      </c>
      <c r="AJ1719" t="str">
        <f t="shared" si="874"/>
        <v>Diabetico</v>
      </c>
      <c r="AK1719">
        <v>194</v>
      </c>
      <c r="AL1719" t="str">
        <f t="shared" si="875"/>
        <v>Diabetes</v>
      </c>
      <c r="AM1719">
        <v>8.4</v>
      </c>
      <c r="AN1719" t="str">
        <f t="shared" si="876"/>
        <v>Diabetes</v>
      </c>
      <c r="AO1719">
        <v>255</v>
      </c>
      <c r="AP1719" t="str">
        <f t="shared" si="877"/>
        <v>Riesgo</v>
      </c>
      <c r="AQ1719">
        <v>167</v>
      </c>
      <c r="AR1719" t="str">
        <f t="shared" si="878"/>
        <v>Alto</v>
      </c>
      <c r="AS1719">
        <v>40</v>
      </c>
      <c r="AT1719" t="str">
        <f t="shared" si="879"/>
        <v>Bajo</v>
      </c>
      <c r="AU1719">
        <v>408</v>
      </c>
      <c r="AV1719" t="str">
        <f t="shared" si="880"/>
        <v>Alto</v>
      </c>
      <c r="AW1719">
        <v>129</v>
      </c>
      <c r="AX1719" t="str">
        <f t="shared" si="881"/>
        <v>Bajo</v>
      </c>
      <c r="AY1719">
        <v>5.0999999999999996</v>
      </c>
      <c r="AZ1719" t="str">
        <f t="shared" si="882"/>
        <v>Alto</v>
      </c>
      <c r="BA1719">
        <v>8.1999999999999993</v>
      </c>
      <c r="BB1719" t="str">
        <f t="shared" si="860"/>
        <v>Baja</v>
      </c>
      <c r="BC1719">
        <v>8.8000000000000007</v>
      </c>
      <c r="BD1719" t="str">
        <f t="shared" si="883"/>
        <v>Normal</v>
      </c>
      <c r="BE1719">
        <v>5.2</v>
      </c>
      <c r="BF1719" t="str">
        <f t="shared" si="884"/>
        <v>Alto</v>
      </c>
      <c r="BG1719">
        <v>0</v>
      </c>
      <c r="BH1719" t="str">
        <f t="shared" si="885"/>
        <v>No Toma ECA</v>
      </c>
      <c r="BI1719">
        <v>0</v>
      </c>
      <c r="BJ1719" t="str">
        <f t="shared" si="886"/>
        <v>No toma ARB</v>
      </c>
      <c r="BK1719">
        <v>1</v>
      </c>
      <c r="BL1719" t="str">
        <f t="shared" si="887"/>
        <v>Toma diureticos</v>
      </c>
      <c r="BM1719">
        <v>1</v>
      </c>
      <c r="BN1719" t="str">
        <f t="shared" si="888"/>
        <v>Toma estatinas</v>
      </c>
      <c r="BO1719">
        <v>1</v>
      </c>
      <c r="BP1719" t="str">
        <f t="shared" si="889"/>
        <v>Enfermedad renal</v>
      </c>
      <c r="BQ1719">
        <v>0</v>
      </c>
      <c r="BR1719" t="str">
        <f t="shared" si="890"/>
        <v>Sano</v>
      </c>
    </row>
    <row r="1720" spans="1:70" x14ac:dyDescent="0.25">
      <c r="A1720" t="s">
        <v>1720</v>
      </c>
      <c r="B1720">
        <v>38</v>
      </c>
      <c r="C1720" t="str">
        <f t="shared" si="861"/>
        <v>Adulto</v>
      </c>
      <c r="D1720" t="s">
        <v>1</v>
      </c>
      <c r="E1720">
        <v>26.6</v>
      </c>
      <c r="F1720" t="str">
        <f t="shared" si="862"/>
        <v>Sobrepeso</v>
      </c>
      <c r="G1720">
        <v>0</v>
      </c>
      <c r="H1720" t="str">
        <f t="shared" si="863"/>
        <v>No tiene herencia</v>
      </c>
      <c r="I1720">
        <v>126</v>
      </c>
      <c r="J1720">
        <v>72</v>
      </c>
      <c r="K1720">
        <v>72</v>
      </c>
      <c r="L1720" t="str">
        <f t="shared" si="864"/>
        <v>Normal</v>
      </c>
      <c r="M1720">
        <v>61</v>
      </c>
      <c r="N1720" t="str">
        <f t="shared" si="865"/>
        <v>Normal</v>
      </c>
      <c r="O1720">
        <v>1</v>
      </c>
      <c r="P1720" t="str">
        <f t="shared" si="866"/>
        <v>Sin limitaciones</v>
      </c>
      <c r="Q1720">
        <v>0</v>
      </c>
      <c r="R1720" t="str">
        <f t="shared" si="867"/>
        <v>No tiene cetoacidosis</v>
      </c>
      <c r="S1720">
        <v>0</v>
      </c>
      <c r="T1720" t="str">
        <f t="shared" si="868"/>
        <v>No tiene Insuficiencia</v>
      </c>
      <c r="U1720">
        <v>0</v>
      </c>
      <c r="V1720" t="str">
        <f t="shared" si="869"/>
        <v>Normotenso</v>
      </c>
      <c r="W1720">
        <v>0.9</v>
      </c>
      <c r="X1720" t="str">
        <f t="shared" si="858"/>
        <v>Normal</v>
      </c>
      <c r="Y1720">
        <v>16</v>
      </c>
      <c r="Z1720" t="str">
        <f t="shared" si="859"/>
        <v>Bajo</v>
      </c>
      <c r="AA1720">
        <v>74</v>
      </c>
      <c r="AB1720" t="str">
        <f t="shared" si="870"/>
        <v>Funcion disminuida</v>
      </c>
      <c r="AC1720">
        <v>24</v>
      </c>
      <c r="AD1720" t="str">
        <f t="shared" si="871"/>
        <v>Normal</v>
      </c>
      <c r="AE1720">
        <v>19</v>
      </c>
      <c r="AF1720" t="str">
        <f t="shared" si="872"/>
        <v>Normal</v>
      </c>
      <c r="AG1720">
        <v>1386</v>
      </c>
      <c r="AH1720" t="str">
        <f t="shared" si="873"/>
        <v>Poliuria</v>
      </c>
      <c r="AI1720">
        <v>0</v>
      </c>
      <c r="AJ1720" t="str">
        <f t="shared" si="874"/>
        <v>No Diabetico</v>
      </c>
      <c r="AK1720">
        <v>105</v>
      </c>
      <c r="AL1720" t="str">
        <f t="shared" si="875"/>
        <v>Prediabetes</v>
      </c>
      <c r="AM1720">
        <v>6.3</v>
      </c>
      <c r="AN1720" t="str">
        <f t="shared" si="876"/>
        <v>Prediabetes</v>
      </c>
      <c r="AO1720">
        <v>162</v>
      </c>
      <c r="AP1720" t="str">
        <f t="shared" si="877"/>
        <v>Normal</v>
      </c>
      <c r="AQ1720">
        <v>100</v>
      </c>
      <c r="AR1720" t="str">
        <f t="shared" si="878"/>
        <v>Casi normal</v>
      </c>
      <c r="AS1720">
        <v>41</v>
      </c>
      <c r="AT1720" t="str">
        <f t="shared" si="879"/>
        <v>Bajo</v>
      </c>
      <c r="AU1720">
        <v>123</v>
      </c>
      <c r="AV1720" t="str">
        <f t="shared" si="880"/>
        <v>Normal</v>
      </c>
      <c r="AW1720">
        <v>143</v>
      </c>
      <c r="AX1720" t="str">
        <f t="shared" si="881"/>
        <v>Normal</v>
      </c>
      <c r="AY1720">
        <v>4.5999999999999996</v>
      </c>
      <c r="AZ1720" t="str">
        <f t="shared" si="882"/>
        <v>Normal</v>
      </c>
      <c r="BA1720">
        <v>12.6</v>
      </c>
      <c r="BB1720" t="str">
        <f t="shared" si="860"/>
        <v>Baja</v>
      </c>
      <c r="BC1720">
        <v>10.4</v>
      </c>
      <c r="BD1720" t="str">
        <f t="shared" si="883"/>
        <v>Normal</v>
      </c>
      <c r="BE1720">
        <v>4.5</v>
      </c>
      <c r="BF1720" t="str">
        <f t="shared" si="884"/>
        <v>Normal</v>
      </c>
      <c r="BG1720">
        <v>0</v>
      </c>
      <c r="BH1720" t="str">
        <f t="shared" si="885"/>
        <v>No Toma ECA</v>
      </c>
      <c r="BI1720">
        <v>1</v>
      </c>
      <c r="BJ1720" t="str">
        <f t="shared" si="886"/>
        <v>Toma ARB</v>
      </c>
      <c r="BK1720">
        <v>0</v>
      </c>
      <c r="BL1720" t="str">
        <f t="shared" si="887"/>
        <v>No toma diureticos</v>
      </c>
      <c r="BM1720">
        <v>1</v>
      </c>
      <c r="BN1720" t="str">
        <f t="shared" si="888"/>
        <v>Toma estatinas</v>
      </c>
      <c r="BO1720">
        <v>0</v>
      </c>
      <c r="BP1720" t="str">
        <f t="shared" si="889"/>
        <v>Sano</v>
      </c>
      <c r="BQ1720">
        <v>0</v>
      </c>
      <c r="BR1720" t="str">
        <f t="shared" si="890"/>
        <v>Sano</v>
      </c>
    </row>
    <row r="1721" spans="1:70" x14ac:dyDescent="0.25">
      <c r="A1721" t="s">
        <v>1721</v>
      </c>
      <c r="B1721">
        <v>59</v>
      </c>
      <c r="C1721" t="str">
        <f t="shared" si="861"/>
        <v>Adulto</v>
      </c>
      <c r="D1721" t="s">
        <v>1</v>
      </c>
      <c r="E1721">
        <v>37</v>
      </c>
      <c r="F1721" t="str">
        <f t="shared" si="862"/>
        <v>Obesidad II</v>
      </c>
      <c r="G1721">
        <v>1</v>
      </c>
      <c r="H1721" t="str">
        <f t="shared" si="863"/>
        <v>Tiene herencia</v>
      </c>
      <c r="I1721">
        <v>157</v>
      </c>
      <c r="J1721">
        <v>97</v>
      </c>
      <c r="K1721">
        <v>101</v>
      </c>
      <c r="L1721" t="str">
        <f t="shared" si="864"/>
        <v>Taquicardia</v>
      </c>
      <c r="M1721">
        <v>38</v>
      </c>
      <c r="N1721" t="str">
        <f t="shared" si="865"/>
        <v>Reducida</v>
      </c>
      <c r="O1721">
        <v>4</v>
      </c>
      <c r="P1721" t="str">
        <f t="shared" si="866"/>
        <v>Incapacidad</v>
      </c>
      <c r="Q1721">
        <v>0</v>
      </c>
      <c r="R1721" t="str">
        <f t="shared" si="867"/>
        <v>No tiene cetoacidosis</v>
      </c>
      <c r="S1721">
        <v>1</v>
      </c>
      <c r="T1721" t="str">
        <f t="shared" si="868"/>
        <v>Tiene Insuficiencia</v>
      </c>
      <c r="U1721">
        <v>1</v>
      </c>
      <c r="V1721" t="str">
        <f t="shared" si="869"/>
        <v>Hipertenso</v>
      </c>
      <c r="W1721">
        <v>4.8</v>
      </c>
      <c r="X1721" t="str">
        <f t="shared" si="858"/>
        <v>Alto</v>
      </c>
      <c r="Y1721">
        <v>117</v>
      </c>
      <c r="Z1721" t="str">
        <f t="shared" si="859"/>
        <v>Riesgo</v>
      </c>
      <c r="AA1721">
        <v>14</v>
      </c>
      <c r="AB1721" t="str">
        <f t="shared" si="870"/>
        <v>Fallo renal</v>
      </c>
      <c r="AC1721">
        <v>538</v>
      </c>
      <c r="AD1721" t="str">
        <f t="shared" si="871"/>
        <v>Proteinuria</v>
      </c>
      <c r="AE1721">
        <v>430</v>
      </c>
      <c r="AF1721" t="str">
        <f t="shared" si="872"/>
        <v>Macroalbuminuria</v>
      </c>
      <c r="AG1721">
        <v>616</v>
      </c>
      <c r="AH1721" t="str">
        <f t="shared" si="873"/>
        <v>Poliuria</v>
      </c>
      <c r="AI1721">
        <v>1</v>
      </c>
      <c r="AJ1721" t="str">
        <f t="shared" si="874"/>
        <v>Diabetico</v>
      </c>
      <c r="AK1721">
        <v>129</v>
      </c>
      <c r="AL1721" t="str">
        <f t="shared" si="875"/>
        <v>Diabetes</v>
      </c>
      <c r="AM1721">
        <v>8.6</v>
      </c>
      <c r="AN1721" t="str">
        <f t="shared" si="876"/>
        <v>Diabetes</v>
      </c>
      <c r="AO1721">
        <v>268</v>
      </c>
      <c r="AP1721" t="str">
        <f t="shared" si="877"/>
        <v>Riesgo</v>
      </c>
      <c r="AQ1721">
        <v>211</v>
      </c>
      <c r="AR1721" t="str">
        <f t="shared" si="878"/>
        <v>Muy alto</v>
      </c>
      <c r="AS1721">
        <v>43</v>
      </c>
      <c r="AT1721" t="str">
        <f t="shared" si="879"/>
        <v>Bajo</v>
      </c>
      <c r="AU1721">
        <v>426</v>
      </c>
      <c r="AV1721" t="str">
        <f t="shared" si="880"/>
        <v>Alto</v>
      </c>
      <c r="AW1721">
        <v>134</v>
      </c>
      <c r="AX1721" t="str">
        <f t="shared" si="881"/>
        <v>Bajo</v>
      </c>
      <c r="AY1721">
        <v>6.3</v>
      </c>
      <c r="AZ1721" t="str">
        <f t="shared" si="882"/>
        <v>Alto</v>
      </c>
      <c r="BA1721">
        <v>10.8</v>
      </c>
      <c r="BB1721" t="str">
        <f t="shared" si="860"/>
        <v>Baja</v>
      </c>
      <c r="BC1721">
        <v>8.6999999999999993</v>
      </c>
      <c r="BD1721" t="str">
        <f t="shared" si="883"/>
        <v>Normal</v>
      </c>
      <c r="BE1721">
        <v>5</v>
      </c>
      <c r="BF1721" t="str">
        <f t="shared" si="884"/>
        <v>Alto</v>
      </c>
      <c r="BG1721">
        <v>0</v>
      </c>
      <c r="BH1721" t="str">
        <f t="shared" si="885"/>
        <v>No Toma ECA</v>
      </c>
      <c r="BI1721">
        <v>1</v>
      </c>
      <c r="BJ1721" t="str">
        <f t="shared" si="886"/>
        <v>Toma ARB</v>
      </c>
      <c r="BK1721">
        <v>0</v>
      </c>
      <c r="BL1721" t="str">
        <f t="shared" si="887"/>
        <v>No toma diureticos</v>
      </c>
      <c r="BM1721">
        <v>1</v>
      </c>
      <c r="BN1721" t="str">
        <f t="shared" si="888"/>
        <v>Toma estatinas</v>
      </c>
      <c r="BO1721">
        <v>1</v>
      </c>
      <c r="BP1721" t="str">
        <f t="shared" si="889"/>
        <v>Enfermedad renal</v>
      </c>
      <c r="BQ1721">
        <v>0</v>
      </c>
      <c r="BR1721" t="str">
        <f t="shared" si="890"/>
        <v>Sano</v>
      </c>
    </row>
    <row r="1722" spans="1:70" x14ac:dyDescent="0.25">
      <c r="A1722" t="s">
        <v>1722</v>
      </c>
      <c r="B1722">
        <v>43</v>
      </c>
      <c r="C1722" t="str">
        <f t="shared" si="861"/>
        <v>Adulto</v>
      </c>
      <c r="D1722" t="s">
        <v>1</v>
      </c>
      <c r="E1722">
        <v>21.6</v>
      </c>
      <c r="F1722" t="str">
        <f t="shared" si="862"/>
        <v>Peso Normal</v>
      </c>
      <c r="G1722">
        <v>0</v>
      </c>
      <c r="H1722" t="str">
        <f t="shared" si="863"/>
        <v>No tiene herencia</v>
      </c>
      <c r="I1722">
        <v>110</v>
      </c>
      <c r="J1722">
        <v>66</v>
      </c>
      <c r="K1722">
        <v>69</v>
      </c>
      <c r="L1722" t="str">
        <f t="shared" si="864"/>
        <v>Normal</v>
      </c>
      <c r="M1722">
        <v>60</v>
      </c>
      <c r="N1722" t="str">
        <f t="shared" si="865"/>
        <v>Normal</v>
      </c>
      <c r="O1722">
        <v>1</v>
      </c>
      <c r="P1722" t="str">
        <f t="shared" si="866"/>
        <v>Sin limitaciones</v>
      </c>
      <c r="Q1722">
        <v>0</v>
      </c>
      <c r="R1722" t="str">
        <f t="shared" si="867"/>
        <v>No tiene cetoacidosis</v>
      </c>
      <c r="S1722">
        <v>0</v>
      </c>
      <c r="T1722" t="str">
        <f t="shared" si="868"/>
        <v>No tiene Insuficiencia</v>
      </c>
      <c r="U1722">
        <v>0</v>
      </c>
      <c r="V1722" t="str">
        <f t="shared" si="869"/>
        <v>Normotenso</v>
      </c>
      <c r="W1722">
        <v>1</v>
      </c>
      <c r="X1722" t="str">
        <f t="shared" si="858"/>
        <v>Normal</v>
      </c>
      <c r="Y1722">
        <v>31</v>
      </c>
      <c r="Z1722" t="str">
        <f t="shared" si="859"/>
        <v>Normal</v>
      </c>
      <c r="AA1722">
        <v>92</v>
      </c>
      <c r="AB1722" t="str">
        <f t="shared" si="870"/>
        <v>Normal</v>
      </c>
      <c r="AC1722">
        <v>29</v>
      </c>
      <c r="AD1722" t="str">
        <f t="shared" si="871"/>
        <v>Normal</v>
      </c>
      <c r="AE1722">
        <v>26</v>
      </c>
      <c r="AF1722" t="str">
        <f t="shared" si="872"/>
        <v>Normal</v>
      </c>
      <c r="AG1722">
        <v>1621</v>
      </c>
      <c r="AH1722" t="str">
        <f t="shared" si="873"/>
        <v>Poliuria</v>
      </c>
      <c r="AI1722">
        <v>0</v>
      </c>
      <c r="AJ1722" t="str">
        <f t="shared" si="874"/>
        <v>No Diabetico</v>
      </c>
      <c r="AK1722">
        <v>116</v>
      </c>
      <c r="AL1722" t="str">
        <f t="shared" si="875"/>
        <v>Prediabetes</v>
      </c>
      <c r="AM1722">
        <v>5.5</v>
      </c>
      <c r="AN1722" t="str">
        <f t="shared" si="876"/>
        <v>Normal</v>
      </c>
      <c r="AO1722">
        <v>161</v>
      </c>
      <c r="AP1722" t="str">
        <f t="shared" si="877"/>
        <v>Normal</v>
      </c>
      <c r="AQ1722">
        <v>98</v>
      </c>
      <c r="AR1722" t="str">
        <f t="shared" si="878"/>
        <v>Normal</v>
      </c>
      <c r="AS1722">
        <v>56</v>
      </c>
      <c r="AT1722" t="str">
        <f t="shared" si="879"/>
        <v>Bajo</v>
      </c>
      <c r="AU1722">
        <v>90</v>
      </c>
      <c r="AV1722" t="str">
        <f t="shared" si="880"/>
        <v>Normal</v>
      </c>
      <c r="AW1722">
        <v>145</v>
      </c>
      <c r="AX1722" t="str">
        <f t="shared" si="881"/>
        <v>Normal</v>
      </c>
      <c r="AY1722">
        <v>4.3</v>
      </c>
      <c r="AZ1722" t="str">
        <f t="shared" si="882"/>
        <v>Normal</v>
      </c>
      <c r="BA1722">
        <v>14.3</v>
      </c>
      <c r="BB1722" t="str">
        <f t="shared" si="860"/>
        <v>Normal</v>
      </c>
      <c r="BC1722">
        <v>9.8000000000000007</v>
      </c>
      <c r="BD1722" t="str">
        <f t="shared" si="883"/>
        <v>Normal</v>
      </c>
      <c r="BE1722">
        <v>3.8</v>
      </c>
      <c r="BF1722" t="str">
        <f t="shared" si="884"/>
        <v>Normal</v>
      </c>
      <c r="BG1722">
        <v>0</v>
      </c>
      <c r="BH1722" t="str">
        <f t="shared" si="885"/>
        <v>No Toma ECA</v>
      </c>
      <c r="BI1722">
        <v>0</v>
      </c>
      <c r="BJ1722" t="str">
        <f t="shared" si="886"/>
        <v>No toma ARB</v>
      </c>
      <c r="BK1722">
        <v>0</v>
      </c>
      <c r="BL1722" t="str">
        <f t="shared" si="887"/>
        <v>No toma diureticos</v>
      </c>
      <c r="BM1722">
        <v>1</v>
      </c>
      <c r="BN1722" t="str">
        <f t="shared" si="888"/>
        <v>Toma estatinas</v>
      </c>
      <c r="BO1722">
        <v>0</v>
      </c>
      <c r="BP1722" t="str">
        <f t="shared" si="889"/>
        <v>Sano</v>
      </c>
      <c r="BQ1722">
        <v>0</v>
      </c>
      <c r="BR1722" t="str">
        <f t="shared" si="890"/>
        <v>Sano</v>
      </c>
    </row>
    <row r="1723" spans="1:70" x14ac:dyDescent="0.25">
      <c r="A1723" t="s">
        <v>1723</v>
      </c>
      <c r="B1723">
        <v>41</v>
      </c>
      <c r="C1723" t="str">
        <f t="shared" si="861"/>
        <v>Adulto</v>
      </c>
      <c r="D1723" t="s">
        <v>6</v>
      </c>
      <c r="E1723">
        <v>27.2</v>
      </c>
      <c r="F1723" t="str">
        <f t="shared" si="862"/>
        <v>Sobrepeso</v>
      </c>
      <c r="G1723">
        <v>1</v>
      </c>
      <c r="H1723" t="str">
        <f t="shared" si="863"/>
        <v>Tiene herencia</v>
      </c>
      <c r="I1723">
        <v>107</v>
      </c>
      <c r="J1723">
        <v>84</v>
      </c>
      <c r="K1723">
        <v>84</v>
      </c>
      <c r="L1723" t="str">
        <f t="shared" si="864"/>
        <v>Normal</v>
      </c>
      <c r="M1723">
        <v>68</v>
      </c>
      <c r="N1723" t="str">
        <f t="shared" si="865"/>
        <v>Normal</v>
      </c>
      <c r="O1723">
        <v>1</v>
      </c>
      <c r="P1723" t="str">
        <f t="shared" si="866"/>
        <v>Sin limitaciones</v>
      </c>
      <c r="Q1723">
        <v>0</v>
      </c>
      <c r="R1723" t="str">
        <f t="shared" si="867"/>
        <v>No tiene cetoacidosis</v>
      </c>
      <c r="S1723">
        <v>0</v>
      </c>
      <c r="T1723" t="str">
        <f t="shared" si="868"/>
        <v>No tiene Insuficiencia</v>
      </c>
      <c r="U1723">
        <v>1</v>
      </c>
      <c r="V1723" t="str">
        <f t="shared" si="869"/>
        <v>Hipertenso</v>
      </c>
      <c r="W1723">
        <v>1</v>
      </c>
      <c r="X1723" t="str">
        <f t="shared" si="858"/>
        <v>Normal</v>
      </c>
      <c r="Y1723">
        <v>23</v>
      </c>
      <c r="Z1723" t="str">
        <f t="shared" si="859"/>
        <v>Normal</v>
      </c>
      <c r="AA1723">
        <v>88</v>
      </c>
      <c r="AB1723" t="str">
        <f t="shared" si="870"/>
        <v>Funcion disminuida</v>
      </c>
      <c r="AC1723">
        <v>9</v>
      </c>
      <c r="AD1723" t="str">
        <f t="shared" si="871"/>
        <v>Normal</v>
      </c>
      <c r="AE1723">
        <v>8</v>
      </c>
      <c r="AF1723" t="str">
        <f t="shared" si="872"/>
        <v>Normal</v>
      </c>
      <c r="AG1723">
        <v>1281</v>
      </c>
      <c r="AH1723" t="str">
        <f t="shared" si="873"/>
        <v>Poliuria</v>
      </c>
      <c r="AI1723">
        <v>0</v>
      </c>
      <c r="AJ1723" t="str">
        <f t="shared" si="874"/>
        <v>No Diabetico</v>
      </c>
      <c r="AK1723">
        <v>114</v>
      </c>
      <c r="AL1723" t="str">
        <f t="shared" si="875"/>
        <v>Prediabetes</v>
      </c>
      <c r="AM1723">
        <v>5.0999999999999996</v>
      </c>
      <c r="AN1723" t="str">
        <f t="shared" si="876"/>
        <v>Normal</v>
      </c>
      <c r="AO1723">
        <v>217</v>
      </c>
      <c r="AP1723" t="str">
        <f t="shared" si="877"/>
        <v>Alto</v>
      </c>
      <c r="AQ1723">
        <v>112</v>
      </c>
      <c r="AR1723" t="str">
        <f t="shared" si="878"/>
        <v>Casi normal</v>
      </c>
      <c r="AS1723">
        <v>70</v>
      </c>
      <c r="AT1723" t="str">
        <f t="shared" si="879"/>
        <v>Normal</v>
      </c>
      <c r="AU1723">
        <v>149</v>
      </c>
      <c r="AV1723" t="str">
        <f t="shared" si="880"/>
        <v>Normal</v>
      </c>
      <c r="AW1723">
        <v>144</v>
      </c>
      <c r="AX1723" t="str">
        <f t="shared" si="881"/>
        <v>Normal</v>
      </c>
      <c r="AY1723">
        <v>3.5</v>
      </c>
      <c r="AZ1723" t="str">
        <f t="shared" si="882"/>
        <v>Normal</v>
      </c>
      <c r="BA1723">
        <v>16</v>
      </c>
      <c r="BB1723" t="str">
        <f t="shared" si="860"/>
        <v>Alta</v>
      </c>
      <c r="BC1723">
        <v>9.4</v>
      </c>
      <c r="BD1723" t="str">
        <f t="shared" si="883"/>
        <v>Normal</v>
      </c>
      <c r="BE1723">
        <v>4.5</v>
      </c>
      <c r="BF1723" t="str">
        <f t="shared" si="884"/>
        <v>Normal</v>
      </c>
      <c r="BG1723">
        <v>1</v>
      </c>
      <c r="BH1723" t="str">
        <f t="shared" si="885"/>
        <v>Toma ECA</v>
      </c>
      <c r="BI1723">
        <v>0</v>
      </c>
      <c r="BJ1723" t="str">
        <f t="shared" si="886"/>
        <v>No toma ARB</v>
      </c>
      <c r="BK1723">
        <v>1</v>
      </c>
      <c r="BL1723" t="str">
        <f t="shared" si="887"/>
        <v>Toma diureticos</v>
      </c>
      <c r="BM1723">
        <v>1</v>
      </c>
      <c r="BN1723" t="str">
        <f t="shared" si="888"/>
        <v>Toma estatinas</v>
      </c>
      <c r="BO1723">
        <v>0</v>
      </c>
      <c r="BP1723" t="str">
        <f t="shared" si="889"/>
        <v>Sano</v>
      </c>
      <c r="BQ1723">
        <v>0</v>
      </c>
      <c r="BR1723" t="str">
        <f t="shared" si="890"/>
        <v>Sano</v>
      </c>
    </row>
    <row r="1724" spans="1:70" x14ac:dyDescent="0.25">
      <c r="A1724" t="s">
        <v>1724</v>
      </c>
      <c r="B1724">
        <v>51</v>
      </c>
      <c r="C1724" t="str">
        <f t="shared" si="861"/>
        <v>Adulto</v>
      </c>
      <c r="D1724" t="s">
        <v>6</v>
      </c>
      <c r="E1724">
        <v>22.2</v>
      </c>
      <c r="F1724" t="str">
        <f t="shared" si="862"/>
        <v>Peso Normal</v>
      </c>
      <c r="G1724">
        <v>0</v>
      </c>
      <c r="H1724" t="str">
        <f t="shared" si="863"/>
        <v>No tiene herencia</v>
      </c>
      <c r="I1724">
        <v>132</v>
      </c>
      <c r="J1724">
        <v>71</v>
      </c>
      <c r="K1724">
        <v>70</v>
      </c>
      <c r="L1724" t="str">
        <f t="shared" si="864"/>
        <v>Normal</v>
      </c>
      <c r="M1724">
        <v>67</v>
      </c>
      <c r="N1724" t="str">
        <f t="shared" si="865"/>
        <v>Normal</v>
      </c>
      <c r="O1724">
        <v>1</v>
      </c>
      <c r="P1724" t="str">
        <f t="shared" si="866"/>
        <v>Sin limitaciones</v>
      </c>
      <c r="Q1724">
        <v>0</v>
      </c>
      <c r="R1724" t="str">
        <f t="shared" si="867"/>
        <v>No tiene cetoacidosis</v>
      </c>
      <c r="S1724">
        <v>0</v>
      </c>
      <c r="T1724" t="str">
        <f t="shared" si="868"/>
        <v>No tiene Insuficiencia</v>
      </c>
      <c r="U1724">
        <v>1</v>
      </c>
      <c r="V1724" t="str">
        <f t="shared" si="869"/>
        <v>Hipertenso</v>
      </c>
      <c r="W1724">
        <v>1.2</v>
      </c>
      <c r="X1724" t="str">
        <f t="shared" si="858"/>
        <v>Alto</v>
      </c>
      <c r="Y1724">
        <v>38</v>
      </c>
      <c r="Z1724" t="str">
        <f t="shared" si="859"/>
        <v>Normal</v>
      </c>
      <c r="AA1724">
        <v>114</v>
      </c>
      <c r="AB1724" t="str">
        <f t="shared" si="870"/>
        <v>Normal</v>
      </c>
      <c r="AC1724">
        <v>12</v>
      </c>
      <c r="AD1724" t="str">
        <f t="shared" si="871"/>
        <v>Normal</v>
      </c>
      <c r="AE1724">
        <v>8</v>
      </c>
      <c r="AF1724" t="str">
        <f t="shared" si="872"/>
        <v>Normal</v>
      </c>
      <c r="AG1724">
        <v>2063</v>
      </c>
      <c r="AH1724" t="str">
        <f t="shared" si="873"/>
        <v>Poliuria</v>
      </c>
      <c r="AI1724">
        <v>0</v>
      </c>
      <c r="AJ1724" t="str">
        <f t="shared" si="874"/>
        <v>No Diabetico</v>
      </c>
      <c r="AK1724">
        <v>89</v>
      </c>
      <c r="AL1724" t="str">
        <f t="shared" si="875"/>
        <v>Normal</v>
      </c>
      <c r="AM1724">
        <v>5.0999999999999996</v>
      </c>
      <c r="AN1724" t="str">
        <f t="shared" si="876"/>
        <v>Normal</v>
      </c>
      <c r="AO1724">
        <v>213</v>
      </c>
      <c r="AP1724" t="str">
        <f t="shared" si="877"/>
        <v>Alto</v>
      </c>
      <c r="AQ1724">
        <v>108</v>
      </c>
      <c r="AR1724" t="str">
        <f t="shared" si="878"/>
        <v>Casi normal</v>
      </c>
      <c r="AS1724">
        <v>41</v>
      </c>
      <c r="AT1724" t="str">
        <f t="shared" si="879"/>
        <v>Bajo</v>
      </c>
      <c r="AU1724">
        <v>97</v>
      </c>
      <c r="AV1724" t="str">
        <f t="shared" si="880"/>
        <v>Normal</v>
      </c>
      <c r="AW1724">
        <v>136</v>
      </c>
      <c r="AX1724" t="str">
        <f t="shared" si="881"/>
        <v>Normal</v>
      </c>
      <c r="AY1724">
        <v>3.7</v>
      </c>
      <c r="AZ1724" t="str">
        <f t="shared" si="882"/>
        <v>Normal</v>
      </c>
      <c r="BA1724">
        <v>13.1</v>
      </c>
      <c r="BB1724" t="str">
        <f t="shared" si="860"/>
        <v>Normal</v>
      </c>
      <c r="BC1724">
        <v>10.199999999999999</v>
      </c>
      <c r="BD1724" t="str">
        <f t="shared" si="883"/>
        <v>Normal</v>
      </c>
      <c r="BE1724">
        <v>4.3</v>
      </c>
      <c r="BF1724" t="str">
        <f t="shared" si="884"/>
        <v>Normal</v>
      </c>
      <c r="BG1724">
        <v>0</v>
      </c>
      <c r="BH1724" t="str">
        <f t="shared" si="885"/>
        <v>No Toma ECA</v>
      </c>
      <c r="BI1724">
        <v>0</v>
      </c>
      <c r="BJ1724" t="str">
        <f t="shared" si="886"/>
        <v>No toma ARB</v>
      </c>
      <c r="BK1724">
        <v>1</v>
      </c>
      <c r="BL1724" t="str">
        <f t="shared" si="887"/>
        <v>Toma diureticos</v>
      </c>
      <c r="BM1724">
        <v>1</v>
      </c>
      <c r="BN1724" t="str">
        <f t="shared" si="888"/>
        <v>Toma estatinas</v>
      </c>
      <c r="BO1724">
        <v>0</v>
      </c>
      <c r="BP1724" t="str">
        <f t="shared" si="889"/>
        <v>Sano</v>
      </c>
      <c r="BQ1724">
        <v>0</v>
      </c>
      <c r="BR1724" t="str">
        <f t="shared" si="890"/>
        <v>Sano</v>
      </c>
    </row>
    <row r="1725" spans="1:70" x14ac:dyDescent="0.25">
      <c r="A1725" t="s">
        <v>1725</v>
      </c>
      <c r="B1725">
        <v>53</v>
      </c>
      <c r="C1725" t="str">
        <f t="shared" si="861"/>
        <v>Adulto</v>
      </c>
      <c r="D1725" t="s">
        <v>1</v>
      </c>
      <c r="E1725">
        <v>39</v>
      </c>
      <c r="F1725" t="str">
        <f t="shared" si="862"/>
        <v>Obesidad II</v>
      </c>
      <c r="G1725">
        <v>1</v>
      </c>
      <c r="H1725" t="str">
        <f t="shared" si="863"/>
        <v>Tiene herencia</v>
      </c>
      <c r="I1725">
        <v>182</v>
      </c>
      <c r="J1725">
        <v>91</v>
      </c>
      <c r="K1725">
        <v>97</v>
      </c>
      <c r="L1725" t="str">
        <f t="shared" si="864"/>
        <v>Normal</v>
      </c>
      <c r="M1725">
        <v>28</v>
      </c>
      <c r="N1725" t="str">
        <f t="shared" si="865"/>
        <v>Reducida</v>
      </c>
      <c r="O1725">
        <v>4</v>
      </c>
      <c r="P1725" t="str">
        <f t="shared" si="866"/>
        <v>Incapacidad</v>
      </c>
      <c r="Q1725">
        <v>1</v>
      </c>
      <c r="R1725" t="str">
        <f t="shared" si="867"/>
        <v>Tiene cetoacidosis</v>
      </c>
      <c r="S1725">
        <v>0</v>
      </c>
      <c r="T1725" t="str">
        <f t="shared" si="868"/>
        <v>No tiene Insuficiencia</v>
      </c>
      <c r="U1725">
        <v>1</v>
      </c>
      <c r="V1725" t="str">
        <f t="shared" si="869"/>
        <v>Hipertenso</v>
      </c>
      <c r="W1725">
        <v>3.3</v>
      </c>
      <c r="X1725" t="str">
        <f t="shared" si="858"/>
        <v>Alto</v>
      </c>
      <c r="Y1725">
        <v>110</v>
      </c>
      <c r="Z1725" t="str">
        <f t="shared" si="859"/>
        <v>Riesgo</v>
      </c>
      <c r="AA1725">
        <v>15</v>
      </c>
      <c r="AB1725" t="str">
        <f t="shared" si="870"/>
        <v>Dismucion grave</v>
      </c>
      <c r="AC1725">
        <v>1586</v>
      </c>
      <c r="AD1725" t="str">
        <f t="shared" si="871"/>
        <v>Proteinuria</v>
      </c>
      <c r="AE1725">
        <v>1268</v>
      </c>
      <c r="AF1725" t="str">
        <f t="shared" si="872"/>
        <v>Macroalbuminuria</v>
      </c>
      <c r="AG1725">
        <v>734</v>
      </c>
      <c r="AH1725" t="str">
        <f t="shared" si="873"/>
        <v>Poliuria</v>
      </c>
      <c r="AI1725">
        <v>0</v>
      </c>
      <c r="AJ1725" t="str">
        <f t="shared" si="874"/>
        <v>No Diabetico</v>
      </c>
      <c r="AK1725">
        <v>160</v>
      </c>
      <c r="AL1725" t="str">
        <f t="shared" si="875"/>
        <v>Diabetes</v>
      </c>
      <c r="AM1725">
        <v>7.2</v>
      </c>
      <c r="AN1725" t="str">
        <f t="shared" si="876"/>
        <v>Diabetes</v>
      </c>
      <c r="AO1725">
        <v>268</v>
      </c>
      <c r="AP1725" t="str">
        <f t="shared" si="877"/>
        <v>Riesgo</v>
      </c>
      <c r="AQ1725">
        <v>154</v>
      </c>
      <c r="AR1725" t="str">
        <f t="shared" si="878"/>
        <v>Limite alto</v>
      </c>
      <c r="AS1725">
        <v>25</v>
      </c>
      <c r="AT1725" t="str">
        <f t="shared" si="879"/>
        <v>Bajo</v>
      </c>
      <c r="AU1725">
        <v>362</v>
      </c>
      <c r="AV1725" t="str">
        <f t="shared" si="880"/>
        <v>Alto</v>
      </c>
      <c r="AW1725">
        <v>127</v>
      </c>
      <c r="AX1725" t="str">
        <f t="shared" si="881"/>
        <v>Bajo</v>
      </c>
      <c r="AY1725">
        <v>5.7</v>
      </c>
      <c r="AZ1725" t="str">
        <f t="shared" si="882"/>
        <v>Alto</v>
      </c>
      <c r="BA1725">
        <v>8.6</v>
      </c>
      <c r="BB1725" t="str">
        <f t="shared" si="860"/>
        <v>Baja</v>
      </c>
      <c r="BC1725">
        <v>8.4</v>
      </c>
      <c r="BD1725" t="str">
        <f t="shared" si="883"/>
        <v>Bajo</v>
      </c>
      <c r="BE1725">
        <v>5.0999999999999996</v>
      </c>
      <c r="BF1725" t="str">
        <f t="shared" si="884"/>
        <v>Alto</v>
      </c>
      <c r="BG1725">
        <v>1</v>
      </c>
      <c r="BH1725" t="str">
        <f t="shared" si="885"/>
        <v>Toma ECA</v>
      </c>
      <c r="BI1725">
        <v>1</v>
      </c>
      <c r="BJ1725" t="str">
        <f t="shared" si="886"/>
        <v>Toma ARB</v>
      </c>
      <c r="BK1725">
        <v>1</v>
      </c>
      <c r="BL1725" t="str">
        <f t="shared" si="887"/>
        <v>Toma diureticos</v>
      </c>
      <c r="BM1725">
        <v>1</v>
      </c>
      <c r="BN1725" t="str">
        <f t="shared" si="888"/>
        <v>Toma estatinas</v>
      </c>
      <c r="BO1725">
        <v>1</v>
      </c>
      <c r="BP1725" t="str">
        <f t="shared" si="889"/>
        <v>Enfermedad renal</v>
      </c>
      <c r="BQ1725">
        <v>0</v>
      </c>
      <c r="BR1725" t="str">
        <f t="shared" si="890"/>
        <v>Sano</v>
      </c>
    </row>
    <row r="1726" spans="1:70" x14ac:dyDescent="0.25">
      <c r="A1726" t="s">
        <v>1726</v>
      </c>
      <c r="B1726">
        <v>77</v>
      </c>
      <c r="C1726" t="str">
        <f t="shared" si="861"/>
        <v>Adulto Mayor</v>
      </c>
      <c r="D1726" t="s">
        <v>6</v>
      </c>
      <c r="E1726">
        <v>27.1</v>
      </c>
      <c r="F1726" t="str">
        <f t="shared" si="862"/>
        <v>Sobrepeso</v>
      </c>
      <c r="G1726">
        <v>0</v>
      </c>
      <c r="H1726" t="str">
        <f t="shared" si="863"/>
        <v>No tiene herencia</v>
      </c>
      <c r="I1726">
        <v>181</v>
      </c>
      <c r="J1726">
        <v>92</v>
      </c>
      <c r="K1726">
        <v>93</v>
      </c>
      <c r="L1726" t="str">
        <f t="shared" si="864"/>
        <v>Normal</v>
      </c>
      <c r="M1726">
        <v>41</v>
      </c>
      <c r="N1726" t="str">
        <f t="shared" si="865"/>
        <v>Intermedia</v>
      </c>
      <c r="O1726">
        <v>4</v>
      </c>
      <c r="P1726" t="str">
        <f t="shared" si="866"/>
        <v>Incapacidad</v>
      </c>
      <c r="Q1726">
        <v>1</v>
      </c>
      <c r="R1726" t="str">
        <f t="shared" si="867"/>
        <v>Tiene cetoacidosis</v>
      </c>
      <c r="S1726">
        <v>0</v>
      </c>
      <c r="T1726" t="str">
        <f t="shared" si="868"/>
        <v>No tiene Insuficiencia</v>
      </c>
      <c r="U1726">
        <v>1</v>
      </c>
      <c r="V1726" t="str">
        <f t="shared" si="869"/>
        <v>Hipertenso</v>
      </c>
      <c r="W1726">
        <v>3</v>
      </c>
      <c r="X1726" t="str">
        <f t="shared" si="858"/>
        <v>Alto</v>
      </c>
      <c r="Y1726">
        <v>83</v>
      </c>
      <c r="Z1726" t="str">
        <f t="shared" si="859"/>
        <v>Elevado</v>
      </c>
      <c r="AA1726">
        <v>39</v>
      </c>
      <c r="AB1726" t="str">
        <f t="shared" si="870"/>
        <v>Funcion disminuida moderada</v>
      </c>
      <c r="AC1726">
        <v>322</v>
      </c>
      <c r="AD1726" t="str">
        <f t="shared" si="871"/>
        <v>Proteinuria</v>
      </c>
      <c r="AE1726">
        <v>225</v>
      </c>
      <c r="AF1726" t="str">
        <f t="shared" si="872"/>
        <v>Microalbuminuria</v>
      </c>
      <c r="AG1726">
        <v>895</v>
      </c>
      <c r="AH1726" t="str">
        <f t="shared" si="873"/>
        <v>Poliuria</v>
      </c>
      <c r="AI1726">
        <v>0</v>
      </c>
      <c r="AJ1726" t="str">
        <f t="shared" si="874"/>
        <v>No Diabetico</v>
      </c>
      <c r="AK1726">
        <v>197</v>
      </c>
      <c r="AL1726" t="str">
        <f t="shared" si="875"/>
        <v>Diabetes</v>
      </c>
      <c r="AM1726">
        <v>10.1</v>
      </c>
      <c r="AN1726" t="str">
        <f t="shared" si="876"/>
        <v>Diabetes</v>
      </c>
      <c r="AO1726">
        <v>290</v>
      </c>
      <c r="AP1726" t="str">
        <f t="shared" si="877"/>
        <v>Riesgo</v>
      </c>
      <c r="AQ1726">
        <v>192</v>
      </c>
      <c r="AR1726" t="str">
        <f t="shared" si="878"/>
        <v>Muy alto</v>
      </c>
      <c r="AS1726">
        <v>33</v>
      </c>
      <c r="AT1726" t="str">
        <f t="shared" si="879"/>
        <v>Bajo</v>
      </c>
      <c r="AU1726">
        <v>330</v>
      </c>
      <c r="AV1726" t="str">
        <f t="shared" si="880"/>
        <v>Alto</v>
      </c>
      <c r="AW1726">
        <v>130</v>
      </c>
      <c r="AX1726" t="str">
        <f t="shared" si="881"/>
        <v>Bajo</v>
      </c>
      <c r="AY1726">
        <v>5.3</v>
      </c>
      <c r="AZ1726" t="str">
        <f t="shared" si="882"/>
        <v>Alto</v>
      </c>
      <c r="BA1726">
        <v>9.9</v>
      </c>
      <c r="BB1726" t="str">
        <f t="shared" si="860"/>
        <v>Baja</v>
      </c>
      <c r="BC1726">
        <v>8.5</v>
      </c>
      <c r="BD1726" t="str">
        <f t="shared" si="883"/>
        <v>Normal</v>
      </c>
      <c r="BE1726">
        <v>6</v>
      </c>
      <c r="BF1726" t="str">
        <f t="shared" si="884"/>
        <v>Alto</v>
      </c>
      <c r="BG1726">
        <v>1</v>
      </c>
      <c r="BH1726" t="str">
        <f t="shared" si="885"/>
        <v>Toma ECA</v>
      </c>
      <c r="BI1726">
        <v>0</v>
      </c>
      <c r="BJ1726" t="str">
        <f t="shared" si="886"/>
        <v>No toma ARB</v>
      </c>
      <c r="BK1726">
        <v>1</v>
      </c>
      <c r="BL1726" t="str">
        <f t="shared" si="887"/>
        <v>Toma diureticos</v>
      </c>
      <c r="BM1726">
        <v>1</v>
      </c>
      <c r="BN1726" t="str">
        <f t="shared" si="888"/>
        <v>Toma estatinas</v>
      </c>
      <c r="BO1726">
        <v>1</v>
      </c>
      <c r="BP1726" t="str">
        <f t="shared" si="889"/>
        <v>Enfermedad renal</v>
      </c>
      <c r="BQ1726">
        <v>0</v>
      </c>
      <c r="BR1726" t="str">
        <f t="shared" si="890"/>
        <v>Sano</v>
      </c>
    </row>
    <row r="1727" spans="1:70" x14ac:dyDescent="0.25">
      <c r="A1727" t="s">
        <v>1727</v>
      </c>
      <c r="B1727">
        <v>47</v>
      </c>
      <c r="C1727" t="str">
        <f t="shared" si="861"/>
        <v>Adulto</v>
      </c>
      <c r="D1727" t="s">
        <v>6</v>
      </c>
      <c r="E1727">
        <v>29</v>
      </c>
      <c r="F1727" t="str">
        <f t="shared" si="862"/>
        <v>Sobrepeso</v>
      </c>
      <c r="G1727">
        <v>0</v>
      </c>
      <c r="H1727" t="str">
        <f t="shared" si="863"/>
        <v>No tiene herencia</v>
      </c>
      <c r="I1727">
        <v>124</v>
      </c>
      <c r="J1727">
        <v>74</v>
      </c>
      <c r="K1727">
        <v>82</v>
      </c>
      <c r="L1727" t="str">
        <f t="shared" si="864"/>
        <v>Normal</v>
      </c>
      <c r="M1727">
        <v>58</v>
      </c>
      <c r="N1727" t="str">
        <f t="shared" si="865"/>
        <v>Normal</v>
      </c>
      <c r="O1727">
        <v>1</v>
      </c>
      <c r="P1727" t="str">
        <f t="shared" si="866"/>
        <v>Sin limitaciones</v>
      </c>
      <c r="Q1727">
        <v>0</v>
      </c>
      <c r="R1727" t="str">
        <f t="shared" si="867"/>
        <v>No tiene cetoacidosis</v>
      </c>
      <c r="S1727">
        <v>0</v>
      </c>
      <c r="T1727" t="str">
        <f t="shared" si="868"/>
        <v>No tiene Insuficiencia</v>
      </c>
      <c r="U1727">
        <v>0</v>
      </c>
      <c r="V1727" t="str">
        <f t="shared" si="869"/>
        <v>Normotenso</v>
      </c>
      <c r="W1727">
        <v>0.9</v>
      </c>
      <c r="X1727" t="str">
        <f t="shared" si="858"/>
        <v>Normal</v>
      </c>
      <c r="Y1727">
        <v>22</v>
      </c>
      <c r="Z1727" t="str">
        <f t="shared" si="859"/>
        <v>Normal</v>
      </c>
      <c r="AA1727">
        <v>87</v>
      </c>
      <c r="AB1727" t="str">
        <f t="shared" si="870"/>
        <v>Funcion disminuida</v>
      </c>
      <c r="AC1727">
        <v>29</v>
      </c>
      <c r="AD1727" t="str">
        <f t="shared" si="871"/>
        <v>Normal</v>
      </c>
      <c r="AE1727">
        <v>20</v>
      </c>
      <c r="AF1727" t="str">
        <f t="shared" si="872"/>
        <v>Normal</v>
      </c>
      <c r="AG1727">
        <v>2105</v>
      </c>
      <c r="AH1727" t="str">
        <f t="shared" si="873"/>
        <v>Poliuria</v>
      </c>
      <c r="AI1727">
        <v>0</v>
      </c>
      <c r="AJ1727" t="str">
        <f t="shared" si="874"/>
        <v>No Diabetico</v>
      </c>
      <c r="AK1727">
        <v>125</v>
      </c>
      <c r="AL1727" t="str">
        <f t="shared" si="875"/>
        <v>Prediabetes</v>
      </c>
      <c r="AM1727">
        <v>5.2</v>
      </c>
      <c r="AN1727" t="str">
        <f t="shared" si="876"/>
        <v>Normal</v>
      </c>
      <c r="AO1727">
        <v>177</v>
      </c>
      <c r="AP1727" t="str">
        <f t="shared" si="877"/>
        <v>Normal</v>
      </c>
      <c r="AQ1727">
        <v>101</v>
      </c>
      <c r="AR1727" t="str">
        <f t="shared" si="878"/>
        <v>Casi normal</v>
      </c>
      <c r="AS1727">
        <v>63</v>
      </c>
      <c r="AT1727" t="str">
        <f t="shared" si="879"/>
        <v>Normal</v>
      </c>
      <c r="AU1727">
        <v>109</v>
      </c>
      <c r="AV1727" t="str">
        <f t="shared" si="880"/>
        <v>Normal</v>
      </c>
      <c r="AW1727">
        <v>140</v>
      </c>
      <c r="AX1727" t="str">
        <f t="shared" si="881"/>
        <v>Normal</v>
      </c>
      <c r="AY1727">
        <v>4.0999999999999996</v>
      </c>
      <c r="AZ1727" t="str">
        <f t="shared" si="882"/>
        <v>Normal</v>
      </c>
      <c r="BA1727">
        <v>13.2</v>
      </c>
      <c r="BB1727" t="str">
        <f t="shared" si="860"/>
        <v>Normal</v>
      </c>
      <c r="BC1727">
        <v>9.5</v>
      </c>
      <c r="BD1727" t="str">
        <f t="shared" si="883"/>
        <v>Normal</v>
      </c>
      <c r="BE1727">
        <v>3.1</v>
      </c>
      <c r="BF1727" t="str">
        <f t="shared" si="884"/>
        <v>Normal</v>
      </c>
      <c r="BG1727">
        <v>1</v>
      </c>
      <c r="BH1727" t="str">
        <f t="shared" si="885"/>
        <v>Toma ECA</v>
      </c>
      <c r="BI1727">
        <v>1</v>
      </c>
      <c r="BJ1727" t="str">
        <f t="shared" si="886"/>
        <v>Toma ARB</v>
      </c>
      <c r="BK1727">
        <v>0</v>
      </c>
      <c r="BL1727" t="str">
        <f t="shared" si="887"/>
        <v>No toma diureticos</v>
      </c>
      <c r="BM1727">
        <v>0</v>
      </c>
      <c r="BN1727" t="str">
        <f t="shared" si="888"/>
        <v>No toma estatinas</v>
      </c>
      <c r="BO1727">
        <v>0</v>
      </c>
      <c r="BP1727" t="str">
        <f t="shared" si="889"/>
        <v>Sano</v>
      </c>
      <c r="BQ1727">
        <v>1</v>
      </c>
      <c r="BR1727" t="str">
        <f t="shared" si="890"/>
        <v>Enfermedad cardiovascular</v>
      </c>
    </row>
    <row r="1728" spans="1:70" x14ac:dyDescent="0.25">
      <c r="A1728" t="s">
        <v>1728</v>
      </c>
      <c r="B1728">
        <v>65</v>
      </c>
      <c r="C1728" t="str">
        <f t="shared" si="861"/>
        <v>Adulto Mayor</v>
      </c>
      <c r="D1728" t="s">
        <v>6</v>
      </c>
      <c r="E1728">
        <v>19.899999999999999</v>
      </c>
      <c r="F1728" t="str">
        <f t="shared" si="862"/>
        <v>Peso Normal</v>
      </c>
      <c r="G1728">
        <v>0</v>
      </c>
      <c r="H1728" t="str">
        <f t="shared" si="863"/>
        <v>No tiene herencia</v>
      </c>
      <c r="I1728">
        <v>123</v>
      </c>
      <c r="J1728">
        <v>85</v>
      </c>
      <c r="K1728">
        <v>87</v>
      </c>
      <c r="L1728" t="str">
        <f t="shared" si="864"/>
        <v>Normal</v>
      </c>
      <c r="M1728">
        <v>66</v>
      </c>
      <c r="N1728" t="str">
        <f t="shared" si="865"/>
        <v>Normal</v>
      </c>
      <c r="O1728">
        <v>1</v>
      </c>
      <c r="P1728" t="str">
        <f t="shared" si="866"/>
        <v>Sin limitaciones</v>
      </c>
      <c r="Q1728">
        <v>0</v>
      </c>
      <c r="R1728" t="str">
        <f t="shared" si="867"/>
        <v>No tiene cetoacidosis</v>
      </c>
      <c r="S1728">
        <v>0</v>
      </c>
      <c r="T1728" t="str">
        <f t="shared" si="868"/>
        <v>No tiene Insuficiencia</v>
      </c>
      <c r="U1728">
        <v>1</v>
      </c>
      <c r="V1728" t="str">
        <f t="shared" si="869"/>
        <v>Hipertenso</v>
      </c>
      <c r="W1728">
        <v>1</v>
      </c>
      <c r="X1728" t="str">
        <f t="shared" si="858"/>
        <v>Normal</v>
      </c>
      <c r="Y1728">
        <v>26</v>
      </c>
      <c r="Z1728" t="str">
        <f t="shared" si="859"/>
        <v>Normal</v>
      </c>
      <c r="AA1728">
        <v>82</v>
      </c>
      <c r="AB1728" t="str">
        <f t="shared" si="870"/>
        <v>Funcion disminuida</v>
      </c>
      <c r="AC1728">
        <v>8</v>
      </c>
      <c r="AD1728" t="str">
        <f t="shared" si="871"/>
        <v>Normal</v>
      </c>
      <c r="AE1728">
        <v>7</v>
      </c>
      <c r="AF1728" t="str">
        <f t="shared" si="872"/>
        <v>Normal</v>
      </c>
      <c r="AG1728">
        <v>1045</v>
      </c>
      <c r="AH1728" t="str">
        <f t="shared" si="873"/>
        <v>Poliuria</v>
      </c>
      <c r="AI1728">
        <v>1</v>
      </c>
      <c r="AJ1728" t="str">
        <f t="shared" si="874"/>
        <v>Diabetico</v>
      </c>
      <c r="AK1728">
        <v>112</v>
      </c>
      <c r="AL1728" t="str">
        <f t="shared" si="875"/>
        <v>Prediabetes</v>
      </c>
      <c r="AM1728">
        <v>5</v>
      </c>
      <c r="AN1728" t="str">
        <f t="shared" si="876"/>
        <v>Normal</v>
      </c>
      <c r="AO1728">
        <v>212</v>
      </c>
      <c r="AP1728" t="str">
        <f t="shared" si="877"/>
        <v>Alto</v>
      </c>
      <c r="AQ1728">
        <v>89</v>
      </c>
      <c r="AR1728" t="str">
        <f t="shared" si="878"/>
        <v>Normal</v>
      </c>
      <c r="AS1728">
        <v>64</v>
      </c>
      <c r="AT1728" t="str">
        <f t="shared" si="879"/>
        <v>Normal</v>
      </c>
      <c r="AU1728">
        <v>116</v>
      </c>
      <c r="AV1728" t="str">
        <f t="shared" si="880"/>
        <v>Normal</v>
      </c>
      <c r="AW1728">
        <v>140</v>
      </c>
      <c r="AX1728" t="str">
        <f t="shared" si="881"/>
        <v>Normal</v>
      </c>
      <c r="AY1728">
        <v>3.7</v>
      </c>
      <c r="AZ1728" t="str">
        <f t="shared" si="882"/>
        <v>Normal</v>
      </c>
      <c r="BA1728">
        <v>15</v>
      </c>
      <c r="BB1728" t="str">
        <f t="shared" si="860"/>
        <v>Normal</v>
      </c>
      <c r="BC1728">
        <v>9.6</v>
      </c>
      <c r="BD1728" t="str">
        <f t="shared" si="883"/>
        <v>Normal</v>
      </c>
      <c r="BE1728">
        <v>4.4000000000000004</v>
      </c>
      <c r="BF1728" t="str">
        <f t="shared" si="884"/>
        <v>Normal</v>
      </c>
      <c r="BG1728">
        <v>0</v>
      </c>
      <c r="BH1728" t="str">
        <f t="shared" si="885"/>
        <v>No Toma ECA</v>
      </c>
      <c r="BI1728">
        <v>0</v>
      </c>
      <c r="BJ1728" t="str">
        <f t="shared" si="886"/>
        <v>No toma ARB</v>
      </c>
      <c r="BK1728">
        <v>0</v>
      </c>
      <c r="BL1728" t="str">
        <f t="shared" si="887"/>
        <v>No toma diureticos</v>
      </c>
      <c r="BM1728">
        <v>1</v>
      </c>
      <c r="BN1728" t="str">
        <f t="shared" si="888"/>
        <v>Toma estatinas</v>
      </c>
      <c r="BO1728">
        <v>0</v>
      </c>
      <c r="BP1728" t="str">
        <f t="shared" si="889"/>
        <v>Sano</v>
      </c>
      <c r="BQ1728">
        <v>1</v>
      </c>
      <c r="BR1728" t="str">
        <f t="shared" si="890"/>
        <v>Enfermedad cardiovascular</v>
      </c>
    </row>
    <row r="1729" spans="1:70" x14ac:dyDescent="0.25">
      <c r="A1729" t="s">
        <v>1729</v>
      </c>
      <c r="B1729">
        <v>69</v>
      </c>
      <c r="C1729" t="str">
        <f t="shared" si="861"/>
        <v>Adulto Mayor</v>
      </c>
      <c r="D1729" t="s">
        <v>6</v>
      </c>
      <c r="E1729">
        <v>26.1</v>
      </c>
      <c r="F1729" t="str">
        <f t="shared" si="862"/>
        <v>Sobrepeso</v>
      </c>
      <c r="G1729">
        <v>1</v>
      </c>
      <c r="H1729" t="str">
        <f t="shared" si="863"/>
        <v>Tiene herencia</v>
      </c>
      <c r="I1729">
        <v>176</v>
      </c>
      <c r="J1729">
        <v>107</v>
      </c>
      <c r="K1729">
        <v>96</v>
      </c>
      <c r="L1729" t="str">
        <f t="shared" si="864"/>
        <v>Normal</v>
      </c>
      <c r="M1729">
        <v>35</v>
      </c>
      <c r="N1729" t="str">
        <f t="shared" si="865"/>
        <v>Reducida</v>
      </c>
      <c r="O1729">
        <v>4</v>
      </c>
      <c r="P1729" t="str">
        <f t="shared" si="866"/>
        <v>Incapacidad</v>
      </c>
      <c r="Q1729">
        <v>0</v>
      </c>
      <c r="R1729" t="str">
        <f t="shared" si="867"/>
        <v>No tiene cetoacidosis</v>
      </c>
      <c r="S1729">
        <v>0</v>
      </c>
      <c r="T1729" t="str">
        <f t="shared" si="868"/>
        <v>No tiene Insuficiencia</v>
      </c>
      <c r="U1729">
        <v>1</v>
      </c>
      <c r="V1729" t="str">
        <f t="shared" si="869"/>
        <v>Hipertenso</v>
      </c>
      <c r="W1729">
        <v>2.4</v>
      </c>
      <c r="X1729" t="str">
        <f t="shared" si="858"/>
        <v>Alto</v>
      </c>
      <c r="Y1729">
        <v>81</v>
      </c>
      <c r="Z1729" t="str">
        <f t="shared" si="859"/>
        <v>Elevado</v>
      </c>
      <c r="AA1729">
        <v>15</v>
      </c>
      <c r="AB1729" t="str">
        <f t="shared" si="870"/>
        <v>Dismucion grave</v>
      </c>
      <c r="AC1729">
        <v>527</v>
      </c>
      <c r="AD1729" t="str">
        <f t="shared" si="871"/>
        <v>Proteinuria</v>
      </c>
      <c r="AE1729">
        <v>421</v>
      </c>
      <c r="AF1729" t="str">
        <f t="shared" si="872"/>
        <v>Macroalbuminuria</v>
      </c>
      <c r="AG1729">
        <v>430</v>
      </c>
      <c r="AH1729" t="str">
        <f t="shared" si="873"/>
        <v>Oliguria</v>
      </c>
      <c r="AI1729">
        <v>1</v>
      </c>
      <c r="AJ1729" t="str">
        <f t="shared" si="874"/>
        <v>Diabetico</v>
      </c>
      <c r="AK1729">
        <v>217</v>
      </c>
      <c r="AL1729" t="str">
        <f t="shared" si="875"/>
        <v>Diabetes</v>
      </c>
      <c r="AM1729">
        <v>7.7</v>
      </c>
      <c r="AN1729" t="str">
        <f t="shared" si="876"/>
        <v>Diabetes</v>
      </c>
      <c r="AO1729">
        <v>232</v>
      </c>
      <c r="AP1729" t="str">
        <f t="shared" si="877"/>
        <v>Alto</v>
      </c>
      <c r="AQ1729">
        <v>189</v>
      </c>
      <c r="AR1729" t="str">
        <f t="shared" si="878"/>
        <v>Alto</v>
      </c>
      <c r="AS1729">
        <v>45</v>
      </c>
      <c r="AT1729" t="str">
        <f t="shared" si="879"/>
        <v>Bajo</v>
      </c>
      <c r="AU1729">
        <v>282</v>
      </c>
      <c r="AV1729" t="str">
        <f t="shared" si="880"/>
        <v>Alto</v>
      </c>
      <c r="AW1729">
        <v>129</v>
      </c>
      <c r="AX1729" t="str">
        <f t="shared" si="881"/>
        <v>Bajo</v>
      </c>
      <c r="AY1729">
        <v>6.1</v>
      </c>
      <c r="AZ1729" t="str">
        <f t="shared" si="882"/>
        <v>Alto</v>
      </c>
      <c r="BA1729">
        <v>7.7</v>
      </c>
      <c r="BB1729" t="str">
        <f t="shared" si="860"/>
        <v>Baja</v>
      </c>
      <c r="BC1729">
        <v>8.8000000000000007</v>
      </c>
      <c r="BD1729" t="str">
        <f t="shared" si="883"/>
        <v>Normal</v>
      </c>
      <c r="BE1729">
        <v>7</v>
      </c>
      <c r="BF1729" t="str">
        <f t="shared" si="884"/>
        <v>Alto</v>
      </c>
      <c r="BG1729">
        <v>0</v>
      </c>
      <c r="BH1729" t="str">
        <f t="shared" si="885"/>
        <v>No Toma ECA</v>
      </c>
      <c r="BI1729">
        <v>1</v>
      </c>
      <c r="BJ1729" t="str">
        <f t="shared" si="886"/>
        <v>Toma ARB</v>
      </c>
      <c r="BK1729">
        <v>1</v>
      </c>
      <c r="BL1729" t="str">
        <f t="shared" si="887"/>
        <v>Toma diureticos</v>
      </c>
      <c r="BM1729">
        <v>1</v>
      </c>
      <c r="BN1729" t="str">
        <f t="shared" si="888"/>
        <v>Toma estatinas</v>
      </c>
      <c r="BO1729">
        <v>1</v>
      </c>
      <c r="BP1729" t="str">
        <f t="shared" si="889"/>
        <v>Enfermedad renal</v>
      </c>
      <c r="BQ1729">
        <v>0</v>
      </c>
      <c r="BR1729" t="str">
        <f t="shared" si="890"/>
        <v>Sano</v>
      </c>
    </row>
    <row r="1730" spans="1:70" x14ac:dyDescent="0.25">
      <c r="A1730" t="s">
        <v>1730</v>
      </c>
      <c r="B1730">
        <v>50</v>
      </c>
      <c r="C1730" t="str">
        <f t="shared" si="861"/>
        <v>Adulto</v>
      </c>
      <c r="D1730" t="s">
        <v>1</v>
      </c>
      <c r="E1730">
        <v>29.1</v>
      </c>
      <c r="F1730" t="str">
        <f t="shared" si="862"/>
        <v>Sobrepeso</v>
      </c>
      <c r="G1730">
        <v>1</v>
      </c>
      <c r="H1730" t="str">
        <f t="shared" si="863"/>
        <v>Tiene herencia</v>
      </c>
      <c r="I1730">
        <v>178</v>
      </c>
      <c r="J1730">
        <v>105</v>
      </c>
      <c r="K1730">
        <v>96</v>
      </c>
      <c r="L1730" t="str">
        <f t="shared" si="864"/>
        <v>Normal</v>
      </c>
      <c r="M1730">
        <v>27</v>
      </c>
      <c r="N1730" t="str">
        <f t="shared" si="865"/>
        <v>Reducida</v>
      </c>
      <c r="O1730">
        <v>3</v>
      </c>
      <c r="P1730" t="str">
        <f t="shared" si="866"/>
        <v>Limitacion marcada</v>
      </c>
      <c r="Q1730">
        <v>1</v>
      </c>
      <c r="R1730" t="str">
        <f t="shared" si="867"/>
        <v>Tiene cetoacidosis</v>
      </c>
      <c r="S1730">
        <v>1</v>
      </c>
      <c r="T1730" t="str">
        <f t="shared" si="868"/>
        <v>Tiene Insuficiencia</v>
      </c>
      <c r="U1730">
        <v>1</v>
      </c>
      <c r="V1730" t="str">
        <f t="shared" si="869"/>
        <v>Hipertenso</v>
      </c>
      <c r="W1730">
        <v>2.7</v>
      </c>
      <c r="X1730" t="str">
        <f t="shared" ref="X1730:X1793" si="891">IF(AND(D1730="M",W1730&gt;=0.7,W1730&lt;=1.2),"Normal",IF(AND(D1730="M",W1730&gt;=1.3),"Alto",IF(AND(D1730="F",W1730&gt;=0.5,W1730&lt;=1),"Normal",IF(AND(D1730="F",W1730&gt;1),"Alto",IF(AND(D1730="F",W1730&lt;0.5), "Bajo",IF(AND(D1730="M",W1730&lt;0.7),"Bajo","error"))))))</f>
        <v>Alto</v>
      </c>
      <c r="Y1730">
        <v>119</v>
      </c>
      <c r="Z1730" t="str">
        <f t="shared" ref="Z1730:Z1793" si="892">IF(AND(D1730="F",Y1730&gt;=17,Y1730&lt;=43),"Normal",IF(AND(D1730="F",Y1730&gt;43,Y1730&lt;100),"Elevado",IF(AND(D1730="M",Y1730&gt;=18,Y1730&lt;=55),"Normal",IF(AND(D1730="M",Y1730&gt;55,Y1730&lt;100),"Elevado",IF(AND(D1730="F",Y1730&gt;=100),"Riesgo",IF(AND(D1730="M",Y1730&gt;=100),"Riesgo","Bajo"))))))</f>
        <v>Riesgo</v>
      </c>
      <c r="AA1730">
        <v>26</v>
      </c>
      <c r="AB1730" t="str">
        <f t="shared" si="870"/>
        <v>Dismucion grave</v>
      </c>
      <c r="AC1730">
        <v>554</v>
      </c>
      <c r="AD1730" t="str">
        <f t="shared" si="871"/>
        <v>Proteinuria</v>
      </c>
      <c r="AE1730">
        <v>498</v>
      </c>
      <c r="AF1730" t="str">
        <f t="shared" si="872"/>
        <v>Macroalbuminuria</v>
      </c>
      <c r="AG1730">
        <v>487</v>
      </c>
      <c r="AH1730" t="str">
        <f t="shared" si="873"/>
        <v>Oliguria</v>
      </c>
      <c r="AI1730">
        <v>1</v>
      </c>
      <c r="AJ1730" t="str">
        <f t="shared" si="874"/>
        <v>Diabetico</v>
      </c>
      <c r="AK1730">
        <v>209</v>
      </c>
      <c r="AL1730" t="str">
        <f t="shared" si="875"/>
        <v>Diabetes</v>
      </c>
      <c r="AM1730">
        <v>9.5</v>
      </c>
      <c r="AN1730" t="str">
        <f t="shared" si="876"/>
        <v>Diabetes</v>
      </c>
      <c r="AO1730">
        <v>250</v>
      </c>
      <c r="AP1730" t="str">
        <f t="shared" si="877"/>
        <v>Riesgo</v>
      </c>
      <c r="AQ1730">
        <v>177</v>
      </c>
      <c r="AR1730" t="str">
        <f t="shared" si="878"/>
        <v>Alto</v>
      </c>
      <c r="AS1730">
        <v>34</v>
      </c>
      <c r="AT1730" t="str">
        <f t="shared" si="879"/>
        <v>Bajo</v>
      </c>
      <c r="AU1730">
        <v>211</v>
      </c>
      <c r="AV1730" t="str">
        <f t="shared" si="880"/>
        <v>Alto</v>
      </c>
      <c r="AW1730">
        <v>139</v>
      </c>
      <c r="AX1730" t="str">
        <f t="shared" si="881"/>
        <v>Normal</v>
      </c>
      <c r="AY1730">
        <v>5.9</v>
      </c>
      <c r="AZ1730" t="str">
        <f t="shared" si="882"/>
        <v>Alto</v>
      </c>
      <c r="BA1730">
        <v>9.6</v>
      </c>
      <c r="BB1730" t="str">
        <f t="shared" ref="BB1730:BB1793" si="893">IF(AND(D1730="M",BA1730&gt;=13.5,BA1730&lt;=17.5),"Normal",IF(AND(D1730="M",BA1730&gt;17.5),"Alta",IF(AND(D1730="F",BA1730&gt;=12,BA1730&lt;=15.5),"Normal",IF(AND(D1730="F",BA1730&gt;15.5),"Alta","Baja"))))</f>
        <v>Baja</v>
      </c>
      <c r="BC1730">
        <v>7.7</v>
      </c>
      <c r="BD1730" t="str">
        <f t="shared" si="883"/>
        <v>Bajo</v>
      </c>
      <c r="BE1730">
        <v>6.6</v>
      </c>
      <c r="BF1730" t="str">
        <f t="shared" si="884"/>
        <v>Alto</v>
      </c>
      <c r="BG1730">
        <v>0</v>
      </c>
      <c r="BH1730" t="str">
        <f t="shared" si="885"/>
        <v>No Toma ECA</v>
      </c>
      <c r="BI1730">
        <v>0</v>
      </c>
      <c r="BJ1730" t="str">
        <f t="shared" si="886"/>
        <v>No toma ARB</v>
      </c>
      <c r="BK1730">
        <v>0</v>
      </c>
      <c r="BL1730" t="str">
        <f t="shared" si="887"/>
        <v>No toma diureticos</v>
      </c>
      <c r="BM1730">
        <v>1</v>
      </c>
      <c r="BN1730" t="str">
        <f t="shared" si="888"/>
        <v>Toma estatinas</v>
      </c>
      <c r="BO1730">
        <v>1</v>
      </c>
      <c r="BP1730" t="str">
        <f t="shared" si="889"/>
        <v>Enfermedad renal</v>
      </c>
      <c r="BQ1730">
        <v>0</v>
      </c>
      <c r="BR1730" t="str">
        <f t="shared" si="890"/>
        <v>Sano</v>
      </c>
    </row>
    <row r="1731" spans="1:70" x14ac:dyDescent="0.25">
      <c r="A1731" t="s">
        <v>1731</v>
      </c>
      <c r="B1731">
        <v>84</v>
      </c>
      <c r="C1731" t="str">
        <f t="shared" ref="C1731:C1794" si="894">IF(AND(B1731&gt;=14,B1731&lt;=26),"Joven",IF(AND(B1731&gt;=27,B1731&lt;=59),"Adulto",IF(B1731&gt;=60,"Adulto Mayor","Niño")))</f>
        <v>Adulto Mayor</v>
      </c>
      <c r="D1731" t="s">
        <v>6</v>
      </c>
      <c r="E1731">
        <v>35.6</v>
      </c>
      <c r="F1731" t="str">
        <f t="shared" ref="F1731:F1794" si="895">IF(E1731&lt;18.5,"Bajo peso",IF(AND(E1731&gt;=18.5,E1731&lt;=24.9),"Peso Normal",IF(AND(E1731&gt;=25,E1731&lt;=29.9),"Sobrepeso",IF(AND(E1731&gt;=30,E1731&lt;=34.9),"Obesidad I",IF(AND(E1731&gt;=35,E1731&lt;=39.9),"Obesidad II","Obesidad III")))))</f>
        <v>Obesidad II</v>
      </c>
      <c r="G1731">
        <v>1</v>
      </c>
      <c r="H1731" t="str">
        <f t="shared" ref="H1731:H1794" si="896">IF(G1731=1,"Tiene herencia","No tiene herencia")</f>
        <v>Tiene herencia</v>
      </c>
      <c r="I1731">
        <v>144</v>
      </c>
      <c r="J1731">
        <v>91</v>
      </c>
      <c r="K1731">
        <v>84</v>
      </c>
      <c r="L1731" t="str">
        <f t="shared" ref="L1731:L1794" si="897">IF(AND(K1731&gt;=60,K1731&lt;=100),"Normal",IF(K1731&gt;100,"Taquicardia","Bradicardia"))</f>
        <v>Normal</v>
      </c>
      <c r="M1731">
        <v>27</v>
      </c>
      <c r="N1731" t="str">
        <f t="shared" ref="N1731:N1794" si="898">IF(M1731&gt;=50,"Normal",IF(AND(M1731&gt;=41,M1731&lt;=49),"Intermedia","Reducida"))</f>
        <v>Reducida</v>
      </c>
      <c r="O1731">
        <v>4</v>
      </c>
      <c r="P1731" t="str">
        <f t="shared" ref="P1731:P1794" si="899">IF(O1731=1,"Sin limitaciones",IF(O1731=2,"Ligera limitaciones",IF(O1731=3,"Limitacion marcada","Incapacidad")))</f>
        <v>Incapacidad</v>
      </c>
      <c r="Q1731">
        <v>1</v>
      </c>
      <c r="R1731" t="str">
        <f t="shared" ref="R1731:R1794" si="900">IF(Q1731=1,"Tiene cetoacidosis","No tiene cetoacidosis")</f>
        <v>Tiene cetoacidosis</v>
      </c>
      <c r="S1731">
        <v>0</v>
      </c>
      <c r="T1731" t="str">
        <f t="shared" ref="T1731:T1794" si="901">IF(S1731=1,"Tiene Insuficiencia","No tiene Insuficiencia")</f>
        <v>No tiene Insuficiencia</v>
      </c>
      <c r="U1731">
        <v>1</v>
      </c>
      <c r="V1731" t="str">
        <f t="shared" ref="V1731:V1794" si="902">IF(U1731=1,"Hipertenso","Normotenso")</f>
        <v>Hipertenso</v>
      </c>
      <c r="W1731">
        <v>2.2999999999999998</v>
      </c>
      <c r="X1731" t="str">
        <f t="shared" si="891"/>
        <v>Alto</v>
      </c>
      <c r="Y1731">
        <v>82</v>
      </c>
      <c r="Z1731" t="str">
        <f t="shared" si="892"/>
        <v>Elevado</v>
      </c>
      <c r="AA1731">
        <v>39</v>
      </c>
      <c r="AB1731" t="str">
        <f t="shared" ref="AB1731:AB1794" si="903">IF(AA1731&gt;90,"Normal",IF(AND(AA1731&gt;=60,AA1731&lt;=90),"Funcion disminuida",IF(AND(AA1731&gt;=30,AA1731&lt;=59),"Funcion disminuida moderada",IF(AND(AA1731&gt;=15,AA1731&lt;=29),"Dismucion grave",IF(AA1731&lt;15,"Fallo renal","error")))))</f>
        <v>Funcion disminuida moderada</v>
      </c>
      <c r="AC1731">
        <v>1186</v>
      </c>
      <c r="AD1731" t="str">
        <f t="shared" ref="AD1731:AD1794" si="904">IF(AC1731&lt;30,"Normal",IF(AND(AC1731&lt;=30,AC1731&lt;=300),"Microalbuminuria","Proteinuria"))</f>
        <v>Proteinuria</v>
      </c>
      <c r="AE1731">
        <v>948</v>
      </c>
      <c r="AF1731" t="str">
        <f t="shared" ref="AF1731:AF1794" si="905">IF(AE1731&lt;30,"Normal",IF(AND(AE1731&gt;=30,AE1731&lt;=300),"Microalbuminuria","Macroalbuminuria"))</f>
        <v>Macroalbuminuria</v>
      </c>
      <c r="AG1731">
        <v>462</v>
      </c>
      <c r="AH1731" t="str">
        <f t="shared" ref="AH1731:AH1794" si="906">IF(AND(AG1731&gt;=0,AG1731&lt;=49),"Anuria",IF(AND(AG1731&gt;=50,AG1731&lt;=499),"Oliguria",IF(AND(AG1731&gt;=500,AG1731&lt;=3500),"Poliuria")))</f>
        <v>Oliguria</v>
      </c>
      <c r="AI1731">
        <v>1</v>
      </c>
      <c r="AJ1731" t="str">
        <f t="shared" ref="AJ1731:AJ1794" si="907">IF(AI1731=1,"Diabetico","No Diabetico")</f>
        <v>Diabetico</v>
      </c>
      <c r="AK1731">
        <v>161</v>
      </c>
      <c r="AL1731" t="str">
        <f t="shared" ref="AL1731:AL1794" si="908">IF(AK1731&lt;100,"Normal",IF(AND(AK1731&gt;=100,AK1731&lt;=125),"Prediabetes","Diabetes"))</f>
        <v>Diabetes</v>
      </c>
      <c r="AM1731">
        <v>10.8</v>
      </c>
      <c r="AN1731" t="str">
        <f t="shared" ref="AN1731:AN1794" si="909">IF(AM1731&lt;5.7,"Normal",IF(AND(AM1731&gt;=5.7,AM1731&lt;=6.4),"Prediabetes","Diabetes"))</f>
        <v>Diabetes</v>
      </c>
      <c r="AO1731">
        <v>266</v>
      </c>
      <c r="AP1731" t="str">
        <f t="shared" ref="AP1731:AP1794" si="910">IF(AO1731&lt;200,"Normal",IF(AND(AO1731&gt;=200,AO1731&lt;=239),"Alto","Riesgo"))</f>
        <v>Riesgo</v>
      </c>
      <c r="AQ1731">
        <v>162</v>
      </c>
      <c r="AR1731" t="str">
        <f t="shared" ref="AR1731:AR1794" si="911">IF(AQ1731&lt;100,"Normal",IF(AND(AQ1731&gt;=100,AQ1731&lt;=129),"Casi normal",IF(AND(AQ1731&gt;=130,AQ1731&lt;=159),"Limite alto",IF(AND(AQ1731&gt;=160,AQ1731&lt;=189),"Alto",IF(AQ1731&gt;=190,"Muy alto")))))</f>
        <v>Alto</v>
      </c>
      <c r="AS1731">
        <v>32</v>
      </c>
      <c r="AT1731" t="str">
        <f t="shared" ref="AT1731:AT1794" si="912">IF(AS1731&gt;=60,"Normal","Bajo")</f>
        <v>Bajo</v>
      </c>
      <c r="AU1731">
        <v>320</v>
      </c>
      <c r="AV1731" t="str">
        <f t="shared" ref="AV1731:AV1794" si="913">IF(AU1731&lt;=150,"Normal","Alto")</f>
        <v>Alto</v>
      </c>
      <c r="AW1731">
        <v>135</v>
      </c>
      <c r="AX1731" t="str">
        <f t="shared" ref="AX1731:AX1794" si="914">IF(AND(AW1731&gt;=135,AW1731&lt;=145),"Normal",IF(AW1731&gt;145,"Alto","Bajo"))</f>
        <v>Normal</v>
      </c>
      <c r="AY1731">
        <v>5.6</v>
      </c>
      <c r="AZ1731" t="str">
        <f t="shared" ref="AZ1731:AZ1794" si="915">IF(AND(AY1731&gt;=3.5,AY1731&lt;=5),"Normal",IF(AY1731&gt;5,"Alto","Bajo"))</f>
        <v>Alto</v>
      </c>
      <c r="BA1731">
        <v>8.8000000000000007</v>
      </c>
      <c r="BB1731" t="str">
        <f t="shared" si="893"/>
        <v>Baja</v>
      </c>
      <c r="BC1731">
        <v>7.7</v>
      </c>
      <c r="BD1731" t="str">
        <f t="shared" ref="BD1731:BD1794" si="916">IF(AND(BC1731&gt;=8.5,BC1731&lt;=10.5),"Normal",IF(BC1731&gt;10.5,"Alto","Bajo"))</f>
        <v>Bajo</v>
      </c>
      <c r="BE1731">
        <v>7.3</v>
      </c>
      <c r="BF1731" t="str">
        <f t="shared" ref="BF1731:BF1794" si="917">IF(AND(BE1731&gt;=2.5,BE1731&lt;=4.5),"Normal",IF(BE1731&gt;4.5,"Alto","Bajo"))</f>
        <v>Alto</v>
      </c>
      <c r="BG1731">
        <v>0</v>
      </c>
      <c r="BH1731" t="str">
        <f t="shared" ref="BH1731:BH1794" si="918">IF(BG1731=1,"Toma ECA","No Toma ECA")</f>
        <v>No Toma ECA</v>
      </c>
      <c r="BI1731">
        <v>0</v>
      </c>
      <c r="BJ1731" t="str">
        <f t="shared" ref="BJ1731:BJ1794" si="919">IF(BI1731=1,"Toma ARB","No toma ARB")</f>
        <v>No toma ARB</v>
      </c>
      <c r="BK1731">
        <v>1</v>
      </c>
      <c r="BL1731" t="str">
        <f t="shared" ref="BL1731:BL1794" si="920">IF(BK1731=1,"Toma diureticos","No toma diureticos")</f>
        <v>Toma diureticos</v>
      </c>
      <c r="BM1731">
        <v>1</v>
      </c>
      <c r="BN1731" t="str">
        <f t="shared" ref="BN1731:BN1794" si="921">IF(BM1731=1,"Toma estatinas","No toma estatinas")</f>
        <v>Toma estatinas</v>
      </c>
      <c r="BO1731">
        <v>1</v>
      </c>
      <c r="BP1731" t="str">
        <f t="shared" ref="BP1731:BP1794" si="922">IF(BO1731=1,"Enfermedad renal","Sano")</f>
        <v>Enfermedad renal</v>
      </c>
      <c r="BQ1731">
        <v>1</v>
      </c>
      <c r="BR1731" t="str">
        <f t="shared" ref="BR1731:BR1794" si="923">IF(BQ1731=1,"Enfermedad cardiovascular","Sano")</f>
        <v>Enfermedad cardiovascular</v>
      </c>
    </row>
    <row r="1732" spans="1:70" x14ac:dyDescent="0.25">
      <c r="A1732" t="s">
        <v>1732</v>
      </c>
      <c r="B1732">
        <v>51</v>
      </c>
      <c r="C1732" t="str">
        <f t="shared" si="894"/>
        <v>Adulto</v>
      </c>
      <c r="D1732" t="s">
        <v>1</v>
      </c>
      <c r="E1732">
        <v>30.8</v>
      </c>
      <c r="F1732" t="str">
        <f t="shared" si="895"/>
        <v>Obesidad I</v>
      </c>
      <c r="G1732">
        <v>0</v>
      </c>
      <c r="H1732" t="str">
        <f t="shared" si="896"/>
        <v>No tiene herencia</v>
      </c>
      <c r="I1732">
        <v>183</v>
      </c>
      <c r="J1732">
        <v>104</v>
      </c>
      <c r="K1732">
        <v>80</v>
      </c>
      <c r="L1732" t="str">
        <f t="shared" si="897"/>
        <v>Normal</v>
      </c>
      <c r="M1732">
        <v>38</v>
      </c>
      <c r="N1732" t="str">
        <f t="shared" si="898"/>
        <v>Reducida</v>
      </c>
      <c r="O1732">
        <v>3</v>
      </c>
      <c r="P1732" t="str">
        <f t="shared" si="899"/>
        <v>Limitacion marcada</v>
      </c>
      <c r="Q1732">
        <v>0</v>
      </c>
      <c r="R1732" t="str">
        <f t="shared" si="900"/>
        <v>No tiene cetoacidosis</v>
      </c>
      <c r="S1732">
        <v>0</v>
      </c>
      <c r="T1732" t="str">
        <f t="shared" si="901"/>
        <v>No tiene Insuficiencia</v>
      </c>
      <c r="U1732">
        <v>1</v>
      </c>
      <c r="V1732" t="str">
        <f t="shared" si="902"/>
        <v>Hipertenso</v>
      </c>
      <c r="W1732">
        <v>2.1</v>
      </c>
      <c r="X1732" t="str">
        <f t="shared" si="891"/>
        <v>Alto</v>
      </c>
      <c r="Y1732">
        <v>87</v>
      </c>
      <c r="Z1732" t="str">
        <f t="shared" si="892"/>
        <v>Elevado</v>
      </c>
      <c r="AA1732">
        <v>24</v>
      </c>
      <c r="AB1732" t="str">
        <f t="shared" si="903"/>
        <v>Dismucion grave</v>
      </c>
      <c r="AC1732">
        <v>2587</v>
      </c>
      <c r="AD1732" t="str">
        <f t="shared" si="904"/>
        <v>Proteinuria</v>
      </c>
      <c r="AE1732">
        <v>2069</v>
      </c>
      <c r="AF1732" t="str">
        <f t="shared" si="905"/>
        <v>Macroalbuminuria</v>
      </c>
      <c r="AG1732">
        <v>320</v>
      </c>
      <c r="AH1732" t="str">
        <f t="shared" si="906"/>
        <v>Oliguria</v>
      </c>
      <c r="AI1732">
        <v>0</v>
      </c>
      <c r="AJ1732" t="str">
        <f t="shared" si="907"/>
        <v>No Diabetico</v>
      </c>
      <c r="AK1732">
        <v>192</v>
      </c>
      <c r="AL1732" t="str">
        <f t="shared" si="908"/>
        <v>Diabetes</v>
      </c>
      <c r="AM1732">
        <v>10.1</v>
      </c>
      <c r="AN1732" t="str">
        <f t="shared" si="909"/>
        <v>Diabetes</v>
      </c>
      <c r="AO1732">
        <v>243</v>
      </c>
      <c r="AP1732" t="str">
        <f t="shared" si="910"/>
        <v>Riesgo</v>
      </c>
      <c r="AQ1732">
        <v>163</v>
      </c>
      <c r="AR1732" t="str">
        <f t="shared" si="911"/>
        <v>Alto</v>
      </c>
      <c r="AS1732">
        <v>39</v>
      </c>
      <c r="AT1732" t="str">
        <f t="shared" si="912"/>
        <v>Bajo</v>
      </c>
      <c r="AU1732">
        <v>431</v>
      </c>
      <c r="AV1732" t="str">
        <f t="shared" si="913"/>
        <v>Alto</v>
      </c>
      <c r="AW1732">
        <v>133</v>
      </c>
      <c r="AX1732" t="str">
        <f t="shared" si="914"/>
        <v>Bajo</v>
      </c>
      <c r="AY1732">
        <v>6.1</v>
      </c>
      <c r="AZ1732" t="str">
        <f t="shared" si="915"/>
        <v>Alto</v>
      </c>
      <c r="BA1732">
        <v>9.1999999999999993</v>
      </c>
      <c r="BB1732" t="str">
        <f t="shared" si="893"/>
        <v>Baja</v>
      </c>
      <c r="BC1732">
        <v>7.7</v>
      </c>
      <c r="BD1732" t="str">
        <f t="shared" si="916"/>
        <v>Bajo</v>
      </c>
      <c r="BE1732">
        <v>5</v>
      </c>
      <c r="BF1732" t="str">
        <f t="shared" si="917"/>
        <v>Alto</v>
      </c>
      <c r="BG1732">
        <v>0</v>
      </c>
      <c r="BH1732" t="str">
        <f t="shared" si="918"/>
        <v>No Toma ECA</v>
      </c>
      <c r="BI1732">
        <v>1</v>
      </c>
      <c r="BJ1732" t="str">
        <f t="shared" si="919"/>
        <v>Toma ARB</v>
      </c>
      <c r="BK1732">
        <v>1</v>
      </c>
      <c r="BL1732" t="str">
        <f t="shared" si="920"/>
        <v>Toma diureticos</v>
      </c>
      <c r="BM1732">
        <v>1</v>
      </c>
      <c r="BN1732" t="str">
        <f t="shared" si="921"/>
        <v>Toma estatinas</v>
      </c>
      <c r="BO1732">
        <v>1</v>
      </c>
      <c r="BP1732" t="str">
        <f t="shared" si="922"/>
        <v>Enfermedad renal</v>
      </c>
      <c r="BQ1732">
        <v>0</v>
      </c>
      <c r="BR1732" t="str">
        <f t="shared" si="923"/>
        <v>Sano</v>
      </c>
    </row>
    <row r="1733" spans="1:70" x14ac:dyDescent="0.25">
      <c r="A1733" t="s">
        <v>1733</v>
      </c>
      <c r="B1733">
        <v>49</v>
      </c>
      <c r="C1733" t="str">
        <f t="shared" si="894"/>
        <v>Adulto</v>
      </c>
      <c r="D1733" t="s">
        <v>6</v>
      </c>
      <c r="E1733">
        <v>27.7</v>
      </c>
      <c r="F1733" t="str">
        <f t="shared" si="895"/>
        <v>Sobrepeso</v>
      </c>
      <c r="G1733">
        <v>0</v>
      </c>
      <c r="H1733" t="str">
        <f t="shared" si="896"/>
        <v>No tiene herencia</v>
      </c>
      <c r="I1733">
        <v>110</v>
      </c>
      <c r="J1733">
        <v>77</v>
      </c>
      <c r="K1733">
        <v>77</v>
      </c>
      <c r="L1733" t="str">
        <f t="shared" si="897"/>
        <v>Normal</v>
      </c>
      <c r="M1733">
        <v>63</v>
      </c>
      <c r="N1733" t="str">
        <f t="shared" si="898"/>
        <v>Normal</v>
      </c>
      <c r="O1733">
        <v>2</v>
      </c>
      <c r="P1733" t="str">
        <f t="shared" si="899"/>
        <v>Ligera limitaciones</v>
      </c>
      <c r="Q1733">
        <v>0</v>
      </c>
      <c r="R1733" t="str">
        <f t="shared" si="900"/>
        <v>No tiene cetoacidosis</v>
      </c>
      <c r="S1733">
        <v>0</v>
      </c>
      <c r="T1733" t="str">
        <f t="shared" si="901"/>
        <v>No tiene Insuficiencia</v>
      </c>
      <c r="U1733">
        <v>1</v>
      </c>
      <c r="V1733" t="str">
        <f t="shared" si="902"/>
        <v>Hipertenso</v>
      </c>
      <c r="W1733">
        <v>1.2</v>
      </c>
      <c r="X1733" t="str">
        <f t="shared" si="891"/>
        <v>Alto</v>
      </c>
      <c r="Y1733">
        <v>40</v>
      </c>
      <c r="Z1733" t="str">
        <f t="shared" si="892"/>
        <v>Normal</v>
      </c>
      <c r="AA1733">
        <v>101</v>
      </c>
      <c r="AB1733" t="str">
        <f t="shared" si="903"/>
        <v>Normal</v>
      </c>
      <c r="AC1733">
        <v>11</v>
      </c>
      <c r="AD1733" t="str">
        <f t="shared" si="904"/>
        <v>Normal</v>
      </c>
      <c r="AE1733">
        <v>7</v>
      </c>
      <c r="AF1733" t="str">
        <f t="shared" si="905"/>
        <v>Normal</v>
      </c>
      <c r="AG1733">
        <v>2409</v>
      </c>
      <c r="AH1733" t="str">
        <f t="shared" si="906"/>
        <v>Poliuria</v>
      </c>
      <c r="AI1733">
        <v>0</v>
      </c>
      <c r="AJ1733" t="str">
        <f t="shared" si="907"/>
        <v>No Diabetico</v>
      </c>
      <c r="AK1733">
        <v>95</v>
      </c>
      <c r="AL1733" t="str">
        <f t="shared" si="908"/>
        <v>Normal</v>
      </c>
      <c r="AM1733">
        <v>5.8</v>
      </c>
      <c r="AN1733" t="str">
        <f t="shared" si="909"/>
        <v>Prediabetes</v>
      </c>
      <c r="AO1733">
        <v>160</v>
      </c>
      <c r="AP1733" t="str">
        <f t="shared" si="910"/>
        <v>Normal</v>
      </c>
      <c r="AQ1733">
        <v>98</v>
      </c>
      <c r="AR1733" t="str">
        <f t="shared" si="911"/>
        <v>Normal</v>
      </c>
      <c r="AS1733">
        <v>70</v>
      </c>
      <c r="AT1733" t="str">
        <f t="shared" si="912"/>
        <v>Normal</v>
      </c>
      <c r="AU1733">
        <v>142</v>
      </c>
      <c r="AV1733" t="str">
        <f t="shared" si="913"/>
        <v>Normal</v>
      </c>
      <c r="AW1733">
        <v>140</v>
      </c>
      <c r="AX1733" t="str">
        <f t="shared" si="914"/>
        <v>Normal</v>
      </c>
      <c r="AY1733">
        <v>4.5</v>
      </c>
      <c r="AZ1733" t="str">
        <f t="shared" si="915"/>
        <v>Normal</v>
      </c>
      <c r="BA1733">
        <v>15.4</v>
      </c>
      <c r="BB1733" t="str">
        <f t="shared" si="893"/>
        <v>Normal</v>
      </c>
      <c r="BC1733">
        <v>10.3</v>
      </c>
      <c r="BD1733" t="str">
        <f t="shared" si="916"/>
        <v>Normal</v>
      </c>
      <c r="BE1733">
        <v>2.7</v>
      </c>
      <c r="BF1733" t="str">
        <f t="shared" si="917"/>
        <v>Normal</v>
      </c>
      <c r="BG1733">
        <v>1</v>
      </c>
      <c r="BH1733" t="str">
        <f t="shared" si="918"/>
        <v>Toma ECA</v>
      </c>
      <c r="BI1733">
        <v>1</v>
      </c>
      <c r="BJ1733" t="str">
        <f t="shared" si="919"/>
        <v>Toma ARB</v>
      </c>
      <c r="BK1733">
        <v>0</v>
      </c>
      <c r="BL1733" t="str">
        <f t="shared" si="920"/>
        <v>No toma diureticos</v>
      </c>
      <c r="BM1733">
        <v>0</v>
      </c>
      <c r="BN1733" t="str">
        <f t="shared" si="921"/>
        <v>No toma estatinas</v>
      </c>
      <c r="BO1733">
        <v>0</v>
      </c>
      <c r="BP1733" t="str">
        <f t="shared" si="922"/>
        <v>Sano</v>
      </c>
      <c r="BQ1733">
        <v>1</v>
      </c>
      <c r="BR1733" t="str">
        <f t="shared" si="923"/>
        <v>Enfermedad cardiovascular</v>
      </c>
    </row>
    <row r="1734" spans="1:70" x14ac:dyDescent="0.25">
      <c r="A1734" t="s">
        <v>1734</v>
      </c>
      <c r="B1734">
        <v>65</v>
      </c>
      <c r="C1734" t="str">
        <f t="shared" si="894"/>
        <v>Adulto Mayor</v>
      </c>
      <c r="D1734" t="s">
        <v>1</v>
      </c>
      <c r="E1734">
        <v>33.799999999999997</v>
      </c>
      <c r="F1734" t="str">
        <f t="shared" si="895"/>
        <v>Obesidad I</v>
      </c>
      <c r="G1734">
        <v>0</v>
      </c>
      <c r="H1734" t="str">
        <f t="shared" si="896"/>
        <v>No tiene herencia</v>
      </c>
      <c r="I1734">
        <v>165</v>
      </c>
      <c r="J1734">
        <v>98</v>
      </c>
      <c r="K1734">
        <v>88</v>
      </c>
      <c r="L1734" t="str">
        <f t="shared" si="897"/>
        <v>Normal</v>
      </c>
      <c r="M1734">
        <v>26</v>
      </c>
      <c r="N1734" t="str">
        <f t="shared" si="898"/>
        <v>Reducida</v>
      </c>
      <c r="O1734">
        <v>3</v>
      </c>
      <c r="P1734" t="str">
        <f t="shared" si="899"/>
        <v>Limitacion marcada</v>
      </c>
      <c r="Q1734">
        <v>0</v>
      </c>
      <c r="R1734" t="str">
        <f t="shared" si="900"/>
        <v>No tiene cetoacidosis</v>
      </c>
      <c r="S1734">
        <v>0</v>
      </c>
      <c r="T1734" t="str">
        <f t="shared" si="901"/>
        <v>No tiene Insuficiencia</v>
      </c>
      <c r="U1734">
        <v>1</v>
      </c>
      <c r="V1734" t="str">
        <f t="shared" si="902"/>
        <v>Hipertenso</v>
      </c>
      <c r="W1734">
        <v>1.7</v>
      </c>
      <c r="X1734" t="str">
        <f t="shared" si="891"/>
        <v>Alto</v>
      </c>
      <c r="Y1734">
        <v>45</v>
      </c>
      <c r="Z1734" t="str">
        <f t="shared" si="892"/>
        <v>Normal</v>
      </c>
      <c r="AA1734">
        <v>41</v>
      </c>
      <c r="AB1734" t="str">
        <f t="shared" si="903"/>
        <v>Funcion disminuida moderada</v>
      </c>
      <c r="AC1734">
        <v>2929</v>
      </c>
      <c r="AD1734" t="str">
        <f t="shared" si="904"/>
        <v>Proteinuria</v>
      </c>
      <c r="AE1734">
        <v>2343</v>
      </c>
      <c r="AF1734" t="str">
        <f t="shared" si="905"/>
        <v>Macroalbuminuria</v>
      </c>
      <c r="AG1734">
        <v>758</v>
      </c>
      <c r="AH1734" t="str">
        <f t="shared" si="906"/>
        <v>Poliuria</v>
      </c>
      <c r="AI1734">
        <v>1</v>
      </c>
      <c r="AJ1734" t="str">
        <f t="shared" si="907"/>
        <v>Diabetico</v>
      </c>
      <c r="AK1734">
        <v>133</v>
      </c>
      <c r="AL1734" t="str">
        <f t="shared" si="908"/>
        <v>Diabetes</v>
      </c>
      <c r="AM1734">
        <v>9</v>
      </c>
      <c r="AN1734" t="str">
        <f t="shared" si="909"/>
        <v>Diabetes</v>
      </c>
      <c r="AO1734">
        <v>270</v>
      </c>
      <c r="AP1734" t="str">
        <f t="shared" si="910"/>
        <v>Riesgo</v>
      </c>
      <c r="AQ1734">
        <v>148</v>
      </c>
      <c r="AR1734" t="str">
        <f t="shared" si="911"/>
        <v>Limite alto</v>
      </c>
      <c r="AS1734">
        <v>30</v>
      </c>
      <c r="AT1734" t="str">
        <f t="shared" si="912"/>
        <v>Bajo</v>
      </c>
      <c r="AU1734">
        <v>253</v>
      </c>
      <c r="AV1734" t="str">
        <f t="shared" si="913"/>
        <v>Alto</v>
      </c>
      <c r="AW1734">
        <v>130</v>
      </c>
      <c r="AX1734" t="str">
        <f t="shared" si="914"/>
        <v>Bajo</v>
      </c>
      <c r="AY1734">
        <v>6.7</v>
      </c>
      <c r="AZ1734" t="str">
        <f t="shared" si="915"/>
        <v>Alto</v>
      </c>
      <c r="BA1734">
        <v>9.8000000000000007</v>
      </c>
      <c r="BB1734" t="str">
        <f t="shared" si="893"/>
        <v>Baja</v>
      </c>
      <c r="BC1734">
        <v>7.8</v>
      </c>
      <c r="BD1734" t="str">
        <f t="shared" si="916"/>
        <v>Bajo</v>
      </c>
      <c r="BE1734">
        <v>7</v>
      </c>
      <c r="BF1734" t="str">
        <f t="shared" si="917"/>
        <v>Alto</v>
      </c>
      <c r="BG1734">
        <v>0</v>
      </c>
      <c r="BH1734" t="str">
        <f t="shared" si="918"/>
        <v>No Toma ECA</v>
      </c>
      <c r="BI1734">
        <v>0</v>
      </c>
      <c r="BJ1734" t="str">
        <f t="shared" si="919"/>
        <v>No toma ARB</v>
      </c>
      <c r="BK1734">
        <v>1</v>
      </c>
      <c r="BL1734" t="str">
        <f t="shared" si="920"/>
        <v>Toma diureticos</v>
      </c>
      <c r="BM1734">
        <v>1</v>
      </c>
      <c r="BN1734" t="str">
        <f t="shared" si="921"/>
        <v>Toma estatinas</v>
      </c>
      <c r="BO1734">
        <v>1</v>
      </c>
      <c r="BP1734" t="str">
        <f t="shared" si="922"/>
        <v>Enfermedad renal</v>
      </c>
      <c r="BQ1734">
        <v>0</v>
      </c>
      <c r="BR1734" t="str">
        <f t="shared" si="923"/>
        <v>Sano</v>
      </c>
    </row>
    <row r="1735" spans="1:70" x14ac:dyDescent="0.25">
      <c r="A1735" t="s">
        <v>1735</v>
      </c>
      <c r="B1735">
        <v>69</v>
      </c>
      <c r="C1735" t="str">
        <f t="shared" si="894"/>
        <v>Adulto Mayor</v>
      </c>
      <c r="D1735" t="s">
        <v>1</v>
      </c>
      <c r="E1735">
        <v>27.6</v>
      </c>
      <c r="F1735" t="str">
        <f t="shared" si="895"/>
        <v>Sobrepeso</v>
      </c>
      <c r="G1735">
        <v>0</v>
      </c>
      <c r="H1735" t="str">
        <f t="shared" si="896"/>
        <v>No tiene herencia</v>
      </c>
      <c r="I1735">
        <v>162</v>
      </c>
      <c r="J1735">
        <v>90</v>
      </c>
      <c r="K1735">
        <v>100</v>
      </c>
      <c r="L1735" t="str">
        <f t="shared" si="897"/>
        <v>Normal</v>
      </c>
      <c r="M1735">
        <v>36</v>
      </c>
      <c r="N1735" t="str">
        <f t="shared" si="898"/>
        <v>Reducida</v>
      </c>
      <c r="O1735">
        <v>3</v>
      </c>
      <c r="P1735" t="str">
        <f t="shared" si="899"/>
        <v>Limitacion marcada</v>
      </c>
      <c r="Q1735">
        <v>1</v>
      </c>
      <c r="R1735" t="str">
        <f t="shared" si="900"/>
        <v>Tiene cetoacidosis</v>
      </c>
      <c r="S1735">
        <v>1</v>
      </c>
      <c r="T1735" t="str">
        <f t="shared" si="901"/>
        <v>Tiene Insuficiencia</v>
      </c>
      <c r="U1735">
        <v>1</v>
      </c>
      <c r="V1735" t="str">
        <f t="shared" si="902"/>
        <v>Hipertenso</v>
      </c>
      <c r="W1735">
        <v>4.4000000000000004</v>
      </c>
      <c r="X1735" t="str">
        <f t="shared" si="891"/>
        <v>Alto</v>
      </c>
      <c r="Y1735">
        <v>117</v>
      </c>
      <c r="Z1735" t="str">
        <f t="shared" si="892"/>
        <v>Riesgo</v>
      </c>
      <c r="AA1735">
        <v>37</v>
      </c>
      <c r="AB1735" t="str">
        <f t="shared" si="903"/>
        <v>Funcion disminuida moderada</v>
      </c>
      <c r="AC1735">
        <v>769</v>
      </c>
      <c r="AD1735" t="str">
        <f t="shared" si="904"/>
        <v>Proteinuria</v>
      </c>
      <c r="AE1735">
        <v>615</v>
      </c>
      <c r="AF1735" t="str">
        <f t="shared" si="905"/>
        <v>Macroalbuminuria</v>
      </c>
      <c r="AG1735">
        <v>814</v>
      </c>
      <c r="AH1735" t="str">
        <f t="shared" si="906"/>
        <v>Poliuria</v>
      </c>
      <c r="AI1735">
        <v>1</v>
      </c>
      <c r="AJ1735" t="str">
        <f t="shared" si="907"/>
        <v>Diabetico</v>
      </c>
      <c r="AK1735">
        <v>141</v>
      </c>
      <c r="AL1735" t="str">
        <f t="shared" si="908"/>
        <v>Diabetes</v>
      </c>
      <c r="AM1735">
        <v>9.1</v>
      </c>
      <c r="AN1735" t="str">
        <f t="shared" si="909"/>
        <v>Diabetes</v>
      </c>
      <c r="AO1735">
        <v>231</v>
      </c>
      <c r="AP1735" t="str">
        <f t="shared" si="910"/>
        <v>Alto</v>
      </c>
      <c r="AQ1735">
        <v>136</v>
      </c>
      <c r="AR1735" t="str">
        <f t="shared" si="911"/>
        <v>Limite alto</v>
      </c>
      <c r="AS1735">
        <v>29</v>
      </c>
      <c r="AT1735" t="str">
        <f t="shared" si="912"/>
        <v>Bajo</v>
      </c>
      <c r="AU1735">
        <v>247</v>
      </c>
      <c r="AV1735" t="str">
        <f t="shared" si="913"/>
        <v>Alto</v>
      </c>
      <c r="AW1735">
        <v>125</v>
      </c>
      <c r="AX1735" t="str">
        <f t="shared" si="914"/>
        <v>Bajo</v>
      </c>
      <c r="AY1735">
        <v>5.2</v>
      </c>
      <c r="AZ1735" t="str">
        <f t="shared" si="915"/>
        <v>Alto</v>
      </c>
      <c r="BA1735">
        <v>8.3000000000000007</v>
      </c>
      <c r="BB1735" t="str">
        <f t="shared" si="893"/>
        <v>Baja</v>
      </c>
      <c r="BC1735">
        <v>8.1</v>
      </c>
      <c r="BD1735" t="str">
        <f t="shared" si="916"/>
        <v>Bajo</v>
      </c>
      <c r="BE1735">
        <v>6.1</v>
      </c>
      <c r="BF1735" t="str">
        <f t="shared" si="917"/>
        <v>Alto</v>
      </c>
      <c r="BG1735">
        <v>1</v>
      </c>
      <c r="BH1735" t="str">
        <f t="shared" si="918"/>
        <v>Toma ECA</v>
      </c>
      <c r="BI1735">
        <v>0</v>
      </c>
      <c r="BJ1735" t="str">
        <f t="shared" si="919"/>
        <v>No toma ARB</v>
      </c>
      <c r="BK1735">
        <v>1</v>
      </c>
      <c r="BL1735" t="str">
        <f t="shared" si="920"/>
        <v>Toma diureticos</v>
      </c>
      <c r="BM1735">
        <v>1</v>
      </c>
      <c r="BN1735" t="str">
        <f t="shared" si="921"/>
        <v>Toma estatinas</v>
      </c>
      <c r="BO1735">
        <v>1</v>
      </c>
      <c r="BP1735" t="str">
        <f t="shared" si="922"/>
        <v>Enfermedad renal</v>
      </c>
      <c r="BQ1735">
        <v>0</v>
      </c>
      <c r="BR1735" t="str">
        <f t="shared" si="923"/>
        <v>Sano</v>
      </c>
    </row>
    <row r="1736" spans="1:70" x14ac:dyDescent="0.25">
      <c r="A1736" t="s">
        <v>1736</v>
      </c>
      <c r="B1736">
        <v>34</v>
      </c>
      <c r="C1736" t="str">
        <f t="shared" si="894"/>
        <v>Adulto</v>
      </c>
      <c r="D1736" t="s">
        <v>6</v>
      </c>
      <c r="E1736">
        <v>28.4</v>
      </c>
      <c r="F1736" t="str">
        <f t="shared" si="895"/>
        <v>Sobrepeso</v>
      </c>
      <c r="G1736">
        <v>1</v>
      </c>
      <c r="H1736" t="str">
        <f t="shared" si="896"/>
        <v>Tiene herencia</v>
      </c>
      <c r="I1736">
        <v>109</v>
      </c>
      <c r="J1736">
        <v>74</v>
      </c>
      <c r="K1736">
        <v>76</v>
      </c>
      <c r="L1736" t="str">
        <f t="shared" si="897"/>
        <v>Normal</v>
      </c>
      <c r="M1736">
        <v>56</v>
      </c>
      <c r="N1736" t="str">
        <f t="shared" si="898"/>
        <v>Normal</v>
      </c>
      <c r="O1736">
        <v>2</v>
      </c>
      <c r="P1736" t="str">
        <f t="shared" si="899"/>
        <v>Ligera limitaciones</v>
      </c>
      <c r="Q1736">
        <v>0</v>
      </c>
      <c r="R1736" t="str">
        <f t="shared" si="900"/>
        <v>No tiene cetoacidosis</v>
      </c>
      <c r="S1736">
        <v>0</v>
      </c>
      <c r="T1736" t="str">
        <f t="shared" si="901"/>
        <v>No tiene Insuficiencia</v>
      </c>
      <c r="U1736">
        <v>1</v>
      </c>
      <c r="V1736" t="str">
        <f t="shared" si="902"/>
        <v>Hipertenso</v>
      </c>
      <c r="W1736">
        <v>0.7</v>
      </c>
      <c r="X1736" t="str">
        <f t="shared" si="891"/>
        <v>Normal</v>
      </c>
      <c r="Y1736">
        <v>15</v>
      </c>
      <c r="Z1736" t="str">
        <f t="shared" si="892"/>
        <v>Bajo</v>
      </c>
      <c r="AA1736">
        <v>103</v>
      </c>
      <c r="AB1736" t="str">
        <f t="shared" si="903"/>
        <v>Normal</v>
      </c>
      <c r="AC1736">
        <v>29</v>
      </c>
      <c r="AD1736" t="str">
        <f t="shared" si="904"/>
        <v>Normal</v>
      </c>
      <c r="AE1736">
        <v>23</v>
      </c>
      <c r="AF1736" t="str">
        <f t="shared" si="905"/>
        <v>Normal</v>
      </c>
      <c r="AG1736">
        <v>1207</v>
      </c>
      <c r="AH1736" t="str">
        <f t="shared" si="906"/>
        <v>Poliuria</v>
      </c>
      <c r="AI1736">
        <v>0</v>
      </c>
      <c r="AJ1736" t="str">
        <f t="shared" si="907"/>
        <v>No Diabetico</v>
      </c>
      <c r="AK1736">
        <v>98</v>
      </c>
      <c r="AL1736" t="str">
        <f t="shared" si="908"/>
        <v>Normal</v>
      </c>
      <c r="AM1736">
        <v>6.3</v>
      </c>
      <c r="AN1736" t="str">
        <f t="shared" si="909"/>
        <v>Prediabetes</v>
      </c>
      <c r="AO1736">
        <v>185</v>
      </c>
      <c r="AP1736" t="str">
        <f t="shared" si="910"/>
        <v>Normal</v>
      </c>
      <c r="AQ1736">
        <v>114</v>
      </c>
      <c r="AR1736" t="str">
        <f t="shared" si="911"/>
        <v>Casi normal</v>
      </c>
      <c r="AS1736">
        <v>47</v>
      </c>
      <c r="AT1736" t="str">
        <f t="shared" si="912"/>
        <v>Bajo</v>
      </c>
      <c r="AU1736">
        <v>102</v>
      </c>
      <c r="AV1736" t="str">
        <f t="shared" si="913"/>
        <v>Normal</v>
      </c>
      <c r="AW1736">
        <v>143</v>
      </c>
      <c r="AX1736" t="str">
        <f t="shared" si="914"/>
        <v>Normal</v>
      </c>
      <c r="AY1736">
        <v>3.5</v>
      </c>
      <c r="AZ1736" t="str">
        <f t="shared" si="915"/>
        <v>Normal</v>
      </c>
      <c r="BA1736">
        <v>15.5</v>
      </c>
      <c r="BB1736" t="str">
        <f t="shared" si="893"/>
        <v>Normal</v>
      </c>
      <c r="BC1736">
        <v>9.6</v>
      </c>
      <c r="BD1736" t="str">
        <f t="shared" si="916"/>
        <v>Normal</v>
      </c>
      <c r="BE1736">
        <v>3</v>
      </c>
      <c r="BF1736" t="str">
        <f t="shared" si="917"/>
        <v>Normal</v>
      </c>
      <c r="BG1736">
        <v>1</v>
      </c>
      <c r="BH1736" t="str">
        <f t="shared" si="918"/>
        <v>Toma ECA</v>
      </c>
      <c r="BI1736">
        <v>1</v>
      </c>
      <c r="BJ1736" t="str">
        <f t="shared" si="919"/>
        <v>Toma ARB</v>
      </c>
      <c r="BK1736">
        <v>0</v>
      </c>
      <c r="BL1736" t="str">
        <f t="shared" si="920"/>
        <v>No toma diureticos</v>
      </c>
      <c r="BM1736">
        <v>1</v>
      </c>
      <c r="BN1736" t="str">
        <f t="shared" si="921"/>
        <v>Toma estatinas</v>
      </c>
      <c r="BO1736">
        <v>0</v>
      </c>
      <c r="BP1736" t="str">
        <f t="shared" si="922"/>
        <v>Sano</v>
      </c>
      <c r="BQ1736">
        <v>1</v>
      </c>
      <c r="BR1736" t="str">
        <f t="shared" si="923"/>
        <v>Enfermedad cardiovascular</v>
      </c>
    </row>
    <row r="1737" spans="1:70" x14ac:dyDescent="0.25">
      <c r="A1737" t="s">
        <v>1737</v>
      </c>
      <c r="B1737">
        <v>83</v>
      </c>
      <c r="C1737" t="str">
        <f t="shared" si="894"/>
        <v>Adulto Mayor</v>
      </c>
      <c r="D1737" t="s">
        <v>1</v>
      </c>
      <c r="E1737">
        <v>26.8</v>
      </c>
      <c r="F1737" t="str">
        <f t="shared" si="895"/>
        <v>Sobrepeso</v>
      </c>
      <c r="G1737">
        <v>1</v>
      </c>
      <c r="H1737" t="str">
        <f t="shared" si="896"/>
        <v>Tiene herencia</v>
      </c>
      <c r="I1737">
        <v>155</v>
      </c>
      <c r="J1737">
        <v>106</v>
      </c>
      <c r="K1737">
        <v>75</v>
      </c>
      <c r="L1737" t="str">
        <f t="shared" si="897"/>
        <v>Normal</v>
      </c>
      <c r="M1737">
        <v>45</v>
      </c>
      <c r="N1737" t="str">
        <f t="shared" si="898"/>
        <v>Intermedia</v>
      </c>
      <c r="O1737">
        <v>4</v>
      </c>
      <c r="P1737" t="str">
        <f t="shared" si="899"/>
        <v>Incapacidad</v>
      </c>
      <c r="Q1737">
        <v>0</v>
      </c>
      <c r="R1737" t="str">
        <f t="shared" si="900"/>
        <v>No tiene cetoacidosis</v>
      </c>
      <c r="S1737">
        <v>0</v>
      </c>
      <c r="T1737" t="str">
        <f t="shared" si="901"/>
        <v>No tiene Insuficiencia</v>
      </c>
      <c r="U1737">
        <v>1</v>
      </c>
      <c r="V1737" t="str">
        <f t="shared" si="902"/>
        <v>Hipertenso</v>
      </c>
      <c r="W1737">
        <v>3.1</v>
      </c>
      <c r="X1737" t="str">
        <f t="shared" si="891"/>
        <v>Alto</v>
      </c>
      <c r="Y1737">
        <v>64</v>
      </c>
      <c r="Z1737" t="str">
        <f t="shared" si="892"/>
        <v>Elevado</v>
      </c>
      <c r="AA1737">
        <v>40</v>
      </c>
      <c r="AB1737" t="str">
        <f t="shared" si="903"/>
        <v>Funcion disminuida moderada</v>
      </c>
      <c r="AC1737">
        <v>699</v>
      </c>
      <c r="AD1737" t="str">
        <f t="shared" si="904"/>
        <v>Proteinuria</v>
      </c>
      <c r="AE1737">
        <v>629</v>
      </c>
      <c r="AF1737" t="str">
        <f t="shared" si="905"/>
        <v>Macroalbuminuria</v>
      </c>
      <c r="AG1737">
        <v>761</v>
      </c>
      <c r="AH1737" t="str">
        <f t="shared" si="906"/>
        <v>Poliuria</v>
      </c>
      <c r="AI1737">
        <v>1</v>
      </c>
      <c r="AJ1737" t="str">
        <f t="shared" si="907"/>
        <v>Diabetico</v>
      </c>
      <c r="AK1737">
        <v>151</v>
      </c>
      <c r="AL1737" t="str">
        <f t="shared" si="908"/>
        <v>Diabetes</v>
      </c>
      <c r="AM1737">
        <v>7.9</v>
      </c>
      <c r="AN1737" t="str">
        <f t="shared" si="909"/>
        <v>Diabetes</v>
      </c>
      <c r="AO1737">
        <v>252</v>
      </c>
      <c r="AP1737" t="str">
        <f t="shared" si="910"/>
        <v>Riesgo</v>
      </c>
      <c r="AQ1737">
        <v>131</v>
      </c>
      <c r="AR1737" t="str">
        <f t="shared" si="911"/>
        <v>Limite alto</v>
      </c>
      <c r="AS1737">
        <v>37</v>
      </c>
      <c r="AT1737" t="str">
        <f t="shared" si="912"/>
        <v>Bajo</v>
      </c>
      <c r="AU1737">
        <v>424</v>
      </c>
      <c r="AV1737" t="str">
        <f t="shared" si="913"/>
        <v>Alto</v>
      </c>
      <c r="AW1737">
        <v>128</v>
      </c>
      <c r="AX1737" t="str">
        <f t="shared" si="914"/>
        <v>Bajo</v>
      </c>
      <c r="AY1737">
        <v>5.6</v>
      </c>
      <c r="AZ1737" t="str">
        <f t="shared" si="915"/>
        <v>Alto</v>
      </c>
      <c r="BA1737">
        <v>10</v>
      </c>
      <c r="BB1737" t="str">
        <f t="shared" si="893"/>
        <v>Baja</v>
      </c>
      <c r="BC1737">
        <v>7.7</v>
      </c>
      <c r="BD1737" t="str">
        <f t="shared" si="916"/>
        <v>Bajo</v>
      </c>
      <c r="BE1737">
        <v>5.5</v>
      </c>
      <c r="BF1737" t="str">
        <f t="shared" si="917"/>
        <v>Alto</v>
      </c>
      <c r="BG1737">
        <v>1</v>
      </c>
      <c r="BH1737" t="str">
        <f t="shared" si="918"/>
        <v>Toma ECA</v>
      </c>
      <c r="BI1737">
        <v>1</v>
      </c>
      <c r="BJ1737" t="str">
        <f t="shared" si="919"/>
        <v>Toma ARB</v>
      </c>
      <c r="BK1737">
        <v>0</v>
      </c>
      <c r="BL1737" t="str">
        <f t="shared" si="920"/>
        <v>No toma diureticos</v>
      </c>
      <c r="BM1737">
        <v>0</v>
      </c>
      <c r="BN1737" t="str">
        <f t="shared" si="921"/>
        <v>No toma estatinas</v>
      </c>
      <c r="BO1737">
        <v>1</v>
      </c>
      <c r="BP1737" t="str">
        <f t="shared" si="922"/>
        <v>Enfermedad renal</v>
      </c>
      <c r="BQ1737">
        <v>1</v>
      </c>
      <c r="BR1737" t="str">
        <f t="shared" si="923"/>
        <v>Enfermedad cardiovascular</v>
      </c>
    </row>
    <row r="1738" spans="1:70" x14ac:dyDescent="0.25">
      <c r="A1738" t="s">
        <v>1738</v>
      </c>
      <c r="B1738">
        <v>48</v>
      </c>
      <c r="C1738" t="str">
        <f t="shared" si="894"/>
        <v>Adulto</v>
      </c>
      <c r="D1738" t="s">
        <v>1</v>
      </c>
      <c r="E1738">
        <v>29.2</v>
      </c>
      <c r="F1738" t="str">
        <f t="shared" si="895"/>
        <v>Sobrepeso</v>
      </c>
      <c r="G1738">
        <v>0</v>
      </c>
      <c r="H1738" t="str">
        <f t="shared" si="896"/>
        <v>No tiene herencia</v>
      </c>
      <c r="I1738">
        <v>125</v>
      </c>
      <c r="J1738">
        <v>85</v>
      </c>
      <c r="K1738">
        <v>60</v>
      </c>
      <c r="L1738" t="str">
        <f t="shared" si="897"/>
        <v>Normal</v>
      </c>
      <c r="M1738">
        <v>59</v>
      </c>
      <c r="N1738" t="str">
        <f t="shared" si="898"/>
        <v>Normal</v>
      </c>
      <c r="O1738">
        <v>2</v>
      </c>
      <c r="P1738" t="str">
        <f t="shared" si="899"/>
        <v>Ligera limitaciones</v>
      </c>
      <c r="Q1738">
        <v>0</v>
      </c>
      <c r="R1738" t="str">
        <f t="shared" si="900"/>
        <v>No tiene cetoacidosis</v>
      </c>
      <c r="S1738">
        <v>0</v>
      </c>
      <c r="T1738" t="str">
        <f t="shared" si="901"/>
        <v>No tiene Insuficiencia</v>
      </c>
      <c r="U1738">
        <v>0</v>
      </c>
      <c r="V1738" t="str">
        <f t="shared" si="902"/>
        <v>Normotenso</v>
      </c>
      <c r="W1738">
        <v>1.1000000000000001</v>
      </c>
      <c r="X1738" t="str">
        <f t="shared" si="891"/>
        <v>Normal</v>
      </c>
      <c r="Y1738">
        <v>17</v>
      </c>
      <c r="Z1738" t="str">
        <f t="shared" si="892"/>
        <v>Bajo</v>
      </c>
      <c r="AA1738">
        <v>87</v>
      </c>
      <c r="AB1738" t="str">
        <f t="shared" si="903"/>
        <v>Funcion disminuida</v>
      </c>
      <c r="AC1738">
        <v>16</v>
      </c>
      <c r="AD1738" t="str">
        <f t="shared" si="904"/>
        <v>Normal</v>
      </c>
      <c r="AE1738">
        <v>12</v>
      </c>
      <c r="AF1738" t="str">
        <f t="shared" si="905"/>
        <v>Normal</v>
      </c>
      <c r="AG1738">
        <v>1569</v>
      </c>
      <c r="AH1738" t="str">
        <f t="shared" si="906"/>
        <v>Poliuria</v>
      </c>
      <c r="AI1738">
        <v>1</v>
      </c>
      <c r="AJ1738" t="str">
        <f t="shared" si="907"/>
        <v>Diabetico</v>
      </c>
      <c r="AK1738">
        <v>95</v>
      </c>
      <c r="AL1738" t="str">
        <f t="shared" si="908"/>
        <v>Normal</v>
      </c>
      <c r="AM1738">
        <v>5.6</v>
      </c>
      <c r="AN1738" t="str">
        <f t="shared" si="909"/>
        <v>Normal</v>
      </c>
      <c r="AO1738">
        <v>184</v>
      </c>
      <c r="AP1738" t="str">
        <f t="shared" si="910"/>
        <v>Normal</v>
      </c>
      <c r="AQ1738">
        <v>107</v>
      </c>
      <c r="AR1738" t="str">
        <f t="shared" si="911"/>
        <v>Casi normal</v>
      </c>
      <c r="AS1738">
        <v>46</v>
      </c>
      <c r="AT1738" t="str">
        <f t="shared" si="912"/>
        <v>Bajo</v>
      </c>
      <c r="AU1738">
        <v>165</v>
      </c>
      <c r="AV1738" t="str">
        <f t="shared" si="913"/>
        <v>Alto</v>
      </c>
      <c r="AW1738">
        <v>145</v>
      </c>
      <c r="AX1738" t="str">
        <f t="shared" si="914"/>
        <v>Normal</v>
      </c>
      <c r="AY1738">
        <v>4.2</v>
      </c>
      <c r="AZ1738" t="str">
        <f t="shared" si="915"/>
        <v>Normal</v>
      </c>
      <c r="BA1738">
        <v>12.3</v>
      </c>
      <c r="BB1738" t="str">
        <f t="shared" si="893"/>
        <v>Baja</v>
      </c>
      <c r="BC1738">
        <v>9.9</v>
      </c>
      <c r="BD1738" t="str">
        <f t="shared" si="916"/>
        <v>Normal</v>
      </c>
      <c r="BE1738">
        <v>3.5</v>
      </c>
      <c r="BF1738" t="str">
        <f t="shared" si="917"/>
        <v>Normal</v>
      </c>
      <c r="BG1738">
        <v>0</v>
      </c>
      <c r="BH1738" t="str">
        <f t="shared" si="918"/>
        <v>No Toma ECA</v>
      </c>
      <c r="BI1738">
        <v>1</v>
      </c>
      <c r="BJ1738" t="str">
        <f t="shared" si="919"/>
        <v>Toma ARB</v>
      </c>
      <c r="BK1738">
        <v>1</v>
      </c>
      <c r="BL1738" t="str">
        <f t="shared" si="920"/>
        <v>Toma diureticos</v>
      </c>
      <c r="BM1738">
        <v>1</v>
      </c>
      <c r="BN1738" t="str">
        <f t="shared" si="921"/>
        <v>Toma estatinas</v>
      </c>
      <c r="BO1738">
        <v>0</v>
      </c>
      <c r="BP1738" t="str">
        <f t="shared" si="922"/>
        <v>Sano</v>
      </c>
      <c r="BQ1738">
        <v>0</v>
      </c>
      <c r="BR1738" t="str">
        <f t="shared" si="923"/>
        <v>Sano</v>
      </c>
    </row>
    <row r="1739" spans="1:70" x14ac:dyDescent="0.25">
      <c r="A1739" t="s">
        <v>1739</v>
      </c>
      <c r="B1739">
        <v>62</v>
      </c>
      <c r="C1739" t="str">
        <f t="shared" si="894"/>
        <v>Adulto Mayor</v>
      </c>
      <c r="D1739" t="s">
        <v>1</v>
      </c>
      <c r="E1739">
        <v>23</v>
      </c>
      <c r="F1739" t="str">
        <f t="shared" si="895"/>
        <v>Peso Normal</v>
      </c>
      <c r="G1739">
        <v>0</v>
      </c>
      <c r="H1739" t="str">
        <f t="shared" si="896"/>
        <v>No tiene herencia</v>
      </c>
      <c r="I1739">
        <v>119</v>
      </c>
      <c r="J1739">
        <v>74</v>
      </c>
      <c r="K1739">
        <v>78</v>
      </c>
      <c r="L1739" t="str">
        <f t="shared" si="897"/>
        <v>Normal</v>
      </c>
      <c r="M1739">
        <v>70</v>
      </c>
      <c r="N1739" t="str">
        <f t="shared" si="898"/>
        <v>Normal</v>
      </c>
      <c r="O1739">
        <v>1</v>
      </c>
      <c r="P1739" t="str">
        <f t="shared" si="899"/>
        <v>Sin limitaciones</v>
      </c>
      <c r="Q1739">
        <v>0</v>
      </c>
      <c r="R1739" t="str">
        <f t="shared" si="900"/>
        <v>No tiene cetoacidosis</v>
      </c>
      <c r="S1739">
        <v>0</v>
      </c>
      <c r="T1739" t="str">
        <f t="shared" si="901"/>
        <v>No tiene Insuficiencia</v>
      </c>
      <c r="U1739">
        <v>1</v>
      </c>
      <c r="V1739" t="str">
        <f t="shared" si="902"/>
        <v>Hipertenso</v>
      </c>
      <c r="W1739">
        <v>0.8</v>
      </c>
      <c r="X1739" t="str">
        <f t="shared" si="891"/>
        <v>Normal</v>
      </c>
      <c r="Y1739">
        <v>38</v>
      </c>
      <c r="Z1739" t="str">
        <f t="shared" si="892"/>
        <v>Normal</v>
      </c>
      <c r="AA1739">
        <v>99</v>
      </c>
      <c r="AB1739" t="str">
        <f t="shared" si="903"/>
        <v>Normal</v>
      </c>
      <c r="AC1739">
        <v>15</v>
      </c>
      <c r="AD1739" t="str">
        <f t="shared" si="904"/>
        <v>Normal</v>
      </c>
      <c r="AE1739">
        <v>12</v>
      </c>
      <c r="AF1739" t="str">
        <f t="shared" si="905"/>
        <v>Normal</v>
      </c>
      <c r="AG1739">
        <v>2009</v>
      </c>
      <c r="AH1739" t="str">
        <f t="shared" si="906"/>
        <v>Poliuria</v>
      </c>
      <c r="AI1739">
        <v>0</v>
      </c>
      <c r="AJ1739" t="str">
        <f t="shared" si="907"/>
        <v>No Diabetico</v>
      </c>
      <c r="AK1739">
        <v>117</v>
      </c>
      <c r="AL1739" t="str">
        <f t="shared" si="908"/>
        <v>Prediabetes</v>
      </c>
      <c r="AM1739">
        <v>6</v>
      </c>
      <c r="AN1739" t="str">
        <f t="shared" si="909"/>
        <v>Prediabetes</v>
      </c>
      <c r="AO1739">
        <v>194</v>
      </c>
      <c r="AP1739" t="str">
        <f t="shared" si="910"/>
        <v>Normal</v>
      </c>
      <c r="AQ1739">
        <v>104</v>
      </c>
      <c r="AR1739" t="str">
        <f t="shared" si="911"/>
        <v>Casi normal</v>
      </c>
      <c r="AS1739">
        <v>49</v>
      </c>
      <c r="AT1739" t="str">
        <f t="shared" si="912"/>
        <v>Bajo</v>
      </c>
      <c r="AU1739">
        <v>110</v>
      </c>
      <c r="AV1739" t="str">
        <f t="shared" si="913"/>
        <v>Normal</v>
      </c>
      <c r="AW1739">
        <v>144</v>
      </c>
      <c r="AX1739" t="str">
        <f t="shared" si="914"/>
        <v>Normal</v>
      </c>
      <c r="AY1739">
        <v>4.9000000000000004</v>
      </c>
      <c r="AZ1739" t="str">
        <f t="shared" si="915"/>
        <v>Normal</v>
      </c>
      <c r="BA1739">
        <v>14.7</v>
      </c>
      <c r="BB1739" t="str">
        <f t="shared" si="893"/>
        <v>Normal</v>
      </c>
      <c r="BC1739">
        <v>10.5</v>
      </c>
      <c r="BD1739" t="str">
        <f t="shared" si="916"/>
        <v>Normal</v>
      </c>
      <c r="BE1739">
        <v>3.2</v>
      </c>
      <c r="BF1739" t="str">
        <f t="shared" si="917"/>
        <v>Normal</v>
      </c>
      <c r="BG1739">
        <v>0</v>
      </c>
      <c r="BH1739" t="str">
        <f t="shared" si="918"/>
        <v>No Toma ECA</v>
      </c>
      <c r="BI1739">
        <v>1</v>
      </c>
      <c r="BJ1739" t="str">
        <f t="shared" si="919"/>
        <v>Toma ARB</v>
      </c>
      <c r="BK1739">
        <v>1</v>
      </c>
      <c r="BL1739" t="str">
        <f t="shared" si="920"/>
        <v>Toma diureticos</v>
      </c>
      <c r="BM1739">
        <v>0</v>
      </c>
      <c r="BN1739" t="str">
        <f t="shared" si="921"/>
        <v>No toma estatinas</v>
      </c>
      <c r="BO1739">
        <v>0</v>
      </c>
      <c r="BP1739" t="str">
        <f t="shared" si="922"/>
        <v>Sano</v>
      </c>
      <c r="BQ1739">
        <v>0</v>
      </c>
      <c r="BR1739" t="str">
        <f t="shared" si="923"/>
        <v>Sano</v>
      </c>
    </row>
    <row r="1740" spans="1:70" x14ac:dyDescent="0.25">
      <c r="A1740" t="s">
        <v>1740</v>
      </c>
      <c r="B1740">
        <v>41</v>
      </c>
      <c r="C1740" t="str">
        <f t="shared" si="894"/>
        <v>Adulto</v>
      </c>
      <c r="D1740" t="s">
        <v>6</v>
      </c>
      <c r="E1740">
        <v>25.1</v>
      </c>
      <c r="F1740" t="str">
        <f t="shared" si="895"/>
        <v>Sobrepeso</v>
      </c>
      <c r="G1740">
        <v>1</v>
      </c>
      <c r="H1740" t="str">
        <f t="shared" si="896"/>
        <v>Tiene herencia</v>
      </c>
      <c r="I1740">
        <v>108</v>
      </c>
      <c r="J1740">
        <v>74</v>
      </c>
      <c r="K1740">
        <v>69</v>
      </c>
      <c r="L1740" t="str">
        <f t="shared" si="897"/>
        <v>Normal</v>
      </c>
      <c r="M1740">
        <v>50</v>
      </c>
      <c r="N1740" t="str">
        <f t="shared" si="898"/>
        <v>Normal</v>
      </c>
      <c r="O1740">
        <v>1</v>
      </c>
      <c r="P1740" t="str">
        <f t="shared" si="899"/>
        <v>Sin limitaciones</v>
      </c>
      <c r="Q1740">
        <v>0</v>
      </c>
      <c r="R1740" t="str">
        <f t="shared" si="900"/>
        <v>No tiene cetoacidosis</v>
      </c>
      <c r="S1740">
        <v>0</v>
      </c>
      <c r="T1740" t="str">
        <f t="shared" si="901"/>
        <v>No tiene Insuficiencia</v>
      </c>
      <c r="U1740">
        <v>1</v>
      </c>
      <c r="V1740" t="str">
        <f t="shared" si="902"/>
        <v>Hipertenso</v>
      </c>
      <c r="W1740">
        <v>0.9</v>
      </c>
      <c r="X1740" t="str">
        <f t="shared" si="891"/>
        <v>Normal</v>
      </c>
      <c r="Y1740">
        <v>37</v>
      </c>
      <c r="Z1740" t="str">
        <f t="shared" si="892"/>
        <v>Normal</v>
      </c>
      <c r="AA1740">
        <v>68</v>
      </c>
      <c r="AB1740" t="str">
        <f t="shared" si="903"/>
        <v>Funcion disminuida</v>
      </c>
      <c r="AC1740">
        <v>27</v>
      </c>
      <c r="AD1740" t="str">
        <f t="shared" si="904"/>
        <v>Normal</v>
      </c>
      <c r="AE1740">
        <v>21</v>
      </c>
      <c r="AF1740" t="str">
        <f t="shared" si="905"/>
        <v>Normal</v>
      </c>
      <c r="AG1740">
        <v>1118</v>
      </c>
      <c r="AH1740" t="str">
        <f t="shared" si="906"/>
        <v>Poliuria</v>
      </c>
      <c r="AI1740">
        <v>1</v>
      </c>
      <c r="AJ1740" t="str">
        <f t="shared" si="907"/>
        <v>Diabetico</v>
      </c>
      <c r="AK1740">
        <v>104</v>
      </c>
      <c r="AL1740" t="str">
        <f t="shared" si="908"/>
        <v>Prediabetes</v>
      </c>
      <c r="AM1740">
        <v>6.4</v>
      </c>
      <c r="AN1740" t="str">
        <f t="shared" si="909"/>
        <v>Prediabetes</v>
      </c>
      <c r="AO1740">
        <v>171</v>
      </c>
      <c r="AP1740" t="str">
        <f t="shared" si="910"/>
        <v>Normal</v>
      </c>
      <c r="AQ1740">
        <v>108</v>
      </c>
      <c r="AR1740" t="str">
        <f t="shared" si="911"/>
        <v>Casi normal</v>
      </c>
      <c r="AS1740">
        <v>62</v>
      </c>
      <c r="AT1740" t="str">
        <f t="shared" si="912"/>
        <v>Normal</v>
      </c>
      <c r="AU1740">
        <v>140</v>
      </c>
      <c r="AV1740" t="str">
        <f t="shared" si="913"/>
        <v>Normal</v>
      </c>
      <c r="AW1740">
        <v>143</v>
      </c>
      <c r="AX1740" t="str">
        <f t="shared" si="914"/>
        <v>Normal</v>
      </c>
      <c r="AY1740">
        <v>4.2</v>
      </c>
      <c r="AZ1740" t="str">
        <f t="shared" si="915"/>
        <v>Normal</v>
      </c>
      <c r="BA1740">
        <v>13.4</v>
      </c>
      <c r="BB1740" t="str">
        <f t="shared" si="893"/>
        <v>Normal</v>
      </c>
      <c r="BC1740">
        <v>10.1</v>
      </c>
      <c r="BD1740" t="str">
        <f t="shared" si="916"/>
        <v>Normal</v>
      </c>
      <c r="BE1740">
        <v>3.9</v>
      </c>
      <c r="BF1740" t="str">
        <f t="shared" si="917"/>
        <v>Normal</v>
      </c>
      <c r="BG1740">
        <v>1</v>
      </c>
      <c r="BH1740" t="str">
        <f t="shared" si="918"/>
        <v>Toma ECA</v>
      </c>
      <c r="BI1740">
        <v>1</v>
      </c>
      <c r="BJ1740" t="str">
        <f t="shared" si="919"/>
        <v>Toma ARB</v>
      </c>
      <c r="BK1740">
        <v>0</v>
      </c>
      <c r="BL1740" t="str">
        <f t="shared" si="920"/>
        <v>No toma diureticos</v>
      </c>
      <c r="BM1740">
        <v>1</v>
      </c>
      <c r="BN1740" t="str">
        <f t="shared" si="921"/>
        <v>Toma estatinas</v>
      </c>
      <c r="BO1740">
        <v>0</v>
      </c>
      <c r="BP1740" t="str">
        <f t="shared" si="922"/>
        <v>Sano</v>
      </c>
      <c r="BQ1740">
        <v>1</v>
      </c>
      <c r="BR1740" t="str">
        <f t="shared" si="923"/>
        <v>Enfermedad cardiovascular</v>
      </c>
    </row>
    <row r="1741" spans="1:70" x14ac:dyDescent="0.25">
      <c r="A1741" t="s">
        <v>1741</v>
      </c>
      <c r="B1741">
        <v>62</v>
      </c>
      <c r="C1741" t="str">
        <f t="shared" si="894"/>
        <v>Adulto Mayor</v>
      </c>
      <c r="D1741" t="s">
        <v>6</v>
      </c>
      <c r="E1741">
        <v>19.100000000000001</v>
      </c>
      <c r="F1741" t="str">
        <f t="shared" si="895"/>
        <v>Peso Normal</v>
      </c>
      <c r="G1741">
        <v>1</v>
      </c>
      <c r="H1741" t="str">
        <f t="shared" si="896"/>
        <v>Tiene herencia</v>
      </c>
      <c r="I1741">
        <v>124</v>
      </c>
      <c r="J1741">
        <v>65</v>
      </c>
      <c r="K1741">
        <v>80</v>
      </c>
      <c r="L1741" t="str">
        <f t="shared" si="897"/>
        <v>Normal</v>
      </c>
      <c r="M1741">
        <v>69</v>
      </c>
      <c r="N1741" t="str">
        <f t="shared" si="898"/>
        <v>Normal</v>
      </c>
      <c r="O1741">
        <v>2</v>
      </c>
      <c r="P1741" t="str">
        <f t="shared" si="899"/>
        <v>Ligera limitaciones</v>
      </c>
      <c r="Q1741">
        <v>0</v>
      </c>
      <c r="R1741" t="str">
        <f t="shared" si="900"/>
        <v>No tiene cetoacidosis</v>
      </c>
      <c r="S1741">
        <v>0</v>
      </c>
      <c r="T1741" t="str">
        <f t="shared" si="901"/>
        <v>No tiene Insuficiencia</v>
      </c>
      <c r="U1741">
        <v>0</v>
      </c>
      <c r="V1741" t="str">
        <f t="shared" si="902"/>
        <v>Normotenso</v>
      </c>
      <c r="W1741">
        <v>0.9</v>
      </c>
      <c r="X1741" t="str">
        <f t="shared" si="891"/>
        <v>Normal</v>
      </c>
      <c r="Y1741">
        <v>31</v>
      </c>
      <c r="Z1741" t="str">
        <f t="shared" si="892"/>
        <v>Normal</v>
      </c>
      <c r="AA1741">
        <v>99</v>
      </c>
      <c r="AB1741" t="str">
        <f t="shared" si="903"/>
        <v>Normal</v>
      </c>
      <c r="AC1741">
        <v>10</v>
      </c>
      <c r="AD1741" t="str">
        <f t="shared" si="904"/>
        <v>Normal</v>
      </c>
      <c r="AE1741">
        <v>8</v>
      </c>
      <c r="AF1741" t="str">
        <f t="shared" si="905"/>
        <v>Normal</v>
      </c>
      <c r="AG1741">
        <v>1524</v>
      </c>
      <c r="AH1741" t="str">
        <f t="shared" si="906"/>
        <v>Poliuria</v>
      </c>
      <c r="AI1741">
        <v>1</v>
      </c>
      <c r="AJ1741" t="str">
        <f t="shared" si="907"/>
        <v>Diabetico</v>
      </c>
      <c r="AK1741">
        <v>93</v>
      </c>
      <c r="AL1741" t="str">
        <f t="shared" si="908"/>
        <v>Normal</v>
      </c>
      <c r="AM1741">
        <v>5.5</v>
      </c>
      <c r="AN1741" t="str">
        <f t="shared" si="909"/>
        <v>Normal</v>
      </c>
      <c r="AO1741">
        <v>211</v>
      </c>
      <c r="AP1741" t="str">
        <f t="shared" si="910"/>
        <v>Alto</v>
      </c>
      <c r="AQ1741">
        <v>112</v>
      </c>
      <c r="AR1741" t="str">
        <f t="shared" si="911"/>
        <v>Casi normal</v>
      </c>
      <c r="AS1741">
        <v>65</v>
      </c>
      <c r="AT1741" t="str">
        <f t="shared" si="912"/>
        <v>Normal</v>
      </c>
      <c r="AU1741">
        <v>140</v>
      </c>
      <c r="AV1741" t="str">
        <f t="shared" si="913"/>
        <v>Normal</v>
      </c>
      <c r="AW1741">
        <v>138</v>
      </c>
      <c r="AX1741" t="str">
        <f t="shared" si="914"/>
        <v>Normal</v>
      </c>
      <c r="AY1741">
        <v>4.8</v>
      </c>
      <c r="AZ1741" t="str">
        <f t="shared" si="915"/>
        <v>Normal</v>
      </c>
      <c r="BA1741">
        <v>13.6</v>
      </c>
      <c r="BB1741" t="str">
        <f t="shared" si="893"/>
        <v>Normal</v>
      </c>
      <c r="BC1741">
        <v>8.6999999999999993</v>
      </c>
      <c r="BD1741" t="str">
        <f t="shared" si="916"/>
        <v>Normal</v>
      </c>
      <c r="BE1741">
        <v>4.5</v>
      </c>
      <c r="BF1741" t="str">
        <f t="shared" si="917"/>
        <v>Normal</v>
      </c>
      <c r="BG1741">
        <v>0</v>
      </c>
      <c r="BH1741" t="str">
        <f t="shared" si="918"/>
        <v>No Toma ECA</v>
      </c>
      <c r="BI1741">
        <v>1</v>
      </c>
      <c r="BJ1741" t="str">
        <f t="shared" si="919"/>
        <v>Toma ARB</v>
      </c>
      <c r="BK1741">
        <v>1</v>
      </c>
      <c r="BL1741" t="str">
        <f t="shared" si="920"/>
        <v>Toma diureticos</v>
      </c>
      <c r="BM1741">
        <v>1</v>
      </c>
      <c r="BN1741" t="str">
        <f t="shared" si="921"/>
        <v>Toma estatinas</v>
      </c>
      <c r="BO1741">
        <v>0</v>
      </c>
      <c r="BP1741" t="str">
        <f t="shared" si="922"/>
        <v>Sano</v>
      </c>
      <c r="BQ1741">
        <v>0</v>
      </c>
      <c r="BR1741" t="str">
        <f t="shared" si="923"/>
        <v>Sano</v>
      </c>
    </row>
    <row r="1742" spans="1:70" x14ac:dyDescent="0.25">
      <c r="A1742" t="s">
        <v>1742</v>
      </c>
      <c r="B1742">
        <v>42</v>
      </c>
      <c r="C1742" t="str">
        <f t="shared" si="894"/>
        <v>Adulto</v>
      </c>
      <c r="D1742" t="s">
        <v>6</v>
      </c>
      <c r="E1742">
        <v>23.8</v>
      </c>
      <c r="F1742" t="str">
        <f t="shared" si="895"/>
        <v>Peso Normal</v>
      </c>
      <c r="G1742">
        <v>0</v>
      </c>
      <c r="H1742" t="str">
        <f t="shared" si="896"/>
        <v>No tiene herencia</v>
      </c>
      <c r="I1742">
        <v>132</v>
      </c>
      <c r="J1742">
        <v>73</v>
      </c>
      <c r="K1742">
        <v>65</v>
      </c>
      <c r="L1742" t="str">
        <f t="shared" si="897"/>
        <v>Normal</v>
      </c>
      <c r="M1742">
        <v>59</v>
      </c>
      <c r="N1742" t="str">
        <f t="shared" si="898"/>
        <v>Normal</v>
      </c>
      <c r="O1742">
        <v>1</v>
      </c>
      <c r="P1742" t="str">
        <f t="shared" si="899"/>
        <v>Sin limitaciones</v>
      </c>
      <c r="Q1742">
        <v>0</v>
      </c>
      <c r="R1742" t="str">
        <f t="shared" si="900"/>
        <v>No tiene cetoacidosis</v>
      </c>
      <c r="S1742">
        <v>0</v>
      </c>
      <c r="T1742" t="str">
        <f t="shared" si="901"/>
        <v>No tiene Insuficiencia</v>
      </c>
      <c r="U1742">
        <v>0</v>
      </c>
      <c r="V1742" t="str">
        <f t="shared" si="902"/>
        <v>Normotenso</v>
      </c>
      <c r="W1742">
        <v>1</v>
      </c>
      <c r="X1742" t="str">
        <f t="shared" si="891"/>
        <v>Normal</v>
      </c>
      <c r="Y1742">
        <v>36</v>
      </c>
      <c r="Z1742" t="str">
        <f t="shared" si="892"/>
        <v>Normal</v>
      </c>
      <c r="AA1742">
        <v>71</v>
      </c>
      <c r="AB1742" t="str">
        <f t="shared" si="903"/>
        <v>Funcion disminuida</v>
      </c>
      <c r="AC1742">
        <v>26</v>
      </c>
      <c r="AD1742" t="str">
        <f t="shared" si="904"/>
        <v>Normal</v>
      </c>
      <c r="AE1742">
        <v>20</v>
      </c>
      <c r="AF1742" t="str">
        <f t="shared" si="905"/>
        <v>Normal</v>
      </c>
      <c r="AG1742">
        <v>2023</v>
      </c>
      <c r="AH1742" t="str">
        <f t="shared" si="906"/>
        <v>Poliuria</v>
      </c>
      <c r="AI1742">
        <v>0</v>
      </c>
      <c r="AJ1742" t="str">
        <f t="shared" si="907"/>
        <v>No Diabetico</v>
      </c>
      <c r="AK1742">
        <v>115</v>
      </c>
      <c r="AL1742" t="str">
        <f t="shared" si="908"/>
        <v>Prediabetes</v>
      </c>
      <c r="AM1742">
        <v>6.4</v>
      </c>
      <c r="AN1742" t="str">
        <f t="shared" si="909"/>
        <v>Prediabetes</v>
      </c>
      <c r="AO1742">
        <v>163</v>
      </c>
      <c r="AP1742" t="str">
        <f t="shared" si="910"/>
        <v>Normal</v>
      </c>
      <c r="AQ1742">
        <v>81</v>
      </c>
      <c r="AR1742" t="str">
        <f t="shared" si="911"/>
        <v>Normal</v>
      </c>
      <c r="AS1742">
        <v>41</v>
      </c>
      <c r="AT1742" t="str">
        <f t="shared" si="912"/>
        <v>Bajo</v>
      </c>
      <c r="AU1742">
        <v>140</v>
      </c>
      <c r="AV1742" t="str">
        <f t="shared" si="913"/>
        <v>Normal</v>
      </c>
      <c r="AW1742">
        <v>145</v>
      </c>
      <c r="AX1742" t="str">
        <f t="shared" si="914"/>
        <v>Normal</v>
      </c>
      <c r="AY1742">
        <v>4.5</v>
      </c>
      <c r="AZ1742" t="str">
        <f t="shared" si="915"/>
        <v>Normal</v>
      </c>
      <c r="BA1742">
        <v>15.8</v>
      </c>
      <c r="BB1742" t="str">
        <f t="shared" si="893"/>
        <v>Alta</v>
      </c>
      <c r="BC1742">
        <v>8.8000000000000007</v>
      </c>
      <c r="BD1742" t="str">
        <f t="shared" si="916"/>
        <v>Normal</v>
      </c>
      <c r="BE1742">
        <v>4.4000000000000004</v>
      </c>
      <c r="BF1742" t="str">
        <f t="shared" si="917"/>
        <v>Normal</v>
      </c>
      <c r="BG1742">
        <v>0</v>
      </c>
      <c r="BH1742" t="str">
        <f t="shared" si="918"/>
        <v>No Toma ECA</v>
      </c>
      <c r="BI1742">
        <v>0</v>
      </c>
      <c r="BJ1742" t="str">
        <f t="shared" si="919"/>
        <v>No toma ARB</v>
      </c>
      <c r="BK1742">
        <v>0</v>
      </c>
      <c r="BL1742" t="str">
        <f t="shared" si="920"/>
        <v>No toma diureticos</v>
      </c>
      <c r="BM1742">
        <v>1</v>
      </c>
      <c r="BN1742" t="str">
        <f t="shared" si="921"/>
        <v>Toma estatinas</v>
      </c>
      <c r="BO1742">
        <v>0</v>
      </c>
      <c r="BP1742" t="str">
        <f t="shared" si="922"/>
        <v>Sano</v>
      </c>
      <c r="BQ1742">
        <v>1</v>
      </c>
      <c r="BR1742" t="str">
        <f t="shared" si="923"/>
        <v>Enfermedad cardiovascular</v>
      </c>
    </row>
    <row r="1743" spans="1:70" x14ac:dyDescent="0.25">
      <c r="A1743" t="s">
        <v>1743</v>
      </c>
      <c r="B1743">
        <v>69</v>
      </c>
      <c r="C1743" t="str">
        <f t="shared" si="894"/>
        <v>Adulto Mayor</v>
      </c>
      <c r="D1743" t="s">
        <v>1</v>
      </c>
      <c r="E1743">
        <v>26.5</v>
      </c>
      <c r="F1743" t="str">
        <f t="shared" si="895"/>
        <v>Sobrepeso</v>
      </c>
      <c r="G1743">
        <v>0</v>
      </c>
      <c r="H1743" t="str">
        <f t="shared" si="896"/>
        <v>No tiene herencia</v>
      </c>
      <c r="I1743">
        <v>107</v>
      </c>
      <c r="J1743">
        <v>71</v>
      </c>
      <c r="K1743">
        <v>80</v>
      </c>
      <c r="L1743" t="str">
        <f t="shared" si="897"/>
        <v>Normal</v>
      </c>
      <c r="M1743">
        <v>52</v>
      </c>
      <c r="N1743" t="str">
        <f t="shared" si="898"/>
        <v>Normal</v>
      </c>
      <c r="O1743">
        <v>1</v>
      </c>
      <c r="P1743" t="str">
        <f t="shared" si="899"/>
        <v>Sin limitaciones</v>
      </c>
      <c r="Q1743">
        <v>0</v>
      </c>
      <c r="R1743" t="str">
        <f t="shared" si="900"/>
        <v>No tiene cetoacidosis</v>
      </c>
      <c r="S1743">
        <v>0</v>
      </c>
      <c r="T1743" t="str">
        <f t="shared" si="901"/>
        <v>No tiene Insuficiencia</v>
      </c>
      <c r="U1743">
        <v>0</v>
      </c>
      <c r="V1743" t="str">
        <f t="shared" si="902"/>
        <v>Normotenso</v>
      </c>
      <c r="W1743">
        <v>0.9</v>
      </c>
      <c r="X1743" t="str">
        <f t="shared" si="891"/>
        <v>Normal</v>
      </c>
      <c r="Y1743">
        <v>17</v>
      </c>
      <c r="Z1743" t="str">
        <f t="shared" si="892"/>
        <v>Bajo</v>
      </c>
      <c r="AA1743">
        <v>77</v>
      </c>
      <c r="AB1743" t="str">
        <f t="shared" si="903"/>
        <v>Funcion disminuida</v>
      </c>
      <c r="AC1743">
        <v>23</v>
      </c>
      <c r="AD1743" t="str">
        <f t="shared" si="904"/>
        <v>Normal</v>
      </c>
      <c r="AE1743">
        <v>18</v>
      </c>
      <c r="AF1743" t="str">
        <f t="shared" si="905"/>
        <v>Normal</v>
      </c>
      <c r="AG1743">
        <v>1329</v>
      </c>
      <c r="AH1743" t="str">
        <f t="shared" si="906"/>
        <v>Poliuria</v>
      </c>
      <c r="AI1743">
        <v>0</v>
      </c>
      <c r="AJ1743" t="str">
        <f t="shared" si="907"/>
        <v>No Diabetico</v>
      </c>
      <c r="AK1743">
        <v>112</v>
      </c>
      <c r="AL1743" t="str">
        <f t="shared" si="908"/>
        <v>Prediabetes</v>
      </c>
      <c r="AM1743">
        <v>5.4</v>
      </c>
      <c r="AN1743" t="str">
        <f t="shared" si="909"/>
        <v>Normal</v>
      </c>
      <c r="AO1743">
        <v>166</v>
      </c>
      <c r="AP1743" t="str">
        <f t="shared" si="910"/>
        <v>Normal</v>
      </c>
      <c r="AQ1743">
        <v>122</v>
      </c>
      <c r="AR1743" t="str">
        <f t="shared" si="911"/>
        <v>Casi normal</v>
      </c>
      <c r="AS1743">
        <v>46</v>
      </c>
      <c r="AT1743" t="str">
        <f t="shared" si="912"/>
        <v>Bajo</v>
      </c>
      <c r="AU1743">
        <v>167</v>
      </c>
      <c r="AV1743" t="str">
        <f t="shared" si="913"/>
        <v>Alto</v>
      </c>
      <c r="AW1743">
        <v>143</v>
      </c>
      <c r="AX1743" t="str">
        <f t="shared" si="914"/>
        <v>Normal</v>
      </c>
      <c r="AY1743">
        <v>4.0999999999999996</v>
      </c>
      <c r="AZ1743" t="str">
        <f t="shared" si="915"/>
        <v>Normal</v>
      </c>
      <c r="BA1743">
        <v>13.1</v>
      </c>
      <c r="BB1743" t="str">
        <f t="shared" si="893"/>
        <v>Baja</v>
      </c>
      <c r="BC1743">
        <v>8.9</v>
      </c>
      <c r="BD1743" t="str">
        <f t="shared" si="916"/>
        <v>Normal</v>
      </c>
      <c r="BE1743">
        <v>3.2</v>
      </c>
      <c r="BF1743" t="str">
        <f t="shared" si="917"/>
        <v>Normal</v>
      </c>
      <c r="BG1743">
        <v>1</v>
      </c>
      <c r="BH1743" t="str">
        <f t="shared" si="918"/>
        <v>Toma ECA</v>
      </c>
      <c r="BI1743">
        <v>1</v>
      </c>
      <c r="BJ1743" t="str">
        <f t="shared" si="919"/>
        <v>Toma ARB</v>
      </c>
      <c r="BK1743">
        <v>1</v>
      </c>
      <c r="BL1743" t="str">
        <f t="shared" si="920"/>
        <v>Toma diureticos</v>
      </c>
      <c r="BM1743">
        <v>1</v>
      </c>
      <c r="BN1743" t="str">
        <f t="shared" si="921"/>
        <v>Toma estatinas</v>
      </c>
      <c r="BO1743">
        <v>0</v>
      </c>
      <c r="BP1743" t="str">
        <f t="shared" si="922"/>
        <v>Sano</v>
      </c>
      <c r="BQ1743">
        <v>0</v>
      </c>
      <c r="BR1743" t="str">
        <f t="shared" si="923"/>
        <v>Sano</v>
      </c>
    </row>
    <row r="1744" spans="1:70" x14ac:dyDescent="0.25">
      <c r="A1744" t="s">
        <v>1744</v>
      </c>
      <c r="B1744">
        <v>47</v>
      </c>
      <c r="C1744" t="str">
        <f t="shared" si="894"/>
        <v>Adulto</v>
      </c>
      <c r="D1744" t="s">
        <v>1</v>
      </c>
      <c r="E1744">
        <v>20.100000000000001</v>
      </c>
      <c r="F1744" t="str">
        <f t="shared" si="895"/>
        <v>Peso Normal</v>
      </c>
      <c r="G1744">
        <v>0</v>
      </c>
      <c r="H1744" t="str">
        <f t="shared" si="896"/>
        <v>No tiene herencia</v>
      </c>
      <c r="I1744">
        <v>108</v>
      </c>
      <c r="J1744">
        <v>78</v>
      </c>
      <c r="K1744">
        <v>78</v>
      </c>
      <c r="L1744" t="str">
        <f t="shared" si="897"/>
        <v>Normal</v>
      </c>
      <c r="M1744">
        <v>57</v>
      </c>
      <c r="N1744" t="str">
        <f t="shared" si="898"/>
        <v>Normal</v>
      </c>
      <c r="O1744">
        <v>2</v>
      </c>
      <c r="P1744" t="str">
        <f t="shared" si="899"/>
        <v>Ligera limitaciones</v>
      </c>
      <c r="Q1744">
        <v>0</v>
      </c>
      <c r="R1744" t="str">
        <f t="shared" si="900"/>
        <v>No tiene cetoacidosis</v>
      </c>
      <c r="S1744">
        <v>0</v>
      </c>
      <c r="T1744" t="str">
        <f t="shared" si="901"/>
        <v>No tiene Insuficiencia</v>
      </c>
      <c r="U1744">
        <v>0</v>
      </c>
      <c r="V1744" t="str">
        <f t="shared" si="902"/>
        <v>Normotenso</v>
      </c>
      <c r="W1744">
        <v>0.7</v>
      </c>
      <c r="X1744" t="str">
        <f t="shared" si="891"/>
        <v>Normal</v>
      </c>
      <c r="Y1744">
        <v>19</v>
      </c>
      <c r="Z1744" t="str">
        <f t="shared" si="892"/>
        <v>Normal</v>
      </c>
      <c r="AA1744">
        <v>93</v>
      </c>
      <c r="AB1744" t="str">
        <f t="shared" si="903"/>
        <v>Normal</v>
      </c>
      <c r="AC1744">
        <v>24</v>
      </c>
      <c r="AD1744" t="str">
        <f t="shared" si="904"/>
        <v>Normal</v>
      </c>
      <c r="AE1744">
        <v>16</v>
      </c>
      <c r="AF1744" t="str">
        <f t="shared" si="905"/>
        <v>Normal</v>
      </c>
      <c r="AG1744">
        <v>1945</v>
      </c>
      <c r="AH1744" t="str">
        <f t="shared" si="906"/>
        <v>Poliuria</v>
      </c>
      <c r="AI1744">
        <v>0</v>
      </c>
      <c r="AJ1744" t="str">
        <f t="shared" si="907"/>
        <v>No Diabetico</v>
      </c>
      <c r="AK1744">
        <v>88</v>
      </c>
      <c r="AL1744" t="str">
        <f t="shared" si="908"/>
        <v>Normal</v>
      </c>
      <c r="AM1744">
        <v>5.7</v>
      </c>
      <c r="AN1744" t="str">
        <f t="shared" si="909"/>
        <v>Prediabetes</v>
      </c>
      <c r="AO1744">
        <v>176</v>
      </c>
      <c r="AP1744" t="str">
        <f t="shared" si="910"/>
        <v>Normal</v>
      </c>
      <c r="AQ1744">
        <v>128</v>
      </c>
      <c r="AR1744" t="str">
        <f t="shared" si="911"/>
        <v>Casi normal</v>
      </c>
      <c r="AS1744">
        <v>60</v>
      </c>
      <c r="AT1744" t="str">
        <f t="shared" si="912"/>
        <v>Normal</v>
      </c>
      <c r="AU1744">
        <v>163</v>
      </c>
      <c r="AV1744" t="str">
        <f t="shared" si="913"/>
        <v>Alto</v>
      </c>
      <c r="AW1744">
        <v>143</v>
      </c>
      <c r="AX1744" t="str">
        <f t="shared" si="914"/>
        <v>Normal</v>
      </c>
      <c r="AY1744">
        <v>4.2</v>
      </c>
      <c r="AZ1744" t="str">
        <f t="shared" si="915"/>
        <v>Normal</v>
      </c>
      <c r="BA1744">
        <v>14.5</v>
      </c>
      <c r="BB1744" t="str">
        <f t="shared" si="893"/>
        <v>Normal</v>
      </c>
      <c r="BC1744">
        <v>9.8000000000000007</v>
      </c>
      <c r="BD1744" t="str">
        <f t="shared" si="916"/>
        <v>Normal</v>
      </c>
      <c r="BE1744">
        <v>4.4000000000000004</v>
      </c>
      <c r="BF1744" t="str">
        <f t="shared" si="917"/>
        <v>Normal</v>
      </c>
      <c r="BG1744">
        <v>1</v>
      </c>
      <c r="BH1744" t="str">
        <f t="shared" si="918"/>
        <v>Toma ECA</v>
      </c>
      <c r="BI1744">
        <v>0</v>
      </c>
      <c r="BJ1744" t="str">
        <f t="shared" si="919"/>
        <v>No toma ARB</v>
      </c>
      <c r="BK1744">
        <v>0</v>
      </c>
      <c r="BL1744" t="str">
        <f t="shared" si="920"/>
        <v>No toma diureticos</v>
      </c>
      <c r="BM1744">
        <v>1</v>
      </c>
      <c r="BN1744" t="str">
        <f t="shared" si="921"/>
        <v>Toma estatinas</v>
      </c>
      <c r="BO1744">
        <v>0</v>
      </c>
      <c r="BP1744" t="str">
        <f t="shared" si="922"/>
        <v>Sano</v>
      </c>
      <c r="BQ1744">
        <v>0</v>
      </c>
      <c r="BR1744" t="str">
        <f t="shared" si="923"/>
        <v>Sano</v>
      </c>
    </row>
    <row r="1745" spans="1:70" x14ac:dyDescent="0.25">
      <c r="A1745" t="s">
        <v>1745</v>
      </c>
      <c r="B1745">
        <v>50</v>
      </c>
      <c r="C1745" t="str">
        <f t="shared" si="894"/>
        <v>Adulto</v>
      </c>
      <c r="D1745" t="s">
        <v>6</v>
      </c>
      <c r="E1745">
        <v>39.799999999999997</v>
      </c>
      <c r="F1745" t="str">
        <f t="shared" si="895"/>
        <v>Obesidad II</v>
      </c>
      <c r="G1745">
        <v>0</v>
      </c>
      <c r="H1745" t="str">
        <f t="shared" si="896"/>
        <v>No tiene herencia</v>
      </c>
      <c r="I1745">
        <v>140</v>
      </c>
      <c r="J1745">
        <v>94</v>
      </c>
      <c r="K1745">
        <v>99</v>
      </c>
      <c r="L1745" t="str">
        <f t="shared" si="897"/>
        <v>Normal</v>
      </c>
      <c r="M1745">
        <v>50</v>
      </c>
      <c r="N1745" t="str">
        <f t="shared" si="898"/>
        <v>Normal</v>
      </c>
      <c r="O1745">
        <v>4</v>
      </c>
      <c r="P1745" t="str">
        <f t="shared" si="899"/>
        <v>Incapacidad</v>
      </c>
      <c r="Q1745">
        <v>1</v>
      </c>
      <c r="R1745" t="str">
        <f t="shared" si="900"/>
        <v>Tiene cetoacidosis</v>
      </c>
      <c r="S1745">
        <v>0</v>
      </c>
      <c r="T1745" t="str">
        <f t="shared" si="901"/>
        <v>No tiene Insuficiencia</v>
      </c>
      <c r="U1745">
        <v>1</v>
      </c>
      <c r="V1745" t="str">
        <f t="shared" si="902"/>
        <v>Hipertenso</v>
      </c>
      <c r="W1745">
        <v>1.7</v>
      </c>
      <c r="X1745" t="str">
        <f t="shared" si="891"/>
        <v>Alto</v>
      </c>
      <c r="Y1745">
        <v>70</v>
      </c>
      <c r="Z1745" t="str">
        <f t="shared" si="892"/>
        <v>Elevado</v>
      </c>
      <c r="AA1745">
        <v>25</v>
      </c>
      <c r="AB1745" t="str">
        <f t="shared" si="903"/>
        <v>Dismucion grave</v>
      </c>
      <c r="AC1745">
        <v>919</v>
      </c>
      <c r="AD1745" t="str">
        <f t="shared" si="904"/>
        <v>Proteinuria</v>
      </c>
      <c r="AE1745">
        <v>735</v>
      </c>
      <c r="AF1745" t="str">
        <f t="shared" si="905"/>
        <v>Macroalbuminuria</v>
      </c>
      <c r="AG1745">
        <v>792</v>
      </c>
      <c r="AH1745" t="str">
        <f t="shared" si="906"/>
        <v>Poliuria</v>
      </c>
      <c r="AI1745">
        <v>1</v>
      </c>
      <c r="AJ1745" t="str">
        <f t="shared" si="907"/>
        <v>Diabetico</v>
      </c>
      <c r="AK1745">
        <v>196</v>
      </c>
      <c r="AL1745" t="str">
        <f t="shared" si="908"/>
        <v>Diabetes</v>
      </c>
      <c r="AM1745">
        <v>10.1</v>
      </c>
      <c r="AN1745" t="str">
        <f t="shared" si="909"/>
        <v>Diabetes</v>
      </c>
      <c r="AO1745">
        <v>314</v>
      </c>
      <c r="AP1745" t="str">
        <f t="shared" si="910"/>
        <v>Riesgo</v>
      </c>
      <c r="AQ1745">
        <v>148</v>
      </c>
      <c r="AR1745" t="str">
        <f t="shared" si="911"/>
        <v>Limite alto</v>
      </c>
      <c r="AS1745">
        <v>37</v>
      </c>
      <c r="AT1745" t="str">
        <f t="shared" si="912"/>
        <v>Bajo</v>
      </c>
      <c r="AU1745">
        <v>431</v>
      </c>
      <c r="AV1745" t="str">
        <f t="shared" si="913"/>
        <v>Alto</v>
      </c>
      <c r="AW1745">
        <v>135</v>
      </c>
      <c r="AX1745" t="str">
        <f t="shared" si="914"/>
        <v>Normal</v>
      </c>
      <c r="AY1745">
        <v>5.0999999999999996</v>
      </c>
      <c r="AZ1745" t="str">
        <f t="shared" si="915"/>
        <v>Alto</v>
      </c>
      <c r="BA1745">
        <v>7.6</v>
      </c>
      <c r="BB1745" t="str">
        <f t="shared" si="893"/>
        <v>Baja</v>
      </c>
      <c r="BC1745">
        <v>8.1</v>
      </c>
      <c r="BD1745" t="str">
        <f t="shared" si="916"/>
        <v>Bajo</v>
      </c>
      <c r="BE1745">
        <v>5.2</v>
      </c>
      <c r="BF1745" t="str">
        <f t="shared" si="917"/>
        <v>Alto</v>
      </c>
      <c r="BG1745">
        <v>1</v>
      </c>
      <c r="BH1745" t="str">
        <f t="shared" si="918"/>
        <v>Toma ECA</v>
      </c>
      <c r="BI1745">
        <v>1</v>
      </c>
      <c r="BJ1745" t="str">
        <f t="shared" si="919"/>
        <v>Toma ARB</v>
      </c>
      <c r="BK1745">
        <v>1</v>
      </c>
      <c r="BL1745" t="str">
        <f t="shared" si="920"/>
        <v>Toma diureticos</v>
      </c>
      <c r="BM1745">
        <v>1</v>
      </c>
      <c r="BN1745" t="str">
        <f t="shared" si="921"/>
        <v>Toma estatinas</v>
      </c>
      <c r="BO1745">
        <v>1</v>
      </c>
      <c r="BP1745" t="str">
        <f t="shared" si="922"/>
        <v>Enfermedad renal</v>
      </c>
      <c r="BQ1745">
        <v>1</v>
      </c>
      <c r="BR1745" t="str">
        <f t="shared" si="923"/>
        <v>Enfermedad cardiovascular</v>
      </c>
    </row>
    <row r="1746" spans="1:70" x14ac:dyDescent="0.25">
      <c r="A1746" t="s">
        <v>1746</v>
      </c>
      <c r="B1746">
        <v>61</v>
      </c>
      <c r="C1746" t="str">
        <f t="shared" si="894"/>
        <v>Adulto Mayor</v>
      </c>
      <c r="D1746" t="s">
        <v>6</v>
      </c>
      <c r="E1746">
        <v>26.4</v>
      </c>
      <c r="F1746" t="str">
        <f t="shared" si="895"/>
        <v>Sobrepeso</v>
      </c>
      <c r="G1746">
        <v>0</v>
      </c>
      <c r="H1746" t="str">
        <f t="shared" si="896"/>
        <v>No tiene herencia</v>
      </c>
      <c r="I1746">
        <v>129</v>
      </c>
      <c r="J1746">
        <v>80</v>
      </c>
      <c r="K1746">
        <v>73</v>
      </c>
      <c r="L1746" t="str">
        <f t="shared" si="897"/>
        <v>Normal</v>
      </c>
      <c r="M1746">
        <v>59</v>
      </c>
      <c r="N1746" t="str">
        <f t="shared" si="898"/>
        <v>Normal</v>
      </c>
      <c r="O1746">
        <v>2</v>
      </c>
      <c r="P1746" t="str">
        <f t="shared" si="899"/>
        <v>Ligera limitaciones</v>
      </c>
      <c r="Q1746">
        <v>0</v>
      </c>
      <c r="R1746" t="str">
        <f t="shared" si="900"/>
        <v>No tiene cetoacidosis</v>
      </c>
      <c r="S1746">
        <v>0</v>
      </c>
      <c r="T1746" t="str">
        <f t="shared" si="901"/>
        <v>No tiene Insuficiencia</v>
      </c>
      <c r="U1746">
        <v>0</v>
      </c>
      <c r="V1746" t="str">
        <f t="shared" si="902"/>
        <v>Normotenso</v>
      </c>
      <c r="W1746">
        <v>0.7</v>
      </c>
      <c r="X1746" t="str">
        <f t="shared" si="891"/>
        <v>Normal</v>
      </c>
      <c r="Y1746">
        <v>17</v>
      </c>
      <c r="Z1746" t="str">
        <f t="shared" si="892"/>
        <v>Normal</v>
      </c>
      <c r="AA1746">
        <v>82</v>
      </c>
      <c r="AB1746" t="str">
        <f t="shared" si="903"/>
        <v>Funcion disminuida</v>
      </c>
      <c r="AC1746">
        <v>11</v>
      </c>
      <c r="AD1746" t="str">
        <f t="shared" si="904"/>
        <v>Normal</v>
      </c>
      <c r="AE1746">
        <v>9</v>
      </c>
      <c r="AF1746" t="str">
        <f t="shared" si="905"/>
        <v>Normal</v>
      </c>
      <c r="AG1746">
        <v>2143</v>
      </c>
      <c r="AH1746" t="str">
        <f t="shared" si="906"/>
        <v>Poliuria</v>
      </c>
      <c r="AI1746">
        <v>0</v>
      </c>
      <c r="AJ1746" t="str">
        <f t="shared" si="907"/>
        <v>No Diabetico</v>
      </c>
      <c r="AK1746">
        <v>121</v>
      </c>
      <c r="AL1746" t="str">
        <f t="shared" si="908"/>
        <v>Prediabetes</v>
      </c>
      <c r="AM1746">
        <v>6.3</v>
      </c>
      <c r="AN1746" t="str">
        <f t="shared" si="909"/>
        <v>Prediabetes</v>
      </c>
      <c r="AO1746">
        <v>187</v>
      </c>
      <c r="AP1746" t="str">
        <f t="shared" si="910"/>
        <v>Normal</v>
      </c>
      <c r="AQ1746">
        <v>86</v>
      </c>
      <c r="AR1746" t="str">
        <f t="shared" si="911"/>
        <v>Normal</v>
      </c>
      <c r="AS1746">
        <v>66</v>
      </c>
      <c r="AT1746" t="str">
        <f t="shared" si="912"/>
        <v>Normal</v>
      </c>
      <c r="AU1746">
        <v>148</v>
      </c>
      <c r="AV1746" t="str">
        <f t="shared" si="913"/>
        <v>Normal</v>
      </c>
      <c r="AW1746">
        <v>140</v>
      </c>
      <c r="AX1746" t="str">
        <f t="shared" si="914"/>
        <v>Normal</v>
      </c>
      <c r="AY1746">
        <v>4.7</v>
      </c>
      <c r="AZ1746" t="str">
        <f t="shared" si="915"/>
        <v>Normal</v>
      </c>
      <c r="BA1746">
        <v>13.6</v>
      </c>
      <c r="BB1746" t="str">
        <f t="shared" si="893"/>
        <v>Normal</v>
      </c>
      <c r="BC1746">
        <v>10.1</v>
      </c>
      <c r="BD1746" t="str">
        <f t="shared" si="916"/>
        <v>Normal</v>
      </c>
      <c r="BE1746">
        <v>3.9</v>
      </c>
      <c r="BF1746" t="str">
        <f t="shared" si="917"/>
        <v>Normal</v>
      </c>
      <c r="BG1746">
        <v>1</v>
      </c>
      <c r="BH1746" t="str">
        <f t="shared" si="918"/>
        <v>Toma ECA</v>
      </c>
      <c r="BI1746">
        <v>1</v>
      </c>
      <c r="BJ1746" t="str">
        <f t="shared" si="919"/>
        <v>Toma ARB</v>
      </c>
      <c r="BK1746">
        <v>0</v>
      </c>
      <c r="BL1746" t="str">
        <f t="shared" si="920"/>
        <v>No toma diureticos</v>
      </c>
      <c r="BM1746">
        <v>0</v>
      </c>
      <c r="BN1746" t="str">
        <f t="shared" si="921"/>
        <v>No toma estatinas</v>
      </c>
      <c r="BO1746">
        <v>0</v>
      </c>
      <c r="BP1746" t="str">
        <f t="shared" si="922"/>
        <v>Sano</v>
      </c>
      <c r="BQ1746">
        <v>1</v>
      </c>
      <c r="BR1746" t="str">
        <f t="shared" si="923"/>
        <v>Enfermedad cardiovascular</v>
      </c>
    </row>
    <row r="1747" spans="1:70" x14ac:dyDescent="0.25">
      <c r="A1747" t="s">
        <v>1747</v>
      </c>
      <c r="B1747">
        <v>58</v>
      </c>
      <c r="C1747" t="str">
        <f t="shared" si="894"/>
        <v>Adulto</v>
      </c>
      <c r="D1747" t="s">
        <v>1</v>
      </c>
      <c r="E1747">
        <v>36.4</v>
      </c>
      <c r="F1747" t="str">
        <f t="shared" si="895"/>
        <v>Obesidad II</v>
      </c>
      <c r="G1747">
        <v>1</v>
      </c>
      <c r="H1747" t="str">
        <f t="shared" si="896"/>
        <v>Tiene herencia</v>
      </c>
      <c r="I1747">
        <v>175</v>
      </c>
      <c r="J1747">
        <v>96</v>
      </c>
      <c r="K1747">
        <v>103</v>
      </c>
      <c r="L1747" t="str">
        <f t="shared" si="897"/>
        <v>Taquicardia</v>
      </c>
      <c r="M1747">
        <v>29</v>
      </c>
      <c r="N1747" t="str">
        <f t="shared" si="898"/>
        <v>Reducida</v>
      </c>
      <c r="O1747">
        <v>4</v>
      </c>
      <c r="P1747" t="str">
        <f t="shared" si="899"/>
        <v>Incapacidad</v>
      </c>
      <c r="Q1747">
        <v>1</v>
      </c>
      <c r="R1747" t="str">
        <f t="shared" si="900"/>
        <v>Tiene cetoacidosis</v>
      </c>
      <c r="S1747">
        <v>1</v>
      </c>
      <c r="T1747" t="str">
        <f t="shared" si="901"/>
        <v>Tiene Insuficiencia</v>
      </c>
      <c r="U1747">
        <v>1</v>
      </c>
      <c r="V1747" t="str">
        <f t="shared" si="902"/>
        <v>Hipertenso</v>
      </c>
      <c r="W1747">
        <v>1.9</v>
      </c>
      <c r="X1747" t="str">
        <f t="shared" si="891"/>
        <v>Alto</v>
      </c>
      <c r="Y1747">
        <v>50</v>
      </c>
      <c r="Z1747" t="str">
        <f t="shared" si="892"/>
        <v>Normal</v>
      </c>
      <c r="AA1747">
        <v>38</v>
      </c>
      <c r="AB1747" t="str">
        <f t="shared" si="903"/>
        <v>Funcion disminuida moderada</v>
      </c>
      <c r="AC1747">
        <v>1716</v>
      </c>
      <c r="AD1747" t="str">
        <f t="shared" si="904"/>
        <v>Proteinuria</v>
      </c>
      <c r="AE1747">
        <v>1544</v>
      </c>
      <c r="AF1747" t="str">
        <f t="shared" si="905"/>
        <v>Macroalbuminuria</v>
      </c>
      <c r="AG1747">
        <v>895</v>
      </c>
      <c r="AH1747" t="str">
        <f t="shared" si="906"/>
        <v>Poliuria</v>
      </c>
      <c r="AI1747">
        <v>0</v>
      </c>
      <c r="AJ1747" t="str">
        <f t="shared" si="907"/>
        <v>No Diabetico</v>
      </c>
      <c r="AK1747">
        <v>193</v>
      </c>
      <c r="AL1747" t="str">
        <f t="shared" si="908"/>
        <v>Diabetes</v>
      </c>
      <c r="AM1747">
        <v>9</v>
      </c>
      <c r="AN1747" t="str">
        <f t="shared" si="909"/>
        <v>Diabetes</v>
      </c>
      <c r="AO1747">
        <v>286</v>
      </c>
      <c r="AP1747" t="str">
        <f t="shared" si="910"/>
        <v>Riesgo</v>
      </c>
      <c r="AQ1747">
        <v>199</v>
      </c>
      <c r="AR1747" t="str">
        <f t="shared" si="911"/>
        <v>Muy alto</v>
      </c>
      <c r="AS1747">
        <v>42</v>
      </c>
      <c r="AT1747" t="str">
        <f t="shared" si="912"/>
        <v>Bajo</v>
      </c>
      <c r="AU1747">
        <v>200</v>
      </c>
      <c r="AV1747" t="str">
        <f t="shared" si="913"/>
        <v>Alto</v>
      </c>
      <c r="AW1747">
        <v>139</v>
      </c>
      <c r="AX1747" t="str">
        <f t="shared" si="914"/>
        <v>Normal</v>
      </c>
      <c r="AY1747">
        <v>5.4</v>
      </c>
      <c r="AZ1747" t="str">
        <f t="shared" si="915"/>
        <v>Alto</v>
      </c>
      <c r="BA1747">
        <v>10.199999999999999</v>
      </c>
      <c r="BB1747" t="str">
        <f t="shared" si="893"/>
        <v>Baja</v>
      </c>
      <c r="BC1747">
        <v>8</v>
      </c>
      <c r="BD1747" t="str">
        <f t="shared" si="916"/>
        <v>Bajo</v>
      </c>
      <c r="BE1747">
        <v>5.9</v>
      </c>
      <c r="BF1747" t="str">
        <f t="shared" si="917"/>
        <v>Alto</v>
      </c>
      <c r="BG1747">
        <v>1</v>
      </c>
      <c r="BH1747" t="str">
        <f t="shared" si="918"/>
        <v>Toma ECA</v>
      </c>
      <c r="BI1747">
        <v>0</v>
      </c>
      <c r="BJ1747" t="str">
        <f t="shared" si="919"/>
        <v>No toma ARB</v>
      </c>
      <c r="BK1747">
        <v>0</v>
      </c>
      <c r="BL1747" t="str">
        <f t="shared" si="920"/>
        <v>No toma diureticos</v>
      </c>
      <c r="BM1747">
        <v>1</v>
      </c>
      <c r="BN1747" t="str">
        <f t="shared" si="921"/>
        <v>Toma estatinas</v>
      </c>
      <c r="BO1747">
        <v>1</v>
      </c>
      <c r="BP1747" t="str">
        <f t="shared" si="922"/>
        <v>Enfermedad renal</v>
      </c>
      <c r="BQ1747">
        <v>1</v>
      </c>
      <c r="BR1747" t="str">
        <f t="shared" si="923"/>
        <v>Enfermedad cardiovascular</v>
      </c>
    </row>
    <row r="1748" spans="1:70" x14ac:dyDescent="0.25">
      <c r="A1748" t="s">
        <v>1748</v>
      </c>
      <c r="B1748">
        <v>63</v>
      </c>
      <c r="C1748" t="str">
        <f t="shared" si="894"/>
        <v>Adulto Mayor</v>
      </c>
      <c r="D1748" t="s">
        <v>1</v>
      </c>
      <c r="E1748">
        <v>25.7</v>
      </c>
      <c r="F1748" t="str">
        <f t="shared" si="895"/>
        <v>Sobrepeso</v>
      </c>
      <c r="G1748">
        <v>0</v>
      </c>
      <c r="H1748" t="str">
        <f t="shared" si="896"/>
        <v>No tiene herencia</v>
      </c>
      <c r="I1748">
        <v>190</v>
      </c>
      <c r="J1748">
        <v>93</v>
      </c>
      <c r="K1748">
        <v>92</v>
      </c>
      <c r="L1748" t="str">
        <f t="shared" si="897"/>
        <v>Normal</v>
      </c>
      <c r="M1748">
        <v>46</v>
      </c>
      <c r="N1748" t="str">
        <f t="shared" si="898"/>
        <v>Intermedia</v>
      </c>
      <c r="O1748">
        <v>2</v>
      </c>
      <c r="P1748" t="str">
        <f t="shared" si="899"/>
        <v>Ligera limitaciones</v>
      </c>
      <c r="Q1748">
        <v>0</v>
      </c>
      <c r="R1748" t="str">
        <f t="shared" si="900"/>
        <v>No tiene cetoacidosis</v>
      </c>
      <c r="S1748">
        <v>0</v>
      </c>
      <c r="T1748" t="str">
        <f t="shared" si="901"/>
        <v>No tiene Insuficiencia</v>
      </c>
      <c r="U1748">
        <v>1</v>
      </c>
      <c r="V1748" t="str">
        <f t="shared" si="902"/>
        <v>Hipertenso</v>
      </c>
      <c r="W1748">
        <v>3.4</v>
      </c>
      <c r="X1748" t="str">
        <f t="shared" si="891"/>
        <v>Alto</v>
      </c>
      <c r="Y1748">
        <v>92</v>
      </c>
      <c r="Z1748" t="str">
        <f t="shared" si="892"/>
        <v>Elevado</v>
      </c>
      <c r="AA1748">
        <v>31</v>
      </c>
      <c r="AB1748" t="str">
        <f t="shared" si="903"/>
        <v>Funcion disminuida moderada</v>
      </c>
      <c r="AC1748">
        <v>342</v>
      </c>
      <c r="AD1748" t="str">
        <f t="shared" si="904"/>
        <v>Proteinuria</v>
      </c>
      <c r="AE1748">
        <v>239</v>
      </c>
      <c r="AF1748" t="str">
        <f t="shared" si="905"/>
        <v>Microalbuminuria</v>
      </c>
      <c r="AG1748">
        <v>596</v>
      </c>
      <c r="AH1748" t="str">
        <f t="shared" si="906"/>
        <v>Poliuria</v>
      </c>
      <c r="AI1748">
        <v>1</v>
      </c>
      <c r="AJ1748" t="str">
        <f t="shared" si="907"/>
        <v>Diabetico</v>
      </c>
      <c r="AK1748">
        <v>198</v>
      </c>
      <c r="AL1748" t="str">
        <f t="shared" si="908"/>
        <v>Diabetes</v>
      </c>
      <c r="AM1748">
        <v>9.5</v>
      </c>
      <c r="AN1748" t="str">
        <f t="shared" si="909"/>
        <v>Diabetes</v>
      </c>
      <c r="AO1748">
        <v>271</v>
      </c>
      <c r="AP1748" t="str">
        <f t="shared" si="910"/>
        <v>Riesgo</v>
      </c>
      <c r="AQ1748">
        <v>132</v>
      </c>
      <c r="AR1748" t="str">
        <f t="shared" si="911"/>
        <v>Limite alto</v>
      </c>
      <c r="AS1748">
        <v>43</v>
      </c>
      <c r="AT1748" t="str">
        <f t="shared" si="912"/>
        <v>Bajo</v>
      </c>
      <c r="AU1748">
        <v>321</v>
      </c>
      <c r="AV1748" t="str">
        <f t="shared" si="913"/>
        <v>Alto</v>
      </c>
      <c r="AW1748">
        <v>126</v>
      </c>
      <c r="AX1748" t="str">
        <f t="shared" si="914"/>
        <v>Bajo</v>
      </c>
      <c r="AY1748">
        <v>5.9</v>
      </c>
      <c r="AZ1748" t="str">
        <f t="shared" si="915"/>
        <v>Alto</v>
      </c>
      <c r="BA1748">
        <v>7.4</v>
      </c>
      <c r="BB1748" t="str">
        <f t="shared" si="893"/>
        <v>Baja</v>
      </c>
      <c r="BC1748">
        <v>8.6</v>
      </c>
      <c r="BD1748" t="str">
        <f t="shared" si="916"/>
        <v>Normal</v>
      </c>
      <c r="BE1748">
        <v>4.9000000000000004</v>
      </c>
      <c r="BF1748" t="str">
        <f t="shared" si="917"/>
        <v>Alto</v>
      </c>
      <c r="BG1748">
        <v>0</v>
      </c>
      <c r="BH1748" t="str">
        <f t="shared" si="918"/>
        <v>No Toma ECA</v>
      </c>
      <c r="BI1748">
        <v>1</v>
      </c>
      <c r="BJ1748" t="str">
        <f t="shared" si="919"/>
        <v>Toma ARB</v>
      </c>
      <c r="BK1748">
        <v>0</v>
      </c>
      <c r="BL1748" t="str">
        <f t="shared" si="920"/>
        <v>No toma diureticos</v>
      </c>
      <c r="BM1748">
        <v>0</v>
      </c>
      <c r="BN1748" t="str">
        <f t="shared" si="921"/>
        <v>No toma estatinas</v>
      </c>
      <c r="BO1748">
        <v>1</v>
      </c>
      <c r="BP1748" t="str">
        <f t="shared" si="922"/>
        <v>Enfermedad renal</v>
      </c>
      <c r="BQ1748">
        <v>0</v>
      </c>
      <c r="BR1748" t="str">
        <f t="shared" si="923"/>
        <v>Sano</v>
      </c>
    </row>
    <row r="1749" spans="1:70" x14ac:dyDescent="0.25">
      <c r="A1749" t="s">
        <v>1749</v>
      </c>
      <c r="B1749">
        <v>64</v>
      </c>
      <c r="C1749" t="str">
        <f t="shared" si="894"/>
        <v>Adulto Mayor</v>
      </c>
      <c r="D1749" t="s">
        <v>1</v>
      </c>
      <c r="E1749">
        <v>26.3</v>
      </c>
      <c r="F1749" t="str">
        <f t="shared" si="895"/>
        <v>Sobrepeso</v>
      </c>
      <c r="G1749">
        <v>1</v>
      </c>
      <c r="H1749" t="str">
        <f t="shared" si="896"/>
        <v>Tiene herencia</v>
      </c>
      <c r="I1749">
        <v>127</v>
      </c>
      <c r="J1749">
        <v>66</v>
      </c>
      <c r="K1749">
        <v>89</v>
      </c>
      <c r="L1749" t="str">
        <f t="shared" si="897"/>
        <v>Normal</v>
      </c>
      <c r="M1749">
        <v>55</v>
      </c>
      <c r="N1749" t="str">
        <f t="shared" si="898"/>
        <v>Normal</v>
      </c>
      <c r="O1749">
        <v>1</v>
      </c>
      <c r="P1749" t="str">
        <f t="shared" si="899"/>
        <v>Sin limitaciones</v>
      </c>
      <c r="Q1749">
        <v>0</v>
      </c>
      <c r="R1749" t="str">
        <f t="shared" si="900"/>
        <v>No tiene cetoacidosis</v>
      </c>
      <c r="S1749">
        <v>0</v>
      </c>
      <c r="T1749" t="str">
        <f t="shared" si="901"/>
        <v>No tiene Insuficiencia</v>
      </c>
      <c r="U1749">
        <v>1</v>
      </c>
      <c r="V1749" t="str">
        <f t="shared" si="902"/>
        <v>Hipertenso</v>
      </c>
      <c r="W1749">
        <v>1.2</v>
      </c>
      <c r="X1749" t="str">
        <f t="shared" si="891"/>
        <v>Normal</v>
      </c>
      <c r="Y1749">
        <v>26</v>
      </c>
      <c r="Z1749" t="str">
        <f t="shared" si="892"/>
        <v>Normal</v>
      </c>
      <c r="AA1749">
        <v>63</v>
      </c>
      <c r="AB1749" t="str">
        <f t="shared" si="903"/>
        <v>Funcion disminuida</v>
      </c>
      <c r="AC1749">
        <v>28</v>
      </c>
      <c r="AD1749" t="str">
        <f t="shared" si="904"/>
        <v>Normal</v>
      </c>
      <c r="AE1749">
        <v>25</v>
      </c>
      <c r="AF1749" t="str">
        <f t="shared" si="905"/>
        <v>Normal</v>
      </c>
      <c r="AG1749">
        <v>2176</v>
      </c>
      <c r="AH1749" t="str">
        <f t="shared" si="906"/>
        <v>Poliuria</v>
      </c>
      <c r="AI1749">
        <v>0</v>
      </c>
      <c r="AJ1749" t="str">
        <f t="shared" si="907"/>
        <v>No Diabetico</v>
      </c>
      <c r="AK1749">
        <v>125</v>
      </c>
      <c r="AL1749" t="str">
        <f t="shared" si="908"/>
        <v>Prediabetes</v>
      </c>
      <c r="AM1749">
        <v>4.8</v>
      </c>
      <c r="AN1749" t="str">
        <f t="shared" si="909"/>
        <v>Normal</v>
      </c>
      <c r="AO1749">
        <v>209</v>
      </c>
      <c r="AP1749" t="str">
        <f t="shared" si="910"/>
        <v>Alto</v>
      </c>
      <c r="AQ1749">
        <v>112</v>
      </c>
      <c r="AR1749" t="str">
        <f t="shared" si="911"/>
        <v>Casi normal</v>
      </c>
      <c r="AS1749">
        <v>60</v>
      </c>
      <c r="AT1749" t="str">
        <f t="shared" si="912"/>
        <v>Normal</v>
      </c>
      <c r="AU1749">
        <v>166</v>
      </c>
      <c r="AV1749" t="str">
        <f t="shared" si="913"/>
        <v>Alto</v>
      </c>
      <c r="AW1749">
        <v>139</v>
      </c>
      <c r="AX1749" t="str">
        <f t="shared" si="914"/>
        <v>Normal</v>
      </c>
      <c r="AY1749">
        <v>4.7</v>
      </c>
      <c r="AZ1749" t="str">
        <f t="shared" si="915"/>
        <v>Normal</v>
      </c>
      <c r="BA1749">
        <v>13.9</v>
      </c>
      <c r="BB1749" t="str">
        <f t="shared" si="893"/>
        <v>Normal</v>
      </c>
      <c r="BC1749">
        <v>10.1</v>
      </c>
      <c r="BD1749" t="str">
        <f t="shared" si="916"/>
        <v>Normal</v>
      </c>
      <c r="BE1749">
        <v>3.8</v>
      </c>
      <c r="BF1749" t="str">
        <f t="shared" si="917"/>
        <v>Normal</v>
      </c>
      <c r="BG1749">
        <v>1</v>
      </c>
      <c r="BH1749" t="str">
        <f t="shared" si="918"/>
        <v>Toma ECA</v>
      </c>
      <c r="BI1749">
        <v>1</v>
      </c>
      <c r="BJ1749" t="str">
        <f t="shared" si="919"/>
        <v>Toma ARB</v>
      </c>
      <c r="BK1749">
        <v>1</v>
      </c>
      <c r="BL1749" t="str">
        <f t="shared" si="920"/>
        <v>Toma diureticos</v>
      </c>
      <c r="BM1749">
        <v>0</v>
      </c>
      <c r="BN1749" t="str">
        <f t="shared" si="921"/>
        <v>No toma estatinas</v>
      </c>
      <c r="BO1749">
        <v>0</v>
      </c>
      <c r="BP1749" t="str">
        <f t="shared" si="922"/>
        <v>Sano</v>
      </c>
      <c r="BQ1749">
        <v>0</v>
      </c>
      <c r="BR1749" t="str">
        <f t="shared" si="923"/>
        <v>Sano</v>
      </c>
    </row>
    <row r="1750" spans="1:70" x14ac:dyDescent="0.25">
      <c r="A1750" t="s">
        <v>1750</v>
      </c>
      <c r="B1750">
        <v>79</v>
      </c>
      <c r="C1750" t="str">
        <f t="shared" si="894"/>
        <v>Adulto Mayor</v>
      </c>
      <c r="D1750" t="s">
        <v>1</v>
      </c>
      <c r="E1750">
        <v>36</v>
      </c>
      <c r="F1750" t="str">
        <f t="shared" si="895"/>
        <v>Obesidad II</v>
      </c>
      <c r="G1750">
        <v>1</v>
      </c>
      <c r="H1750" t="str">
        <f t="shared" si="896"/>
        <v>Tiene herencia</v>
      </c>
      <c r="I1750">
        <v>185</v>
      </c>
      <c r="J1750">
        <v>90</v>
      </c>
      <c r="K1750">
        <v>95</v>
      </c>
      <c r="L1750" t="str">
        <f t="shared" si="897"/>
        <v>Normal</v>
      </c>
      <c r="M1750">
        <v>45</v>
      </c>
      <c r="N1750" t="str">
        <f t="shared" si="898"/>
        <v>Intermedia</v>
      </c>
      <c r="O1750">
        <v>4</v>
      </c>
      <c r="P1750" t="str">
        <f t="shared" si="899"/>
        <v>Incapacidad</v>
      </c>
      <c r="Q1750">
        <v>1</v>
      </c>
      <c r="R1750" t="str">
        <f t="shared" si="900"/>
        <v>Tiene cetoacidosis</v>
      </c>
      <c r="S1750">
        <v>0</v>
      </c>
      <c r="T1750" t="str">
        <f t="shared" si="901"/>
        <v>No tiene Insuficiencia</v>
      </c>
      <c r="U1750">
        <v>1</v>
      </c>
      <c r="V1750" t="str">
        <f t="shared" si="902"/>
        <v>Hipertenso</v>
      </c>
      <c r="W1750">
        <v>2.6</v>
      </c>
      <c r="X1750" t="str">
        <f t="shared" si="891"/>
        <v>Alto</v>
      </c>
      <c r="Y1750">
        <v>54</v>
      </c>
      <c r="Z1750" t="str">
        <f t="shared" si="892"/>
        <v>Normal</v>
      </c>
      <c r="AA1750">
        <v>54</v>
      </c>
      <c r="AB1750" t="str">
        <f t="shared" si="903"/>
        <v>Funcion disminuida moderada</v>
      </c>
      <c r="AC1750">
        <v>1658</v>
      </c>
      <c r="AD1750" t="str">
        <f t="shared" si="904"/>
        <v>Proteinuria</v>
      </c>
      <c r="AE1750">
        <v>1492</v>
      </c>
      <c r="AF1750" t="str">
        <f t="shared" si="905"/>
        <v>Macroalbuminuria</v>
      </c>
      <c r="AG1750">
        <v>433</v>
      </c>
      <c r="AH1750" t="str">
        <f t="shared" si="906"/>
        <v>Oliguria</v>
      </c>
      <c r="AI1750">
        <v>0</v>
      </c>
      <c r="AJ1750" t="str">
        <f t="shared" si="907"/>
        <v>No Diabetico</v>
      </c>
      <c r="AK1750">
        <v>201</v>
      </c>
      <c r="AL1750" t="str">
        <f t="shared" si="908"/>
        <v>Diabetes</v>
      </c>
      <c r="AM1750">
        <v>8.6999999999999993</v>
      </c>
      <c r="AN1750" t="str">
        <f t="shared" si="909"/>
        <v>Diabetes</v>
      </c>
      <c r="AO1750">
        <v>224</v>
      </c>
      <c r="AP1750" t="str">
        <f t="shared" si="910"/>
        <v>Alto</v>
      </c>
      <c r="AQ1750">
        <v>162</v>
      </c>
      <c r="AR1750" t="str">
        <f t="shared" si="911"/>
        <v>Alto</v>
      </c>
      <c r="AS1750">
        <v>43</v>
      </c>
      <c r="AT1750" t="str">
        <f t="shared" si="912"/>
        <v>Bajo</v>
      </c>
      <c r="AU1750">
        <v>281</v>
      </c>
      <c r="AV1750" t="str">
        <f t="shared" si="913"/>
        <v>Alto</v>
      </c>
      <c r="AW1750">
        <v>135</v>
      </c>
      <c r="AX1750" t="str">
        <f t="shared" si="914"/>
        <v>Normal</v>
      </c>
      <c r="AY1750">
        <v>6.4</v>
      </c>
      <c r="AZ1750" t="str">
        <f t="shared" si="915"/>
        <v>Alto</v>
      </c>
      <c r="BA1750">
        <v>10.5</v>
      </c>
      <c r="BB1750" t="str">
        <f t="shared" si="893"/>
        <v>Baja</v>
      </c>
      <c r="BC1750">
        <v>8.8000000000000007</v>
      </c>
      <c r="BD1750" t="str">
        <f t="shared" si="916"/>
        <v>Normal</v>
      </c>
      <c r="BE1750">
        <v>6.5</v>
      </c>
      <c r="BF1750" t="str">
        <f t="shared" si="917"/>
        <v>Alto</v>
      </c>
      <c r="BG1750">
        <v>1</v>
      </c>
      <c r="BH1750" t="str">
        <f t="shared" si="918"/>
        <v>Toma ECA</v>
      </c>
      <c r="BI1750">
        <v>1</v>
      </c>
      <c r="BJ1750" t="str">
        <f t="shared" si="919"/>
        <v>Toma ARB</v>
      </c>
      <c r="BK1750">
        <v>1</v>
      </c>
      <c r="BL1750" t="str">
        <f t="shared" si="920"/>
        <v>Toma diureticos</v>
      </c>
      <c r="BM1750">
        <v>0</v>
      </c>
      <c r="BN1750" t="str">
        <f t="shared" si="921"/>
        <v>No toma estatinas</v>
      </c>
      <c r="BO1750">
        <v>1</v>
      </c>
      <c r="BP1750" t="str">
        <f t="shared" si="922"/>
        <v>Enfermedad renal</v>
      </c>
      <c r="BQ1750">
        <v>0</v>
      </c>
      <c r="BR1750" t="str">
        <f t="shared" si="923"/>
        <v>Sano</v>
      </c>
    </row>
    <row r="1751" spans="1:70" x14ac:dyDescent="0.25">
      <c r="A1751" t="s">
        <v>1751</v>
      </c>
      <c r="B1751">
        <v>40</v>
      </c>
      <c r="C1751" t="str">
        <f t="shared" si="894"/>
        <v>Adulto</v>
      </c>
      <c r="D1751" t="s">
        <v>1</v>
      </c>
      <c r="E1751">
        <v>19.600000000000001</v>
      </c>
      <c r="F1751" t="str">
        <f t="shared" si="895"/>
        <v>Peso Normal</v>
      </c>
      <c r="G1751">
        <v>0</v>
      </c>
      <c r="H1751" t="str">
        <f t="shared" si="896"/>
        <v>No tiene herencia</v>
      </c>
      <c r="I1751">
        <v>112</v>
      </c>
      <c r="J1751">
        <v>85</v>
      </c>
      <c r="K1751">
        <v>71</v>
      </c>
      <c r="L1751" t="str">
        <f t="shared" si="897"/>
        <v>Normal</v>
      </c>
      <c r="M1751">
        <v>68</v>
      </c>
      <c r="N1751" t="str">
        <f t="shared" si="898"/>
        <v>Normal</v>
      </c>
      <c r="O1751">
        <v>2</v>
      </c>
      <c r="P1751" t="str">
        <f t="shared" si="899"/>
        <v>Ligera limitaciones</v>
      </c>
      <c r="Q1751">
        <v>0</v>
      </c>
      <c r="R1751" t="str">
        <f t="shared" si="900"/>
        <v>No tiene cetoacidosis</v>
      </c>
      <c r="S1751">
        <v>0</v>
      </c>
      <c r="T1751" t="str">
        <f t="shared" si="901"/>
        <v>No tiene Insuficiencia</v>
      </c>
      <c r="U1751">
        <v>0</v>
      </c>
      <c r="V1751" t="str">
        <f t="shared" si="902"/>
        <v>Normotenso</v>
      </c>
      <c r="W1751">
        <v>1</v>
      </c>
      <c r="X1751" t="str">
        <f t="shared" si="891"/>
        <v>Normal</v>
      </c>
      <c r="Y1751">
        <v>15</v>
      </c>
      <c r="Z1751" t="str">
        <f t="shared" si="892"/>
        <v>Bajo</v>
      </c>
      <c r="AA1751">
        <v>100</v>
      </c>
      <c r="AB1751" t="str">
        <f t="shared" si="903"/>
        <v>Normal</v>
      </c>
      <c r="AC1751">
        <v>29</v>
      </c>
      <c r="AD1751" t="str">
        <f t="shared" si="904"/>
        <v>Normal</v>
      </c>
      <c r="AE1751">
        <v>26</v>
      </c>
      <c r="AF1751" t="str">
        <f t="shared" si="905"/>
        <v>Normal</v>
      </c>
      <c r="AG1751">
        <v>1085</v>
      </c>
      <c r="AH1751" t="str">
        <f t="shared" si="906"/>
        <v>Poliuria</v>
      </c>
      <c r="AI1751">
        <v>1</v>
      </c>
      <c r="AJ1751" t="str">
        <f t="shared" si="907"/>
        <v>Diabetico</v>
      </c>
      <c r="AK1751">
        <v>111</v>
      </c>
      <c r="AL1751" t="str">
        <f t="shared" si="908"/>
        <v>Prediabetes</v>
      </c>
      <c r="AM1751">
        <v>6.3</v>
      </c>
      <c r="AN1751" t="str">
        <f t="shared" si="909"/>
        <v>Prediabetes</v>
      </c>
      <c r="AO1751">
        <v>153</v>
      </c>
      <c r="AP1751" t="str">
        <f t="shared" si="910"/>
        <v>Normal</v>
      </c>
      <c r="AQ1751">
        <v>80</v>
      </c>
      <c r="AR1751" t="str">
        <f t="shared" si="911"/>
        <v>Normal</v>
      </c>
      <c r="AS1751">
        <v>63</v>
      </c>
      <c r="AT1751" t="str">
        <f t="shared" si="912"/>
        <v>Normal</v>
      </c>
      <c r="AU1751">
        <v>132</v>
      </c>
      <c r="AV1751" t="str">
        <f t="shared" si="913"/>
        <v>Normal</v>
      </c>
      <c r="AW1751">
        <v>141</v>
      </c>
      <c r="AX1751" t="str">
        <f t="shared" si="914"/>
        <v>Normal</v>
      </c>
      <c r="AY1751">
        <v>5</v>
      </c>
      <c r="AZ1751" t="str">
        <f t="shared" si="915"/>
        <v>Normal</v>
      </c>
      <c r="BA1751">
        <v>15</v>
      </c>
      <c r="BB1751" t="str">
        <f t="shared" si="893"/>
        <v>Normal</v>
      </c>
      <c r="BC1751">
        <v>10.1</v>
      </c>
      <c r="BD1751" t="str">
        <f t="shared" si="916"/>
        <v>Normal</v>
      </c>
      <c r="BE1751">
        <v>2.7</v>
      </c>
      <c r="BF1751" t="str">
        <f t="shared" si="917"/>
        <v>Normal</v>
      </c>
      <c r="BG1751">
        <v>1</v>
      </c>
      <c r="BH1751" t="str">
        <f t="shared" si="918"/>
        <v>Toma ECA</v>
      </c>
      <c r="BI1751">
        <v>0</v>
      </c>
      <c r="BJ1751" t="str">
        <f t="shared" si="919"/>
        <v>No toma ARB</v>
      </c>
      <c r="BK1751">
        <v>0</v>
      </c>
      <c r="BL1751" t="str">
        <f t="shared" si="920"/>
        <v>No toma diureticos</v>
      </c>
      <c r="BM1751">
        <v>1</v>
      </c>
      <c r="BN1751" t="str">
        <f t="shared" si="921"/>
        <v>Toma estatinas</v>
      </c>
      <c r="BO1751">
        <v>0</v>
      </c>
      <c r="BP1751" t="str">
        <f t="shared" si="922"/>
        <v>Sano</v>
      </c>
      <c r="BQ1751">
        <v>1</v>
      </c>
      <c r="BR1751" t="str">
        <f t="shared" si="923"/>
        <v>Enfermedad cardiovascular</v>
      </c>
    </row>
    <row r="1752" spans="1:70" x14ac:dyDescent="0.25">
      <c r="A1752" t="s">
        <v>1752</v>
      </c>
      <c r="B1752">
        <v>62</v>
      </c>
      <c r="C1752" t="str">
        <f t="shared" si="894"/>
        <v>Adulto Mayor</v>
      </c>
      <c r="D1752" t="s">
        <v>1</v>
      </c>
      <c r="E1752">
        <v>32.299999999999997</v>
      </c>
      <c r="F1752" t="str">
        <f t="shared" si="895"/>
        <v>Obesidad I</v>
      </c>
      <c r="G1752">
        <v>1</v>
      </c>
      <c r="H1752" t="str">
        <f t="shared" si="896"/>
        <v>Tiene herencia</v>
      </c>
      <c r="I1752">
        <v>172</v>
      </c>
      <c r="J1752">
        <v>110</v>
      </c>
      <c r="K1752">
        <v>93</v>
      </c>
      <c r="L1752" t="str">
        <f t="shared" si="897"/>
        <v>Normal</v>
      </c>
      <c r="M1752">
        <v>40</v>
      </c>
      <c r="N1752" t="str">
        <f t="shared" si="898"/>
        <v>Reducida</v>
      </c>
      <c r="O1752">
        <v>2</v>
      </c>
      <c r="P1752" t="str">
        <f t="shared" si="899"/>
        <v>Ligera limitaciones</v>
      </c>
      <c r="Q1752">
        <v>0</v>
      </c>
      <c r="R1752" t="str">
        <f t="shared" si="900"/>
        <v>No tiene cetoacidosis</v>
      </c>
      <c r="S1752">
        <v>1</v>
      </c>
      <c r="T1752" t="str">
        <f t="shared" si="901"/>
        <v>Tiene Insuficiencia</v>
      </c>
      <c r="U1752">
        <v>1</v>
      </c>
      <c r="V1752" t="str">
        <f t="shared" si="902"/>
        <v>Hipertenso</v>
      </c>
      <c r="W1752">
        <v>4.0999999999999996</v>
      </c>
      <c r="X1752" t="str">
        <f t="shared" si="891"/>
        <v>Alto</v>
      </c>
      <c r="Y1752">
        <v>108</v>
      </c>
      <c r="Z1752" t="str">
        <f t="shared" si="892"/>
        <v>Riesgo</v>
      </c>
      <c r="AA1752">
        <v>44</v>
      </c>
      <c r="AB1752" t="str">
        <f t="shared" si="903"/>
        <v>Funcion disminuida moderada</v>
      </c>
      <c r="AC1752">
        <v>425</v>
      </c>
      <c r="AD1752" t="str">
        <f t="shared" si="904"/>
        <v>Proteinuria</v>
      </c>
      <c r="AE1752">
        <v>297</v>
      </c>
      <c r="AF1752" t="str">
        <f t="shared" si="905"/>
        <v>Microalbuminuria</v>
      </c>
      <c r="AG1752">
        <v>795</v>
      </c>
      <c r="AH1752" t="str">
        <f t="shared" si="906"/>
        <v>Poliuria</v>
      </c>
      <c r="AI1752">
        <v>0</v>
      </c>
      <c r="AJ1752" t="str">
        <f t="shared" si="907"/>
        <v>No Diabetico</v>
      </c>
      <c r="AK1752">
        <v>167</v>
      </c>
      <c r="AL1752" t="str">
        <f t="shared" si="908"/>
        <v>Diabetes</v>
      </c>
      <c r="AM1752">
        <v>8.6</v>
      </c>
      <c r="AN1752" t="str">
        <f t="shared" si="909"/>
        <v>Diabetes</v>
      </c>
      <c r="AO1752">
        <v>244</v>
      </c>
      <c r="AP1752" t="str">
        <f t="shared" si="910"/>
        <v>Riesgo</v>
      </c>
      <c r="AQ1752">
        <v>204</v>
      </c>
      <c r="AR1752" t="str">
        <f t="shared" si="911"/>
        <v>Muy alto</v>
      </c>
      <c r="AS1752">
        <v>28</v>
      </c>
      <c r="AT1752" t="str">
        <f t="shared" si="912"/>
        <v>Bajo</v>
      </c>
      <c r="AU1752">
        <v>251</v>
      </c>
      <c r="AV1752" t="str">
        <f t="shared" si="913"/>
        <v>Alto</v>
      </c>
      <c r="AW1752">
        <v>132</v>
      </c>
      <c r="AX1752" t="str">
        <f t="shared" si="914"/>
        <v>Bajo</v>
      </c>
      <c r="AY1752">
        <v>5.8</v>
      </c>
      <c r="AZ1752" t="str">
        <f t="shared" si="915"/>
        <v>Alto</v>
      </c>
      <c r="BA1752">
        <v>8</v>
      </c>
      <c r="BB1752" t="str">
        <f t="shared" si="893"/>
        <v>Baja</v>
      </c>
      <c r="BC1752">
        <v>8.3000000000000007</v>
      </c>
      <c r="BD1752" t="str">
        <f t="shared" si="916"/>
        <v>Bajo</v>
      </c>
      <c r="BE1752">
        <v>6.7</v>
      </c>
      <c r="BF1752" t="str">
        <f t="shared" si="917"/>
        <v>Alto</v>
      </c>
      <c r="BG1752">
        <v>1</v>
      </c>
      <c r="BH1752" t="str">
        <f t="shared" si="918"/>
        <v>Toma ECA</v>
      </c>
      <c r="BI1752">
        <v>0</v>
      </c>
      <c r="BJ1752" t="str">
        <f t="shared" si="919"/>
        <v>No toma ARB</v>
      </c>
      <c r="BK1752">
        <v>0</v>
      </c>
      <c r="BL1752" t="str">
        <f t="shared" si="920"/>
        <v>No toma diureticos</v>
      </c>
      <c r="BM1752">
        <v>0</v>
      </c>
      <c r="BN1752" t="str">
        <f t="shared" si="921"/>
        <v>No toma estatinas</v>
      </c>
      <c r="BO1752">
        <v>1</v>
      </c>
      <c r="BP1752" t="str">
        <f t="shared" si="922"/>
        <v>Enfermedad renal</v>
      </c>
      <c r="BQ1752">
        <v>0</v>
      </c>
      <c r="BR1752" t="str">
        <f t="shared" si="923"/>
        <v>Sano</v>
      </c>
    </row>
    <row r="1753" spans="1:70" x14ac:dyDescent="0.25">
      <c r="A1753" t="s">
        <v>1753</v>
      </c>
      <c r="B1753">
        <v>51</v>
      </c>
      <c r="C1753" t="str">
        <f t="shared" si="894"/>
        <v>Adulto</v>
      </c>
      <c r="D1753" t="s">
        <v>6</v>
      </c>
      <c r="E1753">
        <v>29.7</v>
      </c>
      <c r="F1753" t="str">
        <f t="shared" si="895"/>
        <v>Sobrepeso</v>
      </c>
      <c r="G1753">
        <v>1</v>
      </c>
      <c r="H1753" t="str">
        <f t="shared" si="896"/>
        <v>Tiene herencia</v>
      </c>
      <c r="I1753">
        <v>101</v>
      </c>
      <c r="J1753">
        <v>72</v>
      </c>
      <c r="K1753">
        <v>66</v>
      </c>
      <c r="L1753" t="str">
        <f t="shared" si="897"/>
        <v>Normal</v>
      </c>
      <c r="M1753">
        <v>55</v>
      </c>
      <c r="N1753" t="str">
        <f t="shared" si="898"/>
        <v>Normal</v>
      </c>
      <c r="O1753">
        <v>2</v>
      </c>
      <c r="P1753" t="str">
        <f t="shared" si="899"/>
        <v>Ligera limitaciones</v>
      </c>
      <c r="Q1753">
        <v>0</v>
      </c>
      <c r="R1753" t="str">
        <f t="shared" si="900"/>
        <v>No tiene cetoacidosis</v>
      </c>
      <c r="S1753">
        <v>0</v>
      </c>
      <c r="T1753" t="str">
        <f t="shared" si="901"/>
        <v>No tiene Insuficiencia</v>
      </c>
      <c r="U1753">
        <v>0</v>
      </c>
      <c r="V1753" t="str">
        <f t="shared" si="902"/>
        <v>Normotenso</v>
      </c>
      <c r="W1753">
        <v>0.7</v>
      </c>
      <c r="X1753" t="str">
        <f t="shared" si="891"/>
        <v>Normal</v>
      </c>
      <c r="Y1753">
        <v>17</v>
      </c>
      <c r="Z1753" t="str">
        <f t="shared" si="892"/>
        <v>Normal</v>
      </c>
      <c r="AA1753">
        <v>77</v>
      </c>
      <c r="AB1753" t="str">
        <f t="shared" si="903"/>
        <v>Funcion disminuida</v>
      </c>
      <c r="AC1753">
        <v>13</v>
      </c>
      <c r="AD1753" t="str">
        <f t="shared" si="904"/>
        <v>Normal</v>
      </c>
      <c r="AE1753">
        <v>9</v>
      </c>
      <c r="AF1753" t="str">
        <f t="shared" si="905"/>
        <v>Normal</v>
      </c>
      <c r="AG1753">
        <v>2264</v>
      </c>
      <c r="AH1753" t="str">
        <f t="shared" si="906"/>
        <v>Poliuria</v>
      </c>
      <c r="AI1753">
        <v>0</v>
      </c>
      <c r="AJ1753" t="str">
        <f t="shared" si="907"/>
        <v>No Diabetico</v>
      </c>
      <c r="AK1753">
        <v>121</v>
      </c>
      <c r="AL1753" t="str">
        <f t="shared" si="908"/>
        <v>Prediabetes</v>
      </c>
      <c r="AM1753">
        <v>5.5</v>
      </c>
      <c r="AN1753" t="str">
        <f t="shared" si="909"/>
        <v>Normal</v>
      </c>
      <c r="AO1753">
        <v>169</v>
      </c>
      <c r="AP1753" t="str">
        <f t="shared" si="910"/>
        <v>Normal</v>
      </c>
      <c r="AQ1753">
        <v>85</v>
      </c>
      <c r="AR1753" t="str">
        <f t="shared" si="911"/>
        <v>Normal</v>
      </c>
      <c r="AS1753">
        <v>50</v>
      </c>
      <c r="AT1753" t="str">
        <f t="shared" si="912"/>
        <v>Bajo</v>
      </c>
      <c r="AU1753">
        <v>148</v>
      </c>
      <c r="AV1753" t="str">
        <f t="shared" si="913"/>
        <v>Normal</v>
      </c>
      <c r="AW1753">
        <v>142</v>
      </c>
      <c r="AX1753" t="str">
        <f t="shared" si="914"/>
        <v>Normal</v>
      </c>
      <c r="AY1753">
        <v>4</v>
      </c>
      <c r="AZ1753" t="str">
        <f t="shared" si="915"/>
        <v>Normal</v>
      </c>
      <c r="BA1753">
        <v>12.7</v>
      </c>
      <c r="BB1753" t="str">
        <f t="shared" si="893"/>
        <v>Normal</v>
      </c>
      <c r="BC1753">
        <v>9.3000000000000007</v>
      </c>
      <c r="BD1753" t="str">
        <f t="shared" si="916"/>
        <v>Normal</v>
      </c>
      <c r="BE1753">
        <v>2.8</v>
      </c>
      <c r="BF1753" t="str">
        <f t="shared" si="917"/>
        <v>Normal</v>
      </c>
      <c r="BG1753">
        <v>0</v>
      </c>
      <c r="BH1753" t="str">
        <f t="shared" si="918"/>
        <v>No Toma ECA</v>
      </c>
      <c r="BI1753">
        <v>1</v>
      </c>
      <c r="BJ1753" t="str">
        <f t="shared" si="919"/>
        <v>Toma ARB</v>
      </c>
      <c r="BK1753">
        <v>0</v>
      </c>
      <c r="BL1753" t="str">
        <f t="shared" si="920"/>
        <v>No toma diureticos</v>
      </c>
      <c r="BM1753">
        <v>1</v>
      </c>
      <c r="BN1753" t="str">
        <f t="shared" si="921"/>
        <v>Toma estatinas</v>
      </c>
      <c r="BO1753">
        <v>0</v>
      </c>
      <c r="BP1753" t="str">
        <f t="shared" si="922"/>
        <v>Sano</v>
      </c>
      <c r="BQ1753">
        <v>1</v>
      </c>
      <c r="BR1753" t="str">
        <f t="shared" si="923"/>
        <v>Enfermedad cardiovascular</v>
      </c>
    </row>
    <row r="1754" spans="1:70" x14ac:dyDescent="0.25">
      <c r="A1754" t="s">
        <v>1754</v>
      </c>
      <c r="B1754">
        <v>56</v>
      </c>
      <c r="C1754" t="str">
        <f t="shared" si="894"/>
        <v>Adulto</v>
      </c>
      <c r="D1754" t="s">
        <v>1</v>
      </c>
      <c r="E1754">
        <v>21.6</v>
      </c>
      <c r="F1754" t="str">
        <f t="shared" si="895"/>
        <v>Peso Normal</v>
      </c>
      <c r="G1754">
        <v>1</v>
      </c>
      <c r="H1754" t="str">
        <f t="shared" si="896"/>
        <v>Tiene herencia</v>
      </c>
      <c r="I1754">
        <v>107</v>
      </c>
      <c r="J1754">
        <v>81</v>
      </c>
      <c r="K1754">
        <v>88</v>
      </c>
      <c r="L1754" t="str">
        <f t="shared" si="897"/>
        <v>Normal</v>
      </c>
      <c r="M1754">
        <v>67</v>
      </c>
      <c r="N1754" t="str">
        <f t="shared" si="898"/>
        <v>Normal</v>
      </c>
      <c r="O1754">
        <v>1</v>
      </c>
      <c r="P1754" t="str">
        <f t="shared" si="899"/>
        <v>Sin limitaciones</v>
      </c>
      <c r="Q1754">
        <v>0</v>
      </c>
      <c r="R1754" t="str">
        <f t="shared" si="900"/>
        <v>No tiene cetoacidosis</v>
      </c>
      <c r="S1754">
        <v>0</v>
      </c>
      <c r="T1754" t="str">
        <f t="shared" si="901"/>
        <v>No tiene Insuficiencia</v>
      </c>
      <c r="U1754">
        <v>0</v>
      </c>
      <c r="V1754" t="str">
        <f t="shared" si="902"/>
        <v>Normotenso</v>
      </c>
      <c r="W1754">
        <v>1.1000000000000001</v>
      </c>
      <c r="X1754" t="str">
        <f t="shared" si="891"/>
        <v>Normal</v>
      </c>
      <c r="Y1754">
        <v>33</v>
      </c>
      <c r="Z1754" t="str">
        <f t="shared" si="892"/>
        <v>Normal</v>
      </c>
      <c r="AA1754">
        <v>101</v>
      </c>
      <c r="AB1754" t="str">
        <f t="shared" si="903"/>
        <v>Normal</v>
      </c>
      <c r="AC1754">
        <v>7</v>
      </c>
      <c r="AD1754" t="str">
        <f t="shared" si="904"/>
        <v>Normal</v>
      </c>
      <c r="AE1754">
        <v>5</v>
      </c>
      <c r="AF1754" t="str">
        <f t="shared" si="905"/>
        <v>Normal</v>
      </c>
      <c r="AG1754">
        <v>1836</v>
      </c>
      <c r="AH1754" t="str">
        <f t="shared" si="906"/>
        <v>Poliuria</v>
      </c>
      <c r="AI1754">
        <v>0</v>
      </c>
      <c r="AJ1754" t="str">
        <f t="shared" si="907"/>
        <v>No Diabetico</v>
      </c>
      <c r="AK1754">
        <v>125</v>
      </c>
      <c r="AL1754" t="str">
        <f t="shared" si="908"/>
        <v>Prediabetes</v>
      </c>
      <c r="AM1754">
        <v>5.6</v>
      </c>
      <c r="AN1754" t="str">
        <f t="shared" si="909"/>
        <v>Normal</v>
      </c>
      <c r="AO1754">
        <v>212</v>
      </c>
      <c r="AP1754" t="str">
        <f t="shared" si="910"/>
        <v>Alto</v>
      </c>
      <c r="AQ1754">
        <v>93</v>
      </c>
      <c r="AR1754" t="str">
        <f t="shared" si="911"/>
        <v>Normal</v>
      </c>
      <c r="AS1754">
        <v>69</v>
      </c>
      <c r="AT1754" t="str">
        <f t="shared" si="912"/>
        <v>Normal</v>
      </c>
      <c r="AU1754">
        <v>142</v>
      </c>
      <c r="AV1754" t="str">
        <f t="shared" si="913"/>
        <v>Normal</v>
      </c>
      <c r="AW1754">
        <v>137</v>
      </c>
      <c r="AX1754" t="str">
        <f t="shared" si="914"/>
        <v>Normal</v>
      </c>
      <c r="AY1754">
        <v>4.2</v>
      </c>
      <c r="AZ1754" t="str">
        <f t="shared" si="915"/>
        <v>Normal</v>
      </c>
      <c r="BA1754">
        <v>14</v>
      </c>
      <c r="BB1754" t="str">
        <f t="shared" si="893"/>
        <v>Normal</v>
      </c>
      <c r="BC1754">
        <v>9.6</v>
      </c>
      <c r="BD1754" t="str">
        <f t="shared" si="916"/>
        <v>Normal</v>
      </c>
      <c r="BE1754">
        <v>4.0999999999999996</v>
      </c>
      <c r="BF1754" t="str">
        <f t="shared" si="917"/>
        <v>Normal</v>
      </c>
      <c r="BG1754">
        <v>0</v>
      </c>
      <c r="BH1754" t="str">
        <f t="shared" si="918"/>
        <v>No Toma ECA</v>
      </c>
      <c r="BI1754">
        <v>1</v>
      </c>
      <c r="BJ1754" t="str">
        <f t="shared" si="919"/>
        <v>Toma ARB</v>
      </c>
      <c r="BK1754">
        <v>0</v>
      </c>
      <c r="BL1754" t="str">
        <f t="shared" si="920"/>
        <v>No toma diureticos</v>
      </c>
      <c r="BM1754">
        <v>1</v>
      </c>
      <c r="BN1754" t="str">
        <f t="shared" si="921"/>
        <v>Toma estatinas</v>
      </c>
      <c r="BO1754">
        <v>0</v>
      </c>
      <c r="BP1754" t="str">
        <f t="shared" si="922"/>
        <v>Sano</v>
      </c>
      <c r="BQ1754">
        <v>0</v>
      </c>
      <c r="BR1754" t="str">
        <f t="shared" si="923"/>
        <v>Sano</v>
      </c>
    </row>
    <row r="1755" spans="1:70" x14ac:dyDescent="0.25">
      <c r="A1755" t="s">
        <v>1755</v>
      </c>
      <c r="B1755">
        <v>52</v>
      </c>
      <c r="C1755" t="str">
        <f t="shared" si="894"/>
        <v>Adulto</v>
      </c>
      <c r="D1755" t="s">
        <v>1</v>
      </c>
      <c r="E1755">
        <v>31.3</v>
      </c>
      <c r="F1755" t="str">
        <f t="shared" si="895"/>
        <v>Obesidad I</v>
      </c>
      <c r="G1755">
        <v>0</v>
      </c>
      <c r="H1755" t="str">
        <f t="shared" si="896"/>
        <v>No tiene herencia</v>
      </c>
      <c r="I1755">
        <v>144</v>
      </c>
      <c r="J1755">
        <v>109</v>
      </c>
      <c r="K1755">
        <v>105</v>
      </c>
      <c r="L1755" t="str">
        <f t="shared" si="897"/>
        <v>Taquicardia</v>
      </c>
      <c r="M1755">
        <v>50</v>
      </c>
      <c r="N1755" t="str">
        <f t="shared" si="898"/>
        <v>Normal</v>
      </c>
      <c r="O1755">
        <v>4</v>
      </c>
      <c r="P1755" t="str">
        <f t="shared" si="899"/>
        <v>Incapacidad</v>
      </c>
      <c r="Q1755">
        <v>0</v>
      </c>
      <c r="R1755" t="str">
        <f t="shared" si="900"/>
        <v>No tiene cetoacidosis</v>
      </c>
      <c r="S1755">
        <v>1</v>
      </c>
      <c r="T1755" t="str">
        <f t="shared" si="901"/>
        <v>Tiene Insuficiencia</v>
      </c>
      <c r="U1755">
        <v>1</v>
      </c>
      <c r="V1755" t="str">
        <f t="shared" si="902"/>
        <v>Hipertenso</v>
      </c>
      <c r="W1755">
        <v>1.9</v>
      </c>
      <c r="X1755" t="str">
        <f t="shared" si="891"/>
        <v>Alto</v>
      </c>
      <c r="Y1755">
        <v>47</v>
      </c>
      <c r="Z1755" t="str">
        <f t="shared" si="892"/>
        <v>Normal</v>
      </c>
      <c r="AA1755">
        <v>36</v>
      </c>
      <c r="AB1755" t="str">
        <f t="shared" si="903"/>
        <v>Funcion disminuida moderada</v>
      </c>
      <c r="AC1755">
        <v>2805</v>
      </c>
      <c r="AD1755" t="str">
        <f t="shared" si="904"/>
        <v>Proteinuria</v>
      </c>
      <c r="AE1755">
        <v>2244</v>
      </c>
      <c r="AF1755" t="str">
        <f t="shared" si="905"/>
        <v>Macroalbuminuria</v>
      </c>
      <c r="AG1755">
        <v>707</v>
      </c>
      <c r="AH1755" t="str">
        <f t="shared" si="906"/>
        <v>Poliuria</v>
      </c>
      <c r="AI1755">
        <v>1</v>
      </c>
      <c r="AJ1755" t="str">
        <f t="shared" si="907"/>
        <v>Diabetico</v>
      </c>
      <c r="AK1755">
        <v>125</v>
      </c>
      <c r="AL1755" t="str">
        <f t="shared" si="908"/>
        <v>Prediabetes</v>
      </c>
      <c r="AM1755">
        <v>10.8</v>
      </c>
      <c r="AN1755" t="str">
        <f t="shared" si="909"/>
        <v>Diabetes</v>
      </c>
      <c r="AO1755">
        <v>270</v>
      </c>
      <c r="AP1755" t="str">
        <f t="shared" si="910"/>
        <v>Riesgo</v>
      </c>
      <c r="AQ1755">
        <v>208</v>
      </c>
      <c r="AR1755" t="str">
        <f t="shared" si="911"/>
        <v>Muy alto</v>
      </c>
      <c r="AS1755">
        <v>45</v>
      </c>
      <c r="AT1755" t="str">
        <f t="shared" si="912"/>
        <v>Bajo</v>
      </c>
      <c r="AU1755">
        <v>409</v>
      </c>
      <c r="AV1755" t="str">
        <f t="shared" si="913"/>
        <v>Alto</v>
      </c>
      <c r="AW1755">
        <v>128</v>
      </c>
      <c r="AX1755" t="str">
        <f t="shared" si="914"/>
        <v>Bajo</v>
      </c>
      <c r="AY1755">
        <v>5.3</v>
      </c>
      <c r="AZ1755" t="str">
        <f t="shared" si="915"/>
        <v>Alto</v>
      </c>
      <c r="BA1755">
        <v>8.8000000000000007</v>
      </c>
      <c r="BB1755" t="str">
        <f t="shared" si="893"/>
        <v>Baja</v>
      </c>
      <c r="BC1755">
        <v>7.9</v>
      </c>
      <c r="BD1755" t="str">
        <f t="shared" si="916"/>
        <v>Bajo</v>
      </c>
      <c r="BE1755">
        <v>5.8</v>
      </c>
      <c r="BF1755" t="str">
        <f t="shared" si="917"/>
        <v>Alto</v>
      </c>
      <c r="BG1755">
        <v>1</v>
      </c>
      <c r="BH1755" t="str">
        <f t="shared" si="918"/>
        <v>Toma ECA</v>
      </c>
      <c r="BI1755">
        <v>0</v>
      </c>
      <c r="BJ1755" t="str">
        <f t="shared" si="919"/>
        <v>No toma ARB</v>
      </c>
      <c r="BK1755">
        <v>1</v>
      </c>
      <c r="BL1755" t="str">
        <f t="shared" si="920"/>
        <v>Toma diureticos</v>
      </c>
      <c r="BM1755">
        <v>0</v>
      </c>
      <c r="BN1755" t="str">
        <f t="shared" si="921"/>
        <v>No toma estatinas</v>
      </c>
      <c r="BO1755">
        <v>1</v>
      </c>
      <c r="BP1755" t="str">
        <f t="shared" si="922"/>
        <v>Enfermedad renal</v>
      </c>
      <c r="BQ1755">
        <v>0</v>
      </c>
      <c r="BR1755" t="str">
        <f t="shared" si="923"/>
        <v>Sano</v>
      </c>
    </row>
    <row r="1756" spans="1:70" x14ac:dyDescent="0.25">
      <c r="A1756" t="s">
        <v>1756</v>
      </c>
      <c r="B1756">
        <v>30</v>
      </c>
      <c r="C1756" t="str">
        <f t="shared" si="894"/>
        <v>Adulto</v>
      </c>
      <c r="D1756" t="s">
        <v>6</v>
      </c>
      <c r="E1756">
        <v>21.6</v>
      </c>
      <c r="F1756" t="str">
        <f t="shared" si="895"/>
        <v>Peso Normal</v>
      </c>
      <c r="G1756">
        <v>0</v>
      </c>
      <c r="H1756" t="str">
        <f t="shared" si="896"/>
        <v>No tiene herencia</v>
      </c>
      <c r="I1756">
        <v>106</v>
      </c>
      <c r="J1756">
        <v>67</v>
      </c>
      <c r="K1756">
        <v>79</v>
      </c>
      <c r="L1756" t="str">
        <f t="shared" si="897"/>
        <v>Normal</v>
      </c>
      <c r="M1756">
        <v>51</v>
      </c>
      <c r="N1756" t="str">
        <f t="shared" si="898"/>
        <v>Normal</v>
      </c>
      <c r="O1756">
        <v>2</v>
      </c>
      <c r="P1756" t="str">
        <f t="shared" si="899"/>
        <v>Ligera limitaciones</v>
      </c>
      <c r="Q1756">
        <v>0</v>
      </c>
      <c r="R1756" t="str">
        <f t="shared" si="900"/>
        <v>No tiene cetoacidosis</v>
      </c>
      <c r="S1756">
        <v>0</v>
      </c>
      <c r="T1756" t="str">
        <f t="shared" si="901"/>
        <v>No tiene Insuficiencia</v>
      </c>
      <c r="U1756">
        <v>0</v>
      </c>
      <c r="V1756" t="str">
        <f t="shared" si="902"/>
        <v>Normotenso</v>
      </c>
      <c r="W1756">
        <v>0.8</v>
      </c>
      <c r="X1756" t="str">
        <f t="shared" si="891"/>
        <v>Normal</v>
      </c>
      <c r="Y1756">
        <v>30</v>
      </c>
      <c r="Z1756" t="str">
        <f t="shared" si="892"/>
        <v>Normal</v>
      </c>
      <c r="AA1756">
        <v>86</v>
      </c>
      <c r="AB1756" t="str">
        <f t="shared" si="903"/>
        <v>Funcion disminuida</v>
      </c>
      <c r="AC1756">
        <v>11</v>
      </c>
      <c r="AD1756" t="str">
        <f t="shared" si="904"/>
        <v>Normal</v>
      </c>
      <c r="AE1756">
        <v>9</v>
      </c>
      <c r="AF1756" t="str">
        <f t="shared" si="905"/>
        <v>Normal</v>
      </c>
      <c r="AG1756">
        <v>2096</v>
      </c>
      <c r="AH1756" t="str">
        <f t="shared" si="906"/>
        <v>Poliuria</v>
      </c>
      <c r="AI1756">
        <v>0</v>
      </c>
      <c r="AJ1756" t="str">
        <f t="shared" si="907"/>
        <v>No Diabetico</v>
      </c>
      <c r="AK1756">
        <v>106</v>
      </c>
      <c r="AL1756" t="str">
        <f t="shared" si="908"/>
        <v>Prediabetes</v>
      </c>
      <c r="AM1756">
        <v>4.8</v>
      </c>
      <c r="AN1756" t="str">
        <f t="shared" si="909"/>
        <v>Normal</v>
      </c>
      <c r="AO1756">
        <v>191</v>
      </c>
      <c r="AP1756" t="str">
        <f t="shared" si="910"/>
        <v>Normal</v>
      </c>
      <c r="AQ1756">
        <v>107</v>
      </c>
      <c r="AR1756" t="str">
        <f t="shared" si="911"/>
        <v>Casi normal</v>
      </c>
      <c r="AS1756">
        <v>59</v>
      </c>
      <c r="AT1756" t="str">
        <f t="shared" si="912"/>
        <v>Bajo</v>
      </c>
      <c r="AU1756">
        <v>82</v>
      </c>
      <c r="AV1756" t="str">
        <f t="shared" si="913"/>
        <v>Normal</v>
      </c>
      <c r="AW1756">
        <v>139</v>
      </c>
      <c r="AX1756" t="str">
        <f t="shared" si="914"/>
        <v>Normal</v>
      </c>
      <c r="AY1756">
        <v>3.6</v>
      </c>
      <c r="AZ1756" t="str">
        <f t="shared" si="915"/>
        <v>Normal</v>
      </c>
      <c r="BA1756">
        <v>15.7</v>
      </c>
      <c r="BB1756" t="str">
        <f t="shared" si="893"/>
        <v>Alta</v>
      </c>
      <c r="BC1756">
        <v>9.1999999999999993</v>
      </c>
      <c r="BD1756" t="str">
        <f t="shared" si="916"/>
        <v>Normal</v>
      </c>
      <c r="BE1756">
        <v>2.5</v>
      </c>
      <c r="BF1756" t="str">
        <f t="shared" si="917"/>
        <v>Normal</v>
      </c>
      <c r="BG1756">
        <v>0</v>
      </c>
      <c r="BH1756" t="str">
        <f t="shared" si="918"/>
        <v>No Toma ECA</v>
      </c>
      <c r="BI1756">
        <v>0</v>
      </c>
      <c r="BJ1756" t="str">
        <f t="shared" si="919"/>
        <v>No toma ARB</v>
      </c>
      <c r="BK1756">
        <v>0</v>
      </c>
      <c r="BL1756" t="str">
        <f t="shared" si="920"/>
        <v>No toma diureticos</v>
      </c>
      <c r="BM1756">
        <v>0</v>
      </c>
      <c r="BN1756" t="str">
        <f t="shared" si="921"/>
        <v>No toma estatinas</v>
      </c>
      <c r="BO1756">
        <v>0</v>
      </c>
      <c r="BP1756" t="str">
        <f t="shared" si="922"/>
        <v>Sano</v>
      </c>
      <c r="BQ1756">
        <v>1</v>
      </c>
      <c r="BR1756" t="str">
        <f t="shared" si="923"/>
        <v>Enfermedad cardiovascular</v>
      </c>
    </row>
    <row r="1757" spans="1:70" x14ac:dyDescent="0.25">
      <c r="A1757" t="s">
        <v>1757</v>
      </c>
      <c r="B1757">
        <v>67</v>
      </c>
      <c r="C1757" t="str">
        <f t="shared" si="894"/>
        <v>Adulto Mayor</v>
      </c>
      <c r="D1757" t="s">
        <v>6</v>
      </c>
      <c r="E1757">
        <v>28.7</v>
      </c>
      <c r="F1757" t="str">
        <f t="shared" si="895"/>
        <v>Sobrepeso</v>
      </c>
      <c r="G1757">
        <v>0</v>
      </c>
      <c r="H1757" t="str">
        <f t="shared" si="896"/>
        <v>No tiene herencia</v>
      </c>
      <c r="I1757">
        <v>170</v>
      </c>
      <c r="J1757">
        <v>107</v>
      </c>
      <c r="K1757">
        <v>76</v>
      </c>
      <c r="L1757" t="str">
        <f t="shared" si="897"/>
        <v>Normal</v>
      </c>
      <c r="M1757">
        <v>33</v>
      </c>
      <c r="N1757" t="str">
        <f t="shared" si="898"/>
        <v>Reducida</v>
      </c>
      <c r="O1757">
        <v>4</v>
      </c>
      <c r="P1757" t="str">
        <f t="shared" si="899"/>
        <v>Incapacidad</v>
      </c>
      <c r="Q1757">
        <v>1</v>
      </c>
      <c r="R1757" t="str">
        <f t="shared" si="900"/>
        <v>Tiene cetoacidosis</v>
      </c>
      <c r="S1757">
        <v>1</v>
      </c>
      <c r="T1757" t="str">
        <f t="shared" si="901"/>
        <v>Tiene Insuficiencia</v>
      </c>
      <c r="U1757">
        <v>1</v>
      </c>
      <c r="V1757" t="str">
        <f t="shared" si="902"/>
        <v>Hipertenso</v>
      </c>
      <c r="W1757">
        <v>1.6</v>
      </c>
      <c r="X1757" t="str">
        <f t="shared" si="891"/>
        <v>Alto</v>
      </c>
      <c r="Y1757">
        <v>66</v>
      </c>
      <c r="Z1757" t="str">
        <f t="shared" si="892"/>
        <v>Elevado</v>
      </c>
      <c r="AA1757">
        <v>42</v>
      </c>
      <c r="AB1757" t="str">
        <f t="shared" si="903"/>
        <v>Funcion disminuida moderada</v>
      </c>
      <c r="AC1757">
        <v>2592</v>
      </c>
      <c r="AD1757" t="str">
        <f t="shared" si="904"/>
        <v>Proteinuria</v>
      </c>
      <c r="AE1757">
        <v>2332</v>
      </c>
      <c r="AF1757" t="str">
        <f t="shared" si="905"/>
        <v>Macroalbuminuria</v>
      </c>
      <c r="AG1757">
        <v>890</v>
      </c>
      <c r="AH1757" t="str">
        <f t="shared" si="906"/>
        <v>Poliuria</v>
      </c>
      <c r="AI1757">
        <v>1</v>
      </c>
      <c r="AJ1757" t="str">
        <f t="shared" si="907"/>
        <v>Diabetico</v>
      </c>
      <c r="AK1757">
        <v>142</v>
      </c>
      <c r="AL1757" t="str">
        <f t="shared" si="908"/>
        <v>Diabetes</v>
      </c>
      <c r="AM1757">
        <v>7.5</v>
      </c>
      <c r="AN1757" t="str">
        <f t="shared" si="909"/>
        <v>Diabetes</v>
      </c>
      <c r="AO1757">
        <v>305</v>
      </c>
      <c r="AP1757" t="str">
        <f t="shared" si="910"/>
        <v>Riesgo</v>
      </c>
      <c r="AQ1757">
        <v>133</v>
      </c>
      <c r="AR1757" t="str">
        <f t="shared" si="911"/>
        <v>Limite alto</v>
      </c>
      <c r="AS1757">
        <v>43</v>
      </c>
      <c r="AT1757" t="str">
        <f t="shared" si="912"/>
        <v>Bajo</v>
      </c>
      <c r="AU1757">
        <v>228</v>
      </c>
      <c r="AV1757" t="str">
        <f t="shared" si="913"/>
        <v>Alto</v>
      </c>
      <c r="AW1757">
        <v>134</v>
      </c>
      <c r="AX1757" t="str">
        <f t="shared" si="914"/>
        <v>Bajo</v>
      </c>
      <c r="AY1757">
        <v>6.8</v>
      </c>
      <c r="AZ1757" t="str">
        <f t="shared" si="915"/>
        <v>Alto</v>
      </c>
      <c r="BA1757">
        <v>7.7</v>
      </c>
      <c r="BB1757" t="str">
        <f t="shared" si="893"/>
        <v>Baja</v>
      </c>
      <c r="BC1757">
        <v>8.8000000000000007</v>
      </c>
      <c r="BD1757" t="str">
        <f t="shared" si="916"/>
        <v>Normal</v>
      </c>
      <c r="BE1757">
        <v>6.9</v>
      </c>
      <c r="BF1757" t="str">
        <f t="shared" si="917"/>
        <v>Alto</v>
      </c>
      <c r="BG1757">
        <v>0</v>
      </c>
      <c r="BH1757" t="str">
        <f t="shared" si="918"/>
        <v>No Toma ECA</v>
      </c>
      <c r="BI1757">
        <v>1</v>
      </c>
      <c r="BJ1757" t="str">
        <f t="shared" si="919"/>
        <v>Toma ARB</v>
      </c>
      <c r="BK1757">
        <v>0</v>
      </c>
      <c r="BL1757" t="str">
        <f t="shared" si="920"/>
        <v>No toma diureticos</v>
      </c>
      <c r="BM1757">
        <v>1</v>
      </c>
      <c r="BN1757" t="str">
        <f t="shared" si="921"/>
        <v>Toma estatinas</v>
      </c>
      <c r="BO1757">
        <v>1</v>
      </c>
      <c r="BP1757" t="str">
        <f t="shared" si="922"/>
        <v>Enfermedad renal</v>
      </c>
      <c r="BQ1757">
        <v>1</v>
      </c>
      <c r="BR1757" t="str">
        <f t="shared" si="923"/>
        <v>Enfermedad cardiovascular</v>
      </c>
    </row>
    <row r="1758" spans="1:70" x14ac:dyDescent="0.25">
      <c r="A1758" t="s">
        <v>1758</v>
      </c>
      <c r="B1758">
        <v>64</v>
      </c>
      <c r="C1758" t="str">
        <f t="shared" si="894"/>
        <v>Adulto Mayor</v>
      </c>
      <c r="D1758" t="s">
        <v>1</v>
      </c>
      <c r="E1758">
        <v>38.4</v>
      </c>
      <c r="F1758" t="str">
        <f t="shared" si="895"/>
        <v>Obesidad II</v>
      </c>
      <c r="G1758">
        <v>0</v>
      </c>
      <c r="H1758" t="str">
        <f t="shared" si="896"/>
        <v>No tiene herencia</v>
      </c>
      <c r="I1758">
        <v>153</v>
      </c>
      <c r="J1758">
        <v>93</v>
      </c>
      <c r="K1758">
        <v>97</v>
      </c>
      <c r="L1758" t="str">
        <f t="shared" si="897"/>
        <v>Normal</v>
      </c>
      <c r="M1758">
        <v>30</v>
      </c>
      <c r="N1758" t="str">
        <f t="shared" si="898"/>
        <v>Reducida</v>
      </c>
      <c r="O1758">
        <v>3</v>
      </c>
      <c r="P1758" t="str">
        <f t="shared" si="899"/>
        <v>Limitacion marcada</v>
      </c>
      <c r="Q1758">
        <v>0</v>
      </c>
      <c r="R1758" t="str">
        <f t="shared" si="900"/>
        <v>No tiene cetoacidosis</v>
      </c>
      <c r="S1758">
        <v>1</v>
      </c>
      <c r="T1758" t="str">
        <f t="shared" si="901"/>
        <v>Tiene Insuficiencia</v>
      </c>
      <c r="U1758">
        <v>1</v>
      </c>
      <c r="V1758" t="str">
        <f t="shared" si="902"/>
        <v>Hipertenso</v>
      </c>
      <c r="W1758">
        <v>4.2</v>
      </c>
      <c r="X1758" t="str">
        <f t="shared" si="891"/>
        <v>Alto</v>
      </c>
      <c r="Y1758">
        <v>84</v>
      </c>
      <c r="Z1758" t="str">
        <f t="shared" si="892"/>
        <v>Elevado</v>
      </c>
      <c r="AA1758">
        <v>50</v>
      </c>
      <c r="AB1758" t="str">
        <f t="shared" si="903"/>
        <v>Funcion disminuida moderada</v>
      </c>
      <c r="AC1758">
        <v>1381</v>
      </c>
      <c r="AD1758" t="str">
        <f t="shared" si="904"/>
        <v>Proteinuria</v>
      </c>
      <c r="AE1758">
        <v>1104</v>
      </c>
      <c r="AF1758" t="str">
        <f t="shared" si="905"/>
        <v>Macroalbuminuria</v>
      </c>
      <c r="AG1758">
        <v>387</v>
      </c>
      <c r="AH1758" t="str">
        <f t="shared" si="906"/>
        <v>Oliguria</v>
      </c>
      <c r="AI1758">
        <v>0</v>
      </c>
      <c r="AJ1758" t="str">
        <f t="shared" si="907"/>
        <v>No Diabetico</v>
      </c>
      <c r="AK1758">
        <v>157</v>
      </c>
      <c r="AL1758" t="str">
        <f t="shared" si="908"/>
        <v>Diabetes</v>
      </c>
      <c r="AM1758">
        <v>6.9</v>
      </c>
      <c r="AN1758" t="str">
        <f t="shared" si="909"/>
        <v>Diabetes</v>
      </c>
      <c r="AO1758">
        <v>239</v>
      </c>
      <c r="AP1758" t="str">
        <f t="shared" si="910"/>
        <v>Alto</v>
      </c>
      <c r="AQ1758">
        <v>213</v>
      </c>
      <c r="AR1758" t="str">
        <f t="shared" si="911"/>
        <v>Muy alto</v>
      </c>
      <c r="AS1758">
        <v>32</v>
      </c>
      <c r="AT1758" t="str">
        <f t="shared" si="912"/>
        <v>Bajo</v>
      </c>
      <c r="AU1758">
        <v>286</v>
      </c>
      <c r="AV1758" t="str">
        <f t="shared" si="913"/>
        <v>Alto</v>
      </c>
      <c r="AW1758">
        <v>127</v>
      </c>
      <c r="AX1758" t="str">
        <f t="shared" si="914"/>
        <v>Bajo</v>
      </c>
      <c r="AY1758">
        <v>5.7</v>
      </c>
      <c r="AZ1758" t="str">
        <f t="shared" si="915"/>
        <v>Alto</v>
      </c>
      <c r="BA1758">
        <v>10</v>
      </c>
      <c r="BB1758" t="str">
        <f t="shared" si="893"/>
        <v>Baja</v>
      </c>
      <c r="BC1758">
        <v>8.4</v>
      </c>
      <c r="BD1758" t="str">
        <f t="shared" si="916"/>
        <v>Bajo</v>
      </c>
      <c r="BE1758">
        <v>7.1</v>
      </c>
      <c r="BF1758" t="str">
        <f t="shared" si="917"/>
        <v>Alto</v>
      </c>
      <c r="BG1758">
        <v>1</v>
      </c>
      <c r="BH1758" t="str">
        <f t="shared" si="918"/>
        <v>Toma ECA</v>
      </c>
      <c r="BI1758">
        <v>1</v>
      </c>
      <c r="BJ1758" t="str">
        <f t="shared" si="919"/>
        <v>Toma ARB</v>
      </c>
      <c r="BK1758">
        <v>1</v>
      </c>
      <c r="BL1758" t="str">
        <f t="shared" si="920"/>
        <v>Toma diureticos</v>
      </c>
      <c r="BM1758">
        <v>1</v>
      </c>
      <c r="BN1758" t="str">
        <f t="shared" si="921"/>
        <v>Toma estatinas</v>
      </c>
      <c r="BO1758">
        <v>1</v>
      </c>
      <c r="BP1758" t="str">
        <f t="shared" si="922"/>
        <v>Enfermedad renal</v>
      </c>
      <c r="BQ1758">
        <v>0</v>
      </c>
      <c r="BR1758" t="str">
        <f t="shared" si="923"/>
        <v>Sano</v>
      </c>
    </row>
    <row r="1759" spans="1:70" x14ac:dyDescent="0.25">
      <c r="A1759" t="s">
        <v>1759</v>
      </c>
      <c r="B1759">
        <v>32</v>
      </c>
      <c r="C1759" t="str">
        <f t="shared" si="894"/>
        <v>Adulto</v>
      </c>
      <c r="D1759" t="s">
        <v>1</v>
      </c>
      <c r="E1759">
        <v>19.100000000000001</v>
      </c>
      <c r="F1759" t="str">
        <f t="shared" si="895"/>
        <v>Peso Normal</v>
      </c>
      <c r="G1759">
        <v>1</v>
      </c>
      <c r="H1759" t="str">
        <f t="shared" si="896"/>
        <v>Tiene herencia</v>
      </c>
      <c r="I1759">
        <v>129</v>
      </c>
      <c r="J1759">
        <v>81</v>
      </c>
      <c r="K1759">
        <v>85</v>
      </c>
      <c r="L1759" t="str">
        <f t="shared" si="897"/>
        <v>Normal</v>
      </c>
      <c r="M1759">
        <v>68</v>
      </c>
      <c r="N1759" t="str">
        <f t="shared" si="898"/>
        <v>Normal</v>
      </c>
      <c r="O1759">
        <v>2</v>
      </c>
      <c r="P1759" t="str">
        <f t="shared" si="899"/>
        <v>Ligera limitaciones</v>
      </c>
      <c r="Q1759">
        <v>0</v>
      </c>
      <c r="R1759" t="str">
        <f t="shared" si="900"/>
        <v>No tiene cetoacidosis</v>
      </c>
      <c r="S1759">
        <v>0</v>
      </c>
      <c r="T1759" t="str">
        <f t="shared" si="901"/>
        <v>No tiene Insuficiencia</v>
      </c>
      <c r="U1759">
        <v>0</v>
      </c>
      <c r="V1759" t="str">
        <f t="shared" si="902"/>
        <v>Normotenso</v>
      </c>
      <c r="W1759">
        <v>1.1000000000000001</v>
      </c>
      <c r="X1759" t="str">
        <f t="shared" si="891"/>
        <v>Normal</v>
      </c>
      <c r="Y1759">
        <v>16</v>
      </c>
      <c r="Z1759" t="str">
        <f t="shared" si="892"/>
        <v>Bajo</v>
      </c>
      <c r="AA1759">
        <v>116</v>
      </c>
      <c r="AB1759" t="str">
        <f t="shared" si="903"/>
        <v>Normal</v>
      </c>
      <c r="AC1759">
        <v>13</v>
      </c>
      <c r="AD1759" t="str">
        <f t="shared" si="904"/>
        <v>Normal</v>
      </c>
      <c r="AE1759">
        <v>10</v>
      </c>
      <c r="AF1759" t="str">
        <f t="shared" si="905"/>
        <v>Normal</v>
      </c>
      <c r="AG1759">
        <v>2126</v>
      </c>
      <c r="AH1759" t="str">
        <f t="shared" si="906"/>
        <v>Poliuria</v>
      </c>
      <c r="AI1759">
        <v>0</v>
      </c>
      <c r="AJ1759" t="str">
        <f t="shared" si="907"/>
        <v>No Diabetico</v>
      </c>
      <c r="AK1759">
        <v>84</v>
      </c>
      <c r="AL1759" t="str">
        <f t="shared" si="908"/>
        <v>Normal</v>
      </c>
      <c r="AM1759">
        <v>5.3</v>
      </c>
      <c r="AN1759" t="str">
        <f t="shared" si="909"/>
        <v>Normal</v>
      </c>
      <c r="AO1759">
        <v>173</v>
      </c>
      <c r="AP1759" t="str">
        <f t="shared" si="910"/>
        <v>Normal</v>
      </c>
      <c r="AQ1759">
        <v>100</v>
      </c>
      <c r="AR1759" t="str">
        <f t="shared" si="911"/>
        <v>Casi normal</v>
      </c>
      <c r="AS1759">
        <v>61</v>
      </c>
      <c r="AT1759" t="str">
        <f t="shared" si="912"/>
        <v>Normal</v>
      </c>
      <c r="AU1759">
        <v>101</v>
      </c>
      <c r="AV1759" t="str">
        <f t="shared" si="913"/>
        <v>Normal</v>
      </c>
      <c r="AW1759">
        <v>139</v>
      </c>
      <c r="AX1759" t="str">
        <f t="shared" si="914"/>
        <v>Normal</v>
      </c>
      <c r="AY1759">
        <v>4.5999999999999996</v>
      </c>
      <c r="AZ1759" t="str">
        <f t="shared" si="915"/>
        <v>Normal</v>
      </c>
      <c r="BA1759">
        <v>14</v>
      </c>
      <c r="BB1759" t="str">
        <f t="shared" si="893"/>
        <v>Normal</v>
      </c>
      <c r="BC1759">
        <v>9.4</v>
      </c>
      <c r="BD1759" t="str">
        <f t="shared" si="916"/>
        <v>Normal</v>
      </c>
      <c r="BE1759">
        <v>3</v>
      </c>
      <c r="BF1759" t="str">
        <f t="shared" si="917"/>
        <v>Normal</v>
      </c>
      <c r="BG1759">
        <v>0</v>
      </c>
      <c r="BH1759" t="str">
        <f t="shared" si="918"/>
        <v>No Toma ECA</v>
      </c>
      <c r="BI1759">
        <v>1</v>
      </c>
      <c r="BJ1759" t="str">
        <f t="shared" si="919"/>
        <v>Toma ARB</v>
      </c>
      <c r="BK1759">
        <v>0</v>
      </c>
      <c r="BL1759" t="str">
        <f t="shared" si="920"/>
        <v>No toma diureticos</v>
      </c>
      <c r="BM1759">
        <v>0</v>
      </c>
      <c r="BN1759" t="str">
        <f t="shared" si="921"/>
        <v>No toma estatinas</v>
      </c>
      <c r="BO1759">
        <v>0</v>
      </c>
      <c r="BP1759" t="str">
        <f t="shared" si="922"/>
        <v>Sano</v>
      </c>
      <c r="BQ1759">
        <v>0</v>
      </c>
      <c r="BR1759" t="str">
        <f t="shared" si="923"/>
        <v>Sano</v>
      </c>
    </row>
    <row r="1760" spans="1:70" x14ac:dyDescent="0.25">
      <c r="A1760" t="s">
        <v>1760</v>
      </c>
      <c r="B1760">
        <v>33</v>
      </c>
      <c r="C1760" t="str">
        <f t="shared" si="894"/>
        <v>Adulto</v>
      </c>
      <c r="D1760" t="s">
        <v>6</v>
      </c>
      <c r="E1760">
        <v>21.6</v>
      </c>
      <c r="F1760" t="str">
        <f t="shared" si="895"/>
        <v>Peso Normal</v>
      </c>
      <c r="G1760">
        <v>1</v>
      </c>
      <c r="H1760" t="str">
        <f t="shared" si="896"/>
        <v>Tiene herencia</v>
      </c>
      <c r="I1760">
        <v>133</v>
      </c>
      <c r="J1760">
        <v>69</v>
      </c>
      <c r="K1760">
        <v>72</v>
      </c>
      <c r="L1760" t="str">
        <f t="shared" si="897"/>
        <v>Normal</v>
      </c>
      <c r="M1760">
        <v>67</v>
      </c>
      <c r="N1760" t="str">
        <f t="shared" si="898"/>
        <v>Normal</v>
      </c>
      <c r="O1760">
        <v>1</v>
      </c>
      <c r="P1760" t="str">
        <f t="shared" si="899"/>
        <v>Sin limitaciones</v>
      </c>
      <c r="Q1760">
        <v>0</v>
      </c>
      <c r="R1760" t="str">
        <f t="shared" si="900"/>
        <v>No tiene cetoacidosis</v>
      </c>
      <c r="S1760">
        <v>0</v>
      </c>
      <c r="T1760" t="str">
        <f t="shared" si="901"/>
        <v>No tiene Insuficiencia</v>
      </c>
      <c r="U1760">
        <v>0</v>
      </c>
      <c r="V1760" t="str">
        <f t="shared" si="902"/>
        <v>Normotenso</v>
      </c>
      <c r="W1760">
        <v>1.1000000000000001</v>
      </c>
      <c r="X1760" t="str">
        <f t="shared" si="891"/>
        <v>Alto</v>
      </c>
      <c r="Y1760">
        <v>33</v>
      </c>
      <c r="Z1760" t="str">
        <f t="shared" si="892"/>
        <v>Normal</v>
      </c>
      <c r="AA1760">
        <v>81</v>
      </c>
      <c r="AB1760" t="str">
        <f t="shared" si="903"/>
        <v>Funcion disminuida</v>
      </c>
      <c r="AC1760">
        <v>21</v>
      </c>
      <c r="AD1760" t="str">
        <f t="shared" si="904"/>
        <v>Normal</v>
      </c>
      <c r="AE1760">
        <v>14</v>
      </c>
      <c r="AF1760" t="str">
        <f t="shared" si="905"/>
        <v>Normal</v>
      </c>
      <c r="AG1760">
        <v>1112</v>
      </c>
      <c r="AH1760" t="str">
        <f t="shared" si="906"/>
        <v>Poliuria</v>
      </c>
      <c r="AI1760">
        <v>1</v>
      </c>
      <c r="AJ1760" t="str">
        <f t="shared" si="907"/>
        <v>Diabetico</v>
      </c>
      <c r="AK1760">
        <v>107</v>
      </c>
      <c r="AL1760" t="str">
        <f t="shared" si="908"/>
        <v>Prediabetes</v>
      </c>
      <c r="AM1760">
        <v>5.6</v>
      </c>
      <c r="AN1760" t="str">
        <f t="shared" si="909"/>
        <v>Normal</v>
      </c>
      <c r="AO1760">
        <v>153</v>
      </c>
      <c r="AP1760" t="str">
        <f t="shared" si="910"/>
        <v>Normal</v>
      </c>
      <c r="AQ1760">
        <v>83</v>
      </c>
      <c r="AR1760" t="str">
        <f t="shared" si="911"/>
        <v>Normal</v>
      </c>
      <c r="AS1760">
        <v>44</v>
      </c>
      <c r="AT1760" t="str">
        <f t="shared" si="912"/>
        <v>Bajo</v>
      </c>
      <c r="AU1760">
        <v>94</v>
      </c>
      <c r="AV1760" t="str">
        <f t="shared" si="913"/>
        <v>Normal</v>
      </c>
      <c r="AW1760">
        <v>136</v>
      </c>
      <c r="AX1760" t="str">
        <f t="shared" si="914"/>
        <v>Normal</v>
      </c>
      <c r="AY1760">
        <v>4.2</v>
      </c>
      <c r="AZ1760" t="str">
        <f t="shared" si="915"/>
        <v>Normal</v>
      </c>
      <c r="BA1760">
        <v>14.1</v>
      </c>
      <c r="BB1760" t="str">
        <f t="shared" si="893"/>
        <v>Normal</v>
      </c>
      <c r="BC1760">
        <v>10.1</v>
      </c>
      <c r="BD1760" t="str">
        <f t="shared" si="916"/>
        <v>Normal</v>
      </c>
      <c r="BE1760">
        <v>4.2</v>
      </c>
      <c r="BF1760" t="str">
        <f t="shared" si="917"/>
        <v>Normal</v>
      </c>
      <c r="BG1760">
        <v>1</v>
      </c>
      <c r="BH1760" t="str">
        <f t="shared" si="918"/>
        <v>Toma ECA</v>
      </c>
      <c r="BI1760">
        <v>1</v>
      </c>
      <c r="BJ1760" t="str">
        <f t="shared" si="919"/>
        <v>Toma ARB</v>
      </c>
      <c r="BK1760">
        <v>1</v>
      </c>
      <c r="BL1760" t="str">
        <f t="shared" si="920"/>
        <v>Toma diureticos</v>
      </c>
      <c r="BM1760">
        <v>1</v>
      </c>
      <c r="BN1760" t="str">
        <f t="shared" si="921"/>
        <v>Toma estatinas</v>
      </c>
      <c r="BO1760">
        <v>0</v>
      </c>
      <c r="BP1760" t="str">
        <f t="shared" si="922"/>
        <v>Sano</v>
      </c>
      <c r="BQ1760">
        <v>1</v>
      </c>
      <c r="BR1760" t="str">
        <f t="shared" si="923"/>
        <v>Enfermedad cardiovascular</v>
      </c>
    </row>
    <row r="1761" spans="1:70" x14ac:dyDescent="0.25">
      <c r="A1761" t="s">
        <v>1761</v>
      </c>
      <c r="B1761">
        <v>81</v>
      </c>
      <c r="C1761" t="str">
        <f t="shared" si="894"/>
        <v>Adulto Mayor</v>
      </c>
      <c r="D1761" t="s">
        <v>6</v>
      </c>
      <c r="E1761">
        <v>39.799999999999997</v>
      </c>
      <c r="F1761" t="str">
        <f t="shared" si="895"/>
        <v>Obesidad II</v>
      </c>
      <c r="G1761">
        <v>1</v>
      </c>
      <c r="H1761" t="str">
        <f t="shared" si="896"/>
        <v>Tiene herencia</v>
      </c>
      <c r="I1761">
        <v>168</v>
      </c>
      <c r="J1761">
        <v>110</v>
      </c>
      <c r="K1761">
        <v>82</v>
      </c>
      <c r="L1761" t="str">
        <f t="shared" si="897"/>
        <v>Normal</v>
      </c>
      <c r="M1761">
        <v>46</v>
      </c>
      <c r="N1761" t="str">
        <f t="shared" si="898"/>
        <v>Intermedia</v>
      </c>
      <c r="O1761">
        <v>4</v>
      </c>
      <c r="P1761" t="str">
        <f t="shared" si="899"/>
        <v>Incapacidad</v>
      </c>
      <c r="Q1761">
        <v>1</v>
      </c>
      <c r="R1761" t="str">
        <f t="shared" si="900"/>
        <v>Tiene cetoacidosis</v>
      </c>
      <c r="S1761">
        <v>1</v>
      </c>
      <c r="T1761" t="str">
        <f t="shared" si="901"/>
        <v>Tiene Insuficiencia</v>
      </c>
      <c r="U1761">
        <v>1</v>
      </c>
      <c r="V1761" t="str">
        <f t="shared" si="902"/>
        <v>Hipertenso</v>
      </c>
      <c r="W1761">
        <v>2.2000000000000002</v>
      </c>
      <c r="X1761" t="str">
        <f t="shared" si="891"/>
        <v>Alto</v>
      </c>
      <c r="Y1761">
        <v>99</v>
      </c>
      <c r="Z1761" t="str">
        <f t="shared" si="892"/>
        <v>Elevado</v>
      </c>
      <c r="AA1761">
        <v>30</v>
      </c>
      <c r="AB1761" t="str">
        <f t="shared" si="903"/>
        <v>Funcion disminuida moderada</v>
      </c>
      <c r="AC1761">
        <v>425</v>
      </c>
      <c r="AD1761" t="str">
        <f t="shared" si="904"/>
        <v>Proteinuria</v>
      </c>
      <c r="AE1761">
        <v>382</v>
      </c>
      <c r="AF1761" t="str">
        <f t="shared" si="905"/>
        <v>Macroalbuminuria</v>
      </c>
      <c r="AG1761">
        <v>439</v>
      </c>
      <c r="AH1761" t="str">
        <f t="shared" si="906"/>
        <v>Oliguria</v>
      </c>
      <c r="AI1761">
        <v>1</v>
      </c>
      <c r="AJ1761" t="str">
        <f t="shared" si="907"/>
        <v>Diabetico</v>
      </c>
      <c r="AK1761">
        <v>198</v>
      </c>
      <c r="AL1761" t="str">
        <f t="shared" si="908"/>
        <v>Diabetes</v>
      </c>
      <c r="AM1761">
        <v>7.5</v>
      </c>
      <c r="AN1761" t="str">
        <f t="shared" si="909"/>
        <v>Diabetes</v>
      </c>
      <c r="AO1761">
        <v>272</v>
      </c>
      <c r="AP1761" t="str">
        <f t="shared" si="910"/>
        <v>Riesgo</v>
      </c>
      <c r="AQ1761">
        <v>217</v>
      </c>
      <c r="AR1761" t="str">
        <f t="shared" si="911"/>
        <v>Muy alto</v>
      </c>
      <c r="AS1761">
        <v>32</v>
      </c>
      <c r="AT1761" t="str">
        <f t="shared" si="912"/>
        <v>Bajo</v>
      </c>
      <c r="AU1761">
        <v>433</v>
      </c>
      <c r="AV1761" t="str">
        <f t="shared" si="913"/>
        <v>Alto</v>
      </c>
      <c r="AW1761">
        <v>128</v>
      </c>
      <c r="AX1761" t="str">
        <f t="shared" si="914"/>
        <v>Bajo</v>
      </c>
      <c r="AY1761">
        <v>6.9</v>
      </c>
      <c r="AZ1761" t="str">
        <f t="shared" si="915"/>
        <v>Alto</v>
      </c>
      <c r="BA1761">
        <v>7.3</v>
      </c>
      <c r="BB1761" t="str">
        <f t="shared" si="893"/>
        <v>Baja</v>
      </c>
      <c r="BC1761">
        <v>8.4</v>
      </c>
      <c r="BD1761" t="str">
        <f t="shared" si="916"/>
        <v>Bajo</v>
      </c>
      <c r="BE1761">
        <v>5.4</v>
      </c>
      <c r="BF1761" t="str">
        <f t="shared" si="917"/>
        <v>Alto</v>
      </c>
      <c r="BG1761">
        <v>1</v>
      </c>
      <c r="BH1761" t="str">
        <f t="shared" si="918"/>
        <v>Toma ECA</v>
      </c>
      <c r="BI1761">
        <v>0</v>
      </c>
      <c r="BJ1761" t="str">
        <f t="shared" si="919"/>
        <v>No toma ARB</v>
      </c>
      <c r="BK1761">
        <v>1</v>
      </c>
      <c r="BL1761" t="str">
        <f t="shared" si="920"/>
        <v>Toma diureticos</v>
      </c>
      <c r="BM1761">
        <v>1</v>
      </c>
      <c r="BN1761" t="str">
        <f t="shared" si="921"/>
        <v>Toma estatinas</v>
      </c>
      <c r="BO1761">
        <v>1</v>
      </c>
      <c r="BP1761" t="str">
        <f t="shared" si="922"/>
        <v>Enfermedad renal</v>
      </c>
      <c r="BQ1761">
        <v>0</v>
      </c>
      <c r="BR1761" t="str">
        <f t="shared" si="923"/>
        <v>Sano</v>
      </c>
    </row>
    <row r="1762" spans="1:70" x14ac:dyDescent="0.25">
      <c r="A1762" t="s">
        <v>1762</v>
      </c>
      <c r="B1762">
        <v>82</v>
      </c>
      <c r="C1762" t="str">
        <f t="shared" si="894"/>
        <v>Adulto Mayor</v>
      </c>
      <c r="D1762" t="s">
        <v>1</v>
      </c>
      <c r="E1762">
        <v>28.4</v>
      </c>
      <c r="F1762" t="str">
        <f t="shared" si="895"/>
        <v>Sobrepeso</v>
      </c>
      <c r="G1762">
        <v>0</v>
      </c>
      <c r="H1762" t="str">
        <f t="shared" si="896"/>
        <v>No tiene herencia</v>
      </c>
      <c r="I1762">
        <v>177</v>
      </c>
      <c r="J1762">
        <v>93</v>
      </c>
      <c r="K1762">
        <v>90</v>
      </c>
      <c r="L1762" t="str">
        <f t="shared" si="897"/>
        <v>Normal</v>
      </c>
      <c r="M1762">
        <v>27</v>
      </c>
      <c r="N1762" t="str">
        <f t="shared" si="898"/>
        <v>Reducida</v>
      </c>
      <c r="O1762">
        <v>2</v>
      </c>
      <c r="P1762" t="str">
        <f t="shared" si="899"/>
        <v>Ligera limitaciones</v>
      </c>
      <c r="Q1762">
        <v>1</v>
      </c>
      <c r="R1762" t="str">
        <f t="shared" si="900"/>
        <v>Tiene cetoacidosis</v>
      </c>
      <c r="S1762">
        <v>0</v>
      </c>
      <c r="T1762" t="str">
        <f t="shared" si="901"/>
        <v>No tiene Insuficiencia</v>
      </c>
      <c r="U1762">
        <v>1</v>
      </c>
      <c r="V1762" t="str">
        <f t="shared" si="902"/>
        <v>Hipertenso</v>
      </c>
      <c r="W1762">
        <v>4.5999999999999996</v>
      </c>
      <c r="X1762" t="str">
        <f t="shared" si="891"/>
        <v>Alto</v>
      </c>
      <c r="Y1762">
        <v>84</v>
      </c>
      <c r="Z1762" t="str">
        <f t="shared" si="892"/>
        <v>Elevado</v>
      </c>
      <c r="AA1762">
        <v>11</v>
      </c>
      <c r="AB1762" t="str">
        <f t="shared" si="903"/>
        <v>Fallo renal</v>
      </c>
      <c r="AC1762">
        <v>2332</v>
      </c>
      <c r="AD1762" t="str">
        <f t="shared" si="904"/>
        <v>Proteinuria</v>
      </c>
      <c r="AE1762">
        <v>1865</v>
      </c>
      <c r="AF1762" t="str">
        <f t="shared" si="905"/>
        <v>Macroalbuminuria</v>
      </c>
      <c r="AG1762">
        <v>786</v>
      </c>
      <c r="AH1762" t="str">
        <f t="shared" si="906"/>
        <v>Poliuria</v>
      </c>
      <c r="AI1762">
        <v>1</v>
      </c>
      <c r="AJ1762" t="str">
        <f t="shared" si="907"/>
        <v>Diabetico</v>
      </c>
      <c r="AK1762">
        <v>174</v>
      </c>
      <c r="AL1762" t="str">
        <f t="shared" si="908"/>
        <v>Diabetes</v>
      </c>
      <c r="AM1762">
        <v>10.3</v>
      </c>
      <c r="AN1762" t="str">
        <f t="shared" si="909"/>
        <v>Diabetes</v>
      </c>
      <c r="AO1762">
        <v>223</v>
      </c>
      <c r="AP1762" t="str">
        <f t="shared" si="910"/>
        <v>Alto</v>
      </c>
      <c r="AQ1762">
        <v>140</v>
      </c>
      <c r="AR1762" t="str">
        <f t="shared" si="911"/>
        <v>Limite alto</v>
      </c>
      <c r="AS1762">
        <v>40</v>
      </c>
      <c r="AT1762" t="str">
        <f t="shared" si="912"/>
        <v>Bajo</v>
      </c>
      <c r="AU1762">
        <v>272</v>
      </c>
      <c r="AV1762" t="str">
        <f t="shared" si="913"/>
        <v>Alto</v>
      </c>
      <c r="AW1762">
        <v>133</v>
      </c>
      <c r="AX1762" t="str">
        <f t="shared" si="914"/>
        <v>Bajo</v>
      </c>
      <c r="AY1762">
        <v>6.3</v>
      </c>
      <c r="AZ1762" t="str">
        <f t="shared" si="915"/>
        <v>Alto</v>
      </c>
      <c r="BA1762">
        <v>8</v>
      </c>
      <c r="BB1762" t="str">
        <f t="shared" si="893"/>
        <v>Baja</v>
      </c>
      <c r="BC1762">
        <v>8.9</v>
      </c>
      <c r="BD1762" t="str">
        <f t="shared" si="916"/>
        <v>Normal</v>
      </c>
      <c r="BE1762">
        <v>7</v>
      </c>
      <c r="BF1762" t="str">
        <f t="shared" si="917"/>
        <v>Alto</v>
      </c>
      <c r="BG1762">
        <v>0</v>
      </c>
      <c r="BH1762" t="str">
        <f t="shared" si="918"/>
        <v>No Toma ECA</v>
      </c>
      <c r="BI1762">
        <v>1</v>
      </c>
      <c r="BJ1762" t="str">
        <f t="shared" si="919"/>
        <v>Toma ARB</v>
      </c>
      <c r="BK1762">
        <v>1</v>
      </c>
      <c r="BL1762" t="str">
        <f t="shared" si="920"/>
        <v>Toma diureticos</v>
      </c>
      <c r="BM1762">
        <v>0</v>
      </c>
      <c r="BN1762" t="str">
        <f t="shared" si="921"/>
        <v>No toma estatinas</v>
      </c>
      <c r="BO1762">
        <v>1</v>
      </c>
      <c r="BP1762" t="str">
        <f t="shared" si="922"/>
        <v>Enfermedad renal</v>
      </c>
      <c r="BQ1762">
        <v>0</v>
      </c>
      <c r="BR1762" t="str">
        <f t="shared" si="923"/>
        <v>Sano</v>
      </c>
    </row>
    <row r="1763" spans="1:70" x14ac:dyDescent="0.25">
      <c r="A1763" t="s">
        <v>1763</v>
      </c>
      <c r="B1763">
        <v>30</v>
      </c>
      <c r="C1763" t="str">
        <f t="shared" si="894"/>
        <v>Adulto</v>
      </c>
      <c r="D1763" t="s">
        <v>6</v>
      </c>
      <c r="E1763">
        <v>26.6</v>
      </c>
      <c r="F1763" t="str">
        <f t="shared" si="895"/>
        <v>Sobrepeso</v>
      </c>
      <c r="G1763">
        <v>1</v>
      </c>
      <c r="H1763" t="str">
        <f t="shared" si="896"/>
        <v>Tiene herencia</v>
      </c>
      <c r="I1763">
        <v>102</v>
      </c>
      <c r="J1763">
        <v>70</v>
      </c>
      <c r="K1763">
        <v>71</v>
      </c>
      <c r="L1763" t="str">
        <f t="shared" si="897"/>
        <v>Normal</v>
      </c>
      <c r="M1763">
        <v>65</v>
      </c>
      <c r="N1763" t="str">
        <f t="shared" si="898"/>
        <v>Normal</v>
      </c>
      <c r="O1763">
        <v>2</v>
      </c>
      <c r="P1763" t="str">
        <f t="shared" si="899"/>
        <v>Ligera limitaciones</v>
      </c>
      <c r="Q1763">
        <v>0</v>
      </c>
      <c r="R1763" t="str">
        <f t="shared" si="900"/>
        <v>No tiene cetoacidosis</v>
      </c>
      <c r="S1763">
        <v>0</v>
      </c>
      <c r="T1763" t="str">
        <f t="shared" si="901"/>
        <v>No tiene Insuficiencia</v>
      </c>
      <c r="U1763">
        <v>0</v>
      </c>
      <c r="V1763" t="str">
        <f t="shared" si="902"/>
        <v>Normotenso</v>
      </c>
      <c r="W1763">
        <v>0.6</v>
      </c>
      <c r="X1763" t="str">
        <f t="shared" si="891"/>
        <v>Normal</v>
      </c>
      <c r="Y1763">
        <v>32</v>
      </c>
      <c r="Z1763" t="str">
        <f t="shared" si="892"/>
        <v>Normal</v>
      </c>
      <c r="AA1763">
        <v>113</v>
      </c>
      <c r="AB1763" t="str">
        <f t="shared" si="903"/>
        <v>Normal</v>
      </c>
      <c r="AC1763">
        <v>12</v>
      </c>
      <c r="AD1763" t="str">
        <f t="shared" si="904"/>
        <v>Normal</v>
      </c>
      <c r="AE1763">
        <v>9</v>
      </c>
      <c r="AF1763" t="str">
        <f t="shared" si="905"/>
        <v>Normal</v>
      </c>
      <c r="AG1763">
        <v>1672</v>
      </c>
      <c r="AH1763" t="str">
        <f t="shared" si="906"/>
        <v>Poliuria</v>
      </c>
      <c r="AI1763">
        <v>0</v>
      </c>
      <c r="AJ1763" t="str">
        <f t="shared" si="907"/>
        <v>No Diabetico</v>
      </c>
      <c r="AK1763">
        <v>99</v>
      </c>
      <c r="AL1763" t="str">
        <f t="shared" si="908"/>
        <v>Normal</v>
      </c>
      <c r="AM1763">
        <v>5.2</v>
      </c>
      <c r="AN1763" t="str">
        <f t="shared" si="909"/>
        <v>Normal</v>
      </c>
      <c r="AO1763">
        <v>203</v>
      </c>
      <c r="AP1763" t="str">
        <f t="shared" si="910"/>
        <v>Alto</v>
      </c>
      <c r="AQ1763">
        <v>85</v>
      </c>
      <c r="AR1763" t="str">
        <f t="shared" si="911"/>
        <v>Normal</v>
      </c>
      <c r="AS1763">
        <v>44</v>
      </c>
      <c r="AT1763" t="str">
        <f t="shared" si="912"/>
        <v>Bajo</v>
      </c>
      <c r="AU1763">
        <v>157</v>
      </c>
      <c r="AV1763" t="str">
        <f t="shared" si="913"/>
        <v>Alto</v>
      </c>
      <c r="AW1763">
        <v>137</v>
      </c>
      <c r="AX1763" t="str">
        <f t="shared" si="914"/>
        <v>Normal</v>
      </c>
      <c r="AY1763">
        <v>3.5</v>
      </c>
      <c r="AZ1763" t="str">
        <f t="shared" si="915"/>
        <v>Normal</v>
      </c>
      <c r="BA1763">
        <v>13.5</v>
      </c>
      <c r="BB1763" t="str">
        <f t="shared" si="893"/>
        <v>Normal</v>
      </c>
      <c r="BC1763">
        <v>9.8000000000000007</v>
      </c>
      <c r="BD1763" t="str">
        <f t="shared" si="916"/>
        <v>Normal</v>
      </c>
      <c r="BE1763">
        <v>3.8</v>
      </c>
      <c r="BF1763" t="str">
        <f t="shared" si="917"/>
        <v>Normal</v>
      </c>
      <c r="BG1763">
        <v>1</v>
      </c>
      <c r="BH1763" t="str">
        <f t="shared" si="918"/>
        <v>Toma ECA</v>
      </c>
      <c r="BI1763">
        <v>1</v>
      </c>
      <c r="BJ1763" t="str">
        <f t="shared" si="919"/>
        <v>Toma ARB</v>
      </c>
      <c r="BK1763">
        <v>0</v>
      </c>
      <c r="BL1763" t="str">
        <f t="shared" si="920"/>
        <v>No toma diureticos</v>
      </c>
      <c r="BM1763">
        <v>0</v>
      </c>
      <c r="BN1763" t="str">
        <f t="shared" si="921"/>
        <v>No toma estatinas</v>
      </c>
      <c r="BO1763">
        <v>0</v>
      </c>
      <c r="BP1763" t="str">
        <f t="shared" si="922"/>
        <v>Sano</v>
      </c>
      <c r="BQ1763">
        <v>1</v>
      </c>
      <c r="BR1763" t="str">
        <f t="shared" si="923"/>
        <v>Enfermedad cardiovascular</v>
      </c>
    </row>
    <row r="1764" spans="1:70" x14ac:dyDescent="0.25">
      <c r="A1764" t="s">
        <v>1764</v>
      </c>
      <c r="B1764">
        <v>46</v>
      </c>
      <c r="C1764" t="str">
        <f t="shared" si="894"/>
        <v>Adulto</v>
      </c>
      <c r="D1764" t="s">
        <v>1</v>
      </c>
      <c r="E1764">
        <v>18.7</v>
      </c>
      <c r="F1764" t="str">
        <f t="shared" si="895"/>
        <v>Peso Normal</v>
      </c>
      <c r="G1764">
        <v>1</v>
      </c>
      <c r="H1764" t="str">
        <f t="shared" si="896"/>
        <v>Tiene herencia</v>
      </c>
      <c r="I1764">
        <v>135</v>
      </c>
      <c r="J1764">
        <v>75</v>
      </c>
      <c r="K1764">
        <v>68</v>
      </c>
      <c r="L1764" t="str">
        <f t="shared" si="897"/>
        <v>Normal</v>
      </c>
      <c r="M1764">
        <v>58</v>
      </c>
      <c r="N1764" t="str">
        <f t="shared" si="898"/>
        <v>Normal</v>
      </c>
      <c r="O1764">
        <v>1</v>
      </c>
      <c r="P1764" t="str">
        <f t="shared" si="899"/>
        <v>Sin limitaciones</v>
      </c>
      <c r="Q1764">
        <v>0</v>
      </c>
      <c r="R1764" t="str">
        <f t="shared" si="900"/>
        <v>No tiene cetoacidosis</v>
      </c>
      <c r="S1764">
        <v>0</v>
      </c>
      <c r="T1764" t="str">
        <f t="shared" si="901"/>
        <v>No tiene Insuficiencia</v>
      </c>
      <c r="U1764">
        <v>1</v>
      </c>
      <c r="V1764" t="str">
        <f t="shared" si="902"/>
        <v>Hipertenso</v>
      </c>
      <c r="W1764">
        <v>0.8</v>
      </c>
      <c r="X1764" t="str">
        <f t="shared" si="891"/>
        <v>Normal</v>
      </c>
      <c r="Y1764">
        <v>24</v>
      </c>
      <c r="Z1764" t="str">
        <f t="shared" si="892"/>
        <v>Normal</v>
      </c>
      <c r="AA1764">
        <v>108</v>
      </c>
      <c r="AB1764" t="str">
        <f t="shared" si="903"/>
        <v>Normal</v>
      </c>
      <c r="AC1764">
        <v>19</v>
      </c>
      <c r="AD1764" t="str">
        <f t="shared" si="904"/>
        <v>Normal</v>
      </c>
      <c r="AE1764">
        <v>17</v>
      </c>
      <c r="AF1764" t="str">
        <f t="shared" si="905"/>
        <v>Normal</v>
      </c>
      <c r="AG1764">
        <v>1867</v>
      </c>
      <c r="AH1764" t="str">
        <f t="shared" si="906"/>
        <v>Poliuria</v>
      </c>
      <c r="AI1764">
        <v>0</v>
      </c>
      <c r="AJ1764" t="str">
        <f t="shared" si="907"/>
        <v>No Diabetico</v>
      </c>
      <c r="AK1764">
        <v>101</v>
      </c>
      <c r="AL1764" t="str">
        <f t="shared" si="908"/>
        <v>Prediabetes</v>
      </c>
      <c r="AM1764">
        <v>5.4</v>
      </c>
      <c r="AN1764" t="str">
        <f t="shared" si="909"/>
        <v>Normal</v>
      </c>
      <c r="AO1764">
        <v>161</v>
      </c>
      <c r="AP1764" t="str">
        <f t="shared" si="910"/>
        <v>Normal</v>
      </c>
      <c r="AQ1764">
        <v>123</v>
      </c>
      <c r="AR1764" t="str">
        <f t="shared" si="911"/>
        <v>Casi normal</v>
      </c>
      <c r="AS1764">
        <v>64</v>
      </c>
      <c r="AT1764" t="str">
        <f t="shared" si="912"/>
        <v>Normal</v>
      </c>
      <c r="AU1764">
        <v>156</v>
      </c>
      <c r="AV1764" t="str">
        <f t="shared" si="913"/>
        <v>Alto</v>
      </c>
      <c r="AW1764">
        <v>143</v>
      </c>
      <c r="AX1764" t="str">
        <f t="shared" si="914"/>
        <v>Normal</v>
      </c>
      <c r="AY1764">
        <v>3.8</v>
      </c>
      <c r="AZ1764" t="str">
        <f t="shared" si="915"/>
        <v>Normal</v>
      </c>
      <c r="BA1764">
        <v>14.2</v>
      </c>
      <c r="BB1764" t="str">
        <f t="shared" si="893"/>
        <v>Normal</v>
      </c>
      <c r="BC1764">
        <v>9.4</v>
      </c>
      <c r="BD1764" t="str">
        <f t="shared" si="916"/>
        <v>Normal</v>
      </c>
      <c r="BE1764">
        <v>3.2</v>
      </c>
      <c r="BF1764" t="str">
        <f t="shared" si="917"/>
        <v>Normal</v>
      </c>
      <c r="BG1764">
        <v>1</v>
      </c>
      <c r="BH1764" t="str">
        <f t="shared" si="918"/>
        <v>Toma ECA</v>
      </c>
      <c r="BI1764">
        <v>0</v>
      </c>
      <c r="BJ1764" t="str">
        <f t="shared" si="919"/>
        <v>No toma ARB</v>
      </c>
      <c r="BK1764">
        <v>0</v>
      </c>
      <c r="BL1764" t="str">
        <f t="shared" si="920"/>
        <v>No toma diureticos</v>
      </c>
      <c r="BM1764">
        <v>1</v>
      </c>
      <c r="BN1764" t="str">
        <f t="shared" si="921"/>
        <v>Toma estatinas</v>
      </c>
      <c r="BO1764">
        <v>0</v>
      </c>
      <c r="BP1764" t="str">
        <f t="shared" si="922"/>
        <v>Sano</v>
      </c>
      <c r="BQ1764">
        <v>1</v>
      </c>
      <c r="BR1764" t="str">
        <f t="shared" si="923"/>
        <v>Enfermedad cardiovascular</v>
      </c>
    </row>
    <row r="1765" spans="1:70" x14ac:dyDescent="0.25">
      <c r="A1765" t="s">
        <v>1765</v>
      </c>
      <c r="B1765">
        <v>53</v>
      </c>
      <c r="C1765" t="str">
        <f t="shared" si="894"/>
        <v>Adulto</v>
      </c>
      <c r="D1765" t="s">
        <v>6</v>
      </c>
      <c r="E1765">
        <v>26.8</v>
      </c>
      <c r="F1765" t="str">
        <f t="shared" si="895"/>
        <v>Sobrepeso</v>
      </c>
      <c r="G1765">
        <v>0</v>
      </c>
      <c r="H1765" t="str">
        <f t="shared" si="896"/>
        <v>No tiene herencia</v>
      </c>
      <c r="I1765">
        <v>115</v>
      </c>
      <c r="J1765">
        <v>67</v>
      </c>
      <c r="K1765">
        <v>60</v>
      </c>
      <c r="L1765" t="str">
        <f t="shared" si="897"/>
        <v>Normal</v>
      </c>
      <c r="M1765">
        <v>68</v>
      </c>
      <c r="N1765" t="str">
        <f t="shared" si="898"/>
        <v>Normal</v>
      </c>
      <c r="O1765">
        <v>2</v>
      </c>
      <c r="P1765" t="str">
        <f t="shared" si="899"/>
        <v>Ligera limitaciones</v>
      </c>
      <c r="Q1765">
        <v>0</v>
      </c>
      <c r="R1765" t="str">
        <f t="shared" si="900"/>
        <v>No tiene cetoacidosis</v>
      </c>
      <c r="S1765">
        <v>0</v>
      </c>
      <c r="T1765" t="str">
        <f t="shared" si="901"/>
        <v>No tiene Insuficiencia</v>
      </c>
      <c r="U1765">
        <v>1</v>
      </c>
      <c r="V1765" t="str">
        <f t="shared" si="902"/>
        <v>Hipertenso</v>
      </c>
      <c r="W1765">
        <v>0.6</v>
      </c>
      <c r="X1765" t="str">
        <f t="shared" si="891"/>
        <v>Normal</v>
      </c>
      <c r="Y1765">
        <v>29</v>
      </c>
      <c r="Z1765" t="str">
        <f t="shared" si="892"/>
        <v>Normal</v>
      </c>
      <c r="AA1765">
        <v>98</v>
      </c>
      <c r="AB1765" t="str">
        <f t="shared" si="903"/>
        <v>Normal</v>
      </c>
      <c r="AC1765">
        <v>6</v>
      </c>
      <c r="AD1765" t="str">
        <f t="shared" si="904"/>
        <v>Normal</v>
      </c>
      <c r="AE1765">
        <v>5</v>
      </c>
      <c r="AF1765" t="str">
        <f t="shared" si="905"/>
        <v>Normal</v>
      </c>
      <c r="AG1765">
        <v>1100</v>
      </c>
      <c r="AH1765" t="str">
        <f t="shared" si="906"/>
        <v>Poliuria</v>
      </c>
      <c r="AI1765">
        <v>0</v>
      </c>
      <c r="AJ1765" t="str">
        <f t="shared" si="907"/>
        <v>No Diabetico</v>
      </c>
      <c r="AK1765">
        <v>98</v>
      </c>
      <c r="AL1765" t="str">
        <f t="shared" si="908"/>
        <v>Normal</v>
      </c>
      <c r="AM1765">
        <v>5.3</v>
      </c>
      <c r="AN1765" t="str">
        <f t="shared" si="909"/>
        <v>Normal</v>
      </c>
      <c r="AO1765">
        <v>158</v>
      </c>
      <c r="AP1765" t="str">
        <f t="shared" si="910"/>
        <v>Normal</v>
      </c>
      <c r="AQ1765">
        <v>96</v>
      </c>
      <c r="AR1765" t="str">
        <f t="shared" si="911"/>
        <v>Normal</v>
      </c>
      <c r="AS1765">
        <v>43</v>
      </c>
      <c r="AT1765" t="str">
        <f t="shared" si="912"/>
        <v>Bajo</v>
      </c>
      <c r="AU1765">
        <v>133</v>
      </c>
      <c r="AV1765" t="str">
        <f t="shared" si="913"/>
        <v>Normal</v>
      </c>
      <c r="AW1765">
        <v>136</v>
      </c>
      <c r="AX1765" t="str">
        <f t="shared" si="914"/>
        <v>Normal</v>
      </c>
      <c r="AY1765">
        <v>3.7</v>
      </c>
      <c r="AZ1765" t="str">
        <f t="shared" si="915"/>
        <v>Normal</v>
      </c>
      <c r="BA1765">
        <v>12.3</v>
      </c>
      <c r="BB1765" t="str">
        <f t="shared" si="893"/>
        <v>Normal</v>
      </c>
      <c r="BC1765">
        <v>9.1</v>
      </c>
      <c r="BD1765" t="str">
        <f t="shared" si="916"/>
        <v>Normal</v>
      </c>
      <c r="BE1765">
        <v>3.4</v>
      </c>
      <c r="BF1765" t="str">
        <f t="shared" si="917"/>
        <v>Normal</v>
      </c>
      <c r="BG1765">
        <v>0</v>
      </c>
      <c r="BH1765" t="str">
        <f t="shared" si="918"/>
        <v>No Toma ECA</v>
      </c>
      <c r="BI1765">
        <v>0</v>
      </c>
      <c r="BJ1765" t="str">
        <f t="shared" si="919"/>
        <v>No toma ARB</v>
      </c>
      <c r="BK1765">
        <v>0</v>
      </c>
      <c r="BL1765" t="str">
        <f t="shared" si="920"/>
        <v>No toma diureticos</v>
      </c>
      <c r="BM1765">
        <v>1</v>
      </c>
      <c r="BN1765" t="str">
        <f t="shared" si="921"/>
        <v>Toma estatinas</v>
      </c>
      <c r="BO1765">
        <v>0</v>
      </c>
      <c r="BP1765" t="str">
        <f t="shared" si="922"/>
        <v>Sano</v>
      </c>
      <c r="BQ1765">
        <v>1</v>
      </c>
      <c r="BR1765" t="str">
        <f t="shared" si="923"/>
        <v>Enfermedad cardiovascular</v>
      </c>
    </row>
    <row r="1766" spans="1:70" x14ac:dyDescent="0.25">
      <c r="A1766" t="s">
        <v>1766</v>
      </c>
      <c r="B1766">
        <v>61</v>
      </c>
      <c r="C1766" t="str">
        <f t="shared" si="894"/>
        <v>Adulto Mayor</v>
      </c>
      <c r="D1766" t="s">
        <v>6</v>
      </c>
      <c r="E1766">
        <v>38.6</v>
      </c>
      <c r="F1766" t="str">
        <f t="shared" si="895"/>
        <v>Obesidad II</v>
      </c>
      <c r="G1766">
        <v>1</v>
      </c>
      <c r="H1766" t="str">
        <f t="shared" si="896"/>
        <v>Tiene herencia</v>
      </c>
      <c r="I1766">
        <v>155</v>
      </c>
      <c r="J1766">
        <v>103</v>
      </c>
      <c r="K1766">
        <v>76</v>
      </c>
      <c r="L1766" t="str">
        <f t="shared" si="897"/>
        <v>Normal</v>
      </c>
      <c r="M1766">
        <v>45</v>
      </c>
      <c r="N1766" t="str">
        <f t="shared" si="898"/>
        <v>Intermedia</v>
      </c>
      <c r="O1766">
        <v>4</v>
      </c>
      <c r="P1766" t="str">
        <f t="shared" si="899"/>
        <v>Incapacidad</v>
      </c>
      <c r="Q1766">
        <v>0</v>
      </c>
      <c r="R1766" t="str">
        <f t="shared" si="900"/>
        <v>No tiene cetoacidosis</v>
      </c>
      <c r="S1766">
        <v>0</v>
      </c>
      <c r="T1766" t="str">
        <f t="shared" si="901"/>
        <v>No tiene Insuficiencia</v>
      </c>
      <c r="U1766">
        <v>1</v>
      </c>
      <c r="V1766" t="str">
        <f t="shared" si="902"/>
        <v>Hipertenso</v>
      </c>
      <c r="W1766">
        <v>3.1</v>
      </c>
      <c r="X1766" t="str">
        <f t="shared" si="891"/>
        <v>Alto</v>
      </c>
      <c r="Y1766">
        <v>98</v>
      </c>
      <c r="Z1766" t="str">
        <f t="shared" si="892"/>
        <v>Elevado</v>
      </c>
      <c r="AA1766">
        <v>38</v>
      </c>
      <c r="AB1766" t="str">
        <f t="shared" si="903"/>
        <v>Funcion disminuida moderada</v>
      </c>
      <c r="AC1766">
        <v>2149</v>
      </c>
      <c r="AD1766" t="str">
        <f t="shared" si="904"/>
        <v>Proteinuria</v>
      </c>
      <c r="AE1766">
        <v>1934</v>
      </c>
      <c r="AF1766" t="str">
        <f t="shared" si="905"/>
        <v>Macroalbuminuria</v>
      </c>
      <c r="AG1766">
        <v>592</v>
      </c>
      <c r="AH1766" t="str">
        <f t="shared" si="906"/>
        <v>Poliuria</v>
      </c>
      <c r="AI1766">
        <v>1</v>
      </c>
      <c r="AJ1766" t="str">
        <f t="shared" si="907"/>
        <v>Diabetico</v>
      </c>
      <c r="AK1766">
        <v>158</v>
      </c>
      <c r="AL1766" t="str">
        <f t="shared" si="908"/>
        <v>Diabetes</v>
      </c>
      <c r="AM1766">
        <v>11</v>
      </c>
      <c r="AN1766" t="str">
        <f t="shared" si="909"/>
        <v>Diabetes</v>
      </c>
      <c r="AO1766">
        <v>303</v>
      </c>
      <c r="AP1766" t="str">
        <f t="shared" si="910"/>
        <v>Riesgo</v>
      </c>
      <c r="AQ1766">
        <v>197</v>
      </c>
      <c r="AR1766" t="str">
        <f t="shared" si="911"/>
        <v>Muy alto</v>
      </c>
      <c r="AS1766">
        <v>28</v>
      </c>
      <c r="AT1766" t="str">
        <f t="shared" si="912"/>
        <v>Bajo</v>
      </c>
      <c r="AU1766">
        <v>334</v>
      </c>
      <c r="AV1766" t="str">
        <f t="shared" si="913"/>
        <v>Alto</v>
      </c>
      <c r="AW1766">
        <v>130</v>
      </c>
      <c r="AX1766" t="str">
        <f t="shared" si="914"/>
        <v>Bajo</v>
      </c>
      <c r="AY1766">
        <v>6.9</v>
      </c>
      <c r="AZ1766" t="str">
        <f t="shared" si="915"/>
        <v>Alto</v>
      </c>
      <c r="BA1766">
        <v>7.7</v>
      </c>
      <c r="BB1766" t="str">
        <f t="shared" si="893"/>
        <v>Baja</v>
      </c>
      <c r="BC1766">
        <v>8.1</v>
      </c>
      <c r="BD1766" t="str">
        <f t="shared" si="916"/>
        <v>Bajo</v>
      </c>
      <c r="BE1766">
        <v>7.4</v>
      </c>
      <c r="BF1766" t="str">
        <f t="shared" si="917"/>
        <v>Alto</v>
      </c>
      <c r="BG1766">
        <v>1</v>
      </c>
      <c r="BH1766" t="str">
        <f t="shared" si="918"/>
        <v>Toma ECA</v>
      </c>
      <c r="BI1766">
        <v>0</v>
      </c>
      <c r="BJ1766" t="str">
        <f t="shared" si="919"/>
        <v>No toma ARB</v>
      </c>
      <c r="BK1766">
        <v>1</v>
      </c>
      <c r="BL1766" t="str">
        <f t="shared" si="920"/>
        <v>Toma diureticos</v>
      </c>
      <c r="BM1766">
        <v>1</v>
      </c>
      <c r="BN1766" t="str">
        <f t="shared" si="921"/>
        <v>Toma estatinas</v>
      </c>
      <c r="BO1766">
        <v>1</v>
      </c>
      <c r="BP1766" t="str">
        <f t="shared" si="922"/>
        <v>Enfermedad renal</v>
      </c>
      <c r="BQ1766">
        <v>1</v>
      </c>
      <c r="BR1766" t="str">
        <f t="shared" si="923"/>
        <v>Enfermedad cardiovascular</v>
      </c>
    </row>
    <row r="1767" spans="1:70" x14ac:dyDescent="0.25">
      <c r="A1767" t="s">
        <v>1767</v>
      </c>
      <c r="B1767">
        <v>34</v>
      </c>
      <c r="C1767" t="str">
        <f t="shared" si="894"/>
        <v>Adulto</v>
      </c>
      <c r="D1767" t="s">
        <v>6</v>
      </c>
      <c r="E1767">
        <v>25.6</v>
      </c>
      <c r="F1767" t="str">
        <f t="shared" si="895"/>
        <v>Sobrepeso</v>
      </c>
      <c r="G1767">
        <v>1</v>
      </c>
      <c r="H1767" t="str">
        <f t="shared" si="896"/>
        <v>Tiene herencia</v>
      </c>
      <c r="I1767">
        <v>125</v>
      </c>
      <c r="J1767">
        <v>83</v>
      </c>
      <c r="K1767">
        <v>79</v>
      </c>
      <c r="L1767" t="str">
        <f t="shared" si="897"/>
        <v>Normal</v>
      </c>
      <c r="M1767">
        <v>60</v>
      </c>
      <c r="N1767" t="str">
        <f t="shared" si="898"/>
        <v>Normal</v>
      </c>
      <c r="O1767">
        <v>1</v>
      </c>
      <c r="P1767" t="str">
        <f t="shared" si="899"/>
        <v>Sin limitaciones</v>
      </c>
      <c r="Q1767">
        <v>0</v>
      </c>
      <c r="R1767" t="str">
        <f t="shared" si="900"/>
        <v>No tiene cetoacidosis</v>
      </c>
      <c r="S1767">
        <v>0</v>
      </c>
      <c r="T1767" t="str">
        <f t="shared" si="901"/>
        <v>No tiene Insuficiencia</v>
      </c>
      <c r="U1767">
        <v>1</v>
      </c>
      <c r="V1767" t="str">
        <f t="shared" si="902"/>
        <v>Hipertenso</v>
      </c>
      <c r="W1767">
        <v>1.2</v>
      </c>
      <c r="X1767" t="str">
        <f t="shared" si="891"/>
        <v>Alto</v>
      </c>
      <c r="Y1767">
        <v>37</v>
      </c>
      <c r="Z1767" t="str">
        <f t="shared" si="892"/>
        <v>Normal</v>
      </c>
      <c r="AA1767">
        <v>117</v>
      </c>
      <c r="AB1767" t="str">
        <f t="shared" si="903"/>
        <v>Normal</v>
      </c>
      <c r="AC1767">
        <v>9</v>
      </c>
      <c r="AD1767" t="str">
        <f t="shared" si="904"/>
        <v>Normal</v>
      </c>
      <c r="AE1767">
        <v>7</v>
      </c>
      <c r="AF1767" t="str">
        <f t="shared" si="905"/>
        <v>Normal</v>
      </c>
      <c r="AG1767">
        <v>2353</v>
      </c>
      <c r="AH1767" t="str">
        <f t="shared" si="906"/>
        <v>Poliuria</v>
      </c>
      <c r="AI1767">
        <v>0</v>
      </c>
      <c r="AJ1767" t="str">
        <f t="shared" si="907"/>
        <v>No Diabetico</v>
      </c>
      <c r="AK1767">
        <v>111</v>
      </c>
      <c r="AL1767" t="str">
        <f t="shared" si="908"/>
        <v>Prediabetes</v>
      </c>
      <c r="AM1767">
        <v>5</v>
      </c>
      <c r="AN1767" t="str">
        <f t="shared" si="909"/>
        <v>Normal</v>
      </c>
      <c r="AO1767">
        <v>194</v>
      </c>
      <c r="AP1767" t="str">
        <f t="shared" si="910"/>
        <v>Normal</v>
      </c>
      <c r="AQ1767">
        <v>106</v>
      </c>
      <c r="AR1767" t="str">
        <f t="shared" si="911"/>
        <v>Casi normal</v>
      </c>
      <c r="AS1767">
        <v>61</v>
      </c>
      <c r="AT1767" t="str">
        <f t="shared" si="912"/>
        <v>Normal</v>
      </c>
      <c r="AU1767">
        <v>107</v>
      </c>
      <c r="AV1767" t="str">
        <f t="shared" si="913"/>
        <v>Normal</v>
      </c>
      <c r="AW1767">
        <v>136</v>
      </c>
      <c r="AX1767" t="str">
        <f t="shared" si="914"/>
        <v>Normal</v>
      </c>
      <c r="AY1767">
        <v>4.4000000000000004</v>
      </c>
      <c r="AZ1767" t="str">
        <f t="shared" si="915"/>
        <v>Normal</v>
      </c>
      <c r="BA1767">
        <v>15.1</v>
      </c>
      <c r="BB1767" t="str">
        <f t="shared" si="893"/>
        <v>Normal</v>
      </c>
      <c r="BC1767">
        <v>8.8000000000000007</v>
      </c>
      <c r="BD1767" t="str">
        <f t="shared" si="916"/>
        <v>Normal</v>
      </c>
      <c r="BE1767">
        <v>4.4000000000000004</v>
      </c>
      <c r="BF1767" t="str">
        <f t="shared" si="917"/>
        <v>Normal</v>
      </c>
      <c r="BG1767">
        <v>0</v>
      </c>
      <c r="BH1767" t="str">
        <f t="shared" si="918"/>
        <v>No Toma ECA</v>
      </c>
      <c r="BI1767">
        <v>1</v>
      </c>
      <c r="BJ1767" t="str">
        <f t="shared" si="919"/>
        <v>Toma ARB</v>
      </c>
      <c r="BK1767">
        <v>0</v>
      </c>
      <c r="BL1767" t="str">
        <f t="shared" si="920"/>
        <v>No toma diureticos</v>
      </c>
      <c r="BM1767">
        <v>1</v>
      </c>
      <c r="BN1767" t="str">
        <f t="shared" si="921"/>
        <v>Toma estatinas</v>
      </c>
      <c r="BO1767">
        <v>0</v>
      </c>
      <c r="BP1767" t="str">
        <f t="shared" si="922"/>
        <v>Sano</v>
      </c>
      <c r="BQ1767">
        <v>1</v>
      </c>
      <c r="BR1767" t="str">
        <f t="shared" si="923"/>
        <v>Enfermedad cardiovascular</v>
      </c>
    </row>
    <row r="1768" spans="1:70" x14ac:dyDescent="0.25">
      <c r="A1768" t="s">
        <v>1768</v>
      </c>
      <c r="B1768">
        <v>72</v>
      </c>
      <c r="C1768" t="str">
        <f t="shared" si="894"/>
        <v>Adulto Mayor</v>
      </c>
      <c r="D1768" t="s">
        <v>1</v>
      </c>
      <c r="E1768">
        <v>30.7</v>
      </c>
      <c r="F1768" t="str">
        <f t="shared" si="895"/>
        <v>Obesidad I</v>
      </c>
      <c r="G1768">
        <v>1</v>
      </c>
      <c r="H1768" t="str">
        <f t="shared" si="896"/>
        <v>Tiene herencia</v>
      </c>
      <c r="I1768">
        <v>155</v>
      </c>
      <c r="J1768">
        <v>106</v>
      </c>
      <c r="K1768">
        <v>101</v>
      </c>
      <c r="L1768" t="str">
        <f t="shared" si="897"/>
        <v>Taquicardia</v>
      </c>
      <c r="M1768">
        <v>40</v>
      </c>
      <c r="N1768" t="str">
        <f t="shared" si="898"/>
        <v>Reducida</v>
      </c>
      <c r="O1768">
        <v>2</v>
      </c>
      <c r="P1768" t="str">
        <f t="shared" si="899"/>
        <v>Ligera limitaciones</v>
      </c>
      <c r="Q1768">
        <v>1</v>
      </c>
      <c r="R1768" t="str">
        <f t="shared" si="900"/>
        <v>Tiene cetoacidosis</v>
      </c>
      <c r="S1768">
        <v>0</v>
      </c>
      <c r="T1768" t="str">
        <f t="shared" si="901"/>
        <v>No tiene Insuficiencia</v>
      </c>
      <c r="U1768">
        <v>1</v>
      </c>
      <c r="V1768" t="str">
        <f t="shared" si="902"/>
        <v>Hipertenso</v>
      </c>
      <c r="W1768">
        <v>2</v>
      </c>
      <c r="X1768" t="str">
        <f t="shared" si="891"/>
        <v>Alto</v>
      </c>
      <c r="Y1768">
        <v>113</v>
      </c>
      <c r="Z1768" t="str">
        <f t="shared" si="892"/>
        <v>Riesgo</v>
      </c>
      <c r="AA1768">
        <v>28</v>
      </c>
      <c r="AB1768" t="str">
        <f t="shared" si="903"/>
        <v>Dismucion grave</v>
      </c>
      <c r="AC1768">
        <v>1714</v>
      </c>
      <c r="AD1768" t="str">
        <f t="shared" si="904"/>
        <v>Proteinuria</v>
      </c>
      <c r="AE1768">
        <v>1542</v>
      </c>
      <c r="AF1768" t="str">
        <f t="shared" si="905"/>
        <v>Macroalbuminuria</v>
      </c>
      <c r="AG1768">
        <v>897</v>
      </c>
      <c r="AH1768" t="str">
        <f t="shared" si="906"/>
        <v>Poliuria</v>
      </c>
      <c r="AI1768">
        <v>1</v>
      </c>
      <c r="AJ1768" t="str">
        <f t="shared" si="907"/>
        <v>Diabetico</v>
      </c>
      <c r="AK1768">
        <v>125</v>
      </c>
      <c r="AL1768" t="str">
        <f t="shared" si="908"/>
        <v>Prediabetes</v>
      </c>
      <c r="AM1768">
        <v>7</v>
      </c>
      <c r="AN1768" t="str">
        <f t="shared" si="909"/>
        <v>Diabetes</v>
      </c>
      <c r="AO1768">
        <v>260</v>
      </c>
      <c r="AP1768" t="str">
        <f t="shared" si="910"/>
        <v>Riesgo</v>
      </c>
      <c r="AQ1768">
        <v>215</v>
      </c>
      <c r="AR1768" t="str">
        <f t="shared" si="911"/>
        <v>Muy alto</v>
      </c>
      <c r="AS1768">
        <v>35</v>
      </c>
      <c r="AT1768" t="str">
        <f t="shared" si="912"/>
        <v>Bajo</v>
      </c>
      <c r="AU1768">
        <v>211</v>
      </c>
      <c r="AV1768" t="str">
        <f t="shared" si="913"/>
        <v>Alto</v>
      </c>
      <c r="AW1768">
        <v>125</v>
      </c>
      <c r="AX1768" t="str">
        <f t="shared" si="914"/>
        <v>Bajo</v>
      </c>
      <c r="AY1768">
        <v>6.3</v>
      </c>
      <c r="AZ1768" t="str">
        <f t="shared" si="915"/>
        <v>Alto</v>
      </c>
      <c r="BA1768">
        <v>8</v>
      </c>
      <c r="BB1768" t="str">
        <f t="shared" si="893"/>
        <v>Baja</v>
      </c>
      <c r="BC1768">
        <v>7.7</v>
      </c>
      <c r="BD1768" t="str">
        <f t="shared" si="916"/>
        <v>Bajo</v>
      </c>
      <c r="BE1768">
        <v>4.5999999999999996</v>
      </c>
      <c r="BF1768" t="str">
        <f t="shared" si="917"/>
        <v>Alto</v>
      </c>
      <c r="BG1768">
        <v>0</v>
      </c>
      <c r="BH1768" t="str">
        <f t="shared" si="918"/>
        <v>No Toma ECA</v>
      </c>
      <c r="BI1768">
        <v>0</v>
      </c>
      <c r="BJ1768" t="str">
        <f t="shared" si="919"/>
        <v>No toma ARB</v>
      </c>
      <c r="BK1768">
        <v>1</v>
      </c>
      <c r="BL1768" t="str">
        <f t="shared" si="920"/>
        <v>Toma diureticos</v>
      </c>
      <c r="BM1768">
        <v>1</v>
      </c>
      <c r="BN1768" t="str">
        <f t="shared" si="921"/>
        <v>Toma estatinas</v>
      </c>
      <c r="BO1768">
        <v>1</v>
      </c>
      <c r="BP1768" t="str">
        <f t="shared" si="922"/>
        <v>Enfermedad renal</v>
      </c>
      <c r="BQ1768">
        <v>0</v>
      </c>
      <c r="BR1768" t="str">
        <f t="shared" si="923"/>
        <v>Sano</v>
      </c>
    </row>
    <row r="1769" spans="1:70" x14ac:dyDescent="0.25">
      <c r="A1769" t="s">
        <v>1769</v>
      </c>
      <c r="B1769">
        <v>61</v>
      </c>
      <c r="C1769" t="str">
        <f t="shared" si="894"/>
        <v>Adulto Mayor</v>
      </c>
      <c r="D1769" t="s">
        <v>1</v>
      </c>
      <c r="E1769">
        <v>31</v>
      </c>
      <c r="F1769" t="str">
        <f t="shared" si="895"/>
        <v>Obesidad I</v>
      </c>
      <c r="G1769">
        <v>1</v>
      </c>
      <c r="H1769" t="str">
        <f t="shared" si="896"/>
        <v>Tiene herencia</v>
      </c>
      <c r="I1769">
        <v>178</v>
      </c>
      <c r="J1769">
        <v>96</v>
      </c>
      <c r="K1769">
        <v>93</v>
      </c>
      <c r="L1769" t="str">
        <f t="shared" si="897"/>
        <v>Normal</v>
      </c>
      <c r="M1769">
        <v>32</v>
      </c>
      <c r="N1769" t="str">
        <f t="shared" si="898"/>
        <v>Reducida</v>
      </c>
      <c r="O1769">
        <v>3</v>
      </c>
      <c r="P1769" t="str">
        <f t="shared" si="899"/>
        <v>Limitacion marcada</v>
      </c>
      <c r="Q1769">
        <v>0</v>
      </c>
      <c r="R1769" t="str">
        <f t="shared" si="900"/>
        <v>No tiene cetoacidosis</v>
      </c>
      <c r="S1769">
        <v>1</v>
      </c>
      <c r="T1769" t="str">
        <f t="shared" si="901"/>
        <v>Tiene Insuficiencia</v>
      </c>
      <c r="U1769">
        <v>1</v>
      </c>
      <c r="V1769" t="str">
        <f t="shared" si="902"/>
        <v>Hipertenso</v>
      </c>
      <c r="W1769">
        <v>2.6</v>
      </c>
      <c r="X1769" t="str">
        <f t="shared" si="891"/>
        <v>Alto</v>
      </c>
      <c r="Y1769">
        <v>96</v>
      </c>
      <c r="Z1769" t="str">
        <f t="shared" si="892"/>
        <v>Elevado</v>
      </c>
      <c r="AA1769">
        <v>28</v>
      </c>
      <c r="AB1769" t="str">
        <f t="shared" si="903"/>
        <v>Dismucion grave</v>
      </c>
      <c r="AC1769">
        <v>2688</v>
      </c>
      <c r="AD1769" t="str">
        <f t="shared" si="904"/>
        <v>Proteinuria</v>
      </c>
      <c r="AE1769">
        <v>2419</v>
      </c>
      <c r="AF1769" t="str">
        <f t="shared" si="905"/>
        <v>Macroalbuminuria</v>
      </c>
      <c r="AG1769">
        <v>824</v>
      </c>
      <c r="AH1769" t="str">
        <f t="shared" si="906"/>
        <v>Poliuria</v>
      </c>
      <c r="AI1769">
        <v>1</v>
      </c>
      <c r="AJ1769" t="str">
        <f t="shared" si="907"/>
        <v>Diabetico</v>
      </c>
      <c r="AK1769">
        <v>203</v>
      </c>
      <c r="AL1769" t="str">
        <f t="shared" si="908"/>
        <v>Diabetes</v>
      </c>
      <c r="AM1769">
        <v>10.7</v>
      </c>
      <c r="AN1769" t="str">
        <f t="shared" si="909"/>
        <v>Diabetes</v>
      </c>
      <c r="AO1769">
        <v>210</v>
      </c>
      <c r="AP1769" t="str">
        <f t="shared" si="910"/>
        <v>Alto</v>
      </c>
      <c r="AQ1769">
        <v>156</v>
      </c>
      <c r="AR1769" t="str">
        <f t="shared" si="911"/>
        <v>Limite alto</v>
      </c>
      <c r="AS1769">
        <v>30</v>
      </c>
      <c r="AT1769" t="str">
        <f t="shared" si="912"/>
        <v>Bajo</v>
      </c>
      <c r="AU1769">
        <v>207</v>
      </c>
      <c r="AV1769" t="str">
        <f t="shared" si="913"/>
        <v>Alto</v>
      </c>
      <c r="AW1769">
        <v>134</v>
      </c>
      <c r="AX1769" t="str">
        <f t="shared" si="914"/>
        <v>Bajo</v>
      </c>
      <c r="AY1769">
        <v>6.5</v>
      </c>
      <c r="AZ1769" t="str">
        <f t="shared" si="915"/>
        <v>Alto</v>
      </c>
      <c r="BA1769">
        <v>10.9</v>
      </c>
      <c r="BB1769" t="str">
        <f t="shared" si="893"/>
        <v>Baja</v>
      </c>
      <c r="BC1769">
        <v>7.6</v>
      </c>
      <c r="BD1769" t="str">
        <f t="shared" si="916"/>
        <v>Bajo</v>
      </c>
      <c r="BE1769">
        <v>7.3</v>
      </c>
      <c r="BF1769" t="str">
        <f t="shared" si="917"/>
        <v>Alto</v>
      </c>
      <c r="BG1769">
        <v>0</v>
      </c>
      <c r="BH1769" t="str">
        <f t="shared" si="918"/>
        <v>No Toma ECA</v>
      </c>
      <c r="BI1769">
        <v>1</v>
      </c>
      <c r="BJ1769" t="str">
        <f t="shared" si="919"/>
        <v>Toma ARB</v>
      </c>
      <c r="BK1769">
        <v>1</v>
      </c>
      <c r="BL1769" t="str">
        <f t="shared" si="920"/>
        <v>Toma diureticos</v>
      </c>
      <c r="BM1769">
        <v>1</v>
      </c>
      <c r="BN1769" t="str">
        <f t="shared" si="921"/>
        <v>Toma estatinas</v>
      </c>
      <c r="BO1769">
        <v>1</v>
      </c>
      <c r="BP1769" t="str">
        <f t="shared" si="922"/>
        <v>Enfermedad renal</v>
      </c>
      <c r="BQ1769">
        <v>0</v>
      </c>
      <c r="BR1769" t="str">
        <f t="shared" si="923"/>
        <v>Sano</v>
      </c>
    </row>
    <row r="1770" spans="1:70" x14ac:dyDescent="0.25">
      <c r="A1770" t="s">
        <v>1770</v>
      </c>
      <c r="B1770">
        <v>34</v>
      </c>
      <c r="C1770" t="str">
        <f t="shared" si="894"/>
        <v>Adulto</v>
      </c>
      <c r="D1770" t="s">
        <v>1</v>
      </c>
      <c r="E1770">
        <v>25.7</v>
      </c>
      <c r="F1770" t="str">
        <f t="shared" si="895"/>
        <v>Sobrepeso</v>
      </c>
      <c r="G1770">
        <v>0</v>
      </c>
      <c r="H1770" t="str">
        <f t="shared" si="896"/>
        <v>No tiene herencia</v>
      </c>
      <c r="I1770">
        <v>110</v>
      </c>
      <c r="J1770">
        <v>71</v>
      </c>
      <c r="K1770">
        <v>60</v>
      </c>
      <c r="L1770" t="str">
        <f t="shared" si="897"/>
        <v>Normal</v>
      </c>
      <c r="M1770">
        <v>64</v>
      </c>
      <c r="N1770" t="str">
        <f t="shared" si="898"/>
        <v>Normal</v>
      </c>
      <c r="O1770">
        <v>1</v>
      </c>
      <c r="P1770" t="str">
        <f t="shared" si="899"/>
        <v>Sin limitaciones</v>
      </c>
      <c r="Q1770">
        <v>0</v>
      </c>
      <c r="R1770" t="str">
        <f t="shared" si="900"/>
        <v>No tiene cetoacidosis</v>
      </c>
      <c r="S1770">
        <v>0</v>
      </c>
      <c r="T1770" t="str">
        <f t="shared" si="901"/>
        <v>No tiene Insuficiencia</v>
      </c>
      <c r="U1770">
        <v>1</v>
      </c>
      <c r="V1770" t="str">
        <f t="shared" si="902"/>
        <v>Hipertenso</v>
      </c>
      <c r="W1770">
        <v>0.8</v>
      </c>
      <c r="X1770" t="str">
        <f t="shared" si="891"/>
        <v>Normal</v>
      </c>
      <c r="Y1770">
        <v>38</v>
      </c>
      <c r="Z1770" t="str">
        <f t="shared" si="892"/>
        <v>Normal</v>
      </c>
      <c r="AA1770">
        <v>104</v>
      </c>
      <c r="AB1770" t="str">
        <f t="shared" si="903"/>
        <v>Normal</v>
      </c>
      <c r="AC1770">
        <v>30</v>
      </c>
      <c r="AD1770" t="str">
        <f t="shared" si="904"/>
        <v>Microalbuminuria</v>
      </c>
      <c r="AE1770">
        <v>24</v>
      </c>
      <c r="AF1770" t="str">
        <f t="shared" si="905"/>
        <v>Normal</v>
      </c>
      <c r="AG1770">
        <v>1359</v>
      </c>
      <c r="AH1770" t="str">
        <f t="shared" si="906"/>
        <v>Poliuria</v>
      </c>
      <c r="AI1770">
        <v>0</v>
      </c>
      <c r="AJ1770" t="str">
        <f t="shared" si="907"/>
        <v>No Diabetico</v>
      </c>
      <c r="AK1770">
        <v>91</v>
      </c>
      <c r="AL1770" t="str">
        <f t="shared" si="908"/>
        <v>Normal</v>
      </c>
      <c r="AM1770">
        <v>5.6</v>
      </c>
      <c r="AN1770" t="str">
        <f t="shared" si="909"/>
        <v>Normal</v>
      </c>
      <c r="AO1770">
        <v>216</v>
      </c>
      <c r="AP1770" t="str">
        <f t="shared" si="910"/>
        <v>Alto</v>
      </c>
      <c r="AQ1770">
        <v>129</v>
      </c>
      <c r="AR1770" t="str">
        <f t="shared" si="911"/>
        <v>Casi normal</v>
      </c>
      <c r="AS1770">
        <v>50</v>
      </c>
      <c r="AT1770" t="str">
        <f t="shared" si="912"/>
        <v>Bajo</v>
      </c>
      <c r="AU1770">
        <v>84</v>
      </c>
      <c r="AV1770" t="str">
        <f t="shared" si="913"/>
        <v>Normal</v>
      </c>
      <c r="AW1770">
        <v>144</v>
      </c>
      <c r="AX1770" t="str">
        <f t="shared" si="914"/>
        <v>Normal</v>
      </c>
      <c r="AY1770">
        <v>4.8</v>
      </c>
      <c r="AZ1770" t="str">
        <f t="shared" si="915"/>
        <v>Normal</v>
      </c>
      <c r="BA1770">
        <v>14.5</v>
      </c>
      <c r="BB1770" t="str">
        <f t="shared" si="893"/>
        <v>Normal</v>
      </c>
      <c r="BC1770">
        <v>9.1999999999999993</v>
      </c>
      <c r="BD1770" t="str">
        <f t="shared" si="916"/>
        <v>Normal</v>
      </c>
      <c r="BE1770">
        <v>4.0999999999999996</v>
      </c>
      <c r="BF1770" t="str">
        <f t="shared" si="917"/>
        <v>Normal</v>
      </c>
      <c r="BG1770">
        <v>1</v>
      </c>
      <c r="BH1770" t="str">
        <f t="shared" si="918"/>
        <v>Toma ECA</v>
      </c>
      <c r="BI1770">
        <v>1</v>
      </c>
      <c r="BJ1770" t="str">
        <f t="shared" si="919"/>
        <v>Toma ARB</v>
      </c>
      <c r="BK1770">
        <v>0</v>
      </c>
      <c r="BL1770" t="str">
        <f t="shared" si="920"/>
        <v>No toma diureticos</v>
      </c>
      <c r="BM1770">
        <v>0</v>
      </c>
      <c r="BN1770" t="str">
        <f t="shared" si="921"/>
        <v>No toma estatinas</v>
      </c>
      <c r="BO1770">
        <v>0</v>
      </c>
      <c r="BP1770" t="str">
        <f t="shared" si="922"/>
        <v>Sano</v>
      </c>
      <c r="BQ1770">
        <v>0</v>
      </c>
      <c r="BR1770" t="str">
        <f t="shared" si="923"/>
        <v>Sano</v>
      </c>
    </row>
    <row r="1771" spans="1:70" x14ac:dyDescent="0.25">
      <c r="A1771" t="s">
        <v>1771</v>
      </c>
      <c r="B1771">
        <v>32</v>
      </c>
      <c r="C1771" t="str">
        <f t="shared" si="894"/>
        <v>Adulto</v>
      </c>
      <c r="D1771" t="s">
        <v>1</v>
      </c>
      <c r="E1771">
        <v>24.2</v>
      </c>
      <c r="F1771" t="str">
        <f t="shared" si="895"/>
        <v>Peso Normal</v>
      </c>
      <c r="G1771">
        <v>1</v>
      </c>
      <c r="H1771" t="str">
        <f t="shared" si="896"/>
        <v>Tiene herencia</v>
      </c>
      <c r="I1771">
        <v>121</v>
      </c>
      <c r="J1771">
        <v>68</v>
      </c>
      <c r="K1771">
        <v>82</v>
      </c>
      <c r="L1771" t="str">
        <f t="shared" si="897"/>
        <v>Normal</v>
      </c>
      <c r="M1771">
        <v>70</v>
      </c>
      <c r="N1771" t="str">
        <f t="shared" si="898"/>
        <v>Normal</v>
      </c>
      <c r="O1771">
        <v>2</v>
      </c>
      <c r="P1771" t="str">
        <f t="shared" si="899"/>
        <v>Ligera limitaciones</v>
      </c>
      <c r="Q1771">
        <v>0</v>
      </c>
      <c r="R1771" t="str">
        <f t="shared" si="900"/>
        <v>No tiene cetoacidosis</v>
      </c>
      <c r="S1771">
        <v>0</v>
      </c>
      <c r="T1771" t="str">
        <f t="shared" si="901"/>
        <v>No tiene Insuficiencia</v>
      </c>
      <c r="U1771">
        <v>0</v>
      </c>
      <c r="V1771" t="str">
        <f t="shared" si="902"/>
        <v>Normotenso</v>
      </c>
      <c r="W1771">
        <v>0.7</v>
      </c>
      <c r="X1771" t="str">
        <f t="shared" si="891"/>
        <v>Normal</v>
      </c>
      <c r="Y1771">
        <v>16</v>
      </c>
      <c r="Z1771" t="str">
        <f t="shared" si="892"/>
        <v>Bajo</v>
      </c>
      <c r="AA1771">
        <v>61</v>
      </c>
      <c r="AB1771" t="str">
        <f t="shared" si="903"/>
        <v>Funcion disminuida</v>
      </c>
      <c r="AC1771">
        <v>13</v>
      </c>
      <c r="AD1771" t="str">
        <f t="shared" si="904"/>
        <v>Normal</v>
      </c>
      <c r="AE1771">
        <v>10</v>
      </c>
      <c r="AF1771" t="str">
        <f t="shared" si="905"/>
        <v>Normal</v>
      </c>
      <c r="AG1771">
        <v>2486</v>
      </c>
      <c r="AH1771" t="str">
        <f t="shared" si="906"/>
        <v>Poliuria</v>
      </c>
      <c r="AI1771">
        <v>0</v>
      </c>
      <c r="AJ1771" t="str">
        <f t="shared" si="907"/>
        <v>No Diabetico</v>
      </c>
      <c r="AK1771">
        <v>120</v>
      </c>
      <c r="AL1771" t="str">
        <f t="shared" si="908"/>
        <v>Prediabetes</v>
      </c>
      <c r="AM1771">
        <v>5.3</v>
      </c>
      <c r="AN1771" t="str">
        <f t="shared" si="909"/>
        <v>Normal</v>
      </c>
      <c r="AO1771">
        <v>211</v>
      </c>
      <c r="AP1771" t="str">
        <f t="shared" si="910"/>
        <v>Alto</v>
      </c>
      <c r="AQ1771">
        <v>110</v>
      </c>
      <c r="AR1771" t="str">
        <f t="shared" si="911"/>
        <v>Casi normal</v>
      </c>
      <c r="AS1771">
        <v>66</v>
      </c>
      <c r="AT1771" t="str">
        <f t="shared" si="912"/>
        <v>Normal</v>
      </c>
      <c r="AU1771">
        <v>81</v>
      </c>
      <c r="AV1771" t="str">
        <f t="shared" si="913"/>
        <v>Normal</v>
      </c>
      <c r="AW1771">
        <v>143</v>
      </c>
      <c r="AX1771" t="str">
        <f t="shared" si="914"/>
        <v>Normal</v>
      </c>
      <c r="AY1771">
        <v>4.0999999999999996</v>
      </c>
      <c r="AZ1771" t="str">
        <f t="shared" si="915"/>
        <v>Normal</v>
      </c>
      <c r="BA1771">
        <v>14.6</v>
      </c>
      <c r="BB1771" t="str">
        <f t="shared" si="893"/>
        <v>Normal</v>
      </c>
      <c r="BC1771">
        <v>10.199999999999999</v>
      </c>
      <c r="BD1771" t="str">
        <f t="shared" si="916"/>
        <v>Normal</v>
      </c>
      <c r="BE1771">
        <v>3.9</v>
      </c>
      <c r="BF1771" t="str">
        <f t="shared" si="917"/>
        <v>Normal</v>
      </c>
      <c r="BG1771">
        <v>0</v>
      </c>
      <c r="BH1771" t="str">
        <f t="shared" si="918"/>
        <v>No Toma ECA</v>
      </c>
      <c r="BI1771">
        <v>0</v>
      </c>
      <c r="BJ1771" t="str">
        <f t="shared" si="919"/>
        <v>No toma ARB</v>
      </c>
      <c r="BK1771">
        <v>0</v>
      </c>
      <c r="BL1771" t="str">
        <f t="shared" si="920"/>
        <v>No toma diureticos</v>
      </c>
      <c r="BM1771">
        <v>0</v>
      </c>
      <c r="BN1771" t="str">
        <f t="shared" si="921"/>
        <v>No toma estatinas</v>
      </c>
      <c r="BO1771">
        <v>0</v>
      </c>
      <c r="BP1771" t="str">
        <f t="shared" si="922"/>
        <v>Sano</v>
      </c>
      <c r="BQ1771">
        <v>0</v>
      </c>
      <c r="BR1771" t="str">
        <f t="shared" si="923"/>
        <v>Sano</v>
      </c>
    </row>
    <row r="1772" spans="1:70" x14ac:dyDescent="0.25">
      <c r="A1772" t="s">
        <v>1772</v>
      </c>
      <c r="B1772">
        <v>75</v>
      </c>
      <c r="C1772" t="str">
        <f t="shared" si="894"/>
        <v>Adulto Mayor</v>
      </c>
      <c r="D1772" t="s">
        <v>1</v>
      </c>
      <c r="E1772">
        <v>27.2</v>
      </c>
      <c r="F1772" t="str">
        <f t="shared" si="895"/>
        <v>Sobrepeso</v>
      </c>
      <c r="G1772">
        <v>0</v>
      </c>
      <c r="H1772" t="str">
        <f t="shared" si="896"/>
        <v>No tiene herencia</v>
      </c>
      <c r="I1772">
        <v>140</v>
      </c>
      <c r="J1772">
        <v>100</v>
      </c>
      <c r="K1772">
        <v>105</v>
      </c>
      <c r="L1772" t="str">
        <f t="shared" si="897"/>
        <v>Taquicardia</v>
      </c>
      <c r="M1772">
        <v>35</v>
      </c>
      <c r="N1772" t="str">
        <f t="shared" si="898"/>
        <v>Reducida</v>
      </c>
      <c r="O1772">
        <v>2</v>
      </c>
      <c r="P1772" t="str">
        <f t="shared" si="899"/>
        <v>Ligera limitaciones</v>
      </c>
      <c r="Q1772">
        <v>0</v>
      </c>
      <c r="R1772" t="str">
        <f t="shared" si="900"/>
        <v>No tiene cetoacidosis</v>
      </c>
      <c r="S1772">
        <v>0</v>
      </c>
      <c r="T1772" t="str">
        <f t="shared" si="901"/>
        <v>No tiene Insuficiencia</v>
      </c>
      <c r="U1772">
        <v>1</v>
      </c>
      <c r="V1772" t="str">
        <f t="shared" si="902"/>
        <v>Hipertenso</v>
      </c>
      <c r="W1772">
        <v>3.1</v>
      </c>
      <c r="X1772" t="str">
        <f t="shared" si="891"/>
        <v>Alto</v>
      </c>
      <c r="Y1772">
        <v>83</v>
      </c>
      <c r="Z1772" t="str">
        <f t="shared" si="892"/>
        <v>Elevado</v>
      </c>
      <c r="AA1772">
        <v>30</v>
      </c>
      <c r="AB1772" t="str">
        <f t="shared" si="903"/>
        <v>Funcion disminuida moderada</v>
      </c>
      <c r="AC1772">
        <v>2723</v>
      </c>
      <c r="AD1772" t="str">
        <f t="shared" si="904"/>
        <v>Proteinuria</v>
      </c>
      <c r="AE1772">
        <v>2178</v>
      </c>
      <c r="AF1772" t="str">
        <f t="shared" si="905"/>
        <v>Macroalbuminuria</v>
      </c>
      <c r="AG1772">
        <v>665</v>
      </c>
      <c r="AH1772" t="str">
        <f t="shared" si="906"/>
        <v>Poliuria</v>
      </c>
      <c r="AI1772">
        <v>0</v>
      </c>
      <c r="AJ1772" t="str">
        <f t="shared" si="907"/>
        <v>No Diabetico</v>
      </c>
      <c r="AK1772">
        <v>140</v>
      </c>
      <c r="AL1772" t="str">
        <f t="shared" si="908"/>
        <v>Diabetes</v>
      </c>
      <c r="AM1772">
        <v>8.4</v>
      </c>
      <c r="AN1772" t="str">
        <f t="shared" si="909"/>
        <v>Diabetes</v>
      </c>
      <c r="AO1772">
        <v>306</v>
      </c>
      <c r="AP1772" t="str">
        <f t="shared" si="910"/>
        <v>Riesgo</v>
      </c>
      <c r="AQ1772">
        <v>161</v>
      </c>
      <c r="AR1772" t="str">
        <f t="shared" si="911"/>
        <v>Alto</v>
      </c>
      <c r="AS1772">
        <v>28</v>
      </c>
      <c r="AT1772" t="str">
        <f t="shared" si="912"/>
        <v>Bajo</v>
      </c>
      <c r="AU1772">
        <v>284</v>
      </c>
      <c r="AV1772" t="str">
        <f t="shared" si="913"/>
        <v>Alto</v>
      </c>
      <c r="AW1772">
        <v>129</v>
      </c>
      <c r="AX1772" t="str">
        <f t="shared" si="914"/>
        <v>Bajo</v>
      </c>
      <c r="AY1772">
        <v>6.5</v>
      </c>
      <c r="AZ1772" t="str">
        <f t="shared" si="915"/>
        <v>Alto</v>
      </c>
      <c r="BA1772">
        <v>10.7</v>
      </c>
      <c r="BB1772" t="str">
        <f t="shared" si="893"/>
        <v>Baja</v>
      </c>
      <c r="BC1772">
        <v>7.8</v>
      </c>
      <c r="BD1772" t="str">
        <f t="shared" si="916"/>
        <v>Bajo</v>
      </c>
      <c r="BE1772">
        <v>6.9</v>
      </c>
      <c r="BF1772" t="str">
        <f t="shared" si="917"/>
        <v>Alto</v>
      </c>
      <c r="BG1772">
        <v>1</v>
      </c>
      <c r="BH1772" t="str">
        <f t="shared" si="918"/>
        <v>Toma ECA</v>
      </c>
      <c r="BI1772">
        <v>0</v>
      </c>
      <c r="BJ1772" t="str">
        <f t="shared" si="919"/>
        <v>No toma ARB</v>
      </c>
      <c r="BK1772">
        <v>1</v>
      </c>
      <c r="BL1772" t="str">
        <f t="shared" si="920"/>
        <v>Toma diureticos</v>
      </c>
      <c r="BM1772">
        <v>0</v>
      </c>
      <c r="BN1772" t="str">
        <f t="shared" si="921"/>
        <v>No toma estatinas</v>
      </c>
      <c r="BO1772">
        <v>1</v>
      </c>
      <c r="BP1772" t="str">
        <f t="shared" si="922"/>
        <v>Enfermedad renal</v>
      </c>
      <c r="BQ1772">
        <v>1</v>
      </c>
      <c r="BR1772" t="str">
        <f t="shared" si="923"/>
        <v>Enfermedad cardiovascular</v>
      </c>
    </row>
    <row r="1773" spans="1:70" x14ac:dyDescent="0.25">
      <c r="A1773" t="s">
        <v>1773</v>
      </c>
      <c r="B1773">
        <v>57</v>
      </c>
      <c r="C1773" t="str">
        <f t="shared" si="894"/>
        <v>Adulto</v>
      </c>
      <c r="D1773" t="s">
        <v>1</v>
      </c>
      <c r="E1773">
        <v>26.3</v>
      </c>
      <c r="F1773" t="str">
        <f t="shared" si="895"/>
        <v>Sobrepeso</v>
      </c>
      <c r="G1773">
        <v>0</v>
      </c>
      <c r="H1773" t="str">
        <f t="shared" si="896"/>
        <v>No tiene herencia</v>
      </c>
      <c r="I1773">
        <v>115</v>
      </c>
      <c r="J1773">
        <v>70</v>
      </c>
      <c r="K1773">
        <v>78</v>
      </c>
      <c r="L1773" t="str">
        <f t="shared" si="897"/>
        <v>Normal</v>
      </c>
      <c r="M1773">
        <v>67</v>
      </c>
      <c r="N1773" t="str">
        <f t="shared" si="898"/>
        <v>Normal</v>
      </c>
      <c r="O1773">
        <v>1</v>
      </c>
      <c r="P1773" t="str">
        <f t="shared" si="899"/>
        <v>Sin limitaciones</v>
      </c>
      <c r="Q1773">
        <v>0</v>
      </c>
      <c r="R1773" t="str">
        <f t="shared" si="900"/>
        <v>No tiene cetoacidosis</v>
      </c>
      <c r="S1773">
        <v>0</v>
      </c>
      <c r="T1773" t="str">
        <f t="shared" si="901"/>
        <v>No tiene Insuficiencia</v>
      </c>
      <c r="U1773">
        <v>0</v>
      </c>
      <c r="V1773" t="str">
        <f t="shared" si="902"/>
        <v>Normotenso</v>
      </c>
      <c r="W1773">
        <v>1.1000000000000001</v>
      </c>
      <c r="X1773" t="str">
        <f t="shared" si="891"/>
        <v>Normal</v>
      </c>
      <c r="Y1773">
        <v>38</v>
      </c>
      <c r="Z1773" t="str">
        <f t="shared" si="892"/>
        <v>Normal</v>
      </c>
      <c r="AA1773">
        <v>99</v>
      </c>
      <c r="AB1773" t="str">
        <f t="shared" si="903"/>
        <v>Normal</v>
      </c>
      <c r="AC1773">
        <v>28</v>
      </c>
      <c r="AD1773" t="str">
        <f t="shared" si="904"/>
        <v>Normal</v>
      </c>
      <c r="AE1773">
        <v>22</v>
      </c>
      <c r="AF1773" t="str">
        <f t="shared" si="905"/>
        <v>Normal</v>
      </c>
      <c r="AG1773">
        <v>1049</v>
      </c>
      <c r="AH1773" t="str">
        <f t="shared" si="906"/>
        <v>Poliuria</v>
      </c>
      <c r="AI1773">
        <v>0</v>
      </c>
      <c r="AJ1773" t="str">
        <f t="shared" si="907"/>
        <v>No Diabetico</v>
      </c>
      <c r="AK1773">
        <v>97</v>
      </c>
      <c r="AL1773" t="str">
        <f t="shared" si="908"/>
        <v>Normal</v>
      </c>
      <c r="AM1773">
        <v>5.5</v>
      </c>
      <c r="AN1773" t="str">
        <f t="shared" si="909"/>
        <v>Normal</v>
      </c>
      <c r="AO1773">
        <v>197</v>
      </c>
      <c r="AP1773" t="str">
        <f t="shared" si="910"/>
        <v>Normal</v>
      </c>
      <c r="AQ1773">
        <v>85</v>
      </c>
      <c r="AR1773" t="str">
        <f t="shared" si="911"/>
        <v>Normal</v>
      </c>
      <c r="AS1773">
        <v>53</v>
      </c>
      <c r="AT1773" t="str">
        <f t="shared" si="912"/>
        <v>Bajo</v>
      </c>
      <c r="AU1773">
        <v>84</v>
      </c>
      <c r="AV1773" t="str">
        <f t="shared" si="913"/>
        <v>Normal</v>
      </c>
      <c r="AW1773">
        <v>135</v>
      </c>
      <c r="AX1773" t="str">
        <f t="shared" si="914"/>
        <v>Normal</v>
      </c>
      <c r="AY1773">
        <v>3.8</v>
      </c>
      <c r="AZ1773" t="str">
        <f t="shared" si="915"/>
        <v>Normal</v>
      </c>
      <c r="BA1773">
        <v>13.1</v>
      </c>
      <c r="BB1773" t="str">
        <f t="shared" si="893"/>
        <v>Baja</v>
      </c>
      <c r="BC1773">
        <v>9.1999999999999993</v>
      </c>
      <c r="BD1773" t="str">
        <f t="shared" si="916"/>
        <v>Normal</v>
      </c>
      <c r="BE1773">
        <v>4.3</v>
      </c>
      <c r="BF1773" t="str">
        <f t="shared" si="917"/>
        <v>Normal</v>
      </c>
      <c r="BG1773">
        <v>0</v>
      </c>
      <c r="BH1773" t="str">
        <f t="shared" si="918"/>
        <v>No Toma ECA</v>
      </c>
      <c r="BI1773">
        <v>0</v>
      </c>
      <c r="BJ1773" t="str">
        <f t="shared" si="919"/>
        <v>No toma ARB</v>
      </c>
      <c r="BK1773">
        <v>1</v>
      </c>
      <c r="BL1773" t="str">
        <f t="shared" si="920"/>
        <v>Toma diureticos</v>
      </c>
      <c r="BM1773">
        <v>1</v>
      </c>
      <c r="BN1773" t="str">
        <f t="shared" si="921"/>
        <v>Toma estatinas</v>
      </c>
      <c r="BO1773">
        <v>0</v>
      </c>
      <c r="BP1773" t="str">
        <f t="shared" si="922"/>
        <v>Sano</v>
      </c>
      <c r="BQ1773">
        <v>1</v>
      </c>
      <c r="BR1773" t="str">
        <f t="shared" si="923"/>
        <v>Enfermedad cardiovascular</v>
      </c>
    </row>
    <row r="1774" spans="1:70" x14ac:dyDescent="0.25">
      <c r="A1774" t="s">
        <v>1774</v>
      </c>
      <c r="B1774">
        <v>49</v>
      </c>
      <c r="C1774" t="str">
        <f t="shared" si="894"/>
        <v>Adulto</v>
      </c>
      <c r="D1774" t="s">
        <v>6</v>
      </c>
      <c r="E1774">
        <v>25</v>
      </c>
      <c r="F1774" t="str">
        <f t="shared" si="895"/>
        <v>Sobrepeso</v>
      </c>
      <c r="G1774">
        <v>1</v>
      </c>
      <c r="H1774" t="str">
        <f t="shared" si="896"/>
        <v>Tiene herencia</v>
      </c>
      <c r="I1774">
        <v>111</v>
      </c>
      <c r="J1774">
        <v>66</v>
      </c>
      <c r="K1774">
        <v>86</v>
      </c>
      <c r="L1774" t="str">
        <f t="shared" si="897"/>
        <v>Normal</v>
      </c>
      <c r="M1774">
        <v>67</v>
      </c>
      <c r="N1774" t="str">
        <f t="shared" si="898"/>
        <v>Normal</v>
      </c>
      <c r="O1774">
        <v>2</v>
      </c>
      <c r="P1774" t="str">
        <f t="shared" si="899"/>
        <v>Ligera limitaciones</v>
      </c>
      <c r="Q1774">
        <v>0</v>
      </c>
      <c r="R1774" t="str">
        <f t="shared" si="900"/>
        <v>No tiene cetoacidosis</v>
      </c>
      <c r="S1774">
        <v>0</v>
      </c>
      <c r="T1774" t="str">
        <f t="shared" si="901"/>
        <v>No tiene Insuficiencia</v>
      </c>
      <c r="U1774">
        <v>1</v>
      </c>
      <c r="V1774" t="str">
        <f t="shared" si="902"/>
        <v>Hipertenso</v>
      </c>
      <c r="W1774">
        <v>0.7</v>
      </c>
      <c r="X1774" t="str">
        <f t="shared" si="891"/>
        <v>Normal</v>
      </c>
      <c r="Y1774">
        <v>26</v>
      </c>
      <c r="Z1774" t="str">
        <f t="shared" si="892"/>
        <v>Normal</v>
      </c>
      <c r="AA1774">
        <v>92</v>
      </c>
      <c r="AB1774" t="str">
        <f t="shared" si="903"/>
        <v>Normal</v>
      </c>
      <c r="AC1774">
        <v>5</v>
      </c>
      <c r="AD1774" t="str">
        <f t="shared" si="904"/>
        <v>Normal</v>
      </c>
      <c r="AE1774">
        <v>4</v>
      </c>
      <c r="AF1774" t="str">
        <f t="shared" si="905"/>
        <v>Normal</v>
      </c>
      <c r="AG1774">
        <v>1099</v>
      </c>
      <c r="AH1774" t="str">
        <f t="shared" si="906"/>
        <v>Poliuria</v>
      </c>
      <c r="AI1774">
        <v>0</v>
      </c>
      <c r="AJ1774" t="str">
        <f t="shared" si="907"/>
        <v>No Diabetico</v>
      </c>
      <c r="AK1774">
        <v>122</v>
      </c>
      <c r="AL1774" t="str">
        <f t="shared" si="908"/>
        <v>Prediabetes</v>
      </c>
      <c r="AM1774">
        <v>5.9</v>
      </c>
      <c r="AN1774" t="str">
        <f t="shared" si="909"/>
        <v>Prediabetes</v>
      </c>
      <c r="AO1774">
        <v>207</v>
      </c>
      <c r="AP1774" t="str">
        <f t="shared" si="910"/>
        <v>Alto</v>
      </c>
      <c r="AQ1774">
        <v>124</v>
      </c>
      <c r="AR1774" t="str">
        <f t="shared" si="911"/>
        <v>Casi normal</v>
      </c>
      <c r="AS1774">
        <v>66</v>
      </c>
      <c r="AT1774" t="str">
        <f t="shared" si="912"/>
        <v>Normal</v>
      </c>
      <c r="AU1774">
        <v>122</v>
      </c>
      <c r="AV1774" t="str">
        <f t="shared" si="913"/>
        <v>Normal</v>
      </c>
      <c r="AW1774">
        <v>139</v>
      </c>
      <c r="AX1774" t="str">
        <f t="shared" si="914"/>
        <v>Normal</v>
      </c>
      <c r="AY1774">
        <v>3.6</v>
      </c>
      <c r="AZ1774" t="str">
        <f t="shared" si="915"/>
        <v>Normal</v>
      </c>
      <c r="BA1774">
        <v>12.6</v>
      </c>
      <c r="BB1774" t="str">
        <f t="shared" si="893"/>
        <v>Normal</v>
      </c>
      <c r="BC1774">
        <v>8.8000000000000007</v>
      </c>
      <c r="BD1774" t="str">
        <f t="shared" si="916"/>
        <v>Normal</v>
      </c>
      <c r="BE1774">
        <v>3.2</v>
      </c>
      <c r="BF1774" t="str">
        <f t="shared" si="917"/>
        <v>Normal</v>
      </c>
      <c r="BG1774">
        <v>0</v>
      </c>
      <c r="BH1774" t="str">
        <f t="shared" si="918"/>
        <v>No Toma ECA</v>
      </c>
      <c r="BI1774">
        <v>0</v>
      </c>
      <c r="BJ1774" t="str">
        <f t="shared" si="919"/>
        <v>No toma ARB</v>
      </c>
      <c r="BK1774">
        <v>0</v>
      </c>
      <c r="BL1774" t="str">
        <f t="shared" si="920"/>
        <v>No toma diureticos</v>
      </c>
      <c r="BM1774">
        <v>0</v>
      </c>
      <c r="BN1774" t="str">
        <f t="shared" si="921"/>
        <v>No toma estatinas</v>
      </c>
      <c r="BO1774">
        <v>0</v>
      </c>
      <c r="BP1774" t="str">
        <f t="shared" si="922"/>
        <v>Sano</v>
      </c>
      <c r="BQ1774">
        <v>0</v>
      </c>
      <c r="BR1774" t="str">
        <f t="shared" si="923"/>
        <v>Sano</v>
      </c>
    </row>
    <row r="1775" spans="1:70" x14ac:dyDescent="0.25">
      <c r="A1775" t="s">
        <v>1775</v>
      </c>
      <c r="B1775">
        <v>50</v>
      </c>
      <c r="C1775" t="str">
        <f t="shared" si="894"/>
        <v>Adulto</v>
      </c>
      <c r="D1775" t="s">
        <v>1</v>
      </c>
      <c r="E1775">
        <v>28.3</v>
      </c>
      <c r="F1775" t="str">
        <f t="shared" si="895"/>
        <v>Sobrepeso</v>
      </c>
      <c r="G1775">
        <v>1</v>
      </c>
      <c r="H1775" t="str">
        <f t="shared" si="896"/>
        <v>Tiene herencia</v>
      </c>
      <c r="I1775">
        <v>158</v>
      </c>
      <c r="J1775">
        <v>92</v>
      </c>
      <c r="K1775">
        <v>80</v>
      </c>
      <c r="L1775" t="str">
        <f t="shared" si="897"/>
        <v>Normal</v>
      </c>
      <c r="M1775">
        <v>26</v>
      </c>
      <c r="N1775" t="str">
        <f t="shared" si="898"/>
        <v>Reducida</v>
      </c>
      <c r="O1775">
        <v>4</v>
      </c>
      <c r="P1775" t="str">
        <f t="shared" si="899"/>
        <v>Incapacidad</v>
      </c>
      <c r="Q1775">
        <v>1</v>
      </c>
      <c r="R1775" t="str">
        <f t="shared" si="900"/>
        <v>Tiene cetoacidosis</v>
      </c>
      <c r="S1775">
        <v>0</v>
      </c>
      <c r="T1775" t="str">
        <f t="shared" si="901"/>
        <v>No tiene Insuficiencia</v>
      </c>
      <c r="U1775">
        <v>1</v>
      </c>
      <c r="V1775" t="str">
        <f t="shared" si="902"/>
        <v>Hipertenso</v>
      </c>
      <c r="W1775">
        <v>2.1</v>
      </c>
      <c r="X1775" t="str">
        <f t="shared" si="891"/>
        <v>Alto</v>
      </c>
      <c r="Y1775">
        <v>111</v>
      </c>
      <c r="Z1775" t="str">
        <f t="shared" si="892"/>
        <v>Riesgo</v>
      </c>
      <c r="AA1775">
        <v>59</v>
      </c>
      <c r="AB1775" t="str">
        <f t="shared" si="903"/>
        <v>Funcion disminuida moderada</v>
      </c>
      <c r="AC1775">
        <v>1247</v>
      </c>
      <c r="AD1775" t="str">
        <f t="shared" si="904"/>
        <v>Proteinuria</v>
      </c>
      <c r="AE1775">
        <v>997</v>
      </c>
      <c r="AF1775" t="str">
        <f t="shared" si="905"/>
        <v>Macroalbuminuria</v>
      </c>
      <c r="AG1775">
        <v>784</v>
      </c>
      <c r="AH1775" t="str">
        <f t="shared" si="906"/>
        <v>Poliuria</v>
      </c>
      <c r="AI1775">
        <v>1</v>
      </c>
      <c r="AJ1775" t="str">
        <f t="shared" si="907"/>
        <v>Diabetico</v>
      </c>
      <c r="AK1775">
        <v>133</v>
      </c>
      <c r="AL1775" t="str">
        <f t="shared" si="908"/>
        <v>Diabetes</v>
      </c>
      <c r="AM1775">
        <v>10.199999999999999</v>
      </c>
      <c r="AN1775" t="str">
        <f t="shared" si="909"/>
        <v>Diabetes</v>
      </c>
      <c r="AO1775">
        <v>214</v>
      </c>
      <c r="AP1775" t="str">
        <f t="shared" si="910"/>
        <v>Alto</v>
      </c>
      <c r="AQ1775">
        <v>143</v>
      </c>
      <c r="AR1775" t="str">
        <f t="shared" si="911"/>
        <v>Limite alto</v>
      </c>
      <c r="AS1775">
        <v>43</v>
      </c>
      <c r="AT1775" t="str">
        <f t="shared" si="912"/>
        <v>Bajo</v>
      </c>
      <c r="AU1775">
        <v>276</v>
      </c>
      <c r="AV1775" t="str">
        <f t="shared" si="913"/>
        <v>Alto</v>
      </c>
      <c r="AW1775">
        <v>131</v>
      </c>
      <c r="AX1775" t="str">
        <f t="shared" si="914"/>
        <v>Bajo</v>
      </c>
      <c r="AY1775">
        <v>5.6</v>
      </c>
      <c r="AZ1775" t="str">
        <f t="shared" si="915"/>
        <v>Alto</v>
      </c>
      <c r="BA1775">
        <v>7.5</v>
      </c>
      <c r="BB1775" t="str">
        <f t="shared" si="893"/>
        <v>Baja</v>
      </c>
      <c r="BC1775">
        <v>8.6</v>
      </c>
      <c r="BD1775" t="str">
        <f t="shared" si="916"/>
        <v>Normal</v>
      </c>
      <c r="BE1775">
        <v>6.9</v>
      </c>
      <c r="BF1775" t="str">
        <f t="shared" si="917"/>
        <v>Alto</v>
      </c>
      <c r="BG1775">
        <v>0</v>
      </c>
      <c r="BH1775" t="str">
        <f t="shared" si="918"/>
        <v>No Toma ECA</v>
      </c>
      <c r="BI1775">
        <v>0</v>
      </c>
      <c r="BJ1775" t="str">
        <f t="shared" si="919"/>
        <v>No toma ARB</v>
      </c>
      <c r="BK1775">
        <v>1</v>
      </c>
      <c r="BL1775" t="str">
        <f t="shared" si="920"/>
        <v>Toma diureticos</v>
      </c>
      <c r="BM1775">
        <v>1</v>
      </c>
      <c r="BN1775" t="str">
        <f t="shared" si="921"/>
        <v>Toma estatinas</v>
      </c>
      <c r="BO1775">
        <v>1</v>
      </c>
      <c r="BP1775" t="str">
        <f t="shared" si="922"/>
        <v>Enfermedad renal</v>
      </c>
      <c r="BQ1775">
        <v>1</v>
      </c>
      <c r="BR1775" t="str">
        <f t="shared" si="923"/>
        <v>Enfermedad cardiovascular</v>
      </c>
    </row>
    <row r="1776" spans="1:70" x14ac:dyDescent="0.25">
      <c r="A1776" t="s">
        <v>1776</v>
      </c>
      <c r="B1776">
        <v>32</v>
      </c>
      <c r="C1776" t="str">
        <f t="shared" si="894"/>
        <v>Adulto</v>
      </c>
      <c r="D1776" t="s">
        <v>1</v>
      </c>
      <c r="E1776">
        <v>22.8</v>
      </c>
      <c r="F1776" t="str">
        <f t="shared" si="895"/>
        <v>Peso Normal</v>
      </c>
      <c r="G1776">
        <v>0</v>
      </c>
      <c r="H1776" t="str">
        <f t="shared" si="896"/>
        <v>No tiene herencia</v>
      </c>
      <c r="I1776">
        <v>102</v>
      </c>
      <c r="J1776">
        <v>84</v>
      </c>
      <c r="K1776">
        <v>87</v>
      </c>
      <c r="L1776" t="str">
        <f t="shared" si="897"/>
        <v>Normal</v>
      </c>
      <c r="M1776">
        <v>53</v>
      </c>
      <c r="N1776" t="str">
        <f t="shared" si="898"/>
        <v>Normal</v>
      </c>
      <c r="O1776">
        <v>2</v>
      </c>
      <c r="P1776" t="str">
        <f t="shared" si="899"/>
        <v>Ligera limitaciones</v>
      </c>
      <c r="Q1776">
        <v>0</v>
      </c>
      <c r="R1776" t="str">
        <f t="shared" si="900"/>
        <v>No tiene cetoacidosis</v>
      </c>
      <c r="S1776">
        <v>0</v>
      </c>
      <c r="T1776" t="str">
        <f t="shared" si="901"/>
        <v>No tiene Insuficiencia</v>
      </c>
      <c r="U1776">
        <v>1</v>
      </c>
      <c r="V1776" t="str">
        <f t="shared" si="902"/>
        <v>Hipertenso</v>
      </c>
      <c r="W1776">
        <v>1.2</v>
      </c>
      <c r="X1776" t="str">
        <f t="shared" si="891"/>
        <v>Normal</v>
      </c>
      <c r="Y1776">
        <v>15</v>
      </c>
      <c r="Z1776" t="str">
        <f t="shared" si="892"/>
        <v>Bajo</v>
      </c>
      <c r="AA1776">
        <v>115</v>
      </c>
      <c r="AB1776" t="str">
        <f t="shared" si="903"/>
        <v>Normal</v>
      </c>
      <c r="AC1776">
        <v>18</v>
      </c>
      <c r="AD1776" t="str">
        <f t="shared" si="904"/>
        <v>Normal</v>
      </c>
      <c r="AE1776">
        <v>14</v>
      </c>
      <c r="AF1776" t="str">
        <f t="shared" si="905"/>
        <v>Normal</v>
      </c>
      <c r="AG1776">
        <v>2452</v>
      </c>
      <c r="AH1776" t="str">
        <f t="shared" si="906"/>
        <v>Poliuria</v>
      </c>
      <c r="AI1776">
        <v>0</v>
      </c>
      <c r="AJ1776" t="str">
        <f t="shared" si="907"/>
        <v>No Diabetico</v>
      </c>
      <c r="AK1776">
        <v>117</v>
      </c>
      <c r="AL1776" t="str">
        <f t="shared" si="908"/>
        <v>Prediabetes</v>
      </c>
      <c r="AM1776">
        <v>5.6</v>
      </c>
      <c r="AN1776" t="str">
        <f t="shared" si="909"/>
        <v>Normal</v>
      </c>
      <c r="AO1776">
        <v>220</v>
      </c>
      <c r="AP1776" t="str">
        <f t="shared" si="910"/>
        <v>Alto</v>
      </c>
      <c r="AQ1776">
        <v>88</v>
      </c>
      <c r="AR1776" t="str">
        <f t="shared" si="911"/>
        <v>Normal</v>
      </c>
      <c r="AS1776">
        <v>40</v>
      </c>
      <c r="AT1776" t="str">
        <f t="shared" si="912"/>
        <v>Bajo</v>
      </c>
      <c r="AU1776">
        <v>121</v>
      </c>
      <c r="AV1776" t="str">
        <f t="shared" si="913"/>
        <v>Normal</v>
      </c>
      <c r="AW1776">
        <v>142</v>
      </c>
      <c r="AX1776" t="str">
        <f t="shared" si="914"/>
        <v>Normal</v>
      </c>
      <c r="AY1776">
        <v>3.7</v>
      </c>
      <c r="AZ1776" t="str">
        <f t="shared" si="915"/>
        <v>Normal</v>
      </c>
      <c r="BA1776">
        <v>15.5</v>
      </c>
      <c r="BB1776" t="str">
        <f t="shared" si="893"/>
        <v>Normal</v>
      </c>
      <c r="BC1776">
        <v>8.6</v>
      </c>
      <c r="BD1776" t="str">
        <f t="shared" si="916"/>
        <v>Normal</v>
      </c>
      <c r="BE1776">
        <v>3.2</v>
      </c>
      <c r="BF1776" t="str">
        <f t="shared" si="917"/>
        <v>Normal</v>
      </c>
      <c r="BG1776">
        <v>0</v>
      </c>
      <c r="BH1776" t="str">
        <f t="shared" si="918"/>
        <v>No Toma ECA</v>
      </c>
      <c r="BI1776">
        <v>0</v>
      </c>
      <c r="BJ1776" t="str">
        <f t="shared" si="919"/>
        <v>No toma ARB</v>
      </c>
      <c r="BK1776">
        <v>0</v>
      </c>
      <c r="BL1776" t="str">
        <f t="shared" si="920"/>
        <v>No toma diureticos</v>
      </c>
      <c r="BM1776">
        <v>1</v>
      </c>
      <c r="BN1776" t="str">
        <f t="shared" si="921"/>
        <v>Toma estatinas</v>
      </c>
      <c r="BO1776">
        <v>0</v>
      </c>
      <c r="BP1776" t="str">
        <f t="shared" si="922"/>
        <v>Sano</v>
      </c>
      <c r="BQ1776">
        <v>1</v>
      </c>
      <c r="BR1776" t="str">
        <f t="shared" si="923"/>
        <v>Enfermedad cardiovascular</v>
      </c>
    </row>
    <row r="1777" spans="1:70" x14ac:dyDescent="0.25">
      <c r="A1777" t="s">
        <v>1777</v>
      </c>
      <c r="B1777">
        <v>85</v>
      </c>
      <c r="C1777" t="str">
        <f t="shared" si="894"/>
        <v>Adulto Mayor</v>
      </c>
      <c r="D1777" t="s">
        <v>1</v>
      </c>
      <c r="E1777">
        <v>27.5</v>
      </c>
      <c r="F1777" t="str">
        <f t="shared" si="895"/>
        <v>Sobrepeso</v>
      </c>
      <c r="G1777">
        <v>1</v>
      </c>
      <c r="H1777" t="str">
        <f t="shared" si="896"/>
        <v>Tiene herencia</v>
      </c>
      <c r="I1777">
        <v>158</v>
      </c>
      <c r="J1777">
        <v>100</v>
      </c>
      <c r="K1777">
        <v>103</v>
      </c>
      <c r="L1777" t="str">
        <f t="shared" si="897"/>
        <v>Taquicardia</v>
      </c>
      <c r="M1777">
        <v>33</v>
      </c>
      <c r="N1777" t="str">
        <f t="shared" si="898"/>
        <v>Reducida</v>
      </c>
      <c r="O1777">
        <v>2</v>
      </c>
      <c r="P1777" t="str">
        <f t="shared" si="899"/>
        <v>Ligera limitaciones</v>
      </c>
      <c r="Q1777">
        <v>1</v>
      </c>
      <c r="R1777" t="str">
        <f t="shared" si="900"/>
        <v>Tiene cetoacidosis</v>
      </c>
      <c r="S1777">
        <v>0</v>
      </c>
      <c r="T1777" t="str">
        <f t="shared" si="901"/>
        <v>No tiene Insuficiencia</v>
      </c>
      <c r="U1777">
        <v>1</v>
      </c>
      <c r="V1777" t="str">
        <f t="shared" si="902"/>
        <v>Hipertenso</v>
      </c>
      <c r="W1777">
        <v>2.4</v>
      </c>
      <c r="X1777" t="str">
        <f t="shared" si="891"/>
        <v>Alto</v>
      </c>
      <c r="Y1777">
        <v>100</v>
      </c>
      <c r="Z1777" t="str">
        <f t="shared" si="892"/>
        <v>Riesgo</v>
      </c>
      <c r="AA1777">
        <v>34</v>
      </c>
      <c r="AB1777" t="str">
        <f t="shared" si="903"/>
        <v>Funcion disminuida moderada</v>
      </c>
      <c r="AC1777">
        <v>1641</v>
      </c>
      <c r="AD1777" t="str">
        <f t="shared" si="904"/>
        <v>Proteinuria</v>
      </c>
      <c r="AE1777">
        <v>1312</v>
      </c>
      <c r="AF1777" t="str">
        <f t="shared" si="905"/>
        <v>Macroalbuminuria</v>
      </c>
      <c r="AG1777">
        <v>333</v>
      </c>
      <c r="AH1777" t="str">
        <f t="shared" si="906"/>
        <v>Oliguria</v>
      </c>
      <c r="AI1777">
        <v>1</v>
      </c>
      <c r="AJ1777" t="str">
        <f t="shared" si="907"/>
        <v>Diabetico</v>
      </c>
      <c r="AK1777">
        <v>170</v>
      </c>
      <c r="AL1777" t="str">
        <f t="shared" si="908"/>
        <v>Diabetes</v>
      </c>
      <c r="AM1777">
        <v>10.7</v>
      </c>
      <c r="AN1777" t="str">
        <f t="shared" si="909"/>
        <v>Diabetes</v>
      </c>
      <c r="AO1777">
        <v>220</v>
      </c>
      <c r="AP1777" t="str">
        <f t="shared" si="910"/>
        <v>Alto</v>
      </c>
      <c r="AQ1777">
        <v>134</v>
      </c>
      <c r="AR1777" t="str">
        <f t="shared" si="911"/>
        <v>Limite alto</v>
      </c>
      <c r="AS1777">
        <v>26</v>
      </c>
      <c r="AT1777" t="str">
        <f t="shared" si="912"/>
        <v>Bajo</v>
      </c>
      <c r="AU1777">
        <v>368</v>
      </c>
      <c r="AV1777" t="str">
        <f t="shared" si="913"/>
        <v>Alto</v>
      </c>
      <c r="AW1777">
        <v>132</v>
      </c>
      <c r="AX1777" t="str">
        <f t="shared" si="914"/>
        <v>Bajo</v>
      </c>
      <c r="AY1777">
        <v>6.8</v>
      </c>
      <c r="AZ1777" t="str">
        <f t="shared" si="915"/>
        <v>Alto</v>
      </c>
      <c r="BA1777">
        <v>8</v>
      </c>
      <c r="BB1777" t="str">
        <f t="shared" si="893"/>
        <v>Baja</v>
      </c>
      <c r="BC1777">
        <v>8.6999999999999993</v>
      </c>
      <c r="BD1777" t="str">
        <f t="shared" si="916"/>
        <v>Normal</v>
      </c>
      <c r="BE1777">
        <v>6.5</v>
      </c>
      <c r="BF1777" t="str">
        <f t="shared" si="917"/>
        <v>Alto</v>
      </c>
      <c r="BG1777">
        <v>1</v>
      </c>
      <c r="BH1777" t="str">
        <f t="shared" si="918"/>
        <v>Toma ECA</v>
      </c>
      <c r="BI1777">
        <v>1</v>
      </c>
      <c r="BJ1777" t="str">
        <f t="shared" si="919"/>
        <v>Toma ARB</v>
      </c>
      <c r="BK1777">
        <v>1</v>
      </c>
      <c r="BL1777" t="str">
        <f t="shared" si="920"/>
        <v>Toma diureticos</v>
      </c>
      <c r="BM1777">
        <v>1</v>
      </c>
      <c r="BN1777" t="str">
        <f t="shared" si="921"/>
        <v>Toma estatinas</v>
      </c>
      <c r="BO1777">
        <v>1</v>
      </c>
      <c r="BP1777" t="str">
        <f t="shared" si="922"/>
        <v>Enfermedad renal</v>
      </c>
      <c r="BQ1777">
        <v>0</v>
      </c>
      <c r="BR1777" t="str">
        <f t="shared" si="923"/>
        <v>Sano</v>
      </c>
    </row>
    <row r="1778" spans="1:70" x14ac:dyDescent="0.25">
      <c r="A1778" t="s">
        <v>1778</v>
      </c>
      <c r="B1778">
        <v>42</v>
      </c>
      <c r="C1778" t="str">
        <f t="shared" si="894"/>
        <v>Adulto</v>
      </c>
      <c r="D1778" t="s">
        <v>6</v>
      </c>
      <c r="E1778">
        <v>22.1</v>
      </c>
      <c r="F1778" t="str">
        <f t="shared" si="895"/>
        <v>Peso Normal</v>
      </c>
      <c r="G1778">
        <v>0</v>
      </c>
      <c r="H1778" t="str">
        <f t="shared" si="896"/>
        <v>No tiene herencia</v>
      </c>
      <c r="I1778">
        <v>106</v>
      </c>
      <c r="J1778">
        <v>70</v>
      </c>
      <c r="K1778">
        <v>86</v>
      </c>
      <c r="L1778" t="str">
        <f t="shared" si="897"/>
        <v>Normal</v>
      </c>
      <c r="M1778">
        <v>61</v>
      </c>
      <c r="N1778" t="str">
        <f t="shared" si="898"/>
        <v>Normal</v>
      </c>
      <c r="O1778">
        <v>2</v>
      </c>
      <c r="P1778" t="str">
        <f t="shared" si="899"/>
        <v>Ligera limitaciones</v>
      </c>
      <c r="Q1778">
        <v>0</v>
      </c>
      <c r="R1778" t="str">
        <f t="shared" si="900"/>
        <v>No tiene cetoacidosis</v>
      </c>
      <c r="S1778">
        <v>0</v>
      </c>
      <c r="T1778" t="str">
        <f t="shared" si="901"/>
        <v>No tiene Insuficiencia</v>
      </c>
      <c r="U1778">
        <v>0</v>
      </c>
      <c r="V1778" t="str">
        <f t="shared" si="902"/>
        <v>Normotenso</v>
      </c>
      <c r="W1778">
        <v>1.1000000000000001</v>
      </c>
      <c r="X1778" t="str">
        <f t="shared" si="891"/>
        <v>Alto</v>
      </c>
      <c r="Y1778">
        <v>33</v>
      </c>
      <c r="Z1778" t="str">
        <f t="shared" si="892"/>
        <v>Normal</v>
      </c>
      <c r="AA1778">
        <v>91</v>
      </c>
      <c r="AB1778" t="str">
        <f t="shared" si="903"/>
        <v>Normal</v>
      </c>
      <c r="AC1778">
        <v>14</v>
      </c>
      <c r="AD1778" t="str">
        <f t="shared" si="904"/>
        <v>Normal</v>
      </c>
      <c r="AE1778">
        <v>12</v>
      </c>
      <c r="AF1778" t="str">
        <f t="shared" si="905"/>
        <v>Normal</v>
      </c>
      <c r="AG1778">
        <v>1988</v>
      </c>
      <c r="AH1778" t="str">
        <f t="shared" si="906"/>
        <v>Poliuria</v>
      </c>
      <c r="AI1778">
        <v>0</v>
      </c>
      <c r="AJ1778" t="str">
        <f t="shared" si="907"/>
        <v>No Diabetico</v>
      </c>
      <c r="AK1778">
        <v>89</v>
      </c>
      <c r="AL1778" t="str">
        <f t="shared" si="908"/>
        <v>Normal</v>
      </c>
      <c r="AM1778">
        <v>5.2</v>
      </c>
      <c r="AN1778" t="str">
        <f t="shared" si="909"/>
        <v>Normal</v>
      </c>
      <c r="AO1778">
        <v>185</v>
      </c>
      <c r="AP1778" t="str">
        <f t="shared" si="910"/>
        <v>Normal</v>
      </c>
      <c r="AQ1778">
        <v>111</v>
      </c>
      <c r="AR1778" t="str">
        <f t="shared" si="911"/>
        <v>Casi normal</v>
      </c>
      <c r="AS1778">
        <v>52</v>
      </c>
      <c r="AT1778" t="str">
        <f t="shared" si="912"/>
        <v>Bajo</v>
      </c>
      <c r="AU1778">
        <v>85</v>
      </c>
      <c r="AV1778" t="str">
        <f t="shared" si="913"/>
        <v>Normal</v>
      </c>
      <c r="AW1778">
        <v>140</v>
      </c>
      <c r="AX1778" t="str">
        <f t="shared" si="914"/>
        <v>Normal</v>
      </c>
      <c r="AY1778">
        <v>3.9</v>
      </c>
      <c r="AZ1778" t="str">
        <f t="shared" si="915"/>
        <v>Normal</v>
      </c>
      <c r="BA1778">
        <v>13.6</v>
      </c>
      <c r="BB1778" t="str">
        <f t="shared" si="893"/>
        <v>Normal</v>
      </c>
      <c r="BC1778">
        <v>9.8000000000000007</v>
      </c>
      <c r="BD1778" t="str">
        <f t="shared" si="916"/>
        <v>Normal</v>
      </c>
      <c r="BE1778">
        <v>3.1</v>
      </c>
      <c r="BF1778" t="str">
        <f t="shared" si="917"/>
        <v>Normal</v>
      </c>
      <c r="BG1778">
        <v>1</v>
      </c>
      <c r="BH1778" t="str">
        <f t="shared" si="918"/>
        <v>Toma ECA</v>
      </c>
      <c r="BI1778">
        <v>1</v>
      </c>
      <c r="BJ1778" t="str">
        <f t="shared" si="919"/>
        <v>Toma ARB</v>
      </c>
      <c r="BK1778">
        <v>1</v>
      </c>
      <c r="BL1778" t="str">
        <f t="shared" si="920"/>
        <v>Toma diureticos</v>
      </c>
      <c r="BM1778">
        <v>0</v>
      </c>
      <c r="BN1778" t="str">
        <f t="shared" si="921"/>
        <v>No toma estatinas</v>
      </c>
      <c r="BO1778">
        <v>0</v>
      </c>
      <c r="BP1778" t="str">
        <f t="shared" si="922"/>
        <v>Sano</v>
      </c>
      <c r="BQ1778">
        <v>0</v>
      </c>
      <c r="BR1778" t="str">
        <f t="shared" si="923"/>
        <v>Sano</v>
      </c>
    </row>
    <row r="1779" spans="1:70" x14ac:dyDescent="0.25">
      <c r="A1779" t="s">
        <v>1779</v>
      </c>
      <c r="B1779">
        <v>49</v>
      </c>
      <c r="C1779" t="str">
        <f t="shared" si="894"/>
        <v>Adulto</v>
      </c>
      <c r="D1779" t="s">
        <v>1</v>
      </c>
      <c r="E1779">
        <v>20</v>
      </c>
      <c r="F1779" t="str">
        <f t="shared" si="895"/>
        <v>Peso Normal</v>
      </c>
      <c r="G1779">
        <v>1</v>
      </c>
      <c r="H1779" t="str">
        <f t="shared" si="896"/>
        <v>Tiene herencia</v>
      </c>
      <c r="I1779">
        <v>116</v>
      </c>
      <c r="J1779">
        <v>69</v>
      </c>
      <c r="K1779">
        <v>71</v>
      </c>
      <c r="L1779" t="str">
        <f t="shared" si="897"/>
        <v>Normal</v>
      </c>
      <c r="M1779">
        <v>53</v>
      </c>
      <c r="N1779" t="str">
        <f t="shared" si="898"/>
        <v>Normal</v>
      </c>
      <c r="O1779">
        <v>1</v>
      </c>
      <c r="P1779" t="str">
        <f t="shared" si="899"/>
        <v>Sin limitaciones</v>
      </c>
      <c r="Q1779">
        <v>0</v>
      </c>
      <c r="R1779" t="str">
        <f t="shared" si="900"/>
        <v>No tiene cetoacidosis</v>
      </c>
      <c r="S1779">
        <v>0</v>
      </c>
      <c r="T1779" t="str">
        <f t="shared" si="901"/>
        <v>No tiene Insuficiencia</v>
      </c>
      <c r="U1779">
        <v>1</v>
      </c>
      <c r="V1779" t="str">
        <f t="shared" si="902"/>
        <v>Hipertenso</v>
      </c>
      <c r="W1779">
        <v>1.1000000000000001</v>
      </c>
      <c r="X1779" t="str">
        <f t="shared" si="891"/>
        <v>Normal</v>
      </c>
      <c r="Y1779">
        <v>27</v>
      </c>
      <c r="Z1779" t="str">
        <f t="shared" si="892"/>
        <v>Normal</v>
      </c>
      <c r="AA1779">
        <v>84</v>
      </c>
      <c r="AB1779" t="str">
        <f t="shared" si="903"/>
        <v>Funcion disminuida</v>
      </c>
      <c r="AC1779">
        <v>16</v>
      </c>
      <c r="AD1779" t="str">
        <f t="shared" si="904"/>
        <v>Normal</v>
      </c>
      <c r="AE1779">
        <v>12</v>
      </c>
      <c r="AF1779" t="str">
        <f t="shared" si="905"/>
        <v>Normal</v>
      </c>
      <c r="AG1779">
        <v>2248</v>
      </c>
      <c r="AH1779" t="str">
        <f t="shared" si="906"/>
        <v>Poliuria</v>
      </c>
      <c r="AI1779">
        <v>0</v>
      </c>
      <c r="AJ1779" t="str">
        <f t="shared" si="907"/>
        <v>No Diabetico</v>
      </c>
      <c r="AK1779">
        <v>89</v>
      </c>
      <c r="AL1779" t="str">
        <f t="shared" si="908"/>
        <v>Normal</v>
      </c>
      <c r="AM1779">
        <v>6.3</v>
      </c>
      <c r="AN1779" t="str">
        <f t="shared" si="909"/>
        <v>Prediabetes</v>
      </c>
      <c r="AO1779">
        <v>199</v>
      </c>
      <c r="AP1779" t="str">
        <f t="shared" si="910"/>
        <v>Normal</v>
      </c>
      <c r="AQ1779">
        <v>115</v>
      </c>
      <c r="AR1779" t="str">
        <f t="shared" si="911"/>
        <v>Casi normal</v>
      </c>
      <c r="AS1779">
        <v>40</v>
      </c>
      <c r="AT1779" t="str">
        <f t="shared" si="912"/>
        <v>Bajo</v>
      </c>
      <c r="AU1779">
        <v>82</v>
      </c>
      <c r="AV1779" t="str">
        <f t="shared" si="913"/>
        <v>Normal</v>
      </c>
      <c r="AW1779">
        <v>138</v>
      </c>
      <c r="AX1779" t="str">
        <f t="shared" si="914"/>
        <v>Normal</v>
      </c>
      <c r="AY1779">
        <v>3.8</v>
      </c>
      <c r="AZ1779" t="str">
        <f t="shared" si="915"/>
        <v>Normal</v>
      </c>
      <c r="BA1779">
        <v>14.4</v>
      </c>
      <c r="BB1779" t="str">
        <f t="shared" si="893"/>
        <v>Normal</v>
      </c>
      <c r="BC1779">
        <v>9.3000000000000007</v>
      </c>
      <c r="BD1779" t="str">
        <f t="shared" si="916"/>
        <v>Normal</v>
      </c>
      <c r="BE1779">
        <v>2.8</v>
      </c>
      <c r="BF1779" t="str">
        <f t="shared" si="917"/>
        <v>Normal</v>
      </c>
      <c r="BG1779">
        <v>0</v>
      </c>
      <c r="BH1779" t="str">
        <f t="shared" si="918"/>
        <v>No Toma ECA</v>
      </c>
      <c r="BI1779">
        <v>1</v>
      </c>
      <c r="BJ1779" t="str">
        <f t="shared" si="919"/>
        <v>Toma ARB</v>
      </c>
      <c r="BK1779">
        <v>1</v>
      </c>
      <c r="BL1779" t="str">
        <f t="shared" si="920"/>
        <v>Toma diureticos</v>
      </c>
      <c r="BM1779">
        <v>0</v>
      </c>
      <c r="BN1779" t="str">
        <f t="shared" si="921"/>
        <v>No toma estatinas</v>
      </c>
      <c r="BO1779">
        <v>0</v>
      </c>
      <c r="BP1779" t="str">
        <f t="shared" si="922"/>
        <v>Sano</v>
      </c>
      <c r="BQ1779">
        <v>0</v>
      </c>
      <c r="BR1779" t="str">
        <f t="shared" si="923"/>
        <v>Sano</v>
      </c>
    </row>
    <row r="1780" spans="1:70" x14ac:dyDescent="0.25">
      <c r="A1780" t="s">
        <v>1780</v>
      </c>
      <c r="B1780">
        <v>31</v>
      </c>
      <c r="C1780" t="str">
        <f t="shared" si="894"/>
        <v>Adulto</v>
      </c>
      <c r="D1780" t="s">
        <v>1</v>
      </c>
      <c r="E1780">
        <v>24</v>
      </c>
      <c r="F1780" t="str">
        <f t="shared" si="895"/>
        <v>Peso Normal</v>
      </c>
      <c r="G1780">
        <v>0</v>
      </c>
      <c r="H1780" t="str">
        <f t="shared" si="896"/>
        <v>No tiene herencia</v>
      </c>
      <c r="I1780">
        <v>103</v>
      </c>
      <c r="J1780">
        <v>81</v>
      </c>
      <c r="K1780">
        <v>66</v>
      </c>
      <c r="L1780" t="str">
        <f t="shared" si="897"/>
        <v>Normal</v>
      </c>
      <c r="M1780">
        <v>54</v>
      </c>
      <c r="N1780" t="str">
        <f t="shared" si="898"/>
        <v>Normal</v>
      </c>
      <c r="O1780">
        <v>1</v>
      </c>
      <c r="P1780" t="str">
        <f t="shared" si="899"/>
        <v>Sin limitaciones</v>
      </c>
      <c r="Q1780">
        <v>0</v>
      </c>
      <c r="R1780" t="str">
        <f t="shared" si="900"/>
        <v>No tiene cetoacidosis</v>
      </c>
      <c r="S1780">
        <v>0</v>
      </c>
      <c r="T1780" t="str">
        <f t="shared" si="901"/>
        <v>No tiene Insuficiencia</v>
      </c>
      <c r="U1780">
        <v>1</v>
      </c>
      <c r="V1780" t="str">
        <f t="shared" si="902"/>
        <v>Hipertenso</v>
      </c>
      <c r="W1780">
        <v>0.9</v>
      </c>
      <c r="X1780" t="str">
        <f t="shared" si="891"/>
        <v>Normal</v>
      </c>
      <c r="Y1780">
        <v>19</v>
      </c>
      <c r="Z1780" t="str">
        <f t="shared" si="892"/>
        <v>Normal</v>
      </c>
      <c r="AA1780">
        <v>67</v>
      </c>
      <c r="AB1780" t="str">
        <f t="shared" si="903"/>
        <v>Funcion disminuida</v>
      </c>
      <c r="AC1780">
        <v>24</v>
      </c>
      <c r="AD1780" t="str">
        <f t="shared" si="904"/>
        <v>Normal</v>
      </c>
      <c r="AE1780">
        <v>19</v>
      </c>
      <c r="AF1780" t="str">
        <f t="shared" si="905"/>
        <v>Normal</v>
      </c>
      <c r="AG1780">
        <v>1168</v>
      </c>
      <c r="AH1780" t="str">
        <f t="shared" si="906"/>
        <v>Poliuria</v>
      </c>
      <c r="AI1780">
        <v>0</v>
      </c>
      <c r="AJ1780" t="str">
        <f t="shared" si="907"/>
        <v>No Diabetico</v>
      </c>
      <c r="AK1780">
        <v>119</v>
      </c>
      <c r="AL1780" t="str">
        <f t="shared" si="908"/>
        <v>Prediabetes</v>
      </c>
      <c r="AM1780">
        <v>5.2</v>
      </c>
      <c r="AN1780" t="str">
        <f t="shared" si="909"/>
        <v>Normal</v>
      </c>
      <c r="AO1780">
        <v>217</v>
      </c>
      <c r="AP1780" t="str">
        <f t="shared" si="910"/>
        <v>Alto</v>
      </c>
      <c r="AQ1780">
        <v>118</v>
      </c>
      <c r="AR1780" t="str">
        <f t="shared" si="911"/>
        <v>Casi normal</v>
      </c>
      <c r="AS1780">
        <v>61</v>
      </c>
      <c r="AT1780" t="str">
        <f t="shared" si="912"/>
        <v>Normal</v>
      </c>
      <c r="AU1780">
        <v>110</v>
      </c>
      <c r="AV1780" t="str">
        <f t="shared" si="913"/>
        <v>Normal</v>
      </c>
      <c r="AW1780">
        <v>143</v>
      </c>
      <c r="AX1780" t="str">
        <f t="shared" si="914"/>
        <v>Normal</v>
      </c>
      <c r="AY1780">
        <v>4.7</v>
      </c>
      <c r="AZ1780" t="str">
        <f t="shared" si="915"/>
        <v>Normal</v>
      </c>
      <c r="BA1780">
        <v>12.8</v>
      </c>
      <c r="BB1780" t="str">
        <f t="shared" si="893"/>
        <v>Baja</v>
      </c>
      <c r="BC1780">
        <v>9</v>
      </c>
      <c r="BD1780" t="str">
        <f t="shared" si="916"/>
        <v>Normal</v>
      </c>
      <c r="BE1780">
        <v>3.1</v>
      </c>
      <c r="BF1780" t="str">
        <f t="shared" si="917"/>
        <v>Normal</v>
      </c>
      <c r="BG1780">
        <v>1</v>
      </c>
      <c r="BH1780" t="str">
        <f t="shared" si="918"/>
        <v>Toma ECA</v>
      </c>
      <c r="BI1780">
        <v>0</v>
      </c>
      <c r="BJ1780" t="str">
        <f t="shared" si="919"/>
        <v>No toma ARB</v>
      </c>
      <c r="BK1780">
        <v>0</v>
      </c>
      <c r="BL1780" t="str">
        <f t="shared" si="920"/>
        <v>No toma diureticos</v>
      </c>
      <c r="BM1780">
        <v>0</v>
      </c>
      <c r="BN1780" t="str">
        <f t="shared" si="921"/>
        <v>No toma estatinas</v>
      </c>
      <c r="BO1780">
        <v>0</v>
      </c>
      <c r="BP1780" t="str">
        <f t="shared" si="922"/>
        <v>Sano</v>
      </c>
      <c r="BQ1780">
        <v>1</v>
      </c>
      <c r="BR1780" t="str">
        <f t="shared" si="923"/>
        <v>Enfermedad cardiovascular</v>
      </c>
    </row>
    <row r="1781" spans="1:70" x14ac:dyDescent="0.25">
      <c r="A1781" t="s">
        <v>1781</v>
      </c>
      <c r="B1781">
        <v>64</v>
      </c>
      <c r="C1781" t="str">
        <f t="shared" si="894"/>
        <v>Adulto Mayor</v>
      </c>
      <c r="D1781" t="s">
        <v>6</v>
      </c>
      <c r="E1781">
        <v>35.4</v>
      </c>
      <c r="F1781" t="str">
        <f t="shared" si="895"/>
        <v>Obesidad II</v>
      </c>
      <c r="G1781">
        <v>1</v>
      </c>
      <c r="H1781" t="str">
        <f t="shared" si="896"/>
        <v>Tiene herencia</v>
      </c>
      <c r="I1781">
        <v>169</v>
      </c>
      <c r="J1781">
        <v>91</v>
      </c>
      <c r="K1781">
        <v>96</v>
      </c>
      <c r="L1781" t="str">
        <f t="shared" si="897"/>
        <v>Normal</v>
      </c>
      <c r="M1781">
        <v>30</v>
      </c>
      <c r="N1781" t="str">
        <f t="shared" si="898"/>
        <v>Reducida</v>
      </c>
      <c r="O1781">
        <v>2</v>
      </c>
      <c r="P1781" t="str">
        <f t="shared" si="899"/>
        <v>Ligera limitaciones</v>
      </c>
      <c r="Q1781">
        <v>1</v>
      </c>
      <c r="R1781" t="str">
        <f t="shared" si="900"/>
        <v>Tiene cetoacidosis</v>
      </c>
      <c r="S1781">
        <v>0</v>
      </c>
      <c r="T1781" t="str">
        <f t="shared" si="901"/>
        <v>No tiene Insuficiencia</v>
      </c>
      <c r="U1781">
        <v>1</v>
      </c>
      <c r="V1781" t="str">
        <f t="shared" si="902"/>
        <v>Hipertenso</v>
      </c>
      <c r="W1781">
        <v>4.5999999999999996</v>
      </c>
      <c r="X1781" t="str">
        <f t="shared" si="891"/>
        <v>Alto</v>
      </c>
      <c r="Y1781">
        <v>117</v>
      </c>
      <c r="Z1781" t="str">
        <f t="shared" si="892"/>
        <v>Riesgo</v>
      </c>
      <c r="AA1781">
        <v>43</v>
      </c>
      <c r="AB1781" t="str">
        <f t="shared" si="903"/>
        <v>Funcion disminuida moderada</v>
      </c>
      <c r="AC1781">
        <v>2684</v>
      </c>
      <c r="AD1781" t="str">
        <f t="shared" si="904"/>
        <v>Proteinuria</v>
      </c>
      <c r="AE1781">
        <v>2147</v>
      </c>
      <c r="AF1781" t="str">
        <f t="shared" si="905"/>
        <v>Macroalbuminuria</v>
      </c>
      <c r="AG1781">
        <v>654</v>
      </c>
      <c r="AH1781" t="str">
        <f t="shared" si="906"/>
        <v>Poliuria</v>
      </c>
      <c r="AI1781">
        <v>0</v>
      </c>
      <c r="AJ1781" t="str">
        <f t="shared" si="907"/>
        <v>No Diabetico</v>
      </c>
      <c r="AK1781">
        <v>147</v>
      </c>
      <c r="AL1781" t="str">
        <f t="shared" si="908"/>
        <v>Diabetes</v>
      </c>
      <c r="AM1781">
        <v>10.9</v>
      </c>
      <c r="AN1781" t="str">
        <f t="shared" si="909"/>
        <v>Diabetes</v>
      </c>
      <c r="AO1781">
        <v>227</v>
      </c>
      <c r="AP1781" t="str">
        <f t="shared" si="910"/>
        <v>Alto</v>
      </c>
      <c r="AQ1781">
        <v>175</v>
      </c>
      <c r="AR1781" t="str">
        <f t="shared" si="911"/>
        <v>Alto</v>
      </c>
      <c r="AS1781">
        <v>43</v>
      </c>
      <c r="AT1781" t="str">
        <f t="shared" si="912"/>
        <v>Bajo</v>
      </c>
      <c r="AU1781">
        <v>298</v>
      </c>
      <c r="AV1781" t="str">
        <f t="shared" si="913"/>
        <v>Alto</v>
      </c>
      <c r="AW1781">
        <v>126</v>
      </c>
      <c r="AX1781" t="str">
        <f t="shared" si="914"/>
        <v>Bajo</v>
      </c>
      <c r="AY1781">
        <v>5.3</v>
      </c>
      <c r="AZ1781" t="str">
        <f t="shared" si="915"/>
        <v>Alto</v>
      </c>
      <c r="BA1781">
        <v>8.8000000000000007</v>
      </c>
      <c r="BB1781" t="str">
        <f t="shared" si="893"/>
        <v>Baja</v>
      </c>
      <c r="BC1781">
        <v>7.6</v>
      </c>
      <c r="BD1781" t="str">
        <f t="shared" si="916"/>
        <v>Bajo</v>
      </c>
      <c r="BE1781">
        <v>4.5999999999999996</v>
      </c>
      <c r="BF1781" t="str">
        <f t="shared" si="917"/>
        <v>Alto</v>
      </c>
      <c r="BG1781">
        <v>1</v>
      </c>
      <c r="BH1781" t="str">
        <f t="shared" si="918"/>
        <v>Toma ECA</v>
      </c>
      <c r="BI1781">
        <v>0</v>
      </c>
      <c r="BJ1781" t="str">
        <f t="shared" si="919"/>
        <v>No toma ARB</v>
      </c>
      <c r="BK1781">
        <v>0</v>
      </c>
      <c r="BL1781" t="str">
        <f t="shared" si="920"/>
        <v>No toma diureticos</v>
      </c>
      <c r="BM1781">
        <v>1</v>
      </c>
      <c r="BN1781" t="str">
        <f t="shared" si="921"/>
        <v>Toma estatinas</v>
      </c>
      <c r="BO1781">
        <v>1</v>
      </c>
      <c r="BP1781" t="str">
        <f t="shared" si="922"/>
        <v>Enfermedad renal</v>
      </c>
      <c r="BQ1781">
        <v>1</v>
      </c>
      <c r="BR1781" t="str">
        <f t="shared" si="923"/>
        <v>Enfermedad cardiovascular</v>
      </c>
    </row>
    <row r="1782" spans="1:70" x14ac:dyDescent="0.25">
      <c r="A1782" t="s">
        <v>1782</v>
      </c>
      <c r="B1782">
        <v>35</v>
      </c>
      <c r="C1782" t="str">
        <f t="shared" si="894"/>
        <v>Adulto</v>
      </c>
      <c r="D1782" t="s">
        <v>6</v>
      </c>
      <c r="E1782">
        <v>21.7</v>
      </c>
      <c r="F1782" t="str">
        <f t="shared" si="895"/>
        <v>Peso Normal</v>
      </c>
      <c r="G1782">
        <v>1</v>
      </c>
      <c r="H1782" t="str">
        <f t="shared" si="896"/>
        <v>Tiene herencia</v>
      </c>
      <c r="I1782">
        <v>131</v>
      </c>
      <c r="J1782">
        <v>71</v>
      </c>
      <c r="K1782">
        <v>84</v>
      </c>
      <c r="L1782" t="str">
        <f t="shared" si="897"/>
        <v>Normal</v>
      </c>
      <c r="M1782">
        <v>51</v>
      </c>
      <c r="N1782" t="str">
        <f t="shared" si="898"/>
        <v>Normal</v>
      </c>
      <c r="O1782">
        <v>2</v>
      </c>
      <c r="P1782" t="str">
        <f t="shared" si="899"/>
        <v>Ligera limitaciones</v>
      </c>
      <c r="Q1782">
        <v>0</v>
      </c>
      <c r="R1782" t="str">
        <f t="shared" si="900"/>
        <v>No tiene cetoacidosis</v>
      </c>
      <c r="S1782">
        <v>0</v>
      </c>
      <c r="T1782" t="str">
        <f t="shared" si="901"/>
        <v>No tiene Insuficiencia</v>
      </c>
      <c r="U1782">
        <v>1</v>
      </c>
      <c r="V1782" t="str">
        <f t="shared" si="902"/>
        <v>Hipertenso</v>
      </c>
      <c r="W1782">
        <v>0.8</v>
      </c>
      <c r="X1782" t="str">
        <f t="shared" si="891"/>
        <v>Normal</v>
      </c>
      <c r="Y1782">
        <v>15</v>
      </c>
      <c r="Z1782" t="str">
        <f t="shared" si="892"/>
        <v>Bajo</v>
      </c>
      <c r="AA1782">
        <v>87</v>
      </c>
      <c r="AB1782" t="str">
        <f t="shared" si="903"/>
        <v>Funcion disminuida</v>
      </c>
      <c r="AC1782">
        <v>14</v>
      </c>
      <c r="AD1782" t="str">
        <f t="shared" si="904"/>
        <v>Normal</v>
      </c>
      <c r="AE1782">
        <v>9</v>
      </c>
      <c r="AF1782" t="str">
        <f t="shared" si="905"/>
        <v>Normal</v>
      </c>
      <c r="AG1782">
        <v>1529</v>
      </c>
      <c r="AH1782" t="str">
        <f t="shared" si="906"/>
        <v>Poliuria</v>
      </c>
      <c r="AI1782">
        <v>0</v>
      </c>
      <c r="AJ1782" t="str">
        <f t="shared" si="907"/>
        <v>No Diabetico</v>
      </c>
      <c r="AK1782">
        <v>112</v>
      </c>
      <c r="AL1782" t="str">
        <f t="shared" si="908"/>
        <v>Prediabetes</v>
      </c>
      <c r="AM1782">
        <v>6.2</v>
      </c>
      <c r="AN1782" t="str">
        <f t="shared" si="909"/>
        <v>Prediabetes</v>
      </c>
      <c r="AO1782">
        <v>214</v>
      </c>
      <c r="AP1782" t="str">
        <f t="shared" si="910"/>
        <v>Alto</v>
      </c>
      <c r="AQ1782">
        <v>123</v>
      </c>
      <c r="AR1782" t="str">
        <f t="shared" si="911"/>
        <v>Casi normal</v>
      </c>
      <c r="AS1782">
        <v>67</v>
      </c>
      <c r="AT1782" t="str">
        <f t="shared" si="912"/>
        <v>Normal</v>
      </c>
      <c r="AU1782">
        <v>119</v>
      </c>
      <c r="AV1782" t="str">
        <f t="shared" si="913"/>
        <v>Normal</v>
      </c>
      <c r="AW1782">
        <v>139</v>
      </c>
      <c r="AX1782" t="str">
        <f t="shared" si="914"/>
        <v>Normal</v>
      </c>
      <c r="AY1782">
        <v>4</v>
      </c>
      <c r="AZ1782" t="str">
        <f t="shared" si="915"/>
        <v>Normal</v>
      </c>
      <c r="BA1782">
        <v>15.1</v>
      </c>
      <c r="BB1782" t="str">
        <f t="shared" si="893"/>
        <v>Normal</v>
      </c>
      <c r="BC1782">
        <v>8.8000000000000007</v>
      </c>
      <c r="BD1782" t="str">
        <f t="shared" si="916"/>
        <v>Normal</v>
      </c>
      <c r="BE1782">
        <v>3.2</v>
      </c>
      <c r="BF1782" t="str">
        <f t="shared" si="917"/>
        <v>Normal</v>
      </c>
      <c r="BG1782">
        <v>1</v>
      </c>
      <c r="BH1782" t="str">
        <f t="shared" si="918"/>
        <v>Toma ECA</v>
      </c>
      <c r="BI1782">
        <v>1</v>
      </c>
      <c r="BJ1782" t="str">
        <f t="shared" si="919"/>
        <v>Toma ARB</v>
      </c>
      <c r="BK1782">
        <v>0</v>
      </c>
      <c r="BL1782" t="str">
        <f t="shared" si="920"/>
        <v>No toma diureticos</v>
      </c>
      <c r="BM1782">
        <v>1</v>
      </c>
      <c r="BN1782" t="str">
        <f t="shared" si="921"/>
        <v>Toma estatinas</v>
      </c>
      <c r="BO1782">
        <v>0</v>
      </c>
      <c r="BP1782" t="str">
        <f t="shared" si="922"/>
        <v>Sano</v>
      </c>
      <c r="BQ1782">
        <v>1</v>
      </c>
      <c r="BR1782" t="str">
        <f t="shared" si="923"/>
        <v>Enfermedad cardiovascular</v>
      </c>
    </row>
    <row r="1783" spans="1:70" x14ac:dyDescent="0.25">
      <c r="A1783" t="s">
        <v>1783</v>
      </c>
      <c r="B1783">
        <v>80</v>
      </c>
      <c r="C1783" t="str">
        <f t="shared" si="894"/>
        <v>Adulto Mayor</v>
      </c>
      <c r="D1783" t="s">
        <v>6</v>
      </c>
      <c r="E1783">
        <v>34.200000000000003</v>
      </c>
      <c r="F1783" t="str">
        <f t="shared" si="895"/>
        <v>Obesidad I</v>
      </c>
      <c r="G1783">
        <v>1</v>
      </c>
      <c r="H1783" t="str">
        <f t="shared" si="896"/>
        <v>Tiene herencia</v>
      </c>
      <c r="I1783">
        <v>189</v>
      </c>
      <c r="J1783">
        <v>96</v>
      </c>
      <c r="K1783">
        <v>101</v>
      </c>
      <c r="L1783" t="str">
        <f t="shared" si="897"/>
        <v>Taquicardia</v>
      </c>
      <c r="M1783">
        <v>32</v>
      </c>
      <c r="N1783" t="str">
        <f t="shared" si="898"/>
        <v>Reducida</v>
      </c>
      <c r="O1783">
        <v>2</v>
      </c>
      <c r="P1783" t="str">
        <f t="shared" si="899"/>
        <v>Ligera limitaciones</v>
      </c>
      <c r="Q1783">
        <v>1</v>
      </c>
      <c r="R1783" t="str">
        <f t="shared" si="900"/>
        <v>Tiene cetoacidosis</v>
      </c>
      <c r="S1783">
        <v>1</v>
      </c>
      <c r="T1783" t="str">
        <f t="shared" si="901"/>
        <v>Tiene Insuficiencia</v>
      </c>
      <c r="U1783">
        <v>1</v>
      </c>
      <c r="V1783" t="str">
        <f t="shared" si="902"/>
        <v>Hipertenso</v>
      </c>
      <c r="W1783">
        <v>4.7</v>
      </c>
      <c r="X1783" t="str">
        <f t="shared" si="891"/>
        <v>Alto</v>
      </c>
      <c r="Y1783">
        <v>118</v>
      </c>
      <c r="Z1783" t="str">
        <f t="shared" si="892"/>
        <v>Riesgo</v>
      </c>
      <c r="AA1783">
        <v>58</v>
      </c>
      <c r="AB1783" t="str">
        <f t="shared" si="903"/>
        <v>Funcion disminuida moderada</v>
      </c>
      <c r="AC1783">
        <v>673</v>
      </c>
      <c r="AD1783" t="str">
        <f t="shared" si="904"/>
        <v>Proteinuria</v>
      </c>
      <c r="AE1783">
        <v>538</v>
      </c>
      <c r="AF1783" t="str">
        <f t="shared" si="905"/>
        <v>Macroalbuminuria</v>
      </c>
      <c r="AG1783">
        <v>407</v>
      </c>
      <c r="AH1783" t="str">
        <f t="shared" si="906"/>
        <v>Oliguria</v>
      </c>
      <c r="AI1783">
        <v>1</v>
      </c>
      <c r="AJ1783" t="str">
        <f t="shared" si="907"/>
        <v>Diabetico</v>
      </c>
      <c r="AK1783">
        <v>193</v>
      </c>
      <c r="AL1783" t="str">
        <f t="shared" si="908"/>
        <v>Diabetes</v>
      </c>
      <c r="AM1783">
        <v>10.1</v>
      </c>
      <c r="AN1783" t="str">
        <f t="shared" si="909"/>
        <v>Diabetes</v>
      </c>
      <c r="AO1783">
        <v>218</v>
      </c>
      <c r="AP1783" t="str">
        <f t="shared" si="910"/>
        <v>Alto</v>
      </c>
      <c r="AQ1783">
        <v>133</v>
      </c>
      <c r="AR1783" t="str">
        <f t="shared" si="911"/>
        <v>Limite alto</v>
      </c>
      <c r="AS1783">
        <v>43</v>
      </c>
      <c r="AT1783" t="str">
        <f t="shared" si="912"/>
        <v>Bajo</v>
      </c>
      <c r="AU1783">
        <v>412</v>
      </c>
      <c r="AV1783" t="str">
        <f t="shared" si="913"/>
        <v>Alto</v>
      </c>
      <c r="AW1783">
        <v>128</v>
      </c>
      <c r="AX1783" t="str">
        <f t="shared" si="914"/>
        <v>Bajo</v>
      </c>
      <c r="AY1783">
        <v>5</v>
      </c>
      <c r="AZ1783" t="str">
        <f t="shared" si="915"/>
        <v>Normal</v>
      </c>
      <c r="BA1783">
        <v>9.6</v>
      </c>
      <c r="BB1783" t="str">
        <f t="shared" si="893"/>
        <v>Baja</v>
      </c>
      <c r="BC1783">
        <v>8.5</v>
      </c>
      <c r="BD1783" t="str">
        <f t="shared" si="916"/>
        <v>Normal</v>
      </c>
      <c r="BE1783">
        <v>6.2</v>
      </c>
      <c r="BF1783" t="str">
        <f t="shared" si="917"/>
        <v>Alto</v>
      </c>
      <c r="BG1783">
        <v>1</v>
      </c>
      <c r="BH1783" t="str">
        <f t="shared" si="918"/>
        <v>Toma ECA</v>
      </c>
      <c r="BI1783">
        <v>1</v>
      </c>
      <c r="BJ1783" t="str">
        <f t="shared" si="919"/>
        <v>Toma ARB</v>
      </c>
      <c r="BK1783">
        <v>0</v>
      </c>
      <c r="BL1783" t="str">
        <f t="shared" si="920"/>
        <v>No toma diureticos</v>
      </c>
      <c r="BM1783">
        <v>0</v>
      </c>
      <c r="BN1783" t="str">
        <f t="shared" si="921"/>
        <v>No toma estatinas</v>
      </c>
      <c r="BO1783">
        <v>1</v>
      </c>
      <c r="BP1783" t="str">
        <f t="shared" si="922"/>
        <v>Enfermedad renal</v>
      </c>
      <c r="BQ1783">
        <v>0</v>
      </c>
      <c r="BR1783" t="str">
        <f t="shared" si="923"/>
        <v>Sano</v>
      </c>
    </row>
    <row r="1784" spans="1:70" x14ac:dyDescent="0.25">
      <c r="A1784" t="s">
        <v>1784</v>
      </c>
      <c r="B1784">
        <v>45</v>
      </c>
      <c r="C1784" t="str">
        <f t="shared" si="894"/>
        <v>Adulto</v>
      </c>
      <c r="D1784" t="s">
        <v>6</v>
      </c>
      <c r="E1784">
        <v>27.1</v>
      </c>
      <c r="F1784" t="str">
        <f t="shared" si="895"/>
        <v>Sobrepeso</v>
      </c>
      <c r="G1784">
        <v>1</v>
      </c>
      <c r="H1784" t="str">
        <f t="shared" si="896"/>
        <v>Tiene herencia</v>
      </c>
      <c r="I1784">
        <v>123</v>
      </c>
      <c r="J1784">
        <v>71</v>
      </c>
      <c r="K1784">
        <v>65</v>
      </c>
      <c r="L1784" t="str">
        <f t="shared" si="897"/>
        <v>Normal</v>
      </c>
      <c r="M1784">
        <v>69</v>
      </c>
      <c r="N1784" t="str">
        <f t="shared" si="898"/>
        <v>Normal</v>
      </c>
      <c r="O1784">
        <v>1</v>
      </c>
      <c r="P1784" t="str">
        <f t="shared" si="899"/>
        <v>Sin limitaciones</v>
      </c>
      <c r="Q1784">
        <v>0</v>
      </c>
      <c r="R1784" t="str">
        <f t="shared" si="900"/>
        <v>No tiene cetoacidosis</v>
      </c>
      <c r="S1784">
        <v>0</v>
      </c>
      <c r="T1784" t="str">
        <f t="shared" si="901"/>
        <v>No tiene Insuficiencia</v>
      </c>
      <c r="U1784">
        <v>0</v>
      </c>
      <c r="V1784" t="str">
        <f t="shared" si="902"/>
        <v>Normotenso</v>
      </c>
      <c r="W1784">
        <v>1</v>
      </c>
      <c r="X1784" t="str">
        <f t="shared" si="891"/>
        <v>Normal</v>
      </c>
      <c r="Y1784">
        <v>25</v>
      </c>
      <c r="Z1784" t="str">
        <f t="shared" si="892"/>
        <v>Normal</v>
      </c>
      <c r="AA1784">
        <v>107</v>
      </c>
      <c r="AB1784" t="str">
        <f t="shared" si="903"/>
        <v>Normal</v>
      </c>
      <c r="AC1784">
        <v>5</v>
      </c>
      <c r="AD1784" t="str">
        <f t="shared" si="904"/>
        <v>Normal</v>
      </c>
      <c r="AE1784">
        <v>4</v>
      </c>
      <c r="AF1784" t="str">
        <f t="shared" si="905"/>
        <v>Normal</v>
      </c>
      <c r="AG1784">
        <v>1090</v>
      </c>
      <c r="AH1784" t="str">
        <f t="shared" si="906"/>
        <v>Poliuria</v>
      </c>
      <c r="AI1784">
        <v>0</v>
      </c>
      <c r="AJ1784" t="str">
        <f t="shared" si="907"/>
        <v>No Diabetico</v>
      </c>
      <c r="AK1784">
        <v>85</v>
      </c>
      <c r="AL1784" t="str">
        <f t="shared" si="908"/>
        <v>Normal</v>
      </c>
      <c r="AM1784">
        <v>5.6</v>
      </c>
      <c r="AN1784" t="str">
        <f t="shared" si="909"/>
        <v>Normal</v>
      </c>
      <c r="AO1784">
        <v>156</v>
      </c>
      <c r="AP1784" t="str">
        <f t="shared" si="910"/>
        <v>Normal</v>
      </c>
      <c r="AQ1784">
        <v>127</v>
      </c>
      <c r="AR1784" t="str">
        <f t="shared" si="911"/>
        <v>Casi normal</v>
      </c>
      <c r="AS1784">
        <v>65</v>
      </c>
      <c r="AT1784" t="str">
        <f t="shared" si="912"/>
        <v>Normal</v>
      </c>
      <c r="AU1784">
        <v>140</v>
      </c>
      <c r="AV1784" t="str">
        <f t="shared" si="913"/>
        <v>Normal</v>
      </c>
      <c r="AW1784">
        <v>143</v>
      </c>
      <c r="AX1784" t="str">
        <f t="shared" si="914"/>
        <v>Normal</v>
      </c>
      <c r="AY1784">
        <v>3.8</v>
      </c>
      <c r="AZ1784" t="str">
        <f t="shared" si="915"/>
        <v>Normal</v>
      </c>
      <c r="BA1784">
        <v>14.2</v>
      </c>
      <c r="BB1784" t="str">
        <f t="shared" si="893"/>
        <v>Normal</v>
      </c>
      <c r="BC1784">
        <v>10.1</v>
      </c>
      <c r="BD1784" t="str">
        <f t="shared" si="916"/>
        <v>Normal</v>
      </c>
      <c r="BE1784">
        <v>4.2</v>
      </c>
      <c r="BF1784" t="str">
        <f t="shared" si="917"/>
        <v>Normal</v>
      </c>
      <c r="BG1784">
        <v>1</v>
      </c>
      <c r="BH1784" t="str">
        <f t="shared" si="918"/>
        <v>Toma ECA</v>
      </c>
      <c r="BI1784">
        <v>1</v>
      </c>
      <c r="BJ1784" t="str">
        <f t="shared" si="919"/>
        <v>Toma ARB</v>
      </c>
      <c r="BK1784">
        <v>1</v>
      </c>
      <c r="BL1784" t="str">
        <f t="shared" si="920"/>
        <v>Toma diureticos</v>
      </c>
      <c r="BM1784">
        <v>1</v>
      </c>
      <c r="BN1784" t="str">
        <f t="shared" si="921"/>
        <v>Toma estatinas</v>
      </c>
      <c r="BO1784">
        <v>0</v>
      </c>
      <c r="BP1784" t="str">
        <f t="shared" si="922"/>
        <v>Sano</v>
      </c>
      <c r="BQ1784">
        <v>1</v>
      </c>
      <c r="BR1784" t="str">
        <f t="shared" si="923"/>
        <v>Enfermedad cardiovascular</v>
      </c>
    </row>
    <row r="1785" spans="1:70" x14ac:dyDescent="0.25">
      <c r="A1785" t="s">
        <v>1785</v>
      </c>
      <c r="B1785">
        <v>79</v>
      </c>
      <c r="C1785" t="str">
        <f t="shared" si="894"/>
        <v>Adulto Mayor</v>
      </c>
      <c r="D1785" t="s">
        <v>1</v>
      </c>
      <c r="E1785">
        <v>30</v>
      </c>
      <c r="F1785" t="str">
        <f t="shared" si="895"/>
        <v>Obesidad I</v>
      </c>
      <c r="G1785">
        <v>1</v>
      </c>
      <c r="H1785" t="str">
        <f t="shared" si="896"/>
        <v>Tiene herencia</v>
      </c>
      <c r="I1785">
        <v>185</v>
      </c>
      <c r="J1785">
        <v>97</v>
      </c>
      <c r="K1785">
        <v>80</v>
      </c>
      <c r="L1785" t="str">
        <f t="shared" si="897"/>
        <v>Normal</v>
      </c>
      <c r="M1785">
        <v>35</v>
      </c>
      <c r="N1785" t="str">
        <f t="shared" si="898"/>
        <v>Reducida</v>
      </c>
      <c r="O1785">
        <v>3</v>
      </c>
      <c r="P1785" t="str">
        <f t="shared" si="899"/>
        <v>Limitacion marcada</v>
      </c>
      <c r="Q1785">
        <v>0</v>
      </c>
      <c r="R1785" t="str">
        <f t="shared" si="900"/>
        <v>No tiene cetoacidosis</v>
      </c>
      <c r="S1785">
        <v>0</v>
      </c>
      <c r="T1785" t="str">
        <f t="shared" si="901"/>
        <v>No tiene Insuficiencia</v>
      </c>
      <c r="U1785">
        <v>1</v>
      </c>
      <c r="V1785" t="str">
        <f t="shared" si="902"/>
        <v>Hipertenso</v>
      </c>
      <c r="W1785">
        <v>2.1</v>
      </c>
      <c r="X1785" t="str">
        <f t="shared" si="891"/>
        <v>Alto</v>
      </c>
      <c r="Y1785">
        <v>97</v>
      </c>
      <c r="Z1785" t="str">
        <f t="shared" si="892"/>
        <v>Elevado</v>
      </c>
      <c r="AA1785">
        <v>28</v>
      </c>
      <c r="AB1785" t="str">
        <f t="shared" si="903"/>
        <v>Dismucion grave</v>
      </c>
      <c r="AC1785">
        <v>2762</v>
      </c>
      <c r="AD1785" t="str">
        <f t="shared" si="904"/>
        <v>Proteinuria</v>
      </c>
      <c r="AE1785">
        <v>2209</v>
      </c>
      <c r="AF1785" t="str">
        <f t="shared" si="905"/>
        <v>Macroalbuminuria</v>
      </c>
      <c r="AG1785">
        <v>618</v>
      </c>
      <c r="AH1785" t="str">
        <f t="shared" si="906"/>
        <v>Poliuria</v>
      </c>
      <c r="AI1785">
        <v>1</v>
      </c>
      <c r="AJ1785" t="str">
        <f t="shared" si="907"/>
        <v>Diabetico</v>
      </c>
      <c r="AK1785">
        <v>169</v>
      </c>
      <c r="AL1785" t="str">
        <f t="shared" si="908"/>
        <v>Diabetes</v>
      </c>
      <c r="AM1785">
        <v>7</v>
      </c>
      <c r="AN1785" t="str">
        <f t="shared" si="909"/>
        <v>Diabetes</v>
      </c>
      <c r="AO1785">
        <v>229</v>
      </c>
      <c r="AP1785" t="str">
        <f t="shared" si="910"/>
        <v>Alto</v>
      </c>
      <c r="AQ1785">
        <v>174</v>
      </c>
      <c r="AR1785" t="str">
        <f t="shared" si="911"/>
        <v>Alto</v>
      </c>
      <c r="AS1785">
        <v>28</v>
      </c>
      <c r="AT1785" t="str">
        <f t="shared" si="912"/>
        <v>Bajo</v>
      </c>
      <c r="AU1785">
        <v>333</v>
      </c>
      <c r="AV1785" t="str">
        <f t="shared" si="913"/>
        <v>Alto</v>
      </c>
      <c r="AW1785">
        <v>131</v>
      </c>
      <c r="AX1785" t="str">
        <f t="shared" si="914"/>
        <v>Bajo</v>
      </c>
      <c r="AY1785">
        <v>6.7</v>
      </c>
      <c r="AZ1785" t="str">
        <f t="shared" si="915"/>
        <v>Alto</v>
      </c>
      <c r="BA1785">
        <v>10.6</v>
      </c>
      <c r="BB1785" t="str">
        <f t="shared" si="893"/>
        <v>Baja</v>
      </c>
      <c r="BC1785">
        <v>8</v>
      </c>
      <c r="BD1785" t="str">
        <f t="shared" si="916"/>
        <v>Bajo</v>
      </c>
      <c r="BE1785">
        <v>5.0999999999999996</v>
      </c>
      <c r="BF1785" t="str">
        <f t="shared" si="917"/>
        <v>Alto</v>
      </c>
      <c r="BG1785">
        <v>1</v>
      </c>
      <c r="BH1785" t="str">
        <f t="shared" si="918"/>
        <v>Toma ECA</v>
      </c>
      <c r="BI1785">
        <v>1</v>
      </c>
      <c r="BJ1785" t="str">
        <f t="shared" si="919"/>
        <v>Toma ARB</v>
      </c>
      <c r="BK1785">
        <v>0</v>
      </c>
      <c r="BL1785" t="str">
        <f t="shared" si="920"/>
        <v>No toma diureticos</v>
      </c>
      <c r="BM1785">
        <v>1</v>
      </c>
      <c r="BN1785" t="str">
        <f t="shared" si="921"/>
        <v>Toma estatinas</v>
      </c>
      <c r="BO1785">
        <v>1</v>
      </c>
      <c r="BP1785" t="str">
        <f t="shared" si="922"/>
        <v>Enfermedad renal</v>
      </c>
      <c r="BQ1785">
        <v>1</v>
      </c>
      <c r="BR1785" t="str">
        <f t="shared" si="923"/>
        <v>Enfermedad cardiovascular</v>
      </c>
    </row>
    <row r="1786" spans="1:70" x14ac:dyDescent="0.25">
      <c r="A1786" t="s">
        <v>1786</v>
      </c>
      <c r="B1786">
        <v>52</v>
      </c>
      <c r="C1786" t="str">
        <f t="shared" si="894"/>
        <v>Adulto</v>
      </c>
      <c r="D1786" t="s">
        <v>1</v>
      </c>
      <c r="E1786">
        <v>28</v>
      </c>
      <c r="F1786" t="str">
        <f t="shared" si="895"/>
        <v>Sobrepeso</v>
      </c>
      <c r="G1786">
        <v>1</v>
      </c>
      <c r="H1786" t="str">
        <f t="shared" si="896"/>
        <v>Tiene herencia</v>
      </c>
      <c r="I1786">
        <v>190</v>
      </c>
      <c r="J1786">
        <v>99</v>
      </c>
      <c r="K1786">
        <v>83</v>
      </c>
      <c r="L1786" t="str">
        <f t="shared" si="897"/>
        <v>Normal</v>
      </c>
      <c r="M1786">
        <v>38</v>
      </c>
      <c r="N1786" t="str">
        <f t="shared" si="898"/>
        <v>Reducida</v>
      </c>
      <c r="O1786">
        <v>3</v>
      </c>
      <c r="P1786" t="str">
        <f t="shared" si="899"/>
        <v>Limitacion marcada</v>
      </c>
      <c r="Q1786">
        <v>0</v>
      </c>
      <c r="R1786" t="str">
        <f t="shared" si="900"/>
        <v>No tiene cetoacidosis</v>
      </c>
      <c r="S1786">
        <v>0</v>
      </c>
      <c r="T1786" t="str">
        <f t="shared" si="901"/>
        <v>No tiene Insuficiencia</v>
      </c>
      <c r="U1786">
        <v>1</v>
      </c>
      <c r="V1786" t="str">
        <f t="shared" si="902"/>
        <v>Hipertenso</v>
      </c>
      <c r="W1786">
        <v>3.1</v>
      </c>
      <c r="X1786" t="str">
        <f t="shared" si="891"/>
        <v>Alto</v>
      </c>
      <c r="Y1786">
        <v>61</v>
      </c>
      <c r="Z1786" t="str">
        <f t="shared" si="892"/>
        <v>Elevado</v>
      </c>
      <c r="AA1786">
        <v>50</v>
      </c>
      <c r="AB1786" t="str">
        <f t="shared" si="903"/>
        <v>Funcion disminuida moderada</v>
      </c>
      <c r="AC1786">
        <v>1185</v>
      </c>
      <c r="AD1786" t="str">
        <f t="shared" si="904"/>
        <v>Proteinuria</v>
      </c>
      <c r="AE1786">
        <v>948</v>
      </c>
      <c r="AF1786" t="str">
        <f t="shared" si="905"/>
        <v>Macroalbuminuria</v>
      </c>
      <c r="AG1786">
        <v>322</v>
      </c>
      <c r="AH1786" t="str">
        <f t="shared" si="906"/>
        <v>Oliguria</v>
      </c>
      <c r="AI1786">
        <v>1</v>
      </c>
      <c r="AJ1786" t="str">
        <f t="shared" si="907"/>
        <v>Diabetico</v>
      </c>
      <c r="AK1786">
        <v>129</v>
      </c>
      <c r="AL1786" t="str">
        <f t="shared" si="908"/>
        <v>Diabetes</v>
      </c>
      <c r="AM1786">
        <v>10</v>
      </c>
      <c r="AN1786" t="str">
        <f t="shared" si="909"/>
        <v>Diabetes</v>
      </c>
      <c r="AO1786">
        <v>272</v>
      </c>
      <c r="AP1786" t="str">
        <f t="shared" si="910"/>
        <v>Riesgo</v>
      </c>
      <c r="AQ1786">
        <v>144</v>
      </c>
      <c r="AR1786" t="str">
        <f t="shared" si="911"/>
        <v>Limite alto</v>
      </c>
      <c r="AS1786">
        <v>35</v>
      </c>
      <c r="AT1786" t="str">
        <f t="shared" si="912"/>
        <v>Bajo</v>
      </c>
      <c r="AU1786">
        <v>191</v>
      </c>
      <c r="AV1786" t="str">
        <f t="shared" si="913"/>
        <v>Alto</v>
      </c>
      <c r="AW1786">
        <v>130</v>
      </c>
      <c r="AX1786" t="str">
        <f t="shared" si="914"/>
        <v>Bajo</v>
      </c>
      <c r="AY1786">
        <v>6.6</v>
      </c>
      <c r="AZ1786" t="str">
        <f t="shared" si="915"/>
        <v>Alto</v>
      </c>
      <c r="BA1786">
        <v>10.4</v>
      </c>
      <c r="BB1786" t="str">
        <f t="shared" si="893"/>
        <v>Baja</v>
      </c>
      <c r="BC1786">
        <v>7.8</v>
      </c>
      <c r="BD1786" t="str">
        <f t="shared" si="916"/>
        <v>Bajo</v>
      </c>
      <c r="BE1786">
        <v>4.8</v>
      </c>
      <c r="BF1786" t="str">
        <f t="shared" si="917"/>
        <v>Alto</v>
      </c>
      <c r="BG1786">
        <v>1</v>
      </c>
      <c r="BH1786" t="str">
        <f t="shared" si="918"/>
        <v>Toma ECA</v>
      </c>
      <c r="BI1786">
        <v>1</v>
      </c>
      <c r="BJ1786" t="str">
        <f t="shared" si="919"/>
        <v>Toma ARB</v>
      </c>
      <c r="BK1786">
        <v>1</v>
      </c>
      <c r="BL1786" t="str">
        <f t="shared" si="920"/>
        <v>Toma diureticos</v>
      </c>
      <c r="BM1786">
        <v>1</v>
      </c>
      <c r="BN1786" t="str">
        <f t="shared" si="921"/>
        <v>Toma estatinas</v>
      </c>
      <c r="BO1786">
        <v>1</v>
      </c>
      <c r="BP1786" t="str">
        <f t="shared" si="922"/>
        <v>Enfermedad renal</v>
      </c>
      <c r="BQ1786">
        <v>1</v>
      </c>
      <c r="BR1786" t="str">
        <f t="shared" si="923"/>
        <v>Enfermedad cardiovascular</v>
      </c>
    </row>
    <row r="1787" spans="1:70" x14ac:dyDescent="0.25">
      <c r="A1787" t="s">
        <v>1787</v>
      </c>
      <c r="B1787">
        <v>36</v>
      </c>
      <c r="C1787" t="str">
        <f t="shared" si="894"/>
        <v>Adulto</v>
      </c>
      <c r="D1787" t="s">
        <v>1</v>
      </c>
      <c r="E1787">
        <v>28.5</v>
      </c>
      <c r="F1787" t="str">
        <f t="shared" si="895"/>
        <v>Sobrepeso</v>
      </c>
      <c r="G1787">
        <v>0</v>
      </c>
      <c r="H1787" t="str">
        <f t="shared" si="896"/>
        <v>No tiene herencia</v>
      </c>
      <c r="I1787">
        <v>101</v>
      </c>
      <c r="J1787">
        <v>77</v>
      </c>
      <c r="K1787">
        <v>86</v>
      </c>
      <c r="L1787" t="str">
        <f t="shared" si="897"/>
        <v>Normal</v>
      </c>
      <c r="M1787">
        <v>62</v>
      </c>
      <c r="N1787" t="str">
        <f t="shared" si="898"/>
        <v>Normal</v>
      </c>
      <c r="O1787">
        <v>1</v>
      </c>
      <c r="P1787" t="str">
        <f t="shared" si="899"/>
        <v>Sin limitaciones</v>
      </c>
      <c r="Q1787">
        <v>0</v>
      </c>
      <c r="R1787" t="str">
        <f t="shared" si="900"/>
        <v>No tiene cetoacidosis</v>
      </c>
      <c r="S1787">
        <v>0</v>
      </c>
      <c r="T1787" t="str">
        <f t="shared" si="901"/>
        <v>No tiene Insuficiencia</v>
      </c>
      <c r="U1787">
        <v>1</v>
      </c>
      <c r="V1787" t="str">
        <f t="shared" si="902"/>
        <v>Hipertenso</v>
      </c>
      <c r="W1787">
        <v>1.1000000000000001</v>
      </c>
      <c r="X1787" t="str">
        <f t="shared" si="891"/>
        <v>Normal</v>
      </c>
      <c r="Y1787">
        <v>33</v>
      </c>
      <c r="Z1787" t="str">
        <f t="shared" si="892"/>
        <v>Normal</v>
      </c>
      <c r="AA1787">
        <v>100</v>
      </c>
      <c r="AB1787" t="str">
        <f t="shared" si="903"/>
        <v>Normal</v>
      </c>
      <c r="AC1787">
        <v>9</v>
      </c>
      <c r="AD1787" t="str">
        <f t="shared" si="904"/>
        <v>Normal</v>
      </c>
      <c r="AE1787">
        <v>7</v>
      </c>
      <c r="AF1787" t="str">
        <f t="shared" si="905"/>
        <v>Normal</v>
      </c>
      <c r="AG1787">
        <v>2278</v>
      </c>
      <c r="AH1787" t="str">
        <f t="shared" si="906"/>
        <v>Poliuria</v>
      </c>
      <c r="AI1787">
        <v>0</v>
      </c>
      <c r="AJ1787" t="str">
        <f t="shared" si="907"/>
        <v>No Diabetico</v>
      </c>
      <c r="AK1787">
        <v>80</v>
      </c>
      <c r="AL1787" t="str">
        <f t="shared" si="908"/>
        <v>Normal</v>
      </c>
      <c r="AM1787">
        <v>5.4</v>
      </c>
      <c r="AN1787" t="str">
        <f t="shared" si="909"/>
        <v>Normal</v>
      </c>
      <c r="AO1787">
        <v>216</v>
      </c>
      <c r="AP1787" t="str">
        <f t="shared" si="910"/>
        <v>Alto</v>
      </c>
      <c r="AQ1787">
        <v>123</v>
      </c>
      <c r="AR1787" t="str">
        <f t="shared" si="911"/>
        <v>Casi normal</v>
      </c>
      <c r="AS1787">
        <v>44</v>
      </c>
      <c r="AT1787" t="str">
        <f t="shared" si="912"/>
        <v>Bajo</v>
      </c>
      <c r="AU1787">
        <v>83</v>
      </c>
      <c r="AV1787" t="str">
        <f t="shared" si="913"/>
        <v>Normal</v>
      </c>
      <c r="AW1787">
        <v>139</v>
      </c>
      <c r="AX1787" t="str">
        <f t="shared" si="914"/>
        <v>Normal</v>
      </c>
      <c r="AY1787">
        <v>4.0999999999999996</v>
      </c>
      <c r="AZ1787" t="str">
        <f t="shared" si="915"/>
        <v>Normal</v>
      </c>
      <c r="BA1787">
        <v>12.4</v>
      </c>
      <c r="BB1787" t="str">
        <f t="shared" si="893"/>
        <v>Baja</v>
      </c>
      <c r="BC1787">
        <v>10.4</v>
      </c>
      <c r="BD1787" t="str">
        <f t="shared" si="916"/>
        <v>Normal</v>
      </c>
      <c r="BE1787">
        <v>4.2</v>
      </c>
      <c r="BF1787" t="str">
        <f t="shared" si="917"/>
        <v>Normal</v>
      </c>
      <c r="BG1787">
        <v>1</v>
      </c>
      <c r="BH1787" t="str">
        <f t="shared" si="918"/>
        <v>Toma ECA</v>
      </c>
      <c r="BI1787">
        <v>1</v>
      </c>
      <c r="BJ1787" t="str">
        <f t="shared" si="919"/>
        <v>Toma ARB</v>
      </c>
      <c r="BK1787">
        <v>0</v>
      </c>
      <c r="BL1787" t="str">
        <f t="shared" si="920"/>
        <v>No toma diureticos</v>
      </c>
      <c r="BM1787">
        <v>0</v>
      </c>
      <c r="BN1787" t="str">
        <f t="shared" si="921"/>
        <v>No toma estatinas</v>
      </c>
      <c r="BO1787">
        <v>0</v>
      </c>
      <c r="BP1787" t="str">
        <f t="shared" si="922"/>
        <v>Sano</v>
      </c>
      <c r="BQ1787">
        <v>0</v>
      </c>
      <c r="BR1787" t="str">
        <f t="shared" si="923"/>
        <v>Sano</v>
      </c>
    </row>
    <row r="1788" spans="1:70" x14ac:dyDescent="0.25">
      <c r="A1788" t="s">
        <v>1788</v>
      </c>
      <c r="B1788">
        <v>66</v>
      </c>
      <c r="C1788" t="str">
        <f t="shared" si="894"/>
        <v>Adulto Mayor</v>
      </c>
      <c r="D1788" t="s">
        <v>6</v>
      </c>
      <c r="E1788">
        <v>34.799999999999997</v>
      </c>
      <c r="F1788" t="str">
        <f t="shared" si="895"/>
        <v>Obesidad I</v>
      </c>
      <c r="G1788">
        <v>0</v>
      </c>
      <c r="H1788" t="str">
        <f t="shared" si="896"/>
        <v>No tiene herencia</v>
      </c>
      <c r="I1788">
        <v>158</v>
      </c>
      <c r="J1788">
        <v>101</v>
      </c>
      <c r="K1788">
        <v>90</v>
      </c>
      <c r="L1788" t="str">
        <f t="shared" si="897"/>
        <v>Normal</v>
      </c>
      <c r="M1788">
        <v>47</v>
      </c>
      <c r="N1788" t="str">
        <f t="shared" si="898"/>
        <v>Intermedia</v>
      </c>
      <c r="O1788">
        <v>4</v>
      </c>
      <c r="P1788" t="str">
        <f t="shared" si="899"/>
        <v>Incapacidad</v>
      </c>
      <c r="Q1788">
        <v>1</v>
      </c>
      <c r="R1788" t="str">
        <f t="shared" si="900"/>
        <v>Tiene cetoacidosis</v>
      </c>
      <c r="S1788">
        <v>1</v>
      </c>
      <c r="T1788" t="str">
        <f t="shared" si="901"/>
        <v>Tiene Insuficiencia</v>
      </c>
      <c r="U1788">
        <v>1</v>
      </c>
      <c r="V1788" t="str">
        <f t="shared" si="902"/>
        <v>Hipertenso</v>
      </c>
      <c r="W1788">
        <v>2.4</v>
      </c>
      <c r="X1788" t="str">
        <f t="shared" si="891"/>
        <v>Alto</v>
      </c>
      <c r="Y1788">
        <v>103</v>
      </c>
      <c r="Z1788" t="str">
        <f t="shared" si="892"/>
        <v>Riesgo</v>
      </c>
      <c r="AA1788">
        <v>28</v>
      </c>
      <c r="AB1788" t="str">
        <f t="shared" si="903"/>
        <v>Dismucion grave</v>
      </c>
      <c r="AC1788">
        <v>2628</v>
      </c>
      <c r="AD1788" t="str">
        <f t="shared" si="904"/>
        <v>Proteinuria</v>
      </c>
      <c r="AE1788">
        <v>2102</v>
      </c>
      <c r="AF1788" t="str">
        <f t="shared" si="905"/>
        <v>Macroalbuminuria</v>
      </c>
      <c r="AG1788">
        <v>366</v>
      </c>
      <c r="AH1788" t="str">
        <f t="shared" si="906"/>
        <v>Oliguria</v>
      </c>
      <c r="AI1788">
        <v>1</v>
      </c>
      <c r="AJ1788" t="str">
        <f t="shared" si="907"/>
        <v>Diabetico</v>
      </c>
      <c r="AK1788">
        <v>166</v>
      </c>
      <c r="AL1788" t="str">
        <f t="shared" si="908"/>
        <v>Diabetes</v>
      </c>
      <c r="AM1788">
        <v>11</v>
      </c>
      <c r="AN1788" t="str">
        <f t="shared" si="909"/>
        <v>Diabetes</v>
      </c>
      <c r="AO1788">
        <v>248</v>
      </c>
      <c r="AP1788" t="str">
        <f t="shared" si="910"/>
        <v>Riesgo</v>
      </c>
      <c r="AQ1788">
        <v>154</v>
      </c>
      <c r="AR1788" t="str">
        <f t="shared" si="911"/>
        <v>Limite alto</v>
      </c>
      <c r="AS1788">
        <v>36</v>
      </c>
      <c r="AT1788" t="str">
        <f t="shared" si="912"/>
        <v>Bajo</v>
      </c>
      <c r="AU1788">
        <v>440</v>
      </c>
      <c r="AV1788" t="str">
        <f t="shared" si="913"/>
        <v>Alto</v>
      </c>
      <c r="AW1788">
        <v>137</v>
      </c>
      <c r="AX1788" t="str">
        <f t="shared" si="914"/>
        <v>Normal</v>
      </c>
      <c r="AY1788">
        <v>6.3</v>
      </c>
      <c r="AZ1788" t="str">
        <f t="shared" si="915"/>
        <v>Alto</v>
      </c>
      <c r="BA1788">
        <v>10</v>
      </c>
      <c r="BB1788" t="str">
        <f t="shared" si="893"/>
        <v>Baja</v>
      </c>
      <c r="BC1788">
        <v>7.7</v>
      </c>
      <c r="BD1788" t="str">
        <f t="shared" si="916"/>
        <v>Bajo</v>
      </c>
      <c r="BE1788">
        <v>6.5</v>
      </c>
      <c r="BF1788" t="str">
        <f t="shared" si="917"/>
        <v>Alto</v>
      </c>
      <c r="BG1788">
        <v>0</v>
      </c>
      <c r="BH1788" t="str">
        <f t="shared" si="918"/>
        <v>No Toma ECA</v>
      </c>
      <c r="BI1788">
        <v>0</v>
      </c>
      <c r="BJ1788" t="str">
        <f t="shared" si="919"/>
        <v>No toma ARB</v>
      </c>
      <c r="BK1788">
        <v>0</v>
      </c>
      <c r="BL1788" t="str">
        <f t="shared" si="920"/>
        <v>No toma diureticos</v>
      </c>
      <c r="BM1788">
        <v>1</v>
      </c>
      <c r="BN1788" t="str">
        <f t="shared" si="921"/>
        <v>Toma estatinas</v>
      </c>
      <c r="BO1788">
        <v>1</v>
      </c>
      <c r="BP1788" t="str">
        <f t="shared" si="922"/>
        <v>Enfermedad renal</v>
      </c>
      <c r="BQ1788">
        <v>0</v>
      </c>
      <c r="BR1788" t="str">
        <f t="shared" si="923"/>
        <v>Sano</v>
      </c>
    </row>
    <row r="1789" spans="1:70" x14ac:dyDescent="0.25">
      <c r="A1789" t="s">
        <v>1789</v>
      </c>
      <c r="B1789">
        <v>73</v>
      </c>
      <c r="C1789" t="str">
        <f t="shared" si="894"/>
        <v>Adulto Mayor</v>
      </c>
      <c r="D1789" t="s">
        <v>6</v>
      </c>
      <c r="E1789">
        <v>34.9</v>
      </c>
      <c r="F1789" t="str">
        <f t="shared" si="895"/>
        <v>Obesidad I</v>
      </c>
      <c r="G1789">
        <v>0</v>
      </c>
      <c r="H1789" t="str">
        <f t="shared" si="896"/>
        <v>No tiene herencia</v>
      </c>
      <c r="I1789">
        <v>172</v>
      </c>
      <c r="J1789">
        <v>90</v>
      </c>
      <c r="K1789">
        <v>88</v>
      </c>
      <c r="L1789" t="str">
        <f t="shared" si="897"/>
        <v>Normal</v>
      </c>
      <c r="M1789">
        <v>32</v>
      </c>
      <c r="N1789" t="str">
        <f t="shared" si="898"/>
        <v>Reducida</v>
      </c>
      <c r="O1789">
        <v>3</v>
      </c>
      <c r="P1789" t="str">
        <f t="shared" si="899"/>
        <v>Limitacion marcada</v>
      </c>
      <c r="Q1789">
        <v>0</v>
      </c>
      <c r="R1789" t="str">
        <f t="shared" si="900"/>
        <v>No tiene cetoacidosis</v>
      </c>
      <c r="S1789">
        <v>1</v>
      </c>
      <c r="T1789" t="str">
        <f t="shared" si="901"/>
        <v>Tiene Insuficiencia</v>
      </c>
      <c r="U1789">
        <v>1</v>
      </c>
      <c r="V1789" t="str">
        <f t="shared" si="902"/>
        <v>Hipertenso</v>
      </c>
      <c r="W1789">
        <v>4.2</v>
      </c>
      <c r="X1789" t="str">
        <f t="shared" si="891"/>
        <v>Alto</v>
      </c>
      <c r="Y1789">
        <v>59</v>
      </c>
      <c r="Z1789" t="str">
        <f t="shared" si="892"/>
        <v>Elevado</v>
      </c>
      <c r="AA1789">
        <v>42</v>
      </c>
      <c r="AB1789" t="str">
        <f t="shared" si="903"/>
        <v>Funcion disminuida moderada</v>
      </c>
      <c r="AC1789">
        <v>1982</v>
      </c>
      <c r="AD1789" t="str">
        <f t="shared" si="904"/>
        <v>Proteinuria</v>
      </c>
      <c r="AE1789">
        <v>1387</v>
      </c>
      <c r="AF1789" t="str">
        <f t="shared" si="905"/>
        <v>Macroalbuminuria</v>
      </c>
      <c r="AG1789">
        <v>613</v>
      </c>
      <c r="AH1789" t="str">
        <f t="shared" si="906"/>
        <v>Poliuria</v>
      </c>
      <c r="AI1789">
        <v>1</v>
      </c>
      <c r="AJ1789" t="str">
        <f t="shared" si="907"/>
        <v>Diabetico</v>
      </c>
      <c r="AK1789">
        <v>141</v>
      </c>
      <c r="AL1789" t="str">
        <f t="shared" si="908"/>
        <v>Diabetes</v>
      </c>
      <c r="AM1789">
        <v>8.6</v>
      </c>
      <c r="AN1789" t="str">
        <f t="shared" si="909"/>
        <v>Diabetes</v>
      </c>
      <c r="AO1789">
        <v>251</v>
      </c>
      <c r="AP1789" t="str">
        <f t="shared" si="910"/>
        <v>Riesgo</v>
      </c>
      <c r="AQ1789">
        <v>173</v>
      </c>
      <c r="AR1789" t="str">
        <f t="shared" si="911"/>
        <v>Alto</v>
      </c>
      <c r="AS1789">
        <v>33</v>
      </c>
      <c r="AT1789" t="str">
        <f t="shared" si="912"/>
        <v>Bajo</v>
      </c>
      <c r="AU1789">
        <v>229</v>
      </c>
      <c r="AV1789" t="str">
        <f t="shared" si="913"/>
        <v>Alto</v>
      </c>
      <c r="AW1789">
        <v>130</v>
      </c>
      <c r="AX1789" t="str">
        <f t="shared" si="914"/>
        <v>Bajo</v>
      </c>
      <c r="AY1789">
        <v>5.2</v>
      </c>
      <c r="AZ1789" t="str">
        <f t="shared" si="915"/>
        <v>Alto</v>
      </c>
      <c r="BA1789">
        <v>10.199999999999999</v>
      </c>
      <c r="BB1789" t="str">
        <f t="shared" si="893"/>
        <v>Baja</v>
      </c>
      <c r="BC1789">
        <v>8.4</v>
      </c>
      <c r="BD1789" t="str">
        <f t="shared" si="916"/>
        <v>Bajo</v>
      </c>
      <c r="BE1789">
        <v>6.7</v>
      </c>
      <c r="BF1789" t="str">
        <f t="shared" si="917"/>
        <v>Alto</v>
      </c>
      <c r="BG1789">
        <v>0</v>
      </c>
      <c r="BH1789" t="str">
        <f t="shared" si="918"/>
        <v>No Toma ECA</v>
      </c>
      <c r="BI1789">
        <v>0</v>
      </c>
      <c r="BJ1789" t="str">
        <f t="shared" si="919"/>
        <v>No toma ARB</v>
      </c>
      <c r="BK1789">
        <v>1</v>
      </c>
      <c r="BL1789" t="str">
        <f t="shared" si="920"/>
        <v>Toma diureticos</v>
      </c>
      <c r="BM1789">
        <v>1</v>
      </c>
      <c r="BN1789" t="str">
        <f t="shared" si="921"/>
        <v>Toma estatinas</v>
      </c>
      <c r="BO1789">
        <v>1</v>
      </c>
      <c r="BP1789" t="str">
        <f t="shared" si="922"/>
        <v>Enfermedad renal</v>
      </c>
      <c r="BQ1789">
        <v>0</v>
      </c>
      <c r="BR1789" t="str">
        <f t="shared" si="923"/>
        <v>Sano</v>
      </c>
    </row>
    <row r="1790" spans="1:70" x14ac:dyDescent="0.25">
      <c r="A1790" t="s">
        <v>1790</v>
      </c>
      <c r="B1790">
        <v>47</v>
      </c>
      <c r="C1790" t="str">
        <f t="shared" si="894"/>
        <v>Adulto</v>
      </c>
      <c r="D1790" t="s">
        <v>6</v>
      </c>
      <c r="E1790">
        <v>19.600000000000001</v>
      </c>
      <c r="F1790" t="str">
        <f t="shared" si="895"/>
        <v>Peso Normal</v>
      </c>
      <c r="G1790">
        <v>0</v>
      </c>
      <c r="H1790" t="str">
        <f t="shared" si="896"/>
        <v>No tiene herencia</v>
      </c>
      <c r="I1790">
        <v>116</v>
      </c>
      <c r="J1790">
        <v>81</v>
      </c>
      <c r="K1790">
        <v>64</v>
      </c>
      <c r="L1790" t="str">
        <f t="shared" si="897"/>
        <v>Normal</v>
      </c>
      <c r="M1790">
        <v>52</v>
      </c>
      <c r="N1790" t="str">
        <f t="shared" si="898"/>
        <v>Normal</v>
      </c>
      <c r="O1790">
        <v>1</v>
      </c>
      <c r="P1790" t="str">
        <f t="shared" si="899"/>
        <v>Sin limitaciones</v>
      </c>
      <c r="Q1790">
        <v>0</v>
      </c>
      <c r="R1790" t="str">
        <f t="shared" si="900"/>
        <v>No tiene cetoacidosis</v>
      </c>
      <c r="S1790">
        <v>0</v>
      </c>
      <c r="T1790" t="str">
        <f t="shared" si="901"/>
        <v>No tiene Insuficiencia</v>
      </c>
      <c r="U1790">
        <v>0</v>
      </c>
      <c r="V1790" t="str">
        <f t="shared" si="902"/>
        <v>Normotenso</v>
      </c>
      <c r="W1790">
        <v>1</v>
      </c>
      <c r="X1790" t="str">
        <f t="shared" si="891"/>
        <v>Normal</v>
      </c>
      <c r="Y1790">
        <v>38</v>
      </c>
      <c r="Z1790" t="str">
        <f t="shared" si="892"/>
        <v>Normal</v>
      </c>
      <c r="AA1790">
        <v>66</v>
      </c>
      <c r="AB1790" t="str">
        <f t="shared" si="903"/>
        <v>Funcion disminuida</v>
      </c>
      <c r="AC1790">
        <v>21</v>
      </c>
      <c r="AD1790" t="str">
        <f t="shared" si="904"/>
        <v>Normal</v>
      </c>
      <c r="AE1790">
        <v>16</v>
      </c>
      <c r="AF1790" t="str">
        <f t="shared" si="905"/>
        <v>Normal</v>
      </c>
      <c r="AG1790">
        <v>1028</v>
      </c>
      <c r="AH1790" t="str">
        <f t="shared" si="906"/>
        <v>Poliuria</v>
      </c>
      <c r="AI1790">
        <v>0</v>
      </c>
      <c r="AJ1790" t="str">
        <f t="shared" si="907"/>
        <v>No Diabetico</v>
      </c>
      <c r="AK1790">
        <v>88</v>
      </c>
      <c r="AL1790" t="str">
        <f t="shared" si="908"/>
        <v>Normal</v>
      </c>
      <c r="AM1790">
        <v>5.9</v>
      </c>
      <c r="AN1790" t="str">
        <f t="shared" si="909"/>
        <v>Prediabetes</v>
      </c>
      <c r="AO1790">
        <v>203</v>
      </c>
      <c r="AP1790" t="str">
        <f t="shared" si="910"/>
        <v>Alto</v>
      </c>
      <c r="AQ1790">
        <v>117</v>
      </c>
      <c r="AR1790" t="str">
        <f t="shared" si="911"/>
        <v>Casi normal</v>
      </c>
      <c r="AS1790">
        <v>48</v>
      </c>
      <c r="AT1790" t="str">
        <f t="shared" si="912"/>
        <v>Bajo</v>
      </c>
      <c r="AU1790">
        <v>139</v>
      </c>
      <c r="AV1790" t="str">
        <f t="shared" si="913"/>
        <v>Normal</v>
      </c>
      <c r="AW1790">
        <v>138</v>
      </c>
      <c r="AX1790" t="str">
        <f t="shared" si="914"/>
        <v>Normal</v>
      </c>
      <c r="AY1790">
        <v>4.3</v>
      </c>
      <c r="AZ1790" t="str">
        <f t="shared" si="915"/>
        <v>Normal</v>
      </c>
      <c r="BA1790">
        <v>12.5</v>
      </c>
      <c r="BB1790" t="str">
        <f t="shared" si="893"/>
        <v>Normal</v>
      </c>
      <c r="BC1790">
        <v>9.4</v>
      </c>
      <c r="BD1790" t="str">
        <f t="shared" si="916"/>
        <v>Normal</v>
      </c>
      <c r="BE1790">
        <v>3.6</v>
      </c>
      <c r="BF1790" t="str">
        <f t="shared" si="917"/>
        <v>Normal</v>
      </c>
      <c r="BG1790">
        <v>0</v>
      </c>
      <c r="BH1790" t="str">
        <f t="shared" si="918"/>
        <v>No Toma ECA</v>
      </c>
      <c r="BI1790">
        <v>0</v>
      </c>
      <c r="BJ1790" t="str">
        <f t="shared" si="919"/>
        <v>No toma ARB</v>
      </c>
      <c r="BK1790">
        <v>1</v>
      </c>
      <c r="BL1790" t="str">
        <f t="shared" si="920"/>
        <v>Toma diureticos</v>
      </c>
      <c r="BM1790">
        <v>1</v>
      </c>
      <c r="BN1790" t="str">
        <f t="shared" si="921"/>
        <v>Toma estatinas</v>
      </c>
      <c r="BO1790">
        <v>0</v>
      </c>
      <c r="BP1790" t="str">
        <f t="shared" si="922"/>
        <v>Sano</v>
      </c>
      <c r="BQ1790">
        <v>0</v>
      </c>
      <c r="BR1790" t="str">
        <f t="shared" si="923"/>
        <v>Sano</v>
      </c>
    </row>
    <row r="1791" spans="1:70" x14ac:dyDescent="0.25">
      <c r="A1791" t="s">
        <v>1791</v>
      </c>
      <c r="B1791">
        <v>30</v>
      </c>
      <c r="C1791" t="str">
        <f t="shared" si="894"/>
        <v>Adulto</v>
      </c>
      <c r="D1791" t="s">
        <v>1</v>
      </c>
      <c r="E1791">
        <v>29.2</v>
      </c>
      <c r="F1791" t="str">
        <f t="shared" si="895"/>
        <v>Sobrepeso</v>
      </c>
      <c r="G1791">
        <v>0</v>
      </c>
      <c r="H1791" t="str">
        <f t="shared" si="896"/>
        <v>No tiene herencia</v>
      </c>
      <c r="I1791">
        <v>110</v>
      </c>
      <c r="J1791">
        <v>74</v>
      </c>
      <c r="K1791">
        <v>62</v>
      </c>
      <c r="L1791" t="str">
        <f t="shared" si="897"/>
        <v>Normal</v>
      </c>
      <c r="M1791">
        <v>57</v>
      </c>
      <c r="N1791" t="str">
        <f t="shared" si="898"/>
        <v>Normal</v>
      </c>
      <c r="O1791">
        <v>1</v>
      </c>
      <c r="P1791" t="str">
        <f t="shared" si="899"/>
        <v>Sin limitaciones</v>
      </c>
      <c r="Q1791">
        <v>0</v>
      </c>
      <c r="R1791" t="str">
        <f t="shared" si="900"/>
        <v>No tiene cetoacidosis</v>
      </c>
      <c r="S1791">
        <v>0</v>
      </c>
      <c r="T1791" t="str">
        <f t="shared" si="901"/>
        <v>No tiene Insuficiencia</v>
      </c>
      <c r="U1791">
        <v>0</v>
      </c>
      <c r="V1791" t="str">
        <f t="shared" si="902"/>
        <v>Normotenso</v>
      </c>
      <c r="W1791">
        <v>1.1000000000000001</v>
      </c>
      <c r="X1791" t="str">
        <f t="shared" si="891"/>
        <v>Normal</v>
      </c>
      <c r="Y1791">
        <v>15</v>
      </c>
      <c r="Z1791" t="str">
        <f t="shared" si="892"/>
        <v>Bajo</v>
      </c>
      <c r="AA1791">
        <v>118</v>
      </c>
      <c r="AB1791" t="str">
        <f t="shared" si="903"/>
        <v>Normal</v>
      </c>
      <c r="AC1791">
        <v>28</v>
      </c>
      <c r="AD1791" t="str">
        <f t="shared" si="904"/>
        <v>Normal</v>
      </c>
      <c r="AE1791">
        <v>22</v>
      </c>
      <c r="AF1791" t="str">
        <f t="shared" si="905"/>
        <v>Normal</v>
      </c>
      <c r="AG1791">
        <v>1769</v>
      </c>
      <c r="AH1791" t="str">
        <f t="shared" si="906"/>
        <v>Poliuria</v>
      </c>
      <c r="AI1791">
        <v>0</v>
      </c>
      <c r="AJ1791" t="str">
        <f t="shared" si="907"/>
        <v>No Diabetico</v>
      </c>
      <c r="AK1791">
        <v>103</v>
      </c>
      <c r="AL1791" t="str">
        <f t="shared" si="908"/>
        <v>Prediabetes</v>
      </c>
      <c r="AM1791">
        <v>5.2</v>
      </c>
      <c r="AN1791" t="str">
        <f t="shared" si="909"/>
        <v>Normal</v>
      </c>
      <c r="AO1791">
        <v>211</v>
      </c>
      <c r="AP1791" t="str">
        <f t="shared" si="910"/>
        <v>Alto</v>
      </c>
      <c r="AQ1791">
        <v>113</v>
      </c>
      <c r="AR1791" t="str">
        <f t="shared" si="911"/>
        <v>Casi normal</v>
      </c>
      <c r="AS1791">
        <v>62</v>
      </c>
      <c r="AT1791" t="str">
        <f t="shared" si="912"/>
        <v>Normal</v>
      </c>
      <c r="AU1791">
        <v>98</v>
      </c>
      <c r="AV1791" t="str">
        <f t="shared" si="913"/>
        <v>Normal</v>
      </c>
      <c r="AW1791">
        <v>138</v>
      </c>
      <c r="AX1791" t="str">
        <f t="shared" si="914"/>
        <v>Normal</v>
      </c>
      <c r="AY1791">
        <v>4.9000000000000004</v>
      </c>
      <c r="AZ1791" t="str">
        <f t="shared" si="915"/>
        <v>Normal</v>
      </c>
      <c r="BA1791">
        <v>15.5</v>
      </c>
      <c r="BB1791" t="str">
        <f t="shared" si="893"/>
        <v>Normal</v>
      </c>
      <c r="BC1791">
        <v>10</v>
      </c>
      <c r="BD1791" t="str">
        <f t="shared" si="916"/>
        <v>Normal</v>
      </c>
      <c r="BE1791">
        <v>3.3</v>
      </c>
      <c r="BF1791" t="str">
        <f t="shared" si="917"/>
        <v>Normal</v>
      </c>
      <c r="BG1791">
        <v>0</v>
      </c>
      <c r="BH1791" t="str">
        <f t="shared" si="918"/>
        <v>No Toma ECA</v>
      </c>
      <c r="BI1791">
        <v>1</v>
      </c>
      <c r="BJ1791" t="str">
        <f t="shared" si="919"/>
        <v>Toma ARB</v>
      </c>
      <c r="BK1791">
        <v>1</v>
      </c>
      <c r="BL1791" t="str">
        <f t="shared" si="920"/>
        <v>Toma diureticos</v>
      </c>
      <c r="BM1791">
        <v>1</v>
      </c>
      <c r="BN1791" t="str">
        <f t="shared" si="921"/>
        <v>Toma estatinas</v>
      </c>
      <c r="BO1791">
        <v>0</v>
      </c>
      <c r="BP1791" t="str">
        <f t="shared" si="922"/>
        <v>Sano</v>
      </c>
      <c r="BQ1791">
        <v>1</v>
      </c>
      <c r="BR1791" t="str">
        <f t="shared" si="923"/>
        <v>Enfermedad cardiovascular</v>
      </c>
    </row>
    <row r="1792" spans="1:70" x14ac:dyDescent="0.25">
      <c r="A1792" t="s">
        <v>1792</v>
      </c>
      <c r="B1792">
        <v>40</v>
      </c>
      <c r="C1792" t="str">
        <f t="shared" si="894"/>
        <v>Adulto</v>
      </c>
      <c r="D1792" t="s">
        <v>6</v>
      </c>
      <c r="E1792">
        <v>23.8</v>
      </c>
      <c r="F1792" t="str">
        <f t="shared" si="895"/>
        <v>Peso Normal</v>
      </c>
      <c r="G1792">
        <v>0</v>
      </c>
      <c r="H1792" t="str">
        <f t="shared" si="896"/>
        <v>No tiene herencia</v>
      </c>
      <c r="I1792">
        <v>117</v>
      </c>
      <c r="J1792">
        <v>79</v>
      </c>
      <c r="K1792">
        <v>83</v>
      </c>
      <c r="L1792" t="str">
        <f t="shared" si="897"/>
        <v>Normal</v>
      </c>
      <c r="M1792">
        <v>56</v>
      </c>
      <c r="N1792" t="str">
        <f t="shared" si="898"/>
        <v>Normal</v>
      </c>
      <c r="O1792">
        <v>1</v>
      </c>
      <c r="P1792" t="str">
        <f t="shared" si="899"/>
        <v>Sin limitaciones</v>
      </c>
      <c r="Q1792">
        <v>0</v>
      </c>
      <c r="R1792" t="str">
        <f t="shared" si="900"/>
        <v>No tiene cetoacidosis</v>
      </c>
      <c r="S1792">
        <v>0</v>
      </c>
      <c r="T1792" t="str">
        <f t="shared" si="901"/>
        <v>No tiene Insuficiencia</v>
      </c>
      <c r="U1792">
        <v>1</v>
      </c>
      <c r="V1792" t="str">
        <f t="shared" si="902"/>
        <v>Hipertenso</v>
      </c>
      <c r="W1792">
        <v>0.9</v>
      </c>
      <c r="X1792" t="str">
        <f t="shared" si="891"/>
        <v>Normal</v>
      </c>
      <c r="Y1792">
        <v>33</v>
      </c>
      <c r="Z1792" t="str">
        <f t="shared" si="892"/>
        <v>Normal</v>
      </c>
      <c r="AA1792">
        <v>87</v>
      </c>
      <c r="AB1792" t="str">
        <f t="shared" si="903"/>
        <v>Funcion disminuida</v>
      </c>
      <c r="AC1792">
        <v>25</v>
      </c>
      <c r="AD1792" t="str">
        <f t="shared" si="904"/>
        <v>Normal</v>
      </c>
      <c r="AE1792">
        <v>17</v>
      </c>
      <c r="AF1792" t="str">
        <f t="shared" si="905"/>
        <v>Normal</v>
      </c>
      <c r="AG1792">
        <v>1541</v>
      </c>
      <c r="AH1792" t="str">
        <f t="shared" si="906"/>
        <v>Poliuria</v>
      </c>
      <c r="AI1792">
        <v>1</v>
      </c>
      <c r="AJ1792" t="str">
        <f t="shared" si="907"/>
        <v>Diabetico</v>
      </c>
      <c r="AK1792">
        <v>93</v>
      </c>
      <c r="AL1792" t="str">
        <f t="shared" si="908"/>
        <v>Normal</v>
      </c>
      <c r="AM1792">
        <v>5.5</v>
      </c>
      <c r="AN1792" t="str">
        <f t="shared" si="909"/>
        <v>Normal</v>
      </c>
      <c r="AO1792">
        <v>150</v>
      </c>
      <c r="AP1792" t="str">
        <f t="shared" si="910"/>
        <v>Normal</v>
      </c>
      <c r="AQ1792">
        <v>123</v>
      </c>
      <c r="AR1792" t="str">
        <f t="shared" si="911"/>
        <v>Casi normal</v>
      </c>
      <c r="AS1792">
        <v>46</v>
      </c>
      <c r="AT1792" t="str">
        <f t="shared" si="912"/>
        <v>Bajo</v>
      </c>
      <c r="AU1792">
        <v>116</v>
      </c>
      <c r="AV1792" t="str">
        <f t="shared" si="913"/>
        <v>Normal</v>
      </c>
      <c r="AW1792">
        <v>135</v>
      </c>
      <c r="AX1792" t="str">
        <f t="shared" si="914"/>
        <v>Normal</v>
      </c>
      <c r="AY1792">
        <v>4.8</v>
      </c>
      <c r="AZ1792" t="str">
        <f t="shared" si="915"/>
        <v>Normal</v>
      </c>
      <c r="BA1792">
        <v>15.9</v>
      </c>
      <c r="BB1792" t="str">
        <f t="shared" si="893"/>
        <v>Alta</v>
      </c>
      <c r="BC1792">
        <v>8.6999999999999993</v>
      </c>
      <c r="BD1792" t="str">
        <f t="shared" si="916"/>
        <v>Normal</v>
      </c>
      <c r="BE1792">
        <v>3.6</v>
      </c>
      <c r="BF1792" t="str">
        <f t="shared" si="917"/>
        <v>Normal</v>
      </c>
      <c r="BG1792">
        <v>1</v>
      </c>
      <c r="BH1792" t="str">
        <f t="shared" si="918"/>
        <v>Toma ECA</v>
      </c>
      <c r="BI1792">
        <v>1</v>
      </c>
      <c r="BJ1792" t="str">
        <f t="shared" si="919"/>
        <v>Toma ARB</v>
      </c>
      <c r="BK1792">
        <v>0</v>
      </c>
      <c r="BL1792" t="str">
        <f t="shared" si="920"/>
        <v>No toma diureticos</v>
      </c>
      <c r="BM1792">
        <v>0</v>
      </c>
      <c r="BN1792" t="str">
        <f t="shared" si="921"/>
        <v>No toma estatinas</v>
      </c>
      <c r="BO1792">
        <v>0</v>
      </c>
      <c r="BP1792" t="str">
        <f t="shared" si="922"/>
        <v>Sano</v>
      </c>
      <c r="BQ1792">
        <v>1</v>
      </c>
      <c r="BR1792" t="str">
        <f t="shared" si="923"/>
        <v>Enfermedad cardiovascular</v>
      </c>
    </row>
    <row r="1793" spans="1:70" x14ac:dyDescent="0.25">
      <c r="A1793" t="s">
        <v>1793</v>
      </c>
      <c r="B1793">
        <v>54</v>
      </c>
      <c r="C1793" t="str">
        <f t="shared" si="894"/>
        <v>Adulto</v>
      </c>
      <c r="D1793" t="s">
        <v>6</v>
      </c>
      <c r="E1793">
        <v>35.5</v>
      </c>
      <c r="F1793" t="str">
        <f t="shared" si="895"/>
        <v>Obesidad II</v>
      </c>
      <c r="G1793">
        <v>0</v>
      </c>
      <c r="H1793" t="str">
        <f t="shared" si="896"/>
        <v>No tiene herencia</v>
      </c>
      <c r="I1793">
        <v>167</v>
      </c>
      <c r="J1793">
        <v>106</v>
      </c>
      <c r="K1793">
        <v>83</v>
      </c>
      <c r="L1793" t="str">
        <f t="shared" si="897"/>
        <v>Normal</v>
      </c>
      <c r="M1793">
        <v>42</v>
      </c>
      <c r="N1793" t="str">
        <f t="shared" si="898"/>
        <v>Intermedia</v>
      </c>
      <c r="O1793">
        <v>3</v>
      </c>
      <c r="P1793" t="str">
        <f t="shared" si="899"/>
        <v>Limitacion marcada</v>
      </c>
      <c r="Q1793">
        <v>1</v>
      </c>
      <c r="R1793" t="str">
        <f t="shared" si="900"/>
        <v>Tiene cetoacidosis</v>
      </c>
      <c r="S1793">
        <v>1</v>
      </c>
      <c r="T1793" t="str">
        <f t="shared" si="901"/>
        <v>Tiene Insuficiencia</v>
      </c>
      <c r="U1793">
        <v>1</v>
      </c>
      <c r="V1793" t="str">
        <f t="shared" si="902"/>
        <v>Hipertenso</v>
      </c>
      <c r="W1793">
        <v>2.8</v>
      </c>
      <c r="X1793" t="str">
        <f t="shared" si="891"/>
        <v>Alto</v>
      </c>
      <c r="Y1793">
        <v>118</v>
      </c>
      <c r="Z1793" t="str">
        <f t="shared" si="892"/>
        <v>Riesgo</v>
      </c>
      <c r="AA1793">
        <v>34</v>
      </c>
      <c r="AB1793" t="str">
        <f t="shared" si="903"/>
        <v>Funcion disminuida moderada</v>
      </c>
      <c r="AC1793">
        <v>493</v>
      </c>
      <c r="AD1793" t="str">
        <f t="shared" si="904"/>
        <v>Proteinuria</v>
      </c>
      <c r="AE1793">
        <v>345</v>
      </c>
      <c r="AF1793" t="str">
        <f t="shared" si="905"/>
        <v>Macroalbuminuria</v>
      </c>
      <c r="AG1793">
        <v>683</v>
      </c>
      <c r="AH1793" t="str">
        <f t="shared" si="906"/>
        <v>Poliuria</v>
      </c>
      <c r="AI1793">
        <v>0</v>
      </c>
      <c r="AJ1793" t="str">
        <f t="shared" si="907"/>
        <v>No Diabetico</v>
      </c>
      <c r="AK1793">
        <v>187</v>
      </c>
      <c r="AL1793" t="str">
        <f t="shared" si="908"/>
        <v>Diabetes</v>
      </c>
      <c r="AM1793">
        <v>10.4</v>
      </c>
      <c r="AN1793" t="str">
        <f t="shared" si="909"/>
        <v>Diabetes</v>
      </c>
      <c r="AO1793">
        <v>282</v>
      </c>
      <c r="AP1793" t="str">
        <f t="shared" si="910"/>
        <v>Riesgo</v>
      </c>
      <c r="AQ1793">
        <v>139</v>
      </c>
      <c r="AR1793" t="str">
        <f t="shared" si="911"/>
        <v>Limite alto</v>
      </c>
      <c r="AS1793">
        <v>31</v>
      </c>
      <c r="AT1793" t="str">
        <f t="shared" si="912"/>
        <v>Bajo</v>
      </c>
      <c r="AU1793">
        <v>270</v>
      </c>
      <c r="AV1793" t="str">
        <f t="shared" si="913"/>
        <v>Alto</v>
      </c>
      <c r="AW1793">
        <v>138</v>
      </c>
      <c r="AX1793" t="str">
        <f t="shared" si="914"/>
        <v>Normal</v>
      </c>
      <c r="AY1793">
        <v>5</v>
      </c>
      <c r="AZ1793" t="str">
        <f t="shared" si="915"/>
        <v>Normal</v>
      </c>
      <c r="BA1793">
        <v>7.9</v>
      </c>
      <c r="BB1793" t="str">
        <f t="shared" si="893"/>
        <v>Baja</v>
      </c>
      <c r="BC1793">
        <v>8.4</v>
      </c>
      <c r="BD1793" t="str">
        <f t="shared" si="916"/>
        <v>Bajo</v>
      </c>
      <c r="BE1793">
        <v>4.7</v>
      </c>
      <c r="BF1793" t="str">
        <f t="shared" si="917"/>
        <v>Alto</v>
      </c>
      <c r="BG1793">
        <v>1</v>
      </c>
      <c r="BH1793" t="str">
        <f t="shared" si="918"/>
        <v>Toma ECA</v>
      </c>
      <c r="BI1793">
        <v>0</v>
      </c>
      <c r="BJ1793" t="str">
        <f t="shared" si="919"/>
        <v>No toma ARB</v>
      </c>
      <c r="BK1793">
        <v>1</v>
      </c>
      <c r="BL1793" t="str">
        <f t="shared" si="920"/>
        <v>Toma diureticos</v>
      </c>
      <c r="BM1793">
        <v>1</v>
      </c>
      <c r="BN1793" t="str">
        <f t="shared" si="921"/>
        <v>Toma estatinas</v>
      </c>
      <c r="BO1793">
        <v>1</v>
      </c>
      <c r="BP1793" t="str">
        <f t="shared" si="922"/>
        <v>Enfermedad renal</v>
      </c>
      <c r="BQ1793">
        <v>1</v>
      </c>
      <c r="BR1793" t="str">
        <f t="shared" si="923"/>
        <v>Enfermedad cardiovascular</v>
      </c>
    </row>
    <row r="1794" spans="1:70" x14ac:dyDescent="0.25">
      <c r="A1794" t="s">
        <v>1794</v>
      </c>
      <c r="B1794">
        <v>75</v>
      </c>
      <c r="C1794" t="str">
        <f t="shared" si="894"/>
        <v>Adulto Mayor</v>
      </c>
      <c r="D1794" t="s">
        <v>6</v>
      </c>
      <c r="E1794">
        <v>34.1</v>
      </c>
      <c r="F1794" t="str">
        <f t="shared" si="895"/>
        <v>Obesidad I</v>
      </c>
      <c r="G1794">
        <v>1</v>
      </c>
      <c r="H1794" t="str">
        <f t="shared" si="896"/>
        <v>Tiene herencia</v>
      </c>
      <c r="I1794">
        <v>160</v>
      </c>
      <c r="J1794">
        <v>99</v>
      </c>
      <c r="K1794">
        <v>79</v>
      </c>
      <c r="L1794" t="str">
        <f t="shared" si="897"/>
        <v>Normal</v>
      </c>
      <c r="M1794">
        <v>50</v>
      </c>
      <c r="N1794" t="str">
        <f t="shared" si="898"/>
        <v>Normal</v>
      </c>
      <c r="O1794">
        <v>4</v>
      </c>
      <c r="P1794" t="str">
        <f t="shared" si="899"/>
        <v>Incapacidad</v>
      </c>
      <c r="Q1794">
        <v>0</v>
      </c>
      <c r="R1794" t="str">
        <f t="shared" si="900"/>
        <v>No tiene cetoacidosis</v>
      </c>
      <c r="S1794">
        <v>0</v>
      </c>
      <c r="T1794" t="str">
        <f t="shared" si="901"/>
        <v>No tiene Insuficiencia</v>
      </c>
      <c r="U1794">
        <v>1</v>
      </c>
      <c r="V1794" t="str">
        <f t="shared" si="902"/>
        <v>Hipertenso</v>
      </c>
      <c r="W1794">
        <v>2.9</v>
      </c>
      <c r="X1794" t="str">
        <f t="shared" ref="X1794:X1857" si="924">IF(AND(D1794="M",W1794&gt;=0.7,W1794&lt;=1.2),"Normal",IF(AND(D1794="M",W1794&gt;=1.3),"Alto",IF(AND(D1794="F",W1794&gt;=0.5,W1794&lt;=1),"Normal",IF(AND(D1794="F",W1794&gt;1),"Alto",IF(AND(D1794="F",W1794&lt;0.5), "Bajo",IF(AND(D1794="M",W1794&lt;0.7),"Bajo","error"))))))</f>
        <v>Alto</v>
      </c>
      <c r="Y1794">
        <v>84</v>
      </c>
      <c r="Z1794" t="str">
        <f t="shared" ref="Z1794:Z1857" si="925">IF(AND(D1794="F",Y1794&gt;=17,Y1794&lt;=43),"Normal",IF(AND(D1794="F",Y1794&gt;43,Y1794&lt;100),"Elevado",IF(AND(D1794="M",Y1794&gt;=18,Y1794&lt;=55),"Normal",IF(AND(D1794="M",Y1794&gt;55,Y1794&lt;100),"Elevado",IF(AND(D1794="F",Y1794&gt;=100),"Riesgo",IF(AND(D1794="M",Y1794&gt;=100),"Riesgo","Bajo"))))))</f>
        <v>Elevado</v>
      </c>
      <c r="AA1794">
        <v>25</v>
      </c>
      <c r="AB1794" t="str">
        <f t="shared" si="903"/>
        <v>Dismucion grave</v>
      </c>
      <c r="AC1794">
        <v>1065</v>
      </c>
      <c r="AD1794" t="str">
        <f t="shared" si="904"/>
        <v>Proteinuria</v>
      </c>
      <c r="AE1794">
        <v>745</v>
      </c>
      <c r="AF1794" t="str">
        <f t="shared" si="905"/>
        <v>Macroalbuminuria</v>
      </c>
      <c r="AG1794">
        <v>860</v>
      </c>
      <c r="AH1794" t="str">
        <f t="shared" si="906"/>
        <v>Poliuria</v>
      </c>
      <c r="AI1794">
        <v>0</v>
      </c>
      <c r="AJ1794" t="str">
        <f t="shared" si="907"/>
        <v>No Diabetico</v>
      </c>
      <c r="AK1794">
        <v>155</v>
      </c>
      <c r="AL1794" t="str">
        <f t="shared" si="908"/>
        <v>Diabetes</v>
      </c>
      <c r="AM1794">
        <v>10.8</v>
      </c>
      <c r="AN1794" t="str">
        <f t="shared" si="909"/>
        <v>Diabetes</v>
      </c>
      <c r="AO1794">
        <v>269</v>
      </c>
      <c r="AP1794" t="str">
        <f t="shared" si="910"/>
        <v>Riesgo</v>
      </c>
      <c r="AQ1794">
        <v>136</v>
      </c>
      <c r="AR1794" t="str">
        <f t="shared" si="911"/>
        <v>Limite alto</v>
      </c>
      <c r="AS1794">
        <v>32</v>
      </c>
      <c r="AT1794" t="str">
        <f t="shared" si="912"/>
        <v>Bajo</v>
      </c>
      <c r="AU1794">
        <v>267</v>
      </c>
      <c r="AV1794" t="str">
        <f t="shared" si="913"/>
        <v>Alto</v>
      </c>
      <c r="AW1794">
        <v>134</v>
      </c>
      <c r="AX1794" t="str">
        <f t="shared" si="914"/>
        <v>Bajo</v>
      </c>
      <c r="AY1794">
        <v>5.5</v>
      </c>
      <c r="AZ1794" t="str">
        <f t="shared" si="915"/>
        <v>Alto</v>
      </c>
      <c r="BA1794">
        <v>8.5</v>
      </c>
      <c r="BB1794" t="str">
        <f t="shared" ref="BB1794:BB1857" si="926">IF(AND(D1794="M",BA1794&gt;=13.5,BA1794&lt;=17.5),"Normal",IF(AND(D1794="M",BA1794&gt;17.5),"Alta",IF(AND(D1794="F",BA1794&gt;=12,BA1794&lt;=15.5),"Normal",IF(AND(D1794="F",BA1794&gt;15.5),"Alta","Baja"))))</f>
        <v>Baja</v>
      </c>
      <c r="BC1794">
        <v>7.9</v>
      </c>
      <c r="BD1794" t="str">
        <f t="shared" si="916"/>
        <v>Bajo</v>
      </c>
      <c r="BE1794">
        <v>6.5</v>
      </c>
      <c r="BF1794" t="str">
        <f t="shared" si="917"/>
        <v>Alto</v>
      </c>
      <c r="BG1794">
        <v>1</v>
      </c>
      <c r="BH1794" t="str">
        <f t="shared" si="918"/>
        <v>Toma ECA</v>
      </c>
      <c r="BI1794">
        <v>1</v>
      </c>
      <c r="BJ1794" t="str">
        <f t="shared" si="919"/>
        <v>Toma ARB</v>
      </c>
      <c r="BK1794">
        <v>1</v>
      </c>
      <c r="BL1794" t="str">
        <f t="shared" si="920"/>
        <v>Toma diureticos</v>
      </c>
      <c r="BM1794">
        <v>1</v>
      </c>
      <c r="BN1794" t="str">
        <f t="shared" si="921"/>
        <v>Toma estatinas</v>
      </c>
      <c r="BO1794">
        <v>1</v>
      </c>
      <c r="BP1794" t="str">
        <f t="shared" si="922"/>
        <v>Enfermedad renal</v>
      </c>
      <c r="BQ1794">
        <v>1</v>
      </c>
      <c r="BR1794" t="str">
        <f t="shared" si="923"/>
        <v>Enfermedad cardiovascular</v>
      </c>
    </row>
    <row r="1795" spans="1:70" x14ac:dyDescent="0.25">
      <c r="A1795" t="s">
        <v>1795</v>
      </c>
      <c r="B1795">
        <v>59</v>
      </c>
      <c r="C1795" t="str">
        <f t="shared" ref="C1795:C1858" si="927">IF(AND(B1795&gt;=14,B1795&lt;=26),"Joven",IF(AND(B1795&gt;=27,B1795&lt;=59),"Adulto",IF(B1795&gt;=60,"Adulto Mayor","Niño")))</f>
        <v>Adulto</v>
      </c>
      <c r="D1795" t="s">
        <v>6</v>
      </c>
      <c r="E1795">
        <v>29.6</v>
      </c>
      <c r="F1795" t="str">
        <f t="shared" ref="F1795:F1858" si="928">IF(E1795&lt;18.5,"Bajo peso",IF(AND(E1795&gt;=18.5,E1795&lt;=24.9),"Peso Normal",IF(AND(E1795&gt;=25,E1795&lt;=29.9),"Sobrepeso",IF(AND(E1795&gt;=30,E1795&lt;=34.9),"Obesidad I",IF(AND(E1795&gt;=35,E1795&lt;=39.9),"Obesidad II","Obesidad III")))))</f>
        <v>Sobrepeso</v>
      </c>
      <c r="G1795">
        <v>0</v>
      </c>
      <c r="H1795" t="str">
        <f t="shared" ref="H1795:H1858" si="929">IF(G1795=1,"Tiene herencia","No tiene herencia")</f>
        <v>No tiene herencia</v>
      </c>
      <c r="I1795">
        <v>119</v>
      </c>
      <c r="J1795">
        <v>67</v>
      </c>
      <c r="K1795">
        <v>83</v>
      </c>
      <c r="L1795" t="str">
        <f t="shared" ref="L1795:L1858" si="930">IF(AND(K1795&gt;=60,K1795&lt;=100),"Normal",IF(K1795&gt;100,"Taquicardia","Bradicardia"))</f>
        <v>Normal</v>
      </c>
      <c r="M1795">
        <v>69</v>
      </c>
      <c r="N1795" t="str">
        <f t="shared" ref="N1795:N1858" si="931">IF(M1795&gt;=50,"Normal",IF(AND(M1795&gt;=41,M1795&lt;=49),"Intermedia","Reducida"))</f>
        <v>Normal</v>
      </c>
      <c r="O1795">
        <v>2</v>
      </c>
      <c r="P1795" t="str">
        <f t="shared" ref="P1795:P1858" si="932">IF(O1795=1,"Sin limitaciones",IF(O1795=2,"Ligera limitaciones",IF(O1795=3,"Limitacion marcada","Incapacidad")))</f>
        <v>Ligera limitaciones</v>
      </c>
      <c r="Q1795">
        <v>0</v>
      </c>
      <c r="R1795" t="str">
        <f t="shared" ref="R1795:R1858" si="933">IF(Q1795=1,"Tiene cetoacidosis","No tiene cetoacidosis")</f>
        <v>No tiene cetoacidosis</v>
      </c>
      <c r="S1795">
        <v>0</v>
      </c>
      <c r="T1795" t="str">
        <f t="shared" ref="T1795:T1858" si="934">IF(S1795=1,"Tiene Insuficiencia","No tiene Insuficiencia")</f>
        <v>No tiene Insuficiencia</v>
      </c>
      <c r="U1795">
        <v>0</v>
      </c>
      <c r="V1795" t="str">
        <f t="shared" ref="V1795:V1858" si="935">IF(U1795=1,"Hipertenso","Normotenso")</f>
        <v>Normotenso</v>
      </c>
      <c r="W1795">
        <v>0.7</v>
      </c>
      <c r="X1795" t="str">
        <f t="shared" si="924"/>
        <v>Normal</v>
      </c>
      <c r="Y1795">
        <v>24</v>
      </c>
      <c r="Z1795" t="str">
        <f t="shared" si="925"/>
        <v>Normal</v>
      </c>
      <c r="AA1795">
        <v>104</v>
      </c>
      <c r="AB1795" t="str">
        <f t="shared" ref="AB1795:AB1858" si="936">IF(AA1795&gt;90,"Normal",IF(AND(AA1795&gt;=60,AA1795&lt;=90),"Funcion disminuida",IF(AND(AA1795&gt;=30,AA1795&lt;=59),"Funcion disminuida moderada",IF(AND(AA1795&gt;=15,AA1795&lt;=29),"Dismucion grave",IF(AA1795&lt;15,"Fallo renal","error")))))</f>
        <v>Normal</v>
      </c>
      <c r="AC1795">
        <v>18</v>
      </c>
      <c r="AD1795" t="str">
        <f t="shared" ref="AD1795:AD1858" si="937">IF(AC1795&lt;30,"Normal",IF(AND(AC1795&lt;=30,AC1795&lt;=300),"Microalbuminuria","Proteinuria"))</f>
        <v>Normal</v>
      </c>
      <c r="AE1795">
        <v>14</v>
      </c>
      <c r="AF1795" t="str">
        <f t="shared" ref="AF1795:AF1858" si="938">IF(AE1795&lt;30,"Normal",IF(AND(AE1795&gt;=30,AE1795&lt;=300),"Microalbuminuria","Macroalbuminuria"))</f>
        <v>Normal</v>
      </c>
      <c r="AG1795">
        <v>1000</v>
      </c>
      <c r="AH1795" t="str">
        <f t="shared" ref="AH1795:AH1858" si="939">IF(AND(AG1795&gt;=0,AG1795&lt;=49),"Anuria",IF(AND(AG1795&gt;=50,AG1795&lt;=499),"Oliguria",IF(AND(AG1795&gt;=500,AG1795&lt;=3500),"Poliuria")))</f>
        <v>Poliuria</v>
      </c>
      <c r="AI1795">
        <v>0</v>
      </c>
      <c r="AJ1795" t="str">
        <f t="shared" ref="AJ1795:AJ1858" si="940">IF(AI1795=1,"Diabetico","No Diabetico")</f>
        <v>No Diabetico</v>
      </c>
      <c r="AK1795">
        <v>91</v>
      </c>
      <c r="AL1795" t="str">
        <f t="shared" ref="AL1795:AL1858" si="941">IF(AK1795&lt;100,"Normal",IF(AND(AK1795&gt;=100,AK1795&lt;=125),"Prediabetes","Diabetes"))</f>
        <v>Normal</v>
      </c>
      <c r="AM1795">
        <v>5.5</v>
      </c>
      <c r="AN1795" t="str">
        <f t="shared" ref="AN1795:AN1858" si="942">IF(AM1795&lt;5.7,"Normal",IF(AND(AM1795&gt;=5.7,AM1795&lt;=6.4),"Prediabetes","Diabetes"))</f>
        <v>Normal</v>
      </c>
      <c r="AO1795">
        <v>158</v>
      </c>
      <c r="AP1795" t="str">
        <f t="shared" ref="AP1795:AP1858" si="943">IF(AO1795&lt;200,"Normal",IF(AND(AO1795&gt;=200,AO1795&lt;=239),"Alto","Riesgo"))</f>
        <v>Normal</v>
      </c>
      <c r="AQ1795">
        <v>121</v>
      </c>
      <c r="AR1795" t="str">
        <f t="shared" ref="AR1795:AR1858" si="944">IF(AQ1795&lt;100,"Normal",IF(AND(AQ1795&gt;=100,AQ1795&lt;=129),"Casi normal",IF(AND(AQ1795&gt;=130,AQ1795&lt;=159),"Limite alto",IF(AND(AQ1795&gt;=160,AQ1795&lt;=189),"Alto",IF(AQ1795&gt;=190,"Muy alto")))))</f>
        <v>Casi normal</v>
      </c>
      <c r="AS1795">
        <v>70</v>
      </c>
      <c r="AT1795" t="str">
        <f t="shared" ref="AT1795:AT1858" si="945">IF(AS1795&gt;=60,"Normal","Bajo")</f>
        <v>Normal</v>
      </c>
      <c r="AU1795">
        <v>104</v>
      </c>
      <c r="AV1795" t="str">
        <f t="shared" ref="AV1795:AV1858" si="946">IF(AU1795&lt;=150,"Normal","Alto")</f>
        <v>Normal</v>
      </c>
      <c r="AW1795">
        <v>141</v>
      </c>
      <c r="AX1795" t="str">
        <f t="shared" ref="AX1795:AX1858" si="947">IF(AND(AW1795&gt;=135,AW1795&lt;=145),"Normal",IF(AW1795&gt;145,"Alto","Bajo"))</f>
        <v>Normal</v>
      </c>
      <c r="AY1795">
        <v>4.2</v>
      </c>
      <c r="AZ1795" t="str">
        <f t="shared" ref="AZ1795:AZ1858" si="948">IF(AND(AY1795&gt;=3.5,AY1795&lt;=5),"Normal",IF(AY1795&gt;5,"Alto","Bajo"))</f>
        <v>Normal</v>
      </c>
      <c r="BA1795">
        <v>12.3</v>
      </c>
      <c r="BB1795" t="str">
        <f t="shared" si="926"/>
        <v>Normal</v>
      </c>
      <c r="BC1795">
        <v>9.1</v>
      </c>
      <c r="BD1795" t="str">
        <f t="shared" ref="BD1795:BD1858" si="949">IF(AND(BC1795&gt;=8.5,BC1795&lt;=10.5),"Normal",IF(BC1795&gt;10.5,"Alto","Bajo"))</f>
        <v>Normal</v>
      </c>
      <c r="BE1795">
        <v>4.0999999999999996</v>
      </c>
      <c r="BF1795" t="str">
        <f t="shared" ref="BF1795:BF1858" si="950">IF(AND(BE1795&gt;=2.5,BE1795&lt;=4.5),"Normal",IF(BE1795&gt;4.5,"Alto","Bajo"))</f>
        <v>Normal</v>
      </c>
      <c r="BG1795">
        <v>1</v>
      </c>
      <c r="BH1795" t="str">
        <f t="shared" ref="BH1795:BH1858" si="951">IF(BG1795=1,"Toma ECA","No Toma ECA")</f>
        <v>Toma ECA</v>
      </c>
      <c r="BI1795">
        <v>1</v>
      </c>
      <c r="BJ1795" t="str">
        <f t="shared" ref="BJ1795:BJ1858" si="952">IF(BI1795=1,"Toma ARB","No toma ARB")</f>
        <v>Toma ARB</v>
      </c>
      <c r="BK1795">
        <v>1</v>
      </c>
      <c r="BL1795" t="str">
        <f t="shared" ref="BL1795:BL1858" si="953">IF(BK1795=1,"Toma diureticos","No toma diureticos")</f>
        <v>Toma diureticos</v>
      </c>
      <c r="BM1795">
        <v>1</v>
      </c>
      <c r="BN1795" t="str">
        <f t="shared" ref="BN1795:BN1858" si="954">IF(BM1795=1,"Toma estatinas","No toma estatinas")</f>
        <v>Toma estatinas</v>
      </c>
      <c r="BO1795">
        <v>0</v>
      </c>
      <c r="BP1795" t="str">
        <f t="shared" ref="BP1795:BP1858" si="955">IF(BO1795=1,"Enfermedad renal","Sano")</f>
        <v>Sano</v>
      </c>
      <c r="BQ1795">
        <v>1</v>
      </c>
      <c r="BR1795" t="str">
        <f t="shared" ref="BR1795:BR1858" si="956">IF(BQ1795=1,"Enfermedad cardiovascular","Sano")</f>
        <v>Enfermedad cardiovascular</v>
      </c>
    </row>
    <row r="1796" spans="1:70" x14ac:dyDescent="0.25">
      <c r="A1796" t="s">
        <v>1796</v>
      </c>
      <c r="B1796">
        <v>65</v>
      </c>
      <c r="C1796" t="str">
        <f t="shared" si="927"/>
        <v>Adulto Mayor</v>
      </c>
      <c r="D1796" t="s">
        <v>6</v>
      </c>
      <c r="E1796">
        <v>37.1</v>
      </c>
      <c r="F1796" t="str">
        <f t="shared" si="928"/>
        <v>Obesidad II</v>
      </c>
      <c r="G1796">
        <v>1</v>
      </c>
      <c r="H1796" t="str">
        <f t="shared" si="929"/>
        <v>Tiene herencia</v>
      </c>
      <c r="I1796">
        <v>150</v>
      </c>
      <c r="J1796">
        <v>104</v>
      </c>
      <c r="K1796">
        <v>102</v>
      </c>
      <c r="L1796" t="str">
        <f t="shared" si="930"/>
        <v>Taquicardia</v>
      </c>
      <c r="M1796">
        <v>41</v>
      </c>
      <c r="N1796" t="str">
        <f t="shared" si="931"/>
        <v>Intermedia</v>
      </c>
      <c r="O1796">
        <v>2</v>
      </c>
      <c r="P1796" t="str">
        <f t="shared" si="932"/>
        <v>Ligera limitaciones</v>
      </c>
      <c r="Q1796">
        <v>1</v>
      </c>
      <c r="R1796" t="str">
        <f t="shared" si="933"/>
        <v>Tiene cetoacidosis</v>
      </c>
      <c r="S1796">
        <v>0</v>
      </c>
      <c r="T1796" t="str">
        <f t="shared" si="934"/>
        <v>No tiene Insuficiencia</v>
      </c>
      <c r="U1796">
        <v>1</v>
      </c>
      <c r="V1796" t="str">
        <f t="shared" si="935"/>
        <v>Hipertenso</v>
      </c>
      <c r="W1796">
        <v>3.2</v>
      </c>
      <c r="X1796" t="str">
        <f t="shared" si="924"/>
        <v>Alto</v>
      </c>
      <c r="Y1796">
        <v>84</v>
      </c>
      <c r="Z1796" t="str">
        <f t="shared" si="925"/>
        <v>Elevado</v>
      </c>
      <c r="AA1796">
        <v>35</v>
      </c>
      <c r="AB1796" t="str">
        <f t="shared" si="936"/>
        <v>Funcion disminuida moderada</v>
      </c>
      <c r="AC1796">
        <v>1650</v>
      </c>
      <c r="AD1796" t="str">
        <f t="shared" si="937"/>
        <v>Proteinuria</v>
      </c>
      <c r="AE1796">
        <v>1320</v>
      </c>
      <c r="AF1796" t="str">
        <f t="shared" si="938"/>
        <v>Macroalbuminuria</v>
      </c>
      <c r="AG1796">
        <v>736</v>
      </c>
      <c r="AH1796" t="str">
        <f t="shared" si="939"/>
        <v>Poliuria</v>
      </c>
      <c r="AI1796">
        <v>0</v>
      </c>
      <c r="AJ1796" t="str">
        <f t="shared" si="940"/>
        <v>No Diabetico</v>
      </c>
      <c r="AK1796">
        <v>157</v>
      </c>
      <c r="AL1796" t="str">
        <f t="shared" si="941"/>
        <v>Diabetes</v>
      </c>
      <c r="AM1796">
        <v>7.1</v>
      </c>
      <c r="AN1796" t="str">
        <f t="shared" si="942"/>
        <v>Diabetes</v>
      </c>
      <c r="AO1796">
        <v>282</v>
      </c>
      <c r="AP1796" t="str">
        <f t="shared" si="943"/>
        <v>Riesgo</v>
      </c>
      <c r="AQ1796">
        <v>212</v>
      </c>
      <c r="AR1796" t="str">
        <f t="shared" si="944"/>
        <v>Muy alto</v>
      </c>
      <c r="AS1796">
        <v>28</v>
      </c>
      <c r="AT1796" t="str">
        <f t="shared" si="945"/>
        <v>Bajo</v>
      </c>
      <c r="AU1796">
        <v>297</v>
      </c>
      <c r="AV1796" t="str">
        <f t="shared" si="946"/>
        <v>Alto</v>
      </c>
      <c r="AW1796">
        <v>139</v>
      </c>
      <c r="AX1796" t="str">
        <f t="shared" si="947"/>
        <v>Normal</v>
      </c>
      <c r="AY1796">
        <v>5.6</v>
      </c>
      <c r="AZ1796" t="str">
        <f t="shared" si="948"/>
        <v>Alto</v>
      </c>
      <c r="BA1796">
        <v>7.8</v>
      </c>
      <c r="BB1796" t="str">
        <f t="shared" si="926"/>
        <v>Baja</v>
      </c>
      <c r="BC1796">
        <v>8.1999999999999993</v>
      </c>
      <c r="BD1796" t="str">
        <f t="shared" si="949"/>
        <v>Bajo</v>
      </c>
      <c r="BE1796">
        <v>5.8</v>
      </c>
      <c r="BF1796" t="str">
        <f t="shared" si="950"/>
        <v>Alto</v>
      </c>
      <c r="BG1796">
        <v>1</v>
      </c>
      <c r="BH1796" t="str">
        <f t="shared" si="951"/>
        <v>Toma ECA</v>
      </c>
      <c r="BI1796">
        <v>1</v>
      </c>
      <c r="BJ1796" t="str">
        <f t="shared" si="952"/>
        <v>Toma ARB</v>
      </c>
      <c r="BK1796">
        <v>0</v>
      </c>
      <c r="BL1796" t="str">
        <f t="shared" si="953"/>
        <v>No toma diureticos</v>
      </c>
      <c r="BM1796">
        <v>0</v>
      </c>
      <c r="BN1796" t="str">
        <f t="shared" si="954"/>
        <v>No toma estatinas</v>
      </c>
      <c r="BO1796">
        <v>1</v>
      </c>
      <c r="BP1796" t="str">
        <f t="shared" si="955"/>
        <v>Enfermedad renal</v>
      </c>
      <c r="BQ1796">
        <v>1</v>
      </c>
      <c r="BR1796" t="str">
        <f t="shared" si="956"/>
        <v>Enfermedad cardiovascular</v>
      </c>
    </row>
    <row r="1797" spans="1:70" x14ac:dyDescent="0.25">
      <c r="A1797" t="s">
        <v>1797</v>
      </c>
      <c r="B1797">
        <v>72</v>
      </c>
      <c r="C1797" t="str">
        <f t="shared" si="927"/>
        <v>Adulto Mayor</v>
      </c>
      <c r="D1797" t="s">
        <v>6</v>
      </c>
      <c r="E1797">
        <v>30.6</v>
      </c>
      <c r="F1797" t="str">
        <f t="shared" si="928"/>
        <v>Obesidad I</v>
      </c>
      <c r="G1797">
        <v>0</v>
      </c>
      <c r="H1797" t="str">
        <f t="shared" si="929"/>
        <v>No tiene herencia</v>
      </c>
      <c r="I1797">
        <v>177</v>
      </c>
      <c r="J1797">
        <v>96</v>
      </c>
      <c r="K1797">
        <v>80</v>
      </c>
      <c r="L1797" t="str">
        <f t="shared" si="930"/>
        <v>Normal</v>
      </c>
      <c r="M1797">
        <v>26</v>
      </c>
      <c r="N1797" t="str">
        <f t="shared" si="931"/>
        <v>Reducida</v>
      </c>
      <c r="O1797">
        <v>3</v>
      </c>
      <c r="P1797" t="str">
        <f t="shared" si="932"/>
        <v>Limitacion marcada</v>
      </c>
      <c r="Q1797">
        <v>0</v>
      </c>
      <c r="R1797" t="str">
        <f t="shared" si="933"/>
        <v>No tiene cetoacidosis</v>
      </c>
      <c r="S1797">
        <v>1</v>
      </c>
      <c r="T1797" t="str">
        <f t="shared" si="934"/>
        <v>Tiene Insuficiencia</v>
      </c>
      <c r="U1797">
        <v>1</v>
      </c>
      <c r="V1797" t="str">
        <f t="shared" si="935"/>
        <v>Hipertenso</v>
      </c>
      <c r="W1797">
        <v>3.9</v>
      </c>
      <c r="X1797" t="str">
        <f t="shared" si="924"/>
        <v>Alto</v>
      </c>
      <c r="Y1797">
        <v>109</v>
      </c>
      <c r="Z1797" t="str">
        <f t="shared" si="925"/>
        <v>Riesgo</v>
      </c>
      <c r="AA1797">
        <v>24</v>
      </c>
      <c r="AB1797" t="str">
        <f t="shared" si="936"/>
        <v>Dismucion grave</v>
      </c>
      <c r="AC1797">
        <v>565</v>
      </c>
      <c r="AD1797" t="str">
        <f t="shared" si="937"/>
        <v>Proteinuria</v>
      </c>
      <c r="AE1797">
        <v>452</v>
      </c>
      <c r="AF1797" t="str">
        <f t="shared" si="938"/>
        <v>Macroalbuminuria</v>
      </c>
      <c r="AG1797">
        <v>565</v>
      </c>
      <c r="AH1797" t="str">
        <f t="shared" si="939"/>
        <v>Poliuria</v>
      </c>
      <c r="AI1797">
        <v>1</v>
      </c>
      <c r="AJ1797" t="str">
        <f t="shared" si="940"/>
        <v>Diabetico</v>
      </c>
      <c r="AK1797">
        <v>134</v>
      </c>
      <c r="AL1797" t="str">
        <f t="shared" si="941"/>
        <v>Diabetes</v>
      </c>
      <c r="AM1797">
        <v>10.1</v>
      </c>
      <c r="AN1797" t="str">
        <f t="shared" si="942"/>
        <v>Diabetes</v>
      </c>
      <c r="AO1797">
        <v>304</v>
      </c>
      <c r="AP1797" t="str">
        <f t="shared" si="943"/>
        <v>Riesgo</v>
      </c>
      <c r="AQ1797">
        <v>212</v>
      </c>
      <c r="AR1797" t="str">
        <f t="shared" si="944"/>
        <v>Muy alto</v>
      </c>
      <c r="AS1797">
        <v>38</v>
      </c>
      <c r="AT1797" t="str">
        <f t="shared" si="945"/>
        <v>Bajo</v>
      </c>
      <c r="AU1797">
        <v>255</v>
      </c>
      <c r="AV1797" t="str">
        <f t="shared" si="946"/>
        <v>Alto</v>
      </c>
      <c r="AW1797">
        <v>127</v>
      </c>
      <c r="AX1797" t="str">
        <f t="shared" si="947"/>
        <v>Bajo</v>
      </c>
      <c r="AY1797">
        <v>6.8</v>
      </c>
      <c r="AZ1797" t="str">
        <f t="shared" si="948"/>
        <v>Alto</v>
      </c>
      <c r="BA1797">
        <v>7.9</v>
      </c>
      <c r="BB1797" t="str">
        <f t="shared" si="926"/>
        <v>Baja</v>
      </c>
      <c r="BC1797">
        <v>8.5</v>
      </c>
      <c r="BD1797" t="str">
        <f t="shared" si="949"/>
        <v>Normal</v>
      </c>
      <c r="BE1797">
        <v>6.6</v>
      </c>
      <c r="BF1797" t="str">
        <f t="shared" si="950"/>
        <v>Alto</v>
      </c>
      <c r="BG1797">
        <v>1</v>
      </c>
      <c r="BH1797" t="str">
        <f t="shared" si="951"/>
        <v>Toma ECA</v>
      </c>
      <c r="BI1797">
        <v>1</v>
      </c>
      <c r="BJ1797" t="str">
        <f t="shared" si="952"/>
        <v>Toma ARB</v>
      </c>
      <c r="BK1797">
        <v>1</v>
      </c>
      <c r="BL1797" t="str">
        <f t="shared" si="953"/>
        <v>Toma diureticos</v>
      </c>
      <c r="BM1797">
        <v>1</v>
      </c>
      <c r="BN1797" t="str">
        <f t="shared" si="954"/>
        <v>Toma estatinas</v>
      </c>
      <c r="BO1797">
        <v>1</v>
      </c>
      <c r="BP1797" t="str">
        <f t="shared" si="955"/>
        <v>Enfermedad renal</v>
      </c>
      <c r="BQ1797">
        <v>1</v>
      </c>
      <c r="BR1797" t="str">
        <f t="shared" si="956"/>
        <v>Enfermedad cardiovascular</v>
      </c>
    </row>
    <row r="1798" spans="1:70" x14ac:dyDescent="0.25">
      <c r="A1798" t="s">
        <v>1798</v>
      </c>
      <c r="B1798">
        <v>70</v>
      </c>
      <c r="C1798" t="str">
        <f t="shared" si="927"/>
        <v>Adulto Mayor</v>
      </c>
      <c r="D1798" t="s">
        <v>1</v>
      </c>
      <c r="E1798">
        <v>29</v>
      </c>
      <c r="F1798" t="str">
        <f t="shared" si="928"/>
        <v>Sobrepeso</v>
      </c>
      <c r="G1798">
        <v>1</v>
      </c>
      <c r="H1798" t="str">
        <f t="shared" si="929"/>
        <v>Tiene herencia</v>
      </c>
      <c r="I1798">
        <v>117</v>
      </c>
      <c r="J1798">
        <v>85</v>
      </c>
      <c r="K1798">
        <v>90</v>
      </c>
      <c r="L1798" t="str">
        <f t="shared" si="930"/>
        <v>Normal</v>
      </c>
      <c r="M1798">
        <v>52</v>
      </c>
      <c r="N1798" t="str">
        <f t="shared" si="931"/>
        <v>Normal</v>
      </c>
      <c r="O1798">
        <v>2</v>
      </c>
      <c r="P1798" t="str">
        <f t="shared" si="932"/>
        <v>Ligera limitaciones</v>
      </c>
      <c r="Q1798">
        <v>0</v>
      </c>
      <c r="R1798" t="str">
        <f t="shared" si="933"/>
        <v>No tiene cetoacidosis</v>
      </c>
      <c r="S1798">
        <v>0</v>
      </c>
      <c r="T1798" t="str">
        <f t="shared" si="934"/>
        <v>No tiene Insuficiencia</v>
      </c>
      <c r="U1798">
        <v>0</v>
      </c>
      <c r="V1798" t="str">
        <f t="shared" si="935"/>
        <v>Normotenso</v>
      </c>
      <c r="W1798">
        <v>0.8</v>
      </c>
      <c r="X1798" t="str">
        <f t="shared" si="924"/>
        <v>Normal</v>
      </c>
      <c r="Y1798">
        <v>24</v>
      </c>
      <c r="Z1798" t="str">
        <f t="shared" si="925"/>
        <v>Normal</v>
      </c>
      <c r="AA1798">
        <v>118</v>
      </c>
      <c r="AB1798" t="str">
        <f t="shared" si="936"/>
        <v>Normal</v>
      </c>
      <c r="AC1798">
        <v>25</v>
      </c>
      <c r="AD1798" t="str">
        <f t="shared" si="937"/>
        <v>Normal</v>
      </c>
      <c r="AE1798">
        <v>22</v>
      </c>
      <c r="AF1798" t="str">
        <f t="shared" si="938"/>
        <v>Normal</v>
      </c>
      <c r="AG1798">
        <v>1863</v>
      </c>
      <c r="AH1798" t="str">
        <f t="shared" si="939"/>
        <v>Poliuria</v>
      </c>
      <c r="AI1798">
        <v>0</v>
      </c>
      <c r="AJ1798" t="str">
        <f t="shared" si="940"/>
        <v>No Diabetico</v>
      </c>
      <c r="AK1798">
        <v>84</v>
      </c>
      <c r="AL1798" t="str">
        <f t="shared" si="941"/>
        <v>Normal</v>
      </c>
      <c r="AM1798">
        <v>6</v>
      </c>
      <c r="AN1798" t="str">
        <f t="shared" si="942"/>
        <v>Prediabetes</v>
      </c>
      <c r="AO1798">
        <v>174</v>
      </c>
      <c r="AP1798" t="str">
        <f t="shared" si="943"/>
        <v>Normal</v>
      </c>
      <c r="AQ1798">
        <v>80</v>
      </c>
      <c r="AR1798" t="str">
        <f t="shared" si="944"/>
        <v>Normal</v>
      </c>
      <c r="AS1798">
        <v>68</v>
      </c>
      <c r="AT1798" t="str">
        <f t="shared" si="945"/>
        <v>Normal</v>
      </c>
      <c r="AU1798">
        <v>146</v>
      </c>
      <c r="AV1798" t="str">
        <f t="shared" si="946"/>
        <v>Normal</v>
      </c>
      <c r="AW1798">
        <v>139</v>
      </c>
      <c r="AX1798" t="str">
        <f t="shared" si="947"/>
        <v>Normal</v>
      </c>
      <c r="AY1798">
        <v>5</v>
      </c>
      <c r="AZ1798" t="str">
        <f t="shared" si="948"/>
        <v>Normal</v>
      </c>
      <c r="BA1798">
        <v>13.9</v>
      </c>
      <c r="BB1798" t="str">
        <f t="shared" si="926"/>
        <v>Normal</v>
      </c>
      <c r="BC1798">
        <v>8.9</v>
      </c>
      <c r="BD1798" t="str">
        <f t="shared" si="949"/>
        <v>Normal</v>
      </c>
      <c r="BE1798">
        <v>3.5</v>
      </c>
      <c r="BF1798" t="str">
        <f t="shared" si="950"/>
        <v>Normal</v>
      </c>
      <c r="BG1798">
        <v>1</v>
      </c>
      <c r="BH1798" t="str">
        <f t="shared" si="951"/>
        <v>Toma ECA</v>
      </c>
      <c r="BI1798">
        <v>0</v>
      </c>
      <c r="BJ1798" t="str">
        <f t="shared" si="952"/>
        <v>No toma ARB</v>
      </c>
      <c r="BK1798">
        <v>0</v>
      </c>
      <c r="BL1798" t="str">
        <f t="shared" si="953"/>
        <v>No toma diureticos</v>
      </c>
      <c r="BM1798">
        <v>1</v>
      </c>
      <c r="BN1798" t="str">
        <f t="shared" si="954"/>
        <v>Toma estatinas</v>
      </c>
      <c r="BO1798">
        <v>0</v>
      </c>
      <c r="BP1798" t="str">
        <f t="shared" si="955"/>
        <v>Sano</v>
      </c>
      <c r="BQ1798">
        <v>1</v>
      </c>
      <c r="BR1798" t="str">
        <f t="shared" si="956"/>
        <v>Enfermedad cardiovascular</v>
      </c>
    </row>
    <row r="1799" spans="1:70" x14ac:dyDescent="0.25">
      <c r="A1799" t="s">
        <v>1799</v>
      </c>
      <c r="B1799">
        <v>67</v>
      </c>
      <c r="C1799" t="str">
        <f t="shared" si="927"/>
        <v>Adulto Mayor</v>
      </c>
      <c r="D1799" t="s">
        <v>1</v>
      </c>
      <c r="E1799">
        <v>34.9</v>
      </c>
      <c r="F1799" t="str">
        <f t="shared" si="928"/>
        <v>Obesidad I</v>
      </c>
      <c r="G1799">
        <v>1</v>
      </c>
      <c r="H1799" t="str">
        <f t="shared" si="929"/>
        <v>Tiene herencia</v>
      </c>
      <c r="I1799">
        <v>156</v>
      </c>
      <c r="J1799">
        <v>97</v>
      </c>
      <c r="K1799">
        <v>77</v>
      </c>
      <c r="L1799" t="str">
        <f t="shared" si="930"/>
        <v>Normal</v>
      </c>
      <c r="M1799">
        <v>48</v>
      </c>
      <c r="N1799" t="str">
        <f t="shared" si="931"/>
        <v>Intermedia</v>
      </c>
      <c r="O1799">
        <v>4</v>
      </c>
      <c r="P1799" t="str">
        <f t="shared" si="932"/>
        <v>Incapacidad</v>
      </c>
      <c r="Q1799">
        <v>0</v>
      </c>
      <c r="R1799" t="str">
        <f t="shared" si="933"/>
        <v>No tiene cetoacidosis</v>
      </c>
      <c r="S1799">
        <v>1</v>
      </c>
      <c r="T1799" t="str">
        <f t="shared" si="934"/>
        <v>Tiene Insuficiencia</v>
      </c>
      <c r="U1799">
        <v>1</v>
      </c>
      <c r="V1799" t="str">
        <f t="shared" si="935"/>
        <v>Hipertenso</v>
      </c>
      <c r="W1799">
        <v>2.2999999999999998</v>
      </c>
      <c r="X1799" t="str">
        <f t="shared" si="924"/>
        <v>Alto</v>
      </c>
      <c r="Y1799">
        <v>101</v>
      </c>
      <c r="Z1799" t="str">
        <f t="shared" si="925"/>
        <v>Riesgo</v>
      </c>
      <c r="AA1799">
        <v>39</v>
      </c>
      <c r="AB1799" t="str">
        <f t="shared" si="936"/>
        <v>Funcion disminuida moderada</v>
      </c>
      <c r="AC1799">
        <v>1028</v>
      </c>
      <c r="AD1799" t="str">
        <f t="shared" si="937"/>
        <v>Proteinuria</v>
      </c>
      <c r="AE1799">
        <v>719</v>
      </c>
      <c r="AF1799" t="str">
        <f t="shared" si="938"/>
        <v>Macroalbuminuria</v>
      </c>
      <c r="AG1799">
        <v>321</v>
      </c>
      <c r="AH1799" t="str">
        <f t="shared" si="939"/>
        <v>Oliguria</v>
      </c>
      <c r="AI1799">
        <v>1</v>
      </c>
      <c r="AJ1799" t="str">
        <f t="shared" si="940"/>
        <v>Diabetico</v>
      </c>
      <c r="AK1799">
        <v>131</v>
      </c>
      <c r="AL1799" t="str">
        <f t="shared" si="941"/>
        <v>Diabetes</v>
      </c>
      <c r="AM1799">
        <v>9</v>
      </c>
      <c r="AN1799" t="str">
        <f t="shared" si="942"/>
        <v>Diabetes</v>
      </c>
      <c r="AO1799">
        <v>211</v>
      </c>
      <c r="AP1799" t="str">
        <f t="shared" si="943"/>
        <v>Alto</v>
      </c>
      <c r="AQ1799">
        <v>215</v>
      </c>
      <c r="AR1799" t="str">
        <f t="shared" si="944"/>
        <v>Muy alto</v>
      </c>
      <c r="AS1799">
        <v>31</v>
      </c>
      <c r="AT1799" t="str">
        <f t="shared" si="945"/>
        <v>Bajo</v>
      </c>
      <c r="AU1799">
        <v>235</v>
      </c>
      <c r="AV1799" t="str">
        <f t="shared" si="946"/>
        <v>Alto</v>
      </c>
      <c r="AW1799">
        <v>127</v>
      </c>
      <c r="AX1799" t="str">
        <f t="shared" si="947"/>
        <v>Bajo</v>
      </c>
      <c r="AY1799">
        <v>6.4</v>
      </c>
      <c r="AZ1799" t="str">
        <f t="shared" si="948"/>
        <v>Alto</v>
      </c>
      <c r="BA1799">
        <v>7.5</v>
      </c>
      <c r="BB1799" t="str">
        <f t="shared" si="926"/>
        <v>Baja</v>
      </c>
      <c r="BC1799">
        <v>8.4</v>
      </c>
      <c r="BD1799" t="str">
        <f t="shared" si="949"/>
        <v>Bajo</v>
      </c>
      <c r="BE1799">
        <v>6.1</v>
      </c>
      <c r="BF1799" t="str">
        <f t="shared" si="950"/>
        <v>Alto</v>
      </c>
      <c r="BG1799">
        <v>0</v>
      </c>
      <c r="BH1799" t="str">
        <f t="shared" si="951"/>
        <v>No Toma ECA</v>
      </c>
      <c r="BI1799">
        <v>0</v>
      </c>
      <c r="BJ1799" t="str">
        <f t="shared" si="952"/>
        <v>No toma ARB</v>
      </c>
      <c r="BK1799">
        <v>1</v>
      </c>
      <c r="BL1799" t="str">
        <f t="shared" si="953"/>
        <v>Toma diureticos</v>
      </c>
      <c r="BM1799">
        <v>1</v>
      </c>
      <c r="BN1799" t="str">
        <f t="shared" si="954"/>
        <v>Toma estatinas</v>
      </c>
      <c r="BO1799">
        <v>1</v>
      </c>
      <c r="BP1799" t="str">
        <f t="shared" si="955"/>
        <v>Enfermedad renal</v>
      </c>
      <c r="BQ1799">
        <v>1</v>
      </c>
      <c r="BR1799" t="str">
        <f t="shared" si="956"/>
        <v>Enfermedad cardiovascular</v>
      </c>
    </row>
    <row r="1800" spans="1:70" x14ac:dyDescent="0.25">
      <c r="A1800" t="s">
        <v>1800</v>
      </c>
      <c r="B1800">
        <v>56</v>
      </c>
      <c r="C1800" t="str">
        <f t="shared" si="927"/>
        <v>Adulto</v>
      </c>
      <c r="D1800" t="s">
        <v>1</v>
      </c>
      <c r="E1800">
        <v>24.1</v>
      </c>
      <c r="F1800" t="str">
        <f t="shared" si="928"/>
        <v>Peso Normal</v>
      </c>
      <c r="G1800">
        <v>1</v>
      </c>
      <c r="H1800" t="str">
        <f t="shared" si="929"/>
        <v>Tiene herencia</v>
      </c>
      <c r="I1800">
        <v>113</v>
      </c>
      <c r="J1800">
        <v>66</v>
      </c>
      <c r="K1800">
        <v>90</v>
      </c>
      <c r="L1800" t="str">
        <f t="shared" si="930"/>
        <v>Normal</v>
      </c>
      <c r="M1800">
        <v>64</v>
      </c>
      <c r="N1800" t="str">
        <f t="shared" si="931"/>
        <v>Normal</v>
      </c>
      <c r="O1800">
        <v>2</v>
      </c>
      <c r="P1800" t="str">
        <f t="shared" si="932"/>
        <v>Ligera limitaciones</v>
      </c>
      <c r="Q1800">
        <v>0</v>
      </c>
      <c r="R1800" t="str">
        <f t="shared" si="933"/>
        <v>No tiene cetoacidosis</v>
      </c>
      <c r="S1800">
        <v>0</v>
      </c>
      <c r="T1800" t="str">
        <f t="shared" si="934"/>
        <v>No tiene Insuficiencia</v>
      </c>
      <c r="U1800">
        <v>1</v>
      </c>
      <c r="V1800" t="str">
        <f t="shared" si="935"/>
        <v>Hipertenso</v>
      </c>
      <c r="W1800">
        <v>1</v>
      </c>
      <c r="X1800" t="str">
        <f t="shared" si="924"/>
        <v>Normal</v>
      </c>
      <c r="Y1800">
        <v>17</v>
      </c>
      <c r="Z1800" t="str">
        <f t="shared" si="925"/>
        <v>Bajo</v>
      </c>
      <c r="AA1800">
        <v>63</v>
      </c>
      <c r="AB1800" t="str">
        <f t="shared" si="936"/>
        <v>Funcion disminuida</v>
      </c>
      <c r="AC1800">
        <v>30</v>
      </c>
      <c r="AD1800" t="str">
        <f t="shared" si="937"/>
        <v>Microalbuminuria</v>
      </c>
      <c r="AE1800">
        <v>24</v>
      </c>
      <c r="AF1800" t="str">
        <f t="shared" si="938"/>
        <v>Normal</v>
      </c>
      <c r="AG1800">
        <v>2251</v>
      </c>
      <c r="AH1800" t="str">
        <f t="shared" si="939"/>
        <v>Poliuria</v>
      </c>
      <c r="AI1800">
        <v>0</v>
      </c>
      <c r="AJ1800" t="str">
        <f t="shared" si="940"/>
        <v>No Diabetico</v>
      </c>
      <c r="AK1800">
        <v>92</v>
      </c>
      <c r="AL1800" t="str">
        <f t="shared" si="941"/>
        <v>Normal</v>
      </c>
      <c r="AM1800">
        <v>4.9000000000000004</v>
      </c>
      <c r="AN1800" t="str">
        <f t="shared" si="942"/>
        <v>Normal</v>
      </c>
      <c r="AO1800">
        <v>190</v>
      </c>
      <c r="AP1800" t="str">
        <f t="shared" si="943"/>
        <v>Normal</v>
      </c>
      <c r="AQ1800">
        <v>80</v>
      </c>
      <c r="AR1800" t="str">
        <f t="shared" si="944"/>
        <v>Normal</v>
      </c>
      <c r="AS1800">
        <v>40</v>
      </c>
      <c r="AT1800" t="str">
        <f t="shared" si="945"/>
        <v>Bajo</v>
      </c>
      <c r="AU1800">
        <v>88</v>
      </c>
      <c r="AV1800" t="str">
        <f t="shared" si="946"/>
        <v>Normal</v>
      </c>
      <c r="AW1800">
        <v>145</v>
      </c>
      <c r="AX1800" t="str">
        <f t="shared" si="947"/>
        <v>Normal</v>
      </c>
      <c r="AY1800">
        <v>4.0999999999999996</v>
      </c>
      <c r="AZ1800" t="str">
        <f t="shared" si="948"/>
        <v>Normal</v>
      </c>
      <c r="BA1800">
        <v>14.9</v>
      </c>
      <c r="BB1800" t="str">
        <f t="shared" si="926"/>
        <v>Normal</v>
      </c>
      <c r="BC1800">
        <v>9.1999999999999993</v>
      </c>
      <c r="BD1800" t="str">
        <f t="shared" si="949"/>
        <v>Normal</v>
      </c>
      <c r="BE1800">
        <v>3.1</v>
      </c>
      <c r="BF1800" t="str">
        <f t="shared" si="950"/>
        <v>Normal</v>
      </c>
      <c r="BG1800">
        <v>0</v>
      </c>
      <c r="BH1800" t="str">
        <f t="shared" si="951"/>
        <v>No Toma ECA</v>
      </c>
      <c r="BI1800">
        <v>0</v>
      </c>
      <c r="BJ1800" t="str">
        <f t="shared" si="952"/>
        <v>No toma ARB</v>
      </c>
      <c r="BK1800">
        <v>0</v>
      </c>
      <c r="BL1800" t="str">
        <f t="shared" si="953"/>
        <v>No toma diureticos</v>
      </c>
      <c r="BM1800">
        <v>0</v>
      </c>
      <c r="BN1800" t="str">
        <f t="shared" si="954"/>
        <v>No toma estatinas</v>
      </c>
      <c r="BO1800">
        <v>0</v>
      </c>
      <c r="BP1800" t="str">
        <f t="shared" si="955"/>
        <v>Sano</v>
      </c>
      <c r="BQ1800">
        <v>1</v>
      </c>
      <c r="BR1800" t="str">
        <f t="shared" si="956"/>
        <v>Enfermedad cardiovascular</v>
      </c>
    </row>
    <row r="1801" spans="1:70" x14ac:dyDescent="0.25">
      <c r="A1801" t="s">
        <v>1801</v>
      </c>
      <c r="B1801">
        <v>85</v>
      </c>
      <c r="C1801" t="str">
        <f t="shared" si="927"/>
        <v>Adulto Mayor</v>
      </c>
      <c r="D1801" t="s">
        <v>1</v>
      </c>
      <c r="E1801">
        <v>39.1</v>
      </c>
      <c r="F1801" t="str">
        <f t="shared" si="928"/>
        <v>Obesidad II</v>
      </c>
      <c r="G1801">
        <v>1</v>
      </c>
      <c r="H1801" t="str">
        <f t="shared" si="929"/>
        <v>Tiene herencia</v>
      </c>
      <c r="I1801">
        <v>148</v>
      </c>
      <c r="J1801">
        <v>90</v>
      </c>
      <c r="K1801">
        <v>92</v>
      </c>
      <c r="L1801" t="str">
        <f t="shared" si="930"/>
        <v>Normal</v>
      </c>
      <c r="M1801">
        <v>42</v>
      </c>
      <c r="N1801" t="str">
        <f t="shared" si="931"/>
        <v>Intermedia</v>
      </c>
      <c r="O1801">
        <v>3</v>
      </c>
      <c r="P1801" t="str">
        <f t="shared" si="932"/>
        <v>Limitacion marcada</v>
      </c>
      <c r="Q1801">
        <v>1</v>
      </c>
      <c r="R1801" t="str">
        <f t="shared" si="933"/>
        <v>Tiene cetoacidosis</v>
      </c>
      <c r="S1801">
        <v>0</v>
      </c>
      <c r="T1801" t="str">
        <f t="shared" si="934"/>
        <v>No tiene Insuficiencia</v>
      </c>
      <c r="U1801">
        <v>1</v>
      </c>
      <c r="V1801" t="str">
        <f t="shared" si="935"/>
        <v>Hipertenso</v>
      </c>
      <c r="W1801">
        <v>4.3</v>
      </c>
      <c r="X1801" t="str">
        <f t="shared" si="924"/>
        <v>Alto</v>
      </c>
      <c r="Y1801">
        <v>77</v>
      </c>
      <c r="Z1801" t="str">
        <f t="shared" si="925"/>
        <v>Elevado</v>
      </c>
      <c r="AA1801">
        <v>15</v>
      </c>
      <c r="AB1801" t="str">
        <f t="shared" si="936"/>
        <v>Dismucion grave</v>
      </c>
      <c r="AC1801">
        <v>1122</v>
      </c>
      <c r="AD1801" t="str">
        <f t="shared" si="937"/>
        <v>Proteinuria</v>
      </c>
      <c r="AE1801">
        <v>897</v>
      </c>
      <c r="AF1801" t="str">
        <f t="shared" si="938"/>
        <v>Macroalbuminuria</v>
      </c>
      <c r="AG1801">
        <v>609</v>
      </c>
      <c r="AH1801" t="str">
        <f t="shared" si="939"/>
        <v>Poliuria</v>
      </c>
      <c r="AI1801">
        <v>0</v>
      </c>
      <c r="AJ1801" t="str">
        <f t="shared" si="940"/>
        <v>No Diabetico</v>
      </c>
      <c r="AK1801">
        <v>176</v>
      </c>
      <c r="AL1801" t="str">
        <f t="shared" si="941"/>
        <v>Diabetes</v>
      </c>
      <c r="AM1801">
        <v>7.2</v>
      </c>
      <c r="AN1801" t="str">
        <f t="shared" si="942"/>
        <v>Diabetes</v>
      </c>
      <c r="AO1801">
        <v>292</v>
      </c>
      <c r="AP1801" t="str">
        <f t="shared" si="943"/>
        <v>Riesgo</v>
      </c>
      <c r="AQ1801">
        <v>152</v>
      </c>
      <c r="AR1801" t="str">
        <f t="shared" si="944"/>
        <v>Limite alto</v>
      </c>
      <c r="AS1801">
        <v>45</v>
      </c>
      <c r="AT1801" t="str">
        <f t="shared" si="945"/>
        <v>Bajo</v>
      </c>
      <c r="AU1801">
        <v>320</v>
      </c>
      <c r="AV1801" t="str">
        <f t="shared" si="946"/>
        <v>Alto</v>
      </c>
      <c r="AW1801">
        <v>127</v>
      </c>
      <c r="AX1801" t="str">
        <f t="shared" si="947"/>
        <v>Bajo</v>
      </c>
      <c r="AY1801">
        <v>5.2</v>
      </c>
      <c r="AZ1801" t="str">
        <f t="shared" si="948"/>
        <v>Alto</v>
      </c>
      <c r="BA1801">
        <v>9.4</v>
      </c>
      <c r="BB1801" t="str">
        <f t="shared" si="926"/>
        <v>Baja</v>
      </c>
      <c r="BC1801">
        <v>8.8000000000000007</v>
      </c>
      <c r="BD1801" t="str">
        <f t="shared" si="949"/>
        <v>Normal</v>
      </c>
      <c r="BE1801">
        <v>5.8</v>
      </c>
      <c r="BF1801" t="str">
        <f t="shared" si="950"/>
        <v>Alto</v>
      </c>
      <c r="BG1801">
        <v>1</v>
      </c>
      <c r="BH1801" t="str">
        <f t="shared" si="951"/>
        <v>Toma ECA</v>
      </c>
      <c r="BI1801">
        <v>0</v>
      </c>
      <c r="BJ1801" t="str">
        <f t="shared" si="952"/>
        <v>No toma ARB</v>
      </c>
      <c r="BK1801">
        <v>0</v>
      </c>
      <c r="BL1801" t="str">
        <f t="shared" si="953"/>
        <v>No toma diureticos</v>
      </c>
      <c r="BM1801">
        <v>1</v>
      </c>
      <c r="BN1801" t="str">
        <f t="shared" si="954"/>
        <v>Toma estatinas</v>
      </c>
      <c r="BO1801">
        <v>1</v>
      </c>
      <c r="BP1801" t="str">
        <f t="shared" si="955"/>
        <v>Enfermedad renal</v>
      </c>
      <c r="BQ1801">
        <v>0</v>
      </c>
      <c r="BR1801" t="str">
        <f t="shared" si="956"/>
        <v>Sano</v>
      </c>
    </row>
    <row r="1802" spans="1:70" x14ac:dyDescent="0.25">
      <c r="A1802" t="s">
        <v>1802</v>
      </c>
      <c r="B1802">
        <v>70</v>
      </c>
      <c r="C1802" t="str">
        <f t="shared" si="927"/>
        <v>Adulto Mayor</v>
      </c>
      <c r="D1802" t="s">
        <v>6</v>
      </c>
      <c r="E1802">
        <v>35</v>
      </c>
      <c r="F1802" t="str">
        <f t="shared" si="928"/>
        <v>Obesidad II</v>
      </c>
      <c r="G1802">
        <v>1</v>
      </c>
      <c r="H1802" t="str">
        <f t="shared" si="929"/>
        <v>Tiene herencia</v>
      </c>
      <c r="I1802">
        <v>190</v>
      </c>
      <c r="J1802">
        <v>93</v>
      </c>
      <c r="K1802">
        <v>88</v>
      </c>
      <c r="L1802" t="str">
        <f t="shared" si="930"/>
        <v>Normal</v>
      </c>
      <c r="M1802">
        <v>26</v>
      </c>
      <c r="N1802" t="str">
        <f t="shared" si="931"/>
        <v>Reducida</v>
      </c>
      <c r="O1802">
        <v>3</v>
      </c>
      <c r="P1802" t="str">
        <f t="shared" si="932"/>
        <v>Limitacion marcada</v>
      </c>
      <c r="Q1802">
        <v>1</v>
      </c>
      <c r="R1802" t="str">
        <f t="shared" si="933"/>
        <v>Tiene cetoacidosis</v>
      </c>
      <c r="S1802">
        <v>1</v>
      </c>
      <c r="T1802" t="str">
        <f t="shared" si="934"/>
        <v>Tiene Insuficiencia</v>
      </c>
      <c r="U1802">
        <v>1</v>
      </c>
      <c r="V1802" t="str">
        <f t="shared" si="935"/>
        <v>Hipertenso</v>
      </c>
      <c r="W1802">
        <v>3.6</v>
      </c>
      <c r="X1802" t="str">
        <f t="shared" si="924"/>
        <v>Alto</v>
      </c>
      <c r="Y1802">
        <v>80</v>
      </c>
      <c r="Z1802" t="str">
        <f t="shared" si="925"/>
        <v>Elevado</v>
      </c>
      <c r="AA1802">
        <v>30</v>
      </c>
      <c r="AB1802" t="str">
        <f t="shared" si="936"/>
        <v>Funcion disminuida moderada</v>
      </c>
      <c r="AC1802">
        <v>2209</v>
      </c>
      <c r="AD1802" t="str">
        <f t="shared" si="937"/>
        <v>Proteinuria</v>
      </c>
      <c r="AE1802">
        <v>1546</v>
      </c>
      <c r="AF1802" t="str">
        <f t="shared" si="938"/>
        <v>Macroalbuminuria</v>
      </c>
      <c r="AG1802">
        <v>709</v>
      </c>
      <c r="AH1802" t="str">
        <f t="shared" si="939"/>
        <v>Poliuria</v>
      </c>
      <c r="AI1802">
        <v>1</v>
      </c>
      <c r="AJ1802" t="str">
        <f t="shared" si="940"/>
        <v>Diabetico</v>
      </c>
      <c r="AK1802">
        <v>122</v>
      </c>
      <c r="AL1802" t="str">
        <f t="shared" si="941"/>
        <v>Prediabetes</v>
      </c>
      <c r="AM1802">
        <v>10</v>
      </c>
      <c r="AN1802" t="str">
        <f t="shared" si="942"/>
        <v>Diabetes</v>
      </c>
      <c r="AO1802">
        <v>228</v>
      </c>
      <c r="AP1802" t="str">
        <f t="shared" si="943"/>
        <v>Alto</v>
      </c>
      <c r="AQ1802">
        <v>148</v>
      </c>
      <c r="AR1802" t="str">
        <f t="shared" si="944"/>
        <v>Limite alto</v>
      </c>
      <c r="AS1802">
        <v>43</v>
      </c>
      <c r="AT1802" t="str">
        <f t="shared" si="945"/>
        <v>Bajo</v>
      </c>
      <c r="AU1802">
        <v>199</v>
      </c>
      <c r="AV1802" t="str">
        <f t="shared" si="946"/>
        <v>Alto</v>
      </c>
      <c r="AW1802">
        <v>136</v>
      </c>
      <c r="AX1802" t="str">
        <f t="shared" si="947"/>
        <v>Normal</v>
      </c>
      <c r="AY1802">
        <v>6.2</v>
      </c>
      <c r="AZ1802" t="str">
        <f t="shared" si="948"/>
        <v>Alto</v>
      </c>
      <c r="BA1802">
        <v>7.7</v>
      </c>
      <c r="BB1802" t="str">
        <f t="shared" si="926"/>
        <v>Baja</v>
      </c>
      <c r="BC1802">
        <v>8.6</v>
      </c>
      <c r="BD1802" t="str">
        <f t="shared" si="949"/>
        <v>Normal</v>
      </c>
      <c r="BE1802">
        <v>7</v>
      </c>
      <c r="BF1802" t="str">
        <f t="shared" si="950"/>
        <v>Alto</v>
      </c>
      <c r="BG1802">
        <v>0</v>
      </c>
      <c r="BH1802" t="str">
        <f t="shared" si="951"/>
        <v>No Toma ECA</v>
      </c>
      <c r="BI1802">
        <v>1</v>
      </c>
      <c r="BJ1802" t="str">
        <f t="shared" si="952"/>
        <v>Toma ARB</v>
      </c>
      <c r="BK1802">
        <v>0</v>
      </c>
      <c r="BL1802" t="str">
        <f t="shared" si="953"/>
        <v>No toma diureticos</v>
      </c>
      <c r="BM1802">
        <v>1</v>
      </c>
      <c r="BN1802" t="str">
        <f t="shared" si="954"/>
        <v>Toma estatinas</v>
      </c>
      <c r="BO1802">
        <v>1</v>
      </c>
      <c r="BP1802" t="str">
        <f t="shared" si="955"/>
        <v>Enfermedad renal</v>
      </c>
      <c r="BQ1802">
        <v>1</v>
      </c>
      <c r="BR1802" t="str">
        <f t="shared" si="956"/>
        <v>Enfermedad cardiovascular</v>
      </c>
    </row>
    <row r="1803" spans="1:70" x14ac:dyDescent="0.25">
      <c r="A1803" t="s">
        <v>1803</v>
      </c>
      <c r="B1803">
        <v>56</v>
      </c>
      <c r="C1803" t="str">
        <f t="shared" si="927"/>
        <v>Adulto</v>
      </c>
      <c r="D1803" t="s">
        <v>1</v>
      </c>
      <c r="E1803">
        <v>26.8</v>
      </c>
      <c r="F1803" t="str">
        <f t="shared" si="928"/>
        <v>Sobrepeso</v>
      </c>
      <c r="G1803">
        <v>0</v>
      </c>
      <c r="H1803" t="str">
        <f t="shared" si="929"/>
        <v>No tiene herencia</v>
      </c>
      <c r="I1803">
        <v>114</v>
      </c>
      <c r="J1803">
        <v>78</v>
      </c>
      <c r="K1803">
        <v>87</v>
      </c>
      <c r="L1803" t="str">
        <f t="shared" si="930"/>
        <v>Normal</v>
      </c>
      <c r="M1803">
        <v>60</v>
      </c>
      <c r="N1803" t="str">
        <f t="shared" si="931"/>
        <v>Normal</v>
      </c>
      <c r="O1803">
        <v>2</v>
      </c>
      <c r="P1803" t="str">
        <f t="shared" si="932"/>
        <v>Ligera limitaciones</v>
      </c>
      <c r="Q1803">
        <v>0</v>
      </c>
      <c r="R1803" t="str">
        <f t="shared" si="933"/>
        <v>No tiene cetoacidosis</v>
      </c>
      <c r="S1803">
        <v>0</v>
      </c>
      <c r="T1803" t="str">
        <f t="shared" si="934"/>
        <v>No tiene Insuficiencia</v>
      </c>
      <c r="U1803">
        <v>0</v>
      </c>
      <c r="V1803" t="str">
        <f t="shared" si="935"/>
        <v>Normotenso</v>
      </c>
      <c r="W1803">
        <v>0.8</v>
      </c>
      <c r="X1803" t="str">
        <f t="shared" si="924"/>
        <v>Normal</v>
      </c>
      <c r="Y1803">
        <v>27</v>
      </c>
      <c r="Z1803" t="str">
        <f t="shared" si="925"/>
        <v>Normal</v>
      </c>
      <c r="AA1803">
        <v>98</v>
      </c>
      <c r="AB1803" t="str">
        <f t="shared" si="936"/>
        <v>Normal</v>
      </c>
      <c r="AC1803">
        <v>16</v>
      </c>
      <c r="AD1803" t="str">
        <f t="shared" si="937"/>
        <v>Normal</v>
      </c>
      <c r="AE1803">
        <v>12</v>
      </c>
      <c r="AF1803" t="str">
        <f t="shared" si="938"/>
        <v>Normal</v>
      </c>
      <c r="AG1803">
        <v>2077</v>
      </c>
      <c r="AH1803" t="str">
        <f t="shared" si="939"/>
        <v>Poliuria</v>
      </c>
      <c r="AI1803">
        <v>0</v>
      </c>
      <c r="AJ1803" t="str">
        <f t="shared" si="940"/>
        <v>No Diabetico</v>
      </c>
      <c r="AK1803">
        <v>104</v>
      </c>
      <c r="AL1803" t="str">
        <f t="shared" si="941"/>
        <v>Prediabetes</v>
      </c>
      <c r="AM1803">
        <v>5.0999999999999996</v>
      </c>
      <c r="AN1803" t="str">
        <f t="shared" si="942"/>
        <v>Normal</v>
      </c>
      <c r="AO1803">
        <v>212</v>
      </c>
      <c r="AP1803" t="str">
        <f t="shared" si="943"/>
        <v>Alto</v>
      </c>
      <c r="AQ1803">
        <v>85</v>
      </c>
      <c r="AR1803" t="str">
        <f t="shared" si="944"/>
        <v>Normal</v>
      </c>
      <c r="AS1803">
        <v>52</v>
      </c>
      <c r="AT1803" t="str">
        <f t="shared" si="945"/>
        <v>Bajo</v>
      </c>
      <c r="AU1803">
        <v>147</v>
      </c>
      <c r="AV1803" t="str">
        <f t="shared" si="946"/>
        <v>Normal</v>
      </c>
      <c r="AW1803">
        <v>144</v>
      </c>
      <c r="AX1803" t="str">
        <f t="shared" si="947"/>
        <v>Normal</v>
      </c>
      <c r="AY1803">
        <v>4.7</v>
      </c>
      <c r="AZ1803" t="str">
        <f t="shared" si="948"/>
        <v>Normal</v>
      </c>
      <c r="BA1803">
        <v>12.8</v>
      </c>
      <c r="BB1803" t="str">
        <f t="shared" si="926"/>
        <v>Baja</v>
      </c>
      <c r="BC1803">
        <v>9.9</v>
      </c>
      <c r="BD1803" t="str">
        <f t="shared" si="949"/>
        <v>Normal</v>
      </c>
      <c r="BE1803">
        <v>2.9</v>
      </c>
      <c r="BF1803" t="str">
        <f t="shared" si="950"/>
        <v>Normal</v>
      </c>
      <c r="BG1803">
        <v>1</v>
      </c>
      <c r="BH1803" t="str">
        <f t="shared" si="951"/>
        <v>Toma ECA</v>
      </c>
      <c r="BI1803">
        <v>0</v>
      </c>
      <c r="BJ1803" t="str">
        <f t="shared" si="952"/>
        <v>No toma ARB</v>
      </c>
      <c r="BK1803">
        <v>0</v>
      </c>
      <c r="BL1803" t="str">
        <f t="shared" si="953"/>
        <v>No toma diureticos</v>
      </c>
      <c r="BM1803">
        <v>0</v>
      </c>
      <c r="BN1803" t="str">
        <f t="shared" si="954"/>
        <v>No toma estatinas</v>
      </c>
      <c r="BO1803">
        <v>0</v>
      </c>
      <c r="BP1803" t="str">
        <f t="shared" si="955"/>
        <v>Sano</v>
      </c>
      <c r="BQ1803">
        <v>0</v>
      </c>
      <c r="BR1803" t="str">
        <f t="shared" si="956"/>
        <v>Sano</v>
      </c>
    </row>
    <row r="1804" spans="1:70" x14ac:dyDescent="0.25">
      <c r="A1804" t="s">
        <v>1804</v>
      </c>
      <c r="B1804">
        <v>51</v>
      </c>
      <c r="C1804" t="str">
        <f t="shared" si="927"/>
        <v>Adulto</v>
      </c>
      <c r="D1804" t="s">
        <v>1</v>
      </c>
      <c r="E1804">
        <v>27</v>
      </c>
      <c r="F1804" t="str">
        <f t="shared" si="928"/>
        <v>Sobrepeso</v>
      </c>
      <c r="G1804">
        <v>1</v>
      </c>
      <c r="H1804" t="str">
        <f t="shared" si="929"/>
        <v>Tiene herencia</v>
      </c>
      <c r="I1804">
        <v>187</v>
      </c>
      <c r="J1804">
        <v>98</v>
      </c>
      <c r="K1804">
        <v>99</v>
      </c>
      <c r="L1804" t="str">
        <f t="shared" si="930"/>
        <v>Normal</v>
      </c>
      <c r="M1804">
        <v>38</v>
      </c>
      <c r="N1804" t="str">
        <f t="shared" si="931"/>
        <v>Reducida</v>
      </c>
      <c r="O1804">
        <v>3</v>
      </c>
      <c r="P1804" t="str">
        <f t="shared" si="932"/>
        <v>Limitacion marcada</v>
      </c>
      <c r="Q1804">
        <v>0</v>
      </c>
      <c r="R1804" t="str">
        <f t="shared" si="933"/>
        <v>No tiene cetoacidosis</v>
      </c>
      <c r="S1804">
        <v>0</v>
      </c>
      <c r="T1804" t="str">
        <f t="shared" si="934"/>
        <v>No tiene Insuficiencia</v>
      </c>
      <c r="U1804">
        <v>1</v>
      </c>
      <c r="V1804" t="str">
        <f t="shared" si="935"/>
        <v>Hipertenso</v>
      </c>
      <c r="W1804">
        <v>2.7</v>
      </c>
      <c r="X1804" t="str">
        <f t="shared" si="924"/>
        <v>Alto</v>
      </c>
      <c r="Y1804">
        <v>118</v>
      </c>
      <c r="Z1804" t="str">
        <f t="shared" si="925"/>
        <v>Riesgo</v>
      </c>
      <c r="AA1804">
        <v>24</v>
      </c>
      <c r="AB1804" t="str">
        <f t="shared" si="936"/>
        <v>Dismucion grave</v>
      </c>
      <c r="AC1804">
        <v>302</v>
      </c>
      <c r="AD1804" t="str">
        <f t="shared" si="937"/>
        <v>Proteinuria</v>
      </c>
      <c r="AE1804">
        <v>271</v>
      </c>
      <c r="AF1804" t="str">
        <f t="shared" si="938"/>
        <v>Microalbuminuria</v>
      </c>
      <c r="AG1804">
        <v>708</v>
      </c>
      <c r="AH1804" t="str">
        <f t="shared" si="939"/>
        <v>Poliuria</v>
      </c>
      <c r="AI1804">
        <v>0</v>
      </c>
      <c r="AJ1804" t="str">
        <f t="shared" si="940"/>
        <v>No Diabetico</v>
      </c>
      <c r="AK1804">
        <v>169</v>
      </c>
      <c r="AL1804" t="str">
        <f t="shared" si="941"/>
        <v>Diabetes</v>
      </c>
      <c r="AM1804">
        <v>11</v>
      </c>
      <c r="AN1804" t="str">
        <f t="shared" si="942"/>
        <v>Diabetes</v>
      </c>
      <c r="AO1804">
        <v>233</v>
      </c>
      <c r="AP1804" t="str">
        <f t="shared" si="943"/>
        <v>Alto</v>
      </c>
      <c r="AQ1804">
        <v>220</v>
      </c>
      <c r="AR1804" t="str">
        <f t="shared" si="944"/>
        <v>Muy alto</v>
      </c>
      <c r="AS1804">
        <v>33</v>
      </c>
      <c r="AT1804" t="str">
        <f t="shared" si="945"/>
        <v>Bajo</v>
      </c>
      <c r="AU1804">
        <v>206</v>
      </c>
      <c r="AV1804" t="str">
        <f t="shared" si="946"/>
        <v>Alto</v>
      </c>
      <c r="AW1804">
        <v>133</v>
      </c>
      <c r="AX1804" t="str">
        <f t="shared" si="947"/>
        <v>Bajo</v>
      </c>
      <c r="AY1804">
        <v>5.8</v>
      </c>
      <c r="AZ1804" t="str">
        <f t="shared" si="948"/>
        <v>Alto</v>
      </c>
      <c r="BA1804">
        <v>9.5</v>
      </c>
      <c r="BB1804" t="str">
        <f t="shared" si="926"/>
        <v>Baja</v>
      </c>
      <c r="BC1804">
        <v>7.6</v>
      </c>
      <c r="BD1804" t="str">
        <f t="shared" si="949"/>
        <v>Bajo</v>
      </c>
      <c r="BE1804">
        <v>6.8</v>
      </c>
      <c r="BF1804" t="str">
        <f t="shared" si="950"/>
        <v>Alto</v>
      </c>
      <c r="BG1804">
        <v>0</v>
      </c>
      <c r="BH1804" t="str">
        <f t="shared" si="951"/>
        <v>No Toma ECA</v>
      </c>
      <c r="BI1804">
        <v>0</v>
      </c>
      <c r="BJ1804" t="str">
        <f t="shared" si="952"/>
        <v>No toma ARB</v>
      </c>
      <c r="BK1804">
        <v>0</v>
      </c>
      <c r="BL1804" t="str">
        <f t="shared" si="953"/>
        <v>No toma diureticos</v>
      </c>
      <c r="BM1804">
        <v>1</v>
      </c>
      <c r="BN1804" t="str">
        <f t="shared" si="954"/>
        <v>Toma estatinas</v>
      </c>
      <c r="BO1804">
        <v>1</v>
      </c>
      <c r="BP1804" t="str">
        <f t="shared" si="955"/>
        <v>Enfermedad renal</v>
      </c>
      <c r="BQ1804">
        <v>1</v>
      </c>
      <c r="BR1804" t="str">
        <f t="shared" si="956"/>
        <v>Enfermedad cardiovascular</v>
      </c>
    </row>
    <row r="1805" spans="1:70" x14ac:dyDescent="0.25">
      <c r="A1805" t="s">
        <v>1805</v>
      </c>
      <c r="B1805">
        <v>42</v>
      </c>
      <c r="C1805" t="str">
        <f t="shared" si="927"/>
        <v>Adulto</v>
      </c>
      <c r="D1805" t="s">
        <v>6</v>
      </c>
      <c r="E1805">
        <v>18.7</v>
      </c>
      <c r="F1805" t="str">
        <f t="shared" si="928"/>
        <v>Peso Normal</v>
      </c>
      <c r="G1805">
        <v>1</v>
      </c>
      <c r="H1805" t="str">
        <f t="shared" si="929"/>
        <v>Tiene herencia</v>
      </c>
      <c r="I1805">
        <v>120</v>
      </c>
      <c r="J1805">
        <v>80</v>
      </c>
      <c r="K1805">
        <v>77</v>
      </c>
      <c r="L1805" t="str">
        <f t="shared" si="930"/>
        <v>Normal</v>
      </c>
      <c r="M1805">
        <v>52</v>
      </c>
      <c r="N1805" t="str">
        <f t="shared" si="931"/>
        <v>Normal</v>
      </c>
      <c r="O1805">
        <v>2</v>
      </c>
      <c r="P1805" t="str">
        <f t="shared" si="932"/>
        <v>Ligera limitaciones</v>
      </c>
      <c r="Q1805">
        <v>0</v>
      </c>
      <c r="R1805" t="str">
        <f t="shared" si="933"/>
        <v>No tiene cetoacidosis</v>
      </c>
      <c r="S1805">
        <v>0</v>
      </c>
      <c r="T1805" t="str">
        <f t="shared" si="934"/>
        <v>No tiene Insuficiencia</v>
      </c>
      <c r="U1805">
        <v>0</v>
      </c>
      <c r="V1805" t="str">
        <f t="shared" si="935"/>
        <v>Normotenso</v>
      </c>
      <c r="W1805">
        <v>1.2</v>
      </c>
      <c r="X1805" t="str">
        <f t="shared" si="924"/>
        <v>Alto</v>
      </c>
      <c r="Y1805">
        <v>24</v>
      </c>
      <c r="Z1805" t="str">
        <f t="shared" si="925"/>
        <v>Normal</v>
      </c>
      <c r="AA1805">
        <v>112</v>
      </c>
      <c r="AB1805" t="str">
        <f t="shared" si="936"/>
        <v>Normal</v>
      </c>
      <c r="AC1805">
        <v>26</v>
      </c>
      <c r="AD1805" t="str">
        <f t="shared" si="937"/>
        <v>Normal</v>
      </c>
      <c r="AE1805">
        <v>23</v>
      </c>
      <c r="AF1805" t="str">
        <f t="shared" si="938"/>
        <v>Normal</v>
      </c>
      <c r="AG1805">
        <v>1770</v>
      </c>
      <c r="AH1805" t="str">
        <f t="shared" si="939"/>
        <v>Poliuria</v>
      </c>
      <c r="AI1805">
        <v>0</v>
      </c>
      <c r="AJ1805" t="str">
        <f t="shared" si="940"/>
        <v>No Diabetico</v>
      </c>
      <c r="AK1805">
        <v>93</v>
      </c>
      <c r="AL1805" t="str">
        <f t="shared" si="941"/>
        <v>Normal</v>
      </c>
      <c r="AM1805">
        <v>5.0999999999999996</v>
      </c>
      <c r="AN1805" t="str">
        <f t="shared" si="942"/>
        <v>Normal</v>
      </c>
      <c r="AO1805">
        <v>156</v>
      </c>
      <c r="AP1805" t="str">
        <f t="shared" si="943"/>
        <v>Normal</v>
      </c>
      <c r="AQ1805">
        <v>115</v>
      </c>
      <c r="AR1805" t="str">
        <f t="shared" si="944"/>
        <v>Casi normal</v>
      </c>
      <c r="AS1805">
        <v>68</v>
      </c>
      <c r="AT1805" t="str">
        <f t="shared" si="945"/>
        <v>Normal</v>
      </c>
      <c r="AU1805">
        <v>82</v>
      </c>
      <c r="AV1805" t="str">
        <f t="shared" si="946"/>
        <v>Normal</v>
      </c>
      <c r="AW1805">
        <v>138</v>
      </c>
      <c r="AX1805" t="str">
        <f t="shared" si="947"/>
        <v>Normal</v>
      </c>
      <c r="AY1805">
        <v>4.7</v>
      </c>
      <c r="AZ1805" t="str">
        <f t="shared" si="948"/>
        <v>Normal</v>
      </c>
      <c r="BA1805">
        <v>13.5</v>
      </c>
      <c r="BB1805" t="str">
        <f t="shared" si="926"/>
        <v>Normal</v>
      </c>
      <c r="BC1805">
        <v>9.5</v>
      </c>
      <c r="BD1805" t="str">
        <f t="shared" si="949"/>
        <v>Normal</v>
      </c>
      <c r="BE1805">
        <v>4.0999999999999996</v>
      </c>
      <c r="BF1805" t="str">
        <f t="shared" si="950"/>
        <v>Normal</v>
      </c>
      <c r="BG1805">
        <v>0</v>
      </c>
      <c r="BH1805" t="str">
        <f t="shared" si="951"/>
        <v>No Toma ECA</v>
      </c>
      <c r="BI1805">
        <v>1</v>
      </c>
      <c r="BJ1805" t="str">
        <f t="shared" si="952"/>
        <v>Toma ARB</v>
      </c>
      <c r="BK1805">
        <v>0</v>
      </c>
      <c r="BL1805" t="str">
        <f t="shared" si="953"/>
        <v>No toma diureticos</v>
      </c>
      <c r="BM1805">
        <v>0</v>
      </c>
      <c r="BN1805" t="str">
        <f t="shared" si="954"/>
        <v>No toma estatinas</v>
      </c>
      <c r="BO1805">
        <v>0</v>
      </c>
      <c r="BP1805" t="str">
        <f t="shared" si="955"/>
        <v>Sano</v>
      </c>
      <c r="BQ1805">
        <v>0</v>
      </c>
      <c r="BR1805" t="str">
        <f t="shared" si="956"/>
        <v>Sano</v>
      </c>
    </row>
    <row r="1806" spans="1:70" x14ac:dyDescent="0.25">
      <c r="A1806" t="s">
        <v>1806</v>
      </c>
      <c r="B1806">
        <v>33</v>
      </c>
      <c r="C1806" t="str">
        <f t="shared" si="927"/>
        <v>Adulto</v>
      </c>
      <c r="D1806" t="s">
        <v>6</v>
      </c>
      <c r="E1806">
        <v>25.4</v>
      </c>
      <c r="F1806" t="str">
        <f t="shared" si="928"/>
        <v>Sobrepeso</v>
      </c>
      <c r="G1806">
        <v>0</v>
      </c>
      <c r="H1806" t="str">
        <f t="shared" si="929"/>
        <v>No tiene herencia</v>
      </c>
      <c r="I1806">
        <v>114</v>
      </c>
      <c r="J1806">
        <v>69</v>
      </c>
      <c r="K1806">
        <v>82</v>
      </c>
      <c r="L1806" t="str">
        <f t="shared" si="930"/>
        <v>Normal</v>
      </c>
      <c r="M1806">
        <v>50</v>
      </c>
      <c r="N1806" t="str">
        <f t="shared" si="931"/>
        <v>Normal</v>
      </c>
      <c r="O1806">
        <v>1</v>
      </c>
      <c r="P1806" t="str">
        <f t="shared" si="932"/>
        <v>Sin limitaciones</v>
      </c>
      <c r="Q1806">
        <v>0</v>
      </c>
      <c r="R1806" t="str">
        <f t="shared" si="933"/>
        <v>No tiene cetoacidosis</v>
      </c>
      <c r="S1806">
        <v>0</v>
      </c>
      <c r="T1806" t="str">
        <f t="shared" si="934"/>
        <v>No tiene Insuficiencia</v>
      </c>
      <c r="U1806">
        <v>1</v>
      </c>
      <c r="V1806" t="str">
        <f t="shared" si="935"/>
        <v>Hipertenso</v>
      </c>
      <c r="W1806">
        <v>0.7</v>
      </c>
      <c r="X1806" t="str">
        <f t="shared" si="924"/>
        <v>Normal</v>
      </c>
      <c r="Y1806">
        <v>22</v>
      </c>
      <c r="Z1806" t="str">
        <f t="shared" si="925"/>
        <v>Normal</v>
      </c>
      <c r="AA1806">
        <v>113</v>
      </c>
      <c r="AB1806" t="str">
        <f t="shared" si="936"/>
        <v>Normal</v>
      </c>
      <c r="AC1806">
        <v>26</v>
      </c>
      <c r="AD1806" t="str">
        <f t="shared" si="937"/>
        <v>Normal</v>
      </c>
      <c r="AE1806">
        <v>20</v>
      </c>
      <c r="AF1806" t="str">
        <f t="shared" si="938"/>
        <v>Normal</v>
      </c>
      <c r="AG1806">
        <v>1697</v>
      </c>
      <c r="AH1806" t="str">
        <f t="shared" si="939"/>
        <v>Poliuria</v>
      </c>
      <c r="AI1806">
        <v>0</v>
      </c>
      <c r="AJ1806" t="str">
        <f t="shared" si="940"/>
        <v>No Diabetico</v>
      </c>
      <c r="AK1806">
        <v>111</v>
      </c>
      <c r="AL1806" t="str">
        <f t="shared" si="941"/>
        <v>Prediabetes</v>
      </c>
      <c r="AM1806">
        <v>6.1</v>
      </c>
      <c r="AN1806" t="str">
        <f t="shared" si="942"/>
        <v>Prediabetes</v>
      </c>
      <c r="AO1806">
        <v>150</v>
      </c>
      <c r="AP1806" t="str">
        <f t="shared" si="943"/>
        <v>Normal</v>
      </c>
      <c r="AQ1806">
        <v>104</v>
      </c>
      <c r="AR1806" t="str">
        <f t="shared" si="944"/>
        <v>Casi normal</v>
      </c>
      <c r="AS1806">
        <v>59</v>
      </c>
      <c r="AT1806" t="str">
        <f t="shared" si="945"/>
        <v>Bajo</v>
      </c>
      <c r="AU1806">
        <v>96</v>
      </c>
      <c r="AV1806" t="str">
        <f t="shared" si="946"/>
        <v>Normal</v>
      </c>
      <c r="AW1806">
        <v>135</v>
      </c>
      <c r="AX1806" t="str">
        <f t="shared" si="947"/>
        <v>Normal</v>
      </c>
      <c r="AY1806">
        <v>4</v>
      </c>
      <c r="AZ1806" t="str">
        <f t="shared" si="948"/>
        <v>Normal</v>
      </c>
      <c r="BA1806">
        <v>12.2</v>
      </c>
      <c r="BB1806" t="str">
        <f t="shared" si="926"/>
        <v>Normal</v>
      </c>
      <c r="BC1806">
        <v>8.9</v>
      </c>
      <c r="BD1806" t="str">
        <f t="shared" si="949"/>
        <v>Normal</v>
      </c>
      <c r="BE1806">
        <v>3.9</v>
      </c>
      <c r="BF1806" t="str">
        <f t="shared" si="950"/>
        <v>Normal</v>
      </c>
      <c r="BG1806">
        <v>1</v>
      </c>
      <c r="BH1806" t="str">
        <f t="shared" si="951"/>
        <v>Toma ECA</v>
      </c>
      <c r="BI1806">
        <v>1</v>
      </c>
      <c r="BJ1806" t="str">
        <f t="shared" si="952"/>
        <v>Toma ARB</v>
      </c>
      <c r="BK1806">
        <v>1</v>
      </c>
      <c r="BL1806" t="str">
        <f t="shared" si="953"/>
        <v>Toma diureticos</v>
      </c>
      <c r="BM1806">
        <v>0</v>
      </c>
      <c r="BN1806" t="str">
        <f t="shared" si="954"/>
        <v>No toma estatinas</v>
      </c>
      <c r="BO1806">
        <v>0</v>
      </c>
      <c r="BP1806" t="str">
        <f t="shared" si="955"/>
        <v>Sano</v>
      </c>
      <c r="BQ1806">
        <v>0</v>
      </c>
      <c r="BR1806" t="str">
        <f t="shared" si="956"/>
        <v>Sano</v>
      </c>
    </row>
    <row r="1807" spans="1:70" x14ac:dyDescent="0.25">
      <c r="A1807" t="s">
        <v>1807</v>
      </c>
      <c r="B1807">
        <v>63</v>
      </c>
      <c r="C1807" t="str">
        <f t="shared" si="927"/>
        <v>Adulto Mayor</v>
      </c>
      <c r="D1807" t="s">
        <v>6</v>
      </c>
      <c r="E1807">
        <v>32</v>
      </c>
      <c r="F1807" t="str">
        <f t="shared" si="928"/>
        <v>Obesidad I</v>
      </c>
      <c r="G1807">
        <v>1</v>
      </c>
      <c r="H1807" t="str">
        <f t="shared" si="929"/>
        <v>Tiene herencia</v>
      </c>
      <c r="I1807">
        <v>190</v>
      </c>
      <c r="J1807">
        <v>106</v>
      </c>
      <c r="K1807">
        <v>101</v>
      </c>
      <c r="L1807" t="str">
        <f t="shared" si="930"/>
        <v>Taquicardia</v>
      </c>
      <c r="M1807">
        <v>32</v>
      </c>
      <c r="N1807" t="str">
        <f t="shared" si="931"/>
        <v>Reducida</v>
      </c>
      <c r="O1807">
        <v>2</v>
      </c>
      <c r="P1807" t="str">
        <f t="shared" si="932"/>
        <v>Ligera limitaciones</v>
      </c>
      <c r="Q1807">
        <v>1</v>
      </c>
      <c r="R1807" t="str">
        <f t="shared" si="933"/>
        <v>Tiene cetoacidosis</v>
      </c>
      <c r="S1807">
        <v>0</v>
      </c>
      <c r="T1807" t="str">
        <f t="shared" si="934"/>
        <v>No tiene Insuficiencia</v>
      </c>
      <c r="U1807">
        <v>1</v>
      </c>
      <c r="V1807" t="str">
        <f t="shared" si="935"/>
        <v>Hipertenso</v>
      </c>
      <c r="W1807">
        <v>4</v>
      </c>
      <c r="X1807" t="str">
        <f t="shared" si="924"/>
        <v>Alto</v>
      </c>
      <c r="Y1807">
        <v>59</v>
      </c>
      <c r="Z1807" t="str">
        <f t="shared" si="925"/>
        <v>Elevado</v>
      </c>
      <c r="AA1807">
        <v>34</v>
      </c>
      <c r="AB1807" t="str">
        <f t="shared" si="936"/>
        <v>Funcion disminuida moderada</v>
      </c>
      <c r="AC1807">
        <v>2399</v>
      </c>
      <c r="AD1807" t="str">
        <f t="shared" si="937"/>
        <v>Proteinuria</v>
      </c>
      <c r="AE1807">
        <v>2159</v>
      </c>
      <c r="AF1807" t="str">
        <f t="shared" si="938"/>
        <v>Macroalbuminuria</v>
      </c>
      <c r="AG1807">
        <v>744</v>
      </c>
      <c r="AH1807" t="str">
        <f t="shared" si="939"/>
        <v>Poliuria</v>
      </c>
      <c r="AI1807">
        <v>1</v>
      </c>
      <c r="AJ1807" t="str">
        <f t="shared" si="940"/>
        <v>Diabetico</v>
      </c>
      <c r="AK1807">
        <v>131</v>
      </c>
      <c r="AL1807" t="str">
        <f t="shared" si="941"/>
        <v>Diabetes</v>
      </c>
      <c r="AM1807">
        <v>7.8</v>
      </c>
      <c r="AN1807" t="str">
        <f t="shared" si="942"/>
        <v>Diabetes</v>
      </c>
      <c r="AO1807">
        <v>278</v>
      </c>
      <c r="AP1807" t="str">
        <f t="shared" si="943"/>
        <v>Riesgo</v>
      </c>
      <c r="AQ1807">
        <v>154</v>
      </c>
      <c r="AR1807" t="str">
        <f t="shared" si="944"/>
        <v>Limite alto</v>
      </c>
      <c r="AS1807">
        <v>45</v>
      </c>
      <c r="AT1807" t="str">
        <f t="shared" si="945"/>
        <v>Bajo</v>
      </c>
      <c r="AU1807">
        <v>301</v>
      </c>
      <c r="AV1807" t="str">
        <f t="shared" si="946"/>
        <v>Alto</v>
      </c>
      <c r="AW1807">
        <v>127</v>
      </c>
      <c r="AX1807" t="str">
        <f t="shared" si="947"/>
        <v>Bajo</v>
      </c>
      <c r="AY1807">
        <v>5.8</v>
      </c>
      <c r="AZ1807" t="str">
        <f t="shared" si="948"/>
        <v>Alto</v>
      </c>
      <c r="BA1807">
        <v>8.8000000000000007</v>
      </c>
      <c r="BB1807" t="str">
        <f t="shared" si="926"/>
        <v>Baja</v>
      </c>
      <c r="BC1807">
        <v>7.9</v>
      </c>
      <c r="BD1807" t="str">
        <f t="shared" si="949"/>
        <v>Bajo</v>
      </c>
      <c r="BE1807">
        <v>7</v>
      </c>
      <c r="BF1807" t="str">
        <f t="shared" si="950"/>
        <v>Alto</v>
      </c>
      <c r="BG1807">
        <v>1</v>
      </c>
      <c r="BH1807" t="str">
        <f t="shared" si="951"/>
        <v>Toma ECA</v>
      </c>
      <c r="BI1807">
        <v>0</v>
      </c>
      <c r="BJ1807" t="str">
        <f t="shared" si="952"/>
        <v>No toma ARB</v>
      </c>
      <c r="BK1807">
        <v>1</v>
      </c>
      <c r="BL1807" t="str">
        <f t="shared" si="953"/>
        <v>Toma diureticos</v>
      </c>
      <c r="BM1807">
        <v>0</v>
      </c>
      <c r="BN1807" t="str">
        <f t="shared" si="954"/>
        <v>No toma estatinas</v>
      </c>
      <c r="BO1807">
        <v>1</v>
      </c>
      <c r="BP1807" t="str">
        <f t="shared" si="955"/>
        <v>Enfermedad renal</v>
      </c>
      <c r="BQ1807">
        <v>0</v>
      </c>
      <c r="BR1807" t="str">
        <f t="shared" si="956"/>
        <v>Sano</v>
      </c>
    </row>
    <row r="1808" spans="1:70" x14ac:dyDescent="0.25">
      <c r="A1808" t="s">
        <v>1808</v>
      </c>
      <c r="B1808">
        <v>60</v>
      </c>
      <c r="C1808" t="str">
        <f t="shared" si="927"/>
        <v>Adulto Mayor</v>
      </c>
      <c r="D1808" t="s">
        <v>6</v>
      </c>
      <c r="E1808">
        <v>30.6</v>
      </c>
      <c r="F1808" t="str">
        <f t="shared" si="928"/>
        <v>Obesidad I</v>
      </c>
      <c r="G1808">
        <v>0</v>
      </c>
      <c r="H1808" t="str">
        <f t="shared" si="929"/>
        <v>No tiene herencia</v>
      </c>
      <c r="I1808">
        <v>154</v>
      </c>
      <c r="J1808">
        <v>96</v>
      </c>
      <c r="K1808">
        <v>79</v>
      </c>
      <c r="L1808" t="str">
        <f t="shared" si="930"/>
        <v>Normal</v>
      </c>
      <c r="M1808">
        <v>32</v>
      </c>
      <c r="N1808" t="str">
        <f t="shared" si="931"/>
        <v>Reducida</v>
      </c>
      <c r="O1808">
        <v>3</v>
      </c>
      <c r="P1808" t="str">
        <f t="shared" si="932"/>
        <v>Limitacion marcada</v>
      </c>
      <c r="Q1808">
        <v>1</v>
      </c>
      <c r="R1808" t="str">
        <f t="shared" si="933"/>
        <v>Tiene cetoacidosis</v>
      </c>
      <c r="S1808">
        <v>1</v>
      </c>
      <c r="T1808" t="str">
        <f t="shared" si="934"/>
        <v>Tiene Insuficiencia</v>
      </c>
      <c r="U1808">
        <v>1</v>
      </c>
      <c r="V1808" t="str">
        <f t="shared" si="935"/>
        <v>Hipertenso</v>
      </c>
      <c r="W1808">
        <v>4.2</v>
      </c>
      <c r="X1808" t="str">
        <f t="shared" si="924"/>
        <v>Alto</v>
      </c>
      <c r="Y1808">
        <v>66</v>
      </c>
      <c r="Z1808" t="str">
        <f t="shared" si="925"/>
        <v>Elevado</v>
      </c>
      <c r="AA1808">
        <v>46</v>
      </c>
      <c r="AB1808" t="str">
        <f t="shared" si="936"/>
        <v>Funcion disminuida moderada</v>
      </c>
      <c r="AC1808">
        <v>2022</v>
      </c>
      <c r="AD1808" t="str">
        <f t="shared" si="937"/>
        <v>Proteinuria</v>
      </c>
      <c r="AE1808">
        <v>1617</v>
      </c>
      <c r="AF1808" t="str">
        <f t="shared" si="938"/>
        <v>Macroalbuminuria</v>
      </c>
      <c r="AG1808">
        <v>445</v>
      </c>
      <c r="AH1808" t="str">
        <f t="shared" si="939"/>
        <v>Oliguria</v>
      </c>
      <c r="AI1808">
        <v>0</v>
      </c>
      <c r="AJ1808" t="str">
        <f t="shared" si="940"/>
        <v>No Diabetico</v>
      </c>
      <c r="AK1808">
        <v>127</v>
      </c>
      <c r="AL1808" t="str">
        <f t="shared" si="941"/>
        <v>Diabetes</v>
      </c>
      <c r="AM1808">
        <v>8.6999999999999993</v>
      </c>
      <c r="AN1808" t="str">
        <f t="shared" si="942"/>
        <v>Diabetes</v>
      </c>
      <c r="AO1808">
        <v>258</v>
      </c>
      <c r="AP1808" t="str">
        <f t="shared" si="943"/>
        <v>Riesgo</v>
      </c>
      <c r="AQ1808">
        <v>220</v>
      </c>
      <c r="AR1808" t="str">
        <f t="shared" si="944"/>
        <v>Muy alto</v>
      </c>
      <c r="AS1808">
        <v>43</v>
      </c>
      <c r="AT1808" t="str">
        <f t="shared" si="945"/>
        <v>Bajo</v>
      </c>
      <c r="AU1808">
        <v>415</v>
      </c>
      <c r="AV1808" t="str">
        <f t="shared" si="946"/>
        <v>Alto</v>
      </c>
      <c r="AW1808">
        <v>134</v>
      </c>
      <c r="AX1808" t="str">
        <f t="shared" si="947"/>
        <v>Bajo</v>
      </c>
      <c r="AY1808">
        <v>5.0999999999999996</v>
      </c>
      <c r="AZ1808" t="str">
        <f t="shared" si="948"/>
        <v>Alto</v>
      </c>
      <c r="BA1808">
        <v>9.8000000000000007</v>
      </c>
      <c r="BB1808" t="str">
        <f t="shared" si="926"/>
        <v>Baja</v>
      </c>
      <c r="BC1808">
        <v>7.8</v>
      </c>
      <c r="BD1808" t="str">
        <f t="shared" si="949"/>
        <v>Bajo</v>
      </c>
      <c r="BE1808">
        <v>6.6</v>
      </c>
      <c r="BF1808" t="str">
        <f t="shared" si="950"/>
        <v>Alto</v>
      </c>
      <c r="BG1808">
        <v>1</v>
      </c>
      <c r="BH1808" t="str">
        <f t="shared" si="951"/>
        <v>Toma ECA</v>
      </c>
      <c r="BI1808">
        <v>0</v>
      </c>
      <c r="BJ1808" t="str">
        <f t="shared" si="952"/>
        <v>No toma ARB</v>
      </c>
      <c r="BK1808">
        <v>1</v>
      </c>
      <c r="BL1808" t="str">
        <f t="shared" si="953"/>
        <v>Toma diureticos</v>
      </c>
      <c r="BM1808">
        <v>1</v>
      </c>
      <c r="BN1808" t="str">
        <f t="shared" si="954"/>
        <v>Toma estatinas</v>
      </c>
      <c r="BO1808">
        <v>1</v>
      </c>
      <c r="BP1808" t="str">
        <f t="shared" si="955"/>
        <v>Enfermedad renal</v>
      </c>
      <c r="BQ1808">
        <v>0</v>
      </c>
      <c r="BR1808" t="str">
        <f t="shared" si="956"/>
        <v>Sano</v>
      </c>
    </row>
    <row r="1809" spans="1:70" x14ac:dyDescent="0.25">
      <c r="A1809" t="s">
        <v>1809</v>
      </c>
      <c r="B1809">
        <v>49</v>
      </c>
      <c r="C1809" t="str">
        <f t="shared" si="927"/>
        <v>Adulto</v>
      </c>
      <c r="D1809" t="s">
        <v>1</v>
      </c>
      <c r="E1809">
        <v>24</v>
      </c>
      <c r="F1809" t="str">
        <f t="shared" si="928"/>
        <v>Peso Normal</v>
      </c>
      <c r="G1809">
        <v>1</v>
      </c>
      <c r="H1809" t="str">
        <f t="shared" si="929"/>
        <v>Tiene herencia</v>
      </c>
      <c r="I1809">
        <v>105</v>
      </c>
      <c r="J1809">
        <v>72</v>
      </c>
      <c r="K1809">
        <v>80</v>
      </c>
      <c r="L1809" t="str">
        <f t="shared" si="930"/>
        <v>Normal</v>
      </c>
      <c r="M1809">
        <v>52</v>
      </c>
      <c r="N1809" t="str">
        <f t="shared" si="931"/>
        <v>Normal</v>
      </c>
      <c r="O1809">
        <v>1</v>
      </c>
      <c r="P1809" t="str">
        <f t="shared" si="932"/>
        <v>Sin limitaciones</v>
      </c>
      <c r="Q1809">
        <v>0</v>
      </c>
      <c r="R1809" t="str">
        <f t="shared" si="933"/>
        <v>No tiene cetoacidosis</v>
      </c>
      <c r="S1809">
        <v>0</v>
      </c>
      <c r="T1809" t="str">
        <f t="shared" si="934"/>
        <v>No tiene Insuficiencia</v>
      </c>
      <c r="U1809">
        <v>0</v>
      </c>
      <c r="V1809" t="str">
        <f t="shared" si="935"/>
        <v>Normotenso</v>
      </c>
      <c r="W1809">
        <v>0.8</v>
      </c>
      <c r="X1809" t="str">
        <f t="shared" si="924"/>
        <v>Normal</v>
      </c>
      <c r="Y1809">
        <v>21</v>
      </c>
      <c r="Z1809" t="str">
        <f t="shared" si="925"/>
        <v>Normal</v>
      </c>
      <c r="AA1809">
        <v>79</v>
      </c>
      <c r="AB1809" t="str">
        <f t="shared" si="936"/>
        <v>Funcion disminuida</v>
      </c>
      <c r="AC1809">
        <v>10</v>
      </c>
      <c r="AD1809" t="str">
        <f t="shared" si="937"/>
        <v>Normal</v>
      </c>
      <c r="AE1809">
        <v>8</v>
      </c>
      <c r="AF1809" t="str">
        <f t="shared" si="938"/>
        <v>Normal</v>
      </c>
      <c r="AG1809">
        <v>1607</v>
      </c>
      <c r="AH1809" t="str">
        <f t="shared" si="939"/>
        <v>Poliuria</v>
      </c>
      <c r="AI1809">
        <v>1</v>
      </c>
      <c r="AJ1809" t="str">
        <f t="shared" si="940"/>
        <v>Diabetico</v>
      </c>
      <c r="AK1809">
        <v>100</v>
      </c>
      <c r="AL1809" t="str">
        <f t="shared" si="941"/>
        <v>Prediabetes</v>
      </c>
      <c r="AM1809">
        <v>6.3</v>
      </c>
      <c r="AN1809" t="str">
        <f t="shared" si="942"/>
        <v>Prediabetes</v>
      </c>
      <c r="AO1809">
        <v>219</v>
      </c>
      <c r="AP1809" t="str">
        <f t="shared" si="943"/>
        <v>Alto</v>
      </c>
      <c r="AQ1809">
        <v>94</v>
      </c>
      <c r="AR1809" t="str">
        <f t="shared" si="944"/>
        <v>Normal</v>
      </c>
      <c r="AS1809">
        <v>60</v>
      </c>
      <c r="AT1809" t="str">
        <f t="shared" si="945"/>
        <v>Normal</v>
      </c>
      <c r="AU1809">
        <v>164</v>
      </c>
      <c r="AV1809" t="str">
        <f t="shared" si="946"/>
        <v>Alto</v>
      </c>
      <c r="AW1809">
        <v>138</v>
      </c>
      <c r="AX1809" t="str">
        <f t="shared" si="947"/>
        <v>Normal</v>
      </c>
      <c r="AY1809">
        <v>4.2</v>
      </c>
      <c r="AZ1809" t="str">
        <f t="shared" si="948"/>
        <v>Normal</v>
      </c>
      <c r="BA1809">
        <v>12.3</v>
      </c>
      <c r="BB1809" t="str">
        <f t="shared" si="926"/>
        <v>Baja</v>
      </c>
      <c r="BC1809">
        <v>9.8000000000000007</v>
      </c>
      <c r="BD1809" t="str">
        <f t="shared" si="949"/>
        <v>Normal</v>
      </c>
      <c r="BE1809">
        <v>3.2</v>
      </c>
      <c r="BF1809" t="str">
        <f t="shared" si="950"/>
        <v>Normal</v>
      </c>
      <c r="BG1809">
        <v>1</v>
      </c>
      <c r="BH1809" t="str">
        <f t="shared" si="951"/>
        <v>Toma ECA</v>
      </c>
      <c r="BI1809">
        <v>1</v>
      </c>
      <c r="BJ1809" t="str">
        <f t="shared" si="952"/>
        <v>Toma ARB</v>
      </c>
      <c r="BK1809">
        <v>0</v>
      </c>
      <c r="BL1809" t="str">
        <f t="shared" si="953"/>
        <v>No toma diureticos</v>
      </c>
      <c r="BM1809">
        <v>0</v>
      </c>
      <c r="BN1809" t="str">
        <f t="shared" si="954"/>
        <v>No toma estatinas</v>
      </c>
      <c r="BO1809">
        <v>0</v>
      </c>
      <c r="BP1809" t="str">
        <f t="shared" si="955"/>
        <v>Sano</v>
      </c>
      <c r="BQ1809">
        <v>1</v>
      </c>
      <c r="BR1809" t="str">
        <f t="shared" si="956"/>
        <v>Enfermedad cardiovascular</v>
      </c>
    </row>
    <row r="1810" spans="1:70" x14ac:dyDescent="0.25">
      <c r="A1810" t="s">
        <v>1810</v>
      </c>
      <c r="B1810">
        <v>51</v>
      </c>
      <c r="C1810" t="str">
        <f t="shared" si="927"/>
        <v>Adulto</v>
      </c>
      <c r="D1810" t="s">
        <v>6</v>
      </c>
      <c r="E1810">
        <v>22.1</v>
      </c>
      <c r="F1810" t="str">
        <f t="shared" si="928"/>
        <v>Peso Normal</v>
      </c>
      <c r="G1810">
        <v>0</v>
      </c>
      <c r="H1810" t="str">
        <f t="shared" si="929"/>
        <v>No tiene herencia</v>
      </c>
      <c r="I1810">
        <v>105</v>
      </c>
      <c r="J1810">
        <v>78</v>
      </c>
      <c r="K1810">
        <v>79</v>
      </c>
      <c r="L1810" t="str">
        <f t="shared" si="930"/>
        <v>Normal</v>
      </c>
      <c r="M1810">
        <v>54</v>
      </c>
      <c r="N1810" t="str">
        <f t="shared" si="931"/>
        <v>Normal</v>
      </c>
      <c r="O1810">
        <v>2</v>
      </c>
      <c r="P1810" t="str">
        <f t="shared" si="932"/>
        <v>Ligera limitaciones</v>
      </c>
      <c r="Q1810">
        <v>0</v>
      </c>
      <c r="R1810" t="str">
        <f t="shared" si="933"/>
        <v>No tiene cetoacidosis</v>
      </c>
      <c r="S1810">
        <v>0</v>
      </c>
      <c r="T1810" t="str">
        <f t="shared" si="934"/>
        <v>No tiene Insuficiencia</v>
      </c>
      <c r="U1810">
        <v>1</v>
      </c>
      <c r="V1810" t="str">
        <f t="shared" si="935"/>
        <v>Hipertenso</v>
      </c>
      <c r="W1810">
        <v>0.9</v>
      </c>
      <c r="X1810" t="str">
        <f t="shared" si="924"/>
        <v>Normal</v>
      </c>
      <c r="Y1810">
        <v>19</v>
      </c>
      <c r="Z1810" t="str">
        <f t="shared" si="925"/>
        <v>Normal</v>
      </c>
      <c r="AA1810">
        <v>64</v>
      </c>
      <c r="AB1810" t="str">
        <f t="shared" si="936"/>
        <v>Funcion disminuida</v>
      </c>
      <c r="AC1810">
        <v>23</v>
      </c>
      <c r="AD1810" t="str">
        <f t="shared" si="937"/>
        <v>Normal</v>
      </c>
      <c r="AE1810">
        <v>16</v>
      </c>
      <c r="AF1810" t="str">
        <f t="shared" si="938"/>
        <v>Normal</v>
      </c>
      <c r="AG1810">
        <v>2100</v>
      </c>
      <c r="AH1810" t="str">
        <f t="shared" si="939"/>
        <v>Poliuria</v>
      </c>
      <c r="AI1810">
        <v>0</v>
      </c>
      <c r="AJ1810" t="str">
        <f t="shared" si="940"/>
        <v>No Diabetico</v>
      </c>
      <c r="AK1810">
        <v>125</v>
      </c>
      <c r="AL1810" t="str">
        <f t="shared" si="941"/>
        <v>Prediabetes</v>
      </c>
      <c r="AM1810">
        <v>5.5</v>
      </c>
      <c r="AN1810" t="str">
        <f t="shared" si="942"/>
        <v>Normal</v>
      </c>
      <c r="AO1810">
        <v>186</v>
      </c>
      <c r="AP1810" t="str">
        <f t="shared" si="943"/>
        <v>Normal</v>
      </c>
      <c r="AQ1810">
        <v>102</v>
      </c>
      <c r="AR1810" t="str">
        <f t="shared" si="944"/>
        <v>Casi normal</v>
      </c>
      <c r="AS1810">
        <v>67</v>
      </c>
      <c r="AT1810" t="str">
        <f t="shared" si="945"/>
        <v>Normal</v>
      </c>
      <c r="AU1810">
        <v>105</v>
      </c>
      <c r="AV1810" t="str">
        <f t="shared" si="946"/>
        <v>Normal</v>
      </c>
      <c r="AW1810">
        <v>142</v>
      </c>
      <c r="AX1810" t="str">
        <f t="shared" si="947"/>
        <v>Normal</v>
      </c>
      <c r="AY1810">
        <v>4.2</v>
      </c>
      <c r="AZ1810" t="str">
        <f t="shared" si="948"/>
        <v>Normal</v>
      </c>
      <c r="BA1810">
        <v>15.8</v>
      </c>
      <c r="BB1810" t="str">
        <f t="shared" si="926"/>
        <v>Alta</v>
      </c>
      <c r="BC1810">
        <v>9.6</v>
      </c>
      <c r="BD1810" t="str">
        <f t="shared" si="949"/>
        <v>Normal</v>
      </c>
      <c r="BE1810">
        <v>2.7</v>
      </c>
      <c r="BF1810" t="str">
        <f t="shared" si="950"/>
        <v>Normal</v>
      </c>
      <c r="BG1810">
        <v>0</v>
      </c>
      <c r="BH1810" t="str">
        <f t="shared" si="951"/>
        <v>No Toma ECA</v>
      </c>
      <c r="BI1810">
        <v>1</v>
      </c>
      <c r="BJ1810" t="str">
        <f t="shared" si="952"/>
        <v>Toma ARB</v>
      </c>
      <c r="BK1810">
        <v>0</v>
      </c>
      <c r="BL1810" t="str">
        <f t="shared" si="953"/>
        <v>No toma diureticos</v>
      </c>
      <c r="BM1810">
        <v>1</v>
      </c>
      <c r="BN1810" t="str">
        <f t="shared" si="954"/>
        <v>Toma estatinas</v>
      </c>
      <c r="BO1810">
        <v>0</v>
      </c>
      <c r="BP1810" t="str">
        <f t="shared" si="955"/>
        <v>Sano</v>
      </c>
      <c r="BQ1810">
        <v>0</v>
      </c>
      <c r="BR1810" t="str">
        <f t="shared" si="956"/>
        <v>Sano</v>
      </c>
    </row>
    <row r="1811" spans="1:70" x14ac:dyDescent="0.25">
      <c r="A1811" t="s">
        <v>1811</v>
      </c>
      <c r="B1811">
        <v>73</v>
      </c>
      <c r="C1811" t="str">
        <f t="shared" si="927"/>
        <v>Adulto Mayor</v>
      </c>
      <c r="D1811" t="s">
        <v>6</v>
      </c>
      <c r="E1811">
        <v>25.4</v>
      </c>
      <c r="F1811" t="str">
        <f t="shared" si="928"/>
        <v>Sobrepeso</v>
      </c>
      <c r="G1811">
        <v>0</v>
      </c>
      <c r="H1811" t="str">
        <f t="shared" si="929"/>
        <v>No tiene herencia</v>
      </c>
      <c r="I1811">
        <v>177</v>
      </c>
      <c r="J1811">
        <v>92</v>
      </c>
      <c r="K1811">
        <v>82</v>
      </c>
      <c r="L1811" t="str">
        <f t="shared" si="930"/>
        <v>Normal</v>
      </c>
      <c r="M1811">
        <v>26</v>
      </c>
      <c r="N1811" t="str">
        <f t="shared" si="931"/>
        <v>Reducida</v>
      </c>
      <c r="O1811">
        <v>2</v>
      </c>
      <c r="P1811" t="str">
        <f t="shared" si="932"/>
        <v>Ligera limitaciones</v>
      </c>
      <c r="Q1811">
        <v>0</v>
      </c>
      <c r="R1811" t="str">
        <f t="shared" si="933"/>
        <v>No tiene cetoacidosis</v>
      </c>
      <c r="S1811">
        <v>1</v>
      </c>
      <c r="T1811" t="str">
        <f t="shared" si="934"/>
        <v>Tiene Insuficiencia</v>
      </c>
      <c r="U1811">
        <v>1</v>
      </c>
      <c r="V1811" t="str">
        <f t="shared" si="935"/>
        <v>Hipertenso</v>
      </c>
      <c r="W1811">
        <v>4.9000000000000004</v>
      </c>
      <c r="X1811" t="str">
        <f t="shared" si="924"/>
        <v>Alto</v>
      </c>
      <c r="Y1811">
        <v>88</v>
      </c>
      <c r="Z1811" t="str">
        <f t="shared" si="925"/>
        <v>Elevado</v>
      </c>
      <c r="AA1811">
        <v>24</v>
      </c>
      <c r="AB1811" t="str">
        <f t="shared" si="936"/>
        <v>Dismucion grave</v>
      </c>
      <c r="AC1811">
        <v>1949</v>
      </c>
      <c r="AD1811" t="str">
        <f t="shared" si="937"/>
        <v>Proteinuria</v>
      </c>
      <c r="AE1811">
        <v>1559</v>
      </c>
      <c r="AF1811" t="str">
        <f t="shared" si="938"/>
        <v>Macroalbuminuria</v>
      </c>
      <c r="AG1811">
        <v>660</v>
      </c>
      <c r="AH1811" t="str">
        <f t="shared" si="939"/>
        <v>Poliuria</v>
      </c>
      <c r="AI1811">
        <v>1</v>
      </c>
      <c r="AJ1811" t="str">
        <f t="shared" si="940"/>
        <v>Diabetico</v>
      </c>
      <c r="AK1811">
        <v>151</v>
      </c>
      <c r="AL1811" t="str">
        <f t="shared" si="941"/>
        <v>Diabetes</v>
      </c>
      <c r="AM1811">
        <v>9.1</v>
      </c>
      <c r="AN1811" t="str">
        <f t="shared" si="942"/>
        <v>Diabetes</v>
      </c>
      <c r="AO1811">
        <v>216</v>
      </c>
      <c r="AP1811" t="str">
        <f t="shared" si="943"/>
        <v>Alto</v>
      </c>
      <c r="AQ1811">
        <v>141</v>
      </c>
      <c r="AR1811" t="str">
        <f t="shared" si="944"/>
        <v>Limite alto</v>
      </c>
      <c r="AS1811">
        <v>38</v>
      </c>
      <c r="AT1811" t="str">
        <f t="shared" si="945"/>
        <v>Bajo</v>
      </c>
      <c r="AU1811">
        <v>379</v>
      </c>
      <c r="AV1811" t="str">
        <f t="shared" si="946"/>
        <v>Alto</v>
      </c>
      <c r="AW1811">
        <v>133</v>
      </c>
      <c r="AX1811" t="str">
        <f t="shared" si="947"/>
        <v>Bajo</v>
      </c>
      <c r="AY1811">
        <v>6.3</v>
      </c>
      <c r="AZ1811" t="str">
        <f t="shared" si="948"/>
        <v>Alto</v>
      </c>
      <c r="BA1811">
        <v>8</v>
      </c>
      <c r="BB1811" t="str">
        <f t="shared" si="926"/>
        <v>Baja</v>
      </c>
      <c r="BC1811">
        <v>8.8000000000000007</v>
      </c>
      <c r="BD1811" t="str">
        <f t="shared" si="949"/>
        <v>Normal</v>
      </c>
      <c r="BE1811">
        <v>6</v>
      </c>
      <c r="BF1811" t="str">
        <f t="shared" si="950"/>
        <v>Alto</v>
      </c>
      <c r="BG1811">
        <v>1</v>
      </c>
      <c r="BH1811" t="str">
        <f t="shared" si="951"/>
        <v>Toma ECA</v>
      </c>
      <c r="BI1811">
        <v>1</v>
      </c>
      <c r="BJ1811" t="str">
        <f t="shared" si="952"/>
        <v>Toma ARB</v>
      </c>
      <c r="BK1811">
        <v>0</v>
      </c>
      <c r="BL1811" t="str">
        <f t="shared" si="953"/>
        <v>No toma diureticos</v>
      </c>
      <c r="BM1811">
        <v>1</v>
      </c>
      <c r="BN1811" t="str">
        <f t="shared" si="954"/>
        <v>Toma estatinas</v>
      </c>
      <c r="BO1811">
        <v>1</v>
      </c>
      <c r="BP1811" t="str">
        <f t="shared" si="955"/>
        <v>Enfermedad renal</v>
      </c>
      <c r="BQ1811">
        <v>0</v>
      </c>
      <c r="BR1811" t="str">
        <f t="shared" si="956"/>
        <v>Sano</v>
      </c>
    </row>
    <row r="1812" spans="1:70" x14ac:dyDescent="0.25">
      <c r="A1812" t="s">
        <v>1812</v>
      </c>
      <c r="B1812">
        <v>39</v>
      </c>
      <c r="C1812" t="str">
        <f t="shared" si="927"/>
        <v>Adulto</v>
      </c>
      <c r="D1812" t="s">
        <v>6</v>
      </c>
      <c r="E1812">
        <v>22.2</v>
      </c>
      <c r="F1812" t="str">
        <f t="shared" si="928"/>
        <v>Peso Normal</v>
      </c>
      <c r="G1812">
        <v>0</v>
      </c>
      <c r="H1812" t="str">
        <f t="shared" si="929"/>
        <v>No tiene herencia</v>
      </c>
      <c r="I1812">
        <v>120</v>
      </c>
      <c r="J1812">
        <v>73</v>
      </c>
      <c r="K1812">
        <v>88</v>
      </c>
      <c r="L1812" t="str">
        <f t="shared" si="930"/>
        <v>Normal</v>
      </c>
      <c r="M1812">
        <v>62</v>
      </c>
      <c r="N1812" t="str">
        <f t="shared" si="931"/>
        <v>Normal</v>
      </c>
      <c r="O1812">
        <v>2</v>
      </c>
      <c r="P1812" t="str">
        <f t="shared" si="932"/>
        <v>Ligera limitaciones</v>
      </c>
      <c r="Q1812">
        <v>0</v>
      </c>
      <c r="R1812" t="str">
        <f t="shared" si="933"/>
        <v>No tiene cetoacidosis</v>
      </c>
      <c r="S1812">
        <v>0</v>
      </c>
      <c r="T1812" t="str">
        <f t="shared" si="934"/>
        <v>No tiene Insuficiencia</v>
      </c>
      <c r="U1812">
        <v>0</v>
      </c>
      <c r="V1812" t="str">
        <f t="shared" si="935"/>
        <v>Normotenso</v>
      </c>
      <c r="W1812">
        <v>1.1000000000000001</v>
      </c>
      <c r="X1812" t="str">
        <f t="shared" si="924"/>
        <v>Alto</v>
      </c>
      <c r="Y1812">
        <v>23</v>
      </c>
      <c r="Z1812" t="str">
        <f t="shared" si="925"/>
        <v>Normal</v>
      </c>
      <c r="AA1812">
        <v>104</v>
      </c>
      <c r="AB1812" t="str">
        <f t="shared" si="936"/>
        <v>Normal</v>
      </c>
      <c r="AC1812">
        <v>8</v>
      </c>
      <c r="AD1812" t="str">
        <f t="shared" si="937"/>
        <v>Normal</v>
      </c>
      <c r="AE1812">
        <v>6</v>
      </c>
      <c r="AF1812" t="str">
        <f t="shared" si="938"/>
        <v>Normal</v>
      </c>
      <c r="AG1812">
        <v>2281</v>
      </c>
      <c r="AH1812" t="str">
        <f t="shared" si="939"/>
        <v>Poliuria</v>
      </c>
      <c r="AI1812">
        <v>0</v>
      </c>
      <c r="AJ1812" t="str">
        <f t="shared" si="940"/>
        <v>No Diabetico</v>
      </c>
      <c r="AK1812">
        <v>113</v>
      </c>
      <c r="AL1812" t="str">
        <f t="shared" si="941"/>
        <v>Prediabetes</v>
      </c>
      <c r="AM1812">
        <v>5.7</v>
      </c>
      <c r="AN1812" t="str">
        <f t="shared" si="942"/>
        <v>Prediabetes</v>
      </c>
      <c r="AO1812">
        <v>168</v>
      </c>
      <c r="AP1812" t="str">
        <f t="shared" si="943"/>
        <v>Normal</v>
      </c>
      <c r="AQ1812">
        <v>112</v>
      </c>
      <c r="AR1812" t="str">
        <f t="shared" si="944"/>
        <v>Casi normal</v>
      </c>
      <c r="AS1812">
        <v>67</v>
      </c>
      <c r="AT1812" t="str">
        <f t="shared" si="945"/>
        <v>Normal</v>
      </c>
      <c r="AU1812">
        <v>128</v>
      </c>
      <c r="AV1812" t="str">
        <f t="shared" si="946"/>
        <v>Normal</v>
      </c>
      <c r="AW1812">
        <v>137</v>
      </c>
      <c r="AX1812" t="str">
        <f t="shared" si="947"/>
        <v>Normal</v>
      </c>
      <c r="AY1812">
        <v>4.5999999999999996</v>
      </c>
      <c r="AZ1812" t="str">
        <f t="shared" si="948"/>
        <v>Normal</v>
      </c>
      <c r="BA1812">
        <v>14.3</v>
      </c>
      <c r="BB1812" t="str">
        <f t="shared" si="926"/>
        <v>Normal</v>
      </c>
      <c r="BC1812">
        <v>8.6</v>
      </c>
      <c r="BD1812" t="str">
        <f t="shared" si="949"/>
        <v>Normal</v>
      </c>
      <c r="BE1812">
        <v>4.3</v>
      </c>
      <c r="BF1812" t="str">
        <f t="shared" si="950"/>
        <v>Normal</v>
      </c>
      <c r="BG1812">
        <v>0</v>
      </c>
      <c r="BH1812" t="str">
        <f t="shared" si="951"/>
        <v>No Toma ECA</v>
      </c>
      <c r="BI1812">
        <v>0</v>
      </c>
      <c r="BJ1812" t="str">
        <f t="shared" si="952"/>
        <v>No toma ARB</v>
      </c>
      <c r="BK1812">
        <v>0</v>
      </c>
      <c r="BL1812" t="str">
        <f t="shared" si="953"/>
        <v>No toma diureticos</v>
      </c>
      <c r="BM1812">
        <v>0</v>
      </c>
      <c r="BN1812" t="str">
        <f t="shared" si="954"/>
        <v>No toma estatinas</v>
      </c>
      <c r="BO1812">
        <v>0</v>
      </c>
      <c r="BP1812" t="str">
        <f t="shared" si="955"/>
        <v>Sano</v>
      </c>
      <c r="BQ1812">
        <v>1</v>
      </c>
      <c r="BR1812" t="str">
        <f t="shared" si="956"/>
        <v>Enfermedad cardiovascular</v>
      </c>
    </row>
    <row r="1813" spans="1:70" x14ac:dyDescent="0.25">
      <c r="A1813" t="s">
        <v>1813</v>
      </c>
      <c r="B1813">
        <v>85</v>
      </c>
      <c r="C1813" t="str">
        <f t="shared" si="927"/>
        <v>Adulto Mayor</v>
      </c>
      <c r="D1813" t="s">
        <v>6</v>
      </c>
      <c r="E1813">
        <v>29.3</v>
      </c>
      <c r="F1813" t="str">
        <f t="shared" si="928"/>
        <v>Sobrepeso</v>
      </c>
      <c r="G1813">
        <v>0</v>
      </c>
      <c r="H1813" t="str">
        <f t="shared" si="929"/>
        <v>No tiene herencia</v>
      </c>
      <c r="I1813">
        <v>181</v>
      </c>
      <c r="J1813">
        <v>99</v>
      </c>
      <c r="K1813">
        <v>81</v>
      </c>
      <c r="L1813" t="str">
        <f t="shared" si="930"/>
        <v>Normal</v>
      </c>
      <c r="M1813">
        <v>44</v>
      </c>
      <c r="N1813" t="str">
        <f t="shared" si="931"/>
        <v>Intermedia</v>
      </c>
      <c r="O1813">
        <v>3</v>
      </c>
      <c r="P1813" t="str">
        <f t="shared" si="932"/>
        <v>Limitacion marcada</v>
      </c>
      <c r="Q1813">
        <v>0</v>
      </c>
      <c r="R1813" t="str">
        <f t="shared" si="933"/>
        <v>No tiene cetoacidosis</v>
      </c>
      <c r="S1813">
        <v>1</v>
      </c>
      <c r="T1813" t="str">
        <f t="shared" si="934"/>
        <v>Tiene Insuficiencia</v>
      </c>
      <c r="U1813">
        <v>1</v>
      </c>
      <c r="V1813" t="str">
        <f t="shared" si="935"/>
        <v>Hipertenso</v>
      </c>
      <c r="W1813">
        <v>2.9</v>
      </c>
      <c r="X1813" t="str">
        <f t="shared" si="924"/>
        <v>Alto</v>
      </c>
      <c r="Y1813">
        <v>68</v>
      </c>
      <c r="Z1813" t="str">
        <f t="shared" si="925"/>
        <v>Elevado</v>
      </c>
      <c r="AA1813">
        <v>14</v>
      </c>
      <c r="AB1813" t="str">
        <f t="shared" si="936"/>
        <v>Fallo renal</v>
      </c>
      <c r="AC1813">
        <v>1572</v>
      </c>
      <c r="AD1813" t="str">
        <f t="shared" si="937"/>
        <v>Proteinuria</v>
      </c>
      <c r="AE1813">
        <v>1414</v>
      </c>
      <c r="AF1813" t="str">
        <f t="shared" si="938"/>
        <v>Macroalbuminuria</v>
      </c>
      <c r="AG1813">
        <v>384</v>
      </c>
      <c r="AH1813" t="str">
        <f t="shared" si="939"/>
        <v>Oliguria</v>
      </c>
      <c r="AI1813">
        <v>1</v>
      </c>
      <c r="AJ1813" t="str">
        <f t="shared" si="940"/>
        <v>Diabetico</v>
      </c>
      <c r="AK1813">
        <v>156</v>
      </c>
      <c r="AL1813" t="str">
        <f t="shared" si="941"/>
        <v>Diabetes</v>
      </c>
      <c r="AM1813">
        <v>9.5</v>
      </c>
      <c r="AN1813" t="str">
        <f t="shared" si="942"/>
        <v>Diabetes</v>
      </c>
      <c r="AO1813">
        <v>217</v>
      </c>
      <c r="AP1813" t="str">
        <f t="shared" si="943"/>
        <v>Alto</v>
      </c>
      <c r="AQ1813">
        <v>133</v>
      </c>
      <c r="AR1813" t="str">
        <f t="shared" si="944"/>
        <v>Limite alto</v>
      </c>
      <c r="AS1813">
        <v>35</v>
      </c>
      <c r="AT1813" t="str">
        <f t="shared" si="945"/>
        <v>Bajo</v>
      </c>
      <c r="AU1813">
        <v>434</v>
      </c>
      <c r="AV1813" t="str">
        <f t="shared" si="946"/>
        <v>Alto</v>
      </c>
      <c r="AW1813">
        <v>129</v>
      </c>
      <c r="AX1813" t="str">
        <f t="shared" si="947"/>
        <v>Bajo</v>
      </c>
      <c r="AY1813">
        <v>6.9</v>
      </c>
      <c r="AZ1813" t="str">
        <f t="shared" si="948"/>
        <v>Alto</v>
      </c>
      <c r="BA1813">
        <v>10.3</v>
      </c>
      <c r="BB1813" t="str">
        <f t="shared" si="926"/>
        <v>Baja</v>
      </c>
      <c r="BC1813">
        <v>8</v>
      </c>
      <c r="BD1813" t="str">
        <f t="shared" si="949"/>
        <v>Bajo</v>
      </c>
      <c r="BE1813">
        <v>4.5999999999999996</v>
      </c>
      <c r="BF1813" t="str">
        <f t="shared" si="950"/>
        <v>Alto</v>
      </c>
      <c r="BG1813">
        <v>1</v>
      </c>
      <c r="BH1813" t="str">
        <f t="shared" si="951"/>
        <v>Toma ECA</v>
      </c>
      <c r="BI1813">
        <v>0</v>
      </c>
      <c r="BJ1813" t="str">
        <f t="shared" si="952"/>
        <v>No toma ARB</v>
      </c>
      <c r="BK1813">
        <v>0</v>
      </c>
      <c r="BL1813" t="str">
        <f t="shared" si="953"/>
        <v>No toma diureticos</v>
      </c>
      <c r="BM1813">
        <v>1</v>
      </c>
      <c r="BN1813" t="str">
        <f t="shared" si="954"/>
        <v>Toma estatinas</v>
      </c>
      <c r="BO1813">
        <v>1</v>
      </c>
      <c r="BP1813" t="str">
        <f t="shared" si="955"/>
        <v>Enfermedad renal</v>
      </c>
      <c r="BQ1813">
        <v>1</v>
      </c>
      <c r="BR1813" t="str">
        <f t="shared" si="956"/>
        <v>Enfermedad cardiovascular</v>
      </c>
    </row>
    <row r="1814" spans="1:70" x14ac:dyDescent="0.25">
      <c r="A1814" t="s">
        <v>1814</v>
      </c>
      <c r="B1814">
        <v>34</v>
      </c>
      <c r="C1814" t="str">
        <f t="shared" si="927"/>
        <v>Adulto</v>
      </c>
      <c r="D1814" t="s">
        <v>6</v>
      </c>
      <c r="E1814">
        <v>19</v>
      </c>
      <c r="F1814" t="str">
        <f t="shared" si="928"/>
        <v>Peso Normal</v>
      </c>
      <c r="G1814">
        <v>0</v>
      </c>
      <c r="H1814" t="str">
        <f t="shared" si="929"/>
        <v>No tiene herencia</v>
      </c>
      <c r="I1814">
        <v>104</v>
      </c>
      <c r="J1814">
        <v>78</v>
      </c>
      <c r="K1814">
        <v>63</v>
      </c>
      <c r="L1814" t="str">
        <f t="shared" si="930"/>
        <v>Normal</v>
      </c>
      <c r="M1814">
        <v>55</v>
      </c>
      <c r="N1814" t="str">
        <f t="shared" si="931"/>
        <v>Normal</v>
      </c>
      <c r="O1814">
        <v>1</v>
      </c>
      <c r="P1814" t="str">
        <f t="shared" si="932"/>
        <v>Sin limitaciones</v>
      </c>
      <c r="Q1814">
        <v>0</v>
      </c>
      <c r="R1814" t="str">
        <f t="shared" si="933"/>
        <v>No tiene cetoacidosis</v>
      </c>
      <c r="S1814">
        <v>0</v>
      </c>
      <c r="T1814" t="str">
        <f t="shared" si="934"/>
        <v>No tiene Insuficiencia</v>
      </c>
      <c r="U1814">
        <v>1</v>
      </c>
      <c r="V1814" t="str">
        <f t="shared" si="935"/>
        <v>Hipertenso</v>
      </c>
      <c r="W1814">
        <v>0.6</v>
      </c>
      <c r="X1814" t="str">
        <f t="shared" si="924"/>
        <v>Normal</v>
      </c>
      <c r="Y1814">
        <v>16</v>
      </c>
      <c r="Z1814" t="str">
        <f t="shared" si="925"/>
        <v>Bajo</v>
      </c>
      <c r="AA1814">
        <v>65</v>
      </c>
      <c r="AB1814" t="str">
        <f t="shared" si="936"/>
        <v>Funcion disminuida</v>
      </c>
      <c r="AC1814">
        <v>6</v>
      </c>
      <c r="AD1814" t="str">
        <f t="shared" si="937"/>
        <v>Normal</v>
      </c>
      <c r="AE1814">
        <v>5</v>
      </c>
      <c r="AF1814" t="str">
        <f t="shared" si="938"/>
        <v>Normal</v>
      </c>
      <c r="AG1814">
        <v>2227</v>
      </c>
      <c r="AH1814" t="str">
        <f t="shared" si="939"/>
        <v>Poliuria</v>
      </c>
      <c r="AI1814">
        <v>0</v>
      </c>
      <c r="AJ1814" t="str">
        <f t="shared" si="940"/>
        <v>No Diabetico</v>
      </c>
      <c r="AK1814">
        <v>85</v>
      </c>
      <c r="AL1814" t="str">
        <f t="shared" si="941"/>
        <v>Normal</v>
      </c>
      <c r="AM1814">
        <v>5.7</v>
      </c>
      <c r="AN1814" t="str">
        <f t="shared" si="942"/>
        <v>Prediabetes</v>
      </c>
      <c r="AO1814">
        <v>212</v>
      </c>
      <c r="AP1814" t="str">
        <f t="shared" si="943"/>
        <v>Alto</v>
      </c>
      <c r="AQ1814">
        <v>102</v>
      </c>
      <c r="AR1814" t="str">
        <f t="shared" si="944"/>
        <v>Casi normal</v>
      </c>
      <c r="AS1814">
        <v>42</v>
      </c>
      <c r="AT1814" t="str">
        <f t="shared" si="945"/>
        <v>Bajo</v>
      </c>
      <c r="AU1814">
        <v>169</v>
      </c>
      <c r="AV1814" t="str">
        <f t="shared" si="946"/>
        <v>Alto</v>
      </c>
      <c r="AW1814">
        <v>138</v>
      </c>
      <c r="AX1814" t="str">
        <f t="shared" si="947"/>
        <v>Normal</v>
      </c>
      <c r="AY1814">
        <v>4.4000000000000004</v>
      </c>
      <c r="AZ1814" t="str">
        <f t="shared" si="948"/>
        <v>Normal</v>
      </c>
      <c r="BA1814">
        <v>12.9</v>
      </c>
      <c r="BB1814" t="str">
        <f t="shared" si="926"/>
        <v>Normal</v>
      </c>
      <c r="BC1814">
        <v>10</v>
      </c>
      <c r="BD1814" t="str">
        <f t="shared" si="949"/>
        <v>Normal</v>
      </c>
      <c r="BE1814">
        <v>3.8</v>
      </c>
      <c r="BF1814" t="str">
        <f t="shared" si="950"/>
        <v>Normal</v>
      </c>
      <c r="BG1814">
        <v>0</v>
      </c>
      <c r="BH1814" t="str">
        <f t="shared" si="951"/>
        <v>No Toma ECA</v>
      </c>
      <c r="BI1814">
        <v>1</v>
      </c>
      <c r="BJ1814" t="str">
        <f t="shared" si="952"/>
        <v>Toma ARB</v>
      </c>
      <c r="BK1814">
        <v>1</v>
      </c>
      <c r="BL1814" t="str">
        <f t="shared" si="953"/>
        <v>Toma diureticos</v>
      </c>
      <c r="BM1814">
        <v>0</v>
      </c>
      <c r="BN1814" t="str">
        <f t="shared" si="954"/>
        <v>No toma estatinas</v>
      </c>
      <c r="BO1814">
        <v>0</v>
      </c>
      <c r="BP1814" t="str">
        <f t="shared" si="955"/>
        <v>Sano</v>
      </c>
      <c r="BQ1814">
        <v>1</v>
      </c>
      <c r="BR1814" t="str">
        <f t="shared" si="956"/>
        <v>Enfermedad cardiovascular</v>
      </c>
    </row>
    <row r="1815" spans="1:70" x14ac:dyDescent="0.25">
      <c r="A1815" t="s">
        <v>1815</v>
      </c>
      <c r="B1815">
        <v>65</v>
      </c>
      <c r="C1815" t="str">
        <f t="shared" si="927"/>
        <v>Adulto Mayor</v>
      </c>
      <c r="D1815" t="s">
        <v>1</v>
      </c>
      <c r="E1815">
        <v>23.8</v>
      </c>
      <c r="F1815" t="str">
        <f t="shared" si="928"/>
        <v>Peso Normal</v>
      </c>
      <c r="G1815">
        <v>1</v>
      </c>
      <c r="H1815" t="str">
        <f t="shared" si="929"/>
        <v>Tiene herencia</v>
      </c>
      <c r="I1815">
        <v>118</v>
      </c>
      <c r="J1815">
        <v>77</v>
      </c>
      <c r="K1815">
        <v>60</v>
      </c>
      <c r="L1815" t="str">
        <f t="shared" si="930"/>
        <v>Normal</v>
      </c>
      <c r="M1815">
        <v>54</v>
      </c>
      <c r="N1815" t="str">
        <f t="shared" si="931"/>
        <v>Normal</v>
      </c>
      <c r="O1815">
        <v>1</v>
      </c>
      <c r="P1815" t="str">
        <f t="shared" si="932"/>
        <v>Sin limitaciones</v>
      </c>
      <c r="Q1815">
        <v>0</v>
      </c>
      <c r="R1815" t="str">
        <f t="shared" si="933"/>
        <v>No tiene cetoacidosis</v>
      </c>
      <c r="S1815">
        <v>0</v>
      </c>
      <c r="T1815" t="str">
        <f t="shared" si="934"/>
        <v>No tiene Insuficiencia</v>
      </c>
      <c r="U1815">
        <v>0</v>
      </c>
      <c r="V1815" t="str">
        <f t="shared" si="935"/>
        <v>Normotenso</v>
      </c>
      <c r="W1815">
        <v>1</v>
      </c>
      <c r="X1815" t="str">
        <f t="shared" si="924"/>
        <v>Normal</v>
      </c>
      <c r="Y1815">
        <v>28</v>
      </c>
      <c r="Z1815" t="str">
        <f t="shared" si="925"/>
        <v>Normal</v>
      </c>
      <c r="AA1815">
        <v>69</v>
      </c>
      <c r="AB1815" t="str">
        <f t="shared" si="936"/>
        <v>Funcion disminuida</v>
      </c>
      <c r="AC1815">
        <v>5</v>
      </c>
      <c r="AD1815" t="str">
        <f t="shared" si="937"/>
        <v>Normal</v>
      </c>
      <c r="AE1815">
        <v>4</v>
      </c>
      <c r="AF1815" t="str">
        <f t="shared" si="938"/>
        <v>Normal</v>
      </c>
      <c r="AG1815">
        <v>1342</v>
      </c>
      <c r="AH1815" t="str">
        <f t="shared" si="939"/>
        <v>Poliuria</v>
      </c>
      <c r="AI1815">
        <v>0</v>
      </c>
      <c r="AJ1815" t="str">
        <f t="shared" si="940"/>
        <v>No Diabetico</v>
      </c>
      <c r="AK1815">
        <v>106</v>
      </c>
      <c r="AL1815" t="str">
        <f t="shared" si="941"/>
        <v>Prediabetes</v>
      </c>
      <c r="AM1815">
        <v>5.7</v>
      </c>
      <c r="AN1815" t="str">
        <f t="shared" si="942"/>
        <v>Prediabetes</v>
      </c>
      <c r="AO1815">
        <v>156</v>
      </c>
      <c r="AP1815" t="str">
        <f t="shared" si="943"/>
        <v>Normal</v>
      </c>
      <c r="AQ1815">
        <v>112</v>
      </c>
      <c r="AR1815" t="str">
        <f t="shared" si="944"/>
        <v>Casi normal</v>
      </c>
      <c r="AS1815">
        <v>44</v>
      </c>
      <c r="AT1815" t="str">
        <f t="shared" si="945"/>
        <v>Bajo</v>
      </c>
      <c r="AU1815">
        <v>131</v>
      </c>
      <c r="AV1815" t="str">
        <f t="shared" si="946"/>
        <v>Normal</v>
      </c>
      <c r="AW1815">
        <v>138</v>
      </c>
      <c r="AX1815" t="str">
        <f t="shared" si="947"/>
        <v>Normal</v>
      </c>
      <c r="AY1815">
        <v>4.7</v>
      </c>
      <c r="AZ1815" t="str">
        <f t="shared" si="948"/>
        <v>Normal</v>
      </c>
      <c r="BA1815">
        <v>12.9</v>
      </c>
      <c r="BB1815" t="str">
        <f t="shared" si="926"/>
        <v>Baja</v>
      </c>
      <c r="BC1815">
        <v>9.3000000000000007</v>
      </c>
      <c r="BD1815" t="str">
        <f t="shared" si="949"/>
        <v>Normal</v>
      </c>
      <c r="BE1815">
        <v>2.5</v>
      </c>
      <c r="BF1815" t="str">
        <f t="shared" si="950"/>
        <v>Normal</v>
      </c>
      <c r="BG1815">
        <v>1</v>
      </c>
      <c r="BH1815" t="str">
        <f t="shared" si="951"/>
        <v>Toma ECA</v>
      </c>
      <c r="BI1815">
        <v>1</v>
      </c>
      <c r="BJ1815" t="str">
        <f t="shared" si="952"/>
        <v>Toma ARB</v>
      </c>
      <c r="BK1815">
        <v>0</v>
      </c>
      <c r="BL1815" t="str">
        <f t="shared" si="953"/>
        <v>No toma diureticos</v>
      </c>
      <c r="BM1815">
        <v>0</v>
      </c>
      <c r="BN1815" t="str">
        <f t="shared" si="954"/>
        <v>No toma estatinas</v>
      </c>
      <c r="BO1815">
        <v>0</v>
      </c>
      <c r="BP1815" t="str">
        <f t="shared" si="955"/>
        <v>Sano</v>
      </c>
      <c r="BQ1815">
        <v>0</v>
      </c>
      <c r="BR1815" t="str">
        <f t="shared" si="956"/>
        <v>Sano</v>
      </c>
    </row>
    <row r="1816" spans="1:70" x14ac:dyDescent="0.25">
      <c r="A1816" t="s">
        <v>1816</v>
      </c>
      <c r="B1816">
        <v>54</v>
      </c>
      <c r="C1816" t="str">
        <f t="shared" si="927"/>
        <v>Adulto</v>
      </c>
      <c r="D1816" t="s">
        <v>1</v>
      </c>
      <c r="E1816">
        <v>39.9</v>
      </c>
      <c r="F1816" t="str">
        <f t="shared" si="928"/>
        <v>Obesidad II</v>
      </c>
      <c r="G1816">
        <v>1</v>
      </c>
      <c r="H1816" t="str">
        <f t="shared" si="929"/>
        <v>Tiene herencia</v>
      </c>
      <c r="I1816">
        <v>184</v>
      </c>
      <c r="J1816">
        <v>109</v>
      </c>
      <c r="K1816">
        <v>95</v>
      </c>
      <c r="L1816" t="str">
        <f t="shared" si="930"/>
        <v>Normal</v>
      </c>
      <c r="M1816">
        <v>33</v>
      </c>
      <c r="N1816" t="str">
        <f t="shared" si="931"/>
        <v>Reducida</v>
      </c>
      <c r="O1816">
        <v>4</v>
      </c>
      <c r="P1816" t="str">
        <f t="shared" si="932"/>
        <v>Incapacidad</v>
      </c>
      <c r="Q1816">
        <v>0</v>
      </c>
      <c r="R1816" t="str">
        <f t="shared" si="933"/>
        <v>No tiene cetoacidosis</v>
      </c>
      <c r="S1816">
        <v>0</v>
      </c>
      <c r="T1816" t="str">
        <f t="shared" si="934"/>
        <v>No tiene Insuficiencia</v>
      </c>
      <c r="U1816">
        <v>1</v>
      </c>
      <c r="V1816" t="str">
        <f t="shared" si="935"/>
        <v>Hipertenso</v>
      </c>
      <c r="W1816">
        <v>2.7</v>
      </c>
      <c r="X1816" t="str">
        <f t="shared" si="924"/>
        <v>Alto</v>
      </c>
      <c r="Y1816">
        <v>96</v>
      </c>
      <c r="Z1816" t="str">
        <f t="shared" si="925"/>
        <v>Elevado</v>
      </c>
      <c r="AA1816">
        <v>45</v>
      </c>
      <c r="AB1816" t="str">
        <f t="shared" si="936"/>
        <v>Funcion disminuida moderada</v>
      </c>
      <c r="AC1816">
        <v>2369</v>
      </c>
      <c r="AD1816" t="str">
        <f t="shared" si="937"/>
        <v>Proteinuria</v>
      </c>
      <c r="AE1816">
        <v>1895</v>
      </c>
      <c r="AF1816" t="str">
        <f t="shared" si="938"/>
        <v>Macroalbuminuria</v>
      </c>
      <c r="AG1816">
        <v>684</v>
      </c>
      <c r="AH1816" t="str">
        <f t="shared" si="939"/>
        <v>Poliuria</v>
      </c>
      <c r="AI1816">
        <v>0</v>
      </c>
      <c r="AJ1816" t="str">
        <f t="shared" si="940"/>
        <v>No Diabetico</v>
      </c>
      <c r="AK1816">
        <v>202</v>
      </c>
      <c r="AL1816" t="str">
        <f t="shared" si="941"/>
        <v>Diabetes</v>
      </c>
      <c r="AM1816">
        <v>8</v>
      </c>
      <c r="AN1816" t="str">
        <f t="shared" si="942"/>
        <v>Diabetes</v>
      </c>
      <c r="AO1816">
        <v>318</v>
      </c>
      <c r="AP1816" t="str">
        <f t="shared" si="943"/>
        <v>Riesgo</v>
      </c>
      <c r="AQ1816">
        <v>169</v>
      </c>
      <c r="AR1816" t="str">
        <f t="shared" si="944"/>
        <v>Alto</v>
      </c>
      <c r="AS1816">
        <v>42</v>
      </c>
      <c r="AT1816" t="str">
        <f t="shared" si="945"/>
        <v>Bajo</v>
      </c>
      <c r="AU1816">
        <v>258</v>
      </c>
      <c r="AV1816" t="str">
        <f t="shared" si="946"/>
        <v>Alto</v>
      </c>
      <c r="AW1816">
        <v>126</v>
      </c>
      <c r="AX1816" t="str">
        <f t="shared" si="947"/>
        <v>Bajo</v>
      </c>
      <c r="AY1816">
        <v>6.6</v>
      </c>
      <c r="AZ1816" t="str">
        <f t="shared" si="948"/>
        <v>Alto</v>
      </c>
      <c r="BA1816">
        <v>7.8</v>
      </c>
      <c r="BB1816" t="str">
        <f t="shared" si="926"/>
        <v>Baja</v>
      </c>
      <c r="BC1816">
        <v>7.7</v>
      </c>
      <c r="BD1816" t="str">
        <f t="shared" si="949"/>
        <v>Bajo</v>
      </c>
      <c r="BE1816">
        <v>6.6</v>
      </c>
      <c r="BF1816" t="str">
        <f t="shared" si="950"/>
        <v>Alto</v>
      </c>
      <c r="BG1816">
        <v>1</v>
      </c>
      <c r="BH1816" t="str">
        <f t="shared" si="951"/>
        <v>Toma ECA</v>
      </c>
      <c r="BI1816">
        <v>0</v>
      </c>
      <c r="BJ1816" t="str">
        <f t="shared" si="952"/>
        <v>No toma ARB</v>
      </c>
      <c r="BK1816">
        <v>1</v>
      </c>
      <c r="BL1816" t="str">
        <f t="shared" si="953"/>
        <v>Toma diureticos</v>
      </c>
      <c r="BM1816">
        <v>0</v>
      </c>
      <c r="BN1816" t="str">
        <f t="shared" si="954"/>
        <v>No toma estatinas</v>
      </c>
      <c r="BO1816">
        <v>1</v>
      </c>
      <c r="BP1816" t="str">
        <f t="shared" si="955"/>
        <v>Enfermedad renal</v>
      </c>
      <c r="BQ1816">
        <v>1</v>
      </c>
      <c r="BR1816" t="str">
        <f t="shared" si="956"/>
        <v>Enfermedad cardiovascular</v>
      </c>
    </row>
    <row r="1817" spans="1:70" x14ac:dyDescent="0.25">
      <c r="A1817" t="s">
        <v>1817</v>
      </c>
      <c r="B1817">
        <v>76</v>
      </c>
      <c r="C1817" t="str">
        <f t="shared" si="927"/>
        <v>Adulto Mayor</v>
      </c>
      <c r="D1817" t="s">
        <v>6</v>
      </c>
      <c r="E1817">
        <v>27.7</v>
      </c>
      <c r="F1817" t="str">
        <f t="shared" si="928"/>
        <v>Sobrepeso</v>
      </c>
      <c r="G1817">
        <v>1</v>
      </c>
      <c r="H1817" t="str">
        <f t="shared" si="929"/>
        <v>Tiene herencia</v>
      </c>
      <c r="I1817">
        <v>172</v>
      </c>
      <c r="J1817">
        <v>106</v>
      </c>
      <c r="K1817">
        <v>91</v>
      </c>
      <c r="L1817" t="str">
        <f t="shared" si="930"/>
        <v>Normal</v>
      </c>
      <c r="M1817">
        <v>45</v>
      </c>
      <c r="N1817" t="str">
        <f t="shared" si="931"/>
        <v>Intermedia</v>
      </c>
      <c r="O1817">
        <v>4</v>
      </c>
      <c r="P1817" t="str">
        <f t="shared" si="932"/>
        <v>Incapacidad</v>
      </c>
      <c r="Q1817">
        <v>1</v>
      </c>
      <c r="R1817" t="str">
        <f t="shared" si="933"/>
        <v>Tiene cetoacidosis</v>
      </c>
      <c r="S1817">
        <v>1</v>
      </c>
      <c r="T1817" t="str">
        <f t="shared" si="934"/>
        <v>Tiene Insuficiencia</v>
      </c>
      <c r="U1817">
        <v>1</v>
      </c>
      <c r="V1817" t="str">
        <f t="shared" si="935"/>
        <v>Hipertenso</v>
      </c>
      <c r="W1817">
        <v>4.5999999999999996</v>
      </c>
      <c r="X1817" t="str">
        <f t="shared" si="924"/>
        <v>Alto</v>
      </c>
      <c r="Y1817">
        <v>66</v>
      </c>
      <c r="Z1817" t="str">
        <f t="shared" si="925"/>
        <v>Elevado</v>
      </c>
      <c r="AA1817">
        <v>33</v>
      </c>
      <c r="AB1817" t="str">
        <f t="shared" si="936"/>
        <v>Funcion disminuida moderada</v>
      </c>
      <c r="AC1817">
        <v>1868</v>
      </c>
      <c r="AD1817" t="str">
        <f t="shared" si="937"/>
        <v>Proteinuria</v>
      </c>
      <c r="AE1817">
        <v>1494</v>
      </c>
      <c r="AF1817" t="str">
        <f t="shared" si="938"/>
        <v>Macroalbuminuria</v>
      </c>
      <c r="AG1817">
        <v>786</v>
      </c>
      <c r="AH1817" t="str">
        <f t="shared" si="939"/>
        <v>Poliuria</v>
      </c>
      <c r="AI1817">
        <v>1</v>
      </c>
      <c r="AJ1817" t="str">
        <f t="shared" si="940"/>
        <v>Diabetico</v>
      </c>
      <c r="AK1817">
        <v>191</v>
      </c>
      <c r="AL1817" t="str">
        <f t="shared" si="941"/>
        <v>Diabetes</v>
      </c>
      <c r="AM1817">
        <v>9.1</v>
      </c>
      <c r="AN1817" t="str">
        <f t="shared" si="942"/>
        <v>Diabetes</v>
      </c>
      <c r="AO1817">
        <v>298</v>
      </c>
      <c r="AP1817" t="str">
        <f t="shared" si="943"/>
        <v>Riesgo</v>
      </c>
      <c r="AQ1817">
        <v>189</v>
      </c>
      <c r="AR1817" t="str">
        <f t="shared" si="944"/>
        <v>Alto</v>
      </c>
      <c r="AS1817">
        <v>36</v>
      </c>
      <c r="AT1817" t="str">
        <f t="shared" si="945"/>
        <v>Bajo</v>
      </c>
      <c r="AU1817">
        <v>316</v>
      </c>
      <c r="AV1817" t="str">
        <f t="shared" si="946"/>
        <v>Alto</v>
      </c>
      <c r="AW1817">
        <v>134</v>
      </c>
      <c r="AX1817" t="str">
        <f t="shared" si="947"/>
        <v>Bajo</v>
      </c>
      <c r="AY1817">
        <v>6.5</v>
      </c>
      <c r="AZ1817" t="str">
        <f t="shared" si="948"/>
        <v>Alto</v>
      </c>
      <c r="BA1817">
        <v>9.5</v>
      </c>
      <c r="BB1817" t="str">
        <f t="shared" si="926"/>
        <v>Baja</v>
      </c>
      <c r="BC1817">
        <v>8.6999999999999993</v>
      </c>
      <c r="BD1817" t="str">
        <f t="shared" si="949"/>
        <v>Normal</v>
      </c>
      <c r="BE1817">
        <v>6.8</v>
      </c>
      <c r="BF1817" t="str">
        <f t="shared" si="950"/>
        <v>Alto</v>
      </c>
      <c r="BG1817">
        <v>1</v>
      </c>
      <c r="BH1817" t="str">
        <f t="shared" si="951"/>
        <v>Toma ECA</v>
      </c>
      <c r="BI1817">
        <v>0</v>
      </c>
      <c r="BJ1817" t="str">
        <f t="shared" si="952"/>
        <v>No toma ARB</v>
      </c>
      <c r="BK1817">
        <v>0</v>
      </c>
      <c r="BL1817" t="str">
        <f t="shared" si="953"/>
        <v>No toma diureticos</v>
      </c>
      <c r="BM1817">
        <v>1</v>
      </c>
      <c r="BN1817" t="str">
        <f t="shared" si="954"/>
        <v>Toma estatinas</v>
      </c>
      <c r="BO1817">
        <v>1</v>
      </c>
      <c r="BP1817" t="str">
        <f t="shared" si="955"/>
        <v>Enfermedad renal</v>
      </c>
      <c r="BQ1817">
        <v>0</v>
      </c>
      <c r="BR1817" t="str">
        <f t="shared" si="956"/>
        <v>Sano</v>
      </c>
    </row>
    <row r="1818" spans="1:70" x14ac:dyDescent="0.25">
      <c r="A1818" t="s">
        <v>1818</v>
      </c>
      <c r="B1818">
        <v>46</v>
      </c>
      <c r="C1818" t="str">
        <f t="shared" si="927"/>
        <v>Adulto</v>
      </c>
      <c r="D1818" t="s">
        <v>6</v>
      </c>
      <c r="E1818">
        <v>20.399999999999999</v>
      </c>
      <c r="F1818" t="str">
        <f t="shared" si="928"/>
        <v>Peso Normal</v>
      </c>
      <c r="G1818">
        <v>0</v>
      </c>
      <c r="H1818" t="str">
        <f t="shared" si="929"/>
        <v>No tiene herencia</v>
      </c>
      <c r="I1818">
        <v>114</v>
      </c>
      <c r="J1818">
        <v>71</v>
      </c>
      <c r="K1818">
        <v>67</v>
      </c>
      <c r="L1818" t="str">
        <f t="shared" si="930"/>
        <v>Normal</v>
      </c>
      <c r="M1818">
        <v>59</v>
      </c>
      <c r="N1818" t="str">
        <f t="shared" si="931"/>
        <v>Normal</v>
      </c>
      <c r="O1818">
        <v>2</v>
      </c>
      <c r="P1818" t="str">
        <f t="shared" si="932"/>
        <v>Ligera limitaciones</v>
      </c>
      <c r="Q1818">
        <v>0</v>
      </c>
      <c r="R1818" t="str">
        <f t="shared" si="933"/>
        <v>No tiene cetoacidosis</v>
      </c>
      <c r="S1818">
        <v>0</v>
      </c>
      <c r="T1818" t="str">
        <f t="shared" si="934"/>
        <v>No tiene Insuficiencia</v>
      </c>
      <c r="U1818">
        <v>1</v>
      </c>
      <c r="V1818" t="str">
        <f t="shared" si="935"/>
        <v>Hipertenso</v>
      </c>
      <c r="W1818">
        <v>0.9</v>
      </c>
      <c r="X1818" t="str">
        <f t="shared" si="924"/>
        <v>Normal</v>
      </c>
      <c r="Y1818">
        <v>24</v>
      </c>
      <c r="Z1818" t="str">
        <f t="shared" si="925"/>
        <v>Normal</v>
      </c>
      <c r="AA1818">
        <v>87</v>
      </c>
      <c r="AB1818" t="str">
        <f t="shared" si="936"/>
        <v>Funcion disminuida</v>
      </c>
      <c r="AC1818">
        <v>25</v>
      </c>
      <c r="AD1818" t="str">
        <f t="shared" si="937"/>
        <v>Normal</v>
      </c>
      <c r="AE1818">
        <v>20</v>
      </c>
      <c r="AF1818" t="str">
        <f t="shared" si="938"/>
        <v>Normal</v>
      </c>
      <c r="AG1818">
        <v>1624</v>
      </c>
      <c r="AH1818" t="str">
        <f t="shared" si="939"/>
        <v>Poliuria</v>
      </c>
      <c r="AI1818">
        <v>0</v>
      </c>
      <c r="AJ1818" t="str">
        <f t="shared" si="940"/>
        <v>No Diabetico</v>
      </c>
      <c r="AK1818">
        <v>98</v>
      </c>
      <c r="AL1818" t="str">
        <f t="shared" si="941"/>
        <v>Normal</v>
      </c>
      <c r="AM1818">
        <v>4.9000000000000004</v>
      </c>
      <c r="AN1818" t="str">
        <f t="shared" si="942"/>
        <v>Normal</v>
      </c>
      <c r="AO1818">
        <v>201</v>
      </c>
      <c r="AP1818" t="str">
        <f t="shared" si="943"/>
        <v>Alto</v>
      </c>
      <c r="AQ1818">
        <v>117</v>
      </c>
      <c r="AR1818" t="str">
        <f t="shared" si="944"/>
        <v>Casi normal</v>
      </c>
      <c r="AS1818">
        <v>53</v>
      </c>
      <c r="AT1818" t="str">
        <f t="shared" si="945"/>
        <v>Bajo</v>
      </c>
      <c r="AU1818">
        <v>103</v>
      </c>
      <c r="AV1818" t="str">
        <f t="shared" si="946"/>
        <v>Normal</v>
      </c>
      <c r="AW1818">
        <v>143</v>
      </c>
      <c r="AX1818" t="str">
        <f t="shared" si="947"/>
        <v>Normal</v>
      </c>
      <c r="AY1818">
        <v>3.7</v>
      </c>
      <c r="AZ1818" t="str">
        <f t="shared" si="948"/>
        <v>Normal</v>
      </c>
      <c r="BA1818">
        <v>15.3</v>
      </c>
      <c r="BB1818" t="str">
        <f t="shared" si="926"/>
        <v>Normal</v>
      </c>
      <c r="BC1818">
        <v>9.6</v>
      </c>
      <c r="BD1818" t="str">
        <f t="shared" si="949"/>
        <v>Normal</v>
      </c>
      <c r="BE1818">
        <v>3.2</v>
      </c>
      <c r="BF1818" t="str">
        <f t="shared" si="950"/>
        <v>Normal</v>
      </c>
      <c r="BG1818">
        <v>1</v>
      </c>
      <c r="BH1818" t="str">
        <f t="shared" si="951"/>
        <v>Toma ECA</v>
      </c>
      <c r="BI1818">
        <v>1</v>
      </c>
      <c r="BJ1818" t="str">
        <f t="shared" si="952"/>
        <v>Toma ARB</v>
      </c>
      <c r="BK1818">
        <v>1</v>
      </c>
      <c r="BL1818" t="str">
        <f t="shared" si="953"/>
        <v>Toma diureticos</v>
      </c>
      <c r="BM1818">
        <v>0</v>
      </c>
      <c r="BN1818" t="str">
        <f t="shared" si="954"/>
        <v>No toma estatinas</v>
      </c>
      <c r="BO1818">
        <v>0</v>
      </c>
      <c r="BP1818" t="str">
        <f t="shared" si="955"/>
        <v>Sano</v>
      </c>
      <c r="BQ1818">
        <v>1</v>
      </c>
      <c r="BR1818" t="str">
        <f t="shared" si="956"/>
        <v>Enfermedad cardiovascular</v>
      </c>
    </row>
    <row r="1819" spans="1:70" x14ac:dyDescent="0.25">
      <c r="A1819" t="s">
        <v>1819</v>
      </c>
      <c r="B1819">
        <v>38</v>
      </c>
      <c r="C1819" t="str">
        <f t="shared" si="927"/>
        <v>Adulto</v>
      </c>
      <c r="D1819" t="s">
        <v>6</v>
      </c>
      <c r="E1819">
        <v>19.600000000000001</v>
      </c>
      <c r="F1819" t="str">
        <f t="shared" si="928"/>
        <v>Peso Normal</v>
      </c>
      <c r="G1819">
        <v>0</v>
      </c>
      <c r="H1819" t="str">
        <f t="shared" si="929"/>
        <v>No tiene herencia</v>
      </c>
      <c r="I1819">
        <v>135</v>
      </c>
      <c r="J1819">
        <v>85</v>
      </c>
      <c r="K1819">
        <v>63</v>
      </c>
      <c r="L1819" t="str">
        <f t="shared" si="930"/>
        <v>Normal</v>
      </c>
      <c r="M1819">
        <v>62</v>
      </c>
      <c r="N1819" t="str">
        <f t="shared" si="931"/>
        <v>Normal</v>
      </c>
      <c r="O1819">
        <v>2</v>
      </c>
      <c r="P1819" t="str">
        <f t="shared" si="932"/>
        <v>Ligera limitaciones</v>
      </c>
      <c r="Q1819">
        <v>0</v>
      </c>
      <c r="R1819" t="str">
        <f t="shared" si="933"/>
        <v>No tiene cetoacidosis</v>
      </c>
      <c r="S1819">
        <v>0</v>
      </c>
      <c r="T1819" t="str">
        <f t="shared" si="934"/>
        <v>No tiene Insuficiencia</v>
      </c>
      <c r="U1819">
        <v>0</v>
      </c>
      <c r="V1819" t="str">
        <f t="shared" si="935"/>
        <v>Normotenso</v>
      </c>
      <c r="W1819">
        <v>0.9</v>
      </c>
      <c r="X1819" t="str">
        <f t="shared" si="924"/>
        <v>Normal</v>
      </c>
      <c r="Y1819">
        <v>16</v>
      </c>
      <c r="Z1819" t="str">
        <f t="shared" si="925"/>
        <v>Bajo</v>
      </c>
      <c r="AA1819">
        <v>84</v>
      </c>
      <c r="AB1819" t="str">
        <f t="shared" si="936"/>
        <v>Funcion disminuida</v>
      </c>
      <c r="AC1819">
        <v>30</v>
      </c>
      <c r="AD1819" t="str">
        <f t="shared" si="937"/>
        <v>Microalbuminuria</v>
      </c>
      <c r="AE1819">
        <v>24</v>
      </c>
      <c r="AF1819" t="str">
        <f t="shared" si="938"/>
        <v>Normal</v>
      </c>
      <c r="AG1819">
        <v>1962</v>
      </c>
      <c r="AH1819" t="str">
        <f t="shared" si="939"/>
        <v>Poliuria</v>
      </c>
      <c r="AI1819">
        <v>0</v>
      </c>
      <c r="AJ1819" t="str">
        <f t="shared" si="940"/>
        <v>No Diabetico</v>
      </c>
      <c r="AK1819">
        <v>80</v>
      </c>
      <c r="AL1819" t="str">
        <f t="shared" si="941"/>
        <v>Normal</v>
      </c>
      <c r="AM1819">
        <v>5.4</v>
      </c>
      <c r="AN1819" t="str">
        <f t="shared" si="942"/>
        <v>Normal</v>
      </c>
      <c r="AO1819">
        <v>160</v>
      </c>
      <c r="AP1819" t="str">
        <f t="shared" si="943"/>
        <v>Normal</v>
      </c>
      <c r="AQ1819">
        <v>95</v>
      </c>
      <c r="AR1819" t="str">
        <f t="shared" si="944"/>
        <v>Normal</v>
      </c>
      <c r="AS1819">
        <v>59</v>
      </c>
      <c r="AT1819" t="str">
        <f t="shared" si="945"/>
        <v>Bajo</v>
      </c>
      <c r="AU1819">
        <v>117</v>
      </c>
      <c r="AV1819" t="str">
        <f t="shared" si="946"/>
        <v>Normal</v>
      </c>
      <c r="AW1819">
        <v>136</v>
      </c>
      <c r="AX1819" t="str">
        <f t="shared" si="947"/>
        <v>Normal</v>
      </c>
      <c r="AY1819">
        <v>3.8</v>
      </c>
      <c r="AZ1819" t="str">
        <f t="shared" si="948"/>
        <v>Normal</v>
      </c>
      <c r="BA1819">
        <v>14.6</v>
      </c>
      <c r="BB1819" t="str">
        <f t="shared" si="926"/>
        <v>Normal</v>
      </c>
      <c r="BC1819">
        <v>9.9</v>
      </c>
      <c r="BD1819" t="str">
        <f t="shared" si="949"/>
        <v>Normal</v>
      </c>
      <c r="BE1819">
        <v>4</v>
      </c>
      <c r="BF1819" t="str">
        <f t="shared" si="950"/>
        <v>Normal</v>
      </c>
      <c r="BG1819">
        <v>0</v>
      </c>
      <c r="BH1819" t="str">
        <f t="shared" si="951"/>
        <v>No Toma ECA</v>
      </c>
      <c r="BI1819">
        <v>1</v>
      </c>
      <c r="BJ1819" t="str">
        <f t="shared" si="952"/>
        <v>Toma ARB</v>
      </c>
      <c r="BK1819">
        <v>1</v>
      </c>
      <c r="BL1819" t="str">
        <f t="shared" si="953"/>
        <v>Toma diureticos</v>
      </c>
      <c r="BM1819">
        <v>1</v>
      </c>
      <c r="BN1819" t="str">
        <f t="shared" si="954"/>
        <v>Toma estatinas</v>
      </c>
      <c r="BO1819">
        <v>0</v>
      </c>
      <c r="BP1819" t="str">
        <f t="shared" si="955"/>
        <v>Sano</v>
      </c>
      <c r="BQ1819">
        <v>1</v>
      </c>
      <c r="BR1819" t="str">
        <f t="shared" si="956"/>
        <v>Enfermedad cardiovascular</v>
      </c>
    </row>
    <row r="1820" spans="1:70" x14ac:dyDescent="0.25">
      <c r="A1820" t="s">
        <v>1820</v>
      </c>
      <c r="B1820">
        <v>61</v>
      </c>
      <c r="C1820" t="str">
        <f t="shared" si="927"/>
        <v>Adulto Mayor</v>
      </c>
      <c r="D1820" t="s">
        <v>6</v>
      </c>
      <c r="E1820">
        <v>27.4</v>
      </c>
      <c r="F1820" t="str">
        <f t="shared" si="928"/>
        <v>Sobrepeso</v>
      </c>
      <c r="G1820">
        <v>1</v>
      </c>
      <c r="H1820" t="str">
        <f t="shared" si="929"/>
        <v>Tiene herencia</v>
      </c>
      <c r="I1820">
        <v>135</v>
      </c>
      <c r="J1820">
        <v>74</v>
      </c>
      <c r="K1820">
        <v>65</v>
      </c>
      <c r="L1820" t="str">
        <f t="shared" si="930"/>
        <v>Normal</v>
      </c>
      <c r="M1820">
        <v>62</v>
      </c>
      <c r="N1820" t="str">
        <f t="shared" si="931"/>
        <v>Normal</v>
      </c>
      <c r="O1820">
        <v>2</v>
      </c>
      <c r="P1820" t="str">
        <f t="shared" si="932"/>
        <v>Ligera limitaciones</v>
      </c>
      <c r="Q1820">
        <v>0</v>
      </c>
      <c r="R1820" t="str">
        <f t="shared" si="933"/>
        <v>No tiene cetoacidosis</v>
      </c>
      <c r="S1820">
        <v>0</v>
      </c>
      <c r="T1820" t="str">
        <f t="shared" si="934"/>
        <v>No tiene Insuficiencia</v>
      </c>
      <c r="U1820">
        <v>1</v>
      </c>
      <c r="V1820" t="str">
        <f t="shared" si="935"/>
        <v>Hipertenso</v>
      </c>
      <c r="W1820">
        <v>0.8</v>
      </c>
      <c r="X1820" t="str">
        <f t="shared" si="924"/>
        <v>Normal</v>
      </c>
      <c r="Y1820">
        <v>16</v>
      </c>
      <c r="Z1820" t="str">
        <f t="shared" si="925"/>
        <v>Bajo</v>
      </c>
      <c r="AA1820">
        <v>90</v>
      </c>
      <c r="AB1820" t="str">
        <f t="shared" si="936"/>
        <v>Funcion disminuida</v>
      </c>
      <c r="AC1820">
        <v>30</v>
      </c>
      <c r="AD1820" t="str">
        <f t="shared" si="937"/>
        <v>Microalbuminuria</v>
      </c>
      <c r="AE1820">
        <v>24</v>
      </c>
      <c r="AF1820" t="str">
        <f t="shared" si="938"/>
        <v>Normal</v>
      </c>
      <c r="AG1820">
        <v>1400</v>
      </c>
      <c r="AH1820" t="str">
        <f t="shared" si="939"/>
        <v>Poliuria</v>
      </c>
      <c r="AI1820">
        <v>0</v>
      </c>
      <c r="AJ1820" t="str">
        <f t="shared" si="940"/>
        <v>No Diabetico</v>
      </c>
      <c r="AK1820">
        <v>109</v>
      </c>
      <c r="AL1820" t="str">
        <f t="shared" si="941"/>
        <v>Prediabetes</v>
      </c>
      <c r="AM1820">
        <v>6.1</v>
      </c>
      <c r="AN1820" t="str">
        <f t="shared" si="942"/>
        <v>Prediabetes</v>
      </c>
      <c r="AO1820">
        <v>185</v>
      </c>
      <c r="AP1820" t="str">
        <f t="shared" si="943"/>
        <v>Normal</v>
      </c>
      <c r="AQ1820">
        <v>100</v>
      </c>
      <c r="AR1820" t="str">
        <f t="shared" si="944"/>
        <v>Casi normal</v>
      </c>
      <c r="AS1820">
        <v>60</v>
      </c>
      <c r="AT1820" t="str">
        <f t="shared" si="945"/>
        <v>Normal</v>
      </c>
      <c r="AU1820">
        <v>112</v>
      </c>
      <c r="AV1820" t="str">
        <f t="shared" si="946"/>
        <v>Normal</v>
      </c>
      <c r="AW1820">
        <v>141</v>
      </c>
      <c r="AX1820" t="str">
        <f t="shared" si="947"/>
        <v>Normal</v>
      </c>
      <c r="AY1820">
        <v>3.7</v>
      </c>
      <c r="AZ1820" t="str">
        <f t="shared" si="948"/>
        <v>Normal</v>
      </c>
      <c r="BA1820">
        <v>12.9</v>
      </c>
      <c r="BB1820" t="str">
        <f t="shared" si="926"/>
        <v>Normal</v>
      </c>
      <c r="BC1820">
        <v>9.1999999999999993</v>
      </c>
      <c r="BD1820" t="str">
        <f t="shared" si="949"/>
        <v>Normal</v>
      </c>
      <c r="BE1820">
        <v>4</v>
      </c>
      <c r="BF1820" t="str">
        <f t="shared" si="950"/>
        <v>Normal</v>
      </c>
      <c r="BG1820">
        <v>1</v>
      </c>
      <c r="BH1820" t="str">
        <f t="shared" si="951"/>
        <v>Toma ECA</v>
      </c>
      <c r="BI1820">
        <v>0</v>
      </c>
      <c r="BJ1820" t="str">
        <f t="shared" si="952"/>
        <v>No toma ARB</v>
      </c>
      <c r="BK1820">
        <v>0</v>
      </c>
      <c r="BL1820" t="str">
        <f t="shared" si="953"/>
        <v>No toma diureticos</v>
      </c>
      <c r="BM1820">
        <v>0</v>
      </c>
      <c r="BN1820" t="str">
        <f t="shared" si="954"/>
        <v>No toma estatinas</v>
      </c>
      <c r="BO1820">
        <v>0</v>
      </c>
      <c r="BP1820" t="str">
        <f t="shared" si="955"/>
        <v>Sano</v>
      </c>
      <c r="BQ1820">
        <v>1</v>
      </c>
      <c r="BR1820" t="str">
        <f t="shared" si="956"/>
        <v>Enfermedad cardiovascular</v>
      </c>
    </row>
    <row r="1821" spans="1:70" x14ac:dyDescent="0.25">
      <c r="A1821" t="s">
        <v>1821</v>
      </c>
      <c r="B1821">
        <v>77</v>
      </c>
      <c r="C1821" t="str">
        <f t="shared" si="927"/>
        <v>Adulto Mayor</v>
      </c>
      <c r="D1821" t="s">
        <v>1</v>
      </c>
      <c r="E1821">
        <v>33.299999999999997</v>
      </c>
      <c r="F1821" t="str">
        <f t="shared" si="928"/>
        <v>Obesidad I</v>
      </c>
      <c r="G1821">
        <v>0</v>
      </c>
      <c r="H1821" t="str">
        <f t="shared" si="929"/>
        <v>No tiene herencia</v>
      </c>
      <c r="I1821">
        <v>190</v>
      </c>
      <c r="J1821">
        <v>104</v>
      </c>
      <c r="K1821">
        <v>93</v>
      </c>
      <c r="L1821" t="str">
        <f t="shared" si="930"/>
        <v>Normal</v>
      </c>
      <c r="M1821">
        <v>30</v>
      </c>
      <c r="N1821" t="str">
        <f t="shared" si="931"/>
        <v>Reducida</v>
      </c>
      <c r="O1821">
        <v>2</v>
      </c>
      <c r="P1821" t="str">
        <f t="shared" si="932"/>
        <v>Ligera limitaciones</v>
      </c>
      <c r="Q1821">
        <v>0</v>
      </c>
      <c r="R1821" t="str">
        <f t="shared" si="933"/>
        <v>No tiene cetoacidosis</v>
      </c>
      <c r="S1821">
        <v>1</v>
      </c>
      <c r="T1821" t="str">
        <f t="shared" si="934"/>
        <v>Tiene Insuficiencia</v>
      </c>
      <c r="U1821">
        <v>1</v>
      </c>
      <c r="V1821" t="str">
        <f t="shared" si="935"/>
        <v>Hipertenso</v>
      </c>
      <c r="W1821">
        <v>4.2</v>
      </c>
      <c r="X1821" t="str">
        <f t="shared" si="924"/>
        <v>Alto</v>
      </c>
      <c r="Y1821">
        <v>92</v>
      </c>
      <c r="Z1821" t="str">
        <f t="shared" si="925"/>
        <v>Elevado</v>
      </c>
      <c r="AA1821">
        <v>50</v>
      </c>
      <c r="AB1821" t="str">
        <f t="shared" si="936"/>
        <v>Funcion disminuida moderada</v>
      </c>
      <c r="AC1821">
        <v>1242</v>
      </c>
      <c r="AD1821" t="str">
        <f t="shared" si="937"/>
        <v>Proteinuria</v>
      </c>
      <c r="AE1821">
        <v>993</v>
      </c>
      <c r="AF1821" t="str">
        <f t="shared" si="938"/>
        <v>Macroalbuminuria</v>
      </c>
      <c r="AG1821">
        <v>531</v>
      </c>
      <c r="AH1821" t="str">
        <f t="shared" si="939"/>
        <v>Poliuria</v>
      </c>
      <c r="AI1821">
        <v>1</v>
      </c>
      <c r="AJ1821" t="str">
        <f t="shared" si="940"/>
        <v>Diabetico</v>
      </c>
      <c r="AK1821">
        <v>123</v>
      </c>
      <c r="AL1821" t="str">
        <f t="shared" si="941"/>
        <v>Prediabetes</v>
      </c>
      <c r="AM1821">
        <v>9</v>
      </c>
      <c r="AN1821" t="str">
        <f t="shared" si="942"/>
        <v>Diabetes</v>
      </c>
      <c r="AO1821">
        <v>295</v>
      </c>
      <c r="AP1821" t="str">
        <f t="shared" si="943"/>
        <v>Riesgo</v>
      </c>
      <c r="AQ1821">
        <v>196</v>
      </c>
      <c r="AR1821" t="str">
        <f t="shared" si="944"/>
        <v>Muy alto</v>
      </c>
      <c r="AS1821">
        <v>33</v>
      </c>
      <c r="AT1821" t="str">
        <f t="shared" si="945"/>
        <v>Bajo</v>
      </c>
      <c r="AU1821">
        <v>205</v>
      </c>
      <c r="AV1821" t="str">
        <f t="shared" si="946"/>
        <v>Alto</v>
      </c>
      <c r="AW1821">
        <v>128</v>
      </c>
      <c r="AX1821" t="str">
        <f t="shared" si="947"/>
        <v>Bajo</v>
      </c>
      <c r="AY1821">
        <v>5.4</v>
      </c>
      <c r="AZ1821" t="str">
        <f t="shared" si="948"/>
        <v>Alto</v>
      </c>
      <c r="BA1821">
        <v>10.5</v>
      </c>
      <c r="BB1821" t="str">
        <f t="shared" si="926"/>
        <v>Baja</v>
      </c>
      <c r="BC1821">
        <v>7.9</v>
      </c>
      <c r="BD1821" t="str">
        <f t="shared" si="949"/>
        <v>Bajo</v>
      </c>
      <c r="BE1821">
        <v>5.2</v>
      </c>
      <c r="BF1821" t="str">
        <f t="shared" si="950"/>
        <v>Alto</v>
      </c>
      <c r="BG1821">
        <v>0</v>
      </c>
      <c r="BH1821" t="str">
        <f t="shared" si="951"/>
        <v>No Toma ECA</v>
      </c>
      <c r="BI1821">
        <v>0</v>
      </c>
      <c r="BJ1821" t="str">
        <f t="shared" si="952"/>
        <v>No toma ARB</v>
      </c>
      <c r="BK1821">
        <v>1</v>
      </c>
      <c r="BL1821" t="str">
        <f t="shared" si="953"/>
        <v>Toma diureticos</v>
      </c>
      <c r="BM1821">
        <v>1</v>
      </c>
      <c r="BN1821" t="str">
        <f t="shared" si="954"/>
        <v>Toma estatinas</v>
      </c>
      <c r="BO1821">
        <v>1</v>
      </c>
      <c r="BP1821" t="str">
        <f t="shared" si="955"/>
        <v>Enfermedad renal</v>
      </c>
      <c r="BQ1821">
        <v>0</v>
      </c>
      <c r="BR1821" t="str">
        <f t="shared" si="956"/>
        <v>Sano</v>
      </c>
    </row>
    <row r="1822" spans="1:70" x14ac:dyDescent="0.25">
      <c r="A1822" t="s">
        <v>1822</v>
      </c>
      <c r="B1822">
        <v>59</v>
      </c>
      <c r="C1822" t="str">
        <f t="shared" si="927"/>
        <v>Adulto</v>
      </c>
      <c r="D1822" t="s">
        <v>6</v>
      </c>
      <c r="E1822">
        <v>27.4</v>
      </c>
      <c r="F1822" t="str">
        <f t="shared" si="928"/>
        <v>Sobrepeso</v>
      </c>
      <c r="G1822">
        <v>1</v>
      </c>
      <c r="H1822" t="str">
        <f t="shared" si="929"/>
        <v>Tiene herencia</v>
      </c>
      <c r="I1822">
        <v>108</v>
      </c>
      <c r="J1822">
        <v>73</v>
      </c>
      <c r="K1822">
        <v>73</v>
      </c>
      <c r="L1822" t="str">
        <f t="shared" si="930"/>
        <v>Normal</v>
      </c>
      <c r="M1822">
        <v>64</v>
      </c>
      <c r="N1822" t="str">
        <f t="shared" si="931"/>
        <v>Normal</v>
      </c>
      <c r="O1822">
        <v>2</v>
      </c>
      <c r="P1822" t="str">
        <f t="shared" si="932"/>
        <v>Ligera limitaciones</v>
      </c>
      <c r="Q1822">
        <v>0</v>
      </c>
      <c r="R1822" t="str">
        <f t="shared" si="933"/>
        <v>No tiene cetoacidosis</v>
      </c>
      <c r="S1822">
        <v>0</v>
      </c>
      <c r="T1822" t="str">
        <f t="shared" si="934"/>
        <v>No tiene Insuficiencia</v>
      </c>
      <c r="U1822">
        <v>0</v>
      </c>
      <c r="V1822" t="str">
        <f t="shared" si="935"/>
        <v>Normotenso</v>
      </c>
      <c r="W1822">
        <v>1.1000000000000001</v>
      </c>
      <c r="X1822" t="str">
        <f t="shared" si="924"/>
        <v>Alto</v>
      </c>
      <c r="Y1822">
        <v>38</v>
      </c>
      <c r="Z1822" t="str">
        <f t="shared" si="925"/>
        <v>Normal</v>
      </c>
      <c r="AA1822">
        <v>108</v>
      </c>
      <c r="AB1822" t="str">
        <f t="shared" si="936"/>
        <v>Normal</v>
      </c>
      <c r="AC1822">
        <v>15</v>
      </c>
      <c r="AD1822" t="str">
        <f t="shared" si="937"/>
        <v>Normal</v>
      </c>
      <c r="AE1822">
        <v>12</v>
      </c>
      <c r="AF1822" t="str">
        <f t="shared" si="938"/>
        <v>Normal</v>
      </c>
      <c r="AG1822">
        <v>1748</v>
      </c>
      <c r="AH1822" t="str">
        <f t="shared" si="939"/>
        <v>Poliuria</v>
      </c>
      <c r="AI1822">
        <v>1</v>
      </c>
      <c r="AJ1822" t="str">
        <f t="shared" si="940"/>
        <v>Diabetico</v>
      </c>
      <c r="AK1822">
        <v>99</v>
      </c>
      <c r="AL1822" t="str">
        <f t="shared" si="941"/>
        <v>Normal</v>
      </c>
      <c r="AM1822">
        <v>6.2</v>
      </c>
      <c r="AN1822" t="str">
        <f t="shared" si="942"/>
        <v>Prediabetes</v>
      </c>
      <c r="AO1822">
        <v>192</v>
      </c>
      <c r="AP1822" t="str">
        <f t="shared" si="943"/>
        <v>Normal</v>
      </c>
      <c r="AQ1822">
        <v>95</v>
      </c>
      <c r="AR1822" t="str">
        <f t="shared" si="944"/>
        <v>Normal</v>
      </c>
      <c r="AS1822">
        <v>46</v>
      </c>
      <c r="AT1822" t="str">
        <f t="shared" si="945"/>
        <v>Bajo</v>
      </c>
      <c r="AU1822">
        <v>112</v>
      </c>
      <c r="AV1822" t="str">
        <f t="shared" si="946"/>
        <v>Normal</v>
      </c>
      <c r="AW1822">
        <v>141</v>
      </c>
      <c r="AX1822" t="str">
        <f t="shared" si="947"/>
        <v>Normal</v>
      </c>
      <c r="AY1822">
        <v>4.4000000000000004</v>
      </c>
      <c r="AZ1822" t="str">
        <f t="shared" si="948"/>
        <v>Normal</v>
      </c>
      <c r="BA1822">
        <v>13.9</v>
      </c>
      <c r="BB1822" t="str">
        <f t="shared" si="926"/>
        <v>Normal</v>
      </c>
      <c r="BC1822">
        <v>9.6</v>
      </c>
      <c r="BD1822" t="str">
        <f t="shared" si="949"/>
        <v>Normal</v>
      </c>
      <c r="BE1822">
        <v>2.9</v>
      </c>
      <c r="BF1822" t="str">
        <f t="shared" si="950"/>
        <v>Normal</v>
      </c>
      <c r="BG1822">
        <v>1</v>
      </c>
      <c r="BH1822" t="str">
        <f t="shared" si="951"/>
        <v>Toma ECA</v>
      </c>
      <c r="BI1822">
        <v>0</v>
      </c>
      <c r="BJ1822" t="str">
        <f t="shared" si="952"/>
        <v>No toma ARB</v>
      </c>
      <c r="BK1822">
        <v>1</v>
      </c>
      <c r="BL1822" t="str">
        <f t="shared" si="953"/>
        <v>Toma diureticos</v>
      </c>
      <c r="BM1822">
        <v>0</v>
      </c>
      <c r="BN1822" t="str">
        <f t="shared" si="954"/>
        <v>No toma estatinas</v>
      </c>
      <c r="BO1822">
        <v>0</v>
      </c>
      <c r="BP1822" t="str">
        <f t="shared" si="955"/>
        <v>Sano</v>
      </c>
      <c r="BQ1822">
        <v>1</v>
      </c>
      <c r="BR1822" t="str">
        <f t="shared" si="956"/>
        <v>Enfermedad cardiovascular</v>
      </c>
    </row>
    <row r="1823" spans="1:70" x14ac:dyDescent="0.25">
      <c r="A1823" t="s">
        <v>1823</v>
      </c>
      <c r="B1823">
        <v>69</v>
      </c>
      <c r="C1823" t="str">
        <f t="shared" si="927"/>
        <v>Adulto Mayor</v>
      </c>
      <c r="D1823" t="s">
        <v>6</v>
      </c>
      <c r="E1823">
        <v>19.100000000000001</v>
      </c>
      <c r="F1823" t="str">
        <f t="shared" si="928"/>
        <v>Peso Normal</v>
      </c>
      <c r="G1823">
        <v>0</v>
      </c>
      <c r="H1823" t="str">
        <f t="shared" si="929"/>
        <v>No tiene herencia</v>
      </c>
      <c r="I1823">
        <v>105</v>
      </c>
      <c r="J1823">
        <v>76</v>
      </c>
      <c r="K1823">
        <v>64</v>
      </c>
      <c r="L1823" t="str">
        <f t="shared" si="930"/>
        <v>Normal</v>
      </c>
      <c r="M1823">
        <v>63</v>
      </c>
      <c r="N1823" t="str">
        <f t="shared" si="931"/>
        <v>Normal</v>
      </c>
      <c r="O1823">
        <v>2</v>
      </c>
      <c r="P1823" t="str">
        <f t="shared" si="932"/>
        <v>Ligera limitaciones</v>
      </c>
      <c r="Q1823">
        <v>0</v>
      </c>
      <c r="R1823" t="str">
        <f t="shared" si="933"/>
        <v>No tiene cetoacidosis</v>
      </c>
      <c r="S1823">
        <v>0</v>
      </c>
      <c r="T1823" t="str">
        <f t="shared" si="934"/>
        <v>No tiene Insuficiencia</v>
      </c>
      <c r="U1823">
        <v>0</v>
      </c>
      <c r="V1823" t="str">
        <f t="shared" si="935"/>
        <v>Normotenso</v>
      </c>
      <c r="W1823">
        <v>1.2</v>
      </c>
      <c r="X1823" t="str">
        <f t="shared" si="924"/>
        <v>Alto</v>
      </c>
      <c r="Y1823">
        <v>34</v>
      </c>
      <c r="Z1823" t="str">
        <f t="shared" si="925"/>
        <v>Normal</v>
      </c>
      <c r="AA1823">
        <v>78</v>
      </c>
      <c r="AB1823" t="str">
        <f t="shared" si="936"/>
        <v>Funcion disminuida</v>
      </c>
      <c r="AC1823">
        <v>18</v>
      </c>
      <c r="AD1823" t="str">
        <f t="shared" si="937"/>
        <v>Normal</v>
      </c>
      <c r="AE1823">
        <v>14</v>
      </c>
      <c r="AF1823" t="str">
        <f t="shared" si="938"/>
        <v>Normal</v>
      </c>
      <c r="AG1823">
        <v>1576</v>
      </c>
      <c r="AH1823" t="str">
        <f t="shared" si="939"/>
        <v>Poliuria</v>
      </c>
      <c r="AI1823">
        <v>0</v>
      </c>
      <c r="AJ1823" t="str">
        <f t="shared" si="940"/>
        <v>No Diabetico</v>
      </c>
      <c r="AK1823">
        <v>110</v>
      </c>
      <c r="AL1823" t="str">
        <f t="shared" si="941"/>
        <v>Prediabetes</v>
      </c>
      <c r="AM1823">
        <v>5.2</v>
      </c>
      <c r="AN1823" t="str">
        <f t="shared" si="942"/>
        <v>Normal</v>
      </c>
      <c r="AO1823">
        <v>220</v>
      </c>
      <c r="AP1823" t="str">
        <f t="shared" si="943"/>
        <v>Alto</v>
      </c>
      <c r="AQ1823">
        <v>118</v>
      </c>
      <c r="AR1823" t="str">
        <f t="shared" si="944"/>
        <v>Casi normal</v>
      </c>
      <c r="AS1823">
        <v>53</v>
      </c>
      <c r="AT1823" t="str">
        <f t="shared" si="945"/>
        <v>Bajo</v>
      </c>
      <c r="AU1823">
        <v>131</v>
      </c>
      <c r="AV1823" t="str">
        <f t="shared" si="946"/>
        <v>Normal</v>
      </c>
      <c r="AW1823">
        <v>141</v>
      </c>
      <c r="AX1823" t="str">
        <f t="shared" si="947"/>
        <v>Normal</v>
      </c>
      <c r="AY1823">
        <v>4</v>
      </c>
      <c r="AZ1823" t="str">
        <f t="shared" si="948"/>
        <v>Normal</v>
      </c>
      <c r="BA1823">
        <v>15.6</v>
      </c>
      <c r="BB1823" t="str">
        <f t="shared" si="926"/>
        <v>Alta</v>
      </c>
      <c r="BC1823">
        <v>10.4</v>
      </c>
      <c r="BD1823" t="str">
        <f t="shared" si="949"/>
        <v>Normal</v>
      </c>
      <c r="BE1823">
        <v>4.5</v>
      </c>
      <c r="BF1823" t="str">
        <f t="shared" si="950"/>
        <v>Normal</v>
      </c>
      <c r="BG1823">
        <v>1</v>
      </c>
      <c r="BH1823" t="str">
        <f t="shared" si="951"/>
        <v>Toma ECA</v>
      </c>
      <c r="BI1823">
        <v>1</v>
      </c>
      <c r="BJ1823" t="str">
        <f t="shared" si="952"/>
        <v>Toma ARB</v>
      </c>
      <c r="BK1823">
        <v>0</v>
      </c>
      <c r="BL1823" t="str">
        <f t="shared" si="953"/>
        <v>No toma diureticos</v>
      </c>
      <c r="BM1823">
        <v>1</v>
      </c>
      <c r="BN1823" t="str">
        <f t="shared" si="954"/>
        <v>Toma estatinas</v>
      </c>
      <c r="BO1823">
        <v>0</v>
      </c>
      <c r="BP1823" t="str">
        <f t="shared" si="955"/>
        <v>Sano</v>
      </c>
      <c r="BQ1823">
        <v>0</v>
      </c>
      <c r="BR1823" t="str">
        <f t="shared" si="956"/>
        <v>Sano</v>
      </c>
    </row>
    <row r="1824" spans="1:70" x14ac:dyDescent="0.25">
      <c r="A1824" t="s">
        <v>1824</v>
      </c>
      <c r="B1824">
        <v>75</v>
      </c>
      <c r="C1824" t="str">
        <f t="shared" si="927"/>
        <v>Adulto Mayor</v>
      </c>
      <c r="D1824" t="s">
        <v>6</v>
      </c>
      <c r="E1824">
        <v>31.8</v>
      </c>
      <c r="F1824" t="str">
        <f t="shared" si="928"/>
        <v>Obesidad I</v>
      </c>
      <c r="G1824">
        <v>1</v>
      </c>
      <c r="H1824" t="str">
        <f t="shared" si="929"/>
        <v>Tiene herencia</v>
      </c>
      <c r="I1824">
        <v>151</v>
      </c>
      <c r="J1824">
        <v>98</v>
      </c>
      <c r="K1824">
        <v>91</v>
      </c>
      <c r="L1824" t="str">
        <f t="shared" si="930"/>
        <v>Normal</v>
      </c>
      <c r="M1824">
        <v>34</v>
      </c>
      <c r="N1824" t="str">
        <f t="shared" si="931"/>
        <v>Reducida</v>
      </c>
      <c r="O1824">
        <v>4</v>
      </c>
      <c r="P1824" t="str">
        <f t="shared" si="932"/>
        <v>Incapacidad</v>
      </c>
      <c r="Q1824">
        <v>0</v>
      </c>
      <c r="R1824" t="str">
        <f t="shared" si="933"/>
        <v>No tiene cetoacidosis</v>
      </c>
      <c r="S1824">
        <v>1</v>
      </c>
      <c r="T1824" t="str">
        <f t="shared" si="934"/>
        <v>Tiene Insuficiencia</v>
      </c>
      <c r="U1824">
        <v>1</v>
      </c>
      <c r="V1824" t="str">
        <f t="shared" si="935"/>
        <v>Hipertenso</v>
      </c>
      <c r="W1824">
        <v>4</v>
      </c>
      <c r="X1824" t="str">
        <f t="shared" si="924"/>
        <v>Alto</v>
      </c>
      <c r="Y1824">
        <v>100</v>
      </c>
      <c r="Z1824" t="str">
        <f t="shared" si="925"/>
        <v>Riesgo</v>
      </c>
      <c r="AA1824">
        <v>34</v>
      </c>
      <c r="AB1824" t="str">
        <f t="shared" si="936"/>
        <v>Funcion disminuida moderada</v>
      </c>
      <c r="AC1824">
        <v>2846</v>
      </c>
      <c r="AD1824" t="str">
        <f t="shared" si="937"/>
        <v>Proteinuria</v>
      </c>
      <c r="AE1824">
        <v>2276</v>
      </c>
      <c r="AF1824" t="str">
        <f t="shared" si="938"/>
        <v>Macroalbuminuria</v>
      </c>
      <c r="AG1824">
        <v>455</v>
      </c>
      <c r="AH1824" t="str">
        <f t="shared" si="939"/>
        <v>Oliguria</v>
      </c>
      <c r="AI1824">
        <v>0</v>
      </c>
      <c r="AJ1824" t="str">
        <f t="shared" si="940"/>
        <v>No Diabetico</v>
      </c>
      <c r="AK1824">
        <v>171</v>
      </c>
      <c r="AL1824" t="str">
        <f t="shared" si="941"/>
        <v>Diabetes</v>
      </c>
      <c r="AM1824">
        <v>8.3000000000000007</v>
      </c>
      <c r="AN1824" t="str">
        <f t="shared" si="942"/>
        <v>Diabetes</v>
      </c>
      <c r="AO1824">
        <v>245</v>
      </c>
      <c r="AP1824" t="str">
        <f t="shared" si="943"/>
        <v>Riesgo</v>
      </c>
      <c r="AQ1824">
        <v>133</v>
      </c>
      <c r="AR1824" t="str">
        <f t="shared" si="944"/>
        <v>Limite alto</v>
      </c>
      <c r="AS1824">
        <v>37</v>
      </c>
      <c r="AT1824" t="str">
        <f t="shared" si="945"/>
        <v>Bajo</v>
      </c>
      <c r="AU1824">
        <v>423</v>
      </c>
      <c r="AV1824" t="str">
        <f t="shared" si="946"/>
        <v>Alto</v>
      </c>
      <c r="AW1824">
        <v>136</v>
      </c>
      <c r="AX1824" t="str">
        <f t="shared" si="947"/>
        <v>Normal</v>
      </c>
      <c r="AY1824">
        <v>6.1</v>
      </c>
      <c r="AZ1824" t="str">
        <f t="shared" si="948"/>
        <v>Alto</v>
      </c>
      <c r="BA1824">
        <v>9.5</v>
      </c>
      <c r="BB1824" t="str">
        <f t="shared" si="926"/>
        <v>Baja</v>
      </c>
      <c r="BC1824">
        <v>8.6999999999999993</v>
      </c>
      <c r="BD1824" t="str">
        <f t="shared" si="949"/>
        <v>Normal</v>
      </c>
      <c r="BE1824">
        <v>5.3</v>
      </c>
      <c r="BF1824" t="str">
        <f t="shared" si="950"/>
        <v>Alto</v>
      </c>
      <c r="BG1824">
        <v>1</v>
      </c>
      <c r="BH1824" t="str">
        <f t="shared" si="951"/>
        <v>Toma ECA</v>
      </c>
      <c r="BI1824">
        <v>0</v>
      </c>
      <c r="BJ1824" t="str">
        <f t="shared" si="952"/>
        <v>No toma ARB</v>
      </c>
      <c r="BK1824">
        <v>0</v>
      </c>
      <c r="BL1824" t="str">
        <f t="shared" si="953"/>
        <v>No toma diureticos</v>
      </c>
      <c r="BM1824">
        <v>1</v>
      </c>
      <c r="BN1824" t="str">
        <f t="shared" si="954"/>
        <v>Toma estatinas</v>
      </c>
      <c r="BO1824">
        <v>1</v>
      </c>
      <c r="BP1824" t="str">
        <f t="shared" si="955"/>
        <v>Enfermedad renal</v>
      </c>
      <c r="BQ1824">
        <v>1</v>
      </c>
      <c r="BR1824" t="str">
        <f t="shared" si="956"/>
        <v>Enfermedad cardiovascular</v>
      </c>
    </row>
    <row r="1825" spans="1:70" x14ac:dyDescent="0.25">
      <c r="A1825" t="s">
        <v>1825</v>
      </c>
      <c r="B1825">
        <v>33</v>
      </c>
      <c r="C1825" t="str">
        <f t="shared" si="927"/>
        <v>Adulto</v>
      </c>
      <c r="D1825" t="s">
        <v>6</v>
      </c>
      <c r="E1825">
        <v>21.9</v>
      </c>
      <c r="F1825" t="str">
        <f t="shared" si="928"/>
        <v>Peso Normal</v>
      </c>
      <c r="G1825">
        <v>1</v>
      </c>
      <c r="H1825" t="str">
        <f t="shared" si="929"/>
        <v>Tiene herencia</v>
      </c>
      <c r="I1825">
        <v>102</v>
      </c>
      <c r="J1825">
        <v>76</v>
      </c>
      <c r="K1825">
        <v>74</v>
      </c>
      <c r="L1825" t="str">
        <f t="shared" si="930"/>
        <v>Normal</v>
      </c>
      <c r="M1825">
        <v>69</v>
      </c>
      <c r="N1825" t="str">
        <f t="shared" si="931"/>
        <v>Normal</v>
      </c>
      <c r="O1825">
        <v>2</v>
      </c>
      <c r="P1825" t="str">
        <f t="shared" si="932"/>
        <v>Ligera limitaciones</v>
      </c>
      <c r="Q1825">
        <v>0</v>
      </c>
      <c r="R1825" t="str">
        <f t="shared" si="933"/>
        <v>No tiene cetoacidosis</v>
      </c>
      <c r="S1825">
        <v>0</v>
      </c>
      <c r="T1825" t="str">
        <f t="shared" si="934"/>
        <v>No tiene Insuficiencia</v>
      </c>
      <c r="U1825">
        <v>1</v>
      </c>
      <c r="V1825" t="str">
        <f t="shared" si="935"/>
        <v>Hipertenso</v>
      </c>
      <c r="W1825">
        <v>1.1000000000000001</v>
      </c>
      <c r="X1825" t="str">
        <f t="shared" si="924"/>
        <v>Alto</v>
      </c>
      <c r="Y1825">
        <v>37</v>
      </c>
      <c r="Z1825" t="str">
        <f t="shared" si="925"/>
        <v>Normal</v>
      </c>
      <c r="AA1825">
        <v>118</v>
      </c>
      <c r="AB1825" t="str">
        <f t="shared" si="936"/>
        <v>Normal</v>
      </c>
      <c r="AC1825">
        <v>12</v>
      </c>
      <c r="AD1825" t="str">
        <f t="shared" si="937"/>
        <v>Normal</v>
      </c>
      <c r="AE1825">
        <v>8</v>
      </c>
      <c r="AF1825" t="str">
        <f t="shared" si="938"/>
        <v>Normal</v>
      </c>
      <c r="AG1825">
        <v>2429</v>
      </c>
      <c r="AH1825" t="str">
        <f t="shared" si="939"/>
        <v>Poliuria</v>
      </c>
      <c r="AI1825">
        <v>0</v>
      </c>
      <c r="AJ1825" t="str">
        <f t="shared" si="940"/>
        <v>No Diabetico</v>
      </c>
      <c r="AK1825">
        <v>123</v>
      </c>
      <c r="AL1825" t="str">
        <f t="shared" si="941"/>
        <v>Prediabetes</v>
      </c>
      <c r="AM1825">
        <v>5.7</v>
      </c>
      <c r="AN1825" t="str">
        <f t="shared" si="942"/>
        <v>Prediabetes</v>
      </c>
      <c r="AO1825">
        <v>192</v>
      </c>
      <c r="AP1825" t="str">
        <f t="shared" si="943"/>
        <v>Normal</v>
      </c>
      <c r="AQ1825">
        <v>130</v>
      </c>
      <c r="AR1825" t="str">
        <f t="shared" si="944"/>
        <v>Limite alto</v>
      </c>
      <c r="AS1825">
        <v>68</v>
      </c>
      <c r="AT1825" t="str">
        <f t="shared" si="945"/>
        <v>Normal</v>
      </c>
      <c r="AU1825">
        <v>124</v>
      </c>
      <c r="AV1825" t="str">
        <f t="shared" si="946"/>
        <v>Normal</v>
      </c>
      <c r="AW1825">
        <v>137</v>
      </c>
      <c r="AX1825" t="str">
        <f t="shared" si="947"/>
        <v>Normal</v>
      </c>
      <c r="AY1825">
        <v>4.5999999999999996</v>
      </c>
      <c r="AZ1825" t="str">
        <f t="shared" si="948"/>
        <v>Normal</v>
      </c>
      <c r="BA1825">
        <v>15.6</v>
      </c>
      <c r="BB1825" t="str">
        <f t="shared" si="926"/>
        <v>Alta</v>
      </c>
      <c r="BC1825">
        <v>10</v>
      </c>
      <c r="BD1825" t="str">
        <f t="shared" si="949"/>
        <v>Normal</v>
      </c>
      <c r="BE1825">
        <v>3.8</v>
      </c>
      <c r="BF1825" t="str">
        <f t="shared" si="950"/>
        <v>Normal</v>
      </c>
      <c r="BG1825">
        <v>0</v>
      </c>
      <c r="BH1825" t="str">
        <f t="shared" si="951"/>
        <v>No Toma ECA</v>
      </c>
      <c r="BI1825">
        <v>0</v>
      </c>
      <c r="BJ1825" t="str">
        <f t="shared" si="952"/>
        <v>No toma ARB</v>
      </c>
      <c r="BK1825">
        <v>0</v>
      </c>
      <c r="BL1825" t="str">
        <f t="shared" si="953"/>
        <v>No toma diureticos</v>
      </c>
      <c r="BM1825">
        <v>1</v>
      </c>
      <c r="BN1825" t="str">
        <f t="shared" si="954"/>
        <v>Toma estatinas</v>
      </c>
      <c r="BO1825">
        <v>0</v>
      </c>
      <c r="BP1825" t="str">
        <f t="shared" si="955"/>
        <v>Sano</v>
      </c>
      <c r="BQ1825">
        <v>0</v>
      </c>
      <c r="BR1825" t="str">
        <f t="shared" si="956"/>
        <v>Sano</v>
      </c>
    </row>
    <row r="1826" spans="1:70" x14ac:dyDescent="0.25">
      <c r="A1826" t="s">
        <v>1826</v>
      </c>
      <c r="B1826">
        <v>70</v>
      </c>
      <c r="C1826" t="str">
        <f t="shared" si="927"/>
        <v>Adulto Mayor</v>
      </c>
      <c r="D1826" t="s">
        <v>6</v>
      </c>
      <c r="E1826">
        <v>33.700000000000003</v>
      </c>
      <c r="F1826" t="str">
        <f t="shared" si="928"/>
        <v>Obesidad I</v>
      </c>
      <c r="G1826">
        <v>0</v>
      </c>
      <c r="H1826" t="str">
        <f t="shared" si="929"/>
        <v>No tiene herencia</v>
      </c>
      <c r="I1826">
        <v>172</v>
      </c>
      <c r="J1826">
        <v>93</v>
      </c>
      <c r="K1826">
        <v>83</v>
      </c>
      <c r="L1826" t="str">
        <f t="shared" si="930"/>
        <v>Normal</v>
      </c>
      <c r="M1826">
        <v>47</v>
      </c>
      <c r="N1826" t="str">
        <f t="shared" si="931"/>
        <v>Intermedia</v>
      </c>
      <c r="O1826">
        <v>2</v>
      </c>
      <c r="P1826" t="str">
        <f t="shared" si="932"/>
        <v>Ligera limitaciones</v>
      </c>
      <c r="Q1826">
        <v>1</v>
      </c>
      <c r="R1826" t="str">
        <f t="shared" si="933"/>
        <v>Tiene cetoacidosis</v>
      </c>
      <c r="S1826">
        <v>1</v>
      </c>
      <c r="T1826" t="str">
        <f t="shared" si="934"/>
        <v>Tiene Insuficiencia</v>
      </c>
      <c r="U1826">
        <v>1</v>
      </c>
      <c r="V1826" t="str">
        <f t="shared" si="935"/>
        <v>Hipertenso</v>
      </c>
      <c r="W1826">
        <v>3.9</v>
      </c>
      <c r="X1826" t="str">
        <f t="shared" si="924"/>
        <v>Alto</v>
      </c>
      <c r="Y1826">
        <v>64</v>
      </c>
      <c r="Z1826" t="str">
        <f t="shared" si="925"/>
        <v>Elevado</v>
      </c>
      <c r="AA1826">
        <v>15</v>
      </c>
      <c r="AB1826" t="str">
        <f t="shared" si="936"/>
        <v>Dismucion grave</v>
      </c>
      <c r="AC1826">
        <v>1546</v>
      </c>
      <c r="AD1826" t="str">
        <f t="shared" si="937"/>
        <v>Proteinuria</v>
      </c>
      <c r="AE1826">
        <v>1391</v>
      </c>
      <c r="AF1826" t="str">
        <f t="shared" si="938"/>
        <v>Macroalbuminuria</v>
      </c>
      <c r="AG1826">
        <v>702</v>
      </c>
      <c r="AH1826" t="str">
        <f t="shared" si="939"/>
        <v>Poliuria</v>
      </c>
      <c r="AI1826">
        <v>1</v>
      </c>
      <c r="AJ1826" t="str">
        <f t="shared" si="940"/>
        <v>Diabetico</v>
      </c>
      <c r="AK1826">
        <v>175</v>
      </c>
      <c r="AL1826" t="str">
        <f t="shared" si="941"/>
        <v>Diabetes</v>
      </c>
      <c r="AM1826">
        <v>7.3</v>
      </c>
      <c r="AN1826" t="str">
        <f t="shared" si="942"/>
        <v>Diabetes</v>
      </c>
      <c r="AO1826">
        <v>255</v>
      </c>
      <c r="AP1826" t="str">
        <f t="shared" si="943"/>
        <v>Riesgo</v>
      </c>
      <c r="AQ1826">
        <v>186</v>
      </c>
      <c r="AR1826" t="str">
        <f t="shared" si="944"/>
        <v>Alto</v>
      </c>
      <c r="AS1826">
        <v>26</v>
      </c>
      <c r="AT1826" t="str">
        <f t="shared" si="945"/>
        <v>Bajo</v>
      </c>
      <c r="AU1826">
        <v>240</v>
      </c>
      <c r="AV1826" t="str">
        <f t="shared" si="946"/>
        <v>Alto</v>
      </c>
      <c r="AW1826">
        <v>137</v>
      </c>
      <c r="AX1826" t="str">
        <f t="shared" si="947"/>
        <v>Normal</v>
      </c>
      <c r="AY1826">
        <v>6.6</v>
      </c>
      <c r="AZ1826" t="str">
        <f t="shared" si="948"/>
        <v>Alto</v>
      </c>
      <c r="BA1826">
        <v>8.1999999999999993</v>
      </c>
      <c r="BB1826" t="str">
        <f t="shared" si="926"/>
        <v>Baja</v>
      </c>
      <c r="BC1826">
        <v>7.8</v>
      </c>
      <c r="BD1826" t="str">
        <f t="shared" si="949"/>
        <v>Bajo</v>
      </c>
      <c r="BE1826">
        <v>4.5999999999999996</v>
      </c>
      <c r="BF1826" t="str">
        <f t="shared" si="950"/>
        <v>Alto</v>
      </c>
      <c r="BG1826">
        <v>0</v>
      </c>
      <c r="BH1826" t="str">
        <f t="shared" si="951"/>
        <v>No Toma ECA</v>
      </c>
      <c r="BI1826">
        <v>1</v>
      </c>
      <c r="BJ1826" t="str">
        <f t="shared" si="952"/>
        <v>Toma ARB</v>
      </c>
      <c r="BK1826">
        <v>1</v>
      </c>
      <c r="BL1826" t="str">
        <f t="shared" si="953"/>
        <v>Toma diureticos</v>
      </c>
      <c r="BM1826">
        <v>1</v>
      </c>
      <c r="BN1826" t="str">
        <f t="shared" si="954"/>
        <v>Toma estatinas</v>
      </c>
      <c r="BO1826">
        <v>1</v>
      </c>
      <c r="BP1826" t="str">
        <f t="shared" si="955"/>
        <v>Enfermedad renal</v>
      </c>
      <c r="BQ1826">
        <v>0</v>
      </c>
      <c r="BR1826" t="str">
        <f t="shared" si="956"/>
        <v>Sano</v>
      </c>
    </row>
    <row r="1827" spans="1:70" x14ac:dyDescent="0.25">
      <c r="A1827" t="s">
        <v>1827</v>
      </c>
      <c r="B1827">
        <v>50</v>
      </c>
      <c r="C1827" t="str">
        <f t="shared" si="927"/>
        <v>Adulto</v>
      </c>
      <c r="D1827" t="s">
        <v>1</v>
      </c>
      <c r="E1827">
        <v>21</v>
      </c>
      <c r="F1827" t="str">
        <f t="shared" si="928"/>
        <v>Peso Normal</v>
      </c>
      <c r="G1827">
        <v>0</v>
      </c>
      <c r="H1827" t="str">
        <f t="shared" si="929"/>
        <v>No tiene herencia</v>
      </c>
      <c r="I1827">
        <v>134</v>
      </c>
      <c r="J1827">
        <v>72</v>
      </c>
      <c r="K1827">
        <v>81</v>
      </c>
      <c r="L1827" t="str">
        <f t="shared" si="930"/>
        <v>Normal</v>
      </c>
      <c r="M1827">
        <v>60</v>
      </c>
      <c r="N1827" t="str">
        <f t="shared" si="931"/>
        <v>Normal</v>
      </c>
      <c r="O1827">
        <v>2</v>
      </c>
      <c r="P1827" t="str">
        <f t="shared" si="932"/>
        <v>Ligera limitaciones</v>
      </c>
      <c r="Q1827">
        <v>0</v>
      </c>
      <c r="R1827" t="str">
        <f t="shared" si="933"/>
        <v>No tiene cetoacidosis</v>
      </c>
      <c r="S1827">
        <v>0</v>
      </c>
      <c r="T1827" t="str">
        <f t="shared" si="934"/>
        <v>No tiene Insuficiencia</v>
      </c>
      <c r="U1827">
        <v>1</v>
      </c>
      <c r="V1827" t="str">
        <f t="shared" si="935"/>
        <v>Hipertenso</v>
      </c>
      <c r="W1827">
        <v>0.7</v>
      </c>
      <c r="X1827" t="str">
        <f t="shared" si="924"/>
        <v>Normal</v>
      </c>
      <c r="Y1827">
        <v>16</v>
      </c>
      <c r="Z1827" t="str">
        <f t="shared" si="925"/>
        <v>Bajo</v>
      </c>
      <c r="AA1827">
        <v>79</v>
      </c>
      <c r="AB1827" t="str">
        <f t="shared" si="936"/>
        <v>Funcion disminuida</v>
      </c>
      <c r="AC1827">
        <v>9</v>
      </c>
      <c r="AD1827" t="str">
        <f t="shared" si="937"/>
        <v>Normal</v>
      </c>
      <c r="AE1827">
        <v>8</v>
      </c>
      <c r="AF1827" t="str">
        <f t="shared" si="938"/>
        <v>Normal</v>
      </c>
      <c r="AG1827">
        <v>1440</v>
      </c>
      <c r="AH1827" t="str">
        <f t="shared" si="939"/>
        <v>Poliuria</v>
      </c>
      <c r="AI1827">
        <v>0</v>
      </c>
      <c r="AJ1827" t="str">
        <f t="shared" si="940"/>
        <v>No Diabetico</v>
      </c>
      <c r="AK1827">
        <v>123</v>
      </c>
      <c r="AL1827" t="str">
        <f t="shared" si="941"/>
        <v>Prediabetes</v>
      </c>
      <c r="AM1827">
        <v>5.8</v>
      </c>
      <c r="AN1827" t="str">
        <f t="shared" si="942"/>
        <v>Prediabetes</v>
      </c>
      <c r="AO1827">
        <v>151</v>
      </c>
      <c r="AP1827" t="str">
        <f t="shared" si="943"/>
        <v>Normal</v>
      </c>
      <c r="AQ1827">
        <v>121</v>
      </c>
      <c r="AR1827" t="str">
        <f t="shared" si="944"/>
        <v>Casi normal</v>
      </c>
      <c r="AS1827">
        <v>51</v>
      </c>
      <c r="AT1827" t="str">
        <f t="shared" si="945"/>
        <v>Bajo</v>
      </c>
      <c r="AU1827">
        <v>130</v>
      </c>
      <c r="AV1827" t="str">
        <f t="shared" si="946"/>
        <v>Normal</v>
      </c>
      <c r="AW1827">
        <v>139</v>
      </c>
      <c r="AX1827" t="str">
        <f t="shared" si="947"/>
        <v>Normal</v>
      </c>
      <c r="AY1827">
        <v>4.2</v>
      </c>
      <c r="AZ1827" t="str">
        <f t="shared" si="948"/>
        <v>Normal</v>
      </c>
      <c r="BA1827">
        <v>12</v>
      </c>
      <c r="BB1827" t="str">
        <f t="shared" si="926"/>
        <v>Baja</v>
      </c>
      <c r="BC1827">
        <v>10</v>
      </c>
      <c r="BD1827" t="str">
        <f t="shared" si="949"/>
        <v>Normal</v>
      </c>
      <c r="BE1827">
        <v>4</v>
      </c>
      <c r="BF1827" t="str">
        <f t="shared" si="950"/>
        <v>Normal</v>
      </c>
      <c r="BG1827">
        <v>0</v>
      </c>
      <c r="BH1827" t="str">
        <f t="shared" si="951"/>
        <v>No Toma ECA</v>
      </c>
      <c r="BI1827">
        <v>1</v>
      </c>
      <c r="BJ1827" t="str">
        <f t="shared" si="952"/>
        <v>Toma ARB</v>
      </c>
      <c r="BK1827">
        <v>1</v>
      </c>
      <c r="BL1827" t="str">
        <f t="shared" si="953"/>
        <v>Toma diureticos</v>
      </c>
      <c r="BM1827">
        <v>0</v>
      </c>
      <c r="BN1827" t="str">
        <f t="shared" si="954"/>
        <v>No toma estatinas</v>
      </c>
      <c r="BO1827">
        <v>0</v>
      </c>
      <c r="BP1827" t="str">
        <f t="shared" si="955"/>
        <v>Sano</v>
      </c>
      <c r="BQ1827">
        <v>1</v>
      </c>
      <c r="BR1827" t="str">
        <f t="shared" si="956"/>
        <v>Enfermedad cardiovascular</v>
      </c>
    </row>
    <row r="1828" spans="1:70" x14ac:dyDescent="0.25">
      <c r="A1828" t="s">
        <v>1828</v>
      </c>
      <c r="B1828">
        <v>61</v>
      </c>
      <c r="C1828" t="str">
        <f t="shared" si="927"/>
        <v>Adulto Mayor</v>
      </c>
      <c r="D1828" t="s">
        <v>1</v>
      </c>
      <c r="E1828">
        <v>26</v>
      </c>
      <c r="F1828" t="str">
        <f t="shared" si="928"/>
        <v>Sobrepeso</v>
      </c>
      <c r="G1828">
        <v>1</v>
      </c>
      <c r="H1828" t="str">
        <f t="shared" si="929"/>
        <v>Tiene herencia</v>
      </c>
      <c r="I1828">
        <v>164</v>
      </c>
      <c r="J1828">
        <v>93</v>
      </c>
      <c r="K1828">
        <v>81</v>
      </c>
      <c r="L1828" t="str">
        <f t="shared" si="930"/>
        <v>Normal</v>
      </c>
      <c r="M1828">
        <v>39</v>
      </c>
      <c r="N1828" t="str">
        <f t="shared" si="931"/>
        <v>Reducida</v>
      </c>
      <c r="O1828">
        <v>2</v>
      </c>
      <c r="P1828" t="str">
        <f t="shared" si="932"/>
        <v>Ligera limitaciones</v>
      </c>
      <c r="Q1828">
        <v>0</v>
      </c>
      <c r="R1828" t="str">
        <f t="shared" si="933"/>
        <v>No tiene cetoacidosis</v>
      </c>
      <c r="S1828">
        <v>1</v>
      </c>
      <c r="T1828" t="str">
        <f t="shared" si="934"/>
        <v>Tiene Insuficiencia</v>
      </c>
      <c r="U1828">
        <v>1</v>
      </c>
      <c r="V1828" t="str">
        <f t="shared" si="935"/>
        <v>Hipertenso</v>
      </c>
      <c r="W1828">
        <v>2.1</v>
      </c>
      <c r="X1828" t="str">
        <f t="shared" si="924"/>
        <v>Alto</v>
      </c>
      <c r="Y1828">
        <v>81</v>
      </c>
      <c r="Z1828" t="str">
        <f t="shared" si="925"/>
        <v>Elevado</v>
      </c>
      <c r="AA1828">
        <v>25</v>
      </c>
      <c r="AB1828" t="str">
        <f t="shared" si="936"/>
        <v>Dismucion grave</v>
      </c>
      <c r="AC1828">
        <v>1498</v>
      </c>
      <c r="AD1828" t="str">
        <f t="shared" si="937"/>
        <v>Proteinuria</v>
      </c>
      <c r="AE1828">
        <v>1198</v>
      </c>
      <c r="AF1828" t="str">
        <f t="shared" si="938"/>
        <v>Macroalbuminuria</v>
      </c>
      <c r="AG1828">
        <v>735</v>
      </c>
      <c r="AH1828" t="str">
        <f t="shared" si="939"/>
        <v>Poliuria</v>
      </c>
      <c r="AI1828">
        <v>1</v>
      </c>
      <c r="AJ1828" t="str">
        <f t="shared" si="940"/>
        <v>Diabetico</v>
      </c>
      <c r="AK1828">
        <v>176</v>
      </c>
      <c r="AL1828" t="str">
        <f t="shared" si="941"/>
        <v>Diabetes</v>
      </c>
      <c r="AM1828">
        <v>10.3</v>
      </c>
      <c r="AN1828" t="str">
        <f t="shared" si="942"/>
        <v>Diabetes</v>
      </c>
      <c r="AO1828">
        <v>230</v>
      </c>
      <c r="AP1828" t="str">
        <f t="shared" si="943"/>
        <v>Alto</v>
      </c>
      <c r="AQ1828">
        <v>212</v>
      </c>
      <c r="AR1828" t="str">
        <f t="shared" si="944"/>
        <v>Muy alto</v>
      </c>
      <c r="AS1828">
        <v>43</v>
      </c>
      <c r="AT1828" t="str">
        <f t="shared" si="945"/>
        <v>Bajo</v>
      </c>
      <c r="AU1828">
        <v>202</v>
      </c>
      <c r="AV1828" t="str">
        <f t="shared" si="946"/>
        <v>Alto</v>
      </c>
      <c r="AW1828">
        <v>138</v>
      </c>
      <c r="AX1828" t="str">
        <f t="shared" si="947"/>
        <v>Normal</v>
      </c>
      <c r="AY1828">
        <v>6.4</v>
      </c>
      <c r="AZ1828" t="str">
        <f t="shared" si="948"/>
        <v>Alto</v>
      </c>
      <c r="BA1828">
        <v>9.1999999999999993</v>
      </c>
      <c r="BB1828" t="str">
        <f t="shared" si="926"/>
        <v>Baja</v>
      </c>
      <c r="BC1828">
        <v>8.6999999999999993</v>
      </c>
      <c r="BD1828" t="str">
        <f t="shared" si="949"/>
        <v>Normal</v>
      </c>
      <c r="BE1828">
        <v>5.9</v>
      </c>
      <c r="BF1828" t="str">
        <f t="shared" si="950"/>
        <v>Alto</v>
      </c>
      <c r="BG1828">
        <v>1</v>
      </c>
      <c r="BH1828" t="str">
        <f t="shared" si="951"/>
        <v>Toma ECA</v>
      </c>
      <c r="BI1828">
        <v>0</v>
      </c>
      <c r="BJ1828" t="str">
        <f t="shared" si="952"/>
        <v>No toma ARB</v>
      </c>
      <c r="BK1828">
        <v>0</v>
      </c>
      <c r="BL1828" t="str">
        <f t="shared" si="953"/>
        <v>No toma diureticos</v>
      </c>
      <c r="BM1828">
        <v>1</v>
      </c>
      <c r="BN1828" t="str">
        <f t="shared" si="954"/>
        <v>Toma estatinas</v>
      </c>
      <c r="BO1828">
        <v>1</v>
      </c>
      <c r="BP1828" t="str">
        <f t="shared" si="955"/>
        <v>Enfermedad renal</v>
      </c>
      <c r="BQ1828">
        <v>0</v>
      </c>
      <c r="BR1828" t="str">
        <f t="shared" si="956"/>
        <v>Sano</v>
      </c>
    </row>
    <row r="1829" spans="1:70" x14ac:dyDescent="0.25">
      <c r="A1829" t="s">
        <v>1829</v>
      </c>
      <c r="B1829">
        <v>63</v>
      </c>
      <c r="C1829" t="str">
        <f t="shared" si="927"/>
        <v>Adulto Mayor</v>
      </c>
      <c r="D1829" t="s">
        <v>6</v>
      </c>
      <c r="E1829">
        <v>25.4</v>
      </c>
      <c r="F1829" t="str">
        <f t="shared" si="928"/>
        <v>Sobrepeso</v>
      </c>
      <c r="G1829">
        <v>1</v>
      </c>
      <c r="H1829" t="str">
        <f t="shared" si="929"/>
        <v>Tiene herencia</v>
      </c>
      <c r="I1829">
        <v>116</v>
      </c>
      <c r="J1829">
        <v>66</v>
      </c>
      <c r="K1829">
        <v>90</v>
      </c>
      <c r="L1829" t="str">
        <f t="shared" si="930"/>
        <v>Normal</v>
      </c>
      <c r="M1829">
        <v>66</v>
      </c>
      <c r="N1829" t="str">
        <f t="shared" si="931"/>
        <v>Normal</v>
      </c>
      <c r="O1829">
        <v>2</v>
      </c>
      <c r="P1829" t="str">
        <f t="shared" si="932"/>
        <v>Ligera limitaciones</v>
      </c>
      <c r="Q1829">
        <v>0</v>
      </c>
      <c r="R1829" t="str">
        <f t="shared" si="933"/>
        <v>No tiene cetoacidosis</v>
      </c>
      <c r="S1829">
        <v>0</v>
      </c>
      <c r="T1829" t="str">
        <f t="shared" si="934"/>
        <v>No tiene Insuficiencia</v>
      </c>
      <c r="U1829">
        <v>1</v>
      </c>
      <c r="V1829" t="str">
        <f t="shared" si="935"/>
        <v>Hipertenso</v>
      </c>
      <c r="W1829">
        <v>0.8</v>
      </c>
      <c r="X1829" t="str">
        <f t="shared" si="924"/>
        <v>Normal</v>
      </c>
      <c r="Y1829">
        <v>20</v>
      </c>
      <c r="Z1829" t="str">
        <f t="shared" si="925"/>
        <v>Normal</v>
      </c>
      <c r="AA1829">
        <v>85</v>
      </c>
      <c r="AB1829" t="str">
        <f t="shared" si="936"/>
        <v>Funcion disminuida</v>
      </c>
      <c r="AC1829">
        <v>15</v>
      </c>
      <c r="AD1829" t="str">
        <f t="shared" si="937"/>
        <v>Normal</v>
      </c>
      <c r="AE1829">
        <v>10</v>
      </c>
      <c r="AF1829" t="str">
        <f t="shared" si="938"/>
        <v>Normal</v>
      </c>
      <c r="AG1829">
        <v>1039</v>
      </c>
      <c r="AH1829" t="str">
        <f t="shared" si="939"/>
        <v>Poliuria</v>
      </c>
      <c r="AI1829">
        <v>1</v>
      </c>
      <c r="AJ1829" t="str">
        <f t="shared" si="940"/>
        <v>Diabetico</v>
      </c>
      <c r="AK1829">
        <v>103</v>
      </c>
      <c r="AL1829" t="str">
        <f t="shared" si="941"/>
        <v>Prediabetes</v>
      </c>
      <c r="AM1829">
        <v>5</v>
      </c>
      <c r="AN1829" t="str">
        <f t="shared" si="942"/>
        <v>Normal</v>
      </c>
      <c r="AO1829">
        <v>179</v>
      </c>
      <c r="AP1829" t="str">
        <f t="shared" si="943"/>
        <v>Normal</v>
      </c>
      <c r="AQ1829">
        <v>114</v>
      </c>
      <c r="AR1829" t="str">
        <f t="shared" si="944"/>
        <v>Casi normal</v>
      </c>
      <c r="AS1829">
        <v>41</v>
      </c>
      <c r="AT1829" t="str">
        <f t="shared" si="945"/>
        <v>Bajo</v>
      </c>
      <c r="AU1829">
        <v>123</v>
      </c>
      <c r="AV1829" t="str">
        <f t="shared" si="946"/>
        <v>Normal</v>
      </c>
      <c r="AW1829">
        <v>138</v>
      </c>
      <c r="AX1829" t="str">
        <f t="shared" si="947"/>
        <v>Normal</v>
      </c>
      <c r="AY1829">
        <v>4.7</v>
      </c>
      <c r="AZ1829" t="str">
        <f t="shared" si="948"/>
        <v>Normal</v>
      </c>
      <c r="BA1829">
        <v>15.4</v>
      </c>
      <c r="BB1829" t="str">
        <f t="shared" si="926"/>
        <v>Normal</v>
      </c>
      <c r="BC1829">
        <v>9.1</v>
      </c>
      <c r="BD1829" t="str">
        <f t="shared" si="949"/>
        <v>Normal</v>
      </c>
      <c r="BE1829">
        <v>3</v>
      </c>
      <c r="BF1829" t="str">
        <f t="shared" si="950"/>
        <v>Normal</v>
      </c>
      <c r="BG1829">
        <v>0</v>
      </c>
      <c r="BH1829" t="str">
        <f t="shared" si="951"/>
        <v>No Toma ECA</v>
      </c>
      <c r="BI1829">
        <v>1</v>
      </c>
      <c r="BJ1829" t="str">
        <f t="shared" si="952"/>
        <v>Toma ARB</v>
      </c>
      <c r="BK1829">
        <v>0</v>
      </c>
      <c r="BL1829" t="str">
        <f t="shared" si="953"/>
        <v>No toma diureticos</v>
      </c>
      <c r="BM1829">
        <v>0</v>
      </c>
      <c r="BN1829" t="str">
        <f t="shared" si="954"/>
        <v>No toma estatinas</v>
      </c>
      <c r="BO1829">
        <v>0</v>
      </c>
      <c r="BP1829" t="str">
        <f t="shared" si="955"/>
        <v>Sano</v>
      </c>
      <c r="BQ1829">
        <v>0</v>
      </c>
      <c r="BR1829" t="str">
        <f t="shared" si="956"/>
        <v>Sano</v>
      </c>
    </row>
    <row r="1830" spans="1:70" x14ac:dyDescent="0.25">
      <c r="A1830" t="s">
        <v>1830</v>
      </c>
      <c r="B1830">
        <v>54</v>
      </c>
      <c r="C1830" t="str">
        <f t="shared" si="927"/>
        <v>Adulto</v>
      </c>
      <c r="D1830" t="s">
        <v>1</v>
      </c>
      <c r="E1830">
        <v>25.3</v>
      </c>
      <c r="F1830" t="str">
        <f t="shared" si="928"/>
        <v>Sobrepeso</v>
      </c>
      <c r="G1830">
        <v>1</v>
      </c>
      <c r="H1830" t="str">
        <f t="shared" si="929"/>
        <v>Tiene herencia</v>
      </c>
      <c r="I1830">
        <v>186</v>
      </c>
      <c r="J1830">
        <v>93</v>
      </c>
      <c r="K1830">
        <v>91</v>
      </c>
      <c r="L1830" t="str">
        <f t="shared" si="930"/>
        <v>Normal</v>
      </c>
      <c r="M1830">
        <v>48</v>
      </c>
      <c r="N1830" t="str">
        <f t="shared" si="931"/>
        <v>Intermedia</v>
      </c>
      <c r="O1830">
        <v>4</v>
      </c>
      <c r="P1830" t="str">
        <f t="shared" si="932"/>
        <v>Incapacidad</v>
      </c>
      <c r="Q1830">
        <v>0</v>
      </c>
      <c r="R1830" t="str">
        <f t="shared" si="933"/>
        <v>No tiene cetoacidosis</v>
      </c>
      <c r="S1830">
        <v>1</v>
      </c>
      <c r="T1830" t="str">
        <f t="shared" si="934"/>
        <v>Tiene Insuficiencia</v>
      </c>
      <c r="U1830">
        <v>1</v>
      </c>
      <c r="V1830" t="str">
        <f t="shared" si="935"/>
        <v>Hipertenso</v>
      </c>
      <c r="W1830">
        <v>1.8</v>
      </c>
      <c r="X1830" t="str">
        <f t="shared" si="924"/>
        <v>Alto</v>
      </c>
      <c r="Y1830">
        <v>105</v>
      </c>
      <c r="Z1830" t="str">
        <f t="shared" si="925"/>
        <v>Riesgo</v>
      </c>
      <c r="AA1830">
        <v>29</v>
      </c>
      <c r="AB1830" t="str">
        <f t="shared" si="936"/>
        <v>Dismucion grave</v>
      </c>
      <c r="AC1830">
        <v>2300</v>
      </c>
      <c r="AD1830" t="str">
        <f t="shared" si="937"/>
        <v>Proteinuria</v>
      </c>
      <c r="AE1830">
        <v>1840</v>
      </c>
      <c r="AF1830" t="str">
        <f t="shared" si="938"/>
        <v>Macroalbuminuria</v>
      </c>
      <c r="AG1830">
        <v>418</v>
      </c>
      <c r="AH1830" t="str">
        <f t="shared" si="939"/>
        <v>Oliguria</v>
      </c>
      <c r="AI1830">
        <v>1</v>
      </c>
      <c r="AJ1830" t="str">
        <f t="shared" si="940"/>
        <v>Diabetico</v>
      </c>
      <c r="AK1830">
        <v>132</v>
      </c>
      <c r="AL1830" t="str">
        <f t="shared" si="941"/>
        <v>Diabetes</v>
      </c>
      <c r="AM1830">
        <v>9.4</v>
      </c>
      <c r="AN1830" t="str">
        <f t="shared" si="942"/>
        <v>Diabetes</v>
      </c>
      <c r="AO1830">
        <v>293</v>
      </c>
      <c r="AP1830" t="str">
        <f t="shared" si="943"/>
        <v>Riesgo</v>
      </c>
      <c r="AQ1830">
        <v>172</v>
      </c>
      <c r="AR1830" t="str">
        <f t="shared" si="944"/>
        <v>Alto</v>
      </c>
      <c r="AS1830">
        <v>38</v>
      </c>
      <c r="AT1830" t="str">
        <f t="shared" si="945"/>
        <v>Bajo</v>
      </c>
      <c r="AU1830">
        <v>363</v>
      </c>
      <c r="AV1830" t="str">
        <f t="shared" si="946"/>
        <v>Alto</v>
      </c>
      <c r="AW1830">
        <v>126</v>
      </c>
      <c r="AX1830" t="str">
        <f t="shared" si="947"/>
        <v>Bajo</v>
      </c>
      <c r="AY1830">
        <v>6.3</v>
      </c>
      <c r="AZ1830" t="str">
        <f t="shared" si="948"/>
        <v>Alto</v>
      </c>
      <c r="BA1830">
        <v>7.2</v>
      </c>
      <c r="BB1830" t="str">
        <f t="shared" si="926"/>
        <v>Baja</v>
      </c>
      <c r="BC1830">
        <v>8.9</v>
      </c>
      <c r="BD1830" t="str">
        <f t="shared" si="949"/>
        <v>Normal</v>
      </c>
      <c r="BE1830">
        <v>6.6</v>
      </c>
      <c r="BF1830" t="str">
        <f t="shared" si="950"/>
        <v>Alto</v>
      </c>
      <c r="BG1830">
        <v>1</v>
      </c>
      <c r="BH1830" t="str">
        <f t="shared" si="951"/>
        <v>Toma ECA</v>
      </c>
      <c r="BI1830">
        <v>1</v>
      </c>
      <c r="BJ1830" t="str">
        <f t="shared" si="952"/>
        <v>Toma ARB</v>
      </c>
      <c r="BK1830">
        <v>1</v>
      </c>
      <c r="BL1830" t="str">
        <f t="shared" si="953"/>
        <v>Toma diureticos</v>
      </c>
      <c r="BM1830">
        <v>1</v>
      </c>
      <c r="BN1830" t="str">
        <f t="shared" si="954"/>
        <v>Toma estatinas</v>
      </c>
      <c r="BO1830">
        <v>1</v>
      </c>
      <c r="BP1830" t="str">
        <f t="shared" si="955"/>
        <v>Enfermedad renal</v>
      </c>
      <c r="BQ1830">
        <v>0</v>
      </c>
      <c r="BR1830" t="str">
        <f t="shared" si="956"/>
        <v>Sano</v>
      </c>
    </row>
    <row r="1831" spans="1:70" x14ac:dyDescent="0.25">
      <c r="A1831" t="s">
        <v>1831</v>
      </c>
      <c r="B1831">
        <v>75</v>
      </c>
      <c r="C1831" t="str">
        <f t="shared" si="927"/>
        <v>Adulto Mayor</v>
      </c>
      <c r="D1831" t="s">
        <v>1</v>
      </c>
      <c r="E1831">
        <v>30</v>
      </c>
      <c r="F1831" t="str">
        <f t="shared" si="928"/>
        <v>Obesidad I</v>
      </c>
      <c r="G1831">
        <v>1</v>
      </c>
      <c r="H1831" t="str">
        <f t="shared" si="929"/>
        <v>Tiene herencia</v>
      </c>
      <c r="I1831">
        <v>141</v>
      </c>
      <c r="J1831">
        <v>93</v>
      </c>
      <c r="K1831">
        <v>98</v>
      </c>
      <c r="L1831" t="str">
        <f t="shared" si="930"/>
        <v>Normal</v>
      </c>
      <c r="M1831">
        <v>27</v>
      </c>
      <c r="N1831" t="str">
        <f t="shared" si="931"/>
        <v>Reducida</v>
      </c>
      <c r="O1831">
        <v>4</v>
      </c>
      <c r="P1831" t="str">
        <f t="shared" si="932"/>
        <v>Incapacidad</v>
      </c>
      <c r="Q1831">
        <v>0</v>
      </c>
      <c r="R1831" t="str">
        <f t="shared" si="933"/>
        <v>No tiene cetoacidosis</v>
      </c>
      <c r="S1831">
        <v>0</v>
      </c>
      <c r="T1831" t="str">
        <f t="shared" si="934"/>
        <v>No tiene Insuficiencia</v>
      </c>
      <c r="U1831">
        <v>1</v>
      </c>
      <c r="V1831" t="str">
        <f t="shared" si="935"/>
        <v>Hipertenso</v>
      </c>
      <c r="W1831">
        <v>2.2000000000000002</v>
      </c>
      <c r="X1831" t="str">
        <f t="shared" si="924"/>
        <v>Alto</v>
      </c>
      <c r="Y1831">
        <v>90</v>
      </c>
      <c r="Z1831" t="str">
        <f t="shared" si="925"/>
        <v>Elevado</v>
      </c>
      <c r="AA1831">
        <v>29</v>
      </c>
      <c r="AB1831" t="str">
        <f t="shared" si="936"/>
        <v>Dismucion grave</v>
      </c>
      <c r="AC1831">
        <v>2342</v>
      </c>
      <c r="AD1831" t="str">
        <f t="shared" si="937"/>
        <v>Proteinuria</v>
      </c>
      <c r="AE1831">
        <v>2107</v>
      </c>
      <c r="AF1831" t="str">
        <f t="shared" si="938"/>
        <v>Macroalbuminuria</v>
      </c>
      <c r="AG1831">
        <v>563</v>
      </c>
      <c r="AH1831" t="str">
        <f t="shared" si="939"/>
        <v>Poliuria</v>
      </c>
      <c r="AI1831">
        <v>1</v>
      </c>
      <c r="AJ1831" t="str">
        <f t="shared" si="940"/>
        <v>Diabetico</v>
      </c>
      <c r="AK1831">
        <v>210</v>
      </c>
      <c r="AL1831" t="str">
        <f t="shared" si="941"/>
        <v>Diabetes</v>
      </c>
      <c r="AM1831">
        <v>9.3000000000000007</v>
      </c>
      <c r="AN1831" t="str">
        <f t="shared" si="942"/>
        <v>Diabetes</v>
      </c>
      <c r="AO1831">
        <v>273</v>
      </c>
      <c r="AP1831" t="str">
        <f t="shared" si="943"/>
        <v>Riesgo</v>
      </c>
      <c r="AQ1831">
        <v>191</v>
      </c>
      <c r="AR1831" t="str">
        <f t="shared" si="944"/>
        <v>Muy alto</v>
      </c>
      <c r="AS1831">
        <v>25</v>
      </c>
      <c r="AT1831" t="str">
        <f t="shared" si="945"/>
        <v>Bajo</v>
      </c>
      <c r="AU1831">
        <v>407</v>
      </c>
      <c r="AV1831" t="str">
        <f t="shared" si="946"/>
        <v>Alto</v>
      </c>
      <c r="AW1831">
        <v>128</v>
      </c>
      <c r="AX1831" t="str">
        <f t="shared" si="947"/>
        <v>Bajo</v>
      </c>
      <c r="AY1831">
        <v>5.2</v>
      </c>
      <c r="AZ1831" t="str">
        <f t="shared" si="948"/>
        <v>Alto</v>
      </c>
      <c r="BA1831">
        <v>7.2</v>
      </c>
      <c r="BB1831" t="str">
        <f t="shared" si="926"/>
        <v>Baja</v>
      </c>
      <c r="BC1831">
        <v>8</v>
      </c>
      <c r="BD1831" t="str">
        <f t="shared" si="949"/>
        <v>Bajo</v>
      </c>
      <c r="BE1831">
        <v>6.7</v>
      </c>
      <c r="BF1831" t="str">
        <f t="shared" si="950"/>
        <v>Alto</v>
      </c>
      <c r="BG1831">
        <v>1</v>
      </c>
      <c r="BH1831" t="str">
        <f t="shared" si="951"/>
        <v>Toma ECA</v>
      </c>
      <c r="BI1831">
        <v>0</v>
      </c>
      <c r="BJ1831" t="str">
        <f t="shared" si="952"/>
        <v>No toma ARB</v>
      </c>
      <c r="BK1831">
        <v>1</v>
      </c>
      <c r="BL1831" t="str">
        <f t="shared" si="953"/>
        <v>Toma diureticos</v>
      </c>
      <c r="BM1831">
        <v>0</v>
      </c>
      <c r="BN1831" t="str">
        <f t="shared" si="954"/>
        <v>No toma estatinas</v>
      </c>
      <c r="BO1831">
        <v>1</v>
      </c>
      <c r="BP1831" t="str">
        <f t="shared" si="955"/>
        <v>Enfermedad renal</v>
      </c>
      <c r="BQ1831">
        <v>1</v>
      </c>
      <c r="BR1831" t="str">
        <f t="shared" si="956"/>
        <v>Enfermedad cardiovascular</v>
      </c>
    </row>
    <row r="1832" spans="1:70" x14ac:dyDescent="0.25">
      <c r="A1832" t="s">
        <v>1832</v>
      </c>
      <c r="B1832">
        <v>44</v>
      </c>
      <c r="C1832" t="str">
        <f t="shared" si="927"/>
        <v>Adulto</v>
      </c>
      <c r="D1832" t="s">
        <v>6</v>
      </c>
      <c r="E1832">
        <v>29</v>
      </c>
      <c r="F1832" t="str">
        <f t="shared" si="928"/>
        <v>Sobrepeso</v>
      </c>
      <c r="G1832">
        <v>0</v>
      </c>
      <c r="H1832" t="str">
        <f t="shared" si="929"/>
        <v>No tiene herencia</v>
      </c>
      <c r="I1832">
        <v>113</v>
      </c>
      <c r="J1832">
        <v>69</v>
      </c>
      <c r="K1832">
        <v>88</v>
      </c>
      <c r="L1832" t="str">
        <f t="shared" si="930"/>
        <v>Normal</v>
      </c>
      <c r="M1832">
        <v>58</v>
      </c>
      <c r="N1832" t="str">
        <f t="shared" si="931"/>
        <v>Normal</v>
      </c>
      <c r="O1832">
        <v>2</v>
      </c>
      <c r="P1832" t="str">
        <f t="shared" si="932"/>
        <v>Ligera limitaciones</v>
      </c>
      <c r="Q1832">
        <v>0</v>
      </c>
      <c r="R1832" t="str">
        <f t="shared" si="933"/>
        <v>No tiene cetoacidosis</v>
      </c>
      <c r="S1832">
        <v>0</v>
      </c>
      <c r="T1832" t="str">
        <f t="shared" si="934"/>
        <v>No tiene Insuficiencia</v>
      </c>
      <c r="U1832">
        <v>0</v>
      </c>
      <c r="V1832" t="str">
        <f t="shared" si="935"/>
        <v>Normotenso</v>
      </c>
      <c r="W1832">
        <v>1</v>
      </c>
      <c r="X1832" t="str">
        <f t="shared" si="924"/>
        <v>Normal</v>
      </c>
      <c r="Y1832">
        <v>26</v>
      </c>
      <c r="Z1832" t="str">
        <f t="shared" si="925"/>
        <v>Normal</v>
      </c>
      <c r="AA1832">
        <v>103</v>
      </c>
      <c r="AB1832" t="str">
        <f t="shared" si="936"/>
        <v>Normal</v>
      </c>
      <c r="AC1832">
        <v>28</v>
      </c>
      <c r="AD1832" t="str">
        <f t="shared" si="937"/>
        <v>Normal</v>
      </c>
      <c r="AE1832">
        <v>25</v>
      </c>
      <c r="AF1832" t="str">
        <f t="shared" si="938"/>
        <v>Normal</v>
      </c>
      <c r="AG1832">
        <v>1303</v>
      </c>
      <c r="AH1832" t="str">
        <f t="shared" si="939"/>
        <v>Poliuria</v>
      </c>
      <c r="AI1832">
        <v>0</v>
      </c>
      <c r="AJ1832" t="str">
        <f t="shared" si="940"/>
        <v>No Diabetico</v>
      </c>
      <c r="AK1832">
        <v>117</v>
      </c>
      <c r="AL1832" t="str">
        <f t="shared" si="941"/>
        <v>Prediabetes</v>
      </c>
      <c r="AM1832">
        <v>6.3</v>
      </c>
      <c r="AN1832" t="str">
        <f t="shared" si="942"/>
        <v>Prediabetes</v>
      </c>
      <c r="AO1832">
        <v>156</v>
      </c>
      <c r="AP1832" t="str">
        <f t="shared" si="943"/>
        <v>Normal</v>
      </c>
      <c r="AQ1832">
        <v>82</v>
      </c>
      <c r="AR1832" t="str">
        <f t="shared" si="944"/>
        <v>Normal</v>
      </c>
      <c r="AS1832">
        <v>50</v>
      </c>
      <c r="AT1832" t="str">
        <f t="shared" si="945"/>
        <v>Bajo</v>
      </c>
      <c r="AU1832">
        <v>119</v>
      </c>
      <c r="AV1832" t="str">
        <f t="shared" si="946"/>
        <v>Normal</v>
      </c>
      <c r="AW1832">
        <v>138</v>
      </c>
      <c r="AX1832" t="str">
        <f t="shared" si="947"/>
        <v>Normal</v>
      </c>
      <c r="AY1832">
        <v>4.7</v>
      </c>
      <c r="AZ1832" t="str">
        <f t="shared" si="948"/>
        <v>Normal</v>
      </c>
      <c r="BA1832">
        <v>15.8</v>
      </c>
      <c r="BB1832" t="str">
        <f t="shared" si="926"/>
        <v>Alta</v>
      </c>
      <c r="BC1832">
        <v>9</v>
      </c>
      <c r="BD1832" t="str">
        <f t="shared" si="949"/>
        <v>Normal</v>
      </c>
      <c r="BE1832">
        <v>4.4000000000000004</v>
      </c>
      <c r="BF1832" t="str">
        <f t="shared" si="950"/>
        <v>Normal</v>
      </c>
      <c r="BG1832">
        <v>0</v>
      </c>
      <c r="BH1832" t="str">
        <f t="shared" si="951"/>
        <v>No Toma ECA</v>
      </c>
      <c r="BI1832">
        <v>0</v>
      </c>
      <c r="BJ1832" t="str">
        <f t="shared" si="952"/>
        <v>No toma ARB</v>
      </c>
      <c r="BK1832">
        <v>1</v>
      </c>
      <c r="BL1832" t="str">
        <f t="shared" si="953"/>
        <v>Toma diureticos</v>
      </c>
      <c r="BM1832">
        <v>0</v>
      </c>
      <c r="BN1832" t="str">
        <f t="shared" si="954"/>
        <v>No toma estatinas</v>
      </c>
      <c r="BO1832">
        <v>0</v>
      </c>
      <c r="BP1832" t="str">
        <f t="shared" si="955"/>
        <v>Sano</v>
      </c>
      <c r="BQ1832">
        <v>1</v>
      </c>
      <c r="BR1832" t="str">
        <f t="shared" si="956"/>
        <v>Enfermedad cardiovascular</v>
      </c>
    </row>
    <row r="1833" spans="1:70" x14ac:dyDescent="0.25">
      <c r="A1833" t="s">
        <v>1833</v>
      </c>
      <c r="B1833">
        <v>58</v>
      </c>
      <c r="C1833" t="str">
        <f t="shared" si="927"/>
        <v>Adulto</v>
      </c>
      <c r="D1833" t="s">
        <v>1</v>
      </c>
      <c r="E1833">
        <v>25.5</v>
      </c>
      <c r="F1833" t="str">
        <f t="shared" si="928"/>
        <v>Sobrepeso</v>
      </c>
      <c r="G1833">
        <v>1</v>
      </c>
      <c r="H1833" t="str">
        <f t="shared" si="929"/>
        <v>Tiene herencia</v>
      </c>
      <c r="I1833">
        <v>180</v>
      </c>
      <c r="J1833">
        <v>95</v>
      </c>
      <c r="K1833">
        <v>103</v>
      </c>
      <c r="L1833" t="str">
        <f t="shared" si="930"/>
        <v>Taquicardia</v>
      </c>
      <c r="M1833">
        <v>30</v>
      </c>
      <c r="N1833" t="str">
        <f t="shared" si="931"/>
        <v>Reducida</v>
      </c>
      <c r="O1833">
        <v>4</v>
      </c>
      <c r="P1833" t="str">
        <f t="shared" si="932"/>
        <v>Incapacidad</v>
      </c>
      <c r="Q1833">
        <v>1</v>
      </c>
      <c r="R1833" t="str">
        <f t="shared" si="933"/>
        <v>Tiene cetoacidosis</v>
      </c>
      <c r="S1833">
        <v>1</v>
      </c>
      <c r="T1833" t="str">
        <f t="shared" si="934"/>
        <v>Tiene Insuficiencia</v>
      </c>
      <c r="U1833">
        <v>1</v>
      </c>
      <c r="V1833" t="str">
        <f t="shared" si="935"/>
        <v>Hipertenso</v>
      </c>
      <c r="W1833">
        <v>4</v>
      </c>
      <c r="X1833" t="str">
        <f t="shared" si="924"/>
        <v>Alto</v>
      </c>
      <c r="Y1833">
        <v>108</v>
      </c>
      <c r="Z1833" t="str">
        <f t="shared" si="925"/>
        <v>Riesgo</v>
      </c>
      <c r="AA1833">
        <v>40</v>
      </c>
      <c r="AB1833" t="str">
        <f t="shared" si="936"/>
        <v>Funcion disminuida moderada</v>
      </c>
      <c r="AC1833">
        <v>462</v>
      </c>
      <c r="AD1833" t="str">
        <f t="shared" si="937"/>
        <v>Proteinuria</v>
      </c>
      <c r="AE1833">
        <v>369</v>
      </c>
      <c r="AF1833" t="str">
        <f t="shared" si="938"/>
        <v>Macroalbuminuria</v>
      </c>
      <c r="AG1833">
        <v>603</v>
      </c>
      <c r="AH1833" t="str">
        <f t="shared" si="939"/>
        <v>Poliuria</v>
      </c>
      <c r="AI1833">
        <v>1</v>
      </c>
      <c r="AJ1833" t="str">
        <f t="shared" si="940"/>
        <v>Diabetico</v>
      </c>
      <c r="AK1833">
        <v>164</v>
      </c>
      <c r="AL1833" t="str">
        <f t="shared" si="941"/>
        <v>Diabetes</v>
      </c>
      <c r="AM1833">
        <v>9.1999999999999993</v>
      </c>
      <c r="AN1833" t="str">
        <f t="shared" si="942"/>
        <v>Diabetes</v>
      </c>
      <c r="AO1833">
        <v>231</v>
      </c>
      <c r="AP1833" t="str">
        <f t="shared" si="943"/>
        <v>Alto</v>
      </c>
      <c r="AQ1833">
        <v>197</v>
      </c>
      <c r="AR1833" t="str">
        <f t="shared" si="944"/>
        <v>Muy alto</v>
      </c>
      <c r="AS1833">
        <v>32</v>
      </c>
      <c r="AT1833" t="str">
        <f t="shared" si="945"/>
        <v>Bajo</v>
      </c>
      <c r="AU1833">
        <v>310</v>
      </c>
      <c r="AV1833" t="str">
        <f t="shared" si="946"/>
        <v>Alto</v>
      </c>
      <c r="AW1833">
        <v>139</v>
      </c>
      <c r="AX1833" t="str">
        <f t="shared" si="947"/>
        <v>Normal</v>
      </c>
      <c r="AY1833">
        <v>5.5</v>
      </c>
      <c r="AZ1833" t="str">
        <f t="shared" si="948"/>
        <v>Alto</v>
      </c>
      <c r="BA1833">
        <v>9.4</v>
      </c>
      <c r="BB1833" t="str">
        <f t="shared" si="926"/>
        <v>Baja</v>
      </c>
      <c r="BC1833">
        <v>8.1</v>
      </c>
      <c r="BD1833" t="str">
        <f t="shared" si="949"/>
        <v>Bajo</v>
      </c>
      <c r="BE1833">
        <v>5.7</v>
      </c>
      <c r="BF1833" t="str">
        <f t="shared" si="950"/>
        <v>Alto</v>
      </c>
      <c r="BG1833">
        <v>1</v>
      </c>
      <c r="BH1833" t="str">
        <f t="shared" si="951"/>
        <v>Toma ECA</v>
      </c>
      <c r="BI1833">
        <v>0</v>
      </c>
      <c r="BJ1833" t="str">
        <f t="shared" si="952"/>
        <v>No toma ARB</v>
      </c>
      <c r="BK1833">
        <v>0</v>
      </c>
      <c r="BL1833" t="str">
        <f t="shared" si="953"/>
        <v>No toma diureticos</v>
      </c>
      <c r="BM1833">
        <v>1</v>
      </c>
      <c r="BN1833" t="str">
        <f t="shared" si="954"/>
        <v>Toma estatinas</v>
      </c>
      <c r="BO1833">
        <v>1</v>
      </c>
      <c r="BP1833" t="str">
        <f t="shared" si="955"/>
        <v>Enfermedad renal</v>
      </c>
      <c r="BQ1833">
        <v>0</v>
      </c>
      <c r="BR1833" t="str">
        <f t="shared" si="956"/>
        <v>Sano</v>
      </c>
    </row>
    <row r="1834" spans="1:70" x14ac:dyDescent="0.25">
      <c r="A1834" t="s">
        <v>1834</v>
      </c>
      <c r="B1834">
        <v>51</v>
      </c>
      <c r="C1834" t="str">
        <f t="shared" si="927"/>
        <v>Adulto</v>
      </c>
      <c r="D1834" t="s">
        <v>1</v>
      </c>
      <c r="E1834">
        <v>32.799999999999997</v>
      </c>
      <c r="F1834" t="str">
        <f t="shared" si="928"/>
        <v>Obesidad I</v>
      </c>
      <c r="G1834">
        <v>1</v>
      </c>
      <c r="H1834" t="str">
        <f t="shared" si="929"/>
        <v>Tiene herencia</v>
      </c>
      <c r="I1834">
        <v>146</v>
      </c>
      <c r="J1834">
        <v>101</v>
      </c>
      <c r="K1834">
        <v>95</v>
      </c>
      <c r="L1834" t="str">
        <f t="shared" si="930"/>
        <v>Normal</v>
      </c>
      <c r="M1834">
        <v>47</v>
      </c>
      <c r="N1834" t="str">
        <f t="shared" si="931"/>
        <v>Intermedia</v>
      </c>
      <c r="O1834">
        <v>2</v>
      </c>
      <c r="P1834" t="str">
        <f t="shared" si="932"/>
        <v>Ligera limitaciones</v>
      </c>
      <c r="Q1834">
        <v>0</v>
      </c>
      <c r="R1834" t="str">
        <f t="shared" si="933"/>
        <v>No tiene cetoacidosis</v>
      </c>
      <c r="S1834">
        <v>1</v>
      </c>
      <c r="T1834" t="str">
        <f t="shared" si="934"/>
        <v>Tiene Insuficiencia</v>
      </c>
      <c r="U1834">
        <v>1</v>
      </c>
      <c r="V1834" t="str">
        <f t="shared" si="935"/>
        <v>Hipertenso</v>
      </c>
      <c r="W1834">
        <v>4.0999999999999996</v>
      </c>
      <c r="X1834" t="str">
        <f t="shared" si="924"/>
        <v>Alto</v>
      </c>
      <c r="Y1834">
        <v>93</v>
      </c>
      <c r="Z1834" t="str">
        <f t="shared" si="925"/>
        <v>Elevado</v>
      </c>
      <c r="AA1834">
        <v>58</v>
      </c>
      <c r="AB1834" t="str">
        <f t="shared" si="936"/>
        <v>Funcion disminuida moderada</v>
      </c>
      <c r="AC1834">
        <v>669</v>
      </c>
      <c r="AD1834" t="str">
        <f t="shared" si="937"/>
        <v>Proteinuria</v>
      </c>
      <c r="AE1834">
        <v>535</v>
      </c>
      <c r="AF1834" t="str">
        <f t="shared" si="938"/>
        <v>Macroalbuminuria</v>
      </c>
      <c r="AG1834">
        <v>600</v>
      </c>
      <c r="AH1834" t="str">
        <f t="shared" si="939"/>
        <v>Poliuria</v>
      </c>
      <c r="AI1834">
        <v>0</v>
      </c>
      <c r="AJ1834" t="str">
        <f t="shared" si="940"/>
        <v>No Diabetico</v>
      </c>
      <c r="AK1834">
        <v>215</v>
      </c>
      <c r="AL1834" t="str">
        <f t="shared" si="941"/>
        <v>Diabetes</v>
      </c>
      <c r="AM1834">
        <v>7.5</v>
      </c>
      <c r="AN1834" t="str">
        <f t="shared" si="942"/>
        <v>Diabetes</v>
      </c>
      <c r="AO1834">
        <v>201</v>
      </c>
      <c r="AP1834" t="str">
        <f t="shared" si="943"/>
        <v>Alto</v>
      </c>
      <c r="AQ1834">
        <v>189</v>
      </c>
      <c r="AR1834" t="str">
        <f t="shared" si="944"/>
        <v>Alto</v>
      </c>
      <c r="AS1834">
        <v>26</v>
      </c>
      <c r="AT1834" t="str">
        <f t="shared" si="945"/>
        <v>Bajo</v>
      </c>
      <c r="AU1834">
        <v>238</v>
      </c>
      <c r="AV1834" t="str">
        <f t="shared" si="946"/>
        <v>Alto</v>
      </c>
      <c r="AW1834">
        <v>137</v>
      </c>
      <c r="AX1834" t="str">
        <f t="shared" si="947"/>
        <v>Normal</v>
      </c>
      <c r="AY1834">
        <v>5.4</v>
      </c>
      <c r="AZ1834" t="str">
        <f t="shared" si="948"/>
        <v>Alto</v>
      </c>
      <c r="BA1834">
        <v>7.4</v>
      </c>
      <c r="BB1834" t="str">
        <f t="shared" si="926"/>
        <v>Baja</v>
      </c>
      <c r="BC1834">
        <v>8.6</v>
      </c>
      <c r="BD1834" t="str">
        <f t="shared" si="949"/>
        <v>Normal</v>
      </c>
      <c r="BE1834">
        <v>6.4</v>
      </c>
      <c r="BF1834" t="str">
        <f t="shared" si="950"/>
        <v>Alto</v>
      </c>
      <c r="BG1834">
        <v>1</v>
      </c>
      <c r="BH1834" t="str">
        <f t="shared" si="951"/>
        <v>Toma ECA</v>
      </c>
      <c r="BI1834">
        <v>1</v>
      </c>
      <c r="BJ1834" t="str">
        <f t="shared" si="952"/>
        <v>Toma ARB</v>
      </c>
      <c r="BK1834">
        <v>0</v>
      </c>
      <c r="BL1834" t="str">
        <f t="shared" si="953"/>
        <v>No toma diureticos</v>
      </c>
      <c r="BM1834">
        <v>1</v>
      </c>
      <c r="BN1834" t="str">
        <f t="shared" si="954"/>
        <v>Toma estatinas</v>
      </c>
      <c r="BO1834">
        <v>1</v>
      </c>
      <c r="BP1834" t="str">
        <f t="shared" si="955"/>
        <v>Enfermedad renal</v>
      </c>
      <c r="BQ1834">
        <v>0</v>
      </c>
      <c r="BR1834" t="str">
        <f t="shared" si="956"/>
        <v>Sano</v>
      </c>
    </row>
    <row r="1835" spans="1:70" x14ac:dyDescent="0.25">
      <c r="A1835" t="s">
        <v>1835</v>
      </c>
      <c r="B1835">
        <v>48</v>
      </c>
      <c r="C1835" t="str">
        <f t="shared" si="927"/>
        <v>Adulto</v>
      </c>
      <c r="D1835" t="s">
        <v>6</v>
      </c>
      <c r="E1835">
        <v>18.7</v>
      </c>
      <c r="F1835" t="str">
        <f t="shared" si="928"/>
        <v>Peso Normal</v>
      </c>
      <c r="G1835">
        <v>0</v>
      </c>
      <c r="H1835" t="str">
        <f t="shared" si="929"/>
        <v>No tiene herencia</v>
      </c>
      <c r="I1835">
        <v>131</v>
      </c>
      <c r="J1835">
        <v>85</v>
      </c>
      <c r="K1835">
        <v>82</v>
      </c>
      <c r="L1835" t="str">
        <f t="shared" si="930"/>
        <v>Normal</v>
      </c>
      <c r="M1835">
        <v>53</v>
      </c>
      <c r="N1835" t="str">
        <f t="shared" si="931"/>
        <v>Normal</v>
      </c>
      <c r="O1835">
        <v>2</v>
      </c>
      <c r="P1835" t="str">
        <f t="shared" si="932"/>
        <v>Ligera limitaciones</v>
      </c>
      <c r="Q1835">
        <v>0</v>
      </c>
      <c r="R1835" t="str">
        <f t="shared" si="933"/>
        <v>No tiene cetoacidosis</v>
      </c>
      <c r="S1835">
        <v>0</v>
      </c>
      <c r="T1835" t="str">
        <f t="shared" si="934"/>
        <v>No tiene Insuficiencia</v>
      </c>
      <c r="U1835">
        <v>0</v>
      </c>
      <c r="V1835" t="str">
        <f t="shared" si="935"/>
        <v>Normotenso</v>
      </c>
      <c r="W1835">
        <v>0.9</v>
      </c>
      <c r="X1835" t="str">
        <f t="shared" si="924"/>
        <v>Normal</v>
      </c>
      <c r="Y1835">
        <v>25</v>
      </c>
      <c r="Z1835" t="str">
        <f t="shared" si="925"/>
        <v>Normal</v>
      </c>
      <c r="AA1835">
        <v>109</v>
      </c>
      <c r="AB1835" t="str">
        <f t="shared" si="936"/>
        <v>Normal</v>
      </c>
      <c r="AC1835">
        <v>10</v>
      </c>
      <c r="AD1835" t="str">
        <f t="shared" si="937"/>
        <v>Normal</v>
      </c>
      <c r="AE1835">
        <v>8</v>
      </c>
      <c r="AF1835" t="str">
        <f t="shared" si="938"/>
        <v>Normal</v>
      </c>
      <c r="AG1835">
        <v>1244</v>
      </c>
      <c r="AH1835" t="str">
        <f t="shared" si="939"/>
        <v>Poliuria</v>
      </c>
      <c r="AI1835">
        <v>1</v>
      </c>
      <c r="AJ1835" t="str">
        <f t="shared" si="940"/>
        <v>Diabetico</v>
      </c>
      <c r="AK1835">
        <v>117</v>
      </c>
      <c r="AL1835" t="str">
        <f t="shared" si="941"/>
        <v>Prediabetes</v>
      </c>
      <c r="AM1835">
        <v>5.6</v>
      </c>
      <c r="AN1835" t="str">
        <f t="shared" si="942"/>
        <v>Normal</v>
      </c>
      <c r="AO1835">
        <v>163</v>
      </c>
      <c r="AP1835" t="str">
        <f t="shared" si="943"/>
        <v>Normal</v>
      </c>
      <c r="AQ1835">
        <v>82</v>
      </c>
      <c r="AR1835" t="str">
        <f t="shared" si="944"/>
        <v>Normal</v>
      </c>
      <c r="AS1835">
        <v>69</v>
      </c>
      <c r="AT1835" t="str">
        <f t="shared" si="945"/>
        <v>Normal</v>
      </c>
      <c r="AU1835">
        <v>110</v>
      </c>
      <c r="AV1835" t="str">
        <f t="shared" si="946"/>
        <v>Normal</v>
      </c>
      <c r="AW1835">
        <v>135</v>
      </c>
      <c r="AX1835" t="str">
        <f t="shared" si="947"/>
        <v>Normal</v>
      </c>
      <c r="AY1835">
        <v>3.9</v>
      </c>
      <c r="AZ1835" t="str">
        <f t="shared" si="948"/>
        <v>Normal</v>
      </c>
      <c r="BA1835">
        <v>13.6</v>
      </c>
      <c r="BB1835" t="str">
        <f t="shared" si="926"/>
        <v>Normal</v>
      </c>
      <c r="BC1835">
        <v>10.3</v>
      </c>
      <c r="BD1835" t="str">
        <f t="shared" si="949"/>
        <v>Normal</v>
      </c>
      <c r="BE1835">
        <v>3.9</v>
      </c>
      <c r="BF1835" t="str">
        <f t="shared" si="950"/>
        <v>Normal</v>
      </c>
      <c r="BG1835">
        <v>0</v>
      </c>
      <c r="BH1835" t="str">
        <f t="shared" si="951"/>
        <v>No Toma ECA</v>
      </c>
      <c r="BI1835">
        <v>0</v>
      </c>
      <c r="BJ1835" t="str">
        <f t="shared" si="952"/>
        <v>No toma ARB</v>
      </c>
      <c r="BK1835">
        <v>1</v>
      </c>
      <c r="BL1835" t="str">
        <f t="shared" si="953"/>
        <v>Toma diureticos</v>
      </c>
      <c r="BM1835">
        <v>1</v>
      </c>
      <c r="BN1835" t="str">
        <f t="shared" si="954"/>
        <v>Toma estatinas</v>
      </c>
      <c r="BO1835">
        <v>0</v>
      </c>
      <c r="BP1835" t="str">
        <f t="shared" si="955"/>
        <v>Sano</v>
      </c>
      <c r="BQ1835">
        <v>0</v>
      </c>
      <c r="BR1835" t="str">
        <f t="shared" si="956"/>
        <v>Sano</v>
      </c>
    </row>
    <row r="1836" spans="1:70" x14ac:dyDescent="0.25">
      <c r="A1836" t="s">
        <v>1836</v>
      </c>
      <c r="B1836">
        <v>43</v>
      </c>
      <c r="C1836" t="str">
        <f t="shared" si="927"/>
        <v>Adulto</v>
      </c>
      <c r="D1836" t="s">
        <v>1</v>
      </c>
      <c r="E1836">
        <v>27.6</v>
      </c>
      <c r="F1836" t="str">
        <f t="shared" si="928"/>
        <v>Sobrepeso</v>
      </c>
      <c r="G1836">
        <v>1</v>
      </c>
      <c r="H1836" t="str">
        <f t="shared" si="929"/>
        <v>Tiene herencia</v>
      </c>
      <c r="I1836">
        <v>101</v>
      </c>
      <c r="J1836">
        <v>83</v>
      </c>
      <c r="K1836">
        <v>87</v>
      </c>
      <c r="L1836" t="str">
        <f t="shared" si="930"/>
        <v>Normal</v>
      </c>
      <c r="M1836">
        <v>51</v>
      </c>
      <c r="N1836" t="str">
        <f t="shared" si="931"/>
        <v>Normal</v>
      </c>
      <c r="O1836">
        <v>1</v>
      </c>
      <c r="P1836" t="str">
        <f t="shared" si="932"/>
        <v>Sin limitaciones</v>
      </c>
      <c r="Q1836">
        <v>0</v>
      </c>
      <c r="R1836" t="str">
        <f t="shared" si="933"/>
        <v>No tiene cetoacidosis</v>
      </c>
      <c r="S1836">
        <v>0</v>
      </c>
      <c r="T1836" t="str">
        <f t="shared" si="934"/>
        <v>No tiene Insuficiencia</v>
      </c>
      <c r="U1836">
        <v>1</v>
      </c>
      <c r="V1836" t="str">
        <f t="shared" si="935"/>
        <v>Hipertenso</v>
      </c>
      <c r="W1836">
        <v>0.8</v>
      </c>
      <c r="X1836" t="str">
        <f t="shared" si="924"/>
        <v>Normal</v>
      </c>
      <c r="Y1836">
        <v>22</v>
      </c>
      <c r="Z1836" t="str">
        <f t="shared" si="925"/>
        <v>Normal</v>
      </c>
      <c r="AA1836">
        <v>64</v>
      </c>
      <c r="AB1836" t="str">
        <f t="shared" si="936"/>
        <v>Funcion disminuida</v>
      </c>
      <c r="AC1836">
        <v>30</v>
      </c>
      <c r="AD1836" t="str">
        <f t="shared" si="937"/>
        <v>Microalbuminuria</v>
      </c>
      <c r="AE1836">
        <v>24</v>
      </c>
      <c r="AF1836" t="str">
        <f t="shared" si="938"/>
        <v>Normal</v>
      </c>
      <c r="AG1836">
        <v>1476</v>
      </c>
      <c r="AH1836" t="str">
        <f t="shared" si="939"/>
        <v>Poliuria</v>
      </c>
      <c r="AI1836">
        <v>0</v>
      </c>
      <c r="AJ1836" t="str">
        <f t="shared" si="940"/>
        <v>No Diabetico</v>
      </c>
      <c r="AK1836">
        <v>112</v>
      </c>
      <c r="AL1836" t="str">
        <f t="shared" si="941"/>
        <v>Prediabetes</v>
      </c>
      <c r="AM1836">
        <v>5.6</v>
      </c>
      <c r="AN1836" t="str">
        <f t="shared" si="942"/>
        <v>Normal</v>
      </c>
      <c r="AO1836">
        <v>208</v>
      </c>
      <c r="AP1836" t="str">
        <f t="shared" si="943"/>
        <v>Alto</v>
      </c>
      <c r="AQ1836">
        <v>127</v>
      </c>
      <c r="AR1836" t="str">
        <f t="shared" si="944"/>
        <v>Casi normal</v>
      </c>
      <c r="AS1836">
        <v>63</v>
      </c>
      <c r="AT1836" t="str">
        <f t="shared" si="945"/>
        <v>Normal</v>
      </c>
      <c r="AU1836">
        <v>116</v>
      </c>
      <c r="AV1836" t="str">
        <f t="shared" si="946"/>
        <v>Normal</v>
      </c>
      <c r="AW1836">
        <v>144</v>
      </c>
      <c r="AX1836" t="str">
        <f t="shared" si="947"/>
        <v>Normal</v>
      </c>
      <c r="AY1836">
        <v>4.5999999999999996</v>
      </c>
      <c r="AZ1836" t="str">
        <f t="shared" si="948"/>
        <v>Normal</v>
      </c>
      <c r="BA1836">
        <v>14.8</v>
      </c>
      <c r="BB1836" t="str">
        <f t="shared" si="926"/>
        <v>Normal</v>
      </c>
      <c r="BC1836">
        <v>9.4</v>
      </c>
      <c r="BD1836" t="str">
        <f t="shared" si="949"/>
        <v>Normal</v>
      </c>
      <c r="BE1836">
        <v>3</v>
      </c>
      <c r="BF1836" t="str">
        <f t="shared" si="950"/>
        <v>Normal</v>
      </c>
      <c r="BG1836">
        <v>1</v>
      </c>
      <c r="BH1836" t="str">
        <f t="shared" si="951"/>
        <v>Toma ECA</v>
      </c>
      <c r="BI1836">
        <v>1</v>
      </c>
      <c r="BJ1836" t="str">
        <f t="shared" si="952"/>
        <v>Toma ARB</v>
      </c>
      <c r="BK1836">
        <v>1</v>
      </c>
      <c r="BL1836" t="str">
        <f t="shared" si="953"/>
        <v>Toma diureticos</v>
      </c>
      <c r="BM1836">
        <v>1</v>
      </c>
      <c r="BN1836" t="str">
        <f t="shared" si="954"/>
        <v>Toma estatinas</v>
      </c>
      <c r="BO1836">
        <v>0</v>
      </c>
      <c r="BP1836" t="str">
        <f t="shared" si="955"/>
        <v>Sano</v>
      </c>
      <c r="BQ1836">
        <v>1</v>
      </c>
      <c r="BR1836" t="str">
        <f t="shared" si="956"/>
        <v>Enfermedad cardiovascular</v>
      </c>
    </row>
    <row r="1837" spans="1:70" x14ac:dyDescent="0.25">
      <c r="A1837" t="s">
        <v>1837</v>
      </c>
      <c r="B1837">
        <v>57</v>
      </c>
      <c r="C1837" t="str">
        <f t="shared" si="927"/>
        <v>Adulto</v>
      </c>
      <c r="D1837" t="s">
        <v>1</v>
      </c>
      <c r="E1837">
        <v>28.1</v>
      </c>
      <c r="F1837" t="str">
        <f t="shared" si="928"/>
        <v>Sobrepeso</v>
      </c>
      <c r="G1837">
        <v>0</v>
      </c>
      <c r="H1837" t="str">
        <f t="shared" si="929"/>
        <v>No tiene herencia</v>
      </c>
      <c r="I1837">
        <v>184</v>
      </c>
      <c r="J1837">
        <v>103</v>
      </c>
      <c r="K1837">
        <v>90</v>
      </c>
      <c r="L1837" t="str">
        <f t="shared" si="930"/>
        <v>Normal</v>
      </c>
      <c r="M1837">
        <v>31</v>
      </c>
      <c r="N1837" t="str">
        <f t="shared" si="931"/>
        <v>Reducida</v>
      </c>
      <c r="O1837">
        <v>2</v>
      </c>
      <c r="P1837" t="str">
        <f t="shared" si="932"/>
        <v>Ligera limitaciones</v>
      </c>
      <c r="Q1837">
        <v>1</v>
      </c>
      <c r="R1837" t="str">
        <f t="shared" si="933"/>
        <v>Tiene cetoacidosis</v>
      </c>
      <c r="S1837">
        <v>0</v>
      </c>
      <c r="T1837" t="str">
        <f t="shared" si="934"/>
        <v>No tiene Insuficiencia</v>
      </c>
      <c r="U1837">
        <v>1</v>
      </c>
      <c r="V1837" t="str">
        <f t="shared" si="935"/>
        <v>Hipertenso</v>
      </c>
      <c r="W1837">
        <v>2</v>
      </c>
      <c r="X1837" t="str">
        <f t="shared" si="924"/>
        <v>Alto</v>
      </c>
      <c r="Y1837">
        <v>116</v>
      </c>
      <c r="Z1837" t="str">
        <f t="shared" si="925"/>
        <v>Riesgo</v>
      </c>
      <c r="AA1837">
        <v>50</v>
      </c>
      <c r="AB1837" t="str">
        <f t="shared" si="936"/>
        <v>Funcion disminuida moderada</v>
      </c>
      <c r="AC1837">
        <v>2576</v>
      </c>
      <c r="AD1837" t="str">
        <f t="shared" si="937"/>
        <v>Proteinuria</v>
      </c>
      <c r="AE1837">
        <v>2060</v>
      </c>
      <c r="AF1837" t="str">
        <f t="shared" si="938"/>
        <v>Macroalbuminuria</v>
      </c>
      <c r="AG1837">
        <v>896</v>
      </c>
      <c r="AH1837" t="str">
        <f t="shared" si="939"/>
        <v>Poliuria</v>
      </c>
      <c r="AI1837">
        <v>1</v>
      </c>
      <c r="AJ1837" t="str">
        <f t="shared" si="940"/>
        <v>Diabetico</v>
      </c>
      <c r="AK1837">
        <v>137</v>
      </c>
      <c r="AL1837" t="str">
        <f t="shared" si="941"/>
        <v>Diabetes</v>
      </c>
      <c r="AM1837">
        <v>9.1</v>
      </c>
      <c r="AN1837" t="str">
        <f t="shared" si="942"/>
        <v>Diabetes</v>
      </c>
      <c r="AO1837">
        <v>239</v>
      </c>
      <c r="AP1837" t="str">
        <f t="shared" si="943"/>
        <v>Alto</v>
      </c>
      <c r="AQ1837">
        <v>135</v>
      </c>
      <c r="AR1837" t="str">
        <f t="shared" si="944"/>
        <v>Limite alto</v>
      </c>
      <c r="AS1837">
        <v>44</v>
      </c>
      <c r="AT1837" t="str">
        <f t="shared" si="945"/>
        <v>Bajo</v>
      </c>
      <c r="AU1837">
        <v>360</v>
      </c>
      <c r="AV1837" t="str">
        <f t="shared" si="946"/>
        <v>Alto</v>
      </c>
      <c r="AW1837">
        <v>133</v>
      </c>
      <c r="AX1837" t="str">
        <f t="shared" si="947"/>
        <v>Bajo</v>
      </c>
      <c r="AY1837">
        <v>6.9</v>
      </c>
      <c r="AZ1837" t="str">
        <f t="shared" si="948"/>
        <v>Alto</v>
      </c>
      <c r="BA1837">
        <v>10.1</v>
      </c>
      <c r="BB1837" t="str">
        <f t="shared" si="926"/>
        <v>Baja</v>
      </c>
      <c r="BC1837">
        <v>7.6</v>
      </c>
      <c r="BD1837" t="str">
        <f t="shared" si="949"/>
        <v>Bajo</v>
      </c>
      <c r="BE1837">
        <v>4.5</v>
      </c>
      <c r="BF1837" t="str">
        <f t="shared" si="950"/>
        <v>Normal</v>
      </c>
      <c r="BG1837">
        <v>1</v>
      </c>
      <c r="BH1837" t="str">
        <f t="shared" si="951"/>
        <v>Toma ECA</v>
      </c>
      <c r="BI1837">
        <v>0</v>
      </c>
      <c r="BJ1837" t="str">
        <f t="shared" si="952"/>
        <v>No toma ARB</v>
      </c>
      <c r="BK1837">
        <v>1</v>
      </c>
      <c r="BL1837" t="str">
        <f t="shared" si="953"/>
        <v>Toma diureticos</v>
      </c>
      <c r="BM1837">
        <v>0</v>
      </c>
      <c r="BN1837" t="str">
        <f t="shared" si="954"/>
        <v>No toma estatinas</v>
      </c>
      <c r="BO1837">
        <v>1</v>
      </c>
      <c r="BP1837" t="str">
        <f t="shared" si="955"/>
        <v>Enfermedad renal</v>
      </c>
      <c r="BQ1837">
        <v>0</v>
      </c>
      <c r="BR1837" t="str">
        <f t="shared" si="956"/>
        <v>Sano</v>
      </c>
    </row>
    <row r="1838" spans="1:70" x14ac:dyDescent="0.25">
      <c r="A1838" t="s">
        <v>1838</v>
      </c>
      <c r="B1838">
        <v>80</v>
      </c>
      <c r="C1838" t="str">
        <f t="shared" si="927"/>
        <v>Adulto Mayor</v>
      </c>
      <c r="D1838" t="s">
        <v>1</v>
      </c>
      <c r="E1838">
        <v>36.700000000000003</v>
      </c>
      <c r="F1838" t="str">
        <f t="shared" si="928"/>
        <v>Obesidad II</v>
      </c>
      <c r="G1838">
        <v>1</v>
      </c>
      <c r="H1838" t="str">
        <f t="shared" si="929"/>
        <v>Tiene herencia</v>
      </c>
      <c r="I1838">
        <v>150</v>
      </c>
      <c r="J1838">
        <v>104</v>
      </c>
      <c r="K1838">
        <v>100</v>
      </c>
      <c r="L1838" t="str">
        <f t="shared" si="930"/>
        <v>Normal</v>
      </c>
      <c r="M1838">
        <v>41</v>
      </c>
      <c r="N1838" t="str">
        <f t="shared" si="931"/>
        <v>Intermedia</v>
      </c>
      <c r="O1838">
        <v>4</v>
      </c>
      <c r="P1838" t="str">
        <f t="shared" si="932"/>
        <v>Incapacidad</v>
      </c>
      <c r="Q1838">
        <v>0</v>
      </c>
      <c r="R1838" t="str">
        <f t="shared" si="933"/>
        <v>No tiene cetoacidosis</v>
      </c>
      <c r="S1838">
        <v>0</v>
      </c>
      <c r="T1838" t="str">
        <f t="shared" si="934"/>
        <v>No tiene Insuficiencia</v>
      </c>
      <c r="U1838">
        <v>1</v>
      </c>
      <c r="V1838" t="str">
        <f t="shared" si="935"/>
        <v>Hipertenso</v>
      </c>
      <c r="W1838">
        <v>2.6</v>
      </c>
      <c r="X1838" t="str">
        <f t="shared" si="924"/>
        <v>Alto</v>
      </c>
      <c r="Y1838">
        <v>53</v>
      </c>
      <c r="Z1838" t="str">
        <f t="shared" si="925"/>
        <v>Normal</v>
      </c>
      <c r="AA1838">
        <v>30</v>
      </c>
      <c r="AB1838" t="str">
        <f t="shared" si="936"/>
        <v>Funcion disminuida moderada</v>
      </c>
      <c r="AC1838">
        <v>1760</v>
      </c>
      <c r="AD1838" t="str">
        <f t="shared" si="937"/>
        <v>Proteinuria</v>
      </c>
      <c r="AE1838">
        <v>1232</v>
      </c>
      <c r="AF1838" t="str">
        <f t="shared" si="938"/>
        <v>Macroalbuminuria</v>
      </c>
      <c r="AG1838">
        <v>798</v>
      </c>
      <c r="AH1838" t="str">
        <f t="shared" si="939"/>
        <v>Poliuria</v>
      </c>
      <c r="AI1838">
        <v>1</v>
      </c>
      <c r="AJ1838" t="str">
        <f t="shared" si="940"/>
        <v>Diabetico</v>
      </c>
      <c r="AK1838">
        <v>125</v>
      </c>
      <c r="AL1838" t="str">
        <f t="shared" si="941"/>
        <v>Prediabetes</v>
      </c>
      <c r="AM1838">
        <v>9.9</v>
      </c>
      <c r="AN1838" t="str">
        <f t="shared" si="942"/>
        <v>Diabetes</v>
      </c>
      <c r="AO1838">
        <v>263</v>
      </c>
      <c r="AP1838" t="str">
        <f t="shared" si="943"/>
        <v>Riesgo</v>
      </c>
      <c r="AQ1838">
        <v>134</v>
      </c>
      <c r="AR1838" t="str">
        <f t="shared" si="944"/>
        <v>Limite alto</v>
      </c>
      <c r="AS1838">
        <v>29</v>
      </c>
      <c r="AT1838" t="str">
        <f t="shared" si="945"/>
        <v>Bajo</v>
      </c>
      <c r="AU1838">
        <v>426</v>
      </c>
      <c r="AV1838" t="str">
        <f t="shared" si="946"/>
        <v>Alto</v>
      </c>
      <c r="AW1838">
        <v>139</v>
      </c>
      <c r="AX1838" t="str">
        <f t="shared" si="947"/>
        <v>Normal</v>
      </c>
      <c r="AY1838">
        <v>6.9</v>
      </c>
      <c r="AZ1838" t="str">
        <f t="shared" si="948"/>
        <v>Alto</v>
      </c>
      <c r="BA1838">
        <v>7.9</v>
      </c>
      <c r="BB1838" t="str">
        <f t="shared" si="926"/>
        <v>Baja</v>
      </c>
      <c r="BC1838">
        <v>8.1999999999999993</v>
      </c>
      <c r="BD1838" t="str">
        <f t="shared" si="949"/>
        <v>Bajo</v>
      </c>
      <c r="BE1838">
        <v>6.3</v>
      </c>
      <c r="BF1838" t="str">
        <f t="shared" si="950"/>
        <v>Alto</v>
      </c>
      <c r="BG1838">
        <v>1</v>
      </c>
      <c r="BH1838" t="str">
        <f t="shared" si="951"/>
        <v>Toma ECA</v>
      </c>
      <c r="BI1838">
        <v>0</v>
      </c>
      <c r="BJ1838" t="str">
        <f t="shared" si="952"/>
        <v>No toma ARB</v>
      </c>
      <c r="BK1838">
        <v>1</v>
      </c>
      <c r="BL1838" t="str">
        <f t="shared" si="953"/>
        <v>Toma diureticos</v>
      </c>
      <c r="BM1838">
        <v>0</v>
      </c>
      <c r="BN1838" t="str">
        <f t="shared" si="954"/>
        <v>No toma estatinas</v>
      </c>
      <c r="BO1838">
        <v>1</v>
      </c>
      <c r="BP1838" t="str">
        <f t="shared" si="955"/>
        <v>Enfermedad renal</v>
      </c>
      <c r="BQ1838">
        <v>1</v>
      </c>
      <c r="BR1838" t="str">
        <f t="shared" si="956"/>
        <v>Enfermedad cardiovascular</v>
      </c>
    </row>
    <row r="1839" spans="1:70" x14ac:dyDescent="0.25">
      <c r="A1839" t="s">
        <v>1839</v>
      </c>
      <c r="B1839">
        <v>61</v>
      </c>
      <c r="C1839" t="str">
        <f t="shared" si="927"/>
        <v>Adulto Mayor</v>
      </c>
      <c r="D1839" t="s">
        <v>6</v>
      </c>
      <c r="E1839">
        <v>33.9</v>
      </c>
      <c r="F1839" t="str">
        <f t="shared" si="928"/>
        <v>Obesidad I</v>
      </c>
      <c r="G1839">
        <v>1</v>
      </c>
      <c r="H1839" t="str">
        <f t="shared" si="929"/>
        <v>Tiene herencia</v>
      </c>
      <c r="I1839">
        <v>179</v>
      </c>
      <c r="J1839">
        <v>92</v>
      </c>
      <c r="K1839">
        <v>99</v>
      </c>
      <c r="L1839" t="str">
        <f t="shared" si="930"/>
        <v>Normal</v>
      </c>
      <c r="M1839">
        <v>35</v>
      </c>
      <c r="N1839" t="str">
        <f t="shared" si="931"/>
        <v>Reducida</v>
      </c>
      <c r="O1839">
        <v>2</v>
      </c>
      <c r="P1839" t="str">
        <f t="shared" si="932"/>
        <v>Ligera limitaciones</v>
      </c>
      <c r="Q1839">
        <v>1</v>
      </c>
      <c r="R1839" t="str">
        <f t="shared" si="933"/>
        <v>Tiene cetoacidosis</v>
      </c>
      <c r="S1839">
        <v>0</v>
      </c>
      <c r="T1839" t="str">
        <f t="shared" si="934"/>
        <v>No tiene Insuficiencia</v>
      </c>
      <c r="U1839">
        <v>1</v>
      </c>
      <c r="V1839" t="str">
        <f t="shared" si="935"/>
        <v>Hipertenso</v>
      </c>
      <c r="W1839">
        <v>3.6</v>
      </c>
      <c r="X1839" t="str">
        <f t="shared" si="924"/>
        <v>Alto</v>
      </c>
      <c r="Y1839">
        <v>97</v>
      </c>
      <c r="Z1839" t="str">
        <f t="shared" si="925"/>
        <v>Elevado</v>
      </c>
      <c r="AA1839">
        <v>22</v>
      </c>
      <c r="AB1839" t="str">
        <f t="shared" si="936"/>
        <v>Dismucion grave</v>
      </c>
      <c r="AC1839">
        <v>2874</v>
      </c>
      <c r="AD1839" t="str">
        <f t="shared" si="937"/>
        <v>Proteinuria</v>
      </c>
      <c r="AE1839">
        <v>2586</v>
      </c>
      <c r="AF1839" t="str">
        <f t="shared" si="938"/>
        <v>Macroalbuminuria</v>
      </c>
      <c r="AG1839">
        <v>610</v>
      </c>
      <c r="AH1839" t="str">
        <f t="shared" si="939"/>
        <v>Poliuria</v>
      </c>
      <c r="AI1839">
        <v>0</v>
      </c>
      <c r="AJ1839" t="str">
        <f t="shared" si="940"/>
        <v>No Diabetico</v>
      </c>
      <c r="AK1839">
        <v>164</v>
      </c>
      <c r="AL1839" t="str">
        <f t="shared" si="941"/>
        <v>Diabetes</v>
      </c>
      <c r="AM1839">
        <v>9.1</v>
      </c>
      <c r="AN1839" t="str">
        <f t="shared" si="942"/>
        <v>Diabetes</v>
      </c>
      <c r="AO1839">
        <v>263</v>
      </c>
      <c r="AP1839" t="str">
        <f t="shared" si="943"/>
        <v>Riesgo</v>
      </c>
      <c r="AQ1839">
        <v>144</v>
      </c>
      <c r="AR1839" t="str">
        <f t="shared" si="944"/>
        <v>Limite alto</v>
      </c>
      <c r="AS1839">
        <v>45</v>
      </c>
      <c r="AT1839" t="str">
        <f t="shared" si="945"/>
        <v>Bajo</v>
      </c>
      <c r="AU1839">
        <v>215</v>
      </c>
      <c r="AV1839" t="str">
        <f t="shared" si="946"/>
        <v>Alto</v>
      </c>
      <c r="AW1839">
        <v>130</v>
      </c>
      <c r="AX1839" t="str">
        <f t="shared" si="947"/>
        <v>Bajo</v>
      </c>
      <c r="AY1839">
        <v>6.6</v>
      </c>
      <c r="AZ1839" t="str">
        <f t="shared" si="948"/>
        <v>Alto</v>
      </c>
      <c r="BA1839">
        <v>9.5</v>
      </c>
      <c r="BB1839" t="str">
        <f t="shared" si="926"/>
        <v>Baja</v>
      </c>
      <c r="BC1839">
        <v>8.4</v>
      </c>
      <c r="BD1839" t="str">
        <f t="shared" si="949"/>
        <v>Bajo</v>
      </c>
      <c r="BE1839">
        <v>6</v>
      </c>
      <c r="BF1839" t="str">
        <f t="shared" si="950"/>
        <v>Alto</v>
      </c>
      <c r="BG1839">
        <v>1</v>
      </c>
      <c r="BH1839" t="str">
        <f t="shared" si="951"/>
        <v>Toma ECA</v>
      </c>
      <c r="BI1839">
        <v>1</v>
      </c>
      <c r="BJ1839" t="str">
        <f t="shared" si="952"/>
        <v>Toma ARB</v>
      </c>
      <c r="BK1839">
        <v>1</v>
      </c>
      <c r="BL1839" t="str">
        <f t="shared" si="953"/>
        <v>Toma diureticos</v>
      </c>
      <c r="BM1839">
        <v>1</v>
      </c>
      <c r="BN1839" t="str">
        <f t="shared" si="954"/>
        <v>Toma estatinas</v>
      </c>
      <c r="BO1839">
        <v>1</v>
      </c>
      <c r="BP1839" t="str">
        <f t="shared" si="955"/>
        <v>Enfermedad renal</v>
      </c>
      <c r="BQ1839">
        <v>1</v>
      </c>
      <c r="BR1839" t="str">
        <f t="shared" si="956"/>
        <v>Enfermedad cardiovascular</v>
      </c>
    </row>
    <row r="1840" spans="1:70" x14ac:dyDescent="0.25">
      <c r="A1840" t="s">
        <v>1840</v>
      </c>
      <c r="B1840">
        <v>82</v>
      </c>
      <c r="C1840" t="str">
        <f t="shared" si="927"/>
        <v>Adulto Mayor</v>
      </c>
      <c r="D1840" t="s">
        <v>6</v>
      </c>
      <c r="E1840">
        <v>27.5</v>
      </c>
      <c r="F1840" t="str">
        <f t="shared" si="928"/>
        <v>Sobrepeso</v>
      </c>
      <c r="G1840">
        <v>0</v>
      </c>
      <c r="H1840" t="str">
        <f t="shared" si="929"/>
        <v>No tiene herencia</v>
      </c>
      <c r="I1840">
        <v>158</v>
      </c>
      <c r="J1840">
        <v>99</v>
      </c>
      <c r="K1840">
        <v>105</v>
      </c>
      <c r="L1840" t="str">
        <f t="shared" si="930"/>
        <v>Taquicardia</v>
      </c>
      <c r="M1840">
        <v>40</v>
      </c>
      <c r="N1840" t="str">
        <f t="shared" si="931"/>
        <v>Reducida</v>
      </c>
      <c r="O1840">
        <v>3</v>
      </c>
      <c r="P1840" t="str">
        <f t="shared" si="932"/>
        <v>Limitacion marcada</v>
      </c>
      <c r="Q1840">
        <v>1</v>
      </c>
      <c r="R1840" t="str">
        <f t="shared" si="933"/>
        <v>Tiene cetoacidosis</v>
      </c>
      <c r="S1840">
        <v>1</v>
      </c>
      <c r="T1840" t="str">
        <f t="shared" si="934"/>
        <v>Tiene Insuficiencia</v>
      </c>
      <c r="U1840">
        <v>1</v>
      </c>
      <c r="V1840" t="str">
        <f t="shared" si="935"/>
        <v>Hipertenso</v>
      </c>
      <c r="W1840">
        <v>2.5</v>
      </c>
      <c r="X1840" t="str">
        <f t="shared" si="924"/>
        <v>Alto</v>
      </c>
      <c r="Y1840">
        <v>120</v>
      </c>
      <c r="Z1840" t="str">
        <f t="shared" si="925"/>
        <v>Riesgo</v>
      </c>
      <c r="AA1840">
        <v>51</v>
      </c>
      <c r="AB1840" t="str">
        <f t="shared" si="936"/>
        <v>Funcion disminuida moderada</v>
      </c>
      <c r="AC1840">
        <v>775</v>
      </c>
      <c r="AD1840" t="str">
        <f t="shared" si="937"/>
        <v>Proteinuria</v>
      </c>
      <c r="AE1840">
        <v>620</v>
      </c>
      <c r="AF1840" t="str">
        <f t="shared" si="938"/>
        <v>Macroalbuminuria</v>
      </c>
      <c r="AG1840">
        <v>603</v>
      </c>
      <c r="AH1840" t="str">
        <f t="shared" si="939"/>
        <v>Poliuria</v>
      </c>
      <c r="AI1840">
        <v>1</v>
      </c>
      <c r="AJ1840" t="str">
        <f t="shared" si="940"/>
        <v>Diabetico</v>
      </c>
      <c r="AK1840">
        <v>137</v>
      </c>
      <c r="AL1840" t="str">
        <f t="shared" si="941"/>
        <v>Diabetes</v>
      </c>
      <c r="AM1840">
        <v>7.1</v>
      </c>
      <c r="AN1840" t="str">
        <f t="shared" si="942"/>
        <v>Diabetes</v>
      </c>
      <c r="AO1840">
        <v>309</v>
      </c>
      <c r="AP1840" t="str">
        <f t="shared" si="943"/>
        <v>Riesgo</v>
      </c>
      <c r="AQ1840">
        <v>212</v>
      </c>
      <c r="AR1840" t="str">
        <f t="shared" si="944"/>
        <v>Muy alto</v>
      </c>
      <c r="AS1840">
        <v>38</v>
      </c>
      <c r="AT1840" t="str">
        <f t="shared" si="945"/>
        <v>Bajo</v>
      </c>
      <c r="AU1840">
        <v>251</v>
      </c>
      <c r="AV1840" t="str">
        <f t="shared" si="946"/>
        <v>Alto</v>
      </c>
      <c r="AW1840">
        <v>127</v>
      </c>
      <c r="AX1840" t="str">
        <f t="shared" si="947"/>
        <v>Bajo</v>
      </c>
      <c r="AY1840">
        <v>5.6</v>
      </c>
      <c r="AZ1840" t="str">
        <f t="shared" si="948"/>
        <v>Alto</v>
      </c>
      <c r="BA1840">
        <v>9.1999999999999993</v>
      </c>
      <c r="BB1840" t="str">
        <f t="shared" si="926"/>
        <v>Baja</v>
      </c>
      <c r="BC1840">
        <v>8.1</v>
      </c>
      <c r="BD1840" t="str">
        <f t="shared" si="949"/>
        <v>Bajo</v>
      </c>
      <c r="BE1840">
        <v>7.4</v>
      </c>
      <c r="BF1840" t="str">
        <f t="shared" si="950"/>
        <v>Alto</v>
      </c>
      <c r="BG1840">
        <v>1</v>
      </c>
      <c r="BH1840" t="str">
        <f t="shared" si="951"/>
        <v>Toma ECA</v>
      </c>
      <c r="BI1840">
        <v>0</v>
      </c>
      <c r="BJ1840" t="str">
        <f t="shared" si="952"/>
        <v>No toma ARB</v>
      </c>
      <c r="BK1840">
        <v>1</v>
      </c>
      <c r="BL1840" t="str">
        <f t="shared" si="953"/>
        <v>Toma diureticos</v>
      </c>
      <c r="BM1840">
        <v>1</v>
      </c>
      <c r="BN1840" t="str">
        <f t="shared" si="954"/>
        <v>Toma estatinas</v>
      </c>
      <c r="BO1840">
        <v>1</v>
      </c>
      <c r="BP1840" t="str">
        <f t="shared" si="955"/>
        <v>Enfermedad renal</v>
      </c>
      <c r="BQ1840">
        <v>1</v>
      </c>
      <c r="BR1840" t="str">
        <f t="shared" si="956"/>
        <v>Enfermedad cardiovascular</v>
      </c>
    </row>
    <row r="1841" spans="1:70" x14ac:dyDescent="0.25">
      <c r="A1841" t="s">
        <v>1841</v>
      </c>
      <c r="B1841">
        <v>63</v>
      </c>
      <c r="C1841" t="str">
        <f t="shared" si="927"/>
        <v>Adulto Mayor</v>
      </c>
      <c r="D1841" t="s">
        <v>6</v>
      </c>
      <c r="E1841">
        <v>39</v>
      </c>
      <c r="F1841" t="str">
        <f t="shared" si="928"/>
        <v>Obesidad II</v>
      </c>
      <c r="G1841">
        <v>1</v>
      </c>
      <c r="H1841" t="str">
        <f t="shared" si="929"/>
        <v>Tiene herencia</v>
      </c>
      <c r="I1841">
        <v>188</v>
      </c>
      <c r="J1841">
        <v>94</v>
      </c>
      <c r="K1841">
        <v>85</v>
      </c>
      <c r="L1841" t="str">
        <f t="shared" si="930"/>
        <v>Normal</v>
      </c>
      <c r="M1841">
        <v>42</v>
      </c>
      <c r="N1841" t="str">
        <f t="shared" si="931"/>
        <v>Intermedia</v>
      </c>
      <c r="O1841">
        <v>3</v>
      </c>
      <c r="P1841" t="str">
        <f t="shared" si="932"/>
        <v>Limitacion marcada</v>
      </c>
      <c r="Q1841">
        <v>1</v>
      </c>
      <c r="R1841" t="str">
        <f t="shared" si="933"/>
        <v>Tiene cetoacidosis</v>
      </c>
      <c r="S1841">
        <v>1</v>
      </c>
      <c r="T1841" t="str">
        <f t="shared" si="934"/>
        <v>Tiene Insuficiencia</v>
      </c>
      <c r="U1841">
        <v>1</v>
      </c>
      <c r="V1841" t="str">
        <f t="shared" si="935"/>
        <v>Hipertenso</v>
      </c>
      <c r="W1841">
        <v>4</v>
      </c>
      <c r="X1841" t="str">
        <f t="shared" si="924"/>
        <v>Alto</v>
      </c>
      <c r="Y1841">
        <v>105</v>
      </c>
      <c r="Z1841" t="str">
        <f t="shared" si="925"/>
        <v>Riesgo</v>
      </c>
      <c r="AA1841">
        <v>36</v>
      </c>
      <c r="AB1841" t="str">
        <f t="shared" si="936"/>
        <v>Funcion disminuida moderada</v>
      </c>
      <c r="AC1841">
        <v>1780</v>
      </c>
      <c r="AD1841" t="str">
        <f t="shared" si="937"/>
        <v>Proteinuria</v>
      </c>
      <c r="AE1841">
        <v>1424</v>
      </c>
      <c r="AF1841" t="str">
        <f t="shared" si="938"/>
        <v>Macroalbuminuria</v>
      </c>
      <c r="AG1841">
        <v>415</v>
      </c>
      <c r="AH1841" t="str">
        <f t="shared" si="939"/>
        <v>Oliguria</v>
      </c>
      <c r="AI1841">
        <v>0</v>
      </c>
      <c r="AJ1841" t="str">
        <f t="shared" si="940"/>
        <v>No Diabetico</v>
      </c>
      <c r="AK1841">
        <v>132</v>
      </c>
      <c r="AL1841" t="str">
        <f t="shared" si="941"/>
        <v>Diabetes</v>
      </c>
      <c r="AM1841">
        <v>7</v>
      </c>
      <c r="AN1841" t="str">
        <f t="shared" si="942"/>
        <v>Diabetes</v>
      </c>
      <c r="AO1841">
        <v>219</v>
      </c>
      <c r="AP1841" t="str">
        <f t="shared" si="943"/>
        <v>Alto</v>
      </c>
      <c r="AQ1841">
        <v>147</v>
      </c>
      <c r="AR1841" t="str">
        <f t="shared" si="944"/>
        <v>Limite alto</v>
      </c>
      <c r="AS1841">
        <v>37</v>
      </c>
      <c r="AT1841" t="str">
        <f t="shared" si="945"/>
        <v>Bajo</v>
      </c>
      <c r="AU1841">
        <v>435</v>
      </c>
      <c r="AV1841" t="str">
        <f t="shared" si="946"/>
        <v>Alto</v>
      </c>
      <c r="AW1841">
        <v>133</v>
      </c>
      <c r="AX1841" t="str">
        <f t="shared" si="947"/>
        <v>Bajo</v>
      </c>
      <c r="AY1841">
        <v>6.3</v>
      </c>
      <c r="AZ1841" t="str">
        <f t="shared" si="948"/>
        <v>Alto</v>
      </c>
      <c r="BA1841">
        <v>7.8</v>
      </c>
      <c r="BB1841" t="str">
        <f t="shared" si="926"/>
        <v>Baja</v>
      </c>
      <c r="BC1841">
        <v>8.5</v>
      </c>
      <c r="BD1841" t="str">
        <f t="shared" si="949"/>
        <v>Normal</v>
      </c>
      <c r="BE1841">
        <v>5.3</v>
      </c>
      <c r="BF1841" t="str">
        <f t="shared" si="950"/>
        <v>Alto</v>
      </c>
      <c r="BG1841">
        <v>0</v>
      </c>
      <c r="BH1841" t="str">
        <f t="shared" si="951"/>
        <v>No Toma ECA</v>
      </c>
      <c r="BI1841">
        <v>0</v>
      </c>
      <c r="BJ1841" t="str">
        <f t="shared" si="952"/>
        <v>No toma ARB</v>
      </c>
      <c r="BK1841">
        <v>1</v>
      </c>
      <c r="BL1841" t="str">
        <f t="shared" si="953"/>
        <v>Toma diureticos</v>
      </c>
      <c r="BM1841">
        <v>1</v>
      </c>
      <c r="BN1841" t="str">
        <f t="shared" si="954"/>
        <v>Toma estatinas</v>
      </c>
      <c r="BO1841">
        <v>1</v>
      </c>
      <c r="BP1841" t="str">
        <f t="shared" si="955"/>
        <v>Enfermedad renal</v>
      </c>
      <c r="BQ1841">
        <v>1</v>
      </c>
      <c r="BR1841" t="str">
        <f t="shared" si="956"/>
        <v>Enfermedad cardiovascular</v>
      </c>
    </row>
    <row r="1842" spans="1:70" x14ac:dyDescent="0.25">
      <c r="A1842" t="s">
        <v>1842</v>
      </c>
      <c r="B1842">
        <v>73</v>
      </c>
      <c r="C1842" t="str">
        <f t="shared" si="927"/>
        <v>Adulto Mayor</v>
      </c>
      <c r="D1842" t="s">
        <v>6</v>
      </c>
      <c r="E1842">
        <v>30.7</v>
      </c>
      <c r="F1842" t="str">
        <f t="shared" si="928"/>
        <v>Obesidad I</v>
      </c>
      <c r="G1842">
        <v>0</v>
      </c>
      <c r="H1842" t="str">
        <f t="shared" si="929"/>
        <v>No tiene herencia</v>
      </c>
      <c r="I1842">
        <v>158</v>
      </c>
      <c r="J1842">
        <v>100</v>
      </c>
      <c r="K1842">
        <v>97</v>
      </c>
      <c r="L1842" t="str">
        <f t="shared" si="930"/>
        <v>Normal</v>
      </c>
      <c r="M1842">
        <v>34</v>
      </c>
      <c r="N1842" t="str">
        <f t="shared" si="931"/>
        <v>Reducida</v>
      </c>
      <c r="O1842">
        <v>4</v>
      </c>
      <c r="P1842" t="str">
        <f t="shared" si="932"/>
        <v>Incapacidad</v>
      </c>
      <c r="Q1842">
        <v>0</v>
      </c>
      <c r="R1842" t="str">
        <f t="shared" si="933"/>
        <v>No tiene cetoacidosis</v>
      </c>
      <c r="S1842">
        <v>0</v>
      </c>
      <c r="T1842" t="str">
        <f t="shared" si="934"/>
        <v>No tiene Insuficiencia</v>
      </c>
      <c r="U1842">
        <v>1</v>
      </c>
      <c r="V1842" t="str">
        <f t="shared" si="935"/>
        <v>Hipertenso</v>
      </c>
      <c r="W1842">
        <v>1.7</v>
      </c>
      <c r="X1842" t="str">
        <f t="shared" si="924"/>
        <v>Alto</v>
      </c>
      <c r="Y1842">
        <v>64</v>
      </c>
      <c r="Z1842" t="str">
        <f t="shared" si="925"/>
        <v>Elevado</v>
      </c>
      <c r="AA1842">
        <v>37</v>
      </c>
      <c r="AB1842" t="str">
        <f t="shared" si="936"/>
        <v>Funcion disminuida moderada</v>
      </c>
      <c r="AC1842">
        <v>944</v>
      </c>
      <c r="AD1842" t="str">
        <f t="shared" si="937"/>
        <v>Proteinuria</v>
      </c>
      <c r="AE1842">
        <v>849</v>
      </c>
      <c r="AF1842" t="str">
        <f t="shared" si="938"/>
        <v>Macroalbuminuria</v>
      </c>
      <c r="AG1842">
        <v>494</v>
      </c>
      <c r="AH1842" t="str">
        <f t="shared" si="939"/>
        <v>Oliguria</v>
      </c>
      <c r="AI1842">
        <v>1</v>
      </c>
      <c r="AJ1842" t="str">
        <f t="shared" si="940"/>
        <v>Diabetico</v>
      </c>
      <c r="AK1842">
        <v>211</v>
      </c>
      <c r="AL1842" t="str">
        <f t="shared" si="941"/>
        <v>Diabetes</v>
      </c>
      <c r="AM1842">
        <v>9.8000000000000007</v>
      </c>
      <c r="AN1842" t="str">
        <f t="shared" si="942"/>
        <v>Diabetes</v>
      </c>
      <c r="AO1842">
        <v>226</v>
      </c>
      <c r="AP1842" t="str">
        <f t="shared" si="943"/>
        <v>Alto</v>
      </c>
      <c r="AQ1842">
        <v>192</v>
      </c>
      <c r="AR1842" t="str">
        <f t="shared" si="944"/>
        <v>Muy alto</v>
      </c>
      <c r="AS1842">
        <v>26</v>
      </c>
      <c r="AT1842" t="str">
        <f t="shared" si="945"/>
        <v>Bajo</v>
      </c>
      <c r="AU1842">
        <v>295</v>
      </c>
      <c r="AV1842" t="str">
        <f t="shared" si="946"/>
        <v>Alto</v>
      </c>
      <c r="AW1842">
        <v>131</v>
      </c>
      <c r="AX1842" t="str">
        <f t="shared" si="947"/>
        <v>Bajo</v>
      </c>
      <c r="AY1842">
        <v>5.3</v>
      </c>
      <c r="AZ1842" t="str">
        <f t="shared" si="948"/>
        <v>Alto</v>
      </c>
      <c r="BA1842">
        <v>9.5</v>
      </c>
      <c r="BB1842" t="str">
        <f t="shared" si="926"/>
        <v>Baja</v>
      </c>
      <c r="BC1842">
        <v>8.1999999999999993</v>
      </c>
      <c r="BD1842" t="str">
        <f t="shared" si="949"/>
        <v>Bajo</v>
      </c>
      <c r="BE1842">
        <v>4.8</v>
      </c>
      <c r="BF1842" t="str">
        <f t="shared" si="950"/>
        <v>Alto</v>
      </c>
      <c r="BG1842">
        <v>1</v>
      </c>
      <c r="BH1842" t="str">
        <f t="shared" si="951"/>
        <v>Toma ECA</v>
      </c>
      <c r="BI1842">
        <v>1</v>
      </c>
      <c r="BJ1842" t="str">
        <f t="shared" si="952"/>
        <v>Toma ARB</v>
      </c>
      <c r="BK1842">
        <v>1</v>
      </c>
      <c r="BL1842" t="str">
        <f t="shared" si="953"/>
        <v>Toma diureticos</v>
      </c>
      <c r="BM1842">
        <v>1</v>
      </c>
      <c r="BN1842" t="str">
        <f t="shared" si="954"/>
        <v>Toma estatinas</v>
      </c>
      <c r="BO1842">
        <v>1</v>
      </c>
      <c r="BP1842" t="str">
        <f t="shared" si="955"/>
        <v>Enfermedad renal</v>
      </c>
      <c r="BQ1842">
        <v>0</v>
      </c>
      <c r="BR1842" t="str">
        <f t="shared" si="956"/>
        <v>Sano</v>
      </c>
    </row>
    <row r="1843" spans="1:70" x14ac:dyDescent="0.25">
      <c r="A1843" t="s">
        <v>1843</v>
      </c>
      <c r="B1843">
        <v>32</v>
      </c>
      <c r="C1843" t="str">
        <f t="shared" si="927"/>
        <v>Adulto</v>
      </c>
      <c r="D1843" t="s">
        <v>1</v>
      </c>
      <c r="E1843">
        <v>27.4</v>
      </c>
      <c r="F1843" t="str">
        <f t="shared" si="928"/>
        <v>Sobrepeso</v>
      </c>
      <c r="G1843">
        <v>0</v>
      </c>
      <c r="H1843" t="str">
        <f t="shared" si="929"/>
        <v>No tiene herencia</v>
      </c>
      <c r="I1843">
        <v>116</v>
      </c>
      <c r="J1843">
        <v>65</v>
      </c>
      <c r="K1843">
        <v>66</v>
      </c>
      <c r="L1843" t="str">
        <f t="shared" si="930"/>
        <v>Normal</v>
      </c>
      <c r="M1843">
        <v>56</v>
      </c>
      <c r="N1843" t="str">
        <f t="shared" si="931"/>
        <v>Normal</v>
      </c>
      <c r="O1843">
        <v>1</v>
      </c>
      <c r="P1843" t="str">
        <f t="shared" si="932"/>
        <v>Sin limitaciones</v>
      </c>
      <c r="Q1843">
        <v>0</v>
      </c>
      <c r="R1843" t="str">
        <f t="shared" si="933"/>
        <v>No tiene cetoacidosis</v>
      </c>
      <c r="S1843">
        <v>0</v>
      </c>
      <c r="T1843" t="str">
        <f t="shared" si="934"/>
        <v>No tiene Insuficiencia</v>
      </c>
      <c r="U1843">
        <v>1</v>
      </c>
      <c r="V1843" t="str">
        <f t="shared" si="935"/>
        <v>Hipertenso</v>
      </c>
      <c r="W1843">
        <v>0.6</v>
      </c>
      <c r="X1843" t="str">
        <f t="shared" si="924"/>
        <v>Bajo</v>
      </c>
      <c r="Y1843">
        <v>32</v>
      </c>
      <c r="Z1843" t="str">
        <f t="shared" si="925"/>
        <v>Normal</v>
      </c>
      <c r="AA1843">
        <v>60</v>
      </c>
      <c r="AB1843" t="str">
        <f t="shared" si="936"/>
        <v>Funcion disminuida</v>
      </c>
      <c r="AC1843">
        <v>15</v>
      </c>
      <c r="AD1843" t="str">
        <f t="shared" si="937"/>
        <v>Normal</v>
      </c>
      <c r="AE1843">
        <v>13</v>
      </c>
      <c r="AF1843" t="str">
        <f t="shared" si="938"/>
        <v>Normal</v>
      </c>
      <c r="AG1843">
        <v>1981</v>
      </c>
      <c r="AH1843" t="str">
        <f t="shared" si="939"/>
        <v>Poliuria</v>
      </c>
      <c r="AI1843">
        <v>1</v>
      </c>
      <c r="AJ1843" t="str">
        <f t="shared" si="940"/>
        <v>Diabetico</v>
      </c>
      <c r="AK1843">
        <v>89</v>
      </c>
      <c r="AL1843" t="str">
        <f t="shared" si="941"/>
        <v>Normal</v>
      </c>
      <c r="AM1843">
        <v>5.8</v>
      </c>
      <c r="AN1843" t="str">
        <f t="shared" si="942"/>
        <v>Prediabetes</v>
      </c>
      <c r="AO1843">
        <v>179</v>
      </c>
      <c r="AP1843" t="str">
        <f t="shared" si="943"/>
        <v>Normal</v>
      </c>
      <c r="AQ1843">
        <v>89</v>
      </c>
      <c r="AR1843" t="str">
        <f t="shared" si="944"/>
        <v>Normal</v>
      </c>
      <c r="AS1843">
        <v>51</v>
      </c>
      <c r="AT1843" t="str">
        <f t="shared" si="945"/>
        <v>Bajo</v>
      </c>
      <c r="AU1843">
        <v>100</v>
      </c>
      <c r="AV1843" t="str">
        <f t="shared" si="946"/>
        <v>Normal</v>
      </c>
      <c r="AW1843">
        <v>145</v>
      </c>
      <c r="AX1843" t="str">
        <f t="shared" si="947"/>
        <v>Normal</v>
      </c>
      <c r="AY1843">
        <v>4</v>
      </c>
      <c r="AZ1843" t="str">
        <f t="shared" si="948"/>
        <v>Normal</v>
      </c>
      <c r="BA1843">
        <v>14.8</v>
      </c>
      <c r="BB1843" t="str">
        <f t="shared" si="926"/>
        <v>Normal</v>
      </c>
      <c r="BC1843">
        <v>10.199999999999999</v>
      </c>
      <c r="BD1843" t="str">
        <f t="shared" si="949"/>
        <v>Normal</v>
      </c>
      <c r="BE1843">
        <v>3.6</v>
      </c>
      <c r="BF1843" t="str">
        <f t="shared" si="950"/>
        <v>Normal</v>
      </c>
      <c r="BG1843">
        <v>0</v>
      </c>
      <c r="BH1843" t="str">
        <f t="shared" si="951"/>
        <v>No Toma ECA</v>
      </c>
      <c r="BI1843">
        <v>1</v>
      </c>
      <c r="BJ1843" t="str">
        <f t="shared" si="952"/>
        <v>Toma ARB</v>
      </c>
      <c r="BK1843">
        <v>0</v>
      </c>
      <c r="BL1843" t="str">
        <f t="shared" si="953"/>
        <v>No toma diureticos</v>
      </c>
      <c r="BM1843">
        <v>1</v>
      </c>
      <c r="BN1843" t="str">
        <f t="shared" si="954"/>
        <v>Toma estatinas</v>
      </c>
      <c r="BO1843">
        <v>0</v>
      </c>
      <c r="BP1843" t="str">
        <f t="shared" si="955"/>
        <v>Sano</v>
      </c>
      <c r="BQ1843">
        <v>0</v>
      </c>
      <c r="BR1843" t="str">
        <f t="shared" si="956"/>
        <v>Sano</v>
      </c>
    </row>
    <row r="1844" spans="1:70" x14ac:dyDescent="0.25">
      <c r="A1844" t="s">
        <v>1844</v>
      </c>
      <c r="B1844">
        <v>58</v>
      </c>
      <c r="C1844" t="str">
        <f t="shared" si="927"/>
        <v>Adulto</v>
      </c>
      <c r="D1844" t="s">
        <v>1</v>
      </c>
      <c r="E1844">
        <v>36.4</v>
      </c>
      <c r="F1844" t="str">
        <f t="shared" si="928"/>
        <v>Obesidad II</v>
      </c>
      <c r="G1844">
        <v>0</v>
      </c>
      <c r="H1844" t="str">
        <f t="shared" si="929"/>
        <v>No tiene herencia</v>
      </c>
      <c r="I1844">
        <v>149</v>
      </c>
      <c r="J1844">
        <v>106</v>
      </c>
      <c r="K1844">
        <v>97</v>
      </c>
      <c r="L1844" t="str">
        <f t="shared" si="930"/>
        <v>Normal</v>
      </c>
      <c r="M1844">
        <v>44</v>
      </c>
      <c r="N1844" t="str">
        <f t="shared" si="931"/>
        <v>Intermedia</v>
      </c>
      <c r="O1844">
        <v>2</v>
      </c>
      <c r="P1844" t="str">
        <f t="shared" si="932"/>
        <v>Ligera limitaciones</v>
      </c>
      <c r="Q1844">
        <v>1</v>
      </c>
      <c r="R1844" t="str">
        <f t="shared" si="933"/>
        <v>Tiene cetoacidosis</v>
      </c>
      <c r="S1844">
        <v>0</v>
      </c>
      <c r="T1844" t="str">
        <f t="shared" si="934"/>
        <v>No tiene Insuficiencia</v>
      </c>
      <c r="U1844">
        <v>1</v>
      </c>
      <c r="V1844" t="str">
        <f t="shared" si="935"/>
        <v>Hipertenso</v>
      </c>
      <c r="W1844">
        <v>2.9</v>
      </c>
      <c r="X1844" t="str">
        <f t="shared" si="924"/>
        <v>Alto</v>
      </c>
      <c r="Y1844">
        <v>76</v>
      </c>
      <c r="Z1844" t="str">
        <f t="shared" si="925"/>
        <v>Elevado</v>
      </c>
      <c r="AA1844">
        <v>54</v>
      </c>
      <c r="AB1844" t="str">
        <f t="shared" si="936"/>
        <v>Funcion disminuida moderada</v>
      </c>
      <c r="AC1844">
        <v>1336</v>
      </c>
      <c r="AD1844" t="str">
        <f t="shared" si="937"/>
        <v>Proteinuria</v>
      </c>
      <c r="AE1844">
        <v>1068</v>
      </c>
      <c r="AF1844" t="str">
        <f t="shared" si="938"/>
        <v>Macroalbuminuria</v>
      </c>
      <c r="AG1844">
        <v>676</v>
      </c>
      <c r="AH1844" t="str">
        <f t="shared" si="939"/>
        <v>Poliuria</v>
      </c>
      <c r="AI1844">
        <v>1</v>
      </c>
      <c r="AJ1844" t="str">
        <f t="shared" si="940"/>
        <v>Diabetico</v>
      </c>
      <c r="AK1844">
        <v>134</v>
      </c>
      <c r="AL1844" t="str">
        <f t="shared" si="941"/>
        <v>Diabetes</v>
      </c>
      <c r="AM1844">
        <v>7.5</v>
      </c>
      <c r="AN1844" t="str">
        <f t="shared" si="942"/>
        <v>Diabetes</v>
      </c>
      <c r="AO1844">
        <v>259</v>
      </c>
      <c r="AP1844" t="str">
        <f t="shared" si="943"/>
        <v>Riesgo</v>
      </c>
      <c r="AQ1844">
        <v>137</v>
      </c>
      <c r="AR1844" t="str">
        <f t="shared" si="944"/>
        <v>Limite alto</v>
      </c>
      <c r="AS1844">
        <v>34</v>
      </c>
      <c r="AT1844" t="str">
        <f t="shared" si="945"/>
        <v>Bajo</v>
      </c>
      <c r="AU1844">
        <v>392</v>
      </c>
      <c r="AV1844" t="str">
        <f t="shared" si="946"/>
        <v>Alto</v>
      </c>
      <c r="AW1844">
        <v>125</v>
      </c>
      <c r="AX1844" t="str">
        <f t="shared" si="947"/>
        <v>Bajo</v>
      </c>
      <c r="AY1844">
        <v>6.4</v>
      </c>
      <c r="AZ1844" t="str">
        <f t="shared" si="948"/>
        <v>Alto</v>
      </c>
      <c r="BA1844">
        <v>10.1</v>
      </c>
      <c r="BB1844" t="str">
        <f t="shared" si="926"/>
        <v>Baja</v>
      </c>
      <c r="BC1844">
        <v>8.9</v>
      </c>
      <c r="BD1844" t="str">
        <f t="shared" si="949"/>
        <v>Normal</v>
      </c>
      <c r="BE1844">
        <v>6.2</v>
      </c>
      <c r="BF1844" t="str">
        <f t="shared" si="950"/>
        <v>Alto</v>
      </c>
      <c r="BG1844">
        <v>1</v>
      </c>
      <c r="BH1844" t="str">
        <f t="shared" si="951"/>
        <v>Toma ECA</v>
      </c>
      <c r="BI1844">
        <v>0</v>
      </c>
      <c r="BJ1844" t="str">
        <f t="shared" si="952"/>
        <v>No toma ARB</v>
      </c>
      <c r="BK1844">
        <v>1</v>
      </c>
      <c r="BL1844" t="str">
        <f t="shared" si="953"/>
        <v>Toma diureticos</v>
      </c>
      <c r="BM1844">
        <v>1</v>
      </c>
      <c r="BN1844" t="str">
        <f t="shared" si="954"/>
        <v>Toma estatinas</v>
      </c>
      <c r="BO1844">
        <v>1</v>
      </c>
      <c r="BP1844" t="str">
        <f t="shared" si="955"/>
        <v>Enfermedad renal</v>
      </c>
      <c r="BQ1844">
        <v>0</v>
      </c>
      <c r="BR1844" t="str">
        <f t="shared" si="956"/>
        <v>Sano</v>
      </c>
    </row>
    <row r="1845" spans="1:70" x14ac:dyDescent="0.25">
      <c r="A1845" t="s">
        <v>1845</v>
      </c>
      <c r="B1845">
        <v>51</v>
      </c>
      <c r="C1845" t="str">
        <f t="shared" si="927"/>
        <v>Adulto</v>
      </c>
      <c r="D1845" t="s">
        <v>6</v>
      </c>
      <c r="E1845">
        <v>19.899999999999999</v>
      </c>
      <c r="F1845" t="str">
        <f t="shared" si="928"/>
        <v>Peso Normal</v>
      </c>
      <c r="G1845">
        <v>0</v>
      </c>
      <c r="H1845" t="str">
        <f t="shared" si="929"/>
        <v>No tiene herencia</v>
      </c>
      <c r="I1845">
        <v>100</v>
      </c>
      <c r="J1845">
        <v>78</v>
      </c>
      <c r="K1845">
        <v>72</v>
      </c>
      <c r="L1845" t="str">
        <f t="shared" si="930"/>
        <v>Normal</v>
      </c>
      <c r="M1845">
        <v>52</v>
      </c>
      <c r="N1845" t="str">
        <f t="shared" si="931"/>
        <v>Normal</v>
      </c>
      <c r="O1845">
        <v>1</v>
      </c>
      <c r="P1845" t="str">
        <f t="shared" si="932"/>
        <v>Sin limitaciones</v>
      </c>
      <c r="Q1845">
        <v>0</v>
      </c>
      <c r="R1845" t="str">
        <f t="shared" si="933"/>
        <v>No tiene cetoacidosis</v>
      </c>
      <c r="S1845">
        <v>0</v>
      </c>
      <c r="T1845" t="str">
        <f t="shared" si="934"/>
        <v>No tiene Insuficiencia</v>
      </c>
      <c r="U1845">
        <v>1</v>
      </c>
      <c r="V1845" t="str">
        <f t="shared" si="935"/>
        <v>Hipertenso</v>
      </c>
      <c r="W1845">
        <v>0.9</v>
      </c>
      <c r="X1845" t="str">
        <f t="shared" si="924"/>
        <v>Normal</v>
      </c>
      <c r="Y1845">
        <v>19</v>
      </c>
      <c r="Z1845" t="str">
        <f t="shared" si="925"/>
        <v>Normal</v>
      </c>
      <c r="AA1845">
        <v>61</v>
      </c>
      <c r="AB1845" t="str">
        <f t="shared" si="936"/>
        <v>Funcion disminuida</v>
      </c>
      <c r="AC1845">
        <v>30</v>
      </c>
      <c r="AD1845" t="str">
        <f t="shared" si="937"/>
        <v>Microalbuminuria</v>
      </c>
      <c r="AE1845">
        <v>27</v>
      </c>
      <c r="AF1845" t="str">
        <f t="shared" si="938"/>
        <v>Normal</v>
      </c>
      <c r="AG1845">
        <v>1756</v>
      </c>
      <c r="AH1845" t="str">
        <f t="shared" si="939"/>
        <v>Poliuria</v>
      </c>
      <c r="AI1845">
        <v>0</v>
      </c>
      <c r="AJ1845" t="str">
        <f t="shared" si="940"/>
        <v>No Diabetico</v>
      </c>
      <c r="AK1845">
        <v>101</v>
      </c>
      <c r="AL1845" t="str">
        <f t="shared" si="941"/>
        <v>Prediabetes</v>
      </c>
      <c r="AM1845">
        <v>6.3</v>
      </c>
      <c r="AN1845" t="str">
        <f t="shared" si="942"/>
        <v>Prediabetes</v>
      </c>
      <c r="AO1845">
        <v>161</v>
      </c>
      <c r="AP1845" t="str">
        <f t="shared" si="943"/>
        <v>Normal</v>
      </c>
      <c r="AQ1845">
        <v>116</v>
      </c>
      <c r="AR1845" t="str">
        <f t="shared" si="944"/>
        <v>Casi normal</v>
      </c>
      <c r="AS1845">
        <v>57</v>
      </c>
      <c r="AT1845" t="str">
        <f t="shared" si="945"/>
        <v>Bajo</v>
      </c>
      <c r="AU1845">
        <v>121</v>
      </c>
      <c r="AV1845" t="str">
        <f t="shared" si="946"/>
        <v>Normal</v>
      </c>
      <c r="AW1845">
        <v>140</v>
      </c>
      <c r="AX1845" t="str">
        <f t="shared" si="947"/>
        <v>Normal</v>
      </c>
      <c r="AY1845">
        <v>3.9</v>
      </c>
      <c r="AZ1845" t="str">
        <f t="shared" si="948"/>
        <v>Normal</v>
      </c>
      <c r="BA1845">
        <v>12.5</v>
      </c>
      <c r="BB1845" t="str">
        <f t="shared" si="926"/>
        <v>Normal</v>
      </c>
      <c r="BC1845">
        <v>9.9</v>
      </c>
      <c r="BD1845" t="str">
        <f t="shared" si="949"/>
        <v>Normal</v>
      </c>
      <c r="BE1845">
        <v>3.6</v>
      </c>
      <c r="BF1845" t="str">
        <f t="shared" si="950"/>
        <v>Normal</v>
      </c>
      <c r="BG1845">
        <v>1</v>
      </c>
      <c r="BH1845" t="str">
        <f t="shared" si="951"/>
        <v>Toma ECA</v>
      </c>
      <c r="BI1845">
        <v>0</v>
      </c>
      <c r="BJ1845" t="str">
        <f t="shared" si="952"/>
        <v>No toma ARB</v>
      </c>
      <c r="BK1845">
        <v>1</v>
      </c>
      <c r="BL1845" t="str">
        <f t="shared" si="953"/>
        <v>Toma diureticos</v>
      </c>
      <c r="BM1845">
        <v>1</v>
      </c>
      <c r="BN1845" t="str">
        <f t="shared" si="954"/>
        <v>Toma estatinas</v>
      </c>
      <c r="BO1845">
        <v>0</v>
      </c>
      <c r="BP1845" t="str">
        <f t="shared" si="955"/>
        <v>Sano</v>
      </c>
      <c r="BQ1845">
        <v>1</v>
      </c>
      <c r="BR1845" t="str">
        <f t="shared" si="956"/>
        <v>Enfermedad cardiovascular</v>
      </c>
    </row>
    <row r="1846" spans="1:70" x14ac:dyDescent="0.25">
      <c r="A1846" t="s">
        <v>1846</v>
      </c>
      <c r="B1846">
        <v>55</v>
      </c>
      <c r="C1846" t="str">
        <f t="shared" si="927"/>
        <v>Adulto</v>
      </c>
      <c r="D1846" t="s">
        <v>1</v>
      </c>
      <c r="E1846">
        <v>39.700000000000003</v>
      </c>
      <c r="F1846" t="str">
        <f t="shared" si="928"/>
        <v>Obesidad II</v>
      </c>
      <c r="G1846">
        <v>0</v>
      </c>
      <c r="H1846" t="str">
        <f t="shared" si="929"/>
        <v>No tiene herencia</v>
      </c>
      <c r="I1846">
        <v>168</v>
      </c>
      <c r="J1846">
        <v>101</v>
      </c>
      <c r="K1846">
        <v>77</v>
      </c>
      <c r="L1846" t="str">
        <f t="shared" si="930"/>
        <v>Normal</v>
      </c>
      <c r="M1846">
        <v>40</v>
      </c>
      <c r="N1846" t="str">
        <f t="shared" si="931"/>
        <v>Reducida</v>
      </c>
      <c r="O1846">
        <v>2</v>
      </c>
      <c r="P1846" t="str">
        <f t="shared" si="932"/>
        <v>Ligera limitaciones</v>
      </c>
      <c r="Q1846">
        <v>1</v>
      </c>
      <c r="R1846" t="str">
        <f t="shared" si="933"/>
        <v>Tiene cetoacidosis</v>
      </c>
      <c r="S1846">
        <v>0</v>
      </c>
      <c r="T1846" t="str">
        <f t="shared" si="934"/>
        <v>No tiene Insuficiencia</v>
      </c>
      <c r="U1846">
        <v>1</v>
      </c>
      <c r="V1846" t="str">
        <f t="shared" si="935"/>
        <v>Hipertenso</v>
      </c>
      <c r="W1846">
        <v>1.9</v>
      </c>
      <c r="X1846" t="str">
        <f t="shared" si="924"/>
        <v>Alto</v>
      </c>
      <c r="Y1846">
        <v>109</v>
      </c>
      <c r="Z1846" t="str">
        <f t="shared" si="925"/>
        <v>Riesgo</v>
      </c>
      <c r="AA1846">
        <v>54</v>
      </c>
      <c r="AB1846" t="str">
        <f t="shared" si="936"/>
        <v>Funcion disminuida moderada</v>
      </c>
      <c r="AC1846">
        <v>2925</v>
      </c>
      <c r="AD1846" t="str">
        <f t="shared" si="937"/>
        <v>Proteinuria</v>
      </c>
      <c r="AE1846">
        <v>2047</v>
      </c>
      <c r="AF1846" t="str">
        <f t="shared" si="938"/>
        <v>Macroalbuminuria</v>
      </c>
      <c r="AG1846">
        <v>887</v>
      </c>
      <c r="AH1846" t="str">
        <f t="shared" si="939"/>
        <v>Poliuria</v>
      </c>
      <c r="AI1846">
        <v>1</v>
      </c>
      <c r="AJ1846" t="str">
        <f t="shared" si="940"/>
        <v>Diabetico</v>
      </c>
      <c r="AK1846">
        <v>132</v>
      </c>
      <c r="AL1846" t="str">
        <f t="shared" si="941"/>
        <v>Diabetes</v>
      </c>
      <c r="AM1846">
        <v>10.4</v>
      </c>
      <c r="AN1846" t="str">
        <f t="shared" si="942"/>
        <v>Diabetes</v>
      </c>
      <c r="AO1846">
        <v>314</v>
      </c>
      <c r="AP1846" t="str">
        <f t="shared" si="943"/>
        <v>Riesgo</v>
      </c>
      <c r="AQ1846">
        <v>138</v>
      </c>
      <c r="AR1846" t="str">
        <f t="shared" si="944"/>
        <v>Limite alto</v>
      </c>
      <c r="AS1846">
        <v>40</v>
      </c>
      <c r="AT1846" t="str">
        <f t="shared" si="945"/>
        <v>Bajo</v>
      </c>
      <c r="AU1846">
        <v>215</v>
      </c>
      <c r="AV1846" t="str">
        <f t="shared" si="946"/>
        <v>Alto</v>
      </c>
      <c r="AW1846">
        <v>136</v>
      </c>
      <c r="AX1846" t="str">
        <f t="shared" si="947"/>
        <v>Normal</v>
      </c>
      <c r="AY1846">
        <v>6.7</v>
      </c>
      <c r="AZ1846" t="str">
        <f t="shared" si="948"/>
        <v>Alto</v>
      </c>
      <c r="BA1846">
        <v>10.7</v>
      </c>
      <c r="BB1846" t="str">
        <f t="shared" si="926"/>
        <v>Baja</v>
      </c>
      <c r="BC1846">
        <v>8.4</v>
      </c>
      <c r="BD1846" t="str">
        <f t="shared" si="949"/>
        <v>Bajo</v>
      </c>
      <c r="BE1846">
        <v>6.8</v>
      </c>
      <c r="BF1846" t="str">
        <f t="shared" si="950"/>
        <v>Alto</v>
      </c>
      <c r="BG1846">
        <v>1</v>
      </c>
      <c r="BH1846" t="str">
        <f t="shared" si="951"/>
        <v>Toma ECA</v>
      </c>
      <c r="BI1846">
        <v>1</v>
      </c>
      <c r="BJ1846" t="str">
        <f t="shared" si="952"/>
        <v>Toma ARB</v>
      </c>
      <c r="BK1846">
        <v>1</v>
      </c>
      <c r="BL1846" t="str">
        <f t="shared" si="953"/>
        <v>Toma diureticos</v>
      </c>
      <c r="BM1846">
        <v>0</v>
      </c>
      <c r="BN1846" t="str">
        <f t="shared" si="954"/>
        <v>No toma estatinas</v>
      </c>
      <c r="BO1846">
        <v>1</v>
      </c>
      <c r="BP1846" t="str">
        <f t="shared" si="955"/>
        <v>Enfermedad renal</v>
      </c>
      <c r="BQ1846">
        <v>0</v>
      </c>
      <c r="BR1846" t="str">
        <f t="shared" si="956"/>
        <v>Sano</v>
      </c>
    </row>
    <row r="1847" spans="1:70" x14ac:dyDescent="0.25">
      <c r="A1847" t="s">
        <v>1847</v>
      </c>
      <c r="B1847">
        <v>83</v>
      </c>
      <c r="C1847" t="str">
        <f t="shared" si="927"/>
        <v>Adulto Mayor</v>
      </c>
      <c r="D1847" t="s">
        <v>6</v>
      </c>
      <c r="E1847">
        <v>37.1</v>
      </c>
      <c r="F1847" t="str">
        <f t="shared" si="928"/>
        <v>Obesidad II</v>
      </c>
      <c r="G1847">
        <v>0</v>
      </c>
      <c r="H1847" t="str">
        <f t="shared" si="929"/>
        <v>No tiene herencia</v>
      </c>
      <c r="I1847">
        <v>177</v>
      </c>
      <c r="J1847">
        <v>96</v>
      </c>
      <c r="K1847">
        <v>101</v>
      </c>
      <c r="L1847" t="str">
        <f t="shared" si="930"/>
        <v>Taquicardia</v>
      </c>
      <c r="M1847">
        <v>39</v>
      </c>
      <c r="N1847" t="str">
        <f t="shared" si="931"/>
        <v>Reducida</v>
      </c>
      <c r="O1847">
        <v>4</v>
      </c>
      <c r="P1847" t="str">
        <f t="shared" si="932"/>
        <v>Incapacidad</v>
      </c>
      <c r="Q1847">
        <v>0</v>
      </c>
      <c r="R1847" t="str">
        <f t="shared" si="933"/>
        <v>No tiene cetoacidosis</v>
      </c>
      <c r="S1847">
        <v>0</v>
      </c>
      <c r="T1847" t="str">
        <f t="shared" si="934"/>
        <v>No tiene Insuficiencia</v>
      </c>
      <c r="U1847">
        <v>1</v>
      </c>
      <c r="V1847" t="str">
        <f t="shared" si="935"/>
        <v>Hipertenso</v>
      </c>
      <c r="W1847">
        <v>4</v>
      </c>
      <c r="X1847" t="str">
        <f t="shared" si="924"/>
        <v>Alto</v>
      </c>
      <c r="Y1847">
        <v>98</v>
      </c>
      <c r="Z1847" t="str">
        <f t="shared" si="925"/>
        <v>Elevado</v>
      </c>
      <c r="AA1847">
        <v>39</v>
      </c>
      <c r="AB1847" t="str">
        <f t="shared" si="936"/>
        <v>Funcion disminuida moderada</v>
      </c>
      <c r="AC1847">
        <v>2907</v>
      </c>
      <c r="AD1847" t="str">
        <f t="shared" si="937"/>
        <v>Proteinuria</v>
      </c>
      <c r="AE1847">
        <v>2325</v>
      </c>
      <c r="AF1847" t="str">
        <f t="shared" si="938"/>
        <v>Macroalbuminuria</v>
      </c>
      <c r="AG1847">
        <v>354</v>
      </c>
      <c r="AH1847" t="str">
        <f t="shared" si="939"/>
        <v>Oliguria</v>
      </c>
      <c r="AI1847">
        <v>1</v>
      </c>
      <c r="AJ1847" t="str">
        <f t="shared" si="940"/>
        <v>Diabetico</v>
      </c>
      <c r="AK1847">
        <v>180</v>
      </c>
      <c r="AL1847" t="str">
        <f t="shared" si="941"/>
        <v>Diabetes</v>
      </c>
      <c r="AM1847">
        <v>9.6999999999999993</v>
      </c>
      <c r="AN1847" t="str">
        <f t="shared" si="942"/>
        <v>Diabetes</v>
      </c>
      <c r="AO1847">
        <v>270</v>
      </c>
      <c r="AP1847" t="str">
        <f t="shared" si="943"/>
        <v>Riesgo</v>
      </c>
      <c r="AQ1847">
        <v>132</v>
      </c>
      <c r="AR1847" t="str">
        <f t="shared" si="944"/>
        <v>Limite alto</v>
      </c>
      <c r="AS1847">
        <v>33</v>
      </c>
      <c r="AT1847" t="str">
        <f t="shared" si="945"/>
        <v>Bajo</v>
      </c>
      <c r="AU1847">
        <v>291</v>
      </c>
      <c r="AV1847" t="str">
        <f t="shared" si="946"/>
        <v>Alto</v>
      </c>
      <c r="AW1847">
        <v>128</v>
      </c>
      <c r="AX1847" t="str">
        <f t="shared" si="947"/>
        <v>Bajo</v>
      </c>
      <c r="AY1847">
        <v>5.3</v>
      </c>
      <c r="AZ1847" t="str">
        <f t="shared" si="948"/>
        <v>Alto</v>
      </c>
      <c r="BA1847">
        <v>8</v>
      </c>
      <c r="BB1847" t="str">
        <f t="shared" si="926"/>
        <v>Baja</v>
      </c>
      <c r="BC1847">
        <v>8.6</v>
      </c>
      <c r="BD1847" t="str">
        <f t="shared" si="949"/>
        <v>Normal</v>
      </c>
      <c r="BE1847">
        <v>7.2</v>
      </c>
      <c r="BF1847" t="str">
        <f t="shared" si="950"/>
        <v>Alto</v>
      </c>
      <c r="BG1847">
        <v>0</v>
      </c>
      <c r="BH1847" t="str">
        <f t="shared" si="951"/>
        <v>No Toma ECA</v>
      </c>
      <c r="BI1847">
        <v>0</v>
      </c>
      <c r="BJ1847" t="str">
        <f t="shared" si="952"/>
        <v>No toma ARB</v>
      </c>
      <c r="BK1847">
        <v>0</v>
      </c>
      <c r="BL1847" t="str">
        <f t="shared" si="953"/>
        <v>No toma diureticos</v>
      </c>
      <c r="BM1847">
        <v>0</v>
      </c>
      <c r="BN1847" t="str">
        <f t="shared" si="954"/>
        <v>No toma estatinas</v>
      </c>
      <c r="BO1847">
        <v>1</v>
      </c>
      <c r="BP1847" t="str">
        <f t="shared" si="955"/>
        <v>Enfermedad renal</v>
      </c>
      <c r="BQ1847">
        <v>1</v>
      </c>
      <c r="BR1847" t="str">
        <f t="shared" si="956"/>
        <v>Enfermedad cardiovascular</v>
      </c>
    </row>
    <row r="1848" spans="1:70" x14ac:dyDescent="0.25">
      <c r="A1848" t="s">
        <v>1848</v>
      </c>
      <c r="B1848">
        <v>83</v>
      </c>
      <c r="C1848" t="str">
        <f t="shared" si="927"/>
        <v>Adulto Mayor</v>
      </c>
      <c r="D1848" t="s">
        <v>6</v>
      </c>
      <c r="E1848">
        <v>34.200000000000003</v>
      </c>
      <c r="F1848" t="str">
        <f t="shared" si="928"/>
        <v>Obesidad I</v>
      </c>
      <c r="G1848">
        <v>1</v>
      </c>
      <c r="H1848" t="str">
        <f t="shared" si="929"/>
        <v>Tiene herencia</v>
      </c>
      <c r="I1848">
        <v>161</v>
      </c>
      <c r="J1848">
        <v>107</v>
      </c>
      <c r="K1848">
        <v>93</v>
      </c>
      <c r="L1848" t="str">
        <f t="shared" si="930"/>
        <v>Normal</v>
      </c>
      <c r="M1848">
        <v>29</v>
      </c>
      <c r="N1848" t="str">
        <f t="shared" si="931"/>
        <v>Reducida</v>
      </c>
      <c r="O1848">
        <v>2</v>
      </c>
      <c r="P1848" t="str">
        <f t="shared" si="932"/>
        <v>Ligera limitaciones</v>
      </c>
      <c r="Q1848">
        <v>0</v>
      </c>
      <c r="R1848" t="str">
        <f t="shared" si="933"/>
        <v>No tiene cetoacidosis</v>
      </c>
      <c r="S1848">
        <v>1</v>
      </c>
      <c r="T1848" t="str">
        <f t="shared" si="934"/>
        <v>Tiene Insuficiencia</v>
      </c>
      <c r="U1848">
        <v>1</v>
      </c>
      <c r="V1848" t="str">
        <f t="shared" si="935"/>
        <v>Hipertenso</v>
      </c>
      <c r="W1848">
        <v>2.9</v>
      </c>
      <c r="X1848" t="str">
        <f t="shared" si="924"/>
        <v>Alto</v>
      </c>
      <c r="Y1848">
        <v>109</v>
      </c>
      <c r="Z1848" t="str">
        <f t="shared" si="925"/>
        <v>Riesgo</v>
      </c>
      <c r="AA1848">
        <v>31</v>
      </c>
      <c r="AB1848" t="str">
        <f t="shared" si="936"/>
        <v>Funcion disminuida moderada</v>
      </c>
      <c r="AC1848">
        <v>1980</v>
      </c>
      <c r="AD1848" t="str">
        <f t="shared" si="937"/>
        <v>Proteinuria</v>
      </c>
      <c r="AE1848">
        <v>1584</v>
      </c>
      <c r="AF1848" t="str">
        <f t="shared" si="938"/>
        <v>Macroalbuminuria</v>
      </c>
      <c r="AG1848">
        <v>334</v>
      </c>
      <c r="AH1848" t="str">
        <f t="shared" si="939"/>
        <v>Oliguria</v>
      </c>
      <c r="AI1848">
        <v>1</v>
      </c>
      <c r="AJ1848" t="str">
        <f t="shared" si="940"/>
        <v>Diabetico</v>
      </c>
      <c r="AK1848">
        <v>174</v>
      </c>
      <c r="AL1848" t="str">
        <f t="shared" si="941"/>
        <v>Diabetes</v>
      </c>
      <c r="AM1848">
        <v>8.1999999999999993</v>
      </c>
      <c r="AN1848" t="str">
        <f t="shared" si="942"/>
        <v>Diabetes</v>
      </c>
      <c r="AO1848">
        <v>314</v>
      </c>
      <c r="AP1848" t="str">
        <f t="shared" si="943"/>
        <v>Riesgo</v>
      </c>
      <c r="AQ1848">
        <v>140</v>
      </c>
      <c r="AR1848" t="str">
        <f t="shared" si="944"/>
        <v>Limite alto</v>
      </c>
      <c r="AS1848">
        <v>38</v>
      </c>
      <c r="AT1848" t="str">
        <f t="shared" si="945"/>
        <v>Bajo</v>
      </c>
      <c r="AU1848">
        <v>289</v>
      </c>
      <c r="AV1848" t="str">
        <f t="shared" si="946"/>
        <v>Alto</v>
      </c>
      <c r="AW1848">
        <v>132</v>
      </c>
      <c r="AX1848" t="str">
        <f t="shared" si="947"/>
        <v>Bajo</v>
      </c>
      <c r="AY1848">
        <v>5.6</v>
      </c>
      <c r="AZ1848" t="str">
        <f t="shared" si="948"/>
        <v>Alto</v>
      </c>
      <c r="BA1848">
        <v>9.6</v>
      </c>
      <c r="BB1848" t="str">
        <f t="shared" si="926"/>
        <v>Baja</v>
      </c>
      <c r="BC1848">
        <v>7.8</v>
      </c>
      <c r="BD1848" t="str">
        <f t="shared" si="949"/>
        <v>Bajo</v>
      </c>
      <c r="BE1848">
        <v>6.1</v>
      </c>
      <c r="BF1848" t="str">
        <f t="shared" si="950"/>
        <v>Alto</v>
      </c>
      <c r="BG1848">
        <v>1</v>
      </c>
      <c r="BH1848" t="str">
        <f t="shared" si="951"/>
        <v>Toma ECA</v>
      </c>
      <c r="BI1848">
        <v>0</v>
      </c>
      <c r="BJ1848" t="str">
        <f t="shared" si="952"/>
        <v>No toma ARB</v>
      </c>
      <c r="BK1848">
        <v>0</v>
      </c>
      <c r="BL1848" t="str">
        <f t="shared" si="953"/>
        <v>No toma diureticos</v>
      </c>
      <c r="BM1848">
        <v>1</v>
      </c>
      <c r="BN1848" t="str">
        <f t="shared" si="954"/>
        <v>Toma estatinas</v>
      </c>
      <c r="BO1848">
        <v>1</v>
      </c>
      <c r="BP1848" t="str">
        <f t="shared" si="955"/>
        <v>Enfermedad renal</v>
      </c>
      <c r="BQ1848">
        <v>1</v>
      </c>
      <c r="BR1848" t="str">
        <f t="shared" si="956"/>
        <v>Enfermedad cardiovascular</v>
      </c>
    </row>
    <row r="1849" spans="1:70" x14ac:dyDescent="0.25">
      <c r="A1849" t="s">
        <v>1849</v>
      </c>
      <c r="B1849">
        <v>32</v>
      </c>
      <c r="C1849" t="str">
        <f t="shared" si="927"/>
        <v>Adulto</v>
      </c>
      <c r="D1849" t="s">
        <v>1</v>
      </c>
      <c r="E1849">
        <v>23.7</v>
      </c>
      <c r="F1849" t="str">
        <f t="shared" si="928"/>
        <v>Peso Normal</v>
      </c>
      <c r="G1849">
        <v>1</v>
      </c>
      <c r="H1849" t="str">
        <f t="shared" si="929"/>
        <v>Tiene herencia</v>
      </c>
      <c r="I1849">
        <v>124</v>
      </c>
      <c r="J1849">
        <v>69</v>
      </c>
      <c r="K1849">
        <v>86</v>
      </c>
      <c r="L1849" t="str">
        <f t="shared" si="930"/>
        <v>Normal</v>
      </c>
      <c r="M1849">
        <v>59</v>
      </c>
      <c r="N1849" t="str">
        <f t="shared" si="931"/>
        <v>Normal</v>
      </c>
      <c r="O1849">
        <v>2</v>
      </c>
      <c r="P1849" t="str">
        <f t="shared" si="932"/>
        <v>Ligera limitaciones</v>
      </c>
      <c r="Q1849">
        <v>0</v>
      </c>
      <c r="R1849" t="str">
        <f t="shared" si="933"/>
        <v>No tiene cetoacidosis</v>
      </c>
      <c r="S1849">
        <v>0</v>
      </c>
      <c r="T1849" t="str">
        <f t="shared" si="934"/>
        <v>No tiene Insuficiencia</v>
      </c>
      <c r="U1849">
        <v>1</v>
      </c>
      <c r="V1849" t="str">
        <f t="shared" si="935"/>
        <v>Hipertenso</v>
      </c>
      <c r="W1849">
        <v>1.2</v>
      </c>
      <c r="X1849" t="str">
        <f t="shared" si="924"/>
        <v>Normal</v>
      </c>
      <c r="Y1849">
        <v>32</v>
      </c>
      <c r="Z1849" t="str">
        <f t="shared" si="925"/>
        <v>Normal</v>
      </c>
      <c r="AA1849">
        <v>97</v>
      </c>
      <c r="AB1849" t="str">
        <f t="shared" si="936"/>
        <v>Normal</v>
      </c>
      <c r="AC1849">
        <v>27</v>
      </c>
      <c r="AD1849" t="str">
        <f t="shared" si="937"/>
        <v>Normal</v>
      </c>
      <c r="AE1849">
        <v>18</v>
      </c>
      <c r="AF1849" t="str">
        <f t="shared" si="938"/>
        <v>Normal</v>
      </c>
      <c r="AG1849">
        <v>1861</v>
      </c>
      <c r="AH1849" t="str">
        <f t="shared" si="939"/>
        <v>Poliuria</v>
      </c>
      <c r="AI1849">
        <v>1</v>
      </c>
      <c r="AJ1849" t="str">
        <f t="shared" si="940"/>
        <v>Diabetico</v>
      </c>
      <c r="AK1849">
        <v>104</v>
      </c>
      <c r="AL1849" t="str">
        <f t="shared" si="941"/>
        <v>Prediabetes</v>
      </c>
      <c r="AM1849">
        <v>6</v>
      </c>
      <c r="AN1849" t="str">
        <f t="shared" si="942"/>
        <v>Prediabetes</v>
      </c>
      <c r="AO1849">
        <v>166</v>
      </c>
      <c r="AP1849" t="str">
        <f t="shared" si="943"/>
        <v>Normal</v>
      </c>
      <c r="AQ1849">
        <v>124</v>
      </c>
      <c r="AR1849" t="str">
        <f t="shared" si="944"/>
        <v>Casi normal</v>
      </c>
      <c r="AS1849">
        <v>46</v>
      </c>
      <c r="AT1849" t="str">
        <f t="shared" si="945"/>
        <v>Bajo</v>
      </c>
      <c r="AU1849">
        <v>101</v>
      </c>
      <c r="AV1849" t="str">
        <f t="shared" si="946"/>
        <v>Normal</v>
      </c>
      <c r="AW1849">
        <v>144</v>
      </c>
      <c r="AX1849" t="str">
        <f t="shared" si="947"/>
        <v>Normal</v>
      </c>
      <c r="AY1849">
        <v>4.3</v>
      </c>
      <c r="AZ1849" t="str">
        <f t="shared" si="948"/>
        <v>Normal</v>
      </c>
      <c r="BA1849">
        <v>12.5</v>
      </c>
      <c r="BB1849" t="str">
        <f t="shared" si="926"/>
        <v>Baja</v>
      </c>
      <c r="BC1849">
        <v>8.5</v>
      </c>
      <c r="BD1849" t="str">
        <f t="shared" si="949"/>
        <v>Normal</v>
      </c>
      <c r="BE1849">
        <v>4.0999999999999996</v>
      </c>
      <c r="BF1849" t="str">
        <f t="shared" si="950"/>
        <v>Normal</v>
      </c>
      <c r="BG1849">
        <v>1</v>
      </c>
      <c r="BH1849" t="str">
        <f t="shared" si="951"/>
        <v>Toma ECA</v>
      </c>
      <c r="BI1849">
        <v>0</v>
      </c>
      <c r="BJ1849" t="str">
        <f t="shared" si="952"/>
        <v>No toma ARB</v>
      </c>
      <c r="BK1849">
        <v>1</v>
      </c>
      <c r="BL1849" t="str">
        <f t="shared" si="953"/>
        <v>Toma diureticos</v>
      </c>
      <c r="BM1849">
        <v>0</v>
      </c>
      <c r="BN1849" t="str">
        <f t="shared" si="954"/>
        <v>No toma estatinas</v>
      </c>
      <c r="BO1849">
        <v>0</v>
      </c>
      <c r="BP1849" t="str">
        <f t="shared" si="955"/>
        <v>Sano</v>
      </c>
      <c r="BQ1849">
        <v>0</v>
      </c>
      <c r="BR1849" t="str">
        <f t="shared" si="956"/>
        <v>Sano</v>
      </c>
    </row>
    <row r="1850" spans="1:70" x14ac:dyDescent="0.25">
      <c r="A1850" t="s">
        <v>1850</v>
      </c>
      <c r="B1850">
        <v>60</v>
      </c>
      <c r="C1850" t="str">
        <f t="shared" si="927"/>
        <v>Adulto Mayor</v>
      </c>
      <c r="D1850" t="s">
        <v>1</v>
      </c>
      <c r="E1850">
        <v>21.5</v>
      </c>
      <c r="F1850" t="str">
        <f t="shared" si="928"/>
        <v>Peso Normal</v>
      </c>
      <c r="G1850">
        <v>0</v>
      </c>
      <c r="H1850" t="str">
        <f t="shared" si="929"/>
        <v>No tiene herencia</v>
      </c>
      <c r="I1850">
        <v>118</v>
      </c>
      <c r="J1850">
        <v>75</v>
      </c>
      <c r="K1850">
        <v>84</v>
      </c>
      <c r="L1850" t="str">
        <f t="shared" si="930"/>
        <v>Normal</v>
      </c>
      <c r="M1850">
        <v>69</v>
      </c>
      <c r="N1850" t="str">
        <f t="shared" si="931"/>
        <v>Normal</v>
      </c>
      <c r="O1850">
        <v>2</v>
      </c>
      <c r="P1850" t="str">
        <f t="shared" si="932"/>
        <v>Ligera limitaciones</v>
      </c>
      <c r="Q1850">
        <v>0</v>
      </c>
      <c r="R1850" t="str">
        <f t="shared" si="933"/>
        <v>No tiene cetoacidosis</v>
      </c>
      <c r="S1850">
        <v>0</v>
      </c>
      <c r="T1850" t="str">
        <f t="shared" si="934"/>
        <v>No tiene Insuficiencia</v>
      </c>
      <c r="U1850">
        <v>0</v>
      </c>
      <c r="V1850" t="str">
        <f t="shared" si="935"/>
        <v>Normotenso</v>
      </c>
      <c r="W1850">
        <v>0.9</v>
      </c>
      <c r="X1850" t="str">
        <f t="shared" si="924"/>
        <v>Normal</v>
      </c>
      <c r="Y1850">
        <v>17</v>
      </c>
      <c r="Z1850" t="str">
        <f t="shared" si="925"/>
        <v>Bajo</v>
      </c>
      <c r="AA1850">
        <v>84</v>
      </c>
      <c r="AB1850" t="str">
        <f t="shared" si="936"/>
        <v>Funcion disminuida</v>
      </c>
      <c r="AC1850">
        <v>20</v>
      </c>
      <c r="AD1850" t="str">
        <f t="shared" si="937"/>
        <v>Normal</v>
      </c>
      <c r="AE1850">
        <v>18</v>
      </c>
      <c r="AF1850" t="str">
        <f t="shared" si="938"/>
        <v>Normal</v>
      </c>
      <c r="AG1850">
        <v>2096</v>
      </c>
      <c r="AH1850" t="str">
        <f t="shared" si="939"/>
        <v>Poliuria</v>
      </c>
      <c r="AI1850">
        <v>1</v>
      </c>
      <c r="AJ1850" t="str">
        <f t="shared" si="940"/>
        <v>Diabetico</v>
      </c>
      <c r="AK1850">
        <v>94</v>
      </c>
      <c r="AL1850" t="str">
        <f t="shared" si="941"/>
        <v>Normal</v>
      </c>
      <c r="AM1850">
        <v>4.9000000000000004</v>
      </c>
      <c r="AN1850" t="str">
        <f t="shared" si="942"/>
        <v>Normal</v>
      </c>
      <c r="AO1850">
        <v>198</v>
      </c>
      <c r="AP1850" t="str">
        <f t="shared" si="943"/>
        <v>Normal</v>
      </c>
      <c r="AQ1850">
        <v>109</v>
      </c>
      <c r="AR1850" t="str">
        <f t="shared" si="944"/>
        <v>Casi normal</v>
      </c>
      <c r="AS1850">
        <v>60</v>
      </c>
      <c r="AT1850" t="str">
        <f t="shared" si="945"/>
        <v>Normal</v>
      </c>
      <c r="AU1850">
        <v>168</v>
      </c>
      <c r="AV1850" t="str">
        <f t="shared" si="946"/>
        <v>Alto</v>
      </c>
      <c r="AW1850">
        <v>143</v>
      </c>
      <c r="AX1850" t="str">
        <f t="shared" si="947"/>
        <v>Normal</v>
      </c>
      <c r="AY1850">
        <v>4</v>
      </c>
      <c r="AZ1850" t="str">
        <f t="shared" si="948"/>
        <v>Normal</v>
      </c>
      <c r="BA1850">
        <v>15</v>
      </c>
      <c r="BB1850" t="str">
        <f t="shared" si="926"/>
        <v>Normal</v>
      </c>
      <c r="BC1850">
        <v>9.6999999999999993</v>
      </c>
      <c r="BD1850" t="str">
        <f t="shared" si="949"/>
        <v>Normal</v>
      </c>
      <c r="BE1850">
        <v>4.4000000000000004</v>
      </c>
      <c r="BF1850" t="str">
        <f t="shared" si="950"/>
        <v>Normal</v>
      </c>
      <c r="BG1850">
        <v>1</v>
      </c>
      <c r="BH1850" t="str">
        <f t="shared" si="951"/>
        <v>Toma ECA</v>
      </c>
      <c r="BI1850">
        <v>0</v>
      </c>
      <c r="BJ1850" t="str">
        <f t="shared" si="952"/>
        <v>No toma ARB</v>
      </c>
      <c r="BK1850">
        <v>0</v>
      </c>
      <c r="BL1850" t="str">
        <f t="shared" si="953"/>
        <v>No toma diureticos</v>
      </c>
      <c r="BM1850">
        <v>0</v>
      </c>
      <c r="BN1850" t="str">
        <f t="shared" si="954"/>
        <v>No toma estatinas</v>
      </c>
      <c r="BO1850">
        <v>0</v>
      </c>
      <c r="BP1850" t="str">
        <f t="shared" si="955"/>
        <v>Sano</v>
      </c>
      <c r="BQ1850">
        <v>1</v>
      </c>
      <c r="BR1850" t="str">
        <f t="shared" si="956"/>
        <v>Enfermedad cardiovascular</v>
      </c>
    </row>
    <row r="1851" spans="1:70" x14ac:dyDescent="0.25">
      <c r="A1851" t="s">
        <v>1851</v>
      </c>
      <c r="B1851">
        <v>55</v>
      </c>
      <c r="C1851" t="str">
        <f t="shared" si="927"/>
        <v>Adulto</v>
      </c>
      <c r="D1851" t="s">
        <v>6</v>
      </c>
      <c r="E1851">
        <v>38.700000000000003</v>
      </c>
      <c r="F1851" t="str">
        <f t="shared" si="928"/>
        <v>Obesidad II</v>
      </c>
      <c r="G1851">
        <v>1</v>
      </c>
      <c r="H1851" t="str">
        <f t="shared" si="929"/>
        <v>Tiene herencia</v>
      </c>
      <c r="I1851">
        <v>150</v>
      </c>
      <c r="J1851">
        <v>103</v>
      </c>
      <c r="K1851">
        <v>87</v>
      </c>
      <c r="L1851" t="str">
        <f t="shared" si="930"/>
        <v>Normal</v>
      </c>
      <c r="M1851">
        <v>37</v>
      </c>
      <c r="N1851" t="str">
        <f t="shared" si="931"/>
        <v>Reducida</v>
      </c>
      <c r="O1851">
        <v>3</v>
      </c>
      <c r="P1851" t="str">
        <f t="shared" si="932"/>
        <v>Limitacion marcada</v>
      </c>
      <c r="Q1851">
        <v>0</v>
      </c>
      <c r="R1851" t="str">
        <f t="shared" si="933"/>
        <v>No tiene cetoacidosis</v>
      </c>
      <c r="S1851">
        <v>1</v>
      </c>
      <c r="T1851" t="str">
        <f t="shared" si="934"/>
        <v>Tiene Insuficiencia</v>
      </c>
      <c r="U1851">
        <v>1</v>
      </c>
      <c r="V1851" t="str">
        <f t="shared" si="935"/>
        <v>Hipertenso</v>
      </c>
      <c r="W1851">
        <v>2.8</v>
      </c>
      <c r="X1851" t="str">
        <f t="shared" si="924"/>
        <v>Alto</v>
      </c>
      <c r="Y1851">
        <v>56</v>
      </c>
      <c r="Z1851" t="str">
        <f t="shared" si="925"/>
        <v>Elevado</v>
      </c>
      <c r="AA1851">
        <v>30</v>
      </c>
      <c r="AB1851" t="str">
        <f t="shared" si="936"/>
        <v>Funcion disminuida moderada</v>
      </c>
      <c r="AC1851">
        <v>515</v>
      </c>
      <c r="AD1851" t="str">
        <f t="shared" si="937"/>
        <v>Proteinuria</v>
      </c>
      <c r="AE1851">
        <v>412</v>
      </c>
      <c r="AF1851" t="str">
        <f t="shared" si="938"/>
        <v>Macroalbuminuria</v>
      </c>
      <c r="AG1851">
        <v>669</v>
      </c>
      <c r="AH1851" t="str">
        <f t="shared" si="939"/>
        <v>Poliuria</v>
      </c>
      <c r="AI1851">
        <v>1</v>
      </c>
      <c r="AJ1851" t="str">
        <f t="shared" si="940"/>
        <v>Diabetico</v>
      </c>
      <c r="AK1851">
        <v>204</v>
      </c>
      <c r="AL1851" t="str">
        <f t="shared" si="941"/>
        <v>Diabetes</v>
      </c>
      <c r="AM1851">
        <v>10.1</v>
      </c>
      <c r="AN1851" t="str">
        <f t="shared" si="942"/>
        <v>Diabetes</v>
      </c>
      <c r="AO1851">
        <v>244</v>
      </c>
      <c r="AP1851" t="str">
        <f t="shared" si="943"/>
        <v>Riesgo</v>
      </c>
      <c r="AQ1851">
        <v>203</v>
      </c>
      <c r="AR1851" t="str">
        <f t="shared" si="944"/>
        <v>Muy alto</v>
      </c>
      <c r="AS1851">
        <v>27</v>
      </c>
      <c r="AT1851" t="str">
        <f t="shared" si="945"/>
        <v>Bajo</v>
      </c>
      <c r="AU1851">
        <v>281</v>
      </c>
      <c r="AV1851" t="str">
        <f t="shared" si="946"/>
        <v>Alto</v>
      </c>
      <c r="AW1851">
        <v>140</v>
      </c>
      <c r="AX1851" t="str">
        <f t="shared" si="947"/>
        <v>Normal</v>
      </c>
      <c r="AY1851">
        <v>5.0999999999999996</v>
      </c>
      <c r="AZ1851" t="str">
        <f t="shared" si="948"/>
        <v>Alto</v>
      </c>
      <c r="BA1851">
        <v>9.1999999999999993</v>
      </c>
      <c r="BB1851" t="str">
        <f t="shared" si="926"/>
        <v>Baja</v>
      </c>
      <c r="BC1851">
        <v>8</v>
      </c>
      <c r="BD1851" t="str">
        <f t="shared" si="949"/>
        <v>Bajo</v>
      </c>
      <c r="BE1851">
        <v>6.9</v>
      </c>
      <c r="BF1851" t="str">
        <f t="shared" si="950"/>
        <v>Alto</v>
      </c>
      <c r="BG1851">
        <v>0</v>
      </c>
      <c r="BH1851" t="str">
        <f t="shared" si="951"/>
        <v>No Toma ECA</v>
      </c>
      <c r="BI1851">
        <v>0</v>
      </c>
      <c r="BJ1851" t="str">
        <f t="shared" si="952"/>
        <v>No toma ARB</v>
      </c>
      <c r="BK1851">
        <v>0</v>
      </c>
      <c r="BL1851" t="str">
        <f t="shared" si="953"/>
        <v>No toma diureticos</v>
      </c>
      <c r="BM1851">
        <v>0</v>
      </c>
      <c r="BN1851" t="str">
        <f t="shared" si="954"/>
        <v>No toma estatinas</v>
      </c>
      <c r="BO1851">
        <v>1</v>
      </c>
      <c r="BP1851" t="str">
        <f t="shared" si="955"/>
        <v>Enfermedad renal</v>
      </c>
      <c r="BQ1851">
        <v>1</v>
      </c>
      <c r="BR1851" t="str">
        <f t="shared" si="956"/>
        <v>Enfermedad cardiovascular</v>
      </c>
    </row>
    <row r="1852" spans="1:70" x14ac:dyDescent="0.25">
      <c r="A1852" t="s">
        <v>1852</v>
      </c>
      <c r="B1852">
        <v>63</v>
      </c>
      <c r="C1852" t="str">
        <f t="shared" si="927"/>
        <v>Adulto Mayor</v>
      </c>
      <c r="D1852" t="s">
        <v>6</v>
      </c>
      <c r="E1852">
        <v>29.9</v>
      </c>
      <c r="F1852" t="str">
        <f t="shared" si="928"/>
        <v>Sobrepeso</v>
      </c>
      <c r="G1852">
        <v>1</v>
      </c>
      <c r="H1852" t="str">
        <f t="shared" si="929"/>
        <v>Tiene herencia</v>
      </c>
      <c r="I1852">
        <v>186</v>
      </c>
      <c r="J1852">
        <v>109</v>
      </c>
      <c r="K1852">
        <v>80</v>
      </c>
      <c r="L1852" t="str">
        <f t="shared" si="930"/>
        <v>Normal</v>
      </c>
      <c r="M1852">
        <v>49</v>
      </c>
      <c r="N1852" t="str">
        <f t="shared" si="931"/>
        <v>Intermedia</v>
      </c>
      <c r="O1852">
        <v>2</v>
      </c>
      <c r="P1852" t="str">
        <f t="shared" si="932"/>
        <v>Ligera limitaciones</v>
      </c>
      <c r="Q1852">
        <v>1</v>
      </c>
      <c r="R1852" t="str">
        <f t="shared" si="933"/>
        <v>Tiene cetoacidosis</v>
      </c>
      <c r="S1852">
        <v>1</v>
      </c>
      <c r="T1852" t="str">
        <f t="shared" si="934"/>
        <v>Tiene Insuficiencia</v>
      </c>
      <c r="U1852">
        <v>1</v>
      </c>
      <c r="V1852" t="str">
        <f t="shared" si="935"/>
        <v>Hipertenso</v>
      </c>
      <c r="W1852">
        <v>4.7</v>
      </c>
      <c r="X1852" t="str">
        <f t="shared" si="924"/>
        <v>Alto</v>
      </c>
      <c r="Y1852">
        <v>98</v>
      </c>
      <c r="Z1852" t="str">
        <f t="shared" si="925"/>
        <v>Elevado</v>
      </c>
      <c r="AA1852">
        <v>30</v>
      </c>
      <c r="AB1852" t="str">
        <f t="shared" si="936"/>
        <v>Funcion disminuida moderada</v>
      </c>
      <c r="AC1852">
        <v>1207</v>
      </c>
      <c r="AD1852" t="str">
        <f t="shared" si="937"/>
        <v>Proteinuria</v>
      </c>
      <c r="AE1852">
        <v>965</v>
      </c>
      <c r="AF1852" t="str">
        <f t="shared" si="938"/>
        <v>Macroalbuminuria</v>
      </c>
      <c r="AG1852">
        <v>802</v>
      </c>
      <c r="AH1852" t="str">
        <f t="shared" si="939"/>
        <v>Poliuria</v>
      </c>
      <c r="AI1852">
        <v>0</v>
      </c>
      <c r="AJ1852" t="str">
        <f t="shared" si="940"/>
        <v>No Diabetico</v>
      </c>
      <c r="AK1852">
        <v>158</v>
      </c>
      <c r="AL1852" t="str">
        <f t="shared" si="941"/>
        <v>Diabetes</v>
      </c>
      <c r="AM1852">
        <v>9.9</v>
      </c>
      <c r="AN1852" t="str">
        <f t="shared" si="942"/>
        <v>Diabetes</v>
      </c>
      <c r="AO1852">
        <v>304</v>
      </c>
      <c r="AP1852" t="str">
        <f t="shared" si="943"/>
        <v>Riesgo</v>
      </c>
      <c r="AQ1852">
        <v>144</v>
      </c>
      <c r="AR1852" t="str">
        <f t="shared" si="944"/>
        <v>Limite alto</v>
      </c>
      <c r="AS1852">
        <v>26</v>
      </c>
      <c r="AT1852" t="str">
        <f t="shared" si="945"/>
        <v>Bajo</v>
      </c>
      <c r="AU1852">
        <v>311</v>
      </c>
      <c r="AV1852" t="str">
        <f t="shared" si="946"/>
        <v>Alto</v>
      </c>
      <c r="AW1852">
        <v>126</v>
      </c>
      <c r="AX1852" t="str">
        <f t="shared" si="947"/>
        <v>Bajo</v>
      </c>
      <c r="AY1852">
        <v>5.5</v>
      </c>
      <c r="AZ1852" t="str">
        <f t="shared" si="948"/>
        <v>Alto</v>
      </c>
      <c r="BA1852">
        <v>7.5</v>
      </c>
      <c r="BB1852" t="str">
        <f t="shared" si="926"/>
        <v>Baja</v>
      </c>
      <c r="BC1852">
        <v>8.8000000000000007</v>
      </c>
      <c r="BD1852" t="str">
        <f t="shared" si="949"/>
        <v>Normal</v>
      </c>
      <c r="BE1852">
        <v>6.6</v>
      </c>
      <c r="BF1852" t="str">
        <f t="shared" si="950"/>
        <v>Alto</v>
      </c>
      <c r="BG1852">
        <v>0</v>
      </c>
      <c r="BH1852" t="str">
        <f t="shared" si="951"/>
        <v>No Toma ECA</v>
      </c>
      <c r="BI1852">
        <v>1</v>
      </c>
      <c r="BJ1852" t="str">
        <f t="shared" si="952"/>
        <v>Toma ARB</v>
      </c>
      <c r="BK1852">
        <v>1</v>
      </c>
      <c r="BL1852" t="str">
        <f t="shared" si="953"/>
        <v>Toma diureticos</v>
      </c>
      <c r="BM1852">
        <v>1</v>
      </c>
      <c r="BN1852" t="str">
        <f t="shared" si="954"/>
        <v>Toma estatinas</v>
      </c>
      <c r="BO1852">
        <v>1</v>
      </c>
      <c r="BP1852" t="str">
        <f t="shared" si="955"/>
        <v>Enfermedad renal</v>
      </c>
      <c r="BQ1852">
        <v>0</v>
      </c>
      <c r="BR1852" t="str">
        <f t="shared" si="956"/>
        <v>Sano</v>
      </c>
    </row>
    <row r="1853" spans="1:70" x14ac:dyDescent="0.25">
      <c r="A1853" t="s">
        <v>1853</v>
      </c>
      <c r="B1853">
        <v>65</v>
      </c>
      <c r="C1853" t="str">
        <f t="shared" si="927"/>
        <v>Adulto Mayor</v>
      </c>
      <c r="D1853" t="s">
        <v>6</v>
      </c>
      <c r="E1853">
        <v>29.6</v>
      </c>
      <c r="F1853" t="str">
        <f t="shared" si="928"/>
        <v>Sobrepeso</v>
      </c>
      <c r="G1853">
        <v>0</v>
      </c>
      <c r="H1853" t="str">
        <f t="shared" si="929"/>
        <v>No tiene herencia</v>
      </c>
      <c r="I1853">
        <v>134</v>
      </c>
      <c r="J1853">
        <v>77</v>
      </c>
      <c r="K1853">
        <v>88</v>
      </c>
      <c r="L1853" t="str">
        <f t="shared" si="930"/>
        <v>Normal</v>
      </c>
      <c r="M1853">
        <v>50</v>
      </c>
      <c r="N1853" t="str">
        <f t="shared" si="931"/>
        <v>Normal</v>
      </c>
      <c r="O1853">
        <v>1</v>
      </c>
      <c r="P1853" t="str">
        <f t="shared" si="932"/>
        <v>Sin limitaciones</v>
      </c>
      <c r="Q1853">
        <v>0</v>
      </c>
      <c r="R1853" t="str">
        <f t="shared" si="933"/>
        <v>No tiene cetoacidosis</v>
      </c>
      <c r="S1853">
        <v>0</v>
      </c>
      <c r="T1853" t="str">
        <f t="shared" si="934"/>
        <v>No tiene Insuficiencia</v>
      </c>
      <c r="U1853">
        <v>0</v>
      </c>
      <c r="V1853" t="str">
        <f t="shared" si="935"/>
        <v>Normotenso</v>
      </c>
      <c r="W1853">
        <v>1.1000000000000001</v>
      </c>
      <c r="X1853" t="str">
        <f t="shared" si="924"/>
        <v>Alto</v>
      </c>
      <c r="Y1853">
        <v>16</v>
      </c>
      <c r="Z1853" t="str">
        <f t="shared" si="925"/>
        <v>Bajo</v>
      </c>
      <c r="AA1853">
        <v>63</v>
      </c>
      <c r="AB1853" t="str">
        <f t="shared" si="936"/>
        <v>Funcion disminuida</v>
      </c>
      <c r="AC1853">
        <v>20</v>
      </c>
      <c r="AD1853" t="str">
        <f t="shared" si="937"/>
        <v>Normal</v>
      </c>
      <c r="AE1853">
        <v>16</v>
      </c>
      <c r="AF1853" t="str">
        <f t="shared" si="938"/>
        <v>Normal</v>
      </c>
      <c r="AG1853">
        <v>1815</v>
      </c>
      <c r="AH1853" t="str">
        <f t="shared" si="939"/>
        <v>Poliuria</v>
      </c>
      <c r="AI1853">
        <v>0</v>
      </c>
      <c r="AJ1853" t="str">
        <f t="shared" si="940"/>
        <v>No Diabetico</v>
      </c>
      <c r="AK1853">
        <v>123</v>
      </c>
      <c r="AL1853" t="str">
        <f t="shared" si="941"/>
        <v>Prediabetes</v>
      </c>
      <c r="AM1853">
        <v>5.4</v>
      </c>
      <c r="AN1853" t="str">
        <f t="shared" si="942"/>
        <v>Normal</v>
      </c>
      <c r="AO1853">
        <v>205</v>
      </c>
      <c r="AP1853" t="str">
        <f t="shared" si="943"/>
        <v>Alto</v>
      </c>
      <c r="AQ1853">
        <v>89</v>
      </c>
      <c r="AR1853" t="str">
        <f t="shared" si="944"/>
        <v>Normal</v>
      </c>
      <c r="AS1853">
        <v>45</v>
      </c>
      <c r="AT1853" t="str">
        <f t="shared" si="945"/>
        <v>Bajo</v>
      </c>
      <c r="AU1853">
        <v>155</v>
      </c>
      <c r="AV1853" t="str">
        <f t="shared" si="946"/>
        <v>Alto</v>
      </c>
      <c r="AW1853">
        <v>135</v>
      </c>
      <c r="AX1853" t="str">
        <f t="shared" si="947"/>
        <v>Normal</v>
      </c>
      <c r="AY1853">
        <v>5</v>
      </c>
      <c r="AZ1853" t="str">
        <f t="shared" si="948"/>
        <v>Normal</v>
      </c>
      <c r="BA1853">
        <v>12.2</v>
      </c>
      <c r="BB1853" t="str">
        <f t="shared" si="926"/>
        <v>Normal</v>
      </c>
      <c r="BC1853">
        <v>9.1</v>
      </c>
      <c r="BD1853" t="str">
        <f t="shared" si="949"/>
        <v>Normal</v>
      </c>
      <c r="BE1853">
        <v>4.0999999999999996</v>
      </c>
      <c r="BF1853" t="str">
        <f t="shared" si="950"/>
        <v>Normal</v>
      </c>
      <c r="BG1853">
        <v>0</v>
      </c>
      <c r="BH1853" t="str">
        <f t="shared" si="951"/>
        <v>No Toma ECA</v>
      </c>
      <c r="BI1853">
        <v>1</v>
      </c>
      <c r="BJ1853" t="str">
        <f t="shared" si="952"/>
        <v>Toma ARB</v>
      </c>
      <c r="BK1853">
        <v>0</v>
      </c>
      <c r="BL1853" t="str">
        <f t="shared" si="953"/>
        <v>No toma diureticos</v>
      </c>
      <c r="BM1853">
        <v>1</v>
      </c>
      <c r="BN1853" t="str">
        <f t="shared" si="954"/>
        <v>Toma estatinas</v>
      </c>
      <c r="BO1853">
        <v>0</v>
      </c>
      <c r="BP1853" t="str">
        <f t="shared" si="955"/>
        <v>Sano</v>
      </c>
      <c r="BQ1853">
        <v>1</v>
      </c>
      <c r="BR1853" t="str">
        <f t="shared" si="956"/>
        <v>Enfermedad cardiovascular</v>
      </c>
    </row>
    <row r="1854" spans="1:70" x14ac:dyDescent="0.25">
      <c r="A1854" t="s">
        <v>1854</v>
      </c>
      <c r="B1854">
        <v>56</v>
      </c>
      <c r="C1854" t="str">
        <f t="shared" si="927"/>
        <v>Adulto</v>
      </c>
      <c r="D1854" t="s">
        <v>1</v>
      </c>
      <c r="E1854">
        <v>34.5</v>
      </c>
      <c r="F1854" t="str">
        <f t="shared" si="928"/>
        <v>Obesidad I</v>
      </c>
      <c r="G1854">
        <v>0</v>
      </c>
      <c r="H1854" t="str">
        <f t="shared" si="929"/>
        <v>No tiene herencia</v>
      </c>
      <c r="I1854">
        <v>184</v>
      </c>
      <c r="J1854">
        <v>109</v>
      </c>
      <c r="K1854">
        <v>83</v>
      </c>
      <c r="L1854" t="str">
        <f t="shared" si="930"/>
        <v>Normal</v>
      </c>
      <c r="M1854">
        <v>33</v>
      </c>
      <c r="N1854" t="str">
        <f t="shared" si="931"/>
        <v>Reducida</v>
      </c>
      <c r="O1854">
        <v>3</v>
      </c>
      <c r="P1854" t="str">
        <f t="shared" si="932"/>
        <v>Limitacion marcada</v>
      </c>
      <c r="Q1854">
        <v>1</v>
      </c>
      <c r="R1854" t="str">
        <f t="shared" si="933"/>
        <v>Tiene cetoacidosis</v>
      </c>
      <c r="S1854">
        <v>0</v>
      </c>
      <c r="T1854" t="str">
        <f t="shared" si="934"/>
        <v>No tiene Insuficiencia</v>
      </c>
      <c r="U1854">
        <v>1</v>
      </c>
      <c r="V1854" t="str">
        <f t="shared" si="935"/>
        <v>Hipertenso</v>
      </c>
      <c r="W1854">
        <v>4.7</v>
      </c>
      <c r="X1854" t="str">
        <f t="shared" si="924"/>
        <v>Alto</v>
      </c>
      <c r="Y1854">
        <v>75</v>
      </c>
      <c r="Z1854" t="str">
        <f t="shared" si="925"/>
        <v>Elevado</v>
      </c>
      <c r="AA1854">
        <v>31</v>
      </c>
      <c r="AB1854" t="str">
        <f t="shared" si="936"/>
        <v>Funcion disminuida moderada</v>
      </c>
      <c r="AC1854">
        <v>2073</v>
      </c>
      <c r="AD1854" t="str">
        <f t="shared" si="937"/>
        <v>Proteinuria</v>
      </c>
      <c r="AE1854">
        <v>1658</v>
      </c>
      <c r="AF1854" t="str">
        <f t="shared" si="938"/>
        <v>Macroalbuminuria</v>
      </c>
      <c r="AG1854">
        <v>447</v>
      </c>
      <c r="AH1854" t="str">
        <f t="shared" si="939"/>
        <v>Oliguria</v>
      </c>
      <c r="AI1854">
        <v>1</v>
      </c>
      <c r="AJ1854" t="str">
        <f t="shared" si="940"/>
        <v>Diabetico</v>
      </c>
      <c r="AK1854">
        <v>213</v>
      </c>
      <c r="AL1854" t="str">
        <f t="shared" si="941"/>
        <v>Diabetes</v>
      </c>
      <c r="AM1854">
        <v>9.6</v>
      </c>
      <c r="AN1854" t="str">
        <f t="shared" si="942"/>
        <v>Diabetes</v>
      </c>
      <c r="AO1854">
        <v>213</v>
      </c>
      <c r="AP1854" t="str">
        <f t="shared" si="943"/>
        <v>Alto</v>
      </c>
      <c r="AQ1854">
        <v>130</v>
      </c>
      <c r="AR1854" t="str">
        <f t="shared" si="944"/>
        <v>Limite alto</v>
      </c>
      <c r="AS1854">
        <v>29</v>
      </c>
      <c r="AT1854" t="str">
        <f t="shared" si="945"/>
        <v>Bajo</v>
      </c>
      <c r="AU1854">
        <v>189</v>
      </c>
      <c r="AV1854" t="str">
        <f t="shared" si="946"/>
        <v>Alto</v>
      </c>
      <c r="AW1854">
        <v>133</v>
      </c>
      <c r="AX1854" t="str">
        <f t="shared" si="947"/>
        <v>Bajo</v>
      </c>
      <c r="AY1854">
        <v>6.2</v>
      </c>
      <c r="AZ1854" t="str">
        <f t="shared" si="948"/>
        <v>Alto</v>
      </c>
      <c r="BA1854">
        <v>8.1</v>
      </c>
      <c r="BB1854" t="str">
        <f t="shared" si="926"/>
        <v>Baja</v>
      </c>
      <c r="BC1854">
        <v>8.8000000000000007</v>
      </c>
      <c r="BD1854" t="str">
        <f t="shared" si="949"/>
        <v>Normal</v>
      </c>
      <c r="BE1854">
        <v>5</v>
      </c>
      <c r="BF1854" t="str">
        <f t="shared" si="950"/>
        <v>Alto</v>
      </c>
      <c r="BG1854">
        <v>1</v>
      </c>
      <c r="BH1854" t="str">
        <f t="shared" si="951"/>
        <v>Toma ECA</v>
      </c>
      <c r="BI1854">
        <v>1</v>
      </c>
      <c r="BJ1854" t="str">
        <f t="shared" si="952"/>
        <v>Toma ARB</v>
      </c>
      <c r="BK1854">
        <v>0</v>
      </c>
      <c r="BL1854" t="str">
        <f t="shared" si="953"/>
        <v>No toma diureticos</v>
      </c>
      <c r="BM1854">
        <v>1</v>
      </c>
      <c r="BN1854" t="str">
        <f t="shared" si="954"/>
        <v>Toma estatinas</v>
      </c>
      <c r="BO1854">
        <v>1</v>
      </c>
      <c r="BP1854" t="str">
        <f t="shared" si="955"/>
        <v>Enfermedad renal</v>
      </c>
      <c r="BQ1854">
        <v>0</v>
      </c>
      <c r="BR1854" t="str">
        <f t="shared" si="956"/>
        <v>Sano</v>
      </c>
    </row>
    <row r="1855" spans="1:70" x14ac:dyDescent="0.25">
      <c r="A1855" t="s">
        <v>1855</v>
      </c>
      <c r="B1855">
        <v>56</v>
      </c>
      <c r="C1855" t="str">
        <f t="shared" si="927"/>
        <v>Adulto</v>
      </c>
      <c r="D1855" t="s">
        <v>6</v>
      </c>
      <c r="E1855">
        <v>29.8</v>
      </c>
      <c r="F1855" t="str">
        <f t="shared" si="928"/>
        <v>Sobrepeso</v>
      </c>
      <c r="G1855">
        <v>1</v>
      </c>
      <c r="H1855" t="str">
        <f t="shared" si="929"/>
        <v>Tiene herencia</v>
      </c>
      <c r="I1855">
        <v>107</v>
      </c>
      <c r="J1855">
        <v>73</v>
      </c>
      <c r="K1855">
        <v>87</v>
      </c>
      <c r="L1855" t="str">
        <f t="shared" si="930"/>
        <v>Normal</v>
      </c>
      <c r="M1855">
        <v>55</v>
      </c>
      <c r="N1855" t="str">
        <f t="shared" si="931"/>
        <v>Normal</v>
      </c>
      <c r="O1855">
        <v>2</v>
      </c>
      <c r="P1855" t="str">
        <f t="shared" si="932"/>
        <v>Ligera limitaciones</v>
      </c>
      <c r="Q1855">
        <v>0</v>
      </c>
      <c r="R1855" t="str">
        <f t="shared" si="933"/>
        <v>No tiene cetoacidosis</v>
      </c>
      <c r="S1855">
        <v>0</v>
      </c>
      <c r="T1855" t="str">
        <f t="shared" si="934"/>
        <v>No tiene Insuficiencia</v>
      </c>
      <c r="U1855">
        <v>1</v>
      </c>
      <c r="V1855" t="str">
        <f t="shared" si="935"/>
        <v>Hipertenso</v>
      </c>
      <c r="W1855">
        <v>0.7</v>
      </c>
      <c r="X1855" t="str">
        <f t="shared" si="924"/>
        <v>Normal</v>
      </c>
      <c r="Y1855">
        <v>23</v>
      </c>
      <c r="Z1855" t="str">
        <f t="shared" si="925"/>
        <v>Normal</v>
      </c>
      <c r="AA1855">
        <v>105</v>
      </c>
      <c r="AB1855" t="str">
        <f t="shared" si="936"/>
        <v>Normal</v>
      </c>
      <c r="AC1855">
        <v>12</v>
      </c>
      <c r="AD1855" t="str">
        <f t="shared" si="937"/>
        <v>Normal</v>
      </c>
      <c r="AE1855">
        <v>8</v>
      </c>
      <c r="AF1855" t="str">
        <f t="shared" si="938"/>
        <v>Normal</v>
      </c>
      <c r="AG1855">
        <v>1037</v>
      </c>
      <c r="AH1855" t="str">
        <f t="shared" si="939"/>
        <v>Poliuria</v>
      </c>
      <c r="AI1855">
        <v>0</v>
      </c>
      <c r="AJ1855" t="str">
        <f t="shared" si="940"/>
        <v>No Diabetico</v>
      </c>
      <c r="AK1855">
        <v>109</v>
      </c>
      <c r="AL1855" t="str">
        <f t="shared" si="941"/>
        <v>Prediabetes</v>
      </c>
      <c r="AM1855">
        <v>4.9000000000000004</v>
      </c>
      <c r="AN1855" t="str">
        <f t="shared" si="942"/>
        <v>Normal</v>
      </c>
      <c r="AO1855">
        <v>173</v>
      </c>
      <c r="AP1855" t="str">
        <f t="shared" si="943"/>
        <v>Normal</v>
      </c>
      <c r="AQ1855">
        <v>116</v>
      </c>
      <c r="AR1855" t="str">
        <f t="shared" si="944"/>
        <v>Casi normal</v>
      </c>
      <c r="AS1855">
        <v>65</v>
      </c>
      <c r="AT1855" t="str">
        <f t="shared" si="945"/>
        <v>Normal</v>
      </c>
      <c r="AU1855">
        <v>146</v>
      </c>
      <c r="AV1855" t="str">
        <f t="shared" si="946"/>
        <v>Normal</v>
      </c>
      <c r="AW1855">
        <v>143</v>
      </c>
      <c r="AX1855" t="str">
        <f t="shared" si="947"/>
        <v>Normal</v>
      </c>
      <c r="AY1855">
        <v>4.3</v>
      </c>
      <c r="AZ1855" t="str">
        <f t="shared" si="948"/>
        <v>Normal</v>
      </c>
      <c r="BA1855">
        <v>14.9</v>
      </c>
      <c r="BB1855" t="str">
        <f t="shared" si="926"/>
        <v>Normal</v>
      </c>
      <c r="BC1855">
        <v>10.3</v>
      </c>
      <c r="BD1855" t="str">
        <f t="shared" si="949"/>
        <v>Normal</v>
      </c>
      <c r="BE1855">
        <v>3.7</v>
      </c>
      <c r="BF1855" t="str">
        <f t="shared" si="950"/>
        <v>Normal</v>
      </c>
      <c r="BG1855">
        <v>1</v>
      </c>
      <c r="BH1855" t="str">
        <f t="shared" si="951"/>
        <v>Toma ECA</v>
      </c>
      <c r="BI1855">
        <v>1</v>
      </c>
      <c r="BJ1855" t="str">
        <f t="shared" si="952"/>
        <v>Toma ARB</v>
      </c>
      <c r="BK1855">
        <v>1</v>
      </c>
      <c r="BL1855" t="str">
        <f t="shared" si="953"/>
        <v>Toma diureticos</v>
      </c>
      <c r="BM1855">
        <v>1</v>
      </c>
      <c r="BN1855" t="str">
        <f t="shared" si="954"/>
        <v>Toma estatinas</v>
      </c>
      <c r="BO1855">
        <v>0</v>
      </c>
      <c r="BP1855" t="str">
        <f t="shared" si="955"/>
        <v>Sano</v>
      </c>
      <c r="BQ1855">
        <v>1</v>
      </c>
      <c r="BR1855" t="str">
        <f t="shared" si="956"/>
        <v>Enfermedad cardiovascular</v>
      </c>
    </row>
    <row r="1856" spans="1:70" x14ac:dyDescent="0.25">
      <c r="A1856" t="s">
        <v>1856</v>
      </c>
      <c r="B1856">
        <v>75</v>
      </c>
      <c r="C1856" t="str">
        <f t="shared" si="927"/>
        <v>Adulto Mayor</v>
      </c>
      <c r="D1856" t="s">
        <v>6</v>
      </c>
      <c r="E1856">
        <v>36.6</v>
      </c>
      <c r="F1856" t="str">
        <f t="shared" si="928"/>
        <v>Obesidad II</v>
      </c>
      <c r="G1856">
        <v>1</v>
      </c>
      <c r="H1856" t="str">
        <f t="shared" si="929"/>
        <v>Tiene herencia</v>
      </c>
      <c r="I1856">
        <v>169</v>
      </c>
      <c r="J1856">
        <v>103</v>
      </c>
      <c r="K1856">
        <v>97</v>
      </c>
      <c r="L1856" t="str">
        <f t="shared" si="930"/>
        <v>Normal</v>
      </c>
      <c r="M1856">
        <v>41</v>
      </c>
      <c r="N1856" t="str">
        <f t="shared" si="931"/>
        <v>Intermedia</v>
      </c>
      <c r="O1856">
        <v>3</v>
      </c>
      <c r="P1856" t="str">
        <f t="shared" si="932"/>
        <v>Limitacion marcada</v>
      </c>
      <c r="Q1856">
        <v>1</v>
      </c>
      <c r="R1856" t="str">
        <f t="shared" si="933"/>
        <v>Tiene cetoacidosis</v>
      </c>
      <c r="S1856">
        <v>0</v>
      </c>
      <c r="T1856" t="str">
        <f t="shared" si="934"/>
        <v>No tiene Insuficiencia</v>
      </c>
      <c r="U1856">
        <v>1</v>
      </c>
      <c r="V1856" t="str">
        <f t="shared" si="935"/>
        <v>Hipertenso</v>
      </c>
      <c r="W1856">
        <v>2</v>
      </c>
      <c r="X1856" t="str">
        <f t="shared" si="924"/>
        <v>Alto</v>
      </c>
      <c r="Y1856">
        <v>55</v>
      </c>
      <c r="Z1856" t="str">
        <f t="shared" si="925"/>
        <v>Elevado</v>
      </c>
      <c r="AA1856">
        <v>50</v>
      </c>
      <c r="AB1856" t="str">
        <f t="shared" si="936"/>
        <v>Funcion disminuida moderada</v>
      </c>
      <c r="AC1856">
        <v>314</v>
      </c>
      <c r="AD1856" t="str">
        <f t="shared" si="937"/>
        <v>Proteinuria</v>
      </c>
      <c r="AE1856">
        <v>219</v>
      </c>
      <c r="AF1856" t="str">
        <f t="shared" si="938"/>
        <v>Microalbuminuria</v>
      </c>
      <c r="AG1856">
        <v>513</v>
      </c>
      <c r="AH1856" t="str">
        <f t="shared" si="939"/>
        <v>Poliuria</v>
      </c>
      <c r="AI1856">
        <v>1</v>
      </c>
      <c r="AJ1856" t="str">
        <f t="shared" si="940"/>
        <v>Diabetico</v>
      </c>
      <c r="AK1856">
        <v>179</v>
      </c>
      <c r="AL1856" t="str">
        <f t="shared" si="941"/>
        <v>Diabetes</v>
      </c>
      <c r="AM1856">
        <v>10.4</v>
      </c>
      <c r="AN1856" t="str">
        <f t="shared" si="942"/>
        <v>Diabetes</v>
      </c>
      <c r="AO1856">
        <v>220</v>
      </c>
      <c r="AP1856" t="str">
        <f t="shared" si="943"/>
        <v>Alto</v>
      </c>
      <c r="AQ1856">
        <v>153</v>
      </c>
      <c r="AR1856" t="str">
        <f t="shared" si="944"/>
        <v>Limite alto</v>
      </c>
      <c r="AS1856">
        <v>44</v>
      </c>
      <c r="AT1856" t="str">
        <f t="shared" si="945"/>
        <v>Bajo</v>
      </c>
      <c r="AU1856">
        <v>280</v>
      </c>
      <c r="AV1856" t="str">
        <f t="shared" si="946"/>
        <v>Alto</v>
      </c>
      <c r="AW1856">
        <v>129</v>
      </c>
      <c r="AX1856" t="str">
        <f t="shared" si="947"/>
        <v>Bajo</v>
      </c>
      <c r="AY1856">
        <v>6.8</v>
      </c>
      <c r="AZ1856" t="str">
        <f t="shared" si="948"/>
        <v>Alto</v>
      </c>
      <c r="BA1856">
        <v>7.2</v>
      </c>
      <c r="BB1856" t="str">
        <f t="shared" si="926"/>
        <v>Baja</v>
      </c>
      <c r="BC1856">
        <v>8.1</v>
      </c>
      <c r="BD1856" t="str">
        <f t="shared" si="949"/>
        <v>Bajo</v>
      </c>
      <c r="BE1856">
        <v>6.3</v>
      </c>
      <c r="BF1856" t="str">
        <f t="shared" si="950"/>
        <v>Alto</v>
      </c>
      <c r="BG1856">
        <v>1</v>
      </c>
      <c r="BH1856" t="str">
        <f t="shared" si="951"/>
        <v>Toma ECA</v>
      </c>
      <c r="BI1856">
        <v>0</v>
      </c>
      <c r="BJ1856" t="str">
        <f t="shared" si="952"/>
        <v>No toma ARB</v>
      </c>
      <c r="BK1856">
        <v>1</v>
      </c>
      <c r="BL1856" t="str">
        <f t="shared" si="953"/>
        <v>Toma diureticos</v>
      </c>
      <c r="BM1856">
        <v>0</v>
      </c>
      <c r="BN1856" t="str">
        <f t="shared" si="954"/>
        <v>No toma estatinas</v>
      </c>
      <c r="BO1856">
        <v>1</v>
      </c>
      <c r="BP1856" t="str">
        <f t="shared" si="955"/>
        <v>Enfermedad renal</v>
      </c>
      <c r="BQ1856">
        <v>1</v>
      </c>
      <c r="BR1856" t="str">
        <f t="shared" si="956"/>
        <v>Enfermedad cardiovascular</v>
      </c>
    </row>
    <row r="1857" spans="1:70" x14ac:dyDescent="0.25">
      <c r="A1857" t="s">
        <v>1857</v>
      </c>
      <c r="B1857">
        <v>42</v>
      </c>
      <c r="C1857" t="str">
        <f t="shared" si="927"/>
        <v>Adulto</v>
      </c>
      <c r="D1857" t="s">
        <v>6</v>
      </c>
      <c r="E1857">
        <v>24.2</v>
      </c>
      <c r="F1857" t="str">
        <f t="shared" si="928"/>
        <v>Peso Normal</v>
      </c>
      <c r="G1857">
        <v>0</v>
      </c>
      <c r="H1857" t="str">
        <f t="shared" si="929"/>
        <v>No tiene herencia</v>
      </c>
      <c r="I1857">
        <v>116</v>
      </c>
      <c r="J1857">
        <v>67</v>
      </c>
      <c r="K1857">
        <v>77</v>
      </c>
      <c r="L1857" t="str">
        <f t="shared" si="930"/>
        <v>Normal</v>
      </c>
      <c r="M1857">
        <v>61</v>
      </c>
      <c r="N1857" t="str">
        <f t="shared" si="931"/>
        <v>Normal</v>
      </c>
      <c r="O1857">
        <v>1</v>
      </c>
      <c r="P1857" t="str">
        <f t="shared" si="932"/>
        <v>Sin limitaciones</v>
      </c>
      <c r="Q1857">
        <v>0</v>
      </c>
      <c r="R1857" t="str">
        <f t="shared" si="933"/>
        <v>No tiene cetoacidosis</v>
      </c>
      <c r="S1857">
        <v>0</v>
      </c>
      <c r="T1857" t="str">
        <f t="shared" si="934"/>
        <v>No tiene Insuficiencia</v>
      </c>
      <c r="U1857">
        <v>0</v>
      </c>
      <c r="V1857" t="str">
        <f t="shared" si="935"/>
        <v>Normotenso</v>
      </c>
      <c r="W1857">
        <v>0.8</v>
      </c>
      <c r="X1857" t="str">
        <f t="shared" si="924"/>
        <v>Normal</v>
      </c>
      <c r="Y1857">
        <v>27</v>
      </c>
      <c r="Z1857" t="str">
        <f t="shared" si="925"/>
        <v>Normal</v>
      </c>
      <c r="AA1857">
        <v>119</v>
      </c>
      <c r="AB1857" t="str">
        <f t="shared" si="936"/>
        <v>Normal</v>
      </c>
      <c r="AC1857">
        <v>22</v>
      </c>
      <c r="AD1857" t="str">
        <f t="shared" si="937"/>
        <v>Normal</v>
      </c>
      <c r="AE1857">
        <v>15</v>
      </c>
      <c r="AF1857" t="str">
        <f t="shared" si="938"/>
        <v>Normal</v>
      </c>
      <c r="AG1857">
        <v>1587</v>
      </c>
      <c r="AH1857" t="str">
        <f t="shared" si="939"/>
        <v>Poliuria</v>
      </c>
      <c r="AI1857">
        <v>1</v>
      </c>
      <c r="AJ1857" t="str">
        <f t="shared" si="940"/>
        <v>Diabetico</v>
      </c>
      <c r="AK1857">
        <v>112</v>
      </c>
      <c r="AL1857" t="str">
        <f t="shared" si="941"/>
        <v>Prediabetes</v>
      </c>
      <c r="AM1857">
        <v>5</v>
      </c>
      <c r="AN1857" t="str">
        <f t="shared" si="942"/>
        <v>Normal</v>
      </c>
      <c r="AO1857">
        <v>216</v>
      </c>
      <c r="AP1857" t="str">
        <f t="shared" si="943"/>
        <v>Alto</v>
      </c>
      <c r="AQ1857">
        <v>85</v>
      </c>
      <c r="AR1857" t="str">
        <f t="shared" si="944"/>
        <v>Normal</v>
      </c>
      <c r="AS1857">
        <v>43</v>
      </c>
      <c r="AT1857" t="str">
        <f t="shared" si="945"/>
        <v>Bajo</v>
      </c>
      <c r="AU1857">
        <v>134</v>
      </c>
      <c r="AV1857" t="str">
        <f t="shared" si="946"/>
        <v>Normal</v>
      </c>
      <c r="AW1857">
        <v>136</v>
      </c>
      <c r="AX1857" t="str">
        <f t="shared" si="947"/>
        <v>Normal</v>
      </c>
      <c r="AY1857">
        <v>3.5</v>
      </c>
      <c r="AZ1857" t="str">
        <f t="shared" si="948"/>
        <v>Normal</v>
      </c>
      <c r="BA1857">
        <v>15.1</v>
      </c>
      <c r="BB1857" t="str">
        <f t="shared" si="926"/>
        <v>Normal</v>
      </c>
      <c r="BC1857">
        <v>10.199999999999999</v>
      </c>
      <c r="BD1857" t="str">
        <f t="shared" si="949"/>
        <v>Normal</v>
      </c>
      <c r="BE1857">
        <v>3.5</v>
      </c>
      <c r="BF1857" t="str">
        <f t="shared" si="950"/>
        <v>Normal</v>
      </c>
      <c r="BG1857">
        <v>1</v>
      </c>
      <c r="BH1857" t="str">
        <f t="shared" si="951"/>
        <v>Toma ECA</v>
      </c>
      <c r="BI1857">
        <v>1</v>
      </c>
      <c r="BJ1857" t="str">
        <f t="shared" si="952"/>
        <v>Toma ARB</v>
      </c>
      <c r="BK1857">
        <v>1</v>
      </c>
      <c r="BL1857" t="str">
        <f t="shared" si="953"/>
        <v>Toma diureticos</v>
      </c>
      <c r="BM1857">
        <v>1</v>
      </c>
      <c r="BN1857" t="str">
        <f t="shared" si="954"/>
        <v>Toma estatinas</v>
      </c>
      <c r="BO1857">
        <v>0</v>
      </c>
      <c r="BP1857" t="str">
        <f t="shared" si="955"/>
        <v>Sano</v>
      </c>
      <c r="BQ1857">
        <v>0</v>
      </c>
      <c r="BR1857" t="str">
        <f t="shared" si="956"/>
        <v>Sano</v>
      </c>
    </row>
    <row r="1858" spans="1:70" x14ac:dyDescent="0.25">
      <c r="A1858" t="s">
        <v>1858</v>
      </c>
      <c r="B1858">
        <v>57</v>
      </c>
      <c r="C1858" t="str">
        <f t="shared" si="927"/>
        <v>Adulto</v>
      </c>
      <c r="D1858" t="s">
        <v>1</v>
      </c>
      <c r="E1858">
        <v>38</v>
      </c>
      <c r="F1858" t="str">
        <f t="shared" si="928"/>
        <v>Obesidad II</v>
      </c>
      <c r="G1858">
        <v>1</v>
      </c>
      <c r="H1858" t="str">
        <f t="shared" si="929"/>
        <v>Tiene herencia</v>
      </c>
      <c r="I1858">
        <v>164</v>
      </c>
      <c r="J1858">
        <v>107</v>
      </c>
      <c r="K1858">
        <v>96</v>
      </c>
      <c r="L1858" t="str">
        <f t="shared" si="930"/>
        <v>Normal</v>
      </c>
      <c r="M1858">
        <v>39</v>
      </c>
      <c r="N1858" t="str">
        <f t="shared" si="931"/>
        <v>Reducida</v>
      </c>
      <c r="O1858">
        <v>2</v>
      </c>
      <c r="P1858" t="str">
        <f t="shared" si="932"/>
        <v>Ligera limitaciones</v>
      </c>
      <c r="Q1858">
        <v>0</v>
      </c>
      <c r="R1858" t="str">
        <f t="shared" si="933"/>
        <v>No tiene cetoacidosis</v>
      </c>
      <c r="S1858">
        <v>0</v>
      </c>
      <c r="T1858" t="str">
        <f t="shared" si="934"/>
        <v>No tiene Insuficiencia</v>
      </c>
      <c r="U1858">
        <v>1</v>
      </c>
      <c r="V1858" t="str">
        <f t="shared" si="935"/>
        <v>Hipertenso</v>
      </c>
      <c r="W1858">
        <v>3.9</v>
      </c>
      <c r="X1858" t="str">
        <f t="shared" ref="X1858:X1921" si="957">IF(AND(D1858="M",W1858&gt;=0.7,W1858&lt;=1.2),"Normal",IF(AND(D1858="M",W1858&gt;=1.3),"Alto",IF(AND(D1858="F",W1858&gt;=0.5,W1858&lt;=1),"Normal",IF(AND(D1858="F",W1858&gt;1),"Alto",IF(AND(D1858="F",W1858&lt;0.5), "Bajo",IF(AND(D1858="M",W1858&lt;0.7),"Bajo","error"))))))</f>
        <v>Alto</v>
      </c>
      <c r="Y1858">
        <v>75</v>
      </c>
      <c r="Z1858" t="str">
        <f t="shared" ref="Z1858:Z1921" si="958">IF(AND(D1858="F",Y1858&gt;=17,Y1858&lt;=43),"Normal",IF(AND(D1858="F",Y1858&gt;43,Y1858&lt;100),"Elevado",IF(AND(D1858="M",Y1858&gt;=18,Y1858&lt;=55),"Normal",IF(AND(D1858="M",Y1858&gt;55,Y1858&lt;100),"Elevado",IF(AND(D1858="F",Y1858&gt;=100),"Riesgo",IF(AND(D1858="M",Y1858&gt;=100),"Riesgo","Bajo"))))))</f>
        <v>Elevado</v>
      </c>
      <c r="AA1858">
        <v>15</v>
      </c>
      <c r="AB1858" t="str">
        <f t="shared" si="936"/>
        <v>Dismucion grave</v>
      </c>
      <c r="AC1858">
        <v>1503</v>
      </c>
      <c r="AD1858" t="str">
        <f t="shared" si="937"/>
        <v>Proteinuria</v>
      </c>
      <c r="AE1858">
        <v>1202</v>
      </c>
      <c r="AF1858" t="str">
        <f t="shared" si="938"/>
        <v>Macroalbuminuria</v>
      </c>
      <c r="AG1858">
        <v>730</v>
      </c>
      <c r="AH1858" t="str">
        <f t="shared" si="939"/>
        <v>Poliuria</v>
      </c>
      <c r="AI1858">
        <v>1</v>
      </c>
      <c r="AJ1858" t="str">
        <f t="shared" si="940"/>
        <v>Diabetico</v>
      </c>
      <c r="AK1858">
        <v>155</v>
      </c>
      <c r="AL1858" t="str">
        <f t="shared" si="941"/>
        <v>Diabetes</v>
      </c>
      <c r="AM1858">
        <v>9.8000000000000007</v>
      </c>
      <c r="AN1858" t="str">
        <f t="shared" si="942"/>
        <v>Diabetes</v>
      </c>
      <c r="AO1858">
        <v>289</v>
      </c>
      <c r="AP1858" t="str">
        <f t="shared" si="943"/>
        <v>Riesgo</v>
      </c>
      <c r="AQ1858">
        <v>142</v>
      </c>
      <c r="AR1858" t="str">
        <f t="shared" si="944"/>
        <v>Limite alto</v>
      </c>
      <c r="AS1858">
        <v>41</v>
      </c>
      <c r="AT1858" t="str">
        <f t="shared" si="945"/>
        <v>Bajo</v>
      </c>
      <c r="AU1858">
        <v>311</v>
      </c>
      <c r="AV1858" t="str">
        <f t="shared" si="946"/>
        <v>Alto</v>
      </c>
      <c r="AW1858">
        <v>126</v>
      </c>
      <c r="AX1858" t="str">
        <f t="shared" si="947"/>
        <v>Bajo</v>
      </c>
      <c r="AY1858">
        <v>5.7</v>
      </c>
      <c r="AZ1858" t="str">
        <f t="shared" si="948"/>
        <v>Alto</v>
      </c>
      <c r="BA1858">
        <v>9.9</v>
      </c>
      <c r="BB1858" t="str">
        <f t="shared" ref="BB1858:BB1921" si="959">IF(AND(D1858="M",BA1858&gt;=13.5,BA1858&lt;=17.5),"Normal",IF(AND(D1858="M",BA1858&gt;17.5),"Alta",IF(AND(D1858="F",BA1858&gt;=12,BA1858&lt;=15.5),"Normal",IF(AND(D1858="F",BA1858&gt;15.5),"Alta","Baja"))))</f>
        <v>Baja</v>
      </c>
      <c r="BC1858">
        <v>7.6</v>
      </c>
      <c r="BD1858" t="str">
        <f t="shared" si="949"/>
        <v>Bajo</v>
      </c>
      <c r="BE1858">
        <v>4.9000000000000004</v>
      </c>
      <c r="BF1858" t="str">
        <f t="shared" si="950"/>
        <v>Alto</v>
      </c>
      <c r="BG1858">
        <v>0</v>
      </c>
      <c r="BH1858" t="str">
        <f t="shared" si="951"/>
        <v>No Toma ECA</v>
      </c>
      <c r="BI1858">
        <v>0</v>
      </c>
      <c r="BJ1858" t="str">
        <f t="shared" si="952"/>
        <v>No toma ARB</v>
      </c>
      <c r="BK1858">
        <v>1</v>
      </c>
      <c r="BL1858" t="str">
        <f t="shared" si="953"/>
        <v>Toma diureticos</v>
      </c>
      <c r="BM1858">
        <v>1</v>
      </c>
      <c r="BN1858" t="str">
        <f t="shared" si="954"/>
        <v>Toma estatinas</v>
      </c>
      <c r="BO1858">
        <v>1</v>
      </c>
      <c r="BP1858" t="str">
        <f t="shared" si="955"/>
        <v>Enfermedad renal</v>
      </c>
      <c r="BQ1858">
        <v>0</v>
      </c>
      <c r="BR1858" t="str">
        <f t="shared" si="956"/>
        <v>Sano</v>
      </c>
    </row>
    <row r="1859" spans="1:70" x14ac:dyDescent="0.25">
      <c r="A1859" t="s">
        <v>1859</v>
      </c>
      <c r="B1859">
        <v>64</v>
      </c>
      <c r="C1859" t="str">
        <f t="shared" ref="C1859:C1922" si="960">IF(AND(B1859&gt;=14,B1859&lt;=26),"Joven",IF(AND(B1859&gt;=27,B1859&lt;=59),"Adulto",IF(B1859&gt;=60,"Adulto Mayor","Niño")))</f>
        <v>Adulto Mayor</v>
      </c>
      <c r="D1859" t="s">
        <v>1</v>
      </c>
      <c r="E1859">
        <v>35.4</v>
      </c>
      <c r="F1859" t="str">
        <f t="shared" ref="F1859:F1922" si="961">IF(E1859&lt;18.5,"Bajo peso",IF(AND(E1859&gt;=18.5,E1859&lt;=24.9),"Peso Normal",IF(AND(E1859&gt;=25,E1859&lt;=29.9),"Sobrepeso",IF(AND(E1859&gt;=30,E1859&lt;=34.9),"Obesidad I",IF(AND(E1859&gt;=35,E1859&lt;=39.9),"Obesidad II","Obesidad III")))))</f>
        <v>Obesidad II</v>
      </c>
      <c r="G1859">
        <v>1</v>
      </c>
      <c r="H1859" t="str">
        <f t="shared" ref="H1859:H1922" si="962">IF(G1859=1,"Tiene herencia","No tiene herencia")</f>
        <v>Tiene herencia</v>
      </c>
      <c r="I1859">
        <v>186</v>
      </c>
      <c r="J1859">
        <v>94</v>
      </c>
      <c r="K1859">
        <v>83</v>
      </c>
      <c r="L1859" t="str">
        <f t="shared" ref="L1859:L1922" si="963">IF(AND(K1859&gt;=60,K1859&lt;=100),"Normal",IF(K1859&gt;100,"Taquicardia","Bradicardia"))</f>
        <v>Normal</v>
      </c>
      <c r="M1859">
        <v>37</v>
      </c>
      <c r="N1859" t="str">
        <f t="shared" ref="N1859:N1922" si="964">IF(M1859&gt;=50,"Normal",IF(AND(M1859&gt;=41,M1859&lt;=49),"Intermedia","Reducida"))</f>
        <v>Reducida</v>
      </c>
      <c r="O1859">
        <v>3</v>
      </c>
      <c r="P1859" t="str">
        <f t="shared" ref="P1859:P1922" si="965">IF(O1859=1,"Sin limitaciones",IF(O1859=2,"Ligera limitaciones",IF(O1859=3,"Limitacion marcada","Incapacidad")))</f>
        <v>Limitacion marcada</v>
      </c>
      <c r="Q1859">
        <v>0</v>
      </c>
      <c r="R1859" t="str">
        <f t="shared" ref="R1859:R1922" si="966">IF(Q1859=1,"Tiene cetoacidosis","No tiene cetoacidosis")</f>
        <v>No tiene cetoacidosis</v>
      </c>
      <c r="S1859">
        <v>1</v>
      </c>
      <c r="T1859" t="str">
        <f t="shared" ref="T1859:T1922" si="967">IF(S1859=1,"Tiene Insuficiencia","No tiene Insuficiencia")</f>
        <v>Tiene Insuficiencia</v>
      </c>
      <c r="U1859">
        <v>1</v>
      </c>
      <c r="V1859" t="str">
        <f t="shared" ref="V1859:V1922" si="968">IF(U1859=1,"Hipertenso","Normotenso")</f>
        <v>Hipertenso</v>
      </c>
      <c r="W1859">
        <v>4.9000000000000004</v>
      </c>
      <c r="X1859" t="str">
        <f t="shared" si="957"/>
        <v>Alto</v>
      </c>
      <c r="Y1859">
        <v>91</v>
      </c>
      <c r="Z1859" t="str">
        <f t="shared" si="958"/>
        <v>Elevado</v>
      </c>
      <c r="AA1859">
        <v>56</v>
      </c>
      <c r="AB1859" t="str">
        <f t="shared" ref="AB1859:AB1922" si="969">IF(AA1859&gt;90,"Normal",IF(AND(AA1859&gt;=60,AA1859&lt;=90),"Funcion disminuida",IF(AND(AA1859&gt;=30,AA1859&lt;=59),"Funcion disminuida moderada",IF(AND(AA1859&gt;=15,AA1859&lt;=29),"Dismucion grave",IF(AA1859&lt;15,"Fallo renal","error")))))</f>
        <v>Funcion disminuida moderada</v>
      </c>
      <c r="AC1859">
        <v>509</v>
      </c>
      <c r="AD1859" t="str">
        <f t="shared" ref="AD1859:AD1922" si="970">IF(AC1859&lt;30,"Normal",IF(AND(AC1859&lt;=30,AC1859&lt;=300),"Microalbuminuria","Proteinuria"))</f>
        <v>Proteinuria</v>
      </c>
      <c r="AE1859">
        <v>407</v>
      </c>
      <c r="AF1859" t="str">
        <f t="shared" ref="AF1859:AF1922" si="971">IF(AE1859&lt;30,"Normal",IF(AND(AE1859&gt;=30,AE1859&lt;=300),"Microalbuminuria","Macroalbuminuria"))</f>
        <v>Macroalbuminuria</v>
      </c>
      <c r="AG1859">
        <v>890</v>
      </c>
      <c r="AH1859" t="str">
        <f t="shared" ref="AH1859:AH1922" si="972">IF(AND(AG1859&gt;=0,AG1859&lt;=49),"Anuria",IF(AND(AG1859&gt;=50,AG1859&lt;=499),"Oliguria",IF(AND(AG1859&gt;=500,AG1859&lt;=3500),"Poliuria")))</f>
        <v>Poliuria</v>
      </c>
      <c r="AI1859">
        <v>1</v>
      </c>
      <c r="AJ1859" t="str">
        <f t="shared" ref="AJ1859:AJ1922" si="973">IF(AI1859=1,"Diabetico","No Diabetico")</f>
        <v>Diabetico</v>
      </c>
      <c r="AK1859">
        <v>179</v>
      </c>
      <c r="AL1859" t="str">
        <f t="shared" ref="AL1859:AL1922" si="974">IF(AK1859&lt;100,"Normal",IF(AND(AK1859&gt;=100,AK1859&lt;=125),"Prediabetes","Diabetes"))</f>
        <v>Diabetes</v>
      </c>
      <c r="AM1859">
        <v>8.9</v>
      </c>
      <c r="AN1859" t="str">
        <f t="shared" ref="AN1859:AN1922" si="975">IF(AM1859&lt;5.7,"Normal",IF(AND(AM1859&gt;=5.7,AM1859&lt;=6.4),"Prediabetes","Diabetes"))</f>
        <v>Diabetes</v>
      </c>
      <c r="AO1859">
        <v>286</v>
      </c>
      <c r="AP1859" t="str">
        <f t="shared" ref="AP1859:AP1922" si="976">IF(AO1859&lt;200,"Normal",IF(AND(AO1859&gt;=200,AO1859&lt;=239),"Alto","Riesgo"))</f>
        <v>Riesgo</v>
      </c>
      <c r="AQ1859">
        <v>203</v>
      </c>
      <c r="AR1859" t="str">
        <f t="shared" ref="AR1859:AR1922" si="977">IF(AQ1859&lt;100,"Normal",IF(AND(AQ1859&gt;=100,AQ1859&lt;=129),"Casi normal",IF(AND(AQ1859&gt;=130,AQ1859&lt;=159),"Limite alto",IF(AND(AQ1859&gt;=160,AQ1859&lt;=189),"Alto",IF(AQ1859&gt;=190,"Muy alto")))))</f>
        <v>Muy alto</v>
      </c>
      <c r="AS1859">
        <v>37</v>
      </c>
      <c r="AT1859" t="str">
        <f t="shared" ref="AT1859:AT1922" si="978">IF(AS1859&gt;=60,"Normal","Bajo")</f>
        <v>Bajo</v>
      </c>
      <c r="AU1859">
        <v>386</v>
      </c>
      <c r="AV1859" t="str">
        <f t="shared" ref="AV1859:AV1922" si="979">IF(AU1859&lt;=150,"Normal","Alto")</f>
        <v>Alto</v>
      </c>
      <c r="AW1859">
        <v>132</v>
      </c>
      <c r="AX1859" t="str">
        <f t="shared" ref="AX1859:AX1922" si="980">IF(AND(AW1859&gt;=135,AW1859&lt;=145),"Normal",IF(AW1859&gt;145,"Alto","Bajo"))</f>
        <v>Bajo</v>
      </c>
      <c r="AY1859">
        <v>5.6</v>
      </c>
      <c r="AZ1859" t="str">
        <f t="shared" ref="AZ1859:AZ1922" si="981">IF(AND(AY1859&gt;=3.5,AY1859&lt;=5),"Normal",IF(AY1859&gt;5,"Alto","Bajo"))</f>
        <v>Alto</v>
      </c>
      <c r="BA1859">
        <v>9.3000000000000007</v>
      </c>
      <c r="BB1859" t="str">
        <f t="shared" si="959"/>
        <v>Baja</v>
      </c>
      <c r="BC1859">
        <v>8.1</v>
      </c>
      <c r="BD1859" t="str">
        <f t="shared" ref="BD1859:BD1922" si="982">IF(AND(BC1859&gt;=8.5,BC1859&lt;=10.5),"Normal",IF(BC1859&gt;10.5,"Alto","Bajo"))</f>
        <v>Bajo</v>
      </c>
      <c r="BE1859">
        <v>5.0999999999999996</v>
      </c>
      <c r="BF1859" t="str">
        <f t="shared" ref="BF1859:BF1922" si="983">IF(AND(BE1859&gt;=2.5,BE1859&lt;=4.5),"Normal",IF(BE1859&gt;4.5,"Alto","Bajo"))</f>
        <v>Alto</v>
      </c>
      <c r="BG1859">
        <v>1</v>
      </c>
      <c r="BH1859" t="str">
        <f t="shared" ref="BH1859:BH1922" si="984">IF(BG1859=1,"Toma ECA","No Toma ECA")</f>
        <v>Toma ECA</v>
      </c>
      <c r="BI1859">
        <v>0</v>
      </c>
      <c r="BJ1859" t="str">
        <f t="shared" ref="BJ1859:BJ1922" si="985">IF(BI1859=1,"Toma ARB","No toma ARB")</f>
        <v>No toma ARB</v>
      </c>
      <c r="BK1859">
        <v>1</v>
      </c>
      <c r="BL1859" t="str">
        <f t="shared" ref="BL1859:BL1922" si="986">IF(BK1859=1,"Toma diureticos","No toma diureticos")</f>
        <v>Toma diureticos</v>
      </c>
      <c r="BM1859">
        <v>1</v>
      </c>
      <c r="BN1859" t="str">
        <f t="shared" ref="BN1859:BN1922" si="987">IF(BM1859=1,"Toma estatinas","No toma estatinas")</f>
        <v>Toma estatinas</v>
      </c>
      <c r="BO1859">
        <v>1</v>
      </c>
      <c r="BP1859" t="str">
        <f t="shared" ref="BP1859:BP1922" si="988">IF(BO1859=1,"Enfermedad renal","Sano")</f>
        <v>Enfermedad renal</v>
      </c>
      <c r="BQ1859">
        <v>0</v>
      </c>
      <c r="BR1859" t="str">
        <f t="shared" ref="BR1859:BR1922" si="989">IF(BQ1859=1,"Enfermedad cardiovascular","Sano")</f>
        <v>Sano</v>
      </c>
    </row>
    <row r="1860" spans="1:70" x14ac:dyDescent="0.25">
      <c r="A1860" t="s">
        <v>1860</v>
      </c>
      <c r="B1860">
        <v>59</v>
      </c>
      <c r="C1860" t="str">
        <f t="shared" si="960"/>
        <v>Adulto</v>
      </c>
      <c r="D1860" t="s">
        <v>1</v>
      </c>
      <c r="E1860">
        <v>24</v>
      </c>
      <c r="F1860" t="str">
        <f t="shared" si="961"/>
        <v>Peso Normal</v>
      </c>
      <c r="G1860">
        <v>0</v>
      </c>
      <c r="H1860" t="str">
        <f t="shared" si="962"/>
        <v>No tiene herencia</v>
      </c>
      <c r="I1860">
        <v>106</v>
      </c>
      <c r="J1860">
        <v>78</v>
      </c>
      <c r="K1860">
        <v>83</v>
      </c>
      <c r="L1860" t="str">
        <f t="shared" si="963"/>
        <v>Normal</v>
      </c>
      <c r="M1860">
        <v>69</v>
      </c>
      <c r="N1860" t="str">
        <f t="shared" si="964"/>
        <v>Normal</v>
      </c>
      <c r="O1860">
        <v>1</v>
      </c>
      <c r="P1860" t="str">
        <f t="shared" si="965"/>
        <v>Sin limitaciones</v>
      </c>
      <c r="Q1860">
        <v>0</v>
      </c>
      <c r="R1860" t="str">
        <f t="shared" si="966"/>
        <v>No tiene cetoacidosis</v>
      </c>
      <c r="S1860">
        <v>0</v>
      </c>
      <c r="T1860" t="str">
        <f t="shared" si="967"/>
        <v>No tiene Insuficiencia</v>
      </c>
      <c r="U1860">
        <v>0</v>
      </c>
      <c r="V1860" t="str">
        <f t="shared" si="968"/>
        <v>Normotenso</v>
      </c>
      <c r="W1860">
        <v>1.2</v>
      </c>
      <c r="X1860" t="str">
        <f t="shared" si="957"/>
        <v>Normal</v>
      </c>
      <c r="Y1860">
        <v>25</v>
      </c>
      <c r="Z1860" t="str">
        <f t="shared" si="958"/>
        <v>Normal</v>
      </c>
      <c r="AA1860">
        <v>118</v>
      </c>
      <c r="AB1860" t="str">
        <f t="shared" si="969"/>
        <v>Normal</v>
      </c>
      <c r="AC1860">
        <v>11</v>
      </c>
      <c r="AD1860" t="str">
        <f t="shared" si="970"/>
        <v>Normal</v>
      </c>
      <c r="AE1860">
        <v>8</v>
      </c>
      <c r="AF1860" t="str">
        <f t="shared" si="971"/>
        <v>Normal</v>
      </c>
      <c r="AG1860">
        <v>2255</v>
      </c>
      <c r="AH1860" t="str">
        <f t="shared" si="972"/>
        <v>Poliuria</v>
      </c>
      <c r="AI1860">
        <v>1</v>
      </c>
      <c r="AJ1860" t="str">
        <f t="shared" si="973"/>
        <v>Diabetico</v>
      </c>
      <c r="AK1860">
        <v>112</v>
      </c>
      <c r="AL1860" t="str">
        <f t="shared" si="974"/>
        <v>Prediabetes</v>
      </c>
      <c r="AM1860">
        <v>5.3</v>
      </c>
      <c r="AN1860" t="str">
        <f t="shared" si="975"/>
        <v>Normal</v>
      </c>
      <c r="AO1860">
        <v>213</v>
      </c>
      <c r="AP1860" t="str">
        <f t="shared" si="976"/>
        <v>Alto</v>
      </c>
      <c r="AQ1860">
        <v>118</v>
      </c>
      <c r="AR1860" t="str">
        <f t="shared" si="977"/>
        <v>Casi normal</v>
      </c>
      <c r="AS1860">
        <v>61</v>
      </c>
      <c r="AT1860" t="str">
        <f t="shared" si="978"/>
        <v>Normal</v>
      </c>
      <c r="AU1860">
        <v>107</v>
      </c>
      <c r="AV1860" t="str">
        <f t="shared" si="979"/>
        <v>Normal</v>
      </c>
      <c r="AW1860">
        <v>138</v>
      </c>
      <c r="AX1860" t="str">
        <f t="shared" si="980"/>
        <v>Normal</v>
      </c>
      <c r="AY1860">
        <v>4.5</v>
      </c>
      <c r="AZ1860" t="str">
        <f t="shared" si="981"/>
        <v>Normal</v>
      </c>
      <c r="BA1860">
        <v>13.8</v>
      </c>
      <c r="BB1860" t="str">
        <f t="shared" si="959"/>
        <v>Normal</v>
      </c>
      <c r="BC1860">
        <v>9.6999999999999993</v>
      </c>
      <c r="BD1860" t="str">
        <f t="shared" si="982"/>
        <v>Normal</v>
      </c>
      <c r="BE1860">
        <v>3.2</v>
      </c>
      <c r="BF1860" t="str">
        <f t="shared" si="983"/>
        <v>Normal</v>
      </c>
      <c r="BG1860">
        <v>0</v>
      </c>
      <c r="BH1860" t="str">
        <f t="shared" si="984"/>
        <v>No Toma ECA</v>
      </c>
      <c r="BI1860">
        <v>0</v>
      </c>
      <c r="BJ1860" t="str">
        <f t="shared" si="985"/>
        <v>No toma ARB</v>
      </c>
      <c r="BK1860">
        <v>0</v>
      </c>
      <c r="BL1860" t="str">
        <f t="shared" si="986"/>
        <v>No toma diureticos</v>
      </c>
      <c r="BM1860">
        <v>0</v>
      </c>
      <c r="BN1860" t="str">
        <f t="shared" si="987"/>
        <v>No toma estatinas</v>
      </c>
      <c r="BO1860">
        <v>0</v>
      </c>
      <c r="BP1860" t="str">
        <f t="shared" si="988"/>
        <v>Sano</v>
      </c>
      <c r="BQ1860">
        <v>1</v>
      </c>
      <c r="BR1860" t="str">
        <f t="shared" si="989"/>
        <v>Enfermedad cardiovascular</v>
      </c>
    </row>
    <row r="1861" spans="1:70" x14ac:dyDescent="0.25">
      <c r="A1861" t="s">
        <v>1861</v>
      </c>
      <c r="B1861">
        <v>41</v>
      </c>
      <c r="C1861" t="str">
        <f t="shared" si="960"/>
        <v>Adulto</v>
      </c>
      <c r="D1861" t="s">
        <v>6</v>
      </c>
      <c r="E1861">
        <v>28.3</v>
      </c>
      <c r="F1861" t="str">
        <f t="shared" si="961"/>
        <v>Sobrepeso</v>
      </c>
      <c r="G1861">
        <v>0</v>
      </c>
      <c r="H1861" t="str">
        <f t="shared" si="962"/>
        <v>No tiene herencia</v>
      </c>
      <c r="I1861">
        <v>108</v>
      </c>
      <c r="J1861">
        <v>78</v>
      </c>
      <c r="K1861">
        <v>71</v>
      </c>
      <c r="L1861" t="str">
        <f t="shared" si="963"/>
        <v>Normal</v>
      </c>
      <c r="M1861">
        <v>58</v>
      </c>
      <c r="N1861" t="str">
        <f t="shared" si="964"/>
        <v>Normal</v>
      </c>
      <c r="O1861">
        <v>1</v>
      </c>
      <c r="P1861" t="str">
        <f t="shared" si="965"/>
        <v>Sin limitaciones</v>
      </c>
      <c r="Q1861">
        <v>0</v>
      </c>
      <c r="R1861" t="str">
        <f t="shared" si="966"/>
        <v>No tiene cetoacidosis</v>
      </c>
      <c r="S1861">
        <v>0</v>
      </c>
      <c r="T1861" t="str">
        <f t="shared" si="967"/>
        <v>No tiene Insuficiencia</v>
      </c>
      <c r="U1861">
        <v>0</v>
      </c>
      <c r="V1861" t="str">
        <f t="shared" si="968"/>
        <v>Normotenso</v>
      </c>
      <c r="W1861">
        <v>0.6</v>
      </c>
      <c r="X1861" t="str">
        <f t="shared" si="957"/>
        <v>Normal</v>
      </c>
      <c r="Y1861">
        <v>16</v>
      </c>
      <c r="Z1861" t="str">
        <f t="shared" si="958"/>
        <v>Bajo</v>
      </c>
      <c r="AA1861">
        <v>91</v>
      </c>
      <c r="AB1861" t="str">
        <f t="shared" si="969"/>
        <v>Normal</v>
      </c>
      <c r="AC1861">
        <v>30</v>
      </c>
      <c r="AD1861" t="str">
        <f t="shared" si="970"/>
        <v>Microalbuminuria</v>
      </c>
      <c r="AE1861">
        <v>21</v>
      </c>
      <c r="AF1861" t="str">
        <f t="shared" si="971"/>
        <v>Normal</v>
      </c>
      <c r="AG1861">
        <v>1572</v>
      </c>
      <c r="AH1861" t="str">
        <f t="shared" si="972"/>
        <v>Poliuria</v>
      </c>
      <c r="AI1861">
        <v>1</v>
      </c>
      <c r="AJ1861" t="str">
        <f t="shared" si="973"/>
        <v>Diabetico</v>
      </c>
      <c r="AK1861">
        <v>93</v>
      </c>
      <c r="AL1861" t="str">
        <f t="shared" si="974"/>
        <v>Normal</v>
      </c>
      <c r="AM1861">
        <v>5.9</v>
      </c>
      <c r="AN1861" t="str">
        <f t="shared" si="975"/>
        <v>Prediabetes</v>
      </c>
      <c r="AO1861">
        <v>188</v>
      </c>
      <c r="AP1861" t="str">
        <f t="shared" si="976"/>
        <v>Normal</v>
      </c>
      <c r="AQ1861">
        <v>121</v>
      </c>
      <c r="AR1861" t="str">
        <f t="shared" si="977"/>
        <v>Casi normal</v>
      </c>
      <c r="AS1861">
        <v>50</v>
      </c>
      <c r="AT1861" t="str">
        <f t="shared" si="978"/>
        <v>Bajo</v>
      </c>
      <c r="AU1861">
        <v>154</v>
      </c>
      <c r="AV1861" t="str">
        <f t="shared" si="979"/>
        <v>Alto</v>
      </c>
      <c r="AW1861">
        <v>140</v>
      </c>
      <c r="AX1861" t="str">
        <f t="shared" si="980"/>
        <v>Normal</v>
      </c>
      <c r="AY1861">
        <v>4.3</v>
      </c>
      <c r="AZ1861" t="str">
        <f t="shared" si="981"/>
        <v>Normal</v>
      </c>
      <c r="BA1861">
        <v>14.1</v>
      </c>
      <c r="BB1861" t="str">
        <f t="shared" si="959"/>
        <v>Normal</v>
      </c>
      <c r="BC1861">
        <v>8.9</v>
      </c>
      <c r="BD1861" t="str">
        <f t="shared" si="982"/>
        <v>Normal</v>
      </c>
      <c r="BE1861">
        <v>4.4000000000000004</v>
      </c>
      <c r="BF1861" t="str">
        <f t="shared" si="983"/>
        <v>Normal</v>
      </c>
      <c r="BG1861">
        <v>1</v>
      </c>
      <c r="BH1861" t="str">
        <f t="shared" si="984"/>
        <v>Toma ECA</v>
      </c>
      <c r="BI1861">
        <v>0</v>
      </c>
      <c r="BJ1861" t="str">
        <f t="shared" si="985"/>
        <v>No toma ARB</v>
      </c>
      <c r="BK1861">
        <v>0</v>
      </c>
      <c r="BL1861" t="str">
        <f t="shared" si="986"/>
        <v>No toma diureticos</v>
      </c>
      <c r="BM1861">
        <v>0</v>
      </c>
      <c r="BN1861" t="str">
        <f t="shared" si="987"/>
        <v>No toma estatinas</v>
      </c>
      <c r="BO1861">
        <v>0</v>
      </c>
      <c r="BP1861" t="str">
        <f t="shared" si="988"/>
        <v>Sano</v>
      </c>
      <c r="BQ1861">
        <v>1</v>
      </c>
      <c r="BR1861" t="str">
        <f t="shared" si="989"/>
        <v>Enfermedad cardiovascular</v>
      </c>
    </row>
    <row r="1862" spans="1:70" x14ac:dyDescent="0.25">
      <c r="A1862" t="s">
        <v>1862</v>
      </c>
      <c r="B1862">
        <v>64</v>
      </c>
      <c r="C1862" t="str">
        <f t="shared" si="960"/>
        <v>Adulto Mayor</v>
      </c>
      <c r="D1862" t="s">
        <v>6</v>
      </c>
      <c r="E1862">
        <v>24</v>
      </c>
      <c r="F1862" t="str">
        <f t="shared" si="961"/>
        <v>Peso Normal</v>
      </c>
      <c r="G1862">
        <v>0</v>
      </c>
      <c r="H1862" t="str">
        <f t="shared" si="962"/>
        <v>No tiene herencia</v>
      </c>
      <c r="I1862">
        <v>107</v>
      </c>
      <c r="J1862">
        <v>72</v>
      </c>
      <c r="K1862">
        <v>72</v>
      </c>
      <c r="L1862" t="str">
        <f t="shared" si="963"/>
        <v>Normal</v>
      </c>
      <c r="M1862">
        <v>51</v>
      </c>
      <c r="N1862" t="str">
        <f t="shared" si="964"/>
        <v>Normal</v>
      </c>
      <c r="O1862">
        <v>2</v>
      </c>
      <c r="P1862" t="str">
        <f t="shared" si="965"/>
        <v>Ligera limitaciones</v>
      </c>
      <c r="Q1862">
        <v>0</v>
      </c>
      <c r="R1862" t="str">
        <f t="shared" si="966"/>
        <v>No tiene cetoacidosis</v>
      </c>
      <c r="S1862">
        <v>0</v>
      </c>
      <c r="T1862" t="str">
        <f t="shared" si="967"/>
        <v>No tiene Insuficiencia</v>
      </c>
      <c r="U1862">
        <v>0</v>
      </c>
      <c r="V1862" t="str">
        <f t="shared" si="968"/>
        <v>Normotenso</v>
      </c>
      <c r="W1862">
        <v>0.6</v>
      </c>
      <c r="X1862" t="str">
        <f t="shared" si="957"/>
        <v>Normal</v>
      </c>
      <c r="Y1862">
        <v>27</v>
      </c>
      <c r="Z1862" t="str">
        <f t="shared" si="958"/>
        <v>Normal</v>
      </c>
      <c r="AA1862">
        <v>78</v>
      </c>
      <c r="AB1862" t="str">
        <f t="shared" si="969"/>
        <v>Funcion disminuida</v>
      </c>
      <c r="AC1862">
        <v>28</v>
      </c>
      <c r="AD1862" t="str">
        <f t="shared" si="970"/>
        <v>Normal</v>
      </c>
      <c r="AE1862">
        <v>22</v>
      </c>
      <c r="AF1862" t="str">
        <f t="shared" si="971"/>
        <v>Normal</v>
      </c>
      <c r="AG1862">
        <v>2058</v>
      </c>
      <c r="AH1862" t="str">
        <f t="shared" si="972"/>
        <v>Poliuria</v>
      </c>
      <c r="AI1862">
        <v>0</v>
      </c>
      <c r="AJ1862" t="str">
        <f t="shared" si="973"/>
        <v>No Diabetico</v>
      </c>
      <c r="AK1862">
        <v>89</v>
      </c>
      <c r="AL1862" t="str">
        <f t="shared" si="974"/>
        <v>Normal</v>
      </c>
      <c r="AM1862">
        <v>6.2</v>
      </c>
      <c r="AN1862" t="str">
        <f t="shared" si="975"/>
        <v>Prediabetes</v>
      </c>
      <c r="AO1862">
        <v>183</v>
      </c>
      <c r="AP1862" t="str">
        <f t="shared" si="976"/>
        <v>Normal</v>
      </c>
      <c r="AQ1862">
        <v>113</v>
      </c>
      <c r="AR1862" t="str">
        <f t="shared" si="977"/>
        <v>Casi normal</v>
      </c>
      <c r="AS1862">
        <v>58</v>
      </c>
      <c r="AT1862" t="str">
        <f t="shared" si="978"/>
        <v>Bajo</v>
      </c>
      <c r="AU1862">
        <v>82</v>
      </c>
      <c r="AV1862" t="str">
        <f t="shared" si="979"/>
        <v>Normal</v>
      </c>
      <c r="AW1862">
        <v>138</v>
      </c>
      <c r="AX1862" t="str">
        <f t="shared" si="980"/>
        <v>Normal</v>
      </c>
      <c r="AY1862">
        <v>4.9000000000000004</v>
      </c>
      <c r="AZ1862" t="str">
        <f t="shared" si="981"/>
        <v>Normal</v>
      </c>
      <c r="BA1862">
        <v>13.6</v>
      </c>
      <c r="BB1862" t="str">
        <f t="shared" si="959"/>
        <v>Normal</v>
      </c>
      <c r="BC1862">
        <v>9.4</v>
      </c>
      <c r="BD1862" t="str">
        <f t="shared" si="982"/>
        <v>Normal</v>
      </c>
      <c r="BE1862">
        <v>4.0999999999999996</v>
      </c>
      <c r="BF1862" t="str">
        <f t="shared" si="983"/>
        <v>Normal</v>
      </c>
      <c r="BG1862">
        <v>0</v>
      </c>
      <c r="BH1862" t="str">
        <f t="shared" si="984"/>
        <v>No Toma ECA</v>
      </c>
      <c r="BI1862">
        <v>1</v>
      </c>
      <c r="BJ1862" t="str">
        <f t="shared" si="985"/>
        <v>Toma ARB</v>
      </c>
      <c r="BK1862">
        <v>0</v>
      </c>
      <c r="BL1862" t="str">
        <f t="shared" si="986"/>
        <v>No toma diureticos</v>
      </c>
      <c r="BM1862">
        <v>1</v>
      </c>
      <c r="BN1862" t="str">
        <f t="shared" si="987"/>
        <v>Toma estatinas</v>
      </c>
      <c r="BO1862">
        <v>0</v>
      </c>
      <c r="BP1862" t="str">
        <f t="shared" si="988"/>
        <v>Sano</v>
      </c>
      <c r="BQ1862">
        <v>0</v>
      </c>
      <c r="BR1862" t="str">
        <f t="shared" si="989"/>
        <v>Sano</v>
      </c>
    </row>
    <row r="1863" spans="1:70" x14ac:dyDescent="0.25">
      <c r="A1863" t="s">
        <v>1863</v>
      </c>
      <c r="B1863">
        <v>51</v>
      </c>
      <c r="C1863" t="str">
        <f t="shared" si="960"/>
        <v>Adulto</v>
      </c>
      <c r="D1863" t="s">
        <v>6</v>
      </c>
      <c r="E1863">
        <v>19.5</v>
      </c>
      <c r="F1863" t="str">
        <f t="shared" si="961"/>
        <v>Peso Normal</v>
      </c>
      <c r="G1863">
        <v>0</v>
      </c>
      <c r="H1863" t="str">
        <f t="shared" si="962"/>
        <v>No tiene herencia</v>
      </c>
      <c r="I1863">
        <v>109</v>
      </c>
      <c r="J1863">
        <v>79</v>
      </c>
      <c r="K1863">
        <v>80</v>
      </c>
      <c r="L1863" t="str">
        <f t="shared" si="963"/>
        <v>Normal</v>
      </c>
      <c r="M1863">
        <v>61</v>
      </c>
      <c r="N1863" t="str">
        <f t="shared" si="964"/>
        <v>Normal</v>
      </c>
      <c r="O1863">
        <v>2</v>
      </c>
      <c r="P1863" t="str">
        <f t="shared" si="965"/>
        <v>Ligera limitaciones</v>
      </c>
      <c r="Q1863">
        <v>0</v>
      </c>
      <c r="R1863" t="str">
        <f t="shared" si="966"/>
        <v>No tiene cetoacidosis</v>
      </c>
      <c r="S1863">
        <v>0</v>
      </c>
      <c r="T1863" t="str">
        <f t="shared" si="967"/>
        <v>No tiene Insuficiencia</v>
      </c>
      <c r="U1863">
        <v>0</v>
      </c>
      <c r="V1863" t="str">
        <f t="shared" si="968"/>
        <v>Normotenso</v>
      </c>
      <c r="W1863">
        <v>1.1000000000000001</v>
      </c>
      <c r="X1863" t="str">
        <f t="shared" si="957"/>
        <v>Alto</v>
      </c>
      <c r="Y1863">
        <v>17</v>
      </c>
      <c r="Z1863" t="str">
        <f t="shared" si="958"/>
        <v>Normal</v>
      </c>
      <c r="AA1863">
        <v>78</v>
      </c>
      <c r="AB1863" t="str">
        <f t="shared" si="969"/>
        <v>Funcion disminuida</v>
      </c>
      <c r="AC1863">
        <v>26</v>
      </c>
      <c r="AD1863" t="str">
        <f t="shared" si="970"/>
        <v>Normal</v>
      </c>
      <c r="AE1863">
        <v>20</v>
      </c>
      <c r="AF1863" t="str">
        <f t="shared" si="971"/>
        <v>Normal</v>
      </c>
      <c r="AG1863">
        <v>1531</v>
      </c>
      <c r="AH1863" t="str">
        <f t="shared" si="972"/>
        <v>Poliuria</v>
      </c>
      <c r="AI1863">
        <v>0</v>
      </c>
      <c r="AJ1863" t="str">
        <f t="shared" si="973"/>
        <v>No Diabetico</v>
      </c>
      <c r="AK1863">
        <v>83</v>
      </c>
      <c r="AL1863" t="str">
        <f t="shared" si="974"/>
        <v>Normal</v>
      </c>
      <c r="AM1863">
        <v>5.8</v>
      </c>
      <c r="AN1863" t="str">
        <f t="shared" si="975"/>
        <v>Prediabetes</v>
      </c>
      <c r="AO1863">
        <v>200</v>
      </c>
      <c r="AP1863" t="str">
        <f t="shared" si="976"/>
        <v>Alto</v>
      </c>
      <c r="AQ1863">
        <v>105</v>
      </c>
      <c r="AR1863" t="str">
        <f t="shared" si="977"/>
        <v>Casi normal</v>
      </c>
      <c r="AS1863">
        <v>58</v>
      </c>
      <c r="AT1863" t="str">
        <f t="shared" si="978"/>
        <v>Bajo</v>
      </c>
      <c r="AU1863">
        <v>144</v>
      </c>
      <c r="AV1863" t="str">
        <f t="shared" si="979"/>
        <v>Normal</v>
      </c>
      <c r="AW1863">
        <v>144</v>
      </c>
      <c r="AX1863" t="str">
        <f t="shared" si="980"/>
        <v>Normal</v>
      </c>
      <c r="AY1863">
        <v>3.7</v>
      </c>
      <c r="AZ1863" t="str">
        <f t="shared" si="981"/>
        <v>Normal</v>
      </c>
      <c r="BA1863">
        <v>12.9</v>
      </c>
      <c r="BB1863" t="str">
        <f t="shared" si="959"/>
        <v>Normal</v>
      </c>
      <c r="BC1863">
        <v>9.3000000000000007</v>
      </c>
      <c r="BD1863" t="str">
        <f t="shared" si="982"/>
        <v>Normal</v>
      </c>
      <c r="BE1863">
        <v>4.3</v>
      </c>
      <c r="BF1863" t="str">
        <f t="shared" si="983"/>
        <v>Normal</v>
      </c>
      <c r="BG1863">
        <v>1</v>
      </c>
      <c r="BH1863" t="str">
        <f t="shared" si="984"/>
        <v>Toma ECA</v>
      </c>
      <c r="BI1863">
        <v>1</v>
      </c>
      <c r="BJ1863" t="str">
        <f t="shared" si="985"/>
        <v>Toma ARB</v>
      </c>
      <c r="BK1863">
        <v>1</v>
      </c>
      <c r="BL1863" t="str">
        <f t="shared" si="986"/>
        <v>Toma diureticos</v>
      </c>
      <c r="BM1863">
        <v>1</v>
      </c>
      <c r="BN1863" t="str">
        <f t="shared" si="987"/>
        <v>Toma estatinas</v>
      </c>
      <c r="BO1863">
        <v>0</v>
      </c>
      <c r="BP1863" t="str">
        <f t="shared" si="988"/>
        <v>Sano</v>
      </c>
      <c r="BQ1863">
        <v>1</v>
      </c>
      <c r="BR1863" t="str">
        <f t="shared" si="989"/>
        <v>Enfermedad cardiovascular</v>
      </c>
    </row>
    <row r="1864" spans="1:70" x14ac:dyDescent="0.25">
      <c r="A1864" t="s">
        <v>1864</v>
      </c>
      <c r="B1864">
        <v>76</v>
      </c>
      <c r="C1864" t="str">
        <f t="shared" si="960"/>
        <v>Adulto Mayor</v>
      </c>
      <c r="D1864" t="s">
        <v>6</v>
      </c>
      <c r="E1864">
        <v>30.6</v>
      </c>
      <c r="F1864" t="str">
        <f t="shared" si="961"/>
        <v>Obesidad I</v>
      </c>
      <c r="G1864">
        <v>0</v>
      </c>
      <c r="H1864" t="str">
        <f t="shared" si="962"/>
        <v>No tiene herencia</v>
      </c>
      <c r="I1864">
        <v>163</v>
      </c>
      <c r="J1864">
        <v>108</v>
      </c>
      <c r="K1864">
        <v>100</v>
      </c>
      <c r="L1864" t="str">
        <f t="shared" si="963"/>
        <v>Normal</v>
      </c>
      <c r="M1864">
        <v>44</v>
      </c>
      <c r="N1864" t="str">
        <f t="shared" si="964"/>
        <v>Intermedia</v>
      </c>
      <c r="O1864">
        <v>3</v>
      </c>
      <c r="P1864" t="str">
        <f t="shared" si="965"/>
        <v>Limitacion marcada</v>
      </c>
      <c r="Q1864">
        <v>0</v>
      </c>
      <c r="R1864" t="str">
        <f t="shared" si="966"/>
        <v>No tiene cetoacidosis</v>
      </c>
      <c r="S1864">
        <v>1</v>
      </c>
      <c r="T1864" t="str">
        <f t="shared" si="967"/>
        <v>Tiene Insuficiencia</v>
      </c>
      <c r="U1864">
        <v>1</v>
      </c>
      <c r="V1864" t="str">
        <f t="shared" si="968"/>
        <v>Hipertenso</v>
      </c>
      <c r="W1864">
        <v>3.5</v>
      </c>
      <c r="X1864" t="str">
        <f t="shared" si="957"/>
        <v>Alto</v>
      </c>
      <c r="Y1864">
        <v>105</v>
      </c>
      <c r="Z1864" t="str">
        <f t="shared" si="958"/>
        <v>Riesgo</v>
      </c>
      <c r="AA1864">
        <v>58</v>
      </c>
      <c r="AB1864" t="str">
        <f t="shared" si="969"/>
        <v>Funcion disminuida moderada</v>
      </c>
      <c r="AC1864">
        <v>1602</v>
      </c>
      <c r="AD1864" t="str">
        <f t="shared" si="970"/>
        <v>Proteinuria</v>
      </c>
      <c r="AE1864">
        <v>1441</v>
      </c>
      <c r="AF1864" t="str">
        <f t="shared" si="971"/>
        <v>Macroalbuminuria</v>
      </c>
      <c r="AG1864">
        <v>887</v>
      </c>
      <c r="AH1864" t="str">
        <f t="shared" si="972"/>
        <v>Poliuria</v>
      </c>
      <c r="AI1864">
        <v>1</v>
      </c>
      <c r="AJ1864" t="str">
        <f t="shared" si="973"/>
        <v>Diabetico</v>
      </c>
      <c r="AK1864">
        <v>212</v>
      </c>
      <c r="AL1864" t="str">
        <f t="shared" si="974"/>
        <v>Diabetes</v>
      </c>
      <c r="AM1864">
        <v>7.4</v>
      </c>
      <c r="AN1864" t="str">
        <f t="shared" si="975"/>
        <v>Diabetes</v>
      </c>
      <c r="AO1864">
        <v>227</v>
      </c>
      <c r="AP1864" t="str">
        <f t="shared" si="976"/>
        <v>Alto</v>
      </c>
      <c r="AQ1864">
        <v>137</v>
      </c>
      <c r="AR1864" t="str">
        <f t="shared" si="977"/>
        <v>Limite alto</v>
      </c>
      <c r="AS1864">
        <v>44</v>
      </c>
      <c r="AT1864" t="str">
        <f t="shared" si="978"/>
        <v>Bajo</v>
      </c>
      <c r="AU1864">
        <v>431</v>
      </c>
      <c r="AV1864" t="str">
        <f t="shared" si="979"/>
        <v>Alto</v>
      </c>
      <c r="AW1864">
        <v>131</v>
      </c>
      <c r="AX1864" t="str">
        <f t="shared" si="980"/>
        <v>Bajo</v>
      </c>
      <c r="AY1864">
        <v>6.3</v>
      </c>
      <c r="AZ1864" t="str">
        <f t="shared" si="981"/>
        <v>Alto</v>
      </c>
      <c r="BA1864">
        <v>9.5</v>
      </c>
      <c r="BB1864" t="str">
        <f t="shared" si="959"/>
        <v>Baja</v>
      </c>
      <c r="BC1864">
        <v>8</v>
      </c>
      <c r="BD1864" t="str">
        <f t="shared" si="982"/>
        <v>Bajo</v>
      </c>
      <c r="BE1864">
        <v>5.6</v>
      </c>
      <c r="BF1864" t="str">
        <f t="shared" si="983"/>
        <v>Alto</v>
      </c>
      <c r="BG1864">
        <v>1</v>
      </c>
      <c r="BH1864" t="str">
        <f t="shared" si="984"/>
        <v>Toma ECA</v>
      </c>
      <c r="BI1864">
        <v>1</v>
      </c>
      <c r="BJ1864" t="str">
        <f t="shared" si="985"/>
        <v>Toma ARB</v>
      </c>
      <c r="BK1864">
        <v>1</v>
      </c>
      <c r="BL1864" t="str">
        <f t="shared" si="986"/>
        <v>Toma diureticos</v>
      </c>
      <c r="BM1864">
        <v>1</v>
      </c>
      <c r="BN1864" t="str">
        <f t="shared" si="987"/>
        <v>Toma estatinas</v>
      </c>
      <c r="BO1864">
        <v>1</v>
      </c>
      <c r="BP1864" t="str">
        <f t="shared" si="988"/>
        <v>Enfermedad renal</v>
      </c>
      <c r="BQ1864">
        <v>0</v>
      </c>
      <c r="BR1864" t="str">
        <f t="shared" si="989"/>
        <v>Sano</v>
      </c>
    </row>
    <row r="1865" spans="1:70" x14ac:dyDescent="0.25">
      <c r="A1865" t="s">
        <v>1865</v>
      </c>
      <c r="B1865">
        <v>70</v>
      </c>
      <c r="C1865" t="str">
        <f t="shared" si="960"/>
        <v>Adulto Mayor</v>
      </c>
      <c r="D1865" t="s">
        <v>6</v>
      </c>
      <c r="E1865">
        <v>24.6</v>
      </c>
      <c r="F1865" t="str">
        <f t="shared" si="961"/>
        <v>Peso Normal</v>
      </c>
      <c r="G1865">
        <v>0</v>
      </c>
      <c r="H1865" t="str">
        <f t="shared" si="962"/>
        <v>No tiene herencia</v>
      </c>
      <c r="I1865">
        <v>109</v>
      </c>
      <c r="J1865">
        <v>74</v>
      </c>
      <c r="K1865">
        <v>72</v>
      </c>
      <c r="L1865" t="str">
        <f t="shared" si="963"/>
        <v>Normal</v>
      </c>
      <c r="M1865">
        <v>54</v>
      </c>
      <c r="N1865" t="str">
        <f t="shared" si="964"/>
        <v>Normal</v>
      </c>
      <c r="O1865">
        <v>1</v>
      </c>
      <c r="P1865" t="str">
        <f t="shared" si="965"/>
        <v>Sin limitaciones</v>
      </c>
      <c r="Q1865">
        <v>0</v>
      </c>
      <c r="R1865" t="str">
        <f t="shared" si="966"/>
        <v>No tiene cetoacidosis</v>
      </c>
      <c r="S1865">
        <v>0</v>
      </c>
      <c r="T1865" t="str">
        <f t="shared" si="967"/>
        <v>No tiene Insuficiencia</v>
      </c>
      <c r="U1865">
        <v>1</v>
      </c>
      <c r="V1865" t="str">
        <f t="shared" si="968"/>
        <v>Hipertenso</v>
      </c>
      <c r="W1865">
        <v>0.6</v>
      </c>
      <c r="X1865" t="str">
        <f t="shared" si="957"/>
        <v>Normal</v>
      </c>
      <c r="Y1865">
        <v>20</v>
      </c>
      <c r="Z1865" t="str">
        <f t="shared" si="958"/>
        <v>Normal</v>
      </c>
      <c r="AA1865">
        <v>102</v>
      </c>
      <c r="AB1865" t="str">
        <f t="shared" si="969"/>
        <v>Normal</v>
      </c>
      <c r="AC1865">
        <v>8</v>
      </c>
      <c r="AD1865" t="str">
        <f t="shared" si="970"/>
        <v>Normal</v>
      </c>
      <c r="AE1865">
        <v>6</v>
      </c>
      <c r="AF1865" t="str">
        <f t="shared" si="971"/>
        <v>Normal</v>
      </c>
      <c r="AG1865">
        <v>1645</v>
      </c>
      <c r="AH1865" t="str">
        <f t="shared" si="972"/>
        <v>Poliuria</v>
      </c>
      <c r="AI1865">
        <v>0</v>
      </c>
      <c r="AJ1865" t="str">
        <f t="shared" si="973"/>
        <v>No Diabetico</v>
      </c>
      <c r="AK1865">
        <v>109</v>
      </c>
      <c r="AL1865" t="str">
        <f t="shared" si="974"/>
        <v>Prediabetes</v>
      </c>
      <c r="AM1865">
        <v>5.3</v>
      </c>
      <c r="AN1865" t="str">
        <f t="shared" si="975"/>
        <v>Normal</v>
      </c>
      <c r="AO1865">
        <v>186</v>
      </c>
      <c r="AP1865" t="str">
        <f t="shared" si="976"/>
        <v>Normal</v>
      </c>
      <c r="AQ1865">
        <v>86</v>
      </c>
      <c r="AR1865" t="str">
        <f t="shared" si="977"/>
        <v>Normal</v>
      </c>
      <c r="AS1865">
        <v>57</v>
      </c>
      <c r="AT1865" t="str">
        <f t="shared" si="978"/>
        <v>Bajo</v>
      </c>
      <c r="AU1865">
        <v>97</v>
      </c>
      <c r="AV1865" t="str">
        <f t="shared" si="979"/>
        <v>Normal</v>
      </c>
      <c r="AW1865">
        <v>142</v>
      </c>
      <c r="AX1865" t="str">
        <f t="shared" si="980"/>
        <v>Normal</v>
      </c>
      <c r="AY1865">
        <v>4.5</v>
      </c>
      <c r="AZ1865" t="str">
        <f t="shared" si="981"/>
        <v>Normal</v>
      </c>
      <c r="BA1865">
        <v>15.8</v>
      </c>
      <c r="BB1865" t="str">
        <f t="shared" si="959"/>
        <v>Alta</v>
      </c>
      <c r="BC1865">
        <v>10.5</v>
      </c>
      <c r="BD1865" t="str">
        <f t="shared" si="982"/>
        <v>Normal</v>
      </c>
      <c r="BE1865">
        <v>4.5</v>
      </c>
      <c r="BF1865" t="str">
        <f t="shared" si="983"/>
        <v>Normal</v>
      </c>
      <c r="BG1865">
        <v>1</v>
      </c>
      <c r="BH1865" t="str">
        <f t="shared" si="984"/>
        <v>Toma ECA</v>
      </c>
      <c r="BI1865">
        <v>1</v>
      </c>
      <c r="BJ1865" t="str">
        <f t="shared" si="985"/>
        <v>Toma ARB</v>
      </c>
      <c r="BK1865">
        <v>0</v>
      </c>
      <c r="BL1865" t="str">
        <f t="shared" si="986"/>
        <v>No toma diureticos</v>
      </c>
      <c r="BM1865">
        <v>1</v>
      </c>
      <c r="BN1865" t="str">
        <f t="shared" si="987"/>
        <v>Toma estatinas</v>
      </c>
      <c r="BO1865">
        <v>0</v>
      </c>
      <c r="BP1865" t="str">
        <f t="shared" si="988"/>
        <v>Sano</v>
      </c>
      <c r="BQ1865">
        <v>0</v>
      </c>
      <c r="BR1865" t="str">
        <f t="shared" si="989"/>
        <v>Sano</v>
      </c>
    </row>
    <row r="1866" spans="1:70" x14ac:dyDescent="0.25">
      <c r="A1866" t="s">
        <v>1866</v>
      </c>
      <c r="B1866">
        <v>37</v>
      </c>
      <c r="C1866" t="str">
        <f t="shared" si="960"/>
        <v>Adulto</v>
      </c>
      <c r="D1866" t="s">
        <v>1</v>
      </c>
      <c r="E1866">
        <v>27.6</v>
      </c>
      <c r="F1866" t="str">
        <f t="shared" si="961"/>
        <v>Sobrepeso</v>
      </c>
      <c r="G1866">
        <v>1</v>
      </c>
      <c r="H1866" t="str">
        <f t="shared" si="962"/>
        <v>Tiene herencia</v>
      </c>
      <c r="I1866">
        <v>126</v>
      </c>
      <c r="J1866">
        <v>77</v>
      </c>
      <c r="K1866">
        <v>85</v>
      </c>
      <c r="L1866" t="str">
        <f t="shared" si="963"/>
        <v>Normal</v>
      </c>
      <c r="M1866">
        <v>59</v>
      </c>
      <c r="N1866" t="str">
        <f t="shared" si="964"/>
        <v>Normal</v>
      </c>
      <c r="O1866">
        <v>1</v>
      </c>
      <c r="P1866" t="str">
        <f t="shared" si="965"/>
        <v>Sin limitaciones</v>
      </c>
      <c r="Q1866">
        <v>0</v>
      </c>
      <c r="R1866" t="str">
        <f t="shared" si="966"/>
        <v>No tiene cetoacidosis</v>
      </c>
      <c r="S1866">
        <v>0</v>
      </c>
      <c r="T1866" t="str">
        <f t="shared" si="967"/>
        <v>No tiene Insuficiencia</v>
      </c>
      <c r="U1866">
        <v>0</v>
      </c>
      <c r="V1866" t="str">
        <f t="shared" si="968"/>
        <v>Normotenso</v>
      </c>
      <c r="W1866">
        <v>0.7</v>
      </c>
      <c r="X1866" t="str">
        <f t="shared" si="957"/>
        <v>Normal</v>
      </c>
      <c r="Y1866">
        <v>39</v>
      </c>
      <c r="Z1866" t="str">
        <f t="shared" si="958"/>
        <v>Normal</v>
      </c>
      <c r="AA1866">
        <v>85</v>
      </c>
      <c r="AB1866" t="str">
        <f t="shared" si="969"/>
        <v>Funcion disminuida</v>
      </c>
      <c r="AC1866">
        <v>16</v>
      </c>
      <c r="AD1866" t="str">
        <f t="shared" si="970"/>
        <v>Normal</v>
      </c>
      <c r="AE1866">
        <v>12</v>
      </c>
      <c r="AF1866" t="str">
        <f t="shared" si="971"/>
        <v>Normal</v>
      </c>
      <c r="AG1866">
        <v>1601</v>
      </c>
      <c r="AH1866" t="str">
        <f t="shared" si="972"/>
        <v>Poliuria</v>
      </c>
      <c r="AI1866">
        <v>0</v>
      </c>
      <c r="AJ1866" t="str">
        <f t="shared" si="973"/>
        <v>No Diabetico</v>
      </c>
      <c r="AK1866">
        <v>91</v>
      </c>
      <c r="AL1866" t="str">
        <f t="shared" si="974"/>
        <v>Normal</v>
      </c>
      <c r="AM1866">
        <v>5.6</v>
      </c>
      <c r="AN1866" t="str">
        <f t="shared" si="975"/>
        <v>Normal</v>
      </c>
      <c r="AO1866">
        <v>163</v>
      </c>
      <c r="AP1866" t="str">
        <f t="shared" si="976"/>
        <v>Normal</v>
      </c>
      <c r="AQ1866">
        <v>102</v>
      </c>
      <c r="AR1866" t="str">
        <f t="shared" si="977"/>
        <v>Casi normal</v>
      </c>
      <c r="AS1866">
        <v>41</v>
      </c>
      <c r="AT1866" t="str">
        <f t="shared" si="978"/>
        <v>Bajo</v>
      </c>
      <c r="AU1866">
        <v>82</v>
      </c>
      <c r="AV1866" t="str">
        <f t="shared" si="979"/>
        <v>Normal</v>
      </c>
      <c r="AW1866">
        <v>140</v>
      </c>
      <c r="AX1866" t="str">
        <f t="shared" si="980"/>
        <v>Normal</v>
      </c>
      <c r="AY1866">
        <v>3.7</v>
      </c>
      <c r="AZ1866" t="str">
        <f t="shared" si="981"/>
        <v>Normal</v>
      </c>
      <c r="BA1866">
        <v>15.3</v>
      </c>
      <c r="BB1866" t="str">
        <f t="shared" si="959"/>
        <v>Normal</v>
      </c>
      <c r="BC1866">
        <v>9.8000000000000007</v>
      </c>
      <c r="BD1866" t="str">
        <f t="shared" si="982"/>
        <v>Normal</v>
      </c>
      <c r="BE1866">
        <v>4.0999999999999996</v>
      </c>
      <c r="BF1866" t="str">
        <f t="shared" si="983"/>
        <v>Normal</v>
      </c>
      <c r="BG1866">
        <v>0</v>
      </c>
      <c r="BH1866" t="str">
        <f t="shared" si="984"/>
        <v>No Toma ECA</v>
      </c>
      <c r="BI1866">
        <v>0</v>
      </c>
      <c r="BJ1866" t="str">
        <f t="shared" si="985"/>
        <v>No toma ARB</v>
      </c>
      <c r="BK1866">
        <v>1</v>
      </c>
      <c r="BL1866" t="str">
        <f t="shared" si="986"/>
        <v>Toma diureticos</v>
      </c>
      <c r="BM1866">
        <v>0</v>
      </c>
      <c r="BN1866" t="str">
        <f t="shared" si="987"/>
        <v>No toma estatinas</v>
      </c>
      <c r="BO1866">
        <v>0</v>
      </c>
      <c r="BP1866" t="str">
        <f t="shared" si="988"/>
        <v>Sano</v>
      </c>
      <c r="BQ1866">
        <v>0</v>
      </c>
      <c r="BR1866" t="str">
        <f t="shared" si="989"/>
        <v>Sano</v>
      </c>
    </row>
    <row r="1867" spans="1:70" x14ac:dyDescent="0.25">
      <c r="A1867" t="s">
        <v>1867</v>
      </c>
      <c r="B1867">
        <v>55</v>
      </c>
      <c r="C1867" t="str">
        <f t="shared" si="960"/>
        <v>Adulto</v>
      </c>
      <c r="D1867" t="s">
        <v>1</v>
      </c>
      <c r="E1867">
        <v>28.1</v>
      </c>
      <c r="F1867" t="str">
        <f t="shared" si="961"/>
        <v>Sobrepeso</v>
      </c>
      <c r="G1867">
        <v>0</v>
      </c>
      <c r="H1867" t="str">
        <f t="shared" si="962"/>
        <v>No tiene herencia</v>
      </c>
      <c r="I1867">
        <v>114</v>
      </c>
      <c r="J1867">
        <v>84</v>
      </c>
      <c r="K1867">
        <v>78</v>
      </c>
      <c r="L1867" t="str">
        <f t="shared" si="963"/>
        <v>Normal</v>
      </c>
      <c r="M1867">
        <v>56</v>
      </c>
      <c r="N1867" t="str">
        <f t="shared" si="964"/>
        <v>Normal</v>
      </c>
      <c r="O1867">
        <v>2</v>
      </c>
      <c r="P1867" t="str">
        <f t="shared" si="965"/>
        <v>Ligera limitaciones</v>
      </c>
      <c r="Q1867">
        <v>0</v>
      </c>
      <c r="R1867" t="str">
        <f t="shared" si="966"/>
        <v>No tiene cetoacidosis</v>
      </c>
      <c r="S1867">
        <v>0</v>
      </c>
      <c r="T1867" t="str">
        <f t="shared" si="967"/>
        <v>No tiene Insuficiencia</v>
      </c>
      <c r="U1867">
        <v>1</v>
      </c>
      <c r="V1867" t="str">
        <f t="shared" si="968"/>
        <v>Hipertenso</v>
      </c>
      <c r="W1867">
        <v>0.9</v>
      </c>
      <c r="X1867" t="str">
        <f t="shared" si="957"/>
        <v>Normal</v>
      </c>
      <c r="Y1867">
        <v>21</v>
      </c>
      <c r="Z1867" t="str">
        <f t="shared" si="958"/>
        <v>Normal</v>
      </c>
      <c r="AA1867">
        <v>96</v>
      </c>
      <c r="AB1867" t="str">
        <f t="shared" si="969"/>
        <v>Normal</v>
      </c>
      <c r="AC1867">
        <v>22</v>
      </c>
      <c r="AD1867" t="str">
        <f t="shared" si="970"/>
        <v>Normal</v>
      </c>
      <c r="AE1867">
        <v>15</v>
      </c>
      <c r="AF1867" t="str">
        <f t="shared" si="971"/>
        <v>Normal</v>
      </c>
      <c r="AG1867">
        <v>1967</v>
      </c>
      <c r="AH1867" t="str">
        <f t="shared" si="972"/>
        <v>Poliuria</v>
      </c>
      <c r="AI1867">
        <v>0</v>
      </c>
      <c r="AJ1867" t="str">
        <f t="shared" si="973"/>
        <v>No Diabetico</v>
      </c>
      <c r="AK1867">
        <v>116</v>
      </c>
      <c r="AL1867" t="str">
        <f t="shared" si="974"/>
        <v>Prediabetes</v>
      </c>
      <c r="AM1867">
        <v>5.0999999999999996</v>
      </c>
      <c r="AN1867" t="str">
        <f t="shared" si="975"/>
        <v>Normal</v>
      </c>
      <c r="AO1867">
        <v>158</v>
      </c>
      <c r="AP1867" t="str">
        <f t="shared" si="976"/>
        <v>Normal</v>
      </c>
      <c r="AQ1867">
        <v>92</v>
      </c>
      <c r="AR1867" t="str">
        <f t="shared" si="977"/>
        <v>Normal</v>
      </c>
      <c r="AS1867">
        <v>42</v>
      </c>
      <c r="AT1867" t="str">
        <f t="shared" si="978"/>
        <v>Bajo</v>
      </c>
      <c r="AU1867">
        <v>146</v>
      </c>
      <c r="AV1867" t="str">
        <f t="shared" si="979"/>
        <v>Normal</v>
      </c>
      <c r="AW1867">
        <v>141</v>
      </c>
      <c r="AX1867" t="str">
        <f t="shared" si="980"/>
        <v>Normal</v>
      </c>
      <c r="AY1867">
        <v>4.5</v>
      </c>
      <c r="AZ1867" t="str">
        <f t="shared" si="981"/>
        <v>Normal</v>
      </c>
      <c r="BA1867">
        <v>14</v>
      </c>
      <c r="BB1867" t="str">
        <f t="shared" si="959"/>
        <v>Normal</v>
      </c>
      <c r="BC1867">
        <v>10.1</v>
      </c>
      <c r="BD1867" t="str">
        <f t="shared" si="982"/>
        <v>Normal</v>
      </c>
      <c r="BE1867">
        <v>2.6</v>
      </c>
      <c r="BF1867" t="str">
        <f t="shared" si="983"/>
        <v>Normal</v>
      </c>
      <c r="BG1867">
        <v>1</v>
      </c>
      <c r="BH1867" t="str">
        <f t="shared" si="984"/>
        <v>Toma ECA</v>
      </c>
      <c r="BI1867">
        <v>0</v>
      </c>
      <c r="BJ1867" t="str">
        <f t="shared" si="985"/>
        <v>No toma ARB</v>
      </c>
      <c r="BK1867">
        <v>0</v>
      </c>
      <c r="BL1867" t="str">
        <f t="shared" si="986"/>
        <v>No toma diureticos</v>
      </c>
      <c r="BM1867">
        <v>0</v>
      </c>
      <c r="BN1867" t="str">
        <f t="shared" si="987"/>
        <v>No toma estatinas</v>
      </c>
      <c r="BO1867">
        <v>0</v>
      </c>
      <c r="BP1867" t="str">
        <f t="shared" si="988"/>
        <v>Sano</v>
      </c>
      <c r="BQ1867">
        <v>0</v>
      </c>
      <c r="BR1867" t="str">
        <f t="shared" si="989"/>
        <v>Sano</v>
      </c>
    </row>
    <row r="1868" spans="1:70" x14ac:dyDescent="0.25">
      <c r="A1868" t="s">
        <v>1868</v>
      </c>
      <c r="B1868">
        <v>71</v>
      </c>
      <c r="C1868" t="str">
        <f t="shared" si="960"/>
        <v>Adulto Mayor</v>
      </c>
      <c r="D1868" t="s">
        <v>1</v>
      </c>
      <c r="E1868">
        <v>39.1</v>
      </c>
      <c r="F1868" t="str">
        <f t="shared" si="961"/>
        <v>Obesidad II</v>
      </c>
      <c r="G1868">
        <v>1</v>
      </c>
      <c r="H1868" t="str">
        <f t="shared" si="962"/>
        <v>Tiene herencia</v>
      </c>
      <c r="I1868">
        <v>150</v>
      </c>
      <c r="J1868">
        <v>110</v>
      </c>
      <c r="K1868">
        <v>76</v>
      </c>
      <c r="L1868" t="str">
        <f t="shared" si="963"/>
        <v>Normal</v>
      </c>
      <c r="M1868">
        <v>47</v>
      </c>
      <c r="N1868" t="str">
        <f t="shared" si="964"/>
        <v>Intermedia</v>
      </c>
      <c r="O1868">
        <v>2</v>
      </c>
      <c r="P1868" t="str">
        <f t="shared" si="965"/>
        <v>Ligera limitaciones</v>
      </c>
      <c r="Q1868">
        <v>1</v>
      </c>
      <c r="R1868" t="str">
        <f t="shared" si="966"/>
        <v>Tiene cetoacidosis</v>
      </c>
      <c r="S1868">
        <v>0</v>
      </c>
      <c r="T1868" t="str">
        <f t="shared" si="967"/>
        <v>No tiene Insuficiencia</v>
      </c>
      <c r="U1868">
        <v>1</v>
      </c>
      <c r="V1868" t="str">
        <f t="shared" si="968"/>
        <v>Hipertenso</v>
      </c>
      <c r="W1868">
        <v>3.3</v>
      </c>
      <c r="X1868" t="str">
        <f t="shared" si="957"/>
        <v>Alto</v>
      </c>
      <c r="Y1868">
        <v>50</v>
      </c>
      <c r="Z1868" t="str">
        <f t="shared" si="958"/>
        <v>Normal</v>
      </c>
      <c r="AA1868">
        <v>45</v>
      </c>
      <c r="AB1868" t="str">
        <f t="shared" si="969"/>
        <v>Funcion disminuida moderada</v>
      </c>
      <c r="AC1868">
        <v>1335</v>
      </c>
      <c r="AD1868" t="str">
        <f t="shared" si="970"/>
        <v>Proteinuria</v>
      </c>
      <c r="AE1868">
        <v>1068</v>
      </c>
      <c r="AF1868" t="str">
        <f t="shared" si="971"/>
        <v>Macroalbuminuria</v>
      </c>
      <c r="AG1868">
        <v>549</v>
      </c>
      <c r="AH1868" t="str">
        <f t="shared" si="972"/>
        <v>Poliuria</v>
      </c>
      <c r="AI1868">
        <v>1</v>
      </c>
      <c r="AJ1868" t="str">
        <f t="shared" si="973"/>
        <v>Diabetico</v>
      </c>
      <c r="AK1868">
        <v>183</v>
      </c>
      <c r="AL1868" t="str">
        <f t="shared" si="974"/>
        <v>Diabetes</v>
      </c>
      <c r="AM1868">
        <v>8.6</v>
      </c>
      <c r="AN1868" t="str">
        <f t="shared" si="975"/>
        <v>Diabetes</v>
      </c>
      <c r="AO1868">
        <v>236</v>
      </c>
      <c r="AP1868" t="str">
        <f t="shared" si="976"/>
        <v>Alto</v>
      </c>
      <c r="AQ1868">
        <v>137</v>
      </c>
      <c r="AR1868" t="str">
        <f t="shared" si="977"/>
        <v>Limite alto</v>
      </c>
      <c r="AS1868">
        <v>29</v>
      </c>
      <c r="AT1868" t="str">
        <f t="shared" si="978"/>
        <v>Bajo</v>
      </c>
      <c r="AU1868">
        <v>299</v>
      </c>
      <c r="AV1868" t="str">
        <f t="shared" si="979"/>
        <v>Alto</v>
      </c>
      <c r="AW1868">
        <v>132</v>
      </c>
      <c r="AX1868" t="str">
        <f t="shared" si="980"/>
        <v>Bajo</v>
      </c>
      <c r="AY1868">
        <v>5.6</v>
      </c>
      <c r="AZ1868" t="str">
        <f t="shared" si="981"/>
        <v>Alto</v>
      </c>
      <c r="BA1868">
        <v>9.6999999999999993</v>
      </c>
      <c r="BB1868" t="str">
        <f t="shared" si="959"/>
        <v>Baja</v>
      </c>
      <c r="BC1868">
        <v>7.6</v>
      </c>
      <c r="BD1868" t="str">
        <f t="shared" si="982"/>
        <v>Bajo</v>
      </c>
      <c r="BE1868">
        <v>4.9000000000000004</v>
      </c>
      <c r="BF1868" t="str">
        <f t="shared" si="983"/>
        <v>Alto</v>
      </c>
      <c r="BG1868">
        <v>1</v>
      </c>
      <c r="BH1868" t="str">
        <f t="shared" si="984"/>
        <v>Toma ECA</v>
      </c>
      <c r="BI1868">
        <v>1</v>
      </c>
      <c r="BJ1868" t="str">
        <f t="shared" si="985"/>
        <v>Toma ARB</v>
      </c>
      <c r="BK1868">
        <v>1</v>
      </c>
      <c r="BL1868" t="str">
        <f t="shared" si="986"/>
        <v>Toma diureticos</v>
      </c>
      <c r="BM1868">
        <v>1</v>
      </c>
      <c r="BN1868" t="str">
        <f t="shared" si="987"/>
        <v>Toma estatinas</v>
      </c>
      <c r="BO1868">
        <v>1</v>
      </c>
      <c r="BP1868" t="str">
        <f t="shared" si="988"/>
        <v>Enfermedad renal</v>
      </c>
      <c r="BQ1868">
        <v>1</v>
      </c>
      <c r="BR1868" t="str">
        <f t="shared" si="989"/>
        <v>Enfermedad cardiovascular</v>
      </c>
    </row>
    <row r="1869" spans="1:70" x14ac:dyDescent="0.25">
      <c r="A1869" t="s">
        <v>1869</v>
      </c>
      <c r="B1869">
        <v>34</v>
      </c>
      <c r="C1869" t="str">
        <f t="shared" si="960"/>
        <v>Adulto</v>
      </c>
      <c r="D1869" t="s">
        <v>1</v>
      </c>
      <c r="E1869">
        <v>28.4</v>
      </c>
      <c r="F1869" t="str">
        <f t="shared" si="961"/>
        <v>Sobrepeso</v>
      </c>
      <c r="G1869">
        <v>0</v>
      </c>
      <c r="H1869" t="str">
        <f t="shared" si="962"/>
        <v>No tiene herencia</v>
      </c>
      <c r="I1869">
        <v>125</v>
      </c>
      <c r="J1869">
        <v>83</v>
      </c>
      <c r="K1869">
        <v>80</v>
      </c>
      <c r="L1869" t="str">
        <f t="shared" si="963"/>
        <v>Normal</v>
      </c>
      <c r="M1869">
        <v>68</v>
      </c>
      <c r="N1869" t="str">
        <f t="shared" si="964"/>
        <v>Normal</v>
      </c>
      <c r="O1869">
        <v>2</v>
      </c>
      <c r="P1869" t="str">
        <f t="shared" si="965"/>
        <v>Ligera limitaciones</v>
      </c>
      <c r="Q1869">
        <v>0</v>
      </c>
      <c r="R1869" t="str">
        <f t="shared" si="966"/>
        <v>No tiene cetoacidosis</v>
      </c>
      <c r="S1869">
        <v>0</v>
      </c>
      <c r="T1869" t="str">
        <f t="shared" si="967"/>
        <v>No tiene Insuficiencia</v>
      </c>
      <c r="U1869">
        <v>0</v>
      </c>
      <c r="V1869" t="str">
        <f t="shared" si="968"/>
        <v>Normotenso</v>
      </c>
      <c r="W1869">
        <v>0.7</v>
      </c>
      <c r="X1869" t="str">
        <f t="shared" si="957"/>
        <v>Normal</v>
      </c>
      <c r="Y1869">
        <v>16</v>
      </c>
      <c r="Z1869" t="str">
        <f t="shared" si="958"/>
        <v>Bajo</v>
      </c>
      <c r="AA1869">
        <v>84</v>
      </c>
      <c r="AB1869" t="str">
        <f t="shared" si="969"/>
        <v>Funcion disminuida</v>
      </c>
      <c r="AC1869">
        <v>23</v>
      </c>
      <c r="AD1869" t="str">
        <f t="shared" si="970"/>
        <v>Normal</v>
      </c>
      <c r="AE1869">
        <v>20</v>
      </c>
      <c r="AF1869" t="str">
        <f t="shared" si="971"/>
        <v>Normal</v>
      </c>
      <c r="AG1869">
        <v>2113</v>
      </c>
      <c r="AH1869" t="str">
        <f t="shared" si="972"/>
        <v>Poliuria</v>
      </c>
      <c r="AI1869">
        <v>0</v>
      </c>
      <c r="AJ1869" t="str">
        <f t="shared" si="973"/>
        <v>No Diabetico</v>
      </c>
      <c r="AK1869">
        <v>99</v>
      </c>
      <c r="AL1869" t="str">
        <f t="shared" si="974"/>
        <v>Normal</v>
      </c>
      <c r="AM1869">
        <v>5.8</v>
      </c>
      <c r="AN1869" t="str">
        <f t="shared" si="975"/>
        <v>Prediabetes</v>
      </c>
      <c r="AO1869">
        <v>189</v>
      </c>
      <c r="AP1869" t="str">
        <f t="shared" si="976"/>
        <v>Normal</v>
      </c>
      <c r="AQ1869">
        <v>85</v>
      </c>
      <c r="AR1869" t="str">
        <f t="shared" si="977"/>
        <v>Normal</v>
      </c>
      <c r="AS1869">
        <v>63</v>
      </c>
      <c r="AT1869" t="str">
        <f t="shared" si="978"/>
        <v>Normal</v>
      </c>
      <c r="AU1869">
        <v>122</v>
      </c>
      <c r="AV1869" t="str">
        <f t="shared" si="979"/>
        <v>Normal</v>
      </c>
      <c r="AW1869">
        <v>140</v>
      </c>
      <c r="AX1869" t="str">
        <f t="shared" si="980"/>
        <v>Normal</v>
      </c>
      <c r="AY1869">
        <v>4.0999999999999996</v>
      </c>
      <c r="AZ1869" t="str">
        <f t="shared" si="981"/>
        <v>Normal</v>
      </c>
      <c r="BA1869">
        <v>13.7</v>
      </c>
      <c r="BB1869" t="str">
        <f t="shared" si="959"/>
        <v>Normal</v>
      </c>
      <c r="BC1869">
        <v>8.6999999999999993</v>
      </c>
      <c r="BD1869" t="str">
        <f t="shared" si="982"/>
        <v>Normal</v>
      </c>
      <c r="BE1869">
        <v>3.3</v>
      </c>
      <c r="BF1869" t="str">
        <f t="shared" si="983"/>
        <v>Normal</v>
      </c>
      <c r="BG1869">
        <v>0</v>
      </c>
      <c r="BH1869" t="str">
        <f t="shared" si="984"/>
        <v>No Toma ECA</v>
      </c>
      <c r="BI1869">
        <v>0</v>
      </c>
      <c r="BJ1869" t="str">
        <f t="shared" si="985"/>
        <v>No toma ARB</v>
      </c>
      <c r="BK1869">
        <v>0</v>
      </c>
      <c r="BL1869" t="str">
        <f t="shared" si="986"/>
        <v>No toma diureticos</v>
      </c>
      <c r="BM1869">
        <v>0</v>
      </c>
      <c r="BN1869" t="str">
        <f t="shared" si="987"/>
        <v>No toma estatinas</v>
      </c>
      <c r="BO1869">
        <v>0</v>
      </c>
      <c r="BP1869" t="str">
        <f t="shared" si="988"/>
        <v>Sano</v>
      </c>
      <c r="BQ1869">
        <v>1</v>
      </c>
      <c r="BR1869" t="str">
        <f t="shared" si="989"/>
        <v>Enfermedad cardiovascular</v>
      </c>
    </row>
    <row r="1870" spans="1:70" x14ac:dyDescent="0.25">
      <c r="A1870" t="s">
        <v>1870</v>
      </c>
      <c r="B1870">
        <v>37</v>
      </c>
      <c r="C1870" t="str">
        <f t="shared" si="960"/>
        <v>Adulto</v>
      </c>
      <c r="D1870" t="s">
        <v>6</v>
      </c>
      <c r="E1870">
        <v>19.100000000000001</v>
      </c>
      <c r="F1870" t="str">
        <f t="shared" si="961"/>
        <v>Peso Normal</v>
      </c>
      <c r="G1870">
        <v>1</v>
      </c>
      <c r="H1870" t="str">
        <f t="shared" si="962"/>
        <v>Tiene herencia</v>
      </c>
      <c r="I1870">
        <v>120</v>
      </c>
      <c r="J1870">
        <v>68</v>
      </c>
      <c r="K1870">
        <v>71</v>
      </c>
      <c r="L1870" t="str">
        <f t="shared" si="963"/>
        <v>Normal</v>
      </c>
      <c r="M1870">
        <v>53</v>
      </c>
      <c r="N1870" t="str">
        <f t="shared" si="964"/>
        <v>Normal</v>
      </c>
      <c r="O1870">
        <v>1</v>
      </c>
      <c r="P1870" t="str">
        <f t="shared" si="965"/>
        <v>Sin limitaciones</v>
      </c>
      <c r="Q1870">
        <v>0</v>
      </c>
      <c r="R1870" t="str">
        <f t="shared" si="966"/>
        <v>No tiene cetoacidosis</v>
      </c>
      <c r="S1870">
        <v>0</v>
      </c>
      <c r="T1870" t="str">
        <f t="shared" si="967"/>
        <v>No tiene Insuficiencia</v>
      </c>
      <c r="U1870">
        <v>0</v>
      </c>
      <c r="V1870" t="str">
        <f t="shared" si="968"/>
        <v>Normotenso</v>
      </c>
      <c r="W1870">
        <v>0.6</v>
      </c>
      <c r="X1870" t="str">
        <f t="shared" si="957"/>
        <v>Normal</v>
      </c>
      <c r="Y1870">
        <v>33</v>
      </c>
      <c r="Z1870" t="str">
        <f t="shared" si="958"/>
        <v>Normal</v>
      </c>
      <c r="AA1870">
        <v>101</v>
      </c>
      <c r="AB1870" t="str">
        <f t="shared" si="969"/>
        <v>Normal</v>
      </c>
      <c r="AC1870">
        <v>18</v>
      </c>
      <c r="AD1870" t="str">
        <f t="shared" si="970"/>
        <v>Normal</v>
      </c>
      <c r="AE1870">
        <v>14</v>
      </c>
      <c r="AF1870" t="str">
        <f t="shared" si="971"/>
        <v>Normal</v>
      </c>
      <c r="AG1870">
        <v>1398</v>
      </c>
      <c r="AH1870" t="str">
        <f t="shared" si="972"/>
        <v>Poliuria</v>
      </c>
      <c r="AI1870">
        <v>0</v>
      </c>
      <c r="AJ1870" t="str">
        <f t="shared" si="973"/>
        <v>No Diabetico</v>
      </c>
      <c r="AK1870">
        <v>119</v>
      </c>
      <c r="AL1870" t="str">
        <f t="shared" si="974"/>
        <v>Prediabetes</v>
      </c>
      <c r="AM1870">
        <v>6.2</v>
      </c>
      <c r="AN1870" t="str">
        <f t="shared" si="975"/>
        <v>Prediabetes</v>
      </c>
      <c r="AO1870">
        <v>212</v>
      </c>
      <c r="AP1870" t="str">
        <f t="shared" si="976"/>
        <v>Alto</v>
      </c>
      <c r="AQ1870">
        <v>111</v>
      </c>
      <c r="AR1870" t="str">
        <f t="shared" si="977"/>
        <v>Casi normal</v>
      </c>
      <c r="AS1870">
        <v>51</v>
      </c>
      <c r="AT1870" t="str">
        <f t="shared" si="978"/>
        <v>Bajo</v>
      </c>
      <c r="AU1870">
        <v>115</v>
      </c>
      <c r="AV1870" t="str">
        <f t="shared" si="979"/>
        <v>Normal</v>
      </c>
      <c r="AW1870">
        <v>139</v>
      </c>
      <c r="AX1870" t="str">
        <f t="shared" si="980"/>
        <v>Normal</v>
      </c>
      <c r="AY1870">
        <v>3.7</v>
      </c>
      <c r="AZ1870" t="str">
        <f t="shared" si="981"/>
        <v>Normal</v>
      </c>
      <c r="BA1870">
        <v>12</v>
      </c>
      <c r="BB1870" t="str">
        <f t="shared" si="959"/>
        <v>Normal</v>
      </c>
      <c r="BC1870">
        <v>9.6999999999999993</v>
      </c>
      <c r="BD1870" t="str">
        <f t="shared" si="982"/>
        <v>Normal</v>
      </c>
      <c r="BE1870">
        <v>4.0999999999999996</v>
      </c>
      <c r="BF1870" t="str">
        <f t="shared" si="983"/>
        <v>Normal</v>
      </c>
      <c r="BG1870">
        <v>1</v>
      </c>
      <c r="BH1870" t="str">
        <f t="shared" si="984"/>
        <v>Toma ECA</v>
      </c>
      <c r="BI1870">
        <v>0</v>
      </c>
      <c r="BJ1870" t="str">
        <f t="shared" si="985"/>
        <v>No toma ARB</v>
      </c>
      <c r="BK1870">
        <v>0</v>
      </c>
      <c r="BL1870" t="str">
        <f t="shared" si="986"/>
        <v>No toma diureticos</v>
      </c>
      <c r="BM1870">
        <v>1</v>
      </c>
      <c r="BN1870" t="str">
        <f t="shared" si="987"/>
        <v>Toma estatinas</v>
      </c>
      <c r="BO1870">
        <v>0</v>
      </c>
      <c r="BP1870" t="str">
        <f t="shared" si="988"/>
        <v>Sano</v>
      </c>
      <c r="BQ1870">
        <v>0</v>
      </c>
      <c r="BR1870" t="str">
        <f t="shared" si="989"/>
        <v>Sano</v>
      </c>
    </row>
    <row r="1871" spans="1:70" x14ac:dyDescent="0.25">
      <c r="A1871" t="s">
        <v>1871</v>
      </c>
      <c r="B1871">
        <v>61</v>
      </c>
      <c r="C1871" t="str">
        <f t="shared" si="960"/>
        <v>Adulto Mayor</v>
      </c>
      <c r="D1871" t="s">
        <v>1</v>
      </c>
      <c r="E1871">
        <v>35.299999999999997</v>
      </c>
      <c r="F1871" t="str">
        <f t="shared" si="961"/>
        <v>Obesidad II</v>
      </c>
      <c r="G1871">
        <v>1</v>
      </c>
      <c r="H1871" t="str">
        <f t="shared" si="962"/>
        <v>Tiene herencia</v>
      </c>
      <c r="I1871">
        <v>179</v>
      </c>
      <c r="J1871">
        <v>106</v>
      </c>
      <c r="K1871">
        <v>75</v>
      </c>
      <c r="L1871" t="str">
        <f t="shared" si="963"/>
        <v>Normal</v>
      </c>
      <c r="M1871">
        <v>37</v>
      </c>
      <c r="N1871" t="str">
        <f t="shared" si="964"/>
        <v>Reducida</v>
      </c>
      <c r="O1871">
        <v>3</v>
      </c>
      <c r="P1871" t="str">
        <f t="shared" si="965"/>
        <v>Limitacion marcada</v>
      </c>
      <c r="Q1871">
        <v>0</v>
      </c>
      <c r="R1871" t="str">
        <f t="shared" si="966"/>
        <v>No tiene cetoacidosis</v>
      </c>
      <c r="S1871">
        <v>0</v>
      </c>
      <c r="T1871" t="str">
        <f t="shared" si="967"/>
        <v>No tiene Insuficiencia</v>
      </c>
      <c r="U1871">
        <v>1</v>
      </c>
      <c r="V1871" t="str">
        <f t="shared" si="968"/>
        <v>Hipertenso</v>
      </c>
      <c r="W1871">
        <v>4.3</v>
      </c>
      <c r="X1871" t="str">
        <f t="shared" si="957"/>
        <v>Alto</v>
      </c>
      <c r="Y1871">
        <v>116</v>
      </c>
      <c r="Z1871" t="str">
        <f t="shared" si="958"/>
        <v>Riesgo</v>
      </c>
      <c r="AA1871">
        <v>12</v>
      </c>
      <c r="AB1871" t="str">
        <f t="shared" si="969"/>
        <v>Fallo renal</v>
      </c>
      <c r="AC1871">
        <v>1274</v>
      </c>
      <c r="AD1871" t="str">
        <f t="shared" si="970"/>
        <v>Proteinuria</v>
      </c>
      <c r="AE1871">
        <v>1019</v>
      </c>
      <c r="AF1871" t="str">
        <f t="shared" si="971"/>
        <v>Macroalbuminuria</v>
      </c>
      <c r="AG1871">
        <v>527</v>
      </c>
      <c r="AH1871" t="str">
        <f t="shared" si="972"/>
        <v>Poliuria</v>
      </c>
      <c r="AI1871">
        <v>1</v>
      </c>
      <c r="AJ1871" t="str">
        <f t="shared" si="973"/>
        <v>Diabetico</v>
      </c>
      <c r="AK1871">
        <v>197</v>
      </c>
      <c r="AL1871" t="str">
        <f t="shared" si="974"/>
        <v>Diabetes</v>
      </c>
      <c r="AM1871">
        <v>10.1</v>
      </c>
      <c r="AN1871" t="str">
        <f t="shared" si="975"/>
        <v>Diabetes</v>
      </c>
      <c r="AO1871">
        <v>240</v>
      </c>
      <c r="AP1871" t="str">
        <f t="shared" si="976"/>
        <v>Riesgo</v>
      </c>
      <c r="AQ1871">
        <v>173</v>
      </c>
      <c r="AR1871" t="str">
        <f t="shared" si="977"/>
        <v>Alto</v>
      </c>
      <c r="AS1871">
        <v>29</v>
      </c>
      <c r="AT1871" t="str">
        <f t="shared" si="978"/>
        <v>Bajo</v>
      </c>
      <c r="AU1871">
        <v>428</v>
      </c>
      <c r="AV1871" t="str">
        <f t="shared" si="979"/>
        <v>Alto</v>
      </c>
      <c r="AW1871">
        <v>130</v>
      </c>
      <c r="AX1871" t="str">
        <f t="shared" si="980"/>
        <v>Bajo</v>
      </c>
      <c r="AY1871">
        <v>5.9</v>
      </c>
      <c r="AZ1871" t="str">
        <f t="shared" si="981"/>
        <v>Alto</v>
      </c>
      <c r="BA1871">
        <v>9.9</v>
      </c>
      <c r="BB1871" t="str">
        <f t="shared" si="959"/>
        <v>Baja</v>
      </c>
      <c r="BC1871">
        <v>7.8</v>
      </c>
      <c r="BD1871" t="str">
        <f t="shared" si="982"/>
        <v>Bajo</v>
      </c>
      <c r="BE1871">
        <v>5.9</v>
      </c>
      <c r="BF1871" t="str">
        <f t="shared" si="983"/>
        <v>Alto</v>
      </c>
      <c r="BG1871">
        <v>0</v>
      </c>
      <c r="BH1871" t="str">
        <f t="shared" si="984"/>
        <v>No Toma ECA</v>
      </c>
      <c r="BI1871">
        <v>0</v>
      </c>
      <c r="BJ1871" t="str">
        <f t="shared" si="985"/>
        <v>No toma ARB</v>
      </c>
      <c r="BK1871">
        <v>1</v>
      </c>
      <c r="BL1871" t="str">
        <f t="shared" si="986"/>
        <v>Toma diureticos</v>
      </c>
      <c r="BM1871">
        <v>1</v>
      </c>
      <c r="BN1871" t="str">
        <f t="shared" si="987"/>
        <v>Toma estatinas</v>
      </c>
      <c r="BO1871">
        <v>1</v>
      </c>
      <c r="BP1871" t="str">
        <f t="shared" si="988"/>
        <v>Enfermedad renal</v>
      </c>
      <c r="BQ1871">
        <v>1</v>
      </c>
      <c r="BR1871" t="str">
        <f t="shared" si="989"/>
        <v>Enfermedad cardiovascular</v>
      </c>
    </row>
    <row r="1872" spans="1:70" x14ac:dyDescent="0.25">
      <c r="A1872" t="s">
        <v>1872</v>
      </c>
      <c r="B1872">
        <v>33</v>
      </c>
      <c r="C1872" t="str">
        <f t="shared" si="960"/>
        <v>Adulto</v>
      </c>
      <c r="D1872" t="s">
        <v>6</v>
      </c>
      <c r="E1872">
        <v>21.5</v>
      </c>
      <c r="F1872" t="str">
        <f t="shared" si="961"/>
        <v>Peso Normal</v>
      </c>
      <c r="G1872">
        <v>0</v>
      </c>
      <c r="H1872" t="str">
        <f t="shared" si="962"/>
        <v>No tiene herencia</v>
      </c>
      <c r="I1872">
        <v>125</v>
      </c>
      <c r="J1872">
        <v>65</v>
      </c>
      <c r="K1872">
        <v>86</v>
      </c>
      <c r="L1872" t="str">
        <f t="shared" si="963"/>
        <v>Normal</v>
      </c>
      <c r="M1872">
        <v>69</v>
      </c>
      <c r="N1872" t="str">
        <f t="shared" si="964"/>
        <v>Normal</v>
      </c>
      <c r="O1872">
        <v>1</v>
      </c>
      <c r="P1872" t="str">
        <f t="shared" si="965"/>
        <v>Sin limitaciones</v>
      </c>
      <c r="Q1872">
        <v>0</v>
      </c>
      <c r="R1872" t="str">
        <f t="shared" si="966"/>
        <v>No tiene cetoacidosis</v>
      </c>
      <c r="S1872">
        <v>0</v>
      </c>
      <c r="T1872" t="str">
        <f t="shared" si="967"/>
        <v>No tiene Insuficiencia</v>
      </c>
      <c r="U1872">
        <v>1</v>
      </c>
      <c r="V1872" t="str">
        <f t="shared" si="968"/>
        <v>Hipertenso</v>
      </c>
      <c r="W1872">
        <v>1.1000000000000001</v>
      </c>
      <c r="X1872" t="str">
        <f t="shared" si="957"/>
        <v>Alto</v>
      </c>
      <c r="Y1872">
        <v>39</v>
      </c>
      <c r="Z1872" t="str">
        <f t="shared" si="958"/>
        <v>Normal</v>
      </c>
      <c r="AA1872">
        <v>119</v>
      </c>
      <c r="AB1872" t="str">
        <f t="shared" si="969"/>
        <v>Normal</v>
      </c>
      <c r="AC1872">
        <v>29</v>
      </c>
      <c r="AD1872" t="str">
        <f t="shared" si="970"/>
        <v>Normal</v>
      </c>
      <c r="AE1872">
        <v>20</v>
      </c>
      <c r="AF1872" t="str">
        <f t="shared" si="971"/>
        <v>Normal</v>
      </c>
      <c r="AG1872">
        <v>1850</v>
      </c>
      <c r="AH1872" t="str">
        <f t="shared" si="972"/>
        <v>Poliuria</v>
      </c>
      <c r="AI1872">
        <v>0</v>
      </c>
      <c r="AJ1872" t="str">
        <f t="shared" si="973"/>
        <v>No Diabetico</v>
      </c>
      <c r="AK1872">
        <v>82</v>
      </c>
      <c r="AL1872" t="str">
        <f t="shared" si="974"/>
        <v>Normal</v>
      </c>
      <c r="AM1872">
        <v>6.2</v>
      </c>
      <c r="AN1872" t="str">
        <f t="shared" si="975"/>
        <v>Prediabetes</v>
      </c>
      <c r="AO1872">
        <v>189</v>
      </c>
      <c r="AP1872" t="str">
        <f t="shared" si="976"/>
        <v>Normal</v>
      </c>
      <c r="AQ1872">
        <v>111</v>
      </c>
      <c r="AR1872" t="str">
        <f t="shared" si="977"/>
        <v>Casi normal</v>
      </c>
      <c r="AS1872">
        <v>54</v>
      </c>
      <c r="AT1872" t="str">
        <f t="shared" si="978"/>
        <v>Bajo</v>
      </c>
      <c r="AU1872">
        <v>122</v>
      </c>
      <c r="AV1872" t="str">
        <f t="shared" si="979"/>
        <v>Normal</v>
      </c>
      <c r="AW1872">
        <v>142</v>
      </c>
      <c r="AX1872" t="str">
        <f t="shared" si="980"/>
        <v>Normal</v>
      </c>
      <c r="AY1872">
        <v>4.9000000000000004</v>
      </c>
      <c r="AZ1872" t="str">
        <f t="shared" si="981"/>
        <v>Normal</v>
      </c>
      <c r="BA1872">
        <v>15.8</v>
      </c>
      <c r="BB1872" t="str">
        <f t="shared" si="959"/>
        <v>Alta</v>
      </c>
      <c r="BC1872">
        <v>9.6</v>
      </c>
      <c r="BD1872" t="str">
        <f t="shared" si="982"/>
        <v>Normal</v>
      </c>
      <c r="BE1872">
        <v>3.4</v>
      </c>
      <c r="BF1872" t="str">
        <f t="shared" si="983"/>
        <v>Normal</v>
      </c>
      <c r="BG1872">
        <v>0</v>
      </c>
      <c r="BH1872" t="str">
        <f t="shared" si="984"/>
        <v>No Toma ECA</v>
      </c>
      <c r="BI1872">
        <v>1</v>
      </c>
      <c r="BJ1872" t="str">
        <f t="shared" si="985"/>
        <v>Toma ARB</v>
      </c>
      <c r="BK1872">
        <v>0</v>
      </c>
      <c r="BL1872" t="str">
        <f t="shared" si="986"/>
        <v>No toma diureticos</v>
      </c>
      <c r="BM1872">
        <v>0</v>
      </c>
      <c r="BN1872" t="str">
        <f t="shared" si="987"/>
        <v>No toma estatinas</v>
      </c>
      <c r="BO1872">
        <v>0</v>
      </c>
      <c r="BP1872" t="str">
        <f t="shared" si="988"/>
        <v>Sano</v>
      </c>
      <c r="BQ1872">
        <v>0</v>
      </c>
      <c r="BR1872" t="str">
        <f t="shared" si="989"/>
        <v>Sano</v>
      </c>
    </row>
    <row r="1873" spans="1:70" x14ac:dyDescent="0.25">
      <c r="A1873" t="s">
        <v>1873</v>
      </c>
      <c r="B1873">
        <v>45</v>
      </c>
      <c r="C1873" t="str">
        <f t="shared" si="960"/>
        <v>Adulto</v>
      </c>
      <c r="D1873" t="s">
        <v>6</v>
      </c>
      <c r="E1873">
        <v>29.8</v>
      </c>
      <c r="F1873" t="str">
        <f t="shared" si="961"/>
        <v>Sobrepeso</v>
      </c>
      <c r="G1873">
        <v>0</v>
      </c>
      <c r="H1873" t="str">
        <f t="shared" si="962"/>
        <v>No tiene herencia</v>
      </c>
      <c r="I1873">
        <v>110</v>
      </c>
      <c r="J1873">
        <v>71</v>
      </c>
      <c r="K1873">
        <v>80</v>
      </c>
      <c r="L1873" t="str">
        <f t="shared" si="963"/>
        <v>Normal</v>
      </c>
      <c r="M1873">
        <v>51</v>
      </c>
      <c r="N1873" t="str">
        <f t="shared" si="964"/>
        <v>Normal</v>
      </c>
      <c r="O1873">
        <v>1</v>
      </c>
      <c r="P1873" t="str">
        <f t="shared" si="965"/>
        <v>Sin limitaciones</v>
      </c>
      <c r="Q1873">
        <v>0</v>
      </c>
      <c r="R1873" t="str">
        <f t="shared" si="966"/>
        <v>No tiene cetoacidosis</v>
      </c>
      <c r="S1873">
        <v>0</v>
      </c>
      <c r="T1873" t="str">
        <f t="shared" si="967"/>
        <v>No tiene Insuficiencia</v>
      </c>
      <c r="U1873">
        <v>0</v>
      </c>
      <c r="V1873" t="str">
        <f t="shared" si="968"/>
        <v>Normotenso</v>
      </c>
      <c r="W1873">
        <v>0.8</v>
      </c>
      <c r="X1873" t="str">
        <f t="shared" si="957"/>
        <v>Normal</v>
      </c>
      <c r="Y1873">
        <v>40</v>
      </c>
      <c r="Z1873" t="str">
        <f t="shared" si="958"/>
        <v>Normal</v>
      </c>
      <c r="AA1873">
        <v>76</v>
      </c>
      <c r="AB1873" t="str">
        <f t="shared" si="969"/>
        <v>Funcion disminuida</v>
      </c>
      <c r="AC1873">
        <v>25</v>
      </c>
      <c r="AD1873" t="str">
        <f t="shared" si="970"/>
        <v>Normal</v>
      </c>
      <c r="AE1873">
        <v>20</v>
      </c>
      <c r="AF1873" t="str">
        <f t="shared" si="971"/>
        <v>Normal</v>
      </c>
      <c r="AG1873">
        <v>1517</v>
      </c>
      <c r="AH1873" t="str">
        <f t="shared" si="972"/>
        <v>Poliuria</v>
      </c>
      <c r="AI1873">
        <v>1</v>
      </c>
      <c r="AJ1873" t="str">
        <f t="shared" si="973"/>
        <v>Diabetico</v>
      </c>
      <c r="AK1873">
        <v>97</v>
      </c>
      <c r="AL1873" t="str">
        <f t="shared" si="974"/>
        <v>Normal</v>
      </c>
      <c r="AM1873">
        <v>5.7</v>
      </c>
      <c r="AN1873" t="str">
        <f t="shared" si="975"/>
        <v>Prediabetes</v>
      </c>
      <c r="AO1873">
        <v>161</v>
      </c>
      <c r="AP1873" t="str">
        <f t="shared" si="976"/>
        <v>Normal</v>
      </c>
      <c r="AQ1873">
        <v>101</v>
      </c>
      <c r="AR1873" t="str">
        <f t="shared" si="977"/>
        <v>Casi normal</v>
      </c>
      <c r="AS1873">
        <v>42</v>
      </c>
      <c r="AT1873" t="str">
        <f t="shared" si="978"/>
        <v>Bajo</v>
      </c>
      <c r="AU1873">
        <v>98</v>
      </c>
      <c r="AV1873" t="str">
        <f t="shared" si="979"/>
        <v>Normal</v>
      </c>
      <c r="AW1873">
        <v>145</v>
      </c>
      <c r="AX1873" t="str">
        <f t="shared" si="980"/>
        <v>Normal</v>
      </c>
      <c r="AY1873">
        <v>4.7</v>
      </c>
      <c r="AZ1873" t="str">
        <f t="shared" si="981"/>
        <v>Normal</v>
      </c>
      <c r="BA1873">
        <v>13.4</v>
      </c>
      <c r="BB1873" t="str">
        <f t="shared" si="959"/>
        <v>Normal</v>
      </c>
      <c r="BC1873">
        <v>9.3000000000000007</v>
      </c>
      <c r="BD1873" t="str">
        <f t="shared" si="982"/>
        <v>Normal</v>
      </c>
      <c r="BE1873">
        <v>3.1</v>
      </c>
      <c r="BF1873" t="str">
        <f t="shared" si="983"/>
        <v>Normal</v>
      </c>
      <c r="BG1873">
        <v>1</v>
      </c>
      <c r="BH1873" t="str">
        <f t="shared" si="984"/>
        <v>Toma ECA</v>
      </c>
      <c r="BI1873">
        <v>1</v>
      </c>
      <c r="BJ1873" t="str">
        <f t="shared" si="985"/>
        <v>Toma ARB</v>
      </c>
      <c r="BK1873">
        <v>0</v>
      </c>
      <c r="BL1873" t="str">
        <f t="shared" si="986"/>
        <v>No toma diureticos</v>
      </c>
      <c r="BM1873">
        <v>0</v>
      </c>
      <c r="BN1873" t="str">
        <f t="shared" si="987"/>
        <v>No toma estatinas</v>
      </c>
      <c r="BO1873">
        <v>0</v>
      </c>
      <c r="BP1873" t="str">
        <f t="shared" si="988"/>
        <v>Sano</v>
      </c>
      <c r="BQ1873">
        <v>0</v>
      </c>
      <c r="BR1873" t="str">
        <f t="shared" si="989"/>
        <v>Sano</v>
      </c>
    </row>
    <row r="1874" spans="1:70" x14ac:dyDescent="0.25">
      <c r="A1874" t="s">
        <v>1874</v>
      </c>
      <c r="B1874">
        <v>53</v>
      </c>
      <c r="C1874" t="str">
        <f t="shared" si="960"/>
        <v>Adulto</v>
      </c>
      <c r="D1874" t="s">
        <v>1</v>
      </c>
      <c r="E1874">
        <v>24.1</v>
      </c>
      <c r="F1874" t="str">
        <f t="shared" si="961"/>
        <v>Peso Normal</v>
      </c>
      <c r="G1874">
        <v>1</v>
      </c>
      <c r="H1874" t="str">
        <f t="shared" si="962"/>
        <v>Tiene herencia</v>
      </c>
      <c r="I1874">
        <v>117</v>
      </c>
      <c r="J1874">
        <v>70</v>
      </c>
      <c r="K1874">
        <v>62</v>
      </c>
      <c r="L1874" t="str">
        <f t="shared" si="963"/>
        <v>Normal</v>
      </c>
      <c r="M1874">
        <v>55</v>
      </c>
      <c r="N1874" t="str">
        <f t="shared" si="964"/>
        <v>Normal</v>
      </c>
      <c r="O1874">
        <v>2</v>
      </c>
      <c r="P1874" t="str">
        <f t="shared" si="965"/>
        <v>Ligera limitaciones</v>
      </c>
      <c r="Q1874">
        <v>0</v>
      </c>
      <c r="R1874" t="str">
        <f t="shared" si="966"/>
        <v>No tiene cetoacidosis</v>
      </c>
      <c r="S1874">
        <v>0</v>
      </c>
      <c r="T1874" t="str">
        <f t="shared" si="967"/>
        <v>No tiene Insuficiencia</v>
      </c>
      <c r="U1874">
        <v>0</v>
      </c>
      <c r="V1874" t="str">
        <f t="shared" si="968"/>
        <v>Normotenso</v>
      </c>
      <c r="W1874">
        <v>0.8</v>
      </c>
      <c r="X1874" t="str">
        <f t="shared" si="957"/>
        <v>Normal</v>
      </c>
      <c r="Y1874">
        <v>18</v>
      </c>
      <c r="Z1874" t="str">
        <f t="shared" si="958"/>
        <v>Normal</v>
      </c>
      <c r="AA1874">
        <v>64</v>
      </c>
      <c r="AB1874" t="str">
        <f t="shared" si="969"/>
        <v>Funcion disminuida</v>
      </c>
      <c r="AC1874">
        <v>13</v>
      </c>
      <c r="AD1874" t="str">
        <f t="shared" si="970"/>
        <v>Normal</v>
      </c>
      <c r="AE1874">
        <v>9</v>
      </c>
      <c r="AF1874" t="str">
        <f t="shared" si="971"/>
        <v>Normal</v>
      </c>
      <c r="AG1874">
        <v>1387</v>
      </c>
      <c r="AH1874" t="str">
        <f t="shared" si="972"/>
        <v>Poliuria</v>
      </c>
      <c r="AI1874">
        <v>1</v>
      </c>
      <c r="AJ1874" t="str">
        <f t="shared" si="973"/>
        <v>Diabetico</v>
      </c>
      <c r="AK1874">
        <v>101</v>
      </c>
      <c r="AL1874" t="str">
        <f t="shared" si="974"/>
        <v>Prediabetes</v>
      </c>
      <c r="AM1874">
        <v>5.2</v>
      </c>
      <c r="AN1874" t="str">
        <f t="shared" si="975"/>
        <v>Normal</v>
      </c>
      <c r="AO1874">
        <v>218</v>
      </c>
      <c r="AP1874" t="str">
        <f t="shared" si="976"/>
        <v>Alto</v>
      </c>
      <c r="AQ1874">
        <v>89</v>
      </c>
      <c r="AR1874" t="str">
        <f t="shared" si="977"/>
        <v>Normal</v>
      </c>
      <c r="AS1874">
        <v>42</v>
      </c>
      <c r="AT1874" t="str">
        <f t="shared" si="978"/>
        <v>Bajo</v>
      </c>
      <c r="AU1874">
        <v>94</v>
      </c>
      <c r="AV1874" t="str">
        <f t="shared" si="979"/>
        <v>Normal</v>
      </c>
      <c r="AW1874">
        <v>145</v>
      </c>
      <c r="AX1874" t="str">
        <f t="shared" si="980"/>
        <v>Normal</v>
      </c>
      <c r="AY1874">
        <v>4.3</v>
      </c>
      <c r="AZ1874" t="str">
        <f t="shared" si="981"/>
        <v>Normal</v>
      </c>
      <c r="BA1874">
        <v>13.8</v>
      </c>
      <c r="BB1874" t="str">
        <f t="shared" si="959"/>
        <v>Normal</v>
      </c>
      <c r="BC1874">
        <v>10.4</v>
      </c>
      <c r="BD1874" t="str">
        <f t="shared" si="982"/>
        <v>Normal</v>
      </c>
      <c r="BE1874">
        <v>3.9</v>
      </c>
      <c r="BF1874" t="str">
        <f t="shared" si="983"/>
        <v>Normal</v>
      </c>
      <c r="BG1874">
        <v>1</v>
      </c>
      <c r="BH1874" t="str">
        <f t="shared" si="984"/>
        <v>Toma ECA</v>
      </c>
      <c r="BI1874">
        <v>1</v>
      </c>
      <c r="BJ1874" t="str">
        <f t="shared" si="985"/>
        <v>Toma ARB</v>
      </c>
      <c r="BK1874">
        <v>1</v>
      </c>
      <c r="BL1874" t="str">
        <f t="shared" si="986"/>
        <v>Toma diureticos</v>
      </c>
      <c r="BM1874">
        <v>1</v>
      </c>
      <c r="BN1874" t="str">
        <f t="shared" si="987"/>
        <v>Toma estatinas</v>
      </c>
      <c r="BO1874">
        <v>0</v>
      </c>
      <c r="BP1874" t="str">
        <f t="shared" si="988"/>
        <v>Sano</v>
      </c>
      <c r="BQ1874">
        <v>1</v>
      </c>
      <c r="BR1874" t="str">
        <f t="shared" si="989"/>
        <v>Enfermedad cardiovascular</v>
      </c>
    </row>
    <row r="1875" spans="1:70" x14ac:dyDescent="0.25">
      <c r="A1875" t="s">
        <v>1875</v>
      </c>
      <c r="B1875">
        <v>70</v>
      </c>
      <c r="C1875" t="str">
        <f t="shared" si="960"/>
        <v>Adulto Mayor</v>
      </c>
      <c r="D1875" t="s">
        <v>1</v>
      </c>
      <c r="E1875">
        <v>26.4</v>
      </c>
      <c r="F1875" t="str">
        <f t="shared" si="961"/>
        <v>Sobrepeso</v>
      </c>
      <c r="G1875">
        <v>0</v>
      </c>
      <c r="H1875" t="str">
        <f t="shared" si="962"/>
        <v>No tiene herencia</v>
      </c>
      <c r="I1875">
        <v>135</v>
      </c>
      <c r="J1875">
        <v>67</v>
      </c>
      <c r="K1875">
        <v>68</v>
      </c>
      <c r="L1875" t="str">
        <f t="shared" si="963"/>
        <v>Normal</v>
      </c>
      <c r="M1875">
        <v>59</v>
      </c>
      <c r="N1875" t="str">
        <f t="shared" si="964"/>
        <v>Normal</v>
      </c>
      <c r="O1875">
        <v>1</v>
      </c>
      <c r="P1875" t="str">
        <f t="shared" si="965"/>
        <v>Sin limitaciones</v>
      </c>
      <c r="Q1875">
        <v>0</v>
      </c>
      <c r="R1875" t="str">
        <f t="shared" si="966"/>
        <v>No tiene cetoacidosis</v>
      </c>
      <c r="S1875">
        <v>0</v>
      </c>
      <c r="T1875" t="str">
        <f t="shared" si="967"/>
        <v>No tiene Insuficiencia</v>
      </c>
      <c r="U1875">
        <v>1</v>
      </c>
      <c r="V1875" t="str">
        <f t="shared" si="968"/>
        <v>Hipertenso</v>
      </c>
      <c r="W1875">
        <v>0.7</v>
      </c>
      <c r="X1875" t="str">
        <f t="shared" si="957"/>
        <v>Normal</v>
      </c>
      <c r="Y1875">
        <v>22</v>
      </c>
      <c r="Z1875" t="str">
        <f t="shared" si="958"/>
        <v>Normal</v>
      </c>
      <c r="AA1875">
        <v>82</v>
      </c>
      <c r="AB1875" t="str">
        <f t="shared" si="969"/>
        <v>Funcion disminuida</v>
      </c>
      <c r="AC1875">
        <v>23</v>
      </c>
      <c r="AD1875" t="str">
        <f t="shared" si="970"/>
        <v>Normal</v>
      </c>
      <c r="AE1875">
        <v>18</v>
      </c>
      <c r="AF1875" t="str">
        <f t="shared" si="971"/>
        <v>Normal</v>
      </c>
      <c r="AG1875">
        <v>1036</v>
      </c>
      <c r="AH1875" t="str">
        <f t="shared" si="972"/>
        <v>Poliuria</v>
      </c>
      <c r="AI1875">
        <v>0</v>
      </c>
      <c r="AJ1875" t="str">
        <f t="shared" si="973"/>
        <v>No Diabetico</v>
      </c>
      <c r="AK1875">
        <v>119</v>
      </c>
      <c r="AL1875" t="str">
        <f t="shared" si="974"/>
        <v>Prediabetes</v>
      </c>
      <c r="AM1875">
        <v>5.3</v>
      </c>
      <c r="AN1875" t="str">
        <f t="shared" si="975"/>
        <v>Normal</v>
      </c>
      <c r="AO1875">
        <v>211</v>
      </c>
      <c r="AP1875" t="str">
        <f t="shared" si="976"/>
        <v>Alto</v>
      </c>
      <c r="AQ1875">
        <v>123</v>
      </c>
      <c r="AR1875" t="str">
        <f t="shared" si="977"/>
        <v>Casi normal</v>
      </c>
      <c r="AS1875">
        <v>41</v>
      </c>
      <c r="AT1875" t="str">
        <f t="shared" si="978"/>
        <v>Bajo</v>
      </c>
      <c r="AU1875">
        <v>112</v>
      </c>
      <c r="AV1875" t="str">
        <f t="shared" si="979"/>
        <v>Normal</v>
      </c>
      <c r="AW1875">
        <v>144</v>
      </c>
      <c r="AX1875" t="str">
        <f t="shared" si="980"/>
        <v>Normal</v>
      </c>
      <c r="AY1875">
        <v>4.4000000000000004</v>
      </c>
      <c r="AZ1875" t="str">
        <f t="shared" si="981"/>
        <v>Normal</v>
      </c>
      <c r="BA1875">
        <v>15.4</v>
      </c>
      <c r="BB1875" t="str">
        <f t="shared" si="959"/>
        <v>Normal</v>
      </c>
      <c r="BC1875">
        <v>9.5</v>
      </c>
      <c r="BD1875" t="str">
        <f t="shared" si="982"/>
        <v>Normal</v>
      </c>
      <c r="BE1875">
        <v>2.9</v>
      </c>
      <c r="BF1875" t="str">
        <f t="shared" si="983"/>
        <v>Normal</v>
      </c>
      <c r="BG1875">
        <v>1</v>
      </c>
      <c r="BH1875" t="str">
        <f t="shared" si="984"/>
        <v>Toma ECA</v>
      </c>
      <c r="BI1875">
        <v>1</v>
      </c>
      <c r="BJ1875" t="str">
        <f t="shared" si="985"/>
        <v>Toma ARB</v>
      </c>
      <c r="BK1875">
        <v>0</v>
      </c>
      <c r="BL1875" t="str">
        <f t="shared" si="986"/>
        <v>No toma diureticos</v>
      </c>
      <c r="BM1875">
        <v>0</v>
      </c>
      <c r="BN1875" t="str">
        <f t="shared" si="987"/>
        <v>No toma estatinas</v>
      </c>
      <c r="BO1875">
        <v>0</v>
      </c>
      <c r="BP1875" t="str">
        <f t="shared" si="988"/>
        <v>Sano</v>
      </c>
      <c r="BQ1875">
        <v>1</v>
      </c>
      <c r="BR1875" t="str">
        <f t="shared" si="989"/>
        <v>Enfermedad cardiovascular</v>
      </c>
    </row>
    <row r="1876" spans="1:70" x14ac:dyDescent="0.25">
      <c r="A1876" t="s">
        <v>1876</v>
      </c>
      <c r="B1876">
        <v>85</v>
      </c>
      <c r="C1876" t="str">
        <f t="shared" si="960"/>
        <v>Adulto Mayor</v>
      </c>
      <c r="D1876" t="s">
        <v>1</v>
      </c>
      <c r="E1876">
        <v>29</v>
      </c>
      <c r="F1876" t="str">
        <f t="shared" si="961"/>
        <v>Sobrepeso</v>
      </c>
      <c r="G1876">
        <v>1</v>
      </c>
      <c r="H1876" t="str">
        <f t="shared" si="962"/>
        <v>Tiene herencia</v>
      </c>
      <c r="I1876">
        <v>145</v>
      </c>
      <c r="J1876">
        <v>90</v>
      </c>
      <c r="K1876">
        <v>77</v>
      </c>
      <c r="L1876" t="str">
        <f t="shared" si="963"/>
        <v>Normal</v>
      </c>
      <c r="M1876">
        <v>33</v>
      </c>
      <c r="N1876" t="str">
        <f t="shared" si="964"/>
        <v>Reducida</v>
      </c>
      <c r="O1876">
        <v>2</v>
      </c>
      <c r="P1876" t="str">
        <f t="shared" si="965"/>
        <v>Ligera limitaciones</v>
      </c>
      <c r="Q1876">
        <v>1</v>
      </c>
      <c r="R1876" t="str">
        <f t="shared" si="966"/>
        <v>Tiene cetoacidosis</v>
      </c>
      <c r="S1876">
        <v>1</v>
      </c>
      <c r="T1876" t="str">
        <f t="shared" si="967"/>
        <v>Tiene Insuficiencia</v>
      </c>
      <c r="U1876">
        <v>1</v>
      </c>
      <c r="V1876" t="str">
        <f t="shared" si="968"/>
        <v>Hipertenso</v>
      </c>
      <c r="W1876">
        <v>1.7</v>
      </c>
      <c r="X1876" t="str">
        <f t="shared" si="957"/>
        <v>Alto</v>
      </c>
      <c r="Y1876">
        <v>67</v>
      </c>
      <c r="Z1876" t="str">
        <f t="shared" si="958"/>
        <v>Elevado</v>
      </c>
      <c r="AA1876">
        <v>12</v>
      </c>
      <c r="AB1876" t="str">
        <f t="shared" si="969"/>
        <v>Fallo renal</v>
      </c>
      <c r="AC1876">
        <v>2178</v>
      </c>
      <c r="AD1876" t="str">
        <f t="shared" si="970"/>
        <v>Proteinuria</v>
      </c>
      <c r="AE1876">
        <v>1524</v>
      </c>
      <c r="AF1876" t="str">
        <f t="shared" si="971"/>
        <v>Macroalbuminuria</v>
      </c>
      <c r="AG1876">
        <v>654</v>
      </c>
      <c r="AH1876" t="str">
        <f t="shared" si="972"/>
        <v>Poliuria</v>
      </c>
      <c r="AI1876">
        <v>0</v>
      </c>
      <c r="AJ1876" t="str">
        <f t="shared" si="973"/>
        <v>No Diabetico</v>
      </c>
      <c r="AK1876">
        <v>156</v>
      </c>
      <c r="AL1876" t="str">
        <f t="shared" si="974"/>
        <v>Diabetes</v>
      </c>
      <c r="AM1876">
        <v>7.8</v>
      </c>
      <c r="AN1876" t="str">
        <f t="shared" si="975"/>
        <v>Diabetes</v>
      </c>
      <c r="AO1876">
        <v>219</v>
      </c>
      <c r="AP1876" t="str">
        <f t="shared" si="976"/>
        <v>Alto</v>
      </c>
      <c r="AQ1876">
        <v>147</v>
      </c>
      <c r="AR1876" t="str">
        <f t="shared" si="977"/>
        <v>Limite alto</v>
      </c>
      <c r="AS1876">
        <v>31</v>
      </c>
      <c r="AT1876" t="str">
        <f t="shared" si="978"/>
        <v>Bajo</v>
      </c>
      <c r="AU1876">
        <v>425</v>
      </c>
      <c r="AV1876" t="str">
        <f t="shared" si="979"/>
        <v>Alto</v>
      </c>
      <c r="AW1876">
        <v>134</v>
      </c>
      <c r="AX1876" t="str">
        <f t="shared" si="980"/>
        <v>Bajo</v>
      </c>
      <c r="AY1876">
        <v>6.7</v>
      </c>
      <c r="AZ1876" t="str">
        <f t="shared" si="981"/>
        <v>Alto</v>
      </c>
      <c r="BA1876">
        <v>9.1999999999999993</v>
      </c>
      <c r="BB1876" t="str">
        <f t="shared" si="959"/>
        <v>Baja</v>
      </c>
      <c r="BC1876">
        <v>8.1</v>
      </c>
      <c r="BD1876" t="str">
        <f t="shared" si="982"/>
        <v>Bajo</v>
      </c>
      <c r="BE1876">
        <v>7.3</v>
      </c>
      <c r="BF1876" t="str">
        <f t="shared" si="983"/>
        <v>Alto</v>
      </c>
      <c r="BG1876">
        <v>1</v>
      </c>
      <c r="BH1876" t="str">
        <f t="shared" si="984"/>
        <v>Toma ECA</v>
      </c>
      <c r="BI1876">
        <v>1</v>
      </c>
      <c r="BJ1876" t="str">
        <f t="shared" si="985"/>
        <v>Toma ARB</v>
      </c>
      <c r="BK1876">
        <v>1</v>
      </c>
      <c r="BL1876" t="str">
        <f t="shared" si="986"/>
        <v>Toma diureticos</v>
      </c>
      <c r="BM1876">
        <v>0</v>
      </c>
      <c r="BN1876" t="str">
        <f t="shared" si="987"/>
        <v>No toma estatinas</v>
      </c>
      <c r="BO1876">
        <v>1</v>
      </c>
      <c r="BP1876" t="str">
        <f t="shared" si="988"/>
        <v>Enfermedad renal</v>
      </c>
      <c r="BQ1876">
        <v>0</v>
      </c>
      <c r="BR1876" t="str">
        <f t="shared" si="989"/>
        <v>Sano</v>
      </c>
    </row>
    <row r="1877" spans="1:70" x14ac:dyDescent="0.25">
      <c r="A1877" t="s">
        <v>1877</v>
      </c>
      <c r="B1877">
        <v>79</v>
      </c>
      <c r="C1877" t="str">
        <f t="shared" si="960"/>
        <v>Adulto Mayor</v>
      </c>
      <c r="D1877" t="s">
        <v>6</v>
      </c>
      <c r="E1877">
        <v>33</v>
      </c>
      <c r="F1877" t="str">
        <f t="shared" si="961"/>
        <v>Obesidad I</v>
      </c>
      <c r="G1877">
        <v>1</v>
      </c>
      <c r="H1877" t="str">
        <f t="shared" si="962"/>
        <v>Tiene herencia</v>
      </c>
      <c r="I1877">
        <v>184</v>
      </c>
      <c r="J1877">
        <v>102</v>
      </c>
      <c r="K1877">
        <v>98</v>
      </c>
      <c r="L1877" t="str">
        <f t="shared" si="963"/>
        <v>Normal</v>
      </c>
      <c r="M1877">
        <v>25</v>
      </c>
      <c r="N1877" t="str">
        <f t="shared" si="964"/>
        <v>Reducida</v>
      </c>
      <c r="O1877">
        <v>2</v>
      </c>
      <c r="P1877" t="str">
        <f t="shared" si="965"/>
        <v>Ligera limitaciones</v>
      </c>
      <c r="Q1877">
        <v>1</v>
      </c>
      <c r="R1877" t="str">
        <f t="shared" si="966"/>
        <v>Tiene cetoacidosis</v>
      </c>
      <c r="S1877">
        <v>1</v>
      </c>
      <c r="T1877" t="str">
        <f t="shared" si="967"/>
        <v>Tiene Insuficiencia</v>
      </c>
      <c r="U1877">
        <v>1</v>
      </c>
      <c r="V1877" t="str">
        <f t="shared" si="968"/>
        <v>Hipertenso</v>
      </c>
      <c r="W1877">
        <v>2.2999999999999998</v>
      </c>
      <c r="X1877" t="str">
        <f t="shared" si="957"/>
        <v>Alto</v>
      </c>
      <c r="Y1877">
        <v>102</v>
      </c>
      <c r="Z1877" t="str">
        <f t="shared" si="958"/>
        <v>Riesgo</v>
      </c>
      <c r="AA1877">
        <v>43</v>
      </c>
      <c r="AB1877" t="str">
        <f t="shared" si="969"/>
        <v>Funcion disminuida moderada</v>
      </c>
      <c r="AC1877">
        <v>1736</v>
      </c>
      <c r="AD1877" t="str">
        <f t="shared" si="970"/>
        <v>Proteinuria</v>
      </c>
      <c r="AE1877">
        <v>1388</v>
      </c>
      <c r="AF1877" t="str">
        <f t="shared" si="971"/>
        <v>Macroalbuminuria</v>
      </c>
      <c r="AG1877">
        <v>803</v>
      </c>
      <c r="AH1877" t="str">
        <f t="shared" si="972"/>
        <v>Poliuria</v>
      </c>
      <c r="AI1877">
        <v>1</v>
      </c>
      <c r="AJ1877" t="str">
        <f t="shared" si="973"/>
        <v>Diabetico</v>
      </c>
      <c r="AK1877">
        <v>160</v>
      </c>
      <c r="AL1877" t="str">
        <f t="shared" si="974"/>
        <v>Diabetes</v>
      </c>
      <c r="AM1877">
        <v>9.6999999999999993</v>
      </c>
      <c r="AN1877" t="str">
        <f t="shared" si="975"/>
        <v>Diabetes</v>
      </c>
      <c r="AO1877">
        <v>300</v>
      </c>
      <c r="AP1877" t="str">
        <f t="shared" si="976"/>
        <v>Riesgo</v>
      </c>
      <c r="AQ1877">
        <v>173</v>
      </c>
      <c r="AR1877" t="str">
        <f t="shared" si="977"/>
        <v>Alto</v>
      </c>
      <c r="AS1877">
        <v>25</v>
      </c>
      <c r="AT1877" t="str">
        <f t="shared" si="978"/>
        <v>Bajo</v>
      </c>
      <c r="AU1877">
        <v>339</v>
      </c>
      <c r="AV1877" t="str">
        <f t="shared" si="979"/>
        <v>Alto</v>
      </c>
      <c r="AW1877">
        <v>140</v>
      </c>
      <c r="AX1877" t="str">
        <f t="shared" si="980"/>
        <v>Normal</v>
      </c>
      <c r="AY1877">
        <v>6.2</v>
      </c>
      <c r="AZ1877" t="str">
        <f t="shared" si="981"/>
        <v>Alto</v>
      </c>
      <c r="BA1877">
        <v>9.6999999999999993</v>
      </c>
      <c r="BB1877" t="str">
        <f t="shared" si="959"/>
        <v>Baja</v>
      </c>
      <c r="BC1877">
        <v>8.1</v>
      </c>
      <c r="BD1877" t="str">
        <f t="shared" si="982"/>
        <v>Bajo</v>
      </c>
      <c r="BE1877">
        <v>6.9</v>
      </c>
      <c r="BF1877" t="str">
        <f t="shared" si="983"/>
        <v>Alto</v>
      </c>
      <c r="BG1877">
        <v>1</v>
      </c>
      <c r="BH1877" t="str">
        <f t="shared" si="984"/>
        <v>Toma ECA</v>
      </c>
      <c r="BI1877">
        <v>1</v>
      </c>
      <c r="BJ1877" t="str">
        <f t="shared" si="985"/>
        <v>Toma ARB</v>
      </c>
      <c r="BK1877">
        <v>1</v>
      </c>
      <c r="BL1877" t="str">
        <f t="shared" si="986"/>
        <v>Toma diureticos</v>
      </c>
      <c r="BM1877">
        <v>1</v>
      </c>
      <c r="BN1877" t="str">
        <f t="shared" si="987"/>
        <v>Toma estatinas</v>
      </c>
      <c r="BO1877">
        <v>1</v>
      </c>
      <c r="BP1877" t="str">
        <f t="shared" si="988"/>
        <v>Enfermedad renal</v>
      </c>
      <c r="BQ1877">
        <v>1</v>
      </c>
      <c r="BR1877" t="str">
        <f t="shared" si="989"/>
        <v>Enfermedad cardiovascular</v>
      </c>
    </row>
    <row r="1878" spans="1:70" x14ac:dyDescent="0.25">
      <c r="A1878" t="s">
        <v>1878</v>
      </c>
      <c r="B1878">
        <v>63</v>
      </c>
      <c r="C1878" t="str">
        <f t="shared" si="960"/>
        <v>Adulto Mayor</v>
      </c>
      <c r="D1878" t="s">
        <v>1</v>
      </c>
      <c r="E1878">
        <v>20.7</v>
      </c>
      <c r="F1878" t="str">
        <f t="shared" si="961"/>
        <v>Peso Normal</v>
      </c>
      <c r="G1878">
        <v>0</v>
      </c>
      <c r="H1878" t="str">
        <f t="shared" si="962"/>
        <v>No tiene herencia</v>
      </c>
      <c r="I1878">
        <v>110</v>
      </c>
      <c r="J1878">
        <v>73</v>
      </c>
      <c r="K1878">
        <v>74</v>
      </c>
      <c r="L1878" t="str">
        <f t="shared" si="963"/>
        <v>Normal</v>
      </c>
      <c r="M1878">
        <v>60</v>
      </c>
      <c r="N1878" t="str">
        <f t="shared" si="964"/>
        <v>Normal</v>
      </c>
      <c r="O1878">
        <v>1</v>
      </c>
      <c r="P1878" t="str">
        <f t="shared" si="965"/>
        <v>Sin limitaciones</v>
      </c>
      <c r="Q1878">
        <v>0</v>
      </c>
      <c r="R1878" t="str">
        <f t="shared" si="966"/>
        <v>No tiene cetoacidosis</v>
      </c>
      <c r="S1878">
        <v>0</v>
      </c>
      <c r="T1878" t="str">
        <f t="shared" si="967"/>
        <v>No tiene Insuficiencia</v>
      </c>
      <c r="U1878">
        <v>1</v>
      </c>
      <c r="V1878" t="str">
        <f t="shared" si="968"/>
        <v>Hipertenso</v>
      </c>
      <c r="W1878">
        <v>0.8</v>
      </c>
      <c r="X1878" t="str">
        <f t="shared" si="957"/>
        <v>Normal</v>
      </c>
      <c r="Y1878">
        <v>37</v>
      </c>
      <c r="Z1878" t="str">
        <f t="shared" si="958"/>
        <v>Normal</v>
      </c>
      <c r="AA1878">
        <v>98</v>
      </c>
      <c r="AB1878" t="str">
        <f t="shared" si="969"/>
        <v>Normal</v>
      </c>
      <c r="AC1878">
        <v>8</v>
      </c>
      <c r="AD1878" t="str">
        <f t="shared" si="970"/>
        <v>Normal</v>
      </c>
      <c r="AE1878">
        <v>5</v>
      </c>
      <c r="AF1878" t="str">
        <f t="shared" si="971"/>
        <v>Normal</v>
      </c>
      <c r="AG1878">
        <v>1677</v>
      </c>
      <c r="AH1878" t="str">
        <f t="shared" si="972"/>
        <v>Poliuria</v>
      </c>
      <c r="AI1878">
        <v>1</v>
      </c>
      <c r="AJ1878" t="str">
        <f t="shared" si="973"/>
        <v>Diabetico</v>
      </c>
      <c r="AK1878">
        <v>98</v>
      </c>
      <c r="AL1878" t="str">
        <f t="shared" si="974"/>
        <v>Normal</v>
      </c>
      <c r="AM1878">
        <v>6.1</v>
      </c>
      <c r="AN1878" t="str">
        <f t="shared" si="975"/>
        <v>Prediabetes</v>
      </c>
      <c r="AO1878">
        <v>209</v>
      </c>
      <c r="AP1878" t="str">
        <f t="shared" si="976"/>
        <v>Alto</v>
      </c>
      <c r="AQ1878">
        <v>130</v>
      </c>
      <c r="AR1878" t="str">
        <f t="shared" si="977"/>
        <v>Limite alto</v>
      </c>
      <c r="AS1878">
        <v>51</v>
      </c>
      <c r="AT1878" t="str">
        <f t="shared" si="978"/>
        <v>Bajo</v>
      </c>
      <c r="AU1878">
        <v>128</v>
      </c>
      <c r="AV1878" t="str">
        <f t="shared" si="979"/>
        <v>Normal</v>
      </c>
      <c r="AW1878">
        <v>143</v>
      </c>
      <c r="AX1878" t="str">
        <f t="shared" si="980"/>
        <v>Normal</v>
      </c>
      <c r="AY1878">
        <v>3.6</v>
      </c>
      <c r="AZ1878" t="str">
        <f t="shared" si="981"/>
        <v>Normal</v>
      </c>
      <c r="BA1878">
        <v>12.4</v>
      </c>
      <c r="BB1878" t="str">
        <f t="shared" si="959"/>
        <v>Baja</v>
      </c>
      <c r="BC1878">
        <v>9.4</v>
      </c>
      <c r="BD1878" t="str">
        <f t="shared" si="982"/>
        <v>Normal</v>
      </c>
      <c r="BE1878">
        <v>3.7</v>
      </c>
      <c r="BF1878" t="str">
        <f t="shared" si="983"/>
        <v>Normal</v>
      </c>
      <c r="BG1878">
        <v>1</v>
      </c>
      <c r="BH1878" t="str">
        <f t="shared" si="984"/>
        <v>Toma ECA</v>
      </c>
      <c r="BI1878">
        <v>1</v>
      </c>
      <c r="BJ1878" t="str">
        <f t="shared" si="985"/>
        <v>Toma ARB</v>
      </c>
      <c r="BK1878">
        <v>0</v>
      </c>
      <c r="BL1878" t="str">
        <f t="shared" si="986"/>
        <v>No toma diureticos</v>
      </c>
      <c r="BM1878">
        <v>0</v>
      </c>
      <c r="BN1878" t="str">
        <f t="shared" si="987"/>
        <v>No toma estatinas</v>
      </c>
      <c r="BO1878">
        <v>0</v>
      </c>
      <c r="BP1878" t="str">
        <f t="shared" si="988"/>
        <v>Sano</v>
      </c>
      <c r="BQ1878">
        <v>0</v>
      </c>
      <c r="BR1878" t="str">
        <f t="shared" si="989"/>
        <v>Sano</v>
      </c>
    </row>
    <row r="1879" spans="1:70" x14ac:dyDescent="0.25">
      <c r="A1879" t="s">
        <v>1879</v>
      </c>
      <c r="B1879">
        <v>39</v>
      </c>
      <c r="C1879" t="str">
        <f t="shared" si="960"/>
        <v>Adulto</v>
      </c>
      <c r="D1879" t="s">
        <v>6</v>
      </c>
      <c r="E1879">
        <v>18.100000000000001</v>
      </c>
      <c r="F1879" t="str">
        <f t="shared" si="961"/>
        <v>Bajo peso</v>
      </c>
      <c r="G1879">
        <v>0</v>
      </c>
      <c r="H1879" t="str">
        <f t="shared" si="962"/>
        <v>No tiene herencia</v>
      </c>
      <c r="I1879">
        <v>115</v>
      </c>
      <c r="J1879">
        <v>70</v>
      </c>
      <c r="K1879">
        <v>62</v>
      </c>
      <c r="L1879" t="str">
        <f t="shared" si="963"/>
        <v>Normal</v>
      </c>
      <c r="M1879">
        <v>69</v>
      </c>
      <c r="N1879" t="str">
        <f t="shared" si="964"/>
        <v>Normal</v>
      </c>
      <c r="O1879">
        <v>1</v>
      </c>
      <c r="P1879" t="str">
        <f t="shared" si="965"/>
        <v>Sin limitaciones</v>
      </c>
      <c r="Q1879">
        <v>0</v>
      </c>
      <c r="R1879" t="str">
        <f t="shared" si="966"/>
        <v>No tiene cetoacidosis</v>
      </c>
      <c r="S1879">
        <v>0</v>
      </c>
      <c r="T1879" t="str">
        <f t="shared" si="967"/>
        <v>No tiene Insuficiencia</v>
      </c>
      <c r="U1879">
        <v>0</v>
      </c>
      <c r="V1879" t="str">
        <f t="shared" si="968"/>
        <v>Normotenso</v>
      </c>
      <c r="W1879">
        <v>0.8</v>
      </c>
      <c r="X1879" t="str">
        <f t="shared" si="957"/>
        <v>Normal</v>
      </c>
      <c r="Y1879">
        <v>39</v>
      </c>
      <c r="Z1879" t="str">
        <f t="shared" si="958"/>
        <v>Normal</v>
      </c>
      <c r="AA1879">
        <v>113</v>
      </c>
      <c r="AB1879" t="str">
        <f t="shared" si="969"/>
        <v>Normal</v>
      </c>
      <c r="AC1879">
        <v>16</v>
      </c>
      <c r="AD1879" t="str">
        <f t="shared" si="970"/>
        <v>Normal</v>
      </c>
      <c r="AE1879">
        <v>12</v>
      </c>
      <c r="AF1879" t="str">
        <f t="shared" si="971"/>
        <v>Normal</v>
      </c>
      <c r="AG1879">
        <v>1576</v>
      </c>
      <c r="AH1879" t="str">
        <f t="shared" si="972"/>
        <v>Poliuria</v>
      </c>
      <c r="AI1879">
        <v>1</v>
      </c>
      <c r="AJ1879" t="str">
        <f t="shared" si="973"/>
        <v>Diabetico</v>
      </c>
      <c r="AK1879">
        <v>100</v>
      </c>
      <c r="AL1879" t="str">
        <f t="shared" si="974"/>
        <v>Prediabetes</v>
      </c>
      <c r="AM1879">
        <v>5.2</v>
      </c>
      <c r="AN1879" t="str">
        <f t="shared" si="975"/>
        <v>Normal</v>
      </c>
      <c r="AO1879">
        <v>153</v>
      </c>
      <c r="AP1879" t="str">
        <f t="shared" si="976"/>
        <v>Normal</v>
      </c>
      <c r="AQ1879">
        <v>98</v>
      </c>
      <c r="AR1879" t="str">
        <f t="shared" si="977"/>
        <v>Normal</v>
      </c>
      <c r="AS1879">
        <v>56</v>
      </c>
      <c r="AT1879" t="str">
        <f t="shared" si="978"/>
        <v>Bajo</v>
      </c>
      <c r="AU1879">
        <v>134</v>
      </c>
      <c r="AV1879" t="str">
        <f t="shared" si="979"/>
        <v>Normal</v>
      </c>
      <c r="AW1879">
        <v>142</v>
      </c>
      <c r="AX1879" t="str">
        <f t="shared" si="980"/>
        <v>Normal</v>
      </c>
      <c r="AY1879">
        <v>4</v>
      </c>
      <c r="AZ1879" t="str">
        <f t="shared" si="981"/>
        <v>Normal</v>
      </c>
      <c r="BA1879">
        <v>14.2</v>
      </c>
      <c r="BB1879" t="str">
        <f t="shared" si="959"/>
        <v>Normal</v>
      </c>
      <c r="BC1879">
        <v>9.8000000000000007</v>
      </c>
      <c r="BD1879" t="str">
        <f t="shared" si="982"/>
        <v>Normal</v>
      </c>
      <c r="BE1879">
        <v>4</v>
      </c>
      <c r="BF1879" t="str">
        <f t="shared" si="983"/>
        <v>Normal</v>
      </c>
      <c r="BG1879">
        <v>0</v>
      </c>
      <c r="BH1879" t="str">
        <f t="shared" si="984"/>
        <v>No Toma ECA</v>
      </c>
      <c r="BI1879">
        <v>0</v>
      </c>
      <c r="BJ1879" t="str">
        <f t="shared" si="985"/>
        <v>No toma ARB</v>
      </c>
      <c r="BK1879">
        <v>0</v>
      </c>
      <c r="BL1879" t="str">
        <f t="shared" si="986"/>
        <v>No toma diureticos</v>
      </c>
      <c r="BM1879">
        <v>1</v>
      </c>
      <c r="BN1879" t="str">
        <f t="shared" si="987"/>
        <v>Toma estatinas</v>
      </c>
      <c r="BO1879">
        <v>0</v>
      </c>
      <c r="BP1879" t="str">
        <f t="shared" si="988"/>
        <v>Sano</v>
      </c>
      <c r="BQ1879">
        <v>0</v>
      </c>
      <c r="BR1879" t="str">
        <f t="shared" si="989"/>
        <v>Sano</v>
      </c>
    </row>
    <row r="1880" spans="1:70" x14ac:dyDescent="0.25">
      <c r="A1880" t="s">
        <v>1880</v>
      </c>
      <c r="B1880">
        <v>48</v>
      </c>
      <c r="C1880" t="str">
        <f t="shared" si="960"/>
        <v>Adulto</v>
      </c>
      <c r="D1880" t="s">
        <v>6</v>
      </c>
      <c r="E1880">
        <v>26.5</v>
      </c>
      <c r="F1880" t="str">
        <f t="shared" si="961"/>
        <v>Sobrepeso</v>
      </c>
      <c r="G1880">
        <v>0</v>
      </c>
      <c r="H1880" t="str">
        <f t="shared" si="962"/>
        <v>No tiene herencia</v>
      </c>
      <c r="I1880">
        <v>122</v>
      </c>
      <c r="J1880">
        <v>69</v>
      </c>
      <c r="K1880">
        <v>87</v>
      </c>
      <c r="L1880" t="str">
        <f t="shared" si="963"/>
        <v>Normal</v>
      </c>
      <c r="M1880">
        <v>61</v>
      </c>
      <c r="N1880" t="str">
        <f t="shared" si="964"/>
        <v>Normal</v>
      </c>
      <c r="O1880">
        <v>2</v>
      </c>
      <c r="P1880" t="str">
        <f t="shared" si="965"/>
        <v>Ligera limitaciones</v>
      </c>
      <c r="Q1880">
        <v>0</v>
      </c>
      <c r="R1880" t="str">
        <f t="shared" si="966"/>
        <v>No tiene cetoacidosis</v>
      </c>
      <c r="S1880">
        <v>0</v>
      </c>
      <c r="T1880" t="str">
        <f t="shared" si="967"/>
        <v>No tiene Insuficiencia</v>
      </c>
      <c r="U1880">
        <v>1</v>
      </c>
      <c r="V1880" t="str">
        <f t="shared" si="968"/>
        <v>Hipertenso</v>
      </c>
      <c r="W1880">
        <v>1</v>
      </c>
      <c r="X1880" t="str">
        <f t="shared" si="957"/>
        <v>Normal</v>
      </c>
      <c r="Y1880">
        <v>35</v>
      </c>
      <c r="Z1880" t="str">
        <f t="shared" si="958"/>
        <v>Normal</v>
      </c>
      <c r="AA1880">
        <v>80</v>
      </c>
      <c r="AB1880" t="str">
        <f t="shared" si="969"/>
        <v>Funcion disminuida</v>
      </c>
      <c r="AC1880">
        <v>13</v>
      </c>
      <c r="AD1880" t="str">
        <f t="shared" si="970"/>
        <v>Normal</v>
      </c>
      <c r="AE1880">
        <v>9</v>
      </c>
      <c r="AF1880" t="str">
        <f t="shared" si="971"/>
        <v>Normal</v>
      </c>
      <c r="AG1880">
        <v>1034</v>
      </c>
      <c r="AH1880" t="str">
        <f t="shared" si="972"/>
        <v>Poliuria</v>
      </c>
      <c r="AI1880">
        <v>0</v>
      </c>
      <c r="AJ1880" t="str">
        <f t="shared" si="973"/>
        <v>No Diabetico</v>
      </c>
      <c r="AK1880">
        <v>93</v>
      </c>
      <c r="AL1880" t="str">
        <f t="shared" si="974"/>
        <v>Normal</v>
      </c>
      <c r="AM1880">
        <v>5.6</v>
      </c>
      <c r="AN1880" t="str">
        <f t="shared" si="975"/>
        <v>Normal</v>
      </c>
      <c r="AO1880">
        <v>216</v>
      </c>
      <c r="AP1880" t="str">
        <f t="shared" si="976"/>
        <v>Alto</v>
      </c>
      <c r="AQ1880">
        <v>106</v>
      </c>
      <c r="AR1880" t="str">
        <f t="shared" si="977"/>
        <v>Casi normal</v>
      </c>
      <c r="AS1880">
        <v>45</v>
      </c>
      <c r="AT1880" t="str">
        <f t="shared" si="978"/>
        <v>Bajo</v>
      </c>
      <c r="AU1880">
        <v>83</v>
      </c>
      <c r="AV1880" t="str">
        <f t="shared" si="979"/>
        <v>Normal</v>
      </c>
      <c r="AW1880">
        <v>135</v>
      </c>
      <c r="AX1880" t="str">
        <f t="shared" si="980"/>
        <v>Normal</v>
      </c>
      <c r="AY1880">
        <v>4</v>
      </c>
      <c r="AZ1880" t="str">
        <f t="shared" si="981"/>
        <v>Normal</v>
      </c>
      <c r="BA1880">
        <v>14.1</v>
      </c>
      <c r="BB1880" t="str">
        <f t="shared" si="959"/>
        <v>Normal</v>
      </c>
      <c r="BC1880">
        <v>9.9</v>
      </c>
      <c r="BD1880" t="str">
        <f t="shared" si="982"/>
        <v>Normal</v>
      </c>
      <c r="BE1880">
        <v>3.8</v>
      </c>
      <c r="BF1880" t="str">
        <f t="shared" si="983"/>
        <v>Normal</v>
      </c>
      <c r="BG1880">
        <v>0</v>
      </c>
      <c r="BH1880" t="str">
        <f t="shared" si="984"/>
        <v>No Toma ECA</v>
      </c>
      <c r="BI1880">
        <v>1</v>
      </c>
      <c r="BJ1880" t="str">
        <f t="shared" si="985"/>
        <v>Toma ARB</v>
      </c>
      <c r="BK1880">
        <v>0</v>
      </c>
      <c r="BL1880" t="str">
        <f t="shared" si="986"/>
        <v>No toma diureticos</v>
      </c>
      <c r="BM1880">
        <v>0</v>
      </c>
      <c r="BN1880" t="str">
        <f t="shared" si="987"/>
        <v>No toma estatinas</v>
      </c>
      <c r="BO1880">
        <v>0</v>
      </c>
      <c r="BP1880" t="str">
        <f t="shared" si="988"/>
        <v>Sano</v>
      </c>
      <c r="BQ1880">
        <v>0</v>
      </c>
      <c r="BR1880" t="str">
        <f t="shared" si="989"/>
        <v>Sano</v>
      </c>
    </row>
    <row r="1881" spans="1:70" x14ac:dyDescent="0.25">
      <c r="A1881" t="s">
        <v>1881</v>
      </c>
      <c r="B1881">
        <v>55</v>
      </c>
      <c r="C1881" t="str">
        <f t="shared" si="960"/>
        <v>Adulto</v>
      </c>
      <c r="D1881" t="s">
        <v>1</v>
      </c>
      <c r="E1881">
        <v>20.2</v>
      </c>
      <c r="F1881" t="str">
        <f t="shared" si="961"/>
        <v>Peso Normal</v>
      </c>
      <c r="G1881">
        <v>0</v>
      </c>
      <c r="H1881" t="str">
        <f t="shared" si="962"/>
        <v>No tiene herencia</v>
      </c>
      <c r="I1881">
        <v>101</v>
      </c>
      <c r="J1881">
        <v>67</v>
      </c>
      <c r="K1881">
        <v>81</v>
      </c>
      <c r="L1881" t="str">
        <f t="shared" si="963"/>
        <v>Normal</v>
      </c>
      <c r="M1881">
        <v>50</v>
      </c>
      <c r="N1881" t="str">
        <f t="shared" si="964"/>
        <v>Normal</v>
      </c>
      <c r="O1881">
        <v>2</v>
      </c>
      <c r="P1881" t="str">
        <f t="shared" si="965"/>
        <v>Ligera limitaciones</v>
      </c>
      <c r="Q1881">
        <v>0</v>
      </c>
      <c r="R1881" t="str">
        <f t="shared" si="966"/>
        <v>No tiene cetoacidosis</v>
      </c>
      <c r="S1881">
        <v>0</v>
      </c>
      <c r="T1881" t="str">
        <f t="shared" si="967"/>
        <v>No tiene Insuficiencia</v>
      </c>
      <c r="U1881">
        <v>0</v>
      </c>
      <c r="V1881" t="str">
        <f t="shared" si="968"/>
        <v>Normotenso</v>
      </c>
      <c r="W1881">
        <v>0.6</v>
      </c>
      <c r="X1881" t="str">
        <f t="shared" si="957"/>
        <v>Bajo</v>
      </c>
      <c r="Y1881">
        <v>29</v>
      </c>
      <c r="Z1881" t="str">
        <f t="shared" si="958"/>
        <v>Normal</v>
      </c>
      <c r="AA1881">
        <v>117</v>
      </c>
      <c r="AB1881" t="str">
        <f t="shared" si="969"/>
        <v>Normal</v>
      </c>
      <c r="AC1881">
        <v>9</v>
      </c>
      <c r="AD1881" t="str">
        <f t="shared" si="970"/>
        <v>Normal</v>
      </c>
      <c r="AE1881">
        <v>7</v>
      </c>
      <c r="AF1881" t="str">
        <f t="shared" si="971"/>
        <v>Normal</v>
      </c>
      <c r="AG1881">
        <v>2278</v>
      </c>
      <c r="AH1881" t="str">
        <f t="shared" si="972"/>
        <v>Poliuria</v>
      </c>
      <c r="AI1881">
        <v>0</v>
      </c>
      <c r="AJ1881" t="str">
        <f t="shared" si="973"/>
        <v>No Diabetico</v>
      </c>
      <c r="AK1881">
        <v>82</v>
      </c>
      <c r="AL1881" t="str">
        <f t="shared" si="974"/>
        <v>Normal</v>
      </c>
      <c r="AM1881">
        <v>5.7</v>
      </c>
      <c r="AN1881" t="str">
        <f t="shared" si="975"/>
        <v>Prediabetes</v>
      </c>
      <c r="AO1881">
        <v>213</v>
      </c>
      <c r="AP1881" t="str">
        <f t="shared" si="976"/>
        <v>Alto</v>
      </c>
      <c r="AQ1881">
        <v>125</v>
      </c>
      <c r="AR1881" t="str">
        <f t="shared" si="977"/>
        <v>Casi normal</v>
      </c>
      <c r="AS1881">
        <v>63</v>
      </c>
      <c r="AT1881" t="str">
        <f t="shared" si="978"/>
        <v>Normal</v>
      </c>
      <c r="AU1881">
        <v>118</v>
      </c>
      <c r="AV1881" t="str">
        <f t="shared" si="979"/>
        <v>Normal</v>
      </c>
      <c r="AW1881">
        <v>143</v>
      </c>
      <c r="AX1881" t="str">
        <f t="shared" si="980"/>
        <v>Normal</v>
      </c>
      <c r="AY1881">
        <v>4.5</v>
      </c>
      <c r="AZ1881" t="str">
        <f t="shared" si="981"/>
        <v>Normal</v>
      </c>
      <c r="BA1881">
        <v>14.2</v>
      </c>
      <c r="BB1881" t="str">
        <f t="shared" si="959"/>
        <v>Normal</v>
      </c>
      <c r="BC1881">
        <v>10.1</v>
      </c>
      <c r="BD1881" t="str">
        <f t="shared" si="982"/>
        <v>Normal</v>
      </c>
      <c r="BE1881">
        <v>3.8</v>
      </c>
      <c r="BF1881" t="str">
        <f t="shared" si="983"/>
        <v>Normal</v>
      </c>
      <c r="BG1881">
        <v>0</v>
      </c>
      <c r="BH1881" t="str">
        <f t="shared" si="984"/>
        <v>No Toma ECA</v>
      </c>
      <c r="BI1881">
        <v>0</v>
      </c>
      <c r="BJ1881" t="str">
        <f t="shared" si="985"/>
        <v>No toma ARB</v>
      </c>
      <c r="BK1881">
        <v>1</v>
      </c>
      <c r="BL1881" t="str">
        <f t="shared" si="986"/>
        <v>Toma diureticos</v>
      </c>
      <c r="BM1881">
        <v>1</v>
      </c>
      <c r="BN1881" t="str">
        <f t="shared" si="987"/>
        <v>Toma estatinas</v>
      </c>
      <c r="BO1881">
        <v>0</v>
      </c>
      <c r="BP1881" t="str">
        <f t="shared" si="988"/>
        <v>Sano</v>
      </c>
      <c r="BQ1881">
        <v>1</v>
      </c>
      <c r="BR1881" t="str">
        <f t="shared" si="989"/>
        <v>Enfermedad cardiovascular</v>
      </c>
    </row>
    <row r="1882" spans="1:70" x14ac:dyDescent="0.25">
      <c r="A1882" t="s">
        <v>1882</v>
      </c>
      <c r="B1882">
        <v>81</v>
      </c>
      <c r="C1882" t="str">
        <f t="shared" si="960"/>
        <v>Adulto Mayor</v>
      </c>
      <c r="D1882" t="s">
        <v>6</v>
      </c>
      <c r="E1882">
        <v>36.9</v>
      </c>
      <c r="F1882" t="str">
        <f t="shared" si="961"/>
        <v>Obesidad II</v>
      </c>
      <c r="G1882">
        <v>1</v>
      </c>
      <c r="H1882" t="str">
        <f t="shared" si="962"/>
        <v>Tiene herencia</v>
      </c>
      <c r="I1882">
        <v>178</v>
      </c>
      <c r="J1882">
        <v>93</v>
      </c>
      <c r="K1882">
        <v>102</v>
      </c>
      <c r="L1882" t="str">
        <f t="shared" si="963"/>
        <v>Taquicardia</v>
      </c>
      <c r="M1882">
        <v>32</v>
      </c>
      <c r="N1882" t="str">
        <f t="shared" si="964"/>
        <v>Reducida</v>
      </c>
      <c r="O1882">
        <v>4</v>
      </c>
      <c r="P1882" t="str">
        <f t="shared" si="965"/>
        <v>Incapacidad</v>
      </c>
      <c r="Q1882">
        <v>0</v>
      </c>
      <c r="R1882" t="str">
        <f t="shared" si="966"/>
        <v>No tiene cetoacidosis</v>
      </c>
      <c r="S1882">
        <v>1</v>
      </c>
      <c r="T1882" t="str">
        <f t="shared" si="967"/>
        <v>Tiene Insuficiencia</v>
      </c>
      <c r="U1882">
        <v>1</v>
      </c>
      <c r="V1882" t="str">
        <f t="shared" si="968"/>
        <v>Hipertenso</v>
      </c>
      <c r="W1882">
        <v>4.7</v>
      </c>
      <c r="X1882" t="str">
        <f t="shared" si="957"/>
        <v>Alto</v>
      </c>
      <c r="Y1882">
        <v>53</v>
      </c>
      <c r="Z1882" t="str">
        <f t="shared" si="958"/>
        <v>Elevado</v>
      </c>
      <c r="AA1882">
        <v>31</v>
      </c>
      <c r="AB1882" t="str">
        <f t="shared" si="969"/>
        <v>Funcion disminuida moderada</v>
      </c>
      <c r="AC1882">
        <v>2095</v>
      </c>
      <c r="AD1882" t="str">
        <f t="shared" si="970"/>
        <v>Proteinuria</v>
      </c>
      <c r="AE1882">
        <v>1676</v>
      </c>
      <c r="AF1882" t="str">
        <f t="shared" si="971"/>
        <v>Macroalbuminuria</v>
      </c>
      <c r="AG1882">
        <v>780</v>
      </c>
      <c r="AH1882" t="str">
        <f t="shared" si="972"/>
        <v>Poliuria</v>
      </c>
      <c r="AI1882">
        <v>0</v>
      </c>
      <c r="AJ1882" t="str">
        <f t="shared" si="973"/>
        <v>No Diabetico</v>
      </c>
      <c r="AK1882">
        <v>152</v>
      </c>
      <c r="AL1882" t="str">
        <f t="shared" si="974"/>
        <v>Diabetes</v>
      </c>
      <c r="AM1882">
        <v>10.3</v>
      </c>
      <c r="AN1882" t="str">
        <f t="shared" si="975"/>
        <v>Diabetes</v>
      </c>
      <c r="AO1882">
        <v>298</v>
      </c>
      <c r="AP1882" t="str">
        <f t="shared" si="976"/>
        <v>Riesgo</v>
      </c>
      <c r="AQ1882">
        <v>184</v>
      </c>
      <c r="AR1882" t="str">
        <f t="shared" si="977"/>
        <v>Alto</v>
      </c>
      <c r="AS1882">
        <v>39</v>
      </c>
      <c r="AT1882" t="str">
        <f t="shared" si="978"/>
        <v>Bajo</v>
      </c>
      <c r="AU1882">
        <v>369</v>
      </c>
      <c r="AV1882" t="str">
        <f t="shared" si="979"/>
        <v>Alto</v>
      </c>
      <c r="AW1882">
        <v>127</v>
      </c>
      <c r="AX1882" t="str">
        <f t="shared" si="980"/>
        <v>Bajo</v>
      </c>
      <c r="AY1882">
        <v>6.6</v>
      </c>
      <c r="AZ1882" t="str">
        <f t="shared" si="981"/>
        <v>Alto</v>
      </c>
      <c r="BA1882">
        <v>9.1</v>
      </c>
      <c r="BB1882" t="str">
        <f t="shared" si="959"/>
        <v>Baja</v>
      </c>
      <c r="BC1882">
        <v>8.3000000000000007</v>
      </c>
      <c r="BD1882" t="str">
        <f t="shared" si="982"/>
        <v>Bajo</v>
      </c>
      <c r="BE1882">
        <v>7.4</v>
      </c>
      <c r="BF1882" t="str">
        <f t="shared" si="983"/>
        <v>Alto</v>
      </c>
      <c r="BG1882">
        <v>0</v>
      </c>
      <c r="BH1882" t="str">
        <f t="shared" si="984"/>
        <v>No Toma ECA</v>
      </c>
      <c r="BI1882">
        <v>0</v>
      </c>
      <c r="BJ1882" t="str">
        <f t="shared" si="985"/>
        <v>No toma ARB</v>
      </c>
      <c r="BK1882">
        <v>1</v>
      </c>
      <c r="BL1882" t="str">
        <f t="shared" si="986"/>
        <v>Toma diureticos</v>
      </c>
      <c r="BM1882">
        <v>1</v>
      </c>
      <c r="BN1882" t="str">
        <f t="shared" si="987"/>
        <v>Toma estatinas</v>
      </c>
      <c r="BO1882">
        <v>1</v>
      </c>
      <c r="BP1882" t="str">
        <f t="shared" si="988"/>
        <v>Enfermedad renal</v>
      </c>
      <c r="BQ1882">
        <v>1</v>
      </c>
      <c r="BR1882" t="str">
        <f t="shared" si="989"/>
        <v>Enfermedad cardiovascular</v>
      </c>
    </row>
    <row r="1883" spans="1:70" x14ac:dyDescent="0.25">
      <c r="A1883" t="s">
        <v>1883</v>
      </c>
      <c r="B1883">
        <v>70</v>
      </c>
      <c r="C1883" t="str">
        <f t="shared" si="960"/>
        <v>Adulto Mayor</v>
      </c>
      <c r="D1883" t="s">
        <v>1</v>
      </c>
      <c r="E1883">
        <v>19.5</v>
      </c>
      <c r="F1883" t="str">
        <f t="shared" si="961"/>
        <v>Peso Normal</v>
      </c>
      <c r="G1883">
        <v>0</v>
      </c>
      <c r="H1883" t="str">
        <f t="shared" si="962"/>
        <v>No tiene herencia</v>
      </c>
      <c r="I1883">
        <v>103</v>
      </c>
      <c r="J1883">
        <v>78</v>
      </c>
      <c r="K1883">
        <v>88</v>
      </c>
      <c r="L1883" t="str">
        <f t="shared" si="963"/>
        <v>Normal</v>
      </c>
      <c r="M1883">
        <v>60</v>
      </c>
      <c r="N1883" t="str">
        <f t="shared" si="964"/>
        <v>Normal</v>
      </c>
      <c r="O1883">
        <v>2</v>
      </c>
      <c r="P1883" t="str">
        <f t="shared" si="965"/>
        <v>Ligera limitaciones</v>
      </c>
      <c r="Q1883">
        <v>0</v>
      </c>
      <c r="R1883" t="str">
        <f t="shared" si="966"/>
        <v>No tiene cetoacidosis</v>
      </c>
      <c r="S1883">
        <v>0</v>
      </c>
      <c r="T1883" t="str">
        <f t="shared" si="967"/>
        <v>No tiene Insuficiencia</v>
      </c>
      <c r="U1883">
        <v>1</v>
      </c>
      <c r="V1883" t="str">
        <f t="shared" si="968"/>
        <v>Hipertenso</v>
      </c>
      <c r="W1883">
        <v>1.2</v>
      </c>
      <c r="X1883" t="str">
        <f t="shared" si="957"/>
        <v>Normal</v>
      </c>
      <c r="Y1883">
        <v>35</v>
      </c>
      <c r="Z1883" t="str">
        <f t="shared" si="958"/>
        <v>Normal</v>
      </c>
      <c r="AA1883">
        <v>71</v>
      </c>
      <c r="AB1883" t="str">
        <f t="shared" si="969"/>
        <v>Funcion disminuida</v>
      </c>
      <c r="AC1883">
        <v>25</v>
      </c>
      <c r="AD1883" t="str">
        <f t="shared" si="970"/>
        <v>Normal</v>
      </c>
      <c r="AE1883">
        <v>22</v>
      </c>
      <c r="AF1883" t="str">
        <f t="shared" si="971"/>
        <v>Normal</v>
      </c>
      <c r="AG1883">
        <v>1279</v>
      </c>
      <c r="AH1883" t="str">
        <f t="shared" si="972"/>
        <v>Poliuria</v>
      </c>
      <c r="AI1883">
        <v>0</v>
      </c>
      <c r="AJ1883" t="str">
        <f t="shared" si="973"/>
        <v>No Diabetico</v>
      </c>
      <c r="AK1883">
        <v>119</v>
      </c>
      <c r="AL1883" t="str">
        <f t="shared" si="974"/>
        <v>Prediabetes</v>
      </c>
      <c r="AM1883">
        <v>6.1</v>
      </c>
      <c r="AN1883" t="str">
        <f t="shared" si="975"/>
        <v>Prediabetes</v>
      </c>
      <c r="AO1883">
        <v>194</v>
      </c>
      <c r="AP1883" t="str">
        <f t="shared" si="976"/>
        <v>Normal</v>
      </c>
      <c r="AQ1883">
        <v>109</v>
      </c>
      <c r="AR1883" t="str">
        <f t="shared" si="977"/>
        <v>Casi normal</v>
      </c>
      <c r="AS1883">
        <v>54</v>
      </c>
      <c r="AT1883" t="str">
        <f t="shared" si="978"/>
        <v>Bajo</v>
      </c>
      <c r="AU1883">
        <v>152</v>
      </c>
      <c r="AV1883" t="str">
        <f t="shared" si="979"/>
        <v>Alto</v>
      </c>
      <c r="AW1883">
        <v>142</v>
      </c>
      <c r="AX1883" t="str">
        <f t="shared" si="980"/>
        <v>Normal</v>
      </c>
      <c r="AY1883">
        <v>4.2</v>
      </c>
      <c r="AZ1883" t="str">
        <f t="shared" si="981"/>
        <v>Normal</v>
      </c>
      <c r="BA1883">
        <v>13.6</v>
      </c>
      <c r="BB1883" t="str">
        <f t="shared" si="959"/>
        <v>Normal</v>
      </c>
      <c r="BC1883">
        <v>9.6999999999999993</v>
      </c>
      <c r="BD1883" t="str">
        <f t="shared" si="982"/>
        <v>Normal</v>
      </c>
      <c r="BE1883">
        <v>4.4000000000000004</v>
      </c>
      <c r="BF1883" t="str">
        <f t="shared" si="983"/>
        <v>Normal</v>
      </c>
      <c r="BG1883">
        <v>0</v>
      </c>
      <c r="BH1883" t="str">
        <f t="shared" si="984"/>
        <v>No Toma ECA</v>
      </c>
      <c r="BI1883">
        <v>0</v>
      </c>
      <c r="BJ1883" t="str">
        <f t="shared" si="985"/>
        <v>No toma ARB</v>
      </c>
      <c r="BK1883">
        <v>0</v>
      </c>
      <c r="BL1883" t="str">
        <f t="shared" si="986"/>
        <v>No toma diureticos</v>
      </c>
      <c r="BM1883">
        <v>0</v>
      </c>
      <c r="BN1883" t="str">
        <f t="shared" si="987"/>
        <v>No toma estatinas</v>
      </c>
      <c r="BO1883">
        <v>0</v>
      </c>
      <c r="BP1883" t="str">
        <f t="shared" si="988"/>
        <v>Sano</v>
      </c>
      <c r="BQ1883">
        <v>1</v>
      </c>
      <c r="BR1883" t="str">
        <f t="shared" si="989"/>
        <v>Enfermedad cardiovascular</v>
      </c>
    </row>
    <row r="1884" spans="1:70" x14ac:dyDescent="0.25">
      <c r="A1884" t="s">
        <v>1884</v>
      </c>
      <c r="B1884">
        <v>76</v>
      </c>
      <c r="C1884" t="str">
        <f t="shared" si="960"/>
        <v>Adulto Mayor</v>
      </c>
      <c r="D1884" t="s">
        <v>6</v>
      </c>
      <c r="E1884">
        <v>34.700000000000003</v>
      </c>
      <c r="F1884" t="str">
        <f t="shared" si="961"/>
        <v>Obesidad I</v>
      </c>
      <c r="G1884">
        <v>0</v>
      </c>
      <c r="H1884" t="str">
        <f t="shared" si="962"/>
        <v>No tiene herencia</v>
      </c>
      <c r="I1884">
        <v>149</v>
      </c>
      <c r="J1884">
        <v>92</v>
      </c>
      <c r="K1884">
        <v>91</v>
      </c>
      <c r="L1884" t="str">
        <f t="shared" si="963"/>
        <v>Normal</v>
      </c>
      <c r="M1884">
        <v>35</v>
      </c>
      <c r="N1884" t="str">
        <f t="shared" si="964"/>
        <v>Reducida</v>
      </c>
      <c r="O1884">
        <v>2</v>
      </c>
      <c r="P1884" t="str">
        <f t="shared" si="965"/>
        <v>Ligera limitaciones</v>
      </c>
      <c r="Q1884">
        <v>1</v>
      </c>
      <c r="R1884" t="str">
        <f t="shared" si="966"/>
        <v>Tiene cetoacidosis</v>
      </c>
      <c r="S1884">
        <v>0</v>
      </c>
      <c r="T1884" t="str">
        <f t="shared" si="967"/>
        <v>No tiene Insuficiencia</v>
      </c>
      <c r="U1884">
        <v>1</v>
      </c>
      <c r="V1884" t="str">
        <f t="shared" si="968"/>
        <v>Hipertenso</v>
      </c>
      <c r="W1884">
        <v>4.8</v>
      </c>
      <c r="X1884" t="str">
        <f t="shared" si="957"/>
        <v>Alto</v>
      </c>
      <c r="Y1884">
        <v>78</v>
      </c>
      <c r="Z1884" t="str">
        <f t="shared" si="958"/>
        <v>Elevado</v>
      </c>
      <c r="AA1884">
        <v>26</v>
      </c>
      <c r="AB1884" t="str">
        <f t="shared" si="969"/>
        <v>Dismucion grave</v>
      </c>
      <c r="AC1884">
        <v>1758</v>
      </c>
      <c r="AD1884" t="str">
        <f t="shared" si="970"/>
        <v>Proteinuria</v>
      </c>
      <c r="AE1884">
        <v>1230</v>
      </c>
      <c r="AF1884" t="str">
        <f t="shared" si="971"/>
        <v>Macroalbuminuria</v>
      </c>
      <c r="AG1884">
        <v>404</v>
      </c>
      <c r="AH1884" t="str">
        <f t="shared" si="972"/>
        <v>Oliguria</v>
      </c>
      <c r="AI1884">
        <v>1</v>
      </c>
      <c r="AJ1884" t="str">
        <f t="shared" si="973"/>
        <v>Diabetico</v>
      </c>
      <c r="AK1884">
        <v>167</v>
      </c>
      <c r="AL1884" t="str">
        <f t="shared" si="974"/>
        <v>Diabetes</v>
      </c>
      <c r="AM1884">
        <v>10.3</v>
      </c>
      <c r="AN1884" t="str">
        <f t="shared" si="975"/>
        <v>Diabetes</v>
      </c>
      <c r="AO1884">
        <v>255</v>
      </c>
      <c r="AP1884" t="str">
        <f t="shared" si="976"/>
        <v>Riesgo</v>
      </c>
      <c r="AQ1884">
        <v>140</v>
      </c>
      <c r="AR1884" t="str">
        <f t="shared" si="977"/>
        <v>Limite alto</v>
      </c>
      <c r="AS1884">
        <v>45</v>
      </c>
      <c r="AT1884" t="str">
        <f t="shared" si="978"/>
        <v>Bajo</v>
      </c>
      <c r="AU1884">
        <v>400</v>
      </c>
      <c r="AV1884" t="str">
        <f t="shared" si="979"/>
        <v>Alto</v>
      </c>
      <c r="AW1884">
        <v>128</v>
      </c>
      <c r="AX1884" t="str">
        <f t="shared" si="980"/>
        <v>Bajo</v>
      </c>
      <c r="AY1884">
        <v>5.4</v>
      </c>
      <c r="AZ1884" t="str">
        <f t="shared" si="981"/>
        <v>Alto</v>
      </c>
      <c r="BA1884">
        <v>7.4</v>
      </c>
      <c r="BB1884" t="str">
        <f t="shared" si="959"/>
        <v>Baja</v>
      </c>
      <c r="BC1884">
        <v>8.8000000000000007</v>
      </c>
      <c r="BD1884" t="str">
        <f t="shared" si="982"/>
        <v>Normal</v>
      </c>
      <c r="BE1884">
        <v>7</v>
      </c>
      <c r="BF1884" t="str">
        <f t="shared" si="983"/>
        <v>Alto</v>
      </c>
      <c r="BG1884">
        <v>1</v>
      </c>
      <c r="BH1884" t="str">
        <f t="shared" si="984"/>
        <v>Toma ECA</v>
      </c>
      <c r="BI1884">
        <v>1</v>
      </c>
      <c r="BJ1884" t="str">
        <f t="shared" si="985"/>
        <v>Toma ARB</v>
      </c>
      <c r="BK1884">
        <v>1</v>
      </c>
      <c r="BL1884" t="str">
        <f t="shared" si="986"/>
        <v>Toma diureticos</v>
      </c>
      <c r="BM1884">
        <v>1</v>
      </c>
      <c r="BN1884" t="str">
        <f t="shared" si="987"/>
        <v>Toma estatinas</v>
      </c>
      <c r="BO1884">
        <v>1</v>
      </c>
      <c r="BP1884" t="str">
        <f t="shared" si="988"/>
        <v>Enfermedad renal</v>
      </c>
      <c r="BQ1884">
        <v>0</v>
      </c>
      <c r="BR1884" t="str">
        <f t="shared" si="989"/>
        <v>Sano</v>
      </c>
    </row>
    <row r="1885" spans="1:70" x14ac:dyDescent="0.25">
      <c r="A1885" t="s">
        <v>1885</v>
      </c>
      <c r="B1885">
        <v>59</v>
      </c>
      <c r="C1885" t="str">
        <f t="shared" si="960"/>
        <v>Adulto</v>
      </c>
      <c r="D1885" t="s">
        <v>6</v>
      </c>
      <c r="E1885">
        <v>33.799999999999997</v>
      </c>
      <c r="F1885" t="str">
        <f t="shared" si="961"/>
        <v>Obesidad I</v>
      </c>
      <c r="G1885">
        <v>0</v>
      </c>
      <c r="H1885" t="str">
        <f t="shared" si="962"/>
        <v>No tiene herencia</v>
      </c>
      <c r="I1885">
        <v>140</v>
      </c>
      <c r="J1885">
        <v>101</v>
      </c>
      <c r="K1885">
        <v>103</v>
      </c>
      <c r="L1885" t="str">
        <f t="shared" si="963"/>
        <v>Taquicardia</v>
      </c>
      <c r="M1885">
        <v>41</v>
      </c>
      <c r="N1885" t="str">
        <f t="shared" si="964"/>
        <v>Intermedia</v>
      </c>
      <c r="O1885">
        <v>2</v>
      </c>
      <c r="P1885" t="str">
        <f t="shared" si="965"/>
        <v>Ligera limitaciones</v>
      </c>
      <c r="Q1885">
        <v>1</v>
      </c>
      <c r="R1885" t="str">
        <f t="shared" si="966"/>
        <v>Tiene cetoacidosis</v>
      </c>
      <c r="S1885">
        <v>0</v>
      </c>
      <c r="T1885" t="str">
        <f t="shared" si="967"/>
        <v>No tiene Insuficiencia</v>
      </c>
      <c r="U1885">
        <v>1</v>
      </c>
      <c r="V1885" t="str">
        <f t="shared" si="968"/>
        <v>Hipertenso</v>
      </c>
      <c r="W1885">
        <v>4.7</v>
      </c>
      <c r="X1885" t="str">
        <f t="shared" si="957"/>
        <v>Alto</v>
      </c>
      <c r="Y1885">
        <v>64</v>
      </c>
      <c r="Z1885" t="str">
        <f t="shared" si="958"/>
        <v>Elevado</v>
      </c>
      <c r="AA1885">
        <v>34</v>
      </c>
      <c r="AB1885" t="str">
        <f t="shared" si="969"/>
        <v>Funcion disminuida moderada</v>
      </c>
      <c r="AC1885">
        <v>2304</v>
      </c>
      <c r="AD1885" t="str">
        <f t="shared" si="970"/>
        <v>Proteinuria</v>
      </c>
      <c r="AE1885">
        <v>2073</v>
      </c>
      <c r="AF1885" t="str">
        <f t="shared" si="971"/>
        <v>Macroalbuminuria</v>
      </c>
      <c r="AG1885">
        <v>440</v>
      </c>
      <c r="AH1885" t="str">
        <f t="shared" si="972"/>
        <v>Oliguria</v>
      </c>
      <c r="AI1885">
        <v>0</v>
      </c>
      <c r="AJ1885" t="str">
        <f t="shared" si="973"/>
        <v>No Diabetico</v>
      </c>
      <c r="AK1885">
        <v>169</v>
      </c>
      <c r="AL1885" t="str">
        <f t="shared" si="974"/>
        <v>Diabetes</v>
      </c>
      <c r="AM1885">
        <v>10.9</v>
      </c>
      <c r="AN1885" t="str">
        <f t="shared" si="975"/>
        <v>Diabetes</v>
      </c>
      <c r="AO1885">
        <v>239</v>
      </c>
      <c r="AP1885" t="str">
        <f t="shared" si="976"/>
        <v>Alto</v>
      </c>
      <c r="AQ1885">
        <v>136</v>
      </c>
      <c r="AR1885" t="str">
        <f t="shared" si="977"/>
        <v>Limite alto</v>
      </c>
      <c r="AS1885">
        <v>43</v>
      </c>
      <c r="AT1885" t="str">
        <f t="shared" si="978"/>
        <v>Bajo</v>
      </c>
      <c r="AU1885">
        <v>449</v>
      </c>
      <c r="AV1885" t="str">
        <f t="shared" si="979"/>
        <v>Alto</v>
      </c>
      <c r="AW1885">
        <v>134</v>
      </c>
      <c r="AX1885" t="str">
        <f t="shared" si="980"/>
        <v>Bajo</v>
      </c>
      <c r="AY1885">
        <v>6.8</v>
      </c>
      <c r="AZ1885" t="str">
        <f t="shared" si="981"/>
        <v>Alto</v>
      </c>
      <c r="BA1885">
        <v>10.1</v>
      </c>
      <c r="BB1885" t="str">
        <f t="shared" si="959"/>
        <v>Baja</v>
      </c>
      <c r="BC1885">
        <v>8.3000000000000007</v>
      </c>
      <c r="BD1885" t="str">
        <f t="shared" si="982"/>
        <v>Bajo</v>
      </c>
      <c r="BE1885">
        <v>6.7</v>
      </c>
      <c r="BF1885" t="str">
        <f t="shared" si="983"/>
        <v>Alto</v>
      </c>
      <c r="BG1885">
        <v>1</v>
      </c>
      <c r="BH1885" t="str">
        <f t="shared" si="984"/>
        <v>Toma ECA</v>
      </c>
      <c r="BI1885">
        <v>1</v>
      </c>
      <c r="BJ1885" t="str">
        <f t="shared" si="985"/>
        <v>Toma ARB</v>
      </c>
      <c r="BK1885">
        <v>0</v>
      </c>
      <c r="BL1885" t="str">
        <f t="shared" si="986"/>
        <v>No toma diureticos</v>
      </c>
      <c r="BM1885">
        <v>1</v>
      </c>
      <c r="BN1885" t="str">
        <f t="shared" si="987"/>
        <v>Toma estatinas</v>
      </c>
      <c r="BO1885">
        <v>1</v>
      </c>
      <c r="BP1885" t="str">
        <f t="shared" si="988"/>
        <v>Enfermedad renal</v>
      </c>
      <c r="BQ1885">
        <v>0</v>
      </c>
      <c r="BR1885" t="str">
        <f t="shared" si="989"/>
        <v>Sano</v>
      </c>
    </row>
    <row r="1886" spans="1:70" x14ac:dyDescent="0.25">
      <c r="A1886" t="s">
        <v>1886</v>
      </c>
      <c r="B1886">
        <v>69</v>
      </c>
      <c r="C1886" t="str">
        <f t="shared" si="960"/>
        <v>Adulto Mayor</v>
      </c>
      <c r="D1886" t="s">
        <v>1</v>
      </c>
      <c r="E1886">
        <v>25.3</v>
      </c>
      <c r="F1886" t="str">
        <f t="shared" si="961"/>
        <v>Sobrepeso</v>
      </c>
      <c r="G1886">
        <v>1</v>
      </c>
      <c r="H1886" t="str">
        <f t="shared" si="962"/>
        <v>Tiene herencia</v>
      </c>
      <c r="I1886">
        <v>127</v>
      </c>
      <c r="J1886">
        <v>71</v>
      </c>
      <c r="K1886">
        <v>73</v>
      </c>
      <c r="L1886" t="str">
        <f t="shared" si="963"/>
        <v>Normal</v>
      </c>
      <c r="M1886">
        <v>51</v>
      </c>
      <c r="N1886" t="str">
        <f t="shared" si="964"/>
        <v>Normal</v>
      </c>
      <c r="O1886">
        <v>2</v>
      </c>
      <c r="P1886" t="str">
        <f t="shared" si="965"/>
        <v>Ligera limitaciones</v>
      </c>
      <c r="Q1886">
        <v>0</v>
      </c>
      <c r="R1886" t="str">
        <f t="shared" si="966"/>
        <v>No tiene cetoacidosis</v>
      </c>
      <c r="S1886">
        <v>0</v>
      </c>
      <c r="T1886" t="str">
        <f t="shared" si="967"/>
        <v>No tiene Insuficiencia</v>
      </c>
      <c r="U1886">
        <v>0</v>
      </c>
      <c r="V1886" t="str">
        <f t="shared" si="968"/>
        <v>Normotenso</v>
      </c>
      <c r="W1886">
        <v>0.8</v>
      </c>
      <c r="X1886" t="str">
        <f t="shared" si="957"/>
        <v>Normal</v>
      </c>
      <c r="Y1886">
        <v>36</v>
      </c>
      <c r="Z1886" t="str">
        <f t="shared" si="958"/>
        <v>Normal</v>
      </c>
      <c r="AA1886">
        <v>87</v>
      </c>
      <c r="AB1886" t="str">
        <f t="shared" si="969"/>
        <v>Funcion disminuida</v>
      </c>
      <c r="AC1886">
        <v>16</v>
      </c>
      <c r="AD1886" t="str">
        <f t="shared" si="970"/>
        <v>Normal</v>
      </c>
      <c r="AE1886">
        <v>12</v>
      </c>
      <c r="AF1886" t="str">
        <f t="shared" si="971"/>
        <v>Normal</v>
      </c>
      <c r="AG1886">
        <v>1093</v>
      </c>
      <c r="AH1886" t="str">
        <f t="shared" si="972"/>
        <v>Poliuria</v>
      </c>
      <c r="AI1886">
        <v>0</v>
      </c>
      <c r="AJ1886" t="str">
        <f t="shared" si="973"/>
        <v>No Diabetico</v>
      </c>
      <c r="AK1886">
        <v>119</v>
      </c>
      <c r="AL1886" t="str">
        <f t="shared" si="974"/>
        <v>Prediabetes</v>
      </c>
      <c r="AM1886">
        <v>5.9</v>
      </c>
      <c r="AN1886" t="str">
        <f t="shared" si="975"/>
        <v>Prediabetes</v>
      </c>
      <c r="AO1886">
        <v>167</v>
      </c>
      <c r="AP1886" t="str">
        <f t="shared" si="976"/>
        <v>Normal</v>
      </c>
      <c r="AQ1886">
        <v>93</v>
      </c>
      <c r="AR1886" t="str">
        <f t="shared" si="977"/>
        <v>Normal</v>
      </c>
      <c r="AS1886">
        <v>64</v>
      </c>
      <c r="AT1886" t="str">
        <f t="shared" si="978"/>
        <v>Normal</v>
      </c>
      <c r="AU1886">
        <v>89</v>
      </c>
      <c r="AV1886" t="str">
        <f t="shared" si="979"/>
        <v>Normal</v>
      </c>
      <c r="AW1886">
        <v>138</v>
      </c>
      <c r="AX1886" t="str">
        <f t="shared" si="980"/>
        <v>Normal</v>
      </c>
      <c r="AY1886">
        <v>4.7</v>
      </c>
      <c r="AZ1886" t="str">
        <f t="shared" si="981"/>
        <v>Normal</v>
      </c>
      <c r="BA1886">
        <v>13.5</v>
      </c>
      <c r="BB1886" t="str">
        <f t="shared" si="959"/>
        <v>Normal</v>
      </c>
      <c r="BC1886">
        <v>9.9</v>
      </c>
      <c r="BD1886" t="str">
        <f t="shared" si="982"/>
        <v>Normal</v>
      </c>
      <c r="BE1886">
        <v>3.9</v>
      </c>
      <c r="BF1886" t="str">
        <f t="shared" si="983"/>
        <v>Normal</v>
      </c>
      <c r="BG1886">
        <v>0</v>
      </c>
      <c r="BH1886" t="str">
        <f t="shared" si="984"/>
        <v>No Toma ECA</v>
      </c>
      <c r="BI1886">
        <v>1</v>
      </c>
      <c r="BJ1886" t="str">
        <f t="shared" si="985"/>
        <v>Toma ARB</v>
      </c>
      <c r="BK1886">
        <v>0</v>
      </c>
      <c r="BL1886" t="str">
        <f t="shared" si="986"/>
        <v>No toma diureticos</v>
      </c>
      <c r="BM1886">
        <v>0</v>
      </c>
      <c r="BN1886" t="str">
        <f t="shared" si="987"/>
        <v>No toma estatinas</v>
      </c>
      <c r="BO1886">
        <v>0</v>
      </c>
      <c r="BP1886" t="str">
        <f t="shared" si="988"/>
        <v>Sano</v>
      </c>
      <c r="BQ1886">
        <v>1</v>
      </c>
      <c r="BR1886" t="str">
        <f t="shared" si="989"/>
        <v>Enfermedad cardiovascular</v>
      </c>
    </row>
    <row r="1887" spans="1:70" x14ac:dyDescent="0.25">
      <c r="A1887" t="s">
        <v>1887</v>
      </c>
      <c r="B1887">
        <v>32</v>
      </c>
      <c r="C1887" t="str">
        <f t="shared" si="960"/>
        <v>Adulto</v>
      </c>
      <c r="D1887" t="s">
        <v>6</v>
      </c>
      <c r="E1887">
        <v>24.5</v>
      </c>
      <c r="F1887" t="str">
        <f t="shared" si="961"/>
        <v>Peso Normal</v>
      </c>
      <c r="G1887">
        <v>0</v>
      </c>
      <c r="H1887" t="str">
        <f t="shared" si="962"/>
        <v>No tiene herencia</v>
      </c>
      <c r="I1887">
        <v>119</v>
      </c>
      <c r="J1887">
        <v>81</v>
      </c>
      <c r="K1887">
        <v>67</v>
      </c>
      <c r="L1887" t="str">
        <f t="shared" si="963"/>
        <v>Normal</v>
      </c>
      <c r="M1887">
        <v>64</v>
      </c>
      <c r="N1887" t="str">
        <f t="shared" si="964"/>
        <v>Normal</v>
      </c>
      <c r="O1887">
        <v>2</v>
      </c>
      <c r="P1887" t="str">
        <f t="shared" si="965"/>
        <v>Ligera limitaciones</v>
      </c>
      <c r="Q1887">
        <v>0</v>
      </c>
      <c r="R1887" t="str">
        <f t="shared" si="966"/>
        <v>No tiene cetoacidosis</v>
      </c>
      <c r="S1887">
        <v>0</v>
      </c>
      <c r="T1887" t="str">
        <f t="shared" si="967"/>
        <v>No tiene Insuficiencia</v>
      </c>
      <c r="U1887">
        <v>1</v>
      </c>
      <c r="V1887" t="str">
        <f t="shared" si="968"/>
        <v>Hipertenso</v>
      </c>
      <c r="W1887">
        <v>1</v>
      </c>
      <c r="X1887" t="str">
        <f t="shared" si="957"/>
        <v>Normal</v>
      </c>
      <c r="Y1887">
        <v>16</v>
      </c>
      <c r="Z1887" t="str">
        <f t="shared" si="958"/>
        <v>Bajo</v>
      </c>
      <c r="AA1887">
        <v>113</v>
      </c>
      <c r="AB1887" t="str">
        <f t="shared" si="969"/>
        <v>Normal</v>
      </c>
      <c r="AC1887">
        <v>19</v>
      </c>
      <c r="AD1887" t="str">
        <f t="shared" si="970"/>
        <v>Normal</v>
      </c>
      <c r="AE1887">
        <v>13</v>
      </c>
      <c r="AF1887" t="str">
        <f t="shared" si="971"/>
        <v>Normal</v>
      </c>
      <c r="AG1887">
        <v>1865</v>
      </c>
      <c r="AH1887" t="str">
        <f t="shared" si="972"/>
        <v>Poliuria</v>
      </c>
      <c r="AI1887">
        <v>0</v>
      </c>
      <c r="AJ1887" t="str">
        <f t="shared" si="973"/>
        <v>No Diabetico</v>
      </c>
      <c r="AK1887">
        <v>110</v>
      </c>
      <c r="AL1887" t="str">
        <f t="shared" si="974"/>
        <v>Prediabetes</v>
      </c>
      <c r="AM1887">
        <v>6.1</v>
      </c>
      <c r="AN1887" t="str">
        <f t="shared" si="975"/>
        <v>Prediabetes</v>
      </c>
      <c r="AO1887">
        <v>201</v>
      </c>
      <c r="AP1887" t="str">
        <f t="shared" si="976"/>
        <v>Alto</v>
      </c>
      <c r="AQ1887">
        <v>112</v>
      </c>
      <c r="AR1887" t="str">
        <f t="shared" si="977"/>
        <v>Casi normal</v>
      </c>
      <c r="AS1887">
        <v>48</v>
      </c>
      <c r="AT1887" t="str">
        <f t="shared" si="978"/>
        <v>Bajo</v>
      </c>
      <c r="AU1887">
        <v>100</v>
      </c>
      <c r="AV1887" t="str">
        <f t="shared" si="979"/>
        <v>Normal</v>
      </c>
      <c r="AW1887">
        <v>141</v>
      </c>
      <c r="AX1887" t="str">
        <f t="shared" si="980"/>
        <v>Normal</v>
      </c>
      <c r="AY1887">
        <v>4</v>
      </c>
      <c r="AZ1887" t="str">
        <f t="shared" si="981"/>
        <v>Normal</v>
      </c>
      <c r="BA1887">
        <v>14.1</v>
      </c>
      <c r="BB1887" t="str">
        <f t="shared" si="959"/>
        <v>Normal</v>
      </c>
      <c r="BC1887">
        <v>9.5</v>
      </c>
      <c r="BD1887" t="str">
        <f t="shared" si="982"/>
        <v>Normal</v>
      </c>
      <c r="BE1887">
        <v>2.9</v>
      </c>
      <c r="BF1887" t="str">
        <f t="shared" si="983"/>
        <v>Normal</v>
      </c>
      <c r="BG1887">
        <v>0</v>
      </c>
      <c r="BH1887" t="str">
        <f t="shared" si="984"/>
        <v>No Toma ECA</v>
      </c>
      <c r="BI1887">
        <v>0</v>
      </c>
      <c r="BJ1887" t="str">
        <f t="shared" si="985"/>
        <v>No toma ARB</v>
      </c>
      <c r="BK1887">
        <v>0</v>
      </c>
      <c r="BL1887" t="str">
        <f t="shared" si="986"/>
        <v>No toma diureticos</v>
      </c>
      <c r="BM1887">
        <v>0</v>
      </c>
      <c r="BN1887" t="str">
        <f t="shared" si="987"/>
        <v>No toma estatinas</v>
      </c>
      <c r="BO1887">
        <v>0</v>
      </c>
      <c r="BP1887" t="str">
        <f t="shared" si="988"/>
        <v>Sano</v>
      </c>
      <c r="BQ1887">
        <v>0</v>
      </c>
      <c r="BR1887" t="str">
        <f t="shared" si="989"/>
        <v>Sano</v>
      </c>
    </row>
    <row r="1888" spans="1:70" x14ac:dyDescent="0.25">
      <c r="A1888" t="s">
        <v>1888</v>
      </c>
      <c r="B1888">
        <v>56</v>
      </c>
      <c r="C1888" t="str">
        <f t="shared" si="960"/>
        <v>Adulto</v>
      </c>
      <c r="D1888" t="s">
        <v>6</v>
      </c>
      <c r="E1888">
        <v>32.4</v>
      </c>
      <c r="F1888" t="str">
        <f t="shared" si="961"/>
        <v>Obesidad I</v>
      </c>
      <c r="G1888">
        <v>1</v>
      </c>
      <c r="H1888" t="str">
        <f t="shared" si="962"/>
        <v>Tiene herencia</v>
      </c>
      <c r="I1888">
        <v>188</v>
      </c>
      <c r="J1888">
        <v>94</v>
      </c>
      <c r="K1888">
        <v>94</v>
      </c>
      <c r="L1888" t="str">
        <f t="shared" si="963"/>
        <v>Normal</v>
      </c>
      <c r="M1888">
        <v>28</v>
      </c>
      <c r="N1888" t="str">
        <f t="shared" si="964"/>
        <v>Reducida</v>
      </c>
      <c r="O1888">
        <v>4</v>
      </c>
      <c r="P1888" t="str">
        <f t="shared" si="965"/>
        <v>Incapacidad</v>
      </c>
      <c r="Q1888">
        <v>0</v>
      </c>
      <c r="R1888" t="str">
        <f t="shared" si="966"/>
        <v>No tiene cetoacidosis</v>
      </c>
      <c r="S1888">
        <v>0</v>
      </c>
      <c r="T1888" t="str">
        <f t="shared" si="967"/>
        <v>No tiene Insuficiencia</v>
      </c>
      <c r="U1888">
        <v>1</v>
      </c>
      <c r="V1888" t="str">
        <f t="shared" si="968"/>
        <v>Hipertenso</v>
      </c>
      <c r="W1888">
        <v>5</v>
      </c>
      <c r="X1888" t="str">
        <f t="shared" si="957"/>
        <v>Alto</v>
      </c>
      <c r="Y1888">
        <v>118</v>
      </c>
      <c r="Z1888" t="str">
        <f t="shared" si="958"/>
        <v>Riesgo</v>
      </c>
      <c r="AA1888">
        <v>47</v>
      </c>
      <c r="AB1888" t="str">
        <f t="shared" si="969"/>
        <v>Funcion disminuida moderada</v>
      </c>
      <c r="AC1888">
        <v>1751</v>
      </c>
      <c r="AD1888" t="str">
        <f t="shared" si="970"/>
        <v>Proteinuria</v>
      </c>
      <c r="AE1888">
        <v>1225</v>
      </c>
      <c r="AF1888" t="str">
        <f t="shared" si="971"/>
        <v>Macroalbuminuria</v>
      </c>
      <c r="AG1888">
        <v>560</v>
      </c>
      <c r="AH1888" t="str">
        <f t="shared" si="972"/>
        <v>Poliuria</v>
      </c>
      <c r="AI1888">
        <v>1</v>
      </c>
      <c r="AJ1888" t="str">
        <f t="shared" si="973"/>
        <v>Diabetico</v>
      </c>
      <c r="AK1888">
        <v>151</v>
      </c>
      <c r="AL1888" t="str">
        <f t="shared" si="974"/>
        <v>Diabetes</v>
      </c>
      <c r="AM1888">
        <v>8</v>
      </c>
      <c r="AN1888" t="str">
        <f t="shared" si="975"/>
        <v>Diabetes</v>
      </c>
      <c r="AO1888">
        <v>250</v>
      </c>
      <c r="AP1888" t="str">
        <f t="shared" si="976"/>
        <v>Riesgo</v>
      </c>
      <c r="AQ1888">
        <v>183</v>
      </c>
      <c r="AR1888" t="str">
        <f t="shared" si="977"/>
        <v>Alto</v>
      </c>
      <c r="AS1888">
        <v>35</v>
      </c>
      <c r="AT1888" t="str">
        <f t="shared" si="978"/>
        <v>Bajo</v>
      </c>
      <c r="AU1888">
        <v>447</v>
      </c>
      <c r="AV1888" t="str">
        <f t="shared" si="979"/>
        <v>Alto</v>
      </c>
      <c r="AW1888">
        <v>129</v>
      </c>
      <c r="AX1888" t="str">
        <f t="shared" si="980"/>
        <v>Bajo</v>
      </c>
      <c r="AY1888">
        <v>6</v>
      </c>
      <c r="AZ1888" t="str">
        <f t="shared" si="981"/>
        <v>Alto</v>
      </c>
      <c r="BA1888">
        <v>11</v>
      </c>
      <c r="BB1888" t="str">
        <f t="shared" si="959"/>
        <v>Baja</v>
      </c>
      <c r="BC1888">
        <v>7.5</v>
      </c>
      <c r="BD1888" t="str">
        <f t="shared" si="982"/>
        <v>Bajo</v>
      </c>
      <c r="BE1888">
        <v>5.4</v>
      </c>
      <c r="BF1888" t="str">
        <f t="shared" si="983"/>
        <v>Alto</v>
      </c>
      <c r="BG1888">
        <v>1</v>
      </c>
      <c r="BH1888" t="str">
        <f t="shared" si="984"/>
        <v>Toma ECA</v>
      </c>
      <c r="BI1888">
        <v>0</v>
      </c>
      <c r="BJ1888" t="str">
        <f t="shared" si="985"/>
        <v>No toma ARB</v>
      </c>
      <c r="BK1888">
        <v>1</v>
      </c>
      <c r="BL1888" t="str">
        <f t="shared" si="986"/>
        <v>Toma diureticos</v>
      </c>
      <c r="BM1888">
        <v>1</v>
      </c>
      <c r="BN1888" t="str">
        <f t="shared" si="987"/>
        <v>Toma estatinas</v>
      </c>
      <c r="BO1888">
        <v>1</v>
      </c>
      <c r="BP1888" t="str">
        <f t="shared" si="988"/>
        <v>Enfermedad renal</v>
      </c>
      <c r="BQ1888">
        <v>1</v>
      </c>
      <c r="BR1888" t="str">
        <f t="shared" si="989"/>
        <v>Enfermedad cardiovascular</v>
      </c>
    </row>
    <row r="1889" spans="1:70" x14ac:dyDescent="0.25">
      <c r="A1889" t="s">
        <v>1889</v>
      </c>
      <c r="B1889">
        <v>40</v>
      </c>
      <c r="C1889" t="str">
        <f t="shared" si="960"/>
        <v>Adulto</v>
      </c>
      <c r="D1889" t="s">
        <v>1</v>
      </c>
      <c r="E1889">
        <v>26.2</v>
      </c>
      <c r="F1889" t="str">
        <f t="shared" si="961"/>
        <v>Sobrepeso</v>
      </c>
      <c r="G1889">
        <v>1</v>
      </c>
      <c r="H1889" t="str">
        <f t="shared" si="962"/>
        <v>Tiene herencia</v>
      </c>
      <c r="I1889">
        <v>102</v>
      </c>
      <c r="J1889">
        <v>72</v>
      </c>
      <c r="K1889">
        <v>83</v>
      </c>
      <c r="L1889" t="str">
        <f t="shared" si="963"/>
        <v>Normal</v>
      </c>
      <c r="M1889">
        <v>60</v>
      </c>
      <c r="N1889" t="str">
        <f t="shared" si="964"/>
        <v>Normal</v>
      </c>
      <c r="O1889">
        <v>1</v>
      </c>
      <c r="P1889" t="str">
        <f t="shared" si="965"/>
        <v>Sin limitaciones</v>
      </c>
      <c r="Q1889">
        <v>0</v>
      </c>
      <c r="R1889" t="str">
        <f t="shared" si="966"/>
        <v>No tiene cetoacidosis</v>
      </c>
      <c r="S1889">
        <v>0</v>
      </c>
      <c r="T1889" t="str">
        <f t="shared" si="967"/>
        <v>No tiene Insuficiencia</v>
      </c>
      <c r="U1889">
        <v>1</v>
      </c>
      <c r="V1889" t="str">
        <f t="shared" si="968"/>
        <v>Hipertenso</v>
      </c>
      <c r="W1889">
        <v>0.8</v>
      </c>
      <c r="X1889" t="str">
        <f t="shared" si="957"/>
        <v>Normal</v>
      </c>
      <c r="Y1889">
        <v>20</v>
      </c>
      <c r="Z1889" t="str">
        <f t="shared" si="958"/>
        <v>Normal</v>
      </c>
      <c r="AA1889">
        <v>69</v>
      </c>
      <c r="AB1889" t="str">
        <f t="shared" si="969"/>
        <v>Funcion disminuida</v>
      </c>
      <c r="AC1889">
        <v>19</v>
      </c>
      <c r="AD1889" t="str">
        <f t="shared" si="970"/>
        <v>Normal</v>
      </c>
      <c r="AE1889">
        <v>13</v>
      </c>
      <c r="AF1889" t="str">
        <f t="shared" si="971"/>
        <v>Normal</v>
      </c>
      <c r="AG1889">
        <v>1487</v>
      </c>
      <c r="AH1889" t="str">
        <f t="shared" si="972"/>
        <v>Poliuria</v>
      </c>
      <c r="AI1889">
        <v>1</v>
      </c>
      <c r="AJ1889" t="str">
        <f t="shared" si="973"/>
        <v>Diabetico</v>
      </c>
      <c r="AK1889">
        <v>99</v>
      </c>
      <c r="AL1889" t="str">
        <f t="shared" si="974"/>
        <v>Normal</v>
      </c>
      <c r="AM1889">
        <v>6.4</v>
      </c>
      <c r="AN1889" t="str">
        <f t="shared" si="975"/>
        <v>Prediabetes</v>
      </c>
      <c r="AO1889">
        <v>187</v>
      </c>
      <c r="AP1889" t="str">
        <f t="shared" si="976"/>
        <v>Normal</v>
      </c>
      <c r="AQ1889">
        <v>114</v>
      </c>
      <c r="AR1889" t="str">
        <f t="shared" si="977"/>
        <v>Casi normal</v>
      </c>
      <c r="AS1889">
        <v>41</v>
      </c>
      <c r="AT1889" t="str">
        <f t="shared" si="978"/>
        <v>Bajo</v>
      </c>
      <c r="AU1889">
        <v>129</v>
      </c>
      <c r="AV1889" t="str">
        <f t="shared" si="979"/>
        <v>Normal</v>
      </c>
      <c r="AW1889">
        <v>138</v>
      </c>
      <c r="AX1889" t="str">
        <f t="shared" si="980"/>
        <v>Normal</v>
      </c>
      <c r="AY1889">
        <v>4.0999999999999996</v>
      </c>
      <c r="AZ1889" t="str">
        <f t="shared" si="981"/>
        <v>Normal</v>
      </c>
      <c r="BA1889">
        <v>15.6</v>
      </c>
      <c r="BB1889" t="str">
        <f t="shared" si="959"/>
        <v>Normal</v>
      </c>
      <c r="BC1889">
        <v>9.6999999999999993</v>
      </c>
      <c r="BD1889" t="str">
        <f t="shared" si="982"/>
        <v>Normal</v>
      </c>
      <c r="BE1889">
        <v>3.2</v>
      </c>
      <c r="BF1889" t="str">
        <f t="shared" si="983"/>
        <v>Normal</v>
      </c>
      <c r="BG1889">
        <v>1</v>
      </c>
      <c r="BH1889" t="str">
        <f t="shared" si="984"/>
        <v>Toma ECA</v>
      </c>
      <c r="BI1889">
        <v>1</v>
      </c>
      <c r="BJ1889" t="str">
        <f t="shared" si="985"/>
        <v>Toma ARB</v>
      </c>
      <c r="BK1889">
        <v>0</v>
      </c>
      <c r="BL1889" t="str">
        <f t="shared" si="986"/>
        <v>No toma diureticos</v>
      </c>
      <c r="BM1889">
        <v>0</v>
      </c>
      <c r="BN1889" t="str">
        <f t="shared" si="987"/>
        <v>No toma estatinas</v>
      </c>
      <c r="BO1889">
        <v>0</v>
      </c>
      <c r="BP1889" t="str">
        <f t="shared" si="988"/>
        <v>Sano</v>
      </c>
      <c r="BQ1889">
        <v>0</v>
      </c>
      <c r="BR1889" t="str">
        <f t="shared" si="989"/>
        <v>Sano</v>
      </c>
    </row>
    <row r="1890" spans="1:70" x14ac:dyDescent="0.25">
      <c r="A1890" t="s">
        <v>1890</v>
      </c>
      <c r="B1890">
        <v>67</v>
      </c>
      <c r="C1890" t="str">
        <f t="shared" si="960"/>
        <v>Adulto Mayor</v>
      </c>
      <c r="D1890" t="s">
        <v>1</v>
      </c>
      <c r="E1890">
        <v>25.6</v>
      </c>
      <c r="F1890" t="str">
        <f t="shared" si="961"/>
        <v>Sobrepeso</v>
      </c>
      <c r="G1890">
        <v>1</v>
      </c>
      <c r="H1890" t="str">
        <f t="shared" si="962"/>
        <v>Tiene herencia</v>
      </c>
      <c r="I1890">
        <v>125</v>
      </c>
      <c r="J1890">
        <v>77</v>
      </c>
      <c r="K1890">
        <v>80</v>
      </c>
      <c r="L1890" t="str">
        <f t="shared" si="963"/>
        <v>Normal</v>
      </c>
      <c r="M1890">
        <v>68</v>
      </c>
      <c r="N1890" t="str">
        <f t="shared" si="964"/>
        <v>Normal</v>
      </c>
      <c r="O1890">
        <v>2</v>
      </c>
      <c r="P1890" t="str">
        <f t="shared" si="965"/>
        <v>Ligera limitaciones</v>
      </c>
      <c r="Q1890">
        <v>0</v>
      </c>
      <c r="R1890" t="str">
        <f t="shared" si="966"/>
        <v>No tiene cetoacidosis</v>
      </c>
      <c r="S1890">
        <v>0</v>
      </c>
      <c r="T1890" t="str">
        <f t="shared" si="967"/>
        <v>No tiene Insuficiencia</v>
      </c>
      <c r="U1890">
        <v>0</v>
      </c>
      <c r="V1890" t="str">
        <f t="shared" si="968"/>
        <v>Normotenso</v>
      </c>
      <c r="W1890">
        <v>0.7</v>
      </c>
      <c r="X1890" t="str">
        <f t="shared" si="957"/>
        <v>Normal</v>
      </c>
      <c r="Y1890">
        <v>21</v>
      </c>
      <c r="Z1890" t="str">
        <f t="shared" si="958"/>
        <v>Normal</v>
      </c>
      <c r="AA1890">
        <v>72</v>
      </c>
      <c r="AB1890" t="str">
        <f t="shared" si="969"/>
        <v>Funcion disminuida</v>
      </c>
      <c r="AC1890">
        <v>24</v>
      </c>
      <c r="AD1890" t="str">
        <f t="shared" si="970"/>
        <v>Normal</v>
      </c>
      <c r="AE1890">
        <v>16</v>
      </c>
      <c r="AF1890" t="str">
        <f t="shared" si="971"/>
        <v>Normal</v>
      </c>
      <c r="AG1890">
        <v>1609</v>
      </c>
      <c r="AH1890" t="str">
        <f t="shared" si="972"/>
        <v>Poliuria</v>
      </c>
      <c r="AI1890">
        <v>1</v>
      </c>
      <c r="AJ1890" t="str">
        <f t="shared" si="973"/>
        <v>Diabetico</v>
      </c>
      <c r="AK1890">
        <v>98</v>
      </c>
      <c r="AL1890" t="str">
        <f t="shared" si="974"/>
        <v>Normal</v>
      </c>
      <c r="AM1890">
        <v>6.4</v>
      </c>
      <c r="AN1890" t="str">
        <f t="shared" si="975"/>
        <v>Prediabetes</v>
      </c>
      <c r="AO1890">
        <v>175</v>
      </c>
      <c r="AP1890" t="str">
        <f t="shared" si="976"/>
        <v>Normal</v>
      </c>
      <c r="AQ1890">
        <v>85</v>
      </c>
      <c r="AR1890" t="str">
        <f t="shared" si="977"/>
        <v>Normal</v>
      </c>
      <c r="AS1890">
        <v>52</v>
      </c>
      <c r="AT1890" t="str">
        <f t="shared" si="978"/>
        <v>Bajo</v>
      </c>
      <c r="AU1890">
        <v>106</v>
      </c>
      <c r="AV1890" t="str">
        <f t="shared" si="979"/>
        <v>Normal</v>
      </c>
      <c r="AW1890">
        <v>143</v>
      </c>
      <c r="AX1890" t="str">
        <f t="shared" si="980"/>
        <v>Normal</v>
      </c>
      <c r="AY1890">
        <v>4.2</v>
      </c>
      <c r="AZ1890" t="str">
        <f t="shared" si="981"/>
        <v>Normal</v>
      </c>
      <c r="BA1890">
        <v>15.8</v>
      </c>
      <c r="BB1890" t="str">
        <f t="shared" si="959"/>
        <v>Normal</v>
      </c>
      <c r="BC1890">
        <v>10.1</v>
      </c>
      <c r="BD1890" t="str">
        <f t="shared" si="982"/>
        <v>Normal</v>
      </c>
      <c r="BE1890">
        <v>2.9</v>
      </c>
      <c r="BF1890" t="str">
        <f t="shared" si="983"/>
        <v>Normal</v>
      </c>
      <c r="BG1890">
        <v>1</v>
      </c>
      <c r="BH1890" t="str">
        <f t="shared" si="984"/>
        <v>Toma ECA</v>
      </c>
      <c r="BI1890">
        <v>1</v>
      </c>
      <c r="BJ1890" t="str">
        <f t="shared" si="985"/>
        <v>Toma ARB</v>
      </c>
      <c r="BK1890">
        <v>0</v>
      </c>
      <c r="BL1890" t="str">
        <f t="shared" si="986"/>
        <v>No toma diureticos</v>
      </c>
      <c r="BM1890">
        <v>1</v>
      </c>
      <c r="BN1890" t="str">
        <f t="shared" si="987"/>
        <v>Toma estatinas</v>
      </c>
      <c r="BO1890">
        <v>0</v>
      </c>
      <c r="BP1890" t="str">
        <f t="shared" si="988"/>
        <v>Sano</v>
      </c>
      <c r="BQ1890">
        <v>0</v>
      </c>
      <c r="BR1890" t="str">
        <f t="shared" si="989"/>
        <v>Sano</v>
      </c>
    </row>
    <row r="1891" spans="1:70" x14ac:dyDescent="0.25">
      <c r="A1891" t="s">
        <v>1891</v>
      </c>
      <c r="B1891">
        <v>52</v>
      </c>
      <c r="C1891" t="str">
        <f t="shared" si="960"/>
        <v>Adulto</v>
      </c>
      <c r="D1891" t="s">
        <v>6</v>
      </c>
      <c r="E1891">
        <v>29.7</v>
      </c>
      <c r="F1891" t="str">
        <f t="shared" si="961"/>
        <v>Sobrepeso</v>
      </c>
      <c r="G1891">
        <v>1</v>
      </c>
      <c r="H1891" t="str">
        <f t="shared" si="962"/>
        <v>Tiene herencia</v>
      </c>
      <c r="I1891">
        <v>111</v>
      </c>
      <c r="J1891">
        <v>78</v>
      </c>
      <c r="K1891">
        <v>76</v>
      </c>
      <c r="L1891" t="str">
        <f t="shared" si="963"/>
        <v>Normal</v>
      </c>
      <c r="M1891">
        <v>61</v>
      </c>
      <c r="N1891" t="str">
        <f t="shared" si="964"/>
        <v>Normal</v>
      </c>
      <c r="O1891">
        <v>2</v>
      </c>
      <c r="P1891" t="str">
        <f t="shared" si="965"/>
        <v>Ligera limitaciones</v>
      </c>
      <c r="Q1891">
        <v>0</v>
      </c>
      <c r="R1891" t="str">
        <f t="shared" si="966"/>
        <v>No tiene cetoacidosis</v>
      </c>
      <c r="S1891">
        <v>0</v>
      </c>
      <c r="T1891" t="str">
        <f t="shared" si="967"/>
        <v>No tiene Insuficiencia</v>
      </c>
      <c r="U1891">
        <v>1</v>
      </c>
      <c r="V1891" t="str">
        <f t="shared" si="968"/>
        <v>Hipertenso</v>
      </c>
      <c r="W1891">
        <v>0.8</v>
      </c>
      <c r="X1891" t="str">
        <f t="shared" si="957"/>
        <v>Normal</v>
      </c>
      <c r="Y1891">
        <v>31</v>
      </c>
      <c r="Z1891" t="str">
        <f t="shared" si="958"/>
        <v>Normal</v>
      </c>
      <c r="AA1891">
        <v>75</v>
      </c>
      <c r="AB1891" t="str">
        <f t="shared" si="969"/>
        <v>Funcion disminuida</v>
      </c>
      <c r="AC1891">
        <v>6</v>
      </c>
      <c r="AD1891" t="str">
        <f t="shared" si="970"/>
        <v>Normal</v>
      </c>
      <c r="AE1891">
        <v>4</v>
      </c>
      <c r="AF1891" t="str">
        <f t="shared" si="971"/>
        <v>Normal</v>
      </c>
      <c r="AG1891">
        <v>1849</v>
      </c>
      <c r="AH1891" t="str">
        <f t="shared" si="972"/>
        <v>Poliuria</v>
      </c>
      <c r="AI1891">
        <v>1</v>
      </c>
      <c r="AJ1891" t="str">
        <f t="shared" si="973"/>
        <v>Diabetico</v>
      </c>
      <c r="AK1891">
        <v>109</v>
      </c>
      <c r="AL1891" t="str">
        <f t="shared" si="974"/>
        <v>Prediabetes</v>
      </c>
      <c r="AM1891">
        <v>5.7</v>
      </c>
      <c r="AN1891" t="str">
        <f t="shared" si="975"/>
        <v>Prediabetes</v>
      </c>
      <c r="AO1891">
        <v>186</v>
      </c>
      <c r="AP1891" t="str">
        <f t="shared" si="976"/>
        <v>Normal</v>
      </c>
      <c r="AQ1891">
        <v>84</v>
      </c>
      <c r="AR1891" t="str">
        <f t="shared" si="977"/>
        <v>Normal</v>
      </c>
      <c r="AS1891">
        <v>62</v>
      </c>
      <c r="AT1891" t="str">
        <f t="shared" si="978"/>
        <v>Normal</v>
      </c>
      <c r="AU1891">
        <v>134</v>
      </c>
      <c r="AV1891" t="str">
        <f t="shared" si="979"/>
        <v>Normal</v>
      </c>
      <c r="AW1891">
        <v>141</v>
      </c>
      <c r="AX1891" t="str">
        <f t="shared" si="980"/>
        <v>Normal</v>
      </c>
      <c r="AY1891">
        <v>4.5999999999999996</v>
      </c>
      <c r="AZ1891" t="str">
        <f t="shared" si="981"/>
        <v>Normal</v>
      </c>
      <c r="BA1891">
        <v>14.7</v>
      </c>
      <c r="BB1891" t="str">
        <f t="shared" si="959"/>
        <v>Normal</v>
      </c>
      <c r="BC1891">
        <v>8.6</v>
      </c>
      <c r="BD1891" t="str">
        <f t="shared" si="982"/>
        <v>Normal</v>
      </c>
      <c r="BE1891">
        <v>4.4000000000000004</v>
      </c>
      <c r="BF1891" t="str">
        <f t="shared" si="983"/>
        <v>Normal</v>
      </c>
      <c r="BG1891">
        <v>0</v>
      </c>
      <c r="BH1891" t="str">
        <f t="shared" si="984"/>
        <v>No Toma ECA</v>
      </c>
      <c r="BI1891">
        <v>0</v>
      </c>
      <c r="BJ1891" t="str">
        <f t="shared" si="985"/>
        <v>No toma ARB</v>
      </c>
      <c r="BK1891">
        <v>0</v>
      </c>
      <c r="BL1891" t="str">
        <f t="shared" si="986"/>
        <v>No toma diureticos</v>
      </c>
      <c r="BM1891">
        <v>0</v>
      </c>
      <c r="BN1891" t="str">
        <f t="shared" si="987"/>
        <v>No toma estatinas</v>
      </c>
      <c r="BO1891">
        <v>0</v>
      </c>
      <c r="BP1891" t="str">
        <f t="shared" si="988"/>
        <v>Sano</v>
      </c>
      <c r="BQ1891">
        <v>0</v>
      </c>
      <c r="BR1891" t="str">
        <f t="shared" si="989"/>
        <v>Sano</v>
      </c>
    </row>
    <row r="1892" spans="1:70" x14ac:dyDescent="0.25">
      <c r="A1892" t="s">
        <v>1892</v>
      </c>
      <c r="B1892">
        <v>32</v>
      </c>
      <c r="C1892" t="str">
        <f t="shared" si="960"/>
        <v>Adulto</v>
      </c>
      <c r="D1892" t="s">
        <v>1</v>
      </c>
      <c r="E1892">
        <v>19.7</v>
      </c>
      <c r="F1892" t="str">
        <f t="shared" si="961"/>
        <v>Peso Normal</v>
      </c>
      <c r="G1892">
        <v>0</v>
      </c>
      <c r="H1892" t="str">
        <f t="shared" si="962"/>
        <v>No tiene herencia</v>
      </c>
      <c r="I1892">
        <v>130</v>
      </c>
      <c r="J1892">
        <v>71</v>
      </c>
      <c r="K1892">
        <v>74</v>
      </c>
      <c r="L1892" t="str">
        <f t="shared" si="963"/>
        <v>Normal</v>
      </c>
      <c r="M1892">
        <v>50</v>
      </c>
      <c r="N1892" t="str">
        <f t="shared" si="964"/>
        <v>Normal</v>
      </c>
      <c r="O1892">
        <v>2</v>
      </c>
      <c r="P1892" t="str">
        <f t="shared" si="965"/>
        <v>Ligera limitaciones</v>
      </c>
      <c r="Q1892">
        <v>0</v>
      </c>
      <c r="R1892" t="str">
        <f t="shared" si="966"/>
        <v>No tiene cetoacidosis</v>
      </c>
      <c r="S1892">
        <v>0</v>
      </c>
      <c r="T1892" t="str">
        <f t="shared" si="967"/>
        <v>No tiene Insuficiencia</v>
      </c>
      <c r="U1892">
        <v>0</v>
      </c>
      <c r="V1892" t="str">
        <f t="shared" si="968"/>
        <v>Normotenso</v>
      </c>
      <c r="W1892">
        <v>1</v>
      </c>
      <c r="X1892" t="str">
        <f t="shared" si="957"/>
        <v>Normal</v>
      </c>
      <c r="Y1892">
        <v>35</v>
      </c>
      <c r="Z1892" t="str">
        <f t="shared" si="958"/>
        <v>Normal</v>
      </c>
      <c r="AA1892">
        <v>113</v>
      </c>
      <c r="AB1892" t="str">
        <f t="shared" si="969"/>
        <v>Normal</v>
      </c>
      <c r="AC1892">
        <v>11</v>
      </c>
      <c r="AD1892" t="str">
        <f t="shared" si="970"/>
        <v>Normal</v>
      </c>
      <c r="AE1892">
        <v>9</v>
      </c>
      <c r="AF1892" t="str">
        <f t="shared" si="971"/>
        <v>Normal</v>
      </c>
      <c r="AG1892">
        <v>1682</v>
      </c>
      <c r="AH1892" t="str">
        <f t="shared" si="972"/>
        <v>Poliuria</v>
      </c>
      <c r="AI1892">
        <v>0</v>
      </c>
      <c r="AJ1892" t="str">
        <f t="shared" si="973"/>
        <v>No Diabetico</v>
      </c>
      <c r="AK1892">
        <v>93</v>
      </c>
      <c r="AL1892" t="str">
        <f t="shared" si="974"/>
        <v>Normal</v>
      </c>
      <c r="AM1892">
        <v>4.9000000000000004</v>
      </c>
      <c r="AN1892" t="str">
        <f t="shared" si="975"/>
        <v>Normal</v>
      </c>
      <c r="AO1892">
        <v>163</v>
      </c>
      <c r="AP1892" t="str">
        <f t="shared" si="976"/>
        <v>Normal</v>
      </c>
      <c r="AQ1892">
        <v>84</v>
      </c>
      <c r="AR1892" t="str">
        <f t="shared" si="977"/>
        <v>Normal</v>
      </c>
      <c r="AS1892">
        <v>56</v>
      </c>
      <c r="AT1892" t="str">
        <f t="shared" si="978"/>
        <v>Bajo</v>
      </c>
      <c r="AU1892">
        <v>118</v>
      </c>
      <c r="AV1892" t="str">
        <f t="shared" si="979"/>
        <v>Normal</v>
      </c>
      <c r="AW1892">
        <v>135</v>
      </c>
      <c r="AX1892" t="str">
        <f t="shared" si="980"/>
        <v>Normal</v>
      </c>
      <c r="AY1892">
        <v>4.8</v>
      </c>
      <c r="AZ1892" t="str">
        <f t="shared" si="981"/>
        <v>Normal</v>
      </c>
      <c r="BA1892">
        <v>15.4</v>
      </c>
      <c r="BB1892" t="str">
        <f t="shared" si="959"/>
        <v>Normal</v>
      </c>
      <c r="BC1892">
        <v>10.1</v>
      </c>
      <c r="BD1892" t="str">
        <f t="shared" si="982"/>
        <v>Normal</v>
      </c>
      <c r="BE1892">
        <v>4.5</v>
      </c>
      <c r="BF1892" t="str">
        <f t="shared" si="983"/>
        <v>Normal</v>
      </c>
      <c r="BG1892">
        <v>0</v>
      </c>
      <c r="BH1892" t="str">
        <f t="shared" si="984"/>
        <v>No Toma ECA</v>
      </c>
      <c r="BI1892">
        <v>1</v>
      </c>
      <c r="BJ1892" t="str">
        <f t="shared" si="985"/>
        <v>Toma ARB</v>
      </c>
      <c r="BK1892">
        <v>1</v>
      </c>
      <c r="BL1892" t="str">
        <f t="shared" si="986"/>
        <v>Toma diureticos</v>
      </c>
      <c r="BM1892">
        <v>1</v>
      </c>
      <c r="BN1892" t="str">
        <f t="shared" si="987"/>
        <v>Toma estatinas</v>
      </c>
      <c r="BO1892">
        <v>0</v>
      </c>
      <c r="BP1892" t="str">
        <f t="shared" si="988"/>
        <v>Sano</v>
      </c>
      <c r="BQ1892">
        <v>1</v>
      </c>
      <c r="BR1892" t="str">
        <f t="shared" si="989"/>
        <v>Enfermedad cardiovascular</v>
      </c>
    </row>
    <row r="1893" spans="1:70" x14ac:dyDescent="0.25">
      <c r="A1893" t="s">
        <v>1893</v>
      </c>
      <c r="B1893">
        <v>53</v>
      </c>
      <c r="C1893" t="str">
        <f t="shared" si="960"/>
        <v>Adulto</v>
      </c>
      <c r="D1893" t="s">
        <v>1</v>
      </c>
      <c r="E1893">
        <v>24.9</v>
      </c>
      <c r="F1893" t="str">
        <f t="shared" si="961"/>
        <v>Peso Normal</v>
      </c>
      <c r="G1893">
        <v>1</v>
      </c>
      <c r="H1893" t="str">
        <f t="shared" si="962"/>
        <v>Tiene herencia</v>
      </c>
      <c r="I1893">
        <v>125</v>
      </c>
      <c r="J1893">
        <v>80</v>
      </c>
      <c r="K1893">
        <v>61</v>
      </c>
      <c r="L1893" t="str">
        <f t="shared" si="963"/>
        <v>Normal</v>
      </c>
      <c r="M1893">
        <v>51</v>
      </c>
      <c r="N1893" t="str">
        <f t="shared" si="964"/>
        <v>Normal</v>
      </c>
      <c r="O1893">
        <v>1</v>
      </c>
      <c r="P1893" t="str">
        <f t="shared" si="965"/>
        <v>Sin limitaciones</v>
      </c>
      <c r="Q1893">
        <v>0</v>
      </c>
      <c r="R1893" t="str">
        <f t="shared" si="966"/>
        <v>No tiene cetoacidosis</v>
      </c>
      <c r="S1893">
        <v>0</v>
      </c>
      <c r="T1893" t="str">
        <f t="shared" si="967"/>
        <v>No tiene Insuficiencia</v>
      </c>
      <c r="U1893">
        <v>1</v>
      </c>
      <c r="V1893" t="str">
        <f t="shared" si="968"/>
        <v>Hipertenso</v>
      </c>
      <c r="W1893">
        <v>0.9</v>
      </c>
      <c r="X1893" t="str">
        <f t="shared" si="957"/>
        <v>Normal</v>
      </c>
      <c r="Y1893">
        <v>17</v>
      </c>
      <c r="Z1893" t="str">
        <f t="shared" si="958"/>
        <v>Bajo</v>
      </c>
      <c r="AA1893">
        <v>102</v>
      </c>
      <c r="AB1893" t="str">
        <f t="shared" si="969"/>
        <v>Normal</v>
      </c>
      <c r="AC1893">
        <v>28</v>
      </c>
      <c r="AD1893" t="str">
        <f t="shared" si="970"/>
        <v>Normal</v>
      </c>
      <c r="AE1893">
        <v>22</v>
      </c>
      <c r="AF1893" t="str">
        <f t="shared" si="971"/>
        <v>Normal</v>
      </c>
      <c r="AG1893">
        <v>1240</v>
      </c>
      <c r="AH1893" t="str">
        <f t="shared" si="972"/>
        <v>Poliuria</v>
      </c>
      <c r="AI1893">
        <v>0</v>
      </c>
      <c r="AJ1893" t="str">
        <f t="shared" si="973"/>
        <v>No Diabetico</v>
      </c>
      <c r="AK1893">
        <v>120</v>
      </c>
      <c r="AL1893" t="str">
        <f t="shared" si="974"/>
        <v>Prediabetes</v>
      </c>
      <c r="AM1893">
        <v>5.6</v>
      </c>
      <c r="AN1893" t="str">
        <f t="shared" si="975"/>
        <v>Normal</v>
      </c>
      <c r="AO1893">
        <v>158</v>
      </c>
      <c r="AP1893" t="str">
        <f t="shared" si="976"/>
        <v>Normal</v>
      </c>
      <c r="AQ1893">
        <v>115</v>
      </c>
      <c r="AR1893" t="str">
        <f t="shared" si="977"/>
        <v>Casi normal</v>
      </c>
      <c r="AS1893">
        <v>55</v>
      </c>
      <c r="AT1893" t="str">
        <f t="shared" si="978"/>
        <v>Bajo</v>
      </c>
      <c r="AU1893">
        <v>94</v>
      </c>
      <c r="AV1893" t="str">
        <f t="shared" si="979"/>
        <v>Normal</v>
      </c>
      <c r="AW1893">
        <v>144</v>
      </c>
      <c r="AX1893" t="str">
        <f t="shared" si="980"/>
        <v>Normal</v>
      </c>
      <c r="AY1893">
        <v>4</v>
      </c>
      <c r="AZ1893" t="str">
        <f t="shared" si="981"/>
        <v>Normal</v>
      </c>
      <c r="BA1893">
        <v>15.9</v>
      </c>
      <c r="BB1893" t="str">
        <f t="shared" si="959"/>
        <v>Normal</v>
      </c>
      <c r="BC1893">
        <v>10.3</v>
      </c>
      <c r="BD1893" t="str">
        <f t="shared" si="982"/>
        <v>Normal</v>
      </c>
      <c r="BE1893">
        <v>2.8</v>
      </c>
      <c r="BF1893" t="str">
        <f t="shared" si="983"/>
        <v>Normal</v>
      </c>
      <c r="BG1893">
        <v>0</v>
      </c>
      <c r="BH1893" t="str">
        <f t="shared" si="984"/>
        <v>No Toma ECA</v>
      </c>
      <c r="BI1893">
        <v>0</v>
      </c>
      <c r="BJ1893" t="str">
        <f t="shared" si="985"/>
        <v>No toma ARB</v>
      </c>
      <c r="BK1893">
        <v>0</v>
      </c>
      <c r="BL1893" t="str">
        <f t="shared" si="986"/>
        <v>No toma diureticos</v>
      </c>
      <c r="BM1893">
        <v>0</v>
      </c>
      <c r="BN1893" t="str">
        <f t="shared" si="987"/>
        <v>No toma estatinas</v>
      </c>
      <c r="BO1893">
        <v>0</v>
      </c>
      <c r="BP1893" t="str">
        <f t="shared" si="988"/>
        <v>Sano</v>
      </c>
      <c r="BQ1893">
        <v>0</v>
      </c>
      <c r="BR1893" t="str">
        <f t="shared" si="989"/>
        <v>Sano</v>
      </c>
    </row>
    <row r="1894" spans="1:70" x14ac:dyDescent="0.25">
      <c r="A1894" t="s">
        <v>1894</v>
      </c>
      <c r="B1894">
        <v>52</v>
      </c>
      <c r="C1894" t="str">
        <f t="shared" si="960"/>
        <v>Adulto</v>
      </c>
      <c r="D1894" t="s">
        <v>6</v>
      </c>
      <c r="E1894">
        <v>38.5</v>
      </c>
      <c r="F1894" t="str">
        <f t="shared" si="961"/>
        <v>Obesidad II</v>
      </c>
      <c r="G1894">
        <v>1</v>
      </c>
      <c r="H1894" t="str">
        <f t="shared" si="962"/>
        <v>Tiene herencia</v>
      </c>
      <c r="I1894">
        <v>174</v>
      </c>
      <c r="J1894">
        <v>105</v>
      </c>
      <c r="K1894">
        <v>81</v>
      </c>
      <c r="L1894" t="str">
        <f t="shared" si="963"/>
        <v>Normal</v>
      </c>
      <c r="M1894">
        <v>33</v>
      </c>
      <c r="N1894" t="str">
        <f t="shared" si="964"/>
        <v>Reducida</v>
      </c>
      <c r="O1894">
        <v>4</v>
      </c>
      <c r="P1894" t="str">
        <f t="shared" si="965"/>
        <v>Incapacidad</v>
      </c>
      <c r="Q1894">
        <v>1</v>
      </c>
      <c r="R1894" t="str">
        <f t="shared" si="966"/>
        <v>Tiene cetoacidosis</v>
      </c>
      <c r="S1894">
        <v>1</v>
      </c>
      <c r="T1894" t="str">
        <f t="shared" si="967"/>
        <v>Tiene Insuficiencia</v>
      </c>
      <c r="U1894">
        <v>1</v>
      </c>
      <c r="V1894" t="str">
        <f t="shared" si="968"/>
        <v>Hipertenso</v>
      </c>
      <c r="W1894">
        <v>3</v>
      </c>
      <c r="X1894" t="str">
        <f t="shared" si="957"/>
        <v>Alto</v>
      </c>
      <c r="Y1894">
        <v>112</v>
      </c>
      <c r="Z1894" t="str">
        <f t="shared" si="958"/>
        <v>Riesgo</v>
      </c>
      <c r="AA1894">
        <v>44</v>
      </c>
      <c r="AB1894" t="str">
        <f t="shared" si="969"/>
        <v>Funcion disminuida moderada</v>
      </c>
      <c r="AC1894">
        <v>1624</v>
      </c>
      <c r="AD1894" t="str">
        <f t="shared" si="970"/>
        <v>Proteinuria</v>
      </c>
      <c r="AE1894">
        <v>1461</v>
      </c>
      <c r="AF1894" t="str">
        <f t="shared" si="971"/>
        <v>Macroalbuminuria</v>
      </c>
      <c r="AG1894">
        <v>536</v>
      </c>
      <c r="AH1894" t="str">
        <f t="shared" si="972"/>
        <v>Poliuria</v>
      </c>
      <c r="AI1894">
        <v>1</v>
      </c>
      <c r="AJ1894" t="str">
        <f t="shared" si="973"/>
        <v>Diabetico</v>
      </c>
      <c r="AK1894">
        <v>204</v>
      </c>
      <c r="AL1894" t="str">
        <f t="shared" si="974"/>
        <v>Diabetes</v>
      </c>
      <c r="AM1894">
        <v>9.6999999999999993</v>
      </c>
      <c r="AN1894" t="str">
        <f t="shared" si="975"/>
        <v>Diabetes</v>
      </c>
      <c r="AO1894">
        <v>266</v>
      </c>
      <c r="AP1894" t="str">
        <f t="shared" si="976"/>
        <v>Riesgo</v>
      </c>
      <c r="AQ1894">
        <v>188</v>
      </c>
      <c r="AR1894" t="str">
        <f t="shared" si="977"/>
        <v>Alto</v>
      </c>
      <c r="AS1894">
        <v>26</v>
      </c>
      <c r="AT1894" t="str">
        <f t="shared" si="978"/>
        <v>Bajo</v>
      </c>
      <c r="AU1894">
        <v>301</v>
      </c>
      <c r="AV1894" t="str">
        <f t="shared" si="979"/>
        <v>Alto</v>
      </c>
      <c r="AW1894">
        <v>130</v>
      </c>
      <c r="AX1894" t="str">
        <f t="shared" si="980"/>
        <v>Bajo</v>
      </c>
      <c r="AY1894">
        <v>6.6</v>
      </c>
      <c r="AZ1894" t="str">
        <f t="shared" si="981"/>
        <v>Alto</v>
      </c>
      <c r="BA1894">
        <v>10.1</v>
      </c>
      <c r="BB1894" t="str">
        <f t="shared" si="959"/>
        <v>Baja</v>
      </c>
      <c r="BC1894">
        <v>8.6</v>
      </c>
      <c r="BD1894" t="str">
        <f t="shared" si="982"/>
        <v>Normal</v>
      </c>
      <c r="BE1894">
        <v>6.2</v>
      </c>
      <c r="BF1894" t="str">
        <f t="shared" si="983"/>
        <v>Alto</v>
      </c>
      <c r="BG1894">
        <v>0</v>
      </c>
      <c r="BH1894" t="str">
        <f t="shared" si="984"/>
        <v>No Toma ECA</v>
      </c>
      <c r="BI1894">
        <v>1</v>
      </c>
      <c r="BJ1894" t="str">
        <f t="shared" si="985"/>
        <v>Toma ARB</v>
      </c>
      <c r="BK1894">
        <v>0</v>
      </c>
      <c r="BL1894" t="str">
        <f t="shared" si="986"/>
        <v>No toma diureticos</v>
      </c>
      <c r="BM1894">
        <v>1</v>
      </c>
      <c r="BN1894" t="str">
        <f t="shared" si="987"/>
        <v>Toma estatinas</v>
      </c>
      <c r="BO1894">
        <v>1</v>
      </c>
      <c r="BP1894" t="str">
        <f t="shared" si="988"/>
        <v>Enfermedad renal</v>
      </c>
      <c r="BQ1894">
        <v>0</v>
      </c>
      <c r="BR1894" t="str">
        <f t="shared" si="989"/>
        <v>Sano</v>
      </c>
    </row>
    <row r="1895" spans="1:70" x14ac:dyDescent="0.25">
      <c r="A1895" t="s">
        <v>1895</v>
      </c>
      <c r="B1895">
        <v>77</v>
      </c>
      <c r="C1895" t="str">
        <f t="shared" si="960"/>
        <v>Adulto Mayor</v>
      </c>
      <c r="D1895" t="s">
        <v>6</v>
      </c>
      <c r="E1895">
        <v>25</v>
      </c>
      <c r="F1895" t="str">
        <f t="shared" si="961"/>
        <v>Sobrepeso</v>
      </c>
      <c r="G1895">
        <v>0</v>
      </c>
      <c r="H1895" t="str">
        <f t="shared" si="962"/>
        <v>No tiene herencia</v>
      </c>
      <c r="I1895">
        <v>178</v>
      </c>
      <c r="J1895">
        <v>102</v>
      </c>
      <c r="K1895">
        <v>81</v>
      </c>
      <c r="L1895" t="str">
        <f t="shared" si="963"/>
        <v>Normal</v>
      </c>
      <c r="M1895">
        <v>46</v>
      </c>
      <c r="N1895" t="str">
        <f t="shared" si="964"/>
        <v>Intermedia</v>
      </c>
      <c r="O1895">
        <v>2</v>
      </c>
      <c r="P1895" t="str">
        <f t="shared" si="965"/>
        <v>Ligera limitaciones</v>
      </c>
      <c r="Q1895">
        <v>1</v>
      </c>
      <c r="R1895" t="str">
        <f t="shared" si="966"/>
        <v>Tiene cetoacidosis</v>
      </c>
      <c r="S1895">
        <v>0</v>
      </c>
      <c r="T1895" t="str">
        <f t="shared" si="967"/>
        <v>No tiene Insuficiencia</v>
      </c>
      <c r="U1895">
        <v>1</v>
      </c>
      <c r="V1895" t="str">
        <f t="shared" si="968"/>
        <v>Hipertenso</v>
      </c>
      <c r="W1895">
        <v>2</v>
      </c>
      <c r="X1895" t="str">
        <f t="shared" si="957"/>
        <v>Alto</v>
      </c>
      <c r="Y1895">
        <v>101</v>
      </c>
      <c r="Z1895" t="str">
        <f t="shared" si="958"/>
        <v>Riesgo</v>
      </c>
      <c r="AA1895">
        <v>37</v>
      </c>
      <c r="AB1895" t="str">
        <f t="shared" si="969"/>
        <v>Funcion disminuida moderada</v>
      </c>
      <c r="AC1895">
        <v>2168</v>
      </c>
      <c r="AD1895" t="str">
        <f t="shared" si="970"/>
        <v>Proteinuria</v>
      </c>
      <c r="AE1895">
        <v>1734</v>
      </c>
      <c r="AF1895" t="str">
        <f t="shared" si="971"/>
        <v>Macroalbuminuria</v>
      </c>
      <c r="AG1895">
        <v>789</v>
      </c>
      <c r="AH1895" t="str">
        <f t="shared" si="972"/>
        <v>Poliuria</v>
      </c>
      <c r="AI1895">
        <v>0</v>
      </c>
      <c r="AJ1895" t="str">
        <f t="shared" si="973"/>
        <v>No Diabetico</v>
      </c>
      <c r="AK1895">
        <v>149</v>
      </c>
      <c r="AL1895" t="str">
        <f t="shared" si="974"/>
        <v>Diabetes</v>
      </c>
      <c r="AM1895">
        <v>7.4</v>
      </c>
      <c r="AN1895" t="str">
        <f t="shared" si="975"/>
        <v>Diabetes</v>
      </c>
      <c r="AO1895">
        <v>247</v>
      </c>
      <c r="AP1895" t="str">
        <f t="shared" si="976"/>
        <v>Riesgo</v>
      </c>
      <c r="AQ1895">
        <v>157</v>
      </c>
      <c r="AR1895" t="str">
        <f t="shared" si="977"/>
        <v>Limite alto</v>
      </c>
      <c r="AS1895">
        <v>28</v>
      </c>
      <c r="AT1895" t="str">
        <f t="shared" si="978"/>
        <v>Bajo</v>
      </c>
      <c r="AU1895">
        <v>350</v>
      </c>
      <c r="AV1895" t="str">
        <f t="shared" si="979"/>
        <v>Alto</v>
      </c>
      <c r="AW1895">
        <v>125</v>
      </c>
      <c r="AX1895" t="str">
        <f t="shared" si="980"/>
        <v>Bajo</v>
      </c>
      <c r="AY1895">
        <v>6.7</v>
      </c>
      <c r="AZ1895" t="str">
        <f t="shared" si="981"/>
        <v>Alto</v>
      </c>
      <c r="BA1895">
        <v>10.4</v>
      </c>
      <c r="BB1895" t="str">
        <f t="shared" si="959"/>
        <v>Baja</v>
      </c>
      <c r="BC1895">
        <v>8.6</v>
      </c>
      <c r="BD1895" t="str">
        <f t="shared" si="982"/>
        <v>Normal</v>
      </c>
      <c r="BE1895">
        <v>5.0999999999999996</v>
      </c>
      <c r="BF1895" t="str">
        <f t="shared" si="983"/>
        <v>Alto</v>
      </c>
      <c r="BG1895">
        <v>1</v>
      </c>
      <c r="BH1895" t="str">
        <f t="shared" si="984"/>
        <v>Toma ECA</v>
      </c>
      <c r="BI1895">
        <v>1</v>
      </c>
      <c r="BJ1895" t="str">
        <f t="shared" si="985"/>
        <v>Toma ARB</v>
      </c>
      <c r="BK1895">
        <v>1</v>
      </c>
      <c r="BL1895" t="str">
        <f t="shared" si="986"/>
        <v>Toma diureticos</v>
      </c>
      <c r="BM1895">
        <v>1</v>
      </c>
      <c r="BN1895" t="str">
        <f t="shared" si="987"/>
        <v>Toma estatinas</v>
      </c>
      <c r="BO1895">
        <v>1</v>
      </c>
      <c r="BP1895" t="str">
        <f t="shared" si="988"/>
        <v>Enfermedad renal</v>
      </c>
      <c r="BQ1895">
        <v>1</v>
      </c>
      <c r="BR1895" t="str">
        <f t="shared" si="989"/>
        <v>Enfermedad cardiovascular</v>
      </c>
    </row>
    <row r="1896" spans="1:70" x14ac:dyDescent="0.25">
      <c r="A1896" t="s">
        <v>1896</v>
      </c>
      <c r="B1896">
        <v>62</v>
      </c>
      <c r="C1896" t="str">
        <f t="shared" si="960"/>
        <v>Adulto Mayor</v>
      </c>
      <c r="D1896" t="s">
        <v>1</v>
      </c>
      <c r="E1896">
        <v>34.799999999999997</v>
      </c>
      <c r="F1896" t="str">
        <f t="shared" si="961"/>
        <v>Obesidad I</v>
      </c>
      <c r="G1896">
        <v>0</v>
      </c>
      <c r="H1896" t="str">
        <f t="shared" si="962"/>
        <v>No tiene herencia</v>
      </c>
      <c r="I1896">
        <v>152</v>
      </c>
      <c r="J1896">
        <v>102</v>
      </c>
      <c r="K1896">
        <v>86</v>
      </c>
      <c r="L1896" t="str">
        <f t="shared" si="963"/>
        <v>Normal</v>
      </c>
      <c r="M1896">
        <v>48</v>
      </c>
      <c r="N1896" t="str">
        <f t="shared" si="964"/>
        <v>Intermedia</v>
      </c>
      <c r="O1896">
        <v>2</v>
      </c>
      <c r="P1896" t="str">
        <f t="shared" si="965"/>
        <v>Ligera limitaciones</v>
      </c>
      <c r="Q1896">
        <v>1</v>
      </c>
      <c r="R1896" t="str">
        <f t="shared" si="966"/>
        <v>Tiene cetoacidosis</v>
      </c>
      <c r="S1896">
        <v>0</v>
      </c>
      <c r="T1896" t="str">
        <f t="shared" si="967"/>
        <v>No tiene Insuficiencia</v>
      </c>
      <c r="U1896">
        <v>1</v>
      </c>
      <c r="V1896" t="str">
        <f t="shared" si="968"/>
        <v>Hipertenso</v>
      </c>
      <c r="W1896">
        <v>3.3</v>
      </c>
      <c r="X1896" t="str">
        <f t="shared" si="957"/>
        <v>Alto</v>
      </c>
      <c r="Y1896">
        <v>71</v>
      </c>
      <c r="Z1896" t="str">
        <f t="shared" si="958"/>
        <v>Elevado</v>
      </c>
      <c r="AA1896">
        <v>30</v>
      </c>
      <c r="AB1896" t="str">
        <f t="shared" si="969"/>
        <v>Funcion disminuida moderada</v>
      </c>
      <c r="AC1896">
        <v>513</v>
      </c>
      <c r="AD1896" t="str">
        <f t="shared" si="970"/>
        <v>Proteinuria</v>
      </c>
      <c r="AE1896">
        <v>359</v>
      </c>
      <c r="AF1896" t="str">
        <f t="shared" si="971"/>
        <v>Macroalbuminuria</v>
      </c>
      <c r="AG1896">
        <v>696</v>
      </c>
      <c r="AH1896" t="str">
        <f t="shared" si="972"/>
        <v>Poliuria</v>
      </c>
      <c r="AI1896">
        <v>1</v>
      </c>
      <c r="AJ1896" t="str">
        <f t="shared" si="973"/>
        <v>Diabetico</v>
      </c>
      <c r="AK1896">
        <v>143</v>
      </c>
      <c r="AL1896" t="str">
        <f t="shared" si="974"/>
        <v>Diabetes</v>
      </c>
      <c r="AM1896">
        <v>10.4</v>
      </c>
      <c r="AN1896" t="str">
        <f t="shared" si="975"/>
        <v>Diabetes</v>
      </c>
      <c r="AO1896">
        <v>204</v>
      </c>
      <c r="AP1896" t="str">
        <f t="shared" si="976"/>
        <v>Alto</v>
      </c>
      <c r="AQ1896">
        <v>167</v>
      </c>
      <c r="AR1896" t="str">
        <f t="shared" si="977"/>
        <v>Alto</v>
      </c>
      <c r="AS1896">
        <v>34</v>
      </c>
      <c r="AT1896" t="str">
        <f t="shared" si="978"/>
        <v>Bajo</v>
      </c>
      <c r="AU1896">
        <v>361</v>
      </c>
      <c r="AV1896" t="str">
        <f t="shared" si="979"/>
        <v>Alto</v>
      </c>
      <c r="AW1896">
        <v>133</v>
      </c>
      <c r="AX1896" t="str">
        <f t="shared" si="980"/>
        <v>Bajo</v>
      </c>
      <c r="AY1896">
        <v>5.9</v>
      </c>
      <c r="AZ1896" t="str">
        <f t="shared" si="981"/>
        <v>Alto</v>
      </c>
      <c r="BA1896">
        <v>9.1999999999999993</v>
      </c>
      <c r="BB1896" t="str">
        <f t="shared" si="959"/>
        <v>Baja</v>
      </c>
      <c r="BC1896">
        <v>8.1</v>
      </c>
      <c r="BD1896" t="str">
        <f t="shared" si="982"/>
        <v>Bajo</v>
      </c>
      <c r="BE1896">
        <v>5.2</v>
      </c>
      <c r="BF1896" t="str">
        <f t="shared" si="983"/>
        <v>Alto</v>
      </c>
      <c r="BG1896">
        <v>1</v>
      </c>
      <c r="BH1896" t="str">
        <f t="shared" si="984"/>
        <v>Toma ECA</v>
      </c>
      <c r="BI1896">
        <v>1</v>
      </c>
      <c r="BJ1896" t="str">
        <f t="shared" si="985"/>
        <v>Toma ARB</v>
      </c>
      <c r="BK1896">
        <v>1</v>
      </c>
      <c r="BL1896" t="str">
        <f t="shared" si="986"/>
        <v>Toma diureticos</v>
      </c>
      <c r="BM1896">
        <v>1</v>
      </c>
      <c r="BN1896" t="str">
        <f t="shared" si="987"/>
        <v>Toma estatinas</v>
      </c>
      <c r="BO1896">
        <v>1</v>
      </c>
      <c r="BP1896" t="str">
        <f t="shared" si="988"/>
        <v>Enfermedad renal</v>
      </c>
      <c r="BQ1896">
        <v>1</v>
      </c>
      <c r="BR1896" t="str">
        <f t="shared" si="989"/>
        <v>Enfermedad cardiovascular</v>
      </c>
    </row>
    <row r="1897" spans="1:70" x14ac:dyDescent="0.25">
      <c r="A1897" t="s">
        <v>1897</v>
      </c>
      <c r="B1897">
        <v>78</v>
      </c>
      <c r="C1897" t="str">
        <f t="shared" si="960"/>
        <v>Adulto Mayor</v>
      </c>
      <c r="D1897" t="s">
        <v>6</v>
      </c>
      <c r="E1897">
        <v>25.9</v>
      </c>
      <c r="F1897" t="str">
        <f t="shared" si="961"/>
        <v>Sobrepeso</v>
      </c>
      <c r="G1897">
        <v>0</v>
      </c>
      <c r="H1897" t="str">
        <f t="shared" si="962"/>
        <v>No tiene herencia</v>
      </c>
      <c r="I1897">
        <v>160</v>
      </c>
      <c r="J1897">
        <v>102</v>
      </c>
      <c r="K1897">
        <v>75</v>
      </c>
      <c r="L1897" t="str">
        <f t="shared" si="963"/>
        <v>Normal</v>
      </c>
      <c r="M1897">
        <v>34</v>
      </c>
      <c r="N1897" t="str">
        <f t="shared" si="964"/>
        <v>Reducida</v>
      </c>
      <c r="O1897">
        <v>3</v>
      </c>
      <c r="P1897" t="str">
        <f t="shared" si="965"/>
        <v>Limitacion marcada</v>
      </c>
      <c r="Q1897">
        <v>1</v>
      </c>
      <c r="R1897" t="str">
        <f t="shared" si="966"/>
        <v>Tiene cetoacidosis</v>
      </c>
      <c r="S1897">
        <v>1</v>
      </c>
      <c r="T1897" t="str">
        <f t="shared" si="967"/>
        <v>Tiene Insuficiencia</v>
      </c>
      <c r="U1897">
        <v>1</v>
      </c>
      <c r="V1897" t="str">
        <f t="shared" si="968"/>
        <v>Hipertenso</v>
      </c>
      <c r="W1897">
        <v>3.3</v>
      </c>
      <c r="X1897" t="str">
        <f t="shared" si="957"/>
        <v>Alto</v>
      </c>
      <c r="Y1897">
        <v>74</v>
      </c>
      <c r="Z1897" t="str">
        <f t="shared" si="958"/>
        <v>Elevado</v>
      </c>
      <c r="AA1897">
        <v>37</v>
      </c>
      <c r="AB1897" t="str">
        <f t="shared" si="969"/>
        <v>Funcion disminuida moderada</v>
      </c>
      <c r="AC1897">
        <v>2504</v>
      </c>
      <c r="AD1897" t="str">
        <f t="shared" si="970"/>
        <v>Proteinuria</v>
      </c>
      <c r="AE1897">
        <v>2253</v>
      </c>
      <c r="AF1897" t="str">
        <f t="shared" si="971"/>
        <v>Macroalbuminuria</v>
      </c>
      <c r="AG1897">
        <v>406</v>
      </c>
      <c r="AH1897" t="str">
        <f t="shared" si="972"/>
        <v>Oliguria</v>
      </c>
      <c r="AI1897">
        <v>1</v>
      </c>
      <c r="AJ1897" t="str">
        <f t="shared" si="973"/>
        <v>Diabetico</v>
      </c>
      <c r="AK1897">
        <v>202</v>
      </c>
      <c r="AL1897" t="str">
        <f t="shared" si="974"/>
        <v>Diabetes</v>
      </c>
      <c r="AM1897">
        <v>10.1</v>
      </c>
      <c r="AN1897" t="str">
        <f t="shared" si="975"/>
        <v>Diabetes</v>
      </c>
      <c r="AO1897">
        <v>230</v>
      </c>
      <c r="AP1897" t="str">
        <f t="shared" si="976"/>
        <v>Alto</v>
      </c>
      <c r="AQ1897">
        <v>170</v>
      </c>
      <c r="AR1897" t="str">
        <f t="shared" si="977"/>
        <v>Alto</v>
      </c>
      <c r="AS1897">
        <v>31</v>
      </c>
      <c r="AT1897" t="str">
        <f t="shared" si="978"/>
        <v>Bajo</v>
      </c>
      <c r="AU1897">
        <v>349</v>
      </c>
      <c r="AV1897" t="str">
        <f t="shared" si="979"/>
        <v>Alto</v>
      </c>
      <c r="AW1897">
        <v>136</v>
      </c>
      <c r="AX1897" t="str">
        <f t="shared" si="980"/>
        <v>Normal</v>
      </c>
      <c r="AY1897">
        <v>5.7</v>
      </c>
      <c r="AZ1897" t="str">
        <f t="shared" si="981"/>
        <v>Alto</v>
      </c>
      <c r="BA1897">
        <v>7.4</v>
      </c>
      <c r="BB1897" t="str">
        <f t="shared" si="959"/>
        <v>Baja</v>
      </c>
      <c r="BC1897">
        <v>7.7</v>
      </c>
      <c r="BD1897" t="str">
        <f t="shared" si="982"/>
        <v>Bajo</v>
      </c>
      <c r="BE1897">
        <v>6.6</v>
      </c>
      <c r="BF1897" t="str">
        <f t="shared" si="983"/>
        <v>Alto</v>
      </c>
      <c r="BG1897">
        <v>0</v>
      </c>
      <c r="BH1897" t="str">
        <f t="shared" si="984"/>
        <v>No Toma ECA</v>
      </c>
      <c r="BI1897">
        <v>1</v>
      </c>
      <c r="BJ1897" t="str">
        <f t="shared" si="985"/>
        <v>Toma ARB</v>
      </c>
      <c r="BK1897">
        <v>1</v>
      </c>
      <c r="BL1897" t="str">
        <f t="shared" si="986"/>
        <v>Toma diureticos</v>
      </c>
      <c r="BM1897">
        <v>0</v>
      </c>
      <c r="BN1897" t="str">
        <f t="shared" si="987"/>
        <v>No toma estatinas</v>
      </c>
      <c r="BO1897">
        <v>1</v>
      </c>
      <c r="BP1897" t="str">
        <f t="shared" si="988"/>
        <v>Enfermedad renal</v>
      </c>
      <c r="BQ1897">
        <v>1</v>
      </c>
      <c r="BR1897" t="str">
        <f t="shared" si="989"/>
        <v>Enfermedad cardiovascular</v>
      </c>
    </row>
    <row r="1898" spans="1:70" x14ac:dyDescent="0.25">
      <c r="A1898" t="s">
        <v>1898</v>
      </c>
      <c r="B1898">
        <v>57</v>
      </c>
      <c r="C1898" t="str">
        <f t="shared" si="960"/>
        <v>Adulto</v>
      </c>
      <c r="D1898" t="s">
        <v>6</v>
      </c>
      <c r="E1898">
        <v>24.8</v>
      </c>
      <c r="F1898" t="str">
        <f t="shared" si="961"/>
        <v>Peso Normal</v>
      </c>
      <c r="G1898">
        <v>1</v>
      </c>
      <c r="H1898" t="str">
        <f t="shared" si="962"/>
        <v>Tiene herencia</v>
      </c>
      <c r="I1898">
        <v>118</v>
      </c>
      <c r="J1898">
        <v>74</v>
      </c>
      <c r="K1898">
        <v>71</v>
      </c>
      <c r="L1898" t="str">
        <f t="shared" si="963"/>
        <v>Normal</v>
      </c>
      <c r="M1898">
        <v>67</v>
      </c>
      <c r="N1898" t="str">
        <f t="shared" si="964"/>
        <v>Normal</v>
      </c>
      <c r="O1898">
        <v>1</v>
      </c>
      <c r="P1898" t="str">
        <f t="shared" si="965"/>
        <v>Sin limitaciones</v>
      </c>
      <c r="Q1898">
        <v>0</v>
      </c>
      <c r="R1898" t="str">
        <f t="shared" si="966"/>
        <v>No tiene cetoacidosis</v>
      </c>
      <c r="S1898">
        <v>0</v>
      </c>
      <c r="T1898" t="str">
        <f t="shared" si="967"/>
        <v>No tiene Insuficiencia</v>
      </c>
      <c r="U1898">
        <v>1</v>
      </c>
      <c r="V1898" t="str">
        <f t="shared" si="968"/>
        <v>Hipertenso</v>
      </c>
      <c r="W1898">
        <v>1.1000000000000001</v>
      </c>
      <c r="X1898" t="str">
        <f t="shared" si="957"/>
        <v>Alto</v>
      </c>
      <c r="Y1898">
        <v>31</v>
      </c>
      <c r="Z1898" t="str">
        <f t="shared" si="958"/>
        <v>Normal</v>
      </c>
      <c r="AA1898">
        <v>112</v>
      </c>
      <c r="AB1898" t="str">
        <f t="shared" si="969"/>
        <v>Normal</v>
      </c>
      <c r="AC1898">
        <v>28</v>
      </c>
      <c r="AD1898" t="str">
        <f t="shared" si="970"/>
        <v>Normal</v>
      </c>
      <c r="AE1898">
        <v>22</v>
      </c>
      <c r="AF1898" t="str">
        <f t="shared" si="971"/>
        <v>Normal</v>
      </c>
      <c r="AG1898">
        <v>1357</v>
      </c>
      <c r="AH1898" t="str">
        <f t="shared" si="972"/>
        <v>Poliuria</v>
      </c>
      <c r="AI1898">
        <v>0</v>
      </c>
      <c r="AJ1898" t="str">
        <f t="shared" si="973"/>
        <v>No Diabetico</v>
      </c>
      <c r="AK1898">
        <v>120</v>
      </c>
      <c r="AL1898" t="str">
        <f t="shared" si="974"/>
        <v>Prediabetes</v>
      </c>
      <c r="AM1898">
        <v>6.2</v>
      </c>
      <c r="AN1898" t="str">
        <f t="shared" si="975"/>
        <v>Prediabetes</v>
      </c>
      <c r="AO1898">
        <v>217</v>
      </c>
      <c r="AP1898" t="str">
        <f t="shared" si="976"/>
        <v>Alto</v>
      </c>
      <c r="AQ1898">
        <v>92</v>
      </c>
      <c r="AR1898" t="str">
        <f t="shared" si="977"/>
        <v>Normal</v>
      </c>
      <c r="AS1898">
        <v>42</v>
      </c>
      <c r="AT1898" t="str">
        <f t="shared" si="978"/>
        <v>Bajo</v>
      </c>
      <c r="AU1898">
        <v>147</v>
      </c>
      <c r="AV1898" t="str">
        <f t="shared" si="979"/>
        <v>Normal</v>
      </c>
      <c r="AW1898">
        <v>137</v>
      </c>
      <c r="AX1898" t="str">
        <f t="shared" si="980"/>
        <v>Normal</v>
      </c>
      <c r="AY1898">
        <v>3.8</v>
      </c>
      <c r="AZ1898" t="str">
        <f t="shared" si="981"/>
        <v>Normal</v>
      </c>
      <c r="BA1898">
        <v>13.8</v>
      </c>
      <c r="BB1898" t="str">
        <f t="shared" si="959"/>
        <v>Normal</v>
      </c>
      <c r="BC1898">
        <v>8.9</v>
      </c>
      <c r="BD1898" t="str">
        <f t="shared" si="982"/>
        <v>Normal</v>
      </c>
      <c r="BE1898">
        <v>2.5</v>
      </c>
      <c r="BF1898" t="str">
        <f t="shared" si="983"/>
        <v>Normal</v>
      </c>
      <c r="BG1898">
        <v>1</v>
      </c>
      <c r="BH1898" t="str">
        <f t="shared" si="984"/>
        <v>Toma ECA</v>
      </c>
      <c r="BI1898">
        <v>1</v>
      </c>
      <c r="BJ1898" t="str">
        <f t="shared" si="985"/>
        <v>Toma ARB</v>
      </c>
      <c r="BK1898">
        <v>0</v>
      </c>
      <c r="BL1898" t="str">
        <f t="shared" si="986"/>
        <v>No toma diureticos</v>
      </c>
      <c r="BM1898">
        <v>1</v>
      </c>
      <c r="BN1898" t="str">
        <f t="shared" si="987"/>
        <v>Toma estatinas</v>
      </c>
      <c r="BO1898">
        <v>0</v>
      </c>
      <c r="BP1898" t="str">
        <f t="shared" si="988"/>
        <v>Sano</v>
      </c>
      <c r="BQ1898">
        <v>1</v>
      </c>
      <c r="BR1898" t="str">
        <f t="shared" si="989"/>
        <v>Enfermedad cardiovascular</v>
      </c>
    </row>
    <row r="1899" spans="1:70" x14ac:dyDescent="0.25">
      <c r="A1899" t="s">
        <v>1899</v>
      </c>
      <c r="B1899">
        <v>31</v>
      </c>
      <c r="C1899" t="str">
        <f t="shared" si="960"/>
        <v>Adulto</v>
      </c>
      <c r="D1899" t="s">
        <v>6</v>
      </c>
      <c r="E1899">
        <v>27.8</v>
      </c>
      <c r="F1899" t="str">
        <f t="shared" si="961"/>
        <v>Sobrepeso</v>
      </c>
      <c r="G1899">
        <v>0</v>
      </c>
      <c r="H1899" t="str">
        <f t="shared" si="962"/>
        <v>No tiene herencia</v>
      </c>
      <c r="I1899">
        <v>118</v>
      </c>
      <c r="J1899">
        <v>80</v>
      </c>
      <c r="K1899">
        <v>85</v>
      </c>
      <c r="L1899" t="str">
        <f t="shared" si="963"/>
        <v>Normal</v>
      </c>
      <c r="M1899">
        <v>63</v>
      </c>
      <c r="N1899" t="str">
        <f t="shared" si="964"/>
        <v>Normal</v>
      </c>
      <c r="O1899">
        <v>1</v>
      </c>
      <c r="P1899" t="str">
        <f t="shared" si="965"/>
        <v>Sin limitaciones</v>
      </c>
      <c r="Q1899">
        <v>0</v>
      </c>
      <c r="R1899" t="str">
        <f t="shared" si="966"/>
        <v>No tiene cetoacidosis</v>
      </c>
      <c r="S1899">
        <v>0</v>
      </c>
      <c r="T1899" t="str">
        <f t="shared" si="967"/>
        <v>No tiene Insuficiencia</v>
      </c>
      <c r="U1899">
        <v>1</v>
      </c>
      <c r="V1899" t="str">
        <f t="shared" si="968"/>
        <v>Hipertenso</v>
      </c>
      <c r="W1899">
        <v>0.9</v>
      </c>
      <c r="X1899" t="str">
        <f t="shared" si="957"/>
        <v>Normal</v>
      </c>
      <c r="Y1899">
        <v>33</v>
      </c>
      <c r="Z1899" t="str">
        <f t="shared" si="958"/>
        <v>Normal</v>
      </c>
      <c r="AA1899">
        <v>89</v>
      </c>
      <c r="AB1899" t="str">
        <f t="shared" si="969"/>
        <v>Funcion disminuida</v>
      </c>
      <c r="AC1899">
        <v>13</v>
      </c>
      <c r="AD1899" t="str">
        <f t="shared" si="970"/>
        <v>Normal</v>
      </c>
      <c r="AE1899">
        <v>10</v>
      </c>
      <c r="AF1899" t="str">
        <f t="shared" si="971"/>
        <v>Normal</v>
      </c>
      <c r="AG1899">
        <v>2172</v>
      </c>
      <c r="AH1899" t="str">
        <f t="shared" si="972"/>
        <v>Poliuria</v>
      </c>
      <c r="AI1899">
        <v>1</v>
      </c>
      <c r="AJ1899" t="str">
        <f t="shared" si="973"/>
        <v>Diabetico</v>
      </c>
      <c r="AK1899">
        <v>109</v>
      </c>
      <c r="AL1899" t="str">
        <f t="shared" si="974"/>
        <v>Prediabetes</v>
      </c>
      <c r="AM1899">
        <v>5</v>
      </c>
      <c r="AN1899" t="str">
        <f t="shared" si="975"/>
        <v>Normal</v>
      </c>
      <c r="AO1899">
        <v>186</v>
      </c>
      <c r="AP1899" t="str">
        <f t="shared" si="976"/>
        <v>Normal</v>
      </c>
      <c r="AQ1899">
        <v>120</v>
      </c>
      <c r="AR1899" t="str">
        <f t="shared" si="977"/>
        <v>Casi normal</v>
      </c>
      <c r="AS1899">
        <v>53</v>
      </c>
      <c r="AT1899" t="str">
        <f t="shared" si="978"/>
        <v>Bajo</v>
      </c>
      <c r="AU1899">
        <v>165</v>
      </c>
      <c r="AV1899" t="str">
        <f t="shared" si="979"/>
        <v>Alto</v>
      </c>
      <c r="AW1899">
        <v>142</v>
      </c>
      <c r="AX1899" t="str">
        <f t="shared" si="980"/>
        <v>Normal</v>
      </c>
      <c r="AY1899">
        <v>4.3</v>
      </c>
      <c r="AZ1899" t="str">
        <f t="shared" si="981"/>
        <v>Normal</v>
      </c>
      <c r="BA1899">
        <v>12.1</v>
      </c>
      <c r="BB1899" t="str">
        <f t="shared" si="959"/>
        <v>Normal</v>
      </c>
      <c r="BC1899">
        <v>10.3</v>
      </c>
      <c r="BD1899" t="str">
        <f t="shared" si="982"/>
        <v>Normal</v>
      </c>
      <c r="BE1899">
        <v>3.9</v>
      </c>
      <c r="BF1899" t="str">
        <f t="shared" si="983"/>
        <v>Normal</v>
      </c>
      <c r="BG1899">
        <v>0</v>
      </c>
      <c r="BH1899" t="str">
        <f t="shared" si="984"/>
        <v>No Toma ECA</v>
      </c>
      <c r="BI1899">
        <v>0</v>
      </c>
      <c r="BJ1899" t="str">
        <f t="shared" si="985"/>
        <v>No toma ARB</v>
      </c>
      <c r="BK1899">
        <v>0</v>
      </c>
      <c r="BL1899" t="str">
        <f t="shared" si="986"/>
        <v>No toma diureticos</v>
      </c>
      <c r="BM1899">
        <v>0</v>
      </c>
      <c r="BN1899" t="str">
        <f t="shared" si="987"/>
        <v>No toma estatinas</v>
      </c>
      <c r="BO1899">
        <v>0</v>
      </c>
      <c r="BP1899" t="str">
        <f t="shared" si="988"/>
        <v>Sano</v>
      </c>
      <c r="BQ1899">
        <v>0</v>
      </c>
      <c r="BR1899" t="str">
        <f t="shared" si="989"/>
        <v>Sano</v>
      </c>
    </row>
    <row r="1900" spans="1:70" x14ac:dyDescent="0.25">
      <c r="A1900" t="s">
        <v>1900</v>
      </c>
      <c r="B1900">
        <v>54</v>
      </c>
      <c r="C1900" t="str">
        <f t="shared" si="960"/>
        <v>Adulto</v>
      </c>
      <c r="D1900" t="s">
        <v>6</v>
      </c>
      <c r="E1900">
        <v>18.8</v>
      </c>
      <c r="F1900" t="str">
        <f t="shared" si="961"/>
        <v>Peso Normal</v>
      </c>
      <c r="G1900">
        <v>0</v>
      </c>
      <c r="H1900" t="str">
        <f t="shared" si="962"/>
        <v>No tiene herencia</v>
      </c>
      <c r="I1900">
        <v>119</v>
      </c>
      <c r="J1900">
        <v>66</v>
      </c>
      <c r="K1900">
        <v>64</v>
      </c>
      <c r="L1900" t="str">
        <f t="shared" si="963"/>
        <v>Normal</v>
      </c>
      <c r="M1900">
        <v>68</v>
      </c>
      <c r="N1900" t="str">
        <f t="shared" si="964"/>
        <v>Normal</v>
      </c>
      <c r="O1900">
        <v>2</v>
      </c>
      <c r="P1900" t="str">
        <f t="shared" si="965"/>
        <v>Ligera limitaciones</v>
      </c>
      <c r="Q1900">
        <v>0</v>
      </c>
      <c r="R1900" t="str">
        <f t="shared" si="966"/>
        <v>No tiene cetoacidosis</v>
      </c>
      <c r="S1900">
        <v>0</v>
      </c>
      <c r="T1900" t="str">
        <f t="shared" si="967"/>
        <v>No tiene Insuficiencia</v>
      </c>
      <c r="U1900">
        <v>1</v>
      </c>
      <c r="V1900" t="str">
        <f t="shared" si="968"/>
        <v>Hipertenso</v>
      </c>
      <c r="W1900">
        <v>0.8</v>
      </c>
      <c r="X1900" t="str">
        <f t="shared" si="957"/>
        <v>Normal</v>
      </c>
      <c r="Y1900">
        <v>32</v>
      </c>
      <c r="Z1900" t="str">
        <f t="shared" si="958"/>
        <v>Normal</v>
      </c>
      <c r="AA1900">
        <v>86</v>
      </c>
      <c r="AB1900" t="str">
        <f t="shared" si="969"/>
        <v>Funcion disminuida</v>
      </c>
      <c r="AC1900">
        <v>7</v>
      </c>
      <c r="AD1900" t="str">
        <f t="shared" si="970"/>
        <v>Normal</v>
      </c>
      <c r="AE1900">
        <v>6</v>
      </c>
      <c r="AF1900" t="str">
        <f t="shared" si="971"/>
        <v>Normal</v>
      </c>
      <c r="AG1900">
        <v>1171</v>
      </c>
      <c r="AH1900" t="str">
        <f t="shared" si="972"/>
        <v>Poliuria</v>
      </c>
      <c r="AI1900">
        <v>0</v>
      </c>
      <c r="AJ1900" t="str">
        <f t="shared" si="973"/>
        <v>No Diabetico</v>
      </c>
      <c r="AK1900">
        <v>99</v>
      </c>
      <c r="AL1900" t="str">
        <f t="shared" si="974"/>
        <v>Normal</v>
      </c>
      <c r="AM1900">
        <v>5.7</v>
      </c>
      <c r="AN1900" t="str">
        <f t="shared" si="975"/>
        <v>Prediabetes</v>
      </c>
      <c r="AO1900">
        <v>158</v>
      </c>
      <c r="AP1900" t="str">
        <f t="shared" si="976"/>
        <v>Normal</v>
      </c>
      <c r="AQ1900">
        <v>86</v>
      </c>
      <c r="AR1900" t="str">
        <f t="shared" si="977"/>
        <v>Normal</v>
      </c>
      <c r="AS1900">
        <v>40</v>
      </c>
      <c r="AT1900" t="str">
        <f t="shared" si="978"/>
        <v>Bajo</v>
      </c>
      <c r="AU1900">
        <v>80</v>
      </c>
      <c r="AV1900" t="str">
        <f t="shared" si="979"/>
        <v>Normal</v>
      </c>
      <c r="AW1900">
        <v>137</v>
      </c>
      <c r="AX1900" t="str">
        <f t="shared" si="980"/>
        <v>Normal</v>
      </c>
      <c r="AY1900">
        <v>4.7</v>
      </c>
      <c r="AZ1900" t="str">
        <f t="shared" si="981"/>
        <v>Normal</v>
      </c>
      <c r="BA1900">
        <v>13.2</v>
      </c>
      <c r="BB1900" t="str">
        <f t="shared" si="959"/>
        <v>Normal</v>
      </c>
      <c r="BC1900">
        <v>8.6999999999999993</v>
      </c>
      <c r="BD1900" t="str">
        <f t="shared" si="982"/>
        <v>Normal</v>
      </c>
      <c r="BE1900">
        <v>2.8</v>
      </c>
      <c r="BF1900" t="str">
        <f t="shared" si="983"/>
        <v>Normal</v>
      </c>
      <c r="BG1900">
        <v>0</v>
      </c>
      <c r="BH1900" t="str">
        <f t="shared" si="984"/>
        <v>No Toma ECA</v>
      </c>
      <c r="BI1900">
        <v>0</v>
      </c>
      <c r="BJ1900" t="str">
        <f t="shared" si="985"/>
        <v>No toma ARB</v>
      </c>
      <c r="BK1900">
        <v>0</v>
      </c>
      <c r="BL1900" t="str">
        <f t="shared" si="986"/>
        <v>No toma diureticos</v>
      </c>
      <c r="BM1900">
        <v>0</v>
      </c>
      <c r="BN1900" t="str">
        <f t="shared" si="987"/>
        <v>No toma estatinas</v>
      </c>
      <c r="BO1900">
        <v>0</v>
      </c>
      <c r="BP1900" t="str">
        <f t="shared" si="988"/>
        <v>Sano</v>
      </c>
      <c r="BQ1900">
        <v>0</v>
      </c>
      <c r="BR1900" t="str">
        <f t="shared" si="989"/>
        <v>Sano</v>
      </c>
    </row>
    <row r="1901" spans="1:70" x14ac:dyDescent="0.25">
      <c r="A1901" t="s">
        <v>1901</v>
      </c>
      <c r="B1901">
        <v>63</v>
      </c>
      <c r="C1901" t="str">
        <f t="shared" si="960"/>
        <v>Adulto Mayor</v>
      </c>
      <c r="D1901" t="s">
        <v>6</v>
      </c>
      <c r="E1901">
        <v>28</v>
      </c>
      <c r="F1901" t="str">
        <f t="shared" si="961"/>
        <v>Sobrepeso</v>
      </c>
      <c r="G1901">
        <v>1</v>
      </c>
      <c r="H1901" t="str">
        <f t="shared" si="962"/>
        <v>Tiene herencia</v>
      </c>
      <c r="I1901">
        <v>163</v>
      </c>
      <c r="J1901">
        <v>97</v>
      </c>
      <c r="K1901">
        <v>75</v>
      </c>
      <c r="L1901" t="str">
        <f t="shared" si="963"/>
        <v>Normal</v>
      </c>
      <c r="M1901">
        <v>33</v>
      </c>
      <c r="N1901" t="str">
        <f t="shared" si="964"/>
        <v>Reducida</v>
      </c>
      <c r="O1901">
        <v>3</v>
      </c>
      <c r="P1901" t="str">
        <f t="shared" si="965"/>
        <v>Limitacion marcada</v>
      </c>
      <c r="Q1901">
        <v>0</v>
      </c>
      <c r="R1901" t="str">
        <f t="shared" si="966"/>
        <v>No tiene cetoacidosis</v>
      </c>
      <c r="S1901">
        <v>0</v>
      </c>
      <c r="T1901" t="str">
        <f t="shared" si="967"/>
        <v>No tiene Insuficiencia</v>
      </c>
      <c r="U1901">
        <v>1</v>
      </c>
      <c r="V1901" t="str">
        <f t="shared" si="968"/>
        <v>Hipertenso</v>
      </c>
      <c r="W1901">
        <v>2.4</v>
      </c>
      <c r="X1901" t="str">
        <f t="shared" si="957"/>
        <v>Alto</v>
      </c>
      <c r="Y1901">
        <v>66</v>
      </c>
      <c r="Z1901" t="str">
        <f t="shared" si="958"/>
        <v>Elevado</v>
      </c>
      <c r="AA1901">
        <v>54</v>
      </c>
      <c r="AB1901" t="str">
        <f t="shared" si="969"/>
        <v>Funcion disminuida moderada</v>
      </c>
      <c r="AC1901">
        <v>2163</v>
      </c>
      <c r="AD1901" t="str">
        <f t="shared" si="970"/>
        <v>Proteinuria</v>
      </c>
      <c r="AE1901">
        <v>1946</v>
      </c>
      <c r="AF1901" t="str">
        <f t="shared" si="971"/>
        <v>Macroalbuminuria</v>
      </c>
      <c r="AG1901">
        <v>511</v>
      </c>
      <c r="AH1901" t="str">
        <f t="shared" si="972"/>
        <v>Poliuria</v>
      </c>
      <c r="AI1901">
        <v>0</v>
      </c>
      <c r="AJ1901" t="str">
        <f t="shared" si="973"/>
        <v>No Diabetico</v>
      </c>
      <c r="AK1901">
        <v>157</v>
      </c>
      <c r="AL1901" t="str">
        <f t="shared" si="974"/>
        <v>Diabetes</v>
      </c>
      <c r="AM1901">
        <v>8.1</v>
      </c>
      <c r="AN1901" t="str">
        <f t="shared" si="975"/>
        <v>Diabetes</v>
      </c>
      <c r="AO1901">
        <v>251</v>
      </c>
      <c r="AP1901" t="str">
        <f t="shared" si="976"/>
        <v>Riesgo</v>
      </c>
      <c r="AQ1901">
        <v>163</v>
      </c>
      <c r="AR1901" t="str">
        <f t="shared" si="977"/>
        <v>Alto</v>
      </c>
      <c r="AS1901">
        <v>34</v>
      </c>
      <c r="AT1901" t="str">
        <f t="shared" si="978"/>
        <v>Bajo</v>
      </c>
      <c r="AU1901">
        <v>222</v>
      </c>
      <c r="AV1901" t="str">
        <f t="shared" si="979"/>
        <v>Alto</v>
      </c>
      <c r="AW1901">
        <v>127</v>
      </c>
      <c r="AX1901" t="str">
        <f t="shared" si="980"/>
        <v>Bajo</v>
      </c>
      <c r="AY1901">
        <v>6.6</v>
      </c>
      <c r="AZ1901" t="str">
        <f t="shared" si="981"/>
        <v>Alto</v>
      </c>
      <c r="BA1901">
        <v>8.6</v>
      </c>
      <c r="BB1901" t="str">
        <f t="shared" si="959"/>
        <v>Baja</v>
      </c>
      <c r="BC1901">
        <v>8.6</v>
      </c>
      <c r="BD1901" t="str">
        <f t="shared" si="982"/>
        <v>Normal</v>
      </c>
      <c r="BE1901">
        <v>5.8</v>
      </c>
      <c r="BF1901" t="str">
        <f t="shared" si="983"/>
        <v>Alto</v>
      </c>
      <c r="BG1901">
        <v>1</v>
      </c>
      <c r="BH1901" t="str">
        <f t="shared" si="984"/>
        <v>Toma ECA</v>
      </c>
      <c r="BI1901">
        <v>0</v>
      </c>
      <c r="BJ1901" t="str">
        <f t="shared" si="985"/>
        <v>No toma ARB</v>
      </c>
      <c r="BK1901">
        <v>1</v>
      </c>
      <c r="BL1901" t="str">
        <f t="shared" si="986"/>
        <v>Toma diureticos</v>
      </c>
      <c r="BM1901">
        <v>0</v>
      </c>
      <c r="BN1901" t="str">
        <f t="shared" si="987"/>
        <v>No toma estatinas</v>
      </c>
      <c r="BO1901">
        <v>1</v>
      </c>
      <c r="BP1901" t="str">
        <f t="shared" si="988"/>
        <v>Enfermedad renal</v>
      </c>
      <c r="BQ1901">
        <v>0</v>
      </c>
      <c r="BR1901" t="str">
        <f t="shared" si="989"/>
        <v>Sano</v>
      </c>
    </row>
    <row r="1902" spans="1:70" x14ac:dyDescent="0.25">
      <c r="A1902" t="s">
        <v>1902</v>
      </c>
      <c r="B1902">
        <v>81</v>
      </c>
      <c r="C1902" t="str">
        <f t="shared" si="960"/>
        <v>Adulto Mayor</v>
      </c>
      <c r="D1902" t="s">
        <v>1</v>
      </c>
      <c r="E1902">
        <v>33</v>
      </c>
      <c r="F1902" t="str">
        <f t="shared" si="961"/>
        <v>Obesidad I</v>
      </c>
      <c r="G1902">
        <v>1</v>
      </c>
      <c r="H1902" t="str">
        <f t="shared" si="962"/>
        <v>Tiene herencia</v>
      </c>
      <c r="I1902">
        <v>176</v>
      </c>
      <c r="J1902">
        <v>107</v>
      </c>
      <c r="K1902">
        <v>86</v>
      </c>
      <c r="L1902" t="str">
        <f t="shared" si="963"/>
        <v>Normal</v>
      </c>
      <c r="M1902">
        <v>40</v>
      </c>
      <c r="N1902" t="str">
        <f t="shared" si="964"/>
        <v>Reducida</v>
      </c>
      <c r="O1902">
        <v>4</v>
      </c>
      <c r="P1902" t="str">
        <f t="shared" si="965"/>
        <v>Incapacidad</v>
      </c>
      <c r="Q1902">
        <v>1</v>
      </c>
      <c r="R1902" t="str">
        <f t="shared" si="966"/>
        <v>Tiene cetoacidosis</v>
      </c>
      <c r="S1902">
        <v>1</v>
      </c>
      <c r="T1902" t="str">
        <f t="shared" si="967"/>
        <v>Tiene Insuficiencia</v>
      </c>
      <c r="U1902">
        <v>1</v>
      </c>
      <c r="V1902" t="str">
        <f t="shared" si="968"/>
        <v>Hipertenso</v>
      </c>
      <c r="W1902">
        <v>1.7</v>
      </c>
      <c r="X1902" t="str">
        <f t="shared" si="957"/>
        <v>Alto</v>
      </c>
      <c r="Y1902">
        <v>94</v>
      </c>
      <c r="Z1902" t="str">
        <f t="shared" si="958"/>
        <v>Elevado</v>
      </c>
      <c r="AA1902">
        <v>17</v>
      </c>
      <c r="AB1902" t="str">
        <f t="shared" si="969"/>
        <v>Dismucion grave</v>
      </c>
      <c r="AC1902">
        <v>1482</v>
      </c>
      <c r="AD1902" t="str">
        <f t="shared" si="970"/>
        <v>Proteinuria</v>
      </c>
      <c r="AE1902">
        <v>1037</v>
      </c>
      <c r="AF1902" t="str">
        <f t="shared" si="971"/>
        <v>Macroalbuminuria</v>
      </c>
      <c r="AG1902">
        <v>451</v>
      </c>
      <c r="AH1902" t="str">
        <f t="shared" si="972"/>
        <v>Oliguria</v>
      </c>
      <c r="AI1902">
        <v>1</v>
      </c>
      <c r="AJ1902" t="str">
        <f t="shared" si="973"/>
        <v>Diabetico</v>
      </c>
      <c r="AK1902">
        <v>197</v>
      </c>
      <c r="AL1902" t="str">
        <f t="shared" si="974"/>
        <v>Diabetes</v>
      </c>
      <c r="AM1902">
        <v>10.6</v>
      </c>
      <c r="AN1902" t="str">
        <f t="shared" si="975"/>
        <v>Diabetes</v>
      </c>
      <c r="AO1902">
        <v>278</v>
      </c>
      <c r="AP1902" t="str">
        <f t="shared" si="976"/>
        <v>Riesgo</v>
      </c>
      <c r="AQ1902">
        <v>155</v>
      </c>
      <c r="AR1902" t="str">
        <f t="shared" si="977"/>
        <v>Limite alto</v>
      </c>
      <c r="AS1902">
        <v>30</v>
      </c>
      <c r="AT1902" t="str">
        <f t="shared" si="978"/>
        <v>Bajo</v>
      </c>
      <c r="AU1902">
        <v>276</v>
      </c>
      <c r="AV1902" t="str">
        <f t="shared" si="979"/>
        <v>Alto</v>
      </c>
      <c r="AW1902">
        <v>134</v>
      </c>
      <c r="AX1902" t="str">
        <f t="shared" si="980"/>
        <v>Bajo</v>
      </c>
      <c r="AY1902">
        <v>6.4</v>
      </c>
      <c r="AZ1902" t="str">
        <f t="shared" si="981"/>
        <v>Alto</v>
      </c>
      <c r="BA1902">
        <v>10.199999999999999</v>
      </c>
      <c r="BB1902" t="str">
        <f t="shared" si="959"/>
        <v>Baja</v>
      </c>
      <c r="BC1902">
        <v>8.4</v>
      </c>
      <c r="BD1902" t="str">
        <f t="shared" si="982"/>
        <v>Bajo</v>
      </c>
      <c r="BE1902">
        <v>6.3</v>
      </c>
      <c r="BF1902" t="str">
        <f t="shared" si="983"/>
        <v>Alto</v>
      </c>
      <c r="BG1902">
        <v>1</v>
      </c>
      <c r="BH1902" t="str">
        <f t="shared" si="984"/>
        <v>Toma ECA</v>
      </c>
      <c r="BI1902">
        <v>0</v>
      </c>
      <c r="BJ1902" t="str">
        <f t="shared" si="985"/>
        <v>No toma ARB</v>
      </c>
      <c r="BK1902">
        <v>1</v>
      </c>
      <c r="BL1902" t="str">
        <f t="shared" si="986"/>
        <v>Toma diureticos</v>
      </c>
      <c r="BM1902">
        <v>0</v>
      </c>
      <c r="BN1902" t="str">
        <f t="shared" si="987"/>
        <v>No toma estatinas</v>
      </c>
      <c r="BO1902">
        <v>1</v>
      </c>
      <c r="BP1902" t="str">
        <f t="shared" si="988"/>
        <v>Enfermedad renal</v>
      </c>
      <c r="BQ1902">
        <v>1</v>
      </c>
      <c r="BR1902" t="str">
        <f t="shared" si="989"/>
        <v>Enfermedad cardiovascular</v>
      </c>
    </row>
    <row r="1903" spans="1:70" x14ac:dyDescent="0.25">
      <c r="A1903" t="s">
        <v>1903</v>
      </c>
      <c r="B1903">
        <v>49</v>
      </c>
      <c r="C1903" t="str">
        <f t="shared" si="960"/>
        <v>Adulto</v>
      </c>
      <c r="D1903" t="s">
        <v>1</v>
      </c>
      <c r="E1903">
        <v>19.2</v>
      </c>
      <c r="F1903" t="str">
        <f t="shared" si="961"/>
        <v>Peso Normal</v>
      </c>
      <c r="G1903">
        <v>1</v>
      </c>
      <c r="H1903" t="str">
        <f t="shared" si="962"/>
        <v>Tiene herencia</v>
      </c>
      <c r="I1903">
        <v>107</v>
      </c>
      <c r="J1903">
        <v>70</v>
      </c>
      <c r="K1903">
        <v>64</v>
      </c>
      <c r="L1903" t="str">
        <f t="shared" si="963"/>
        <v>Normal</v>
      </c>
      <c r="M1903">
        <v>57</v>
      </c>
      <c r="N1903" t="str">
        <f t="shared" si="964"/>
        <v>Normal</v>
      </c>
      <c r="O1903">
        <v>1</v>
      </c>
      <c r="P1903" t="str">
        <f t="shared" si="965"/>
        <v>Sin limitaciones</v>
      </c>
      <c r="Q1903">
        <v>0</v>
      </c>
      <c r="R1903" t="str">
        <f t="shared" si="966"/>
        <v>No tiene cetoacidosis</v>
      </c>
      <c r="S1903">
        <v>0</v>
      </c>
      <c r="T1903" t="str">
        <f t="shared" si="967"/>
        <v>No tiene Insuficiencia</v>
      </c>
      <c r="U1903">
        <v>1</v>
      </c>
      <c r="V1903" t="str">
        <f t="shared" si="968"/>
        <v>Hipertenso</v>
      </c>
      <c r="W1903">
        <v>0.9</v>
      </c>
      <c r="X1903" t="str">
        <f t="shared" si="957"/>
        <v>Normal</v>
      </c>
      <c r="Y1903">
        <v>30</v>
      </c>
      <c r="Z1903" t="str">
        <f t="shared" si="958"/>
        <v>Normal</v>
      </c>
      <c r="AA1903">
        <v>69</v>
      </c>
      <c r="AB1903" t="str">
        <f t="shared" si="969"/>
        <v>Funcion disminuida</v>
      </c>
      <c r="AC1903">
        <v>27</v>
      </c>
      <c r="AD1903" t="str">
        <f t="shared" si="970"/>
        <v>Normal</v>
      </c>
      <c r="AE1903">
        <v>18</v>
      </c>
      <c r="AF1903" t="str">
        <f t="shared" si="971"/>
        <v>Normal</v>
      </c>
      <c r="AG1903">
        <v>2250</v>
      </c>
      <c r="AH1903" t="str">
        <f t="shared" si="972"/>
        <v>Poliuria</v>
      </c>
      <c r="AI1903">
        <v>0</v>
      </c>
      <c r="AJ1903" t="str">
        <f t="shared" si="973"/>
        <v>No Diabetico</v>
      </c>
      <c r="AK1903">
        <v>87</v>
      </c>
      <c r="AL1903" t="str">
        <f t="shared" si="974"/>
        <v>Normal</v>
      </c>
      <c r="AM1903">
        <v>6.2</v>
      </c>
      <c r="AN1903" t="str">
        <f t="shared" si="975"/>
        <v>Prediabetes</v>
      </c>
      <c r="AO1903">
        <v>195</v>
      </c>
      <c r="AP1903" t="str">
        <f t="shared" si="976"/>
        <v>Normal</v>
      </c>
      <c r="AQ1903">
        <v>101</v>
      </c>
      <c r="AR1903" t="str">
        <f t="shared" si="977"/>
        <v>Casi normal</v>
      </c>
      <c r="AS1903">
        <v>56</v>
      </c>
      <c r="AT1903" t="str">
        <f t="shared" si="978"/>
        <v>Bajo</v>
      </c>
      <c r="AU1903">
        <v>123</v>
      </c>
      <c r="AV1903" t="str">
        <f t="shared" si="979"/>
        <v>Normal</v>
      </c>
      <c r="AW1903">
        <v>139</v>
      </c>
      <c r="AX1903" t="str">
        <f t="shared" si="980"/>
        <v>Normal</v>
      </c>
      <c r="AY1903">
        <v>4.3</v>
      </c>
      <c r="AZ1903" t="str">
        <f t="shared" si="981"/>
        <v>Normal</v>
      </c>
      <c r="BA1903">
        <v>13.4</v>
      </c>
      <c r="BB1903" t="str">
        <f t="shared" si="959"/>
        <v>Baja</v>
      </c>
      <c r="BC1903">
        <v>9.4</v>
      </c>
      <c r="BD1903" t="str">
        <f t="shared" si="982"/>
        <v>Normal</v>
      </c>
      <c r="BE1903">
        <v>3.8</v>
      </c>
      <c r="BF1903" t="str">
        <f t="shared" si="983"/>
        <v>Normal</v>
      </c>
      <c r="BG1903">
        <v>0</v>
      </c>
      <c r="BH1903" t="str">
        <f t="shared" si="984"/>
        <v>No Toma ECA</v>
      </c>
      <c r="BI1903">
        <v>1</v>
      </c>
      <c r="BJ1903" t="str">
        <f t="shared" si="985"/>
        <v>Toma ARB</v>
      </c>
      <c r="BK1903">
        <v>1</v>
      </c>
      <c r="BL1903" t="str">
        <f t="shared" si="986"/>
        <v>Toma diureticos</v>
      </c>
      <c r="BM1903">
        <v>0</v>
      </c>
      <c r="BN1903" t="str">
        <f t="shared" si="987"/>
        <v>No toma estatinas</v>
      </c>
      <c r="BO1903">
        <v>0</v>
      </c>
      <c r="BP1903" t="str">
        <f t="shared" si="988"/>
        <v>Sano</v>
      </c>
      <c r="BQ1903">
        <v>0</v>
      </c>
      <c r="BR1903" t="str">
        <f t="shared" si="989"/>
        <v>Sano</v>
      </c>
    </row>
    <row r="1904" spans="1:70" x14ac:dyDescent="0.25">
      <c r="A1904" t="s">
        <v>1904</v>
      </c>
      <c r="B1904">
        <v>72</v>
      </c>
      <c r="C1904" t="str">
        <f t="shared" si="960"/>
        <v>Adulto Mayor</v>
      </c>
      <c r="D1904" t="s">
        <v>6</v>
      </c>
      <c r="E1904">
        <v>39</v>
      </c>
      <c r="F1904" t="str">
        <f t="shared" si="961"/>
        <v>Obesidad II</v>
      </c>
      <c r="G1904">
        <v>1</v>
      </c>
      <c r="H1904" t="str">
        <f t="shared" si="962"/>
        <v>Tiene herencia</v>
      </c>
      <c r="I1904">
        <v>150</v>
      </c>
      <c r="J1904">
        <v>104</v>
      </c>
      <c r="K1904">
        <v>99</v>
      </c>
      <c r="L1904" t="str">
        <f t="shared" si="963"/>
        <v>Normal</v>
      </c>
      <c r="M1904">
        <v>48</v>
      </c>
      <c r="N1904" t="str">
        <f t="shared" si="964"/>
        <v>Intermedia</v>
      </c>
      <c r="O1904">
        <v>2</v>
      </c>
      <c r="P1904" t="str">
        <f t="shared" si="965"/>
        <v>Ligera limitaciones</v>
      </c>
      <c r="Q1904">
        <v>1</v>
      </c>
      <c r="R1904" t="str">
        <f t="shared" si="966"/>
        <v>Tiene cetoacidosis</v>
      </c>
      <c r="S1904">
        <v>0</v>
      </c>
      <c r="T1904" t="str">
        <f t="shared" si="967"/>
        <v>No tiene Insuficiencia</v>
      </c>
      <c r="U1904">
        <v>1</v>
      </c>
      <c r="V1904" t="str">
        <f t="shared" si="968"/>
        <v>Hipertenso</v>
      </c>
      <c r="W1904">
        <v>4.5999999999999996</v>
      </c>
      <c r="X1904" t="str">
        <f t="shared" si="957"/>
        <v>Alto</v>
      </c>
      <c r="Y1904">
        <v>54</v>
      </c>
      <c r="Z1904" t="str">
        <f t="shared" si="958"/>
        <v>Elevado</v>
      </c>
      <c r="AA1904">
        <v>31</v>
      </c>
      <c r="AB1904" t="str">
        <f t="shared" si="969"/>
        <v>Funcion disminuida moderada</v>
      </c>
      <c r="AC1904">
        <v>2113</v>
      </c>
      <c r="AD1904" t="str">
        <f t="shared" si="970"/>
        <v>Proteinuria</v>
      </c>
      <c r="AE1904">
        <v>1690</v>
      </c>
      <c r="AF1904" t="str">
        <f t="shared" si="971"/>
        <v>Macroalbuminuria</v>
      </c>
      <c r="AG1904">
        <v>785</v>
      </c>
      <c r="AH1904" t="str">
        <f t="shared" si="972"/>
        <v>Poliuria</v>
      </c>
      <c r="AI1904">
        <v>1</v>
      </c>
      <c r="AJ1904" t="str">
        <f t="shared" si="973"/>
        <v>Diabetico</v>
      </c>
      <c r="AK1904">
        <v>175</v>
      </c>
      <c r="AL1904" t="str">
        <f t="shared" si="974"/>
        <v>Diabetes</v>
      </c>
      <c r="AM1904">
        <v>9.6</v>
      </c>
      <c r="AN1904" t="str">
        <f t="shared" si="975"/>
        <v>Diabetes</v>
      </c>
      <c r="AO1904">
        <v>235</v>
      </c>
      <c r="AP1904" t="str">
        <f t="shared" si="976"/>
        <v>Alto</v>
      </c>
      <c r="AQ1904">
        <v>207</v>
      </c>
      <c r="AR1904" t="str">
        <f t="shared" si="977"/>
        <v>Muy alto</v>
      </c>
      <c r="AS1904">
        <v>35</v>
      </c>
      <c r="AT1904" t="str">
        <f t="shared" si="978"/>
        <v>Bajo</v>
      </c>
      <c r="AU1904">
        <v>261</v>
      </c>
      <c r="AV1904" t="str">
        <f t="shared" si="979"/>
        <v>Alto</v>
      </c>
      <c r="AW1904">
        <v>128</v>
      </c>
      <c r="AX1904" t="str">
        <f t="shared" si="980"/>
        <v>Bajo</v>
      </c>
      <c r="AY1904">
        <v>5.7</v>
      </c>
      <c r="AZ1904" t="str">
        <f t="shared" si="981"/>
        <v>Alto</v>
      </c>
      <c r="BA1904">
        <v>8.1999999999999993</v>
      </c>
      <c r="BB1904" t="str">
        <f t="shared" si="959"/>
        <v>Baja</v>
      </c>
      <c r="BC1904">
        <v>8.9</v>
      </c>
      <c r="BD1904" t="str">
        <f t="shared" si="982"/>
        <v>Normal</v>
      </c>
      <c r="BE1904">
        <v>4.9000000000000004</v>
      </c>
      <c r="BF1904" t="str">
        <f t="shared" si="983"/>
        <v>Alto</v>
      </c>
      <c r="BG1904">
        <v>0</v>
      </c>
      <c r="BH1904" t="str">
        <f t="shared" si="984"/>
        <v>No Toma ECA</v>
      </c>
      <c r="BI1904">
        <v>1</v>
      </c>
      <c r="BJ1904" t="str">
        <f t="shared" si="985"/>
        <v>Toma ARB</v>
      </c>
      <c r="BK1904">
        <v>1</v>
      </c>
      <c r="BL1904" t="str">
        <f t="shared" si="986"/>
        <v>Toma diureticos</v>
      </c>
      <c r="BM1904">
        <v>1</v>
      </c>
      <c r="BN1904" t="str">
        <f t="shared" si="987"/>
        <v>Toma estatinas</v>
      </c>
      <c r="BO1904">
        <v>1</v>
      </c>
      <c r="BP1904" t="str">
        <f t="shared" si="988"/>
        <v>Enfermedad renal</v>
      </c>
      <c r="BQ1904">
        <v>1</v>
      </c>
      <c r="BR1904" t="str">
        <f t="shared" si="989"/>
        <v>Enfermedad cardiovascular</v>
      </c>
    </row>
    <row r="1905" spans="1:70" x14ac:dyDescent="0.25">
      <c r="A1905" t="s">
        <v>1905</v>
      </c>
      <c r="B1905">
        <v>65</v>
      </c>
      <c r="C1905" t="str">
        <f t="shared" si="960"/>
        <v>Adulto Mayor</v>
      </c>
      <c r="D1905" t="s">
        <v>6</v>
      </c>
      <c r="E1905">
        <v>36.1</v>
      </c>
      <c r="F1905" t="str">
        <f t="shared" si="961"/>
        <v>Obesidad II</v>
      </c>
      <c r="G1905">
        <v>1</v>
      </c>
      <c r="H1905" t="str">
        <f t="shared" si="962"/>
        <v>Tiene herencia</v>
      </c>
      <c r="I1905">
        <v>177</v>
      </c>
      <c r="J1905">
        <v>96</v>
      </c>
      <c r="K1905">
        <v>100</v>
      </c>
      <c r="L1905" t="str">
        <f t="shared" si="963"/>
        <v>Normal</v>
      </c>
      <c r="M1905">
        <v>33</v>
      </c>
      <c r="N1905" t="str">
        <f t="shared" si="964"/>
        <v>Reducida</v>
      </c>
      <c r="O1905">
        <v>4</v>
      </c>
      <c r="P1905" t="str">
        <f t="shared" si="965"/>
        <v>Incapacidad</v>
      </c>
      <c r="Q1905">
        <v>0</v>
      </c>
      <c r="R1905" t="str">
        <f t="shared" si="966"/>
        <v>No tiene cetoacidosis</v>
      </c>
      <c r="S1905">
        <v>1</v>
      </c>
      <c r="T1905" t="str">
        <f t="shared" si="967"/>
        <v>Tiene Insuficiencia</v>
      </c>
      <c r="U1905">
        <v>1</v>
      </c>
      <c r="V1905" t="str">
        <f t="shared" si="968"/>
        <v>Hipertenso</v>
      </c>
      <c r="W1905">
        <v>4.2</v>
      </c>
      <c r="X1905" t="str">
        <f t="shared" si="957"/>
        <v>Alto</v>
      </c>
      <c r="Y1905">
        <v>51</v>
      </c>
      <c r="Z1905" t="str">
        <f t="shared" si="958"/>
        <v>Elevado</v>
      </c>
      <c r="AA1905">
        <v>21</v>
      </c>
      <c r="AB1905" t="str">
        <f t="shared" si="969"/>
        <v>Dismucion grave</v>
      </c>
      <c r="AC1905">
        <v>1247</v>
      </c>
      <c r="AD1905" t="str">
        <f t="shared" si="970"/>
        <v>Proteinuria</v>
      </c>
      <c r="AE1905">
        <v>997</v>
      </c>
      <c r="AF1905" t="str">
        <f t="shared" si="971"/>
        <v>Macroalbuminuria</v>
      </c>
      <c r="AG1905">
        <v>448</v>
      </c>
      <c r="AH1905" t="str">
        <f t="shared" si="972"/>
        <v>Oliguria</v>
      </c>
      <c r="AI1905">
        <v>0</v>
      </c>
      <c r="AJ1905" t="str">
        <f t="shared" si="973"/>
        <v>No Diabetico</v>
      </c>
      <c r="AK1905">
        <v>188</v>
      </c>
      <c r="AL1905" t="str">
        <f t="shared" si="974"/>
        <v>Diabetes</v>
      </c>
      <c r="AM1905">
        <v>10.6</v>
      </c>
      <c r="AN1905" t="str">
        <f t="shared" si="975"/>
        <v>Diabetes</v>
      </c>
      <c r="AO1905">
        <v>236</v>
      </c>
      <c r="AP1905" t="str">
        <f t="shared" si="976"/>
        <v>Alto</v>
      </c>
      <c r="AQ1905">
        <v>136</v>
      </c>
      <c r="AR1905" t="str">
        <f t="shared" si="977"/>
        <v>Limite alto</v>
      </c>
      <c r="AS1905">
        <v>27</v>
      </c>
      <c r="AT1905" t="str">
        <f t="shared" si="978"/>
        <v>Bajo</v>
      </c>
      <c r="AU1905">
        <v>180</v>
      </c>
      <c r="AV1905" t="str">
        <f t="shared" si="979"/>
        <v>Alto</v>
      </c>
      <c r="AW1905">
        <v>136</v>
      </c>
      <c r="AX1905" t="str">
        <f t="shared" si="980"/>
        <v>Normal</v>
      </c>
      <c r="AY1905">
        <v>5.3</v>
      </c>
      <c r="AZ1905" t="str">
        <f t="shared" si="981"/>
        <v>Alto</v>
      </c>
      <c r="BA1905">
        <v>8.1</v>
      </c>
      <c r="BB1905" t="str">
        <f t="shared" si="959"/>
        <v>Baja</v>
      </c>
      <c r="BC1905">
        <v>9</v>
      </c>
      <c r="BD1905" t="str">
        <f t="shared" si="982"/>
        <v>Normal</v>
      </c>
      <c r="BE1905">
        <v>6.2</v>
      </c>
      <c r="BF1905" t="str">
        <f t="shared" si="983"/>
        <v>Alto</v>
      </c>
      <c r="BG1905">
        <v>0</v>
      </c>
      <c r="BH1905" t="str">
        <f t="shared" si="984"/>
        <v>No Toma ECA</v>
      </c>
      <c r="BI1905">
        <v>0</v>
      </c>
      <c r="BJ1905" t="str">
        <f t="shared" si="985"/>
        <v>No toma ARB</v>
      </c>
      <c r="BK1905">
        <v>0</v>
      </c>
      <c r="BL1905" t="str">
        <f t="shared" si="986"/>
        <v>No toma diureticos</v>
      </c>
      <c r="BM1905">
        <v>0</v>
      </c>
      <c r="BN1905" t="str">
        <f t="shared" si="987"/>
        <v>No toma estatinas</v>
      </c>
      <c r="BO1905">
        <v>1</v>
      </c>
      <c r="BP1905" t="str">
        <f t="shared" si="988"/>
        <v>Enfermedad renal</v>
      </c>
      <c r="BQ1905">
        <v>1</v>
      </c>
      <c r="BR1905" t="str">
        <f t="shared" si="989"/>
        <v>Enfermedad cardiovascular</v>
      </c>
    </row>
    <row r="1906" spans="1:70" x14ac:dyDescent="0.25">
      <c r="A1906" t="s">
        <v>1906</v>
      </c>
      <c r="B1906">
        <v>36</v>
      </c>
      <c r="C1906" t="str">
        <f t="shared" si="960"/>
        <v>Adulto</v>
      </c>
      <c r="D1906" t="s">
        <v>6</v>
      </c>
      <c r="E1906">
        <v>27.8</v>
      </c>
      <c r="F1906" t="str">
        <f t="shared" si="961"/>
        <v>Sobrepeso</v>
      </c>
      <c r="G1906">
        <v>1</v>
      </c>
      <c r="H1906" t="str">
        <f t="shared" si="962"/>
        <v>Tiene herencia</v>
      </c>
      <c r="I1906">
        <v>113</v>
      </c>
      <c r="J1906">
        <v>79</v>
      </c>
      <c r="K1906">
        <v>77</v>
      </c>
      <c r="L1906" t="str">
        <f t="shared" si="963"/>
        <v>Normal</v>
      </c>
      <c r="M1906">
        <v>59</v>
      </c>
      <c r="N1906" t="str">
        <f t="shared" si="964"/>
        <v>Normal</v>
      </c>
      <c r="O1906">
        <v>1</v>
      </c>
      <c r="P1906" t="str">
        <f t="shared" si="965"/>
        <v>Sin limitaciones</v>
      </c>
      <c r="Q1906">
        <v>0</v>
      </c>
      <c r="R1906" t="str">
        <f t="shared" si="966"/>
        <v>No tiene cetoacidosis</v>
      </c>
      <c r="S1906">
        <v>0</v>
      </c>
      <c r="T1906" t="str">
        <f t="shared" si="967"/>
        <v>No tiene Insuficiencia</v>
      </c>
      <c r="U1906">
        <v>0</v>
      </c>
      <c r="V1906" t="str">
        <f t="shared" si="968"/>
        <v>Normotenso</v>
      </c>
      <c r="W1906">
        <v>0.9</v>
      </c>
      <c r="X1906" t="str">
        <f t="shared" si="957"/>
        <v>Normal</v>
      </c>
      <c r="Y1906">
        <v>15</v>
      </c>
      <c r="Z1906" t="str">
        <f t="shared" si="958"/>
        <v>Bajo</v>
      </c>
      <c r="AA1906">
        <v>114</v>
      </c>
      <c r="AB1906" t="str">
        <f t="shared" si="969"/>
        <v>Normal</v>
      </c>
      <c r="AC1906">
        <v>6</v>
      </c>
      <c r="AD1906" t="str">
        <f t="shared" si="970"/>
        <v>Normal</v>
      </c>
      <c r="AE1906">
        <v>4</v>
      </c>
      <c r="AF1906" t="str">
        <f t="shared" si="971"/>
        <v>Normal</v>
      </c>
      <c r="AG1906">
        <v>1431</v>
      </c>
      <c r="AH1906" t="str">
        <f t="shared" si="972"/>
        <v>Poliuria</v>
      </c>
      <c r="AI1906">
        <v>0</v>
      </c>
      <c r="AJ1906" t="str">
        <f t="shared" si="973"/>
        <v>No Diabetico</v>
      </c>
      <c r="AK1906">
        <v>82</v>
      </c>
      <c r="AL1906" t="str">
        <f t="shared" si="974"/>
        <v>Normal</v>
      </c>
      <c r="AM1906">
        <v>6.2</v>
      </c>
      <c r="AN1906" t="str">
        <f t="shared" si="975"/>
        <v>Prediabetes</v>
      </c>
      <c r="AO1906">
        <v>188</v>
      </c>
      <c r="AP1906" t="str">
        <f t="shared" si="976"/>
        <v>Normal</v>
      </c>
      <c r="AQ1906">
        <v>111</v>
      </c>
      <c r="AR1906" t="str">
        <f t="shared" si="977"/>
        <v>Casi normal</v>
      </c>
      <c r="AS1906">
        <v>55</v>
      </c>
      <c r="AT1906" t="str">
        <f t="shared" si="978"/>
        <v>Bajo</v>
      </c>
      <c r="AU1906">
        <v>96</v>
      </c>
      <c r="AV1906" t="str">
        <f t="shared" si="979"/>
        <v>Normal</v>
      </c>
      <c r="AW1906">
        <v>145</v>
      </c>
      <c r="AX1906" t="str">
        <f t="shared" si="980"/>
        <v>Normal</v>
      </c>
      <c r="AY1906">
        <v>4.2</v>
      </c>
      <c r="AZ1906" t="str">
        <f t="shared" si="981"/>
        <v>Normal</v>
      </c>
      <c r="BA1906">
        <v>14.9</v>
      </c>
      <c r="BB1906" t="str">
        <f t="shared" si="959"/>
        <v>Normal</v>
      </c>
      <c r="BC1906">
        <v>8.6</v>
      </c>
      <c r="BD1906" t="str">
        <f t="shared" si="982"/>
        <v>Normal</v>
      </c>
      <c r="BE1906">
        <v>3.3</v>
      </c>
      <c r="BF1906" t="str">
        <f t="shared" si="983"/>
        <v>Normal</v>
      </c>
      <c r="BG1906">
        <v>0</v>
      </c>
      <c r="BH1906" t="str">
        <f t="shared" si="984"/>
        <v>No Toma ECA</v>
      </c>
      <c r="BI1906">
        <v>0</v>
      </c>
      <c r="BJ1906" t="str">
        <f t="shared" si="985"/>
        <v>No toma ARB</v>
      </c>
      <c r="BK1906">
        <v>0</v>
      </c>
      <c r="BL1906" t="str">
        <f t="shared" si="986"/>
        <v>No toma diureticos</v>
      </c>
      <c r="BM1906">
        <v>0</v>
      </c>
      <c r="BN1906" t="str">
        <f t="shared" si="987"/>
        <v>No toma estatinas</v>
      </c>
      <c r="BO1906">
        <v>0</v>
      </c>
      <c r="BP1906" t="str">
        <f t="shared" si="988"/>
        <v>Sano</v>
      </c>
      <c r="BQ1906">
        <v>0</v>
      </c>
      <c r="BR1906" t="str">
        <f t="shared" si="989"/>
        <v>Sano</v>
      </c>
    </row>
    <row r="1907" spans="1:70" x14ac:dyDescent="0.25">
      <c r="A1907" t="s">
        <v>1907</v>
      </c>
      <c r="B1907">
        <v>83</v>
      </c>
      <c r="C1907" t="str">
        <f t="shared" si="960"/>
        <v>Adulto Mayor</v>
      </c>
      <c r="D1907" t="s">
        <v>6</v>
      </c>
      <c r="E1907">
        <v>35.4</v>
      </c>
      <c r="F1907" t="str">
        <f t="shared" si="961"/>
        <v>Obesidad II</v>
      </c>
      <c r="G1907">
        <v>1</v>
      </c>
      <c r="H1907" t="str">
        <f t="shared" si="962"/>
        <v>Tiene herencia</v>
      </c>
      <c r="I1907">
        <v>173</v>
      </c>
      <c r="J1907">
        <v>105</v>
      </c>
      <c r="K1907">
        <v>75</v>
      </c>
      <c r="L1907" t="str">
        <f t="shared" si="963"/>
        <v>Normal</v>
      </c>
      <c r="M1907">
        <v>43</v>
      </c>
      <c r="N1907" t="str">
        <f t="shared" si="964"/>
        <v>Intermedia</v>
      </c>
      <c r="O1907">
        <v>4</v>
      </c>
      <c r="P1907" t="str">
        <f t="shared" si="965"/>
        <v>Incapacidad</v>
      </c>
      <c r="Q1907">
        <v>0</v>
      </c>
      <c r="R1907" t="str">
        <f t="shared" si="966"/>
        <v>No tiene cetoacidosis</v>
      </c>
      <c r="S1907">
        <v>1</v>
      </c>
      <c r="T1907" t="str">
        <f t="shared" si="967"/>
        <v>Tiene Insuficiencia</v>
      </c>
      <c r="U1907">
        <v>1</v>
      </c>
      <c r="V1907" t="str">
        <f t="shared" si="968"/>
        <v>Hipertenso</v>
      </c>
      <c r="W1907">
        <v>2.8</v>
      </c>
      <c r="X1907" t="str">
        <f t="shared" si="957"/>
        <v>Alto</v>
      </c>
      <c r="Y1907">
        <v>85</v>
      </c>
      <c r="Z1907" t="str">
        <f t="shared" si="958"/>
        <v>Elevado</v>
      </c>
      <c r="AA1907">
        <v>38</v>
      </c>
      <c r="AB1907" t="str">
        <f t="shared" si="969"/>
        <v>Funcion disminuida moderada</v>
      </c>
      <c r="AC1907">
        <v>790</v>
      </c>
      <c r="AD1907" t="str">
        <f t="shared" si="970"/>
        <v>Proteinuria</v>
      </c>
      <c r="AE1907">
        <v>632</v>
      </c>
      <c r="AF1907" t="str">
        <f t="shared" si="971"/>
        <v>Macroalbuminuria</v>
      </c>
      <c r="AG1907">
        <v>652</v>
      </c>
      <c r="AH1907" t="str">
        <f t="shared" si="972"/>
        <v>Poliuria</v>
      </c>
      <c r="AI1907">
        <v>1</v>
      </c>
      <c r="AJ1907" t="str">
        <f t="shared" si="973"/>
        <v>Diabetico</v>
      </c>
      <c r="AK1907">
        <v>184</v>
      </c>
      <c r="AL1907" t="str">
        <f t="shared" si="974"/>
        <v>Diabetes</v>
      </c>
      <c r="AM1907">
        <v>8.1999999999999993</v>
      </c>
      <c r="AN1907" t="str">
        <f t="shared" si="975"/>
        <v>Diabetes</v>
      </c>
      <c r="AO1907">
        <v>232</v>
      </c>
      <c r="AP1907" t="str">
        <f t="shared" si="976"/>
        <v>Alto</v>
      </c>
      <c r="AQ1907">
        <v>215</v>
      </c>
      <c r="AR1907" t="str">
        <f t="shared" si="977"/>
        <v>Muy alto</v>
      </c>
      <c r="AS1907">
        <v>42</v>
      </c>
      <c r="AT1907" t="str">
        <f t="shared" si="978"/>
        <v>Bajo</v>
      </c>
      <c r="AU1907">
        <v>263</v>
      </c>
      <c r="AV1907" t="str">
        <f t="shared" si="979"/>
        <v>Alto</v>
      </c>
      <c r="AW1907">
        <v>127</v>
      </c>
      <c r="AX1907" t="str">
        <f t="shared" si="980"/>
        <v>Bajo</v>
      </c>
      <c r="AY1907">
        <v>6</v>
      </c>
      <c r="AZ1907" t="str">
        <f t="shared" si="981"/>
        <v>Alto</v>
      </c>
      <c r="BA1907">
        <v>9.9</v>
      </c>
      <c r="BB1907" t="str">
        <f t="shared" si="959"/>
        <v>Baja</v>
      </c>
      <c r="BC1907">
        <v>8.3000000000000007</v>
      </c>
      <c r="BD1907" t="str">
        <f t="shared" si="982"/>
        <v>Bajo</v>
      </c>
      <c r="BE1907">
        <v>6.8</v>
      </c>
      <c r="BF1907" t="str">
        <f t="shared" si="983"/>
        <v>Alto</v>
      </c>
      <c r="BG1907">
        <v>1</v>
      </c>
      <c r="BH1907" t="str">
        <f t="shared" si="984"/>
        <v>Toma ECA</v>
      </c>
      <c r="BI1907">
        <v>1</v>
      </c>
      <c r="BJ1907" t="str">
        <f t="shared" si="985"/>
        <v>Toma ARB</v>
      </c>
      <c r="BK1907">
        <v>1</v>
      </c>
      <c r="BL1907" t="str">
        <f t="shared" si="986"/>
        <v>Toma diureticos</v>
      </c>
      <c r="BM1907">
        <v>0</v>
      </c>
      <c r="BN1907" t="str">
        <f t="shared" si="987"/>
        <v>No toma estatinas</v>
      </c>
      <c r="BO1907">
        <v>1</v>
      </c>
      <c r="BP1907" t="str">
        <f t="shared" si="988"/>
        <v>Enfermedad renal</v>
      </c>
      <c r="BQ1907">
        <v>1</v>
      </c>
      <c r="BR1907" t="str">
        <f t="shared" si="989"/>
        <v>Enfermedad cardiovascular</v>
      </c>
    </row>
    <row r="1908" spans="1:70" x14ac:dyDescent="0.25">
      <c r="A1908" t="s">
        <v>1908</v>
      </c>
      <c r="B1908">
        <v>67</v>
      </c>
      <c r="C1908" t="str">
        <f t="shared" si="960"/>
        <v>Adulto Mayor</v>
      </c>
      <c r="D1908" t="s">
        <v>6</v>
      </c>
      <c r="E1908">
        <v>19.8</v>
      </c>
      <c r="F1908" t="str">
        <f t="shared" si="961"/>
        <v>Peso Normal</v>
      </c>
      <c r="G1908">
        <v>0</v>
      </c>
      <c r="H1908" t="str">
        <f t="shared" si="962"/>
        <v>No tiene herencia</v>
      </c>
      <c r="I1908">
        <v>128</v>
      </c>
      <c r="J1908">
        <v>81</v>
      </c>
      <c r="K1908">
        <v>85</v>
      </c>
      <c r="L1908" t="str">
        <f t="shared" si="963"/>
        <v>Normal</v>
      </c>
      <c r="M1908">
        <v>63</v>
      </c>
      <c r="N1908" t="str">
        <f t="shared" si="964"/>
        <v>Normal</v>
      </c>
      <c r="O1908">
        <v>1</v>
      </c>
      <c r="P1908" t="str">
        <f t="shared" si="965"/>
        <v>Sin limitaciones</v>
      </c>
      <c r="Q1908">
        <v>0</v>
      </c>
      <c r="R1908" t="str">
        <f t="shared" si="966"/>
        <v>No tiene cetoacidosis</v>
      </c>
      <c r="S1908">
        <v>0</v>
      </c>
      <c r="T1908" t="str">
        <f t="shared" si="967"/>
        <v>No tiene Insuficiencia</v>
      </c>
      <c r="U1908">
        <v>1</v>
      </c>
      <c r="V1908" t="str">
        <f t="shared" si="968"/>
        <v>Hipertenso</v>
      </c>
      <c r="W1908">
        <v>0.7</v>
      </c>
      <c r="X1908" t="str">
        <f t="shared" si="957"/>
        <v>Normal</v>
      </c>
      <c r="Y1908">
        <v>24</v>
      </c>
      <c r="Z1908" t="str">
        <f t="shared" si="958"/>
        <v>Normal</v>
      </c>
      <c r="AA1908">
        <v>70</v>
      </c>
      <c r="AB1908" t="str">
        <f t="shared" si="969"/>
        <v>Funcion disminuida</v>
      </c>
      <c r="AC1908">
        <v>26</v>
      </c>
      <c r="AD1908" t="str">
        <f t="shared" si="970"/>
        <v>Normal</v>
      </c>
      <c r="AE1908">
        <v>20</v>
      </c>
      <c r="AF1908" t="str">
        <f t="shared" si="971"/>
        <v>Normal</v>
      </c>
      <c r="AG1908">
        <v>2377</v>
      </c>
      <c r="AH1908" t="str">
        <f t="shared" si="972"/>
        <v>Poliuria</v>
      </c>
      <c r="AI1908">
        <v>0</v>
      </c>
      <c r="AJ1908" t="str">
        <f t="shared" si="973"/>
        <v>No Diabetico</v>
      </c>
      <c r="AK1908">
        <v>115</v>
      </c>
      <c r="AL1908" t="str">
        <f t="shared" si="974"/>
        <v>Prediabetes</v>
      </c>
      <c r="AM1908">
        <v>6.3</v>
      </c>
      <c r="AN1908" t="str">
        <f t="shared" si="975"/>
        <v>Prediabetes</v>
      </c>
      <c r="AO1908">
        <v>202</v>
      </c>
      <c r="AP1908" t="str">
        <f t="shared" si="976"/>
        <v>Alto</v>
      </c>
      <c r="AQ1908">
        <v>101</v>
      </c>
      <c r="AR1908" t="str">
        <f t="shared" si="977"/>
        <v>Casi normal</v>
      </c>
      <c r="AS1908">
        <v>65</v>
      </c>
      <c r="AT1908" t="str">
        <f t="shared" si="978"/>
        <v>Normal</v>
      </c>
      <c r="AU1908">
        <v>120</v>
      </c>
      <c r="AV1908" t="str">
        <f t="shared" si="979"/>
        <v>Normal</v>
      </c>
      <c r="AW1908">
        <v>137</v>
      </c>
      <c r="AX1908" t="str">
        <f t="shared" si="980"/>
        <v>Normal</v>
      </c>
      <c r="AY1908">
        <v>4.5</v>
      </c>
      <c r="AZ1908" t="str">
        <f t="shared" si="981"/>
        <v>Normal</v>
      </c>
      <c r="BA1908">
        <v>14.9</v>
      </c>
      <c r="BB1908" t="str">
        <f t="shared" si="959"/>
        <v>Normal</v>
      </c>
      <c r="BC1908">
        <v>8.6999999999999993</v>
      </c>
      <c r="BD1908" t="str">
        <f t="shared" si="982"/>
        <v>Normal</v>
      </c>
      <c r="BE1908">
        <v>2.9</v>
      </c>
      <c r="BF1908" t="str">
        <f t="shared" si="983"/>
        <v>Normal</v>
      </c>
      <c r="BG1908">
        <v>1</v>
      </c>
      <c r="BH1908" t="str">
        <f t="shared" si="984"/>
        <v>Toma ECA</v>
      </c>
      <c r="BI1908">
        <v>1</v>
      </c>
      <c r="BJ1908" t="str">
        <f t="shared" si="985"/>
        <v>Toma ARB</v>
      </c>
      <c r="BK1908">
        <v>1</v>
      </c>
      <c r="BL1908" t="str">
        <f t="shared" si="986"/>
        <v>Toma diureticos</v>
      </c>
      <c r="BM1908">
        <v>0</v>
      </c>
      <c r="BN1908" t="str">
        <f t="shared" si="987"/>
        <v>No toma estatinas</v>
      </c>
      <c r="BO1908">
        <v>0</v>
      </c>
      <c r="BP1908" t="str">
        <f t="shared" si="988"/>
        <v>Sano</v>
      </c>
      <c r="BQ1908">
        <v>0</v>
      </c>
      <c r="BR1908" t="str">
        <f t="shared" si="989"/>
        <v>Sano</v>
      </c>
    </row>
    <row r="1909" spans="1:70" x14ac:dyDescent="0.25">
      <c r="A1909" t="s">
        <v>1909</v>
      </c>
      <c r="B1909">
        <v>63</v>
      </c>
      <c r="C1909" t="str">
        <f t="shared" si="960"/>
        <v>Adulto Mayor</v>
      </c>
      <c r="D1909" t="s">
        <v>1</v>
      </c>
      <c r="E1909">
        <v>21.5</v>
      </c>
      <c r="F1909" t="str">
        <f t="shared" si="961"/>
        <v>Peso Normal</v>
      </c>
      <c r="G1909">
        <v>0</v>
      </c>
      <c r="H1909" t="str">
        <f t="shared" si="962"/>
        <v>No tiene herencia</v>
      </c>
      <c r="I1909">
        <v>108</v>
      </c>
      <c r="J1909">
        <v>71</v>
      </c>
      <c r="K1909">
        <v>83</v>
      </c>
      <c r="L1909" t="str">
        <f t="shared" si="963"/>
        <v>Normal</v>
      </c>
      <c r="M1909">
        <v>67</v>
      </c>
      <c r="N1909" t="str">
        <f t="shared" si="964"/>
        <v>Normal</v>
      </c>
      <c r="O1909">
        <v>2</v>
      </c>
      <c r="P1909" t="str">
        <f t="shared" si="965"/>
        <v>Ligera limitaciones</v>
      </c>
      <c r="Q1909">
        <v>0</v>
      </c>
      <c r="R1909" t="str">
        <f t="shared" si="966"/>
        <v>No tiene cetoacidosis</v>
      </c>
      <c r="S1909">
        <v>0</v>
      </c>
      <c r="T1909" t="str">
        <f t="shared" si="967"/>
        <v>No tiene Insuficiencia</v>
      </c>
      <c r="U1909">
        <v>1</v>
      </c>
      <c r="V1909" t="str">
        <f t="shared" si="968"/>
        <v>Hipertenso</v>
      </c>
      <c r="W1909">
        <v>0.8</v>
      </c>
      <c r="X1909" t="str">
        <f t="shared" si="957"/>
        <v>Normal</v>
      </c>
      <c r="Y1909">
        <v>20</v>
      </c>
      <c r="Z1909" t="str">
        <f t="shared" si="958"/>
        <v>Normal</v>
      </c>
      <c r="AA1909">
        <v>82</v>
      </c>
      <c r="AB1909" t="str">
        <f t="shared" si="969"/>
        <v>Funcion disminuida</v>
      </c>
      <c r="AC1909">
        <v>26</v>
      </c>
      <c r="AD1909" t="str">
        <f t="shared" si="970"/>
        <v>Normal</v>
      </c>
      <c r="AE1909">
        <v>20</v>
      </c>
      <c r="AF1909" t="str">
        <f t="shared" si="971"/>
        <v>Normal</v>
      </c>
      <c r="AG1909">
        <v>2146</v>
      </c>
      <c r="AH1909" t="str">
        <f t="shared" si="972"/>
        <v>Poliuria</v>
      </c>
      <c r="AI1909">
        <v>1</v>
      </c>
      <c r="AJ1909" t="str">
        <f t="shared" si="973"/>
        <v>Diabetico</v>
      </c>
      <c r="AK1909">
        <v>98</v>
      </c>
      <c r="AL1909" t="str">
        <f t="shared" si="974"/>
        <v>Normal</v>
      </c>
      <c r="AM1909">
        <v>6.1</v>
      </c>
      <c r="AN1909" t="str">
        <f t="shared" si="975"/>
        <v>Prediabetes</v>
      </c>
      <c r="AO1909">
        <v>192</v>
      </c>
      <c r="AP1909" t="str">
        <f t="shared" si="976"/>
        <v>Normal</v>
      </c>
      <c r="AQ1909">
        <v>92</v>
      </c>
      <c r="AR1909" t="str">
        <f t="shared" si="977"/>
        <v>Normal</v>
      </c>
      <c r="AS1909">
        <v>43</v>
      </c>
      <c r="AT1909" t="str">
        <f t="shared" si="978"/>
        <v>Bajo</v>
      </c>
      <c r="AU1909">
        <v>104</v>
      </c>
      <c r="AV1909" t="str">
        <f t="shared" si="979"/>
        <v>Normal</v>
      </c>
      <c r="AW1909">
        <v>135</v>
      </c>
      <c r="AX1909" t="str">
        <f t="shared" si="980"/>
        <v>Normal</v>
      </c>
      <c r="AY1909">
        <v>4.5</v>
      </c>
      <c r="AZ1909" t="str">
        <f t="shared" si="981"/>
        <v>Normal</v>
      </c>
      <c r="BA1909">
        <v>12.8</v>
      </c>
      <c r="BB1909" t="str">
        <f t="shared" si="959"/>
        <v>Baja</v>
      </c>
      <c r="BC1909">
        <v>10</v>
      </c>
      <c r="BD1909" t="str">
        <f t="shared" si="982"/>
        <v>Normal</v>
      </c>
      <c r="BE1909">
        <v>2.6</v>
      </c>
      <c r="BF1909" t="str">
        <f t="shared" si="983"/>
        <v>Normal</v>
      </c>
      <c r="BG1909">
        <v>0</v>
      </c>
      <c r="BH1909" t="str">
        <f t="shared" si="984"/>
        <v>No Toma ECA</v>
      </c>
      <c r="BI1909">
        <v>0</v>
      </c>
      <c r="BJ1909" t="str">
        <f t="shared" si="985"/>
        <v>No toma ARB</v>
      </c>
      <c r="BK1909">
        <v>0</v>
      </c>
      <c r="BL1909" t="str">
        <f t="shared" si="986"/>
        <v>No toma diureticos</v>
      </c>
      <c r="BM1909">
        <v>1</v>
      </c>
      <c r="BN1909" t="str">
        <f t="shared" si="987"/>
        <v>Toma estatinas</v>
      </c>
      <c r="BO1909">
        <v>0</v>
      </c>
      <c r="BP1909" t="str">
        <f t="shared" si="988"/>
        <v>Sano</v>
      </c>
      <c r="BQ1909">
        <v>1</v>
      </c>
      <c r="BR1909" t="str">
        <f t="shared" si="989"/>
        <v>Enfermedad cardiovascular</v>
      </c>
    </row>
    <row r="1910" spans="1:70" x14ac:dyDescent="0.25">
      <c r="A1910" t="s">
        <v>1910</v>
      </c>
      <c r="B1910">
        <v>64</v>
      </c>
      <c r="C1910" t="str">
        <f t="shared" si="960"/>
        <v>Adulto Mayor</v>
      </c>
      <c r="D1910" t="s">
        <v>1</v>
      </c>
      <c r="E1910">
        <v>30.3</v>
      </c>
      <c r="F1910" t="str">
        <f t="shared" si="961"/>
        <v>Obesidad I</v>
      </c>
      <c r="G1910">
        <v>0</v>
      </c>
      <c r="H1910" t="str">
        <f t="shared" si="962"/>
        <v>No tiene herencia</v>
      </c>
      <c r="I1910">
        <v>153</v>
      </c>
      <c r="J1910">
        <v>107</v>
      </c>
      <c r="K1910">
        <v>91</v>
      </c>
      <c r="L1910" t="str">
        <f t="shared" si="963"/>
        <v>Normal</v>
      </c>
      <c r="M1910">
        <v>32</v>
      </c>
      <c r="N1910" t="str">
        <f t="shared" si="964"/>
        <v>Reducida</v>
      </c>
      <c r="O1910">
        <v>2</v>
      </c>
      <c r="P1910" t="str">
        <f t="shared" si="965"/>
        <v>Ligera limitaciones</v>
      </c>
      <c r="Q1910">
        <v>0</v>
      </c>
      <c r="R1910" t="str">
        <f t="shared" si="966"/>
        <v>No tiene cetoacidosis</v>
      </c>
      <c r="S1910">
        <v>0</v>
      </c>
      <c r="T1910" t="str">
        <f t="shared" si="967"/>
        <v>No tiene Insuficiencia</v>
      </c>
      <c r="U1910">
        <v>1</v>
      </c>
      <c r="V1910" t="str">
        <f t="shared" si="968"/>
        <v>Hipertenso</v>
      </c>
      <c r="W1910">
        <v>3.8</v>
      </c>
      <c r="X1910" t="str">
        <f t="shared" si="957"/>
        <v>Alto</v>
      </c>
      <c r="Y1910">
        <v>94</v>
      </c>
      <c r="Z1910" t="str">
        <f t="shared" si="958"/>
        <v>Elevado</v>
      </c>
      <c r="AA1910">
        <v>53</v>
      </c>
      <c r="AB1910" t="str">
        <f t="shared" si="969"/>
        <v>Funcion disminuida moderada</v>
      </c>
      <c r="AC1910">
        <v>1666</v>
      </c>
      <c r="AD1910" t="str">
        <f t="shared" si="970"/>
        <v>Proteinuria</v>
      </c>
      <c r="AE1910">
        <v>1332</v>
      </c>
      <c r="AF1910" t="str">
        <f t="shared" si="971"/>
        <v>Macroalbuminuria</v>
      </c>
      <c r="AG1910">
        <v>631</v>
      </c>
      <c r="AH1910" t="str">
        <f t="shared" si="972"/>
        <v>Poliuria</v>
      </c>
      <c r="AI1910">
        <v>0</v>
      </c>
      <c r="AJ1910" t="str">
        <f t="shared" si="973"/>
        <v>No Diabetico</v>
      </c>
      <c r="AK1910">
        <v>157</v>
      </c>
      <c r="AL1910" t="str">
        <f t="shared" si="974"/>
        <v>Diabetes</v>
      </c>
      <c r="AM1910">
        <v>10.7</v>
      </c>
      <c r="AN1910" t="str">
        <f t="shared" si="975"/>
        <v>Diabetes</v>
      </c>
      <c r="AO1910">
        <v>261</v>
      </c>
      <c r="AP1910" t="str">
        <f t="shared" si="976"/>
        <v>Riesgo</v>
      </c>
      <c r="AQ1910">
        <v>185</v>
      </c>
      <c r="AR1910" t="str">
        <f t="shared" si="977"/>
        <v>Alto</v>
      </c>
      <c r="AS1910">
        <v>25</v>
      </c>
      <c r="AT1910" t="str">
        <f t="shared" si="978"/>
        <v>Bajo</v>
      </c>
      <c r="AU1910">
        <v>269</v>
      </c>
      <c r="AV1910" t="str">
        <f t="shared" si="979"/>
        <v>Alto</v>
      </c>
      <c r="AW1910">
        <v>125</v>
      </c>
      <c r="AX1910" t="str">
        <f t="shared" si="980"/>
        <v>Bajo</v>
      </c>
      <c r="AY1910">
        <v>6.1</v>
      </c>
      <c r="AZ1910" t="str">
        <f t="shared" si="981"/>
        <v>Alto</v>
      </c>
      <c r="BA1910">
        <v>9.8000000000000007</v>
      </c>
      <c r="BB1910" t="str">
        <f t="shared" si="959"/>
        <v>Baja</v>
      </c>
      <c r="BC1910">
        <v>8</v>
      </c>
      <c r="BD1910" t="str">
        <f t="shared" si="982"/>
        <v>Bajo</v>
      </c>
      <c r="BE1910">
        <v>6.8</v>
      </c>
      <c r="BF1910" t="str">
        <f t="shared" si="983"/>
        <v>Alto</v>
      </c>
      <c r="BG1910">
        <v>1</v>
      </c>
      <c r="BH1910" t="str">
        <f t="shared" si="984"/>
        <v>Toma ECA</v>
      </c>
      <c r="BI1910">
        <v>1</v>
      </c>
      <c r="BJ1910" t="str">
        <f t="shared" si="985"/>
        <v>Toma ARB</v>
      </c>
      <c r="BK1910">
        <v>1</v>
      </c>
      <c r="BL1910" t="str">
        <f t="shared" si="986"/>
        <v>Toma diureticos</v>
      </c>
      <c r="BM1910">
        <v>1</v>
      </c>
      <c r="BN1910" t="str">
        <f t="shared" si="987"/>
        <v>Toma estatinas</v>
      </c>
      <c r="BO1910">
        <v>1</v>
      </c>
      <c r="BP1910" t="str">
        <f t="shared" si="988"/>
        <v>Enfermedad renal</v>
      </c>
      <c r="BQ1910">
        <v>1</v>
      </c>
      <c r="BR1910" t="str">
        <f t="shared" si="989"/>
        <v>Enfermedad cardiovascular</v>
      </c>
    </row>
    <row r="1911" spans="1:70" x14ac:dyDescent="0.25">
      <c r="A1911" t="s">
        <v>1911</v>
      </c>
      <c r="B1911">
        <v>63</v>
      </c>
      <c r="C1911" t="str">
        <f t="shared" si="960"/>
        <v>Adulto Mayor</v>
      </c>
      <c r="D1911" t="s">
        <v>1</v>
      </c>
      <c r="E1911">
        <v>20.5</v>
      </c>
      <c r="F1911" t="str">
        <f t="shared" si="961"/>
        <v>Peso Normal</v>
      </c>
      <c r="G1911">
        <v>0</v>
      </c>
      <c r="H1911" t="str">
        <f t="shared" si="962"/>
        <v>No tiene herencia</v>
      </c>
      <c r="I1911">
        <v>120</v>
      </c>
      <c r="J1911">
        <v>65</v>
      </c>
      <c r="K1911">
        <v>72</v>
      </c>
      <c r="L1911" t="str">
        <f t="shared" si="963"/>
        <v>Normal</v>
      </c>
      <c r="M1911">
        <v>52</v>
      </c>
      <c r="N1911" t="str">
        <f t="shared" si="964"/>
        <v>Normal</v>
      </c>
      <c r="O1911">
        <v>1</v>
      </c>
      <c r="P1911" t="str">
        <f t="shared" si="965"/>
        <v>Sin limitaciones</v>
      </c>
      <c r="Q1911">
        <v>0</v>
      </c>
      <c r="R1911" t="str">
        <f t="shared" si="966"/>
        <v>No tiene cetoacidosis</v>
      </c>
      <c r="S1911">
        <v>0</v>
      </c>
      <c r="T1911" t="str">
        <f t="shared" si="967"/>
        <v>No tiene Insuficiencia</v>
      </c>
      <c r="U1911">
        <v>0</v>
      </c>
      <c r="V1911" t="str">
        <f t="shared" si="968"/>
        <v>Normotenso</v>
      </c>
      <c r="W1911">
        <v>0.7</v>
      </c>
      <c r="X1911" t="str">
        <f t="shared" si="957"/>
        <v>Normal</v>
      </c>
      <c r="Y1911">
        <v>32</v>
      </c>
      <c r="Z1911" t="str">
        <f t="shared" si="958"/>
        <v>Normal</v>
      </c>
      <c r="AA1911">
        <v>84</v>
      </c>
      <c r="AB1911" t="str">
        <f t="shared" si="969"/>
        <v>Funcion disminuida</v>
      </c>
      <c r="AC1911">
        <v>6</v>
      </c>
      <c r="AD1911" t="str">
        <f t="shared" si="970"/>
        <v>Normal</v>
      </c>
      <c r="AE1911">
        <v>4</v>
      </c>
      <c r="AF1911" t="str">
        <f t="shared" si="971"/>
        <v>Normal</v>
      </c>
      <c r="AG1911">
        <v>1017</v>
      </c>
      <c r="AH1911" t="str">
        <f t="shared" si="972"/>
        <v>Poliuria</v>
      </c>
      <c r="AI1911">
        <v>1</v>
      </c>
      <c r="AJ1911" t="str">
        <f t="shared" si="973"/>
        <v>Diabetico</v>
      </c>
      <c r="AK1911">
        <v>100</v>
      </c>
      <c r="AL1911" t="str">
        <f t="shared" si="974"/>
        <v>Prediabetes</v>
      </c>
      <c r="AM1911">
        <v>6.2</v>
      </c>
      <c r="AN1911" t="str">
        <f t="shared" si="975"/>
        <v>Prediabetes</v>
      </c>
      <c r="AO1911">
        <v>169</v>
      </c>
      <c r="AP1911" t="str">
        <f t="shared" si="976"/>
        <v>Normal</v>
      </c>
      <c r="AQ1911">
        <v>120</v>
      </c>
      <c r="AR1911" t="str">
        <f t="shared" si="977"/>
        <v>Casi normal</v>
      </c>
      <c r="AS1911">
        <v>60</v>
      </c>
      <c r="AT1911" t="str">
        <f t="shared" si="978"/>
        <v>Normal</v>
      </c>
      <c r="AU1911">
        <v>141</v>
      </c>
      <c r="AV1911" t="str">
        <f t="shared" si="979"/>
        <v>Normal</v>
      </c>
      <c r="AW1911">
        <v>138</v>
      </c>
      <c r="AX1911" t="str">
        <f t="shared" si="980"/>
        <v>Normal</v>
      </c>
      <c r="AY1911">
        <v>4.0999999999999996</v>
      </c>
      <c r="AZ1911" t="str">
        <f t="shared" si="981"/>
        <v>Normal</v>
      </c>
      <c r="BA1911">
        <v>14.5</v>
      </c>
      <c r="BB1911" t="str">
        <f t="shared" si="959"/>
        <v>Normal</v>
      </c>
      <c r="BC1911">
        <v>9.6</v>
      </c>
      <c r="BD1911" t="str">
        <f t="shared" si="982"/>
        <v>Normal</v>
      </c>
      <c r="BE1911">
        <v>2.9</v>
      </c>
      <c r="BF1911" t="str">
        <f t="shared" si="983"/>
        <v>Normal</v>
      </c>
      <c r="BG1911">
        <v>0</v>
      </c>
      <c r="BH1911" t="str">
        <f t="shared" si="984"/>
        <v>No Toma ECA</v>
      </c>
      <c r="BI1911">
        <v>1</v>
      </c>
      <c r="BJ1911" t="str">
        <f t="shared" si="985"/>
        <v>Toma ARB</v>
      </c>
      <c r="BK1911">
        <v>0</v>
      </c>
      <c r="BL1911" t="str">
        <f t="shared" si="986"/>
        <v>No toma diureticos</v>
      </c>
      <c r="BM1911">
        <v>0</v>
      </c>
      <c r="BN1911" t="str">
        <f t="shared" si="987"/>
        <v>No toma estatinas</v>
      </c>
      <c r="BO1911">
        <v>0</v>
      </c>
      <c r="BP1911" t="str">
        <f t="shared" si="988"/>
        <v>Sano</v>
      </c>
      <c r="BQ1911">
        <v>1</v>
      </c>
      <c r="BR1911" t="str">
        <f t="shared" si="989"/>
        <v>Enfermedad cardiovascular</v>
      </c>
    </row>
    <row r="1912" spans="1:70" x14ac:dyDescent="0.25">
      <c r="A1912" t="s">
        <v>1912</v>
      </c>
      <c r="B1912">
        <v>57</v>
      </c>
      <c r="C1912" t="str">
        <f t="shared" si="960"/>
        <v>Adulto</v>
      </c>
      <c r="D1912" t="s">
        <v>6</v>
      </c>
      <c r="E1912">
        <v>30.6</v>
      </c>
      <c r="F1912" t="str">
        <f t="shared" si="961"/>
        <v>Obesidad I</v>
      </c>
      <c r="G1912">
        <v>1</v>
      </c>
      <c r="H1912" t="str">
        <f t="shared" si="962"/>
        <v>Tiene herencia</v>
      </c>
      <c r="I1912">
        <v>168</v>
      </c>
      <c r="J1912">
        <v>92</v>
      </c>
      <c r="K1912">
        <v>90</v>
      </c>
      <c r="L1912" t="str">
        <f t="shared" si="963"/>
        <v>Normal</v>
      </c>
      <c r="M1912">
        <v>47</v>
      </c>
      <c r="N1912" t="str">
        <f t="shared" si="964"/>
        <v>Intermedia</v>
      </c>
      <c r="O1912">
        <v>4</v>
      </c>
      <c r="P1912" t="str">
        <f t="shared" si="965"/>
        <v>Incapacidad</v>
      </c>
      <c r="Q1912">
        <v>1</v>
      </c>
      <c r="R1912" t="str">
        <f t="shared" si="966"/>
        <v>Tiene cetoacidosis</v>
      </c>
      <c r="S1912">
        <v>1</v>
      </c>
      <c r="T1912" t="str">
        <f t="shared" si="967"/>
        <v>Tiene Insuficiencia</v>
      </c>
      <c r="U1912">
        <v>1</v>
      </c>
      <c r="V1912" t="str">
        <f t="shared" si="968"/>
        <v>Hipertenso</v>
      </c>
      <c r="W1912">
        <v>2</v>
      </c>
      <c r="X1912" t="str">
        <f t="shared" si="957"/>
        <v>Alto</v>
      </c>
      <c r="Y1912">
        <v>120</v>
      </c>
      <c r="Z1912" t="str">
        <f t="shared" si="958"/>
        <v>Riesgo</v>
      </c>
      <c r="AA1912">
        <v>14</v>
      </c>
      <c r="AB1912" t="str">
        <f t="shared" si="969"/>
        <v>Fallo renal</v>
      </c>
      <c r="AC1912">
        <v>560</v>
      </c>
      <c r="AD1912" t="str">
        <f t="shared" si="970"/>
        <v>Proteinuria</v>
      </c>
      <c r="AE1912">
        <v>392</v>
      </c>
      <c r="AF1912" t="str">
        <f t="shared" si="971"/>
        <v>Macroalbuminuria</v>
      </c>
      <c r="AG1912">
        <v>302</v>
      </c>
      <c r="AH1912" t="str">
        <f t="shared" si="972"/>
        <v>Oliguria</v>
      </c>
      <c r="AI1912">
        <v>1</v>
      </c>
      <c r="AJ1912" t="str">
        <f t="shared" si="973"/>
        <v>Diabetico</v>
      </c>
      <c r="AK1912">
        <v>180</v>
      </c>
      <c r="AL1912" t="str">
        <f t="shared" si="974"/>
        <v>Diabetes</v>
      </c>
      <c r="AM1912">
        <v>9</v>
      </c>
      <c r="AN1912" t="str">
        <f t="shared" si="975"/>
        <v>Diabetes</v>
      </c>
      <c r="AO1912">
        <v>298</v>
      </c>
      <c r="AP1912" t="str">
        <f t="shared" si="976"/>
        <v>Riesgo</v>
      </c>
      <c r="AQ1912">
        <v>171</v>
      </c>
      <c r="AR1912" t="str">
        <f t="shared" si="977"/>
        <v>Alto</v>
      </c>
      <c r="AS1912">
        <v>43</v>
      </c>
      <c r="AT1912" t="str">
        <f t="shared" si="978"/>
        <v>Bajo</v>
      </c>
      <c r="AU1912">
        <v>379</v>
      </c>
      <c r="AV1912" t="str">
        <f t="shared" si="979"/>
        <v>Alto</v>
      </c>
      <c r="AW1912">
        <v>136</v>
      </c>
      <c r="AX1912" t="str">
        <f t="shared" si="980"/>
        <v>Normal</v>
      </c>
      <c r="AY1912">
        <v>5.0999999999999996</v>
      </c>
      <c r="AZ1912" t="str">
        <f t="shared" si="981"/>
        <v>Alto</v>
      </c>
      <c r="BA1912">
        <v>10.3</v>
      </c>
      <c r="BB1912" t="str">
        <f t="shared" si="959"/>
        <v>Baja</v>
      </c>
      <c r="BC1912">
        <v>7.9</v>
      </c>
      <c r="BD1912" t="str">
        <f t="shared" si="982"/>
        <v>Bajo</v>
      </c>
      <c r="BE1912">
        <v>4.7</v>
      </c>
      <c r="BF1912" t="str">
        <f t="shared" si="983"/>
        <v>Alto</v>
      </c>
      <c r="BG1912">
        <v>1</v>
      </c>
      <c r="BH1912" t="str">
        <f t="shared" si="984"/>
        <v>Toma ECA</v>
      </c>
      <c r="BI1912">
        <v>0</v>
      </c>
      <c r="BJ1912" t="str">
        <f t="shared" si="985"/>
        <v>No toma ARB</v>
      </c>
      <c r="BK1912">
        <v>1</v>
      </c>
      <c r="BL1912" t="str">
        <f t="shared" si="986"/>
        <v>Toma diureticos</v>
      </c>
      <c r="BM1912">
        <v>1</v>
      </c>
      <c r="BN1912" t="str">
        <f t="shared" si="987"/>
        <v>Toma estatinas</v>
      </c>
      <c r="BO1912">
        <v>1</v>
      </c>
      <c r="BP1912" t="str">
        <f t="shared" si="988"/>
        <v>Enfermedad renal</v>
      </c>
      <c r="BQ1912">
        <v>1</v>
      </c>
      <c r="BR1912" t="str">
        <f t="shared" si="989"/>
        <v>Enfermedad cardiovascular</v>
      </c>
    </row>
    <row r="1913" spans="1:70" x14ac:dyDescent="0.25">
      <c r="A1913" t="s">
        <v>1913</v>
      </c>
      <c r="B1913">
        <v>55</v>
      </c>
      <c r="C1913" t="str">
        <f t="shared" si="960"/>
        <v>Adulto</v>
      </c>
      <c r="D1913" t="s">
        <v>1</v>
      </c>
      <c r="E1913">
        <v>24.6</v>
      </c>
      <c r="F1913" t="str">
        <f t="shared" si="961"/>
        <v>Peso Normal</v>
      </c>
      <c r="G1913">
        <v>0</v>
      </c>
      <c r="H1913" t="str">
        <f t="shared" si="962"/>
        <v>No tiene herencia</v>
      </c>
      <c r="I1913">
        <v>127</v>
      </c>
      <c r="J1913">
        <v>67</v>
      </c>
      <c r="K1913">
        <v>84</v>
      </c>
      <c r="L1913" t="str">
        <f t="shared" si="963"/>
        <v>Normal</v>
      </c>
      <c r="M1913">
        <v>50</v>
      </c>
      <c r="N1913" t="str">
        <f t="shared" si="964"/>
        <v>Normal</v>
      </c>
      <c r="O1913">
        <v>1</v>
      </c>
      <c r="P1913" t="str">
        <f t="shared" si="965"/>
        <v>Sin limitaciones</v>
      </c>
      <c r="Q1913">
        <v>0</v>
      </c>
      <c r="R1913" t="str">
        <f t="shared" si="966"/>
        <v>No tiene cetoacidosis</v>
      </c>
      <c r="S1913">
        <v>0</v>
      </c>
      <c r="T1913" t="str">
        <f t="shared" si="967"/>
        <v>No tiene Insuficiencia</v>
      </c>
      <c r="U1913">
        <v>0</v>
      </c>
      <c r="V1913" t="str">
        <f t="shared" si="968"/>
        <v>Normotenso</v>
      </c>
      <c r="W1913">
        <v>0.6</v>
      </c>
      <c r="X1913" t="str">
        <f t="shared" si="957"/>
        <v>Bajo</v>
      </c>
      <c r="Y1913">
        <v>15</v>
      </c>
      <c r="Z1913" t="str">
        <f t="shared" si="958"/>
        <v>Bajo</v>
      </c>
      <c r="AA1913">
        <v>67</v>
      </c>
      <c r="AB1913" t="str">
        <f t="shared" si="969"/>
        <v>Funcion disminuida</v>
      </c>
      <c r="AC1913">
        <v>23</v>
      </c>
      <c r="AD1913" t="str">
        <f t="shared" si="970"/>
        <v>Normal</v>
      </c>
      <c r="AE1913">
        <v>18</v>
      </c>
      <c r="AF1913" t="str">
        <f t="shared" si="971"/>
        <v>Normal</v>
      </c>
      <c r="AG1913">
        <v>2059</v>
      </c>
      <c r="AH1913" t="str">
        <f t="shared" si="972"/>
        <v>Poliuria</v>
      </c>
      <c r="AI1913">
        <v>0</v>
      </c>
      <c r="AJ1913" t="str">
        <f t="shared" si="973"/>
        <v>No Diabetico</v>
      </c>
      <c r="AK1913">
        <v>113</v>
      </c>
      <c r="AL1913" t="str">
        <f t="shared" si="974"/>
        <v>Prediabetes</v>
      </c>
      <c r="AM1913">
        <v>6</v>
      </c>
      <c r="AN1913" t="str">
        <f t="shared" si="975"/>
        <v>Prediabetes</v>
      </c>
      <c r="AO1913">
        <v>176</v>
      </c>
      <c r="AP1913" t="str">
        <f t="shared" si="976"/>
        <v>Normal</v>
      </c>
      <c r="AQ1913">
        <v>118</v>
      </c>
      <c r="AR1913" t="str">
        <f t="shared" si="977"/>
        <v>Casi normal</v>
      </c>
      <c r="AS1913">
        <v>54</v>
      </c>
      <c r="AT1913" t="str">
        <f t="shared" si="978"/>
        <v>Bajo</v>
      </c>
      <c r="AU1913">
        <v>121</v>
      </c>
      <c r="AV1913" t="str">
        <f t="shared" si="979"/>
        <v>Normal</v>
      </c>
      <c r="AW1913">
        <v>144</v>
      </c>
      <c r="AX1913" t="str">
        <f t="shared" si="980"/>
        <v>Normal</v>
      </c>
      <c r="AY1913">
        <v>5</v>
      </c>
      <c r="AZ1913" t="str">
        <f t="shared" si="981"/>
        <v>Normal</v>
      </c>
      <c r="BA1913">
        <v>12.6</v>
      </c>
      <c r="BB1913" t="str">
        <f t="shared" si="959"/>
        <v>Baja</v>
      </c>
      <c r="BC1913">
        <v>9.4</v>
      </c>
      <c r="BD1913" t="str">
        <f t="shared" si="982"/>
        <v>Normal</v>
      </c>
      <c r="BE1913">
        <v>4.4000000000000004</v>
      </c>
      <c r="BF1913" t="str">
        <f t="shared" si="983"/>
        <v>Normal</v>
      </c>
      <c r="BG1913">
        <v>1</v>
      </c>
      <c r="BH1913" t="str">
        <f t="shared" si="984"/>
        <v>Toma ECA</v>
      </c>
      <c r="BI1913">
        <v>1</v>
      </c>
      <c r="BJ1913" t="str">
        <f t="shared" si="985"/>
        <v>Toma ARB</v>
      </c>
      <c r="BK1913">
        <v>1</v>
      </c>
      <c r="BL1913" t="str">
        <f t="shared" si="986"/>
        <v>Toma diureticos</v>
      </c>
      <c r="BM1913">
        <v>0</v>
      </c>
      <c r="BN1913" t="str">
        <f t="shared" si="987"/>
        <v>No toma estatinas</v>
      </c>
      <c r="BO1913">
        <v>0</v>
      </c>
      <c r="BP1913" t="str">
        <f t="shared" si="988"/>
        <v>Sano</v>
      </c>
      <c r="BQ1913">
        <v>0</v>
      </c>
      <c r="BR1913" t="str">
        <f t="shared" si="989"/>
        <v>Sano</v>
      </c>
    </row>
    <row r="1914" spans="1:70" x14ac:dyDescent="0.25">
      <c r="A1914" t="s">
        <v>1914</v>
      </c>
      <c r="B1914">
        <v>75</v>
      </c>
      <c r="C1914" t="str">
        <f t="shared" si="960"/>
        <v>Adulto Mayor</v>
      </c>
      <c r="D1914" t="s">
        <v>1</v>
      </c>
      <c r="E1914">
        <v>26</v>
      </c>
      <c r="F1914" t="str">
        <f t="shared" si="961"/>
        <v>Sobrepeso</v>
      </c>
      <c r="G1914">
        <v>1</v>
      </c>
      <c r="H1914" t="str">
        <f t="shared" si="962"/>
        <v>Tiene herencia</v>
      </c>
      <c r="I1914">
        <v>177</v>
      </c>
      <c r="J1914">
        <v>106</v>
      </c>
      <c r="K1914">
        <v>92</v>
      </c>
      <c r="L1914" t="str">
        <f t="shared" si="963"/>
        <v>Normal</v>
      </c>
      <c r="M1914">
        <v>45</v>
      </c>
      <c r="N1914" t="str">
        <f t="shared" si="964"/>
        <v>Intermedia</v>
      </c>
      <c r="O1914">
        <v>4</v>
      </c>
      <c r="P1914" t="str">
        <f t="shared" si="965"/>
        <v>Incapacidad</v>
      </c>
      <c r="Q1914">
        <v>1</v>
      </c>
      <c r="R1914" t="str">
        <f t="shared" si="966"/>
        <v>Tiene cetoacidosis</v>
      </c>
      <c r="S1914">
        <v>1</v>
      </c>
      <c r="T1914" t="str">
        <f t="shared" si="967"/>
        <v>Tiene Insuficiencia</v>
      </c>
      <c r="U1914">
        <v>1</v>
      </c>
      <c r="V1914" t="str">
        <f t="shared" si="968"/>
        <v>Hipertenso</v>
      </c>
      <c r="W1914">
        <v>3.3</v>
      </c>
      <c r="X1914" t="str">
        <f t="shared" si="957"/>
        <v>Alto</v>
      </c>
      <c r="Y1914">
        <v>83</v>
      </c>
      <c r="Z1914" t="str">
        <f t="shared" si="958"/>
        <v>Elevado</v>
      </c>
      <c r="AA1914">
        <v>26</v>
      </c>
      <c r="AB1914" t="str">
        <f t="shared" si="969"/>
        <v>Dismucion grave</v>
      </c>
      <c r="AC1914">
        <v>1562</v>
      </c>
      <c r="AD1914" t="str">
        <f t="shared" si="970"/>
        <v>Proteinuria</v>
      </c>
      <c r="AE1914">
        <v>1405</v>
      </c>
      <c r="AF1914" t="str">
        <f t="shared" si="971"/>
        <v>Macroalbuminuria</v>
      </c>
      <c r="AG1914">
        <v>827</v>
      </c>
      <c r="AH1914" t="str">
        <f t="shared" si="972"/>
        <v>Poliuria</v>
      </c>
      <c r="AI1914">
        <v>0</v>
      </c>
      <c r="AJ1914" t="str">
        <f t="shared" si="973"/>
        <v>No Diabetico</v>
      </c>
      <c r="AK1914">
        <v>161</v>
      </c>
      <c r="AL1914" t="str">
        <f t="shared" si="974"/>
        <v>Diabetes</v>
      </c>
      <c r="AM1914">
        <v>7.2</v>
      </c>
      <c r="AN1914" t="str">
        <f t="shared" si="975"/>
        <v>Diabetes</v>
      </c>
      <c r="AO1914">
        <v>228</v>
      </c>
      <c r="AP1914" t="str">
        <f t="shared" si="976"/>
        <v>Alto</v>
      </c>
      <c r="AQ1914">
        <v>131</v>
      </c>
      <c r="AR1914" t="str">
        <f t="shared" si="977"/>
        <v>Limite alto</v>
      </c>
      <c r="AS1914">
        <v>35</v>
      </c>
      <c r="AT1914" t="str">
        <f t="shared" si="978"/>
        <v>Bajo</v>
      </c>
      <c r="AU1914">
        <v>283</v>
      </c>
      <c r="AV1914" t="str">
        <f t="shared" si="979"/>
        <v>Alto</v>
      </c>
      <c r="AW1914">
        <v>138</v>
      </c>
      <c r="AX1914" t="str">
        <f t="shared" si="980"/>
        <v>Normal</v>
      </c>
      <c r="AY1914">
        <v>5.5</v>
      </c>
      <c r="AZ1914" t="str">
        <f t="shared" si="981"/>
        <v>Alto</v>
      </c>
      <c r="BA1914">
        <v>10.6</v>
      </c>
      <c r="BB1914" t="str">
        <f t="shared" si="959"/>
        <v>Baja</v>
      </c>
      <c r="BC1914">
        <v>8.4</v>
      </c>
      <c r="BD1914" t="str">
        <f t="shared" si="982"/>
        <v>Bajo</v>
      </c>
      <c r="BE1914">
        <v>6.7</v>
      </c>
      <c r="BF1914" t="str">
        <f t="shared" si="983"/>
        <v>Alto</v>
      </c>
      <c r="BG1914">
        <v>1</v>
      </c>
      <c r="BH1914" t="str">
        <f t="shared" si="984"/>
        <v>Toma ECA</v>
      </c>
      <c r="BI1914">
        <v>0</v>
      </c>
      <c r="BJ1914" t="str">
        <f t="shared" si="985"/>
        <v>No toma ARB</v>
      </c>
      <c r="BK1914">
        <v>1</v>
      </c>
      <c r="BL1914" t="str">
        <f t="shared" si="986"/>
        <v>Toma diureticos</v>
      </c>
      <c r="BM1914">
        <v>0</v>
      </c>
      <c r="BN1914" t="str">
        <f t="shared" si="987"/>
        <v>No toma estatinas</v>
      </c>
      <c r="BO1914">
        <v>1</v>
      </c>
      <c r="BP1914" t="str">
        <f t="shared" si="988"/>
        <v>Enfermedad renal</v>
      </c>
      <c r="BQ1914">
        <v>0</v>
      </c>
      <c r="BR1914" t="str">
        <f t="shared" si="989"/>
        <v>Sano</v>
      </c>
    </row>
    <row r="1915" spans="1:70" x14ac:dyDescent="0.25">
      <c r="A1915" t="s">
        <v>1915</v>
      </c>
      <c r="B1915">
        <v>77</v>
      </c>
      <c r="C1915" t="str">
        <f t="shared" si="960"/>
        <v>Adulto Mayor</v>
      </c>
      <c r="D1915" t="s">
        <v>6</v>
      </c>
      <c r="E1915">
        <v>28.6</v>
      </c>
      <c r="F1915" t="str">
        <f t="shared" si="961"/>
        <v>Sobrepeso</v>
      </c>
      <c r="G1915">
        <v>1</v>
      </c>
      <c r="H1915" t="str">
        <f t="shared" si="962"/>
        <v>Tiene herencia</v>
      </c>
      <c r="I1915">
        <v>165</v>
      </c>
      <c r="J1915">
        <v>90</v>
      </c>
      <c r="K1915">
        <v>99</v>
      </c>
      <c r="L1915" t="str">
        <f t="shared" si="963"/>
        <v>Normal</v>
      </c>
      <c r="M1915">
        <v>40</v>
      </c>
      <c r="N1915" t="str">
        <f t="shared" si="964"/>
        <v>Reducida</v>
      </c>
      <c r="O1915">
        <v>2</v>
      </c>
      <c r="P1915" t="str">
        <f t="shared" si="965"/>
        <v>Ligera limitaciones</v>
      </c>
      <c r="Q1915">
        <v>0</v>
      </c>
      <c r="R1915" t="str">
        <f t="shared" si="966"/>
        <v>No tiene cetoacidosis</v>
      </c>
      <c r="S1915">
        <v>1</v>
      </c>
      <c r="T1915" t="str">
        <f t="shared" si="967"/>
        <v>Tiene Insuficiencia</v>
      </c>
      <c r="U1915">
        <v>1</v>
      </c>
      <c r="V1915" t="str">
        <f t="shared" si="968"/>
        <v>Hipertenso</v>
      </c>
      <c r="W1915">
        <v>3.3</v>
      </c>
      <c r="X1915" t="str">
        <f t="shared" si="957"/>
        <v>Alto</v>
      </c>
      <c r="Y1915">
        <v>57</v>
      </c>
      <c r="Z1915" t="str">
        <f t="shared" si="958"/>
        <v>Elevado</v>
      </c>
      <c r="AA1915">
        <v>58</v>
      </c>
      <c r="AB1915" t="str">
        <f t="shared" si="969"/>
        <v>Funcion disminuida moderada</v>
      </c>
      <c r="AC1915">
        <v>2869</v>
      </c>
      <c r="AD1915" t="str">
        <f t="shared" si="970"/>
        <v>Proteinuria</v>
      </c>
      <c r="AE1915">
        <v>2295</v>
      </c>
      <c r="AF1915" t="str">
        <f t="shared" si="971"/>
        <v>Macroalbuminuria</v>
      </c>
      <c r="AG1915">
        <v>598</v>
      </c>
      <c r="AH1915" t="str">
        <f t="shared" si="972"/>
        <v>Poliuria</v>
      </c>
      <c r="AI1915">
        <v>0</v>
      </c>
      <c r="AJ1915" t="str">
        <f t="shared" si="973"/>
        <v>No Diabetico</v>
      </c>
      <c r="AK1915">
        <v>220</v>
      </c>
      <c r="AL1915" t="str">
        <f t="shared" si="974"/>
        <v>Diabetes</v>
      </c>
      <c r="AM1915">
        <v>10.6</v>
      </c>
      <c r="AN1915" t="str">
        <f t="shared" si="975"/>
        <v>Diabetes</v>
      </c>
      <c r="AO1915">
        <v>209</v>
      </c>
      <c r="AP1915" t="str">
        <f t="shared" si="976"/>
        <v>Alto</v>
      </c>
      <c r="AQ1915">
        <v>157</v>
      </c>
      <c r="AR1915" t="str">
        <f t="shared" si="977"/>
        <v>Limite alto</v>
      </c>
      <c r="AS1915">
        <v>45</v>
      </c>
      <c r="AT1915" t="str">
        <f t="shared" si="978"/>
        <v>Bajo</v>
      </c>
      <c r="AU1915">
        <v>233</v>
      </c>
      <c r="AV1915" t="str">
        <f t="shared" si="979"/>
        <v>Alto</v>
      </c>
      <c r="AW1915">
        <v>133</v>
      </c>
      <c r="AX1915" t="str">
        <f t="shared" si="980"/>
        <v>Bajo</v>
      </c>
      <c r="AY1915">
        <v>6</v>
      </c>
      <c r="AZ1915" t="str">
        <f t="shared" si="981"/>
        <v>Alto</v>
      </c>
      <c r="BA1915">
        <v>10.1</v>
      </c>
      <c r="BB1915" t="str">
        <f t="shared" si="959"/>
        <v>Baja</v>
      </c>
      <c r="BC1915">
        <v>7.7</v>
      </c>
      <c r="BD1915" t="str">
        <f t="shared" si="982"/>
        <v>Bajo</v>
      </c>
      <c r="BE1915">
        <v>6.4</v>
      </c>
      <c r="BF1915" t="str">
        <f t="shared" si="983"/>
        <v>Alto</v>
      </c>
      <c r="BG1915">
        <v>0</v>
      </c>
      <c r="BH1915" t="str">
        <f t="shared" si="984"/>
        <v>No Toma ECA</v>
      </c>
      <c r="BI1915">
        <v>1</v>
      </c>
      <c r="BJ1915" t="str">
        <f t="shared" si="985"/>
        <v>Toma ARB</v>
      </c>
      <c r="BK1915">
        <v>1</v>
      </c>
      <c r="BL1915" t="str">
        <f t="shared" si="986"/>
        <v>Toma diureticos</v>
      </c>
      <c r="BM1915">
        <v>0</v>
      </c>
      <c r="BN1915" t="str">
        <f t="shared" si="987"/>
        <v>No toma estatinas</v>
      </c>
      <c r="BO1915">
        <v>1</v>
      </c>
      <c r="BP1915" t="str">
        <f t="shared" si="988"/>
        <v>Enfermedad renal</v>
      </c>
      <c r="BQ1915">
        <v>0</v>
      </c>
      <c r="BR1915" t="str">
        <f t="shared" si="989"/>
        <v>Sano</v>
      </c>
    </row>
    <row r="1916" spans="1:70" x14ac:dyDescent="0.25">
      <c r="A1916" t="s">
        <v>1916</v>
      </c>
      <c r="B1916">
        <v>63</v>
      </c>
      <c r="C1916" t="str">
        <f t="shared" si="960"/>
        <v>Adulto Mayor</v>
      </c>
      <c r="D1916" t="s">
        <v>1</v>
      </c>
      <c r="E1916">
        <v>19.899999999999999</v>
      </c>
      <c r="F1916" t="str">
        <f t="shared" si="961"/>
        <v>Peso Normal</v>
      </c>
      <c r="G1916">
        <v>0</v>
      </c>
      <c r="H1916" t="str">
        <f t="shared" si="962"/>
        <v>No tiene herencia</v>
      </c>
      <c r="I1916">
        <v>112</v>
      </c>
      <c r="J1916">
        <v>76</v>
      </c>
      <c r="K1916">
        <v>71</v>
      </c>
      <c r="L1916" t="str">
        <f t="shared" si="963"/>
        <v>Normal</v>
      </c>
      <c r="M1916">
        <v>62</v>
      </c>
      <c r="N1916" t="str">
        <f t="shared" si="964"/>
        <v>Normal</v>
      </c>
      <c r="O1916">
        <v>1</v>
      </c>
      <c r="P1916" t="str">
        <f t="shared" si="965"/>
        <v>Sin limitaciones</v>
      </c>
      <c r="Q1916">
        <v>0</v>
      </c>
      <c r="R1916" t="str">
        <f t="shared" si="966"/>
        <v>No tiene cetoacidosis</v>
      </c>
      <c r="S1916">
        <v>0</v>
      </c>
      <c r="T1916" t="str">
        <f t="shared" si="967"/>
        <v>No tiene Insuficiencia</v>
      </c>
      <c r="U1916">
        <v>1</v>
      </c>
      <c r="V1916" t="str">
        <f t="shared" si="968"/>
        <v>Hipertenso</v>
      </c>
      <c r="W1916">
        <v>0.8</v>
      </c>
      <c r="X1916" t="str">
        <f t="shared" si="957"/>
        <v>Normal</v>
      </c>
      <c r="Y1916">
        <v>28</v>
      </c>
      <c r="Z1916" t="str">
        <f t="shared" si="958"/>
        <v>Normal</v>
      </c>
      <c r="AA1916">
        <v>89</v>
      </c>
      <c r="AB1916" t="str">
        <f t="shared" si="969"/>
        <v>Funcion disminuida</v>
      </c>
      <c r="AC1916">
        <v>13</v>
      </c>
      <c r="AD1916" t="str">
        <f t="shared" si="970"/>
        <v>Normal</v>
      </c>
      <c r="AE1916">
        <v>10</v>
      </c>
      <c r="AF1916" t="str">
        <f t="shared" si="971"/>
        <v>Normal</v>
      </c>
      <c r="AG1916">
        <v>1741</v>
      </c>
      <c r="AH1916" t="str">
        <f t="shared" si="972"/>
        <v>Poliuria</v>
      </c>
      <c r="AI1916">
        <v>0</v>
      </c>
      <c r="AJ1916" t="str">
        <f t="shared" si="973"/>
        <v>No Diabetico</v>
      </c>
      <c r="AK1916">
        <v>104</v>
      </c>
      <c r="AL1916" t="str">
        <f t="shared" si="974"/>
        <v>Prediabetes</v>
      </c>
      <c r="AM1916">
        <v>6.2</v>
      </c>
      <c r="AN1916" t="str">
        <f t="shared" si="975"/>
        <v>Prediabetes</v>
      </c>
      <c r="AO1916">
        <v>201</v>
      </c>
      <c r="AP1916" t="str">
        <f t="shared" si="976"/>
        <v>Alto</v>
      </c>
      <c r="AQ1916">
        <v>106</v>
      </c>
      <c r="AR1916" t="str">
        <f t="shared" si="977"/>
        <v>Casi normal</v>
      </c>
      <c r="AS1916">
        <v>40</v>
      </c>
      <c r="AT1916" t="str">
        <f t="shared" si="978"/>
        <v>Bajo</v>
      </c>
      <c r="AU1916">
        <v>133</v>
      </c>
      <c r="AV1916" t="str">
        <f t="shared" si="979"/>
        <v>Normal</v>
      </c>
      <c r="AW1916">
        <v>135</v>
      </c>
      <c r="AX1916" t="str">
        <f t="shared" si="980"/>
        <v>Normal</v>
      </c>
      <c r="AY1916">
        <v>4.2</v>
      </c>
      <c r="AZ1916" t="str">
        <f t="shared" si="981"/>
        <v>Normal</v>
      </c>
      <c r="BA1916">
        <v>15.8</v>
      </c>
      <c r="BB1916" t="str">
        <f t="shared" si="959"/>
        <v>Normal</v>
      </c>
      <c r="BC1916">
        <v>9</v>
      </c>
      <c r="BD1916" t="str">
        <f t="shared" si="982"/>
        <v>Normal</v>
      </c>
      <c r="BE1916">
        <v>4.4000000000000004</v>
      </c>
      <c r="BF1916" t="str">
        <f t="shared" si="983"/>
        <v>Normal</v>
      </c>
      <c r="BG1916">
        <v>0</v>
      </c>
      <c r="BH1916" t="str">
        <f t="shared" si="984"/>
        <v>No Toma ECA</v>
      </c>
      <c r="BI1916">
        <v>0</v>
      </c>
      <c r="BJ1916" t="str">
        <f t="shared" si="985"/>
        <v>No toma ARB</v>
      </c>
      <c r="BK1916">
        <v>1</v>
      </c>
      <c r="BL1916" t="str">
        <f t="shared" si="986"/>
        <v>Toma diureticos</v>
      </c>
      <c r="BM1916">
        <v>1</v>
      </c>
      <c r="BN1916" t="str">
        <f t="shared" si="987"/>
        <v>Toma estatinas</v>
      </c>
      <c r="BO1916">
        <v>0</v>
      </c>
      <c r="BP1916" t="str">
        <f t="shared" si="988"/>
        <v>Sano</v>
      </c>
      <c r="BQ1916">
        <v>1</v>
      </c>
      <c r="BR1916" t="str">
        <f t="shared" si="989"/>
        <v>Enfermedad cardiovascular</v>
      </c>
    </row>
    <row r="1917" spans="1:70" x14ac:dyDescent="0.25">
      <c r="A1917" t="s">
        <v>1917</v>
      </c>
      <c r="B1917">
        <v>34</v>
      </c>
      <c r="C1917" t="str">
        <f t="shared" si="960"/>
        <v>Adulto</v>
      </c>
      <c r="D1917" t="s">
        <v>1</v>
      </c>
      <c r="E1917">
        <v>19.899999999999999</v>
      </c>
      <c r="F1917" t="str">
        <f t="shared" si="961"/>
        <v>Peso Normal</v>
      </c>
      <c r="G1917">
        <v>0</v>
      </c>
      <c r="H1917" t="str">
        <f t="shared" si="962"/>
        <v>No tiene herencia</v>
      </c>
      <c r="I1917">
        <v>118</v>
      </c>
      <c r="J1917">
        <v>70</v>
      </c>
      <c r="K1917">
        <v>86</v>
      </c>
      <c r="L1917" t="str">
        <f t="shared" si="963"/>
        <v>Normal</v>
      </c>
      <c r="M1917">
        <v>66</v>
      </c>
      <c r="N1917" t="str">
        <f t="shared" si="964"/>
        <v>Normal</v>
      </c>
      <c r="O1917">
        <v>2</v>
      </c>
      <c r="P1917" t="str">
        <f t="shared" si="965"/>
        <v>Ligera limitaciones</v>
      </c>
      <c r="Q1917">
        <v>0</v>
      </c>
      <c r="R1917" t="str">
        <f t="shared" si="966"/>
        <v>No tiene cetoacidosis</v>
      </c>
      <c r="S1917">
        <v>0</v>
      </c>
      <c r="T1917" t="str">
        <f t="shared" si="967"/>
        <v>No tiene Insuficiencia</v>
      </c>
      <c r="U1917">
        <v>0</v>
      </c>
      <c r="V1917" t="str">
        <f t="shared" si="968"/>
        <v>Normotenso</v>
      </c>
      <c r="W1917">
        <v>1.2</v>
      </c>
      <c r="X1917" t="str">
        <f t="shared" si="957"/>
        <v>Normal</v>
      </c>
      <c r="Y1917">
        <v>33</v>
      </c>
      <c r="Z1917" t="str">
        <f t="shared" si="958"/>
        <v>Normal</v>
      </c>
      <c r="AA1917">
        <v>113</v>
      </c>
      <c r="AB1917" t="str">
        <f t="shared" si="969"/>
        <v>Normal</v>
      </c>
      <c r="AC1917">
        <v>15</v>
      </c>
      <c r="AD1917" t="str">
        <f t="shared" si="970"/>
        <v>Normal</v>
      </c>
      <c r="AE1917">
        <v>13</v>
      </c>
      <c r="AF1917" t="str">
        <f t="shared" si="971"/>
        <v>Normal</v>
      </c>
      <c r="AG1917">
        <v>1748</v>
      </c>
      <c r="AH1917" t="str">
        <f t="shared" si="972"/>
        <v>Poliuria</v>
      </c>
      <c r="AI1917">
        <v>0</v>
      </c>
      <c r="AJ1917" t="str">
        <f t="shared" si="973"/>
        <v>No Diabetico</v>
      </c>
      <c r="AK1917">
        <v>115</v>
      </c>
      <c r="AL1917" t="str">
        <f t="shared" si="974"/>
        <v>Prediabetes</v>
      </c>
      <c r="AM1917">
        <v>5</v>
      </c>
      <c r="AN1917" t="str">
        <f t="shared" si="975"/>
        <v>Normal</v>
      </c>
      <c r="AO1917">
        <v>206</v>
      </c>
      <c r="AP1917" t="str">
        <f t="shared" si="976"/>
        <v>Alto</v>
      </c>
      <c r="AQ1917">
        <v>121</v>
      </c>
      <c r="AR1917" t="str">
        <f t="shared" si="977"/>
        <v>Casi normal</v>
      </c>
      <c r="AS1917">
        <v>63</v>
      </c>
      <c r="AT1917" t="str">
        <f t="shared" si="978"/>
        <v>Normal</v>
      </c>
      <c r="AU1917">
        <v>170</v>
      </c>
      <c r="AV1917" t="str">
        <f t="shared" si="979"/>
        <v>Alto</v>
      </c>
      <c r="AW1917">
        <v>144</v>
      </c>
      <c r="AX1917" t="str">
        <f t="shared" si="980"/>
        <v>Normal</v>
      </c>
      <c r="AY1917">
        <v>4.9000000000000004</v>
      </c>
      <c r="AZ1917" t="str">
        <f t="shared" si="981"/>
        <v>Normal</v>
      </c>
      <c r="BA1917">
        <v>12.8</v>
      </c>
      <c r="BB1917" t="str">
        <f t="shared" si="959"/>
        <v>Baja</v>
      </c>
      <c r="BC1917">
        <v>9.1999999999999993</v>
      </c>
      <c r="BD1917" t="str">
        <f t="shared" si="982"/>
        <v>Normal</v>
      </c>
      <c r="BE1917">
        <v>4.4000000000000004</v>
      </c>
      <c r="BF1917" t="str">
        <f t="shared" si="983"/>
        <v>Normal</v>
      </c>
      <c r="BG1917">
        <v>1</v>
      </c>
      <c r="BH1917" t="str">
        <f t="shared" si="984"/>
        <v>Toma ECA</v>
      </c>
      <c r="BI1917">
        <v>1</v>
      </c>
      <c r="BJ1917" t="str">
        <f t="shared" si="985"/>
        <v>Toma ARB</v>
      </c>
      <c r="BK1917">
        <v>1</v>
      </c>
      <c r="BL1917" t="str">
        <f t="shared" si="986"/>
        <v>Toma diureticos</v>
      </c>
      <c r="BM1917">
        <v>1</v>
      </c>
      <c r="BN1917" t="str">
        <f t="shared" si="987"/>
        <v>Toma estatinas</v>
      </c>
      <c r="BO1917">
        <v>0</v>
      </c>
      <c r="BP1917" t="str">
        <f t="shared" si="988"/>
        <v>Sano</v>
      </c>
      <c r="BQ1917">
        <v>0</v>
      </c>
      <c r="BR1917" t="str">
        <f t="shared" si="989"/>
        <v>Sano</v>
      </c>
    </row>
    <row r="1918" spans="1:70" x14ac:dyDescent="0.25">
      <c r="A1918" t="s">
        <v>1918</v>
      </c>
      <c r="B1918">
        <v>65</v>
      </c>
      <c r="C1918" t="str">
        <f t="shared" si="960"/>
        <v>Adulto Mayor</v>
      </c>
      <c r="D1918" t="s">
        <v>6</v>
      </c>
      <c r="E1918">
        <v>20.7</v>
      </c>
      <c r="F1918" t="str">
        <f t="shared" si="961"/>
        <v>Peso Normal</v>
      </c>
      <c r="G1918">
        <v>0</v>
      </c>
      <c r="H1918" t="str">
        <f t="shared" si="962"/>
        <v>No tiene herencia</v>
      </c>
      <c r="I1918">
        <v>123</v>
      </c>
      <c r="J1918">
        <v>85</v>
      </c>
      <c r="K1918">
        <v>72</v>
      </c>
      <c r="L1918" t="str">
        <f t="shared" si="963"/>
        <v>Normal</v>
      </c>
      <c r="M1918">
        <v>63</v>
      </c>
      <c r="N1918" t="str">
        <f t="shared" si="964"/>
        <v>Normal</v>
      </c>
      <c r="O1918">
        <v>1</v>
      </c>
      <c r="P1918" t="str">
        <f t="shared" si="965"/>
        <v>Sin limitaciones</v>
      </c>
      <c r="Q1918">
        <v>0</v>
      </c>
      <c r="R1918" t="str">
        <f t="shared" si="966"/>
        <v>No tiene cetoacidosis</v>
      </c>
      <c r="S1918">
        <v>0</v>
      </c>
      <c r="T1918" t="str">
        <f t="shared" si="967"/>
        <v>No tiene Insuficiencia</v>
      </c>
      <c r="U1918">
        <v>0</v>
      </c>
      <c r="V1918" t="str">
        <f t="shared" si="968"/>
        <v>Normotenso</v>
      </c>
      <c r="W1918">
        <v>1.1000000000000001</v>
      </c>
      <c r="X1918" t="str">
        <f t="shared" si="957"/>
        <v>Alto</v>
      </c>
      <c r="Y1918">
        <v>22</v>
      </c>
      <c r="Z1918" t="str">
        <f t="shared" si="958"/>
        <v>Normal</v>
      </c>
      <c r="AA1918">
        <v>110</v>
      </c>
      <c r="AB1918" t="str">
        <f t="shared" si="969"/>
        <v>Normal</v>
      </c>
      <c r="AC1918">
        <v>21</v>
      </c>
      <c r="AD1918" t="str">
        <f t="shared" si="970"/>
        <v>Normal</v>
      </c>
      <c r="AE1918">
        <v>16</v>
      </c>
      <c r="AF1918" t="str">
        <f t="shared" si="971"/>
        <v>Normal</v>
      </c>
      <c r="AG1918">
        <v>1186</v>
      </c>
      <c r="AH1918" t="str">
        <f t="shared" si="972"/>
        <v>Poliuria</v>
      </c>
      <c r="AI1918">
        <v>1</v>
      </c>
      <c r="AJ1918" t="str">
        <f t="shared" si="973"/>
        <v>Diabetico</v>
      </c>
      <c r="AK1918">
        <v>106</v>
      </c>
      <c r="AL1918" t="str">
        <f t="shared" si="974"/>
        <v>Prediabetes</v>
      </c>
      <c r="AM1918">
        <v>6</v>
      </c>
      <c r="AN1918" t="str">
        <f t="shared" si="975"/>
        <v>Prediabetes</v>
      </c>
      <c r="AO1918">
        <v>189</v>
      </c>
      <c r="AP1918" t="str">
        <f t="shared" si="976"/>
        <v>Normal</v>
      </c>
      <c r="AQ1918">
        <v>106</v>
      </c>
      <c r="AR1918" t="str">
        <f t="shared" si="977"/>
        <v>Casi normal</v>
      </c>
      <c r="AS1918">
        <v>69</v>
      </c>
      <c r="AT1918" t="str">
        <f t="shared" si="978"/>
        <v>Normal</v>
      </c>
      <c r="AU1918">
        <v>137</v>
      </c>
      <c r="AV1918" t="str">
        <f t="shared" si="979"/>
        <v>Normal</v>
      </c>
      <c r="AW1918">
        <v>145</v>
      </c>
      <c r="AX1918" t="str">
        <f t="shared" si="980"/>
        <v>Normal</v>
      </c>
      <c r="AY1918">
        <v>4.4000000000000004</v>
      </c>
      <c r="AZ1918" t="str">
        <f t="shared" si="981"/>
        <v>Normal</v>
      </c>
      <c r="BA1918">
        <v>14.2</v>
      </c>
      <c r="BB1918" t="str">
        <f t="shared" si="959"/>
        <v>Normal</v>
      </c>
      <c r="BC1918">
        <v>9</v>
      </c>
      <c r="BD1918" t="str">
        <f t="shared" si="982"/>
        <v>Normal</v>
      </c>
      <c r="BE1918">
        <v>4.4000000000000004</v>
      </c>
      <c r="BF1918" t="str">
        <f t="shared" si="983"/>
        <v>Normal</v>
      </c>
      <c r="BG1918">
        <v>0</v>
      </c>
      <c r="BH1918" t="str">
        <f t="shared" si="984"/>
        <v>No Toma ECA</v>
      </c>
      <c r="BI1918">
        <v>0</v>
      </c>
      <c r="BJ1918" t="str">
        <f t="shared" si="985"/>
        <v>No toma ARB</v>
      </c>
      <c r="BK1918">
        <v>0</v>
      </c>
      <c r="BL1918" t="str">
        <f t="shared" si="986"/>
        <v>No toma diureticos</v>
      </c>
      <c r="BM1918">
        <v>0</v>
      </c>
      <c r="BN1918" t="str">
        <f t="shared" si="987"/>
        <v>No toma estatinas</v>
      </c>
      <c r="BO1918">
        <v>0</v>
      </c>
      <c r="BP1918" t="str">
        <f t="shared" si="988"/>
        <v>Sano</v>
      </c>
      <c r="BQ1918">
        <v>1</v>
      </c>
      <c r="BR1918" t="str">
        <f t="shared" si="989"/>
        <v>Enfermedad cardiovascular</v>
      </c>
    </row>
    <row r="1919" spans="1:70" x14ac:dyDescent="0.25">
      <c r="A1919" t="s">
        <v>1919</v>
      </c>
      <c r="B1919">
        <v>83</v>
      </c>
      <c r="C1919" t="str">
        <f t="shared" si="960"/>
        <v>Adulto Mayor</v>
      </c>
      <c r="D1919" t="s">
        <v>1</v>
      </c>
      <c r="E1919">
        <v>37.799999999999997</v>
      </c>
      <c r="F1919" t="str">
        <f t="shared" si="961"/>
        <v>Obesidad II</v>
      </c>
      <c r="G1919">
        <v>1</v>
      </c>
      <c r="H1919" t="str">
        <f t="shared" si="962"/>
        <v>Tiene herencia</v>
      </c>
      <c r="I1919">
        <v>167</v>
      </c>
      <c r="J1919">
        <v>94</v>
      </c>
      <c r="K1919">
        <v>95</v>
      </c>
      <c r="L1919" t="str">
        <f t="shared" si="963"/>
        <v>Normal</v>
      </c>
      <c r="M1919">
        <v>31</v>
      </c>
      <c r="N1919" t="str">
        <f t="shared" si="964"/>
        <v>Reducida</v>
      </c>
      <c r="O1919">
        <v>4</v>
      </c>
      <c r="P1919" t="str">
        <f t="shared" si="965"/>
        <v>Incapacidad</v>
      </c>
      <c r="Q1919">
        <v>1</v>
      </c>
      <c r="R1919" t="str">
        <f t="shared" si="966"/>
        <v>Tiene cetoacidosis</v>
      </c>
      <c r="S1919">
        <v>0</v>
      </c>
      <c r="T1919" t="str">
        <f t="shared" si="967"/>
        <v>No tiene Insuficiencia</v>
      </c>
      <c r="U1919">
        <v>1</v>
      </c>
      <c r="V1919" t="str">
        <f t="shared" si="968"/>
        <v>Hipertenso</v>
      </c>
      <c r="W1919">
        <v>3.6</v>
      </c>
      <c r="X1919" t="str">
        <f t="shared" si="957"/>
        <v>Alto</v>
      </c>
      <c r="Y1919">
        <v>93</v>
      </c>
      <c r="Z1919" t="str">
        <f t="shared" si="958"/>
        <v>Elevado</v>
      </c>
      <c r="AA1919">
        <v>22</v>
      </c>
      <c r="AB1919" t="str">
        <f t="shared" si="969"/>
        <v>Dismucion grave</v>
      </c>
      <c r="AC1919">
        <v>2904</v>
      </c>
      <c r="AD1919" t="str">
        <f t="shared" si="970"/>
        <v>Proteinuria</v>
      </c>
      <c r="AE1919">
        <v>2323</v>
      </c>
      <c r="AF1919" t="str">
        <f t="shared" si="971"/>
        <v>Macroalbuminuria</v>
      </c>
      <c r="AG1919">
        <v>578</v>
      </c>
      <c r="AH1919" t="str">
        <f t="shared" si="972"/>
        <v>Poliuria</v>
      </c>
      <c r="AI1919">
        <v>0</v>
      </c>
      <c r="AJ1919" t="str">
        <f t="shared" si="973"/>
        <v>No Diabetico</v>
      </c>
      <c r="AK1919">
        <v>194</v>
      </c>
      <c r="AL1919" t="str">
        <f t="shared" si="974"/>
        <v>Diabetes</v>
      </c>
      <c r="AM1919">
        <v>9.6</v>
      </c>
      <c r="AN1919" t="str">
        <f t="shared" si="975"/>
        <v>Diabetes</v>
      </c>
      <c r="AO1919">
        <v>219</v>
      </c>
      <c r="AP1919" t="str">
        <f t="shared" si="976"/>
        <v>Alto</v>
      </c>
      <c r="AQ1919">
        <v>130</v>
      </c>
      <c r="AR1919" t="str">
        <f t="shared" si="977"/>
        <v>Limite alto</v>
      </c>
      <c r="AS1919">
        <v>26</v>
      </c>
      <c r="AT1919" t="str">
        <f t="shared" si="978"/>
        <v>Bajo</v>
      </c>
      <c r="AU1919">
        <v>225</v>
      </c>
      <c r="AV1919" t="str">
        <f t="shared" si="979"/>
        <v>Alto</v>
      </c>
      <c r="AW1919">
        <v>138</v>
      </c>
      <c r="AX1919" t="str">
        <f t="shared" si="980"/>
        <v>Normal</v>
      </c>
      <c r="AY1919">
        <v>6</v>
      </c>
      <c r="AZ1919" t="str">
        <f t="shared" si="981"/>
        <v>Alto</v>
      </c>
      <c r="BA1919">
        <v>9.5</v>
      </c>
      <c r="BB1919" t="str">
        <f t="shared" si="959"/>
        <v>Baja</v>
      </c>
      <c r="BC1919">
        <v>8.1999999999999993</v>
      </c>
      <c r="BD1919" t="str">
        <f t="shared" si="982"/>
        <v>Bajo</v>
      </c>
      <c r="BE1919">
        <v>7</v>
      </c>
      <c r="BF1919" t="str">
        <f t="shared" si="983"/>
        <v>Alto</v>
      </c>
      <c r="BG1919">
        <v>0</v>
      </c>
      <c r="BH1919" t="str">
        <f t="shared" si="984"/>
        <v>No Toma ECA</v>
      </c>
      <c r="BI1919">
        <v>1</v>
      </c>
      <c r="BJ1919" t="str">
        <f t="shared" si="985"/>
        <v>Toma ARB</v>
      </c>
      <c r="BK1919">
        <v>1</v>
      </c>
      <c r="BL1919" t="str">
        <f t="shared" si="986"/>
        <v>Toma diureticos</v>
      </c>
      <c r="BM1919">
        <v>1</v>
      </c>
      <c r="BN1919" t="str">
        <f t="shared" si="987"/>
        <v>Toma estatinas</v>
      </c>
      <c r="BO1919">
        <v>1</v>
      </c>
      <c r="BP1919" t="str">
        <f t="shared" si="988"/>
        <v>Enfermedad renal</v>
      </c>
      <c r="BQ1919">
        <v>1</v>
      </c>
      <c r="BR1919" t="str">
        <f t="shared" si="989"/>
        <v>Enfermedad cardiovascular</v>
      </c>
    </row>
    <row r="1920" spans="1:70" x14ac:dyDescent="0.25">
      <c r="A1920" t="s">
        <v>1920</v>
      </c>
      <c r="B1920">
        <v>55</v>
      </c>
      <c r="C1920" t="str">
        <f t="shared" si="960"/>
        <v>Adulto</v>
      </c>
      <c r="D1920" t="s">
        <v>1</v>
      </c>
      <c r="E1920">
        <v>22.5</v>
      </c>
      <c r="F1920" t="str">
        <f t="shared" si="961"/>
        <v>Peso Normal</v>
      </c>
      <c r="G1920">
        <v>0</v>
      </c>
      <c r="H1920" t="str">
        <f t="shared" si="962"/>
        <v>No tiene herencia</v>
      </c>
      <c r="I1920">
        <v>129</v>
      </c>
      <c r="J1920">
        <v>65</v>
      </c>
      <c r="K1920">
        <v>90</v>
      </c>
      <c r="L1920" t="str">
        <f t="shared" si="963"/>
        <v>Normal</v>
      </c>
      <c r="M1920">
        <v>64</v>
      </c>
      <c r="N1920" t="str">
        <f t="shared" si="964"/>
        <v>Normal</v>
      </c>
      <c r="O1920">
        <v>1</v>
      </c>
      <c r="P1920" t="str">
        <f t="shared" si="965"/>
        <v>Sin limitaciones</v>
      </c>
      <c r="Q1920">
        <v>0</v>
      </c>
      <c r="R1920" t="str">
        <f t="shared" si="966"/>
        <v>No tiene cetoacidosis</v>
      </c>
      <c r="S1920">
        <v>0</v>
      </c>
      <c r="T1920" t="str">
        <f t="shared" si="967"/>
        <v>No tiene Insuficiencia</v>
      </c>
      <c r="U1920">
        <v>0</v>
      </c>
      <c r="V1920" t="str">
        <f t="shared" si="968"/>
        <v>Normotenso</v>
      </c>
      <c r="W1920">
        <v>1</v>
      </c>
      <c r="X1920" t="str">
        <f t="shared" si="957"/>
        <v>Normal</v>
      </c>
      <c r="Y1920">
        <v>34</v>
      </c>
      <c r="Z1920" t="str">
        <f t="shared" si="958"/>
        <v>Normal</v>
      </c>
      <c r="AA1920">
        <v>81</v>
      </c>
      <c r="AB1920" t="str">
        <f t="shared" si="969"/>
        <v>Funcion disminuida</v>
      </c>
      <c r="AC1920">
        <v>29</v>
      </c>
      <c r="AD1920" t="str">
        <f t="shared" si="970"/>
        <v>Normal</v>
      </c>
      <c r="AE1920">
        <v>23</v>
      </c>
      <c r="AF1920" t="str">
        <f t="shared" si="971"/>
        <v>Normal</v>
      </c>
      <c r="AG1920">
        <v>2201</v>
      </c>
      <c r="AH1920" t="str">
        <f t="shared" si="972"/>
        <v>Poliuria</v>
      </c>
      <c r="AI1920">
        <v>0</v>
      </c>
      <c r="AJ1920" t="str">
        <f t="shared" si="973"/>
        <v>No Diabetico</v>
      </c>
      <c r="AK1920">
        <v>116</v>
      </c>
      <c r="AL1920" t="str">
        <f t="shared" si="974"/>
        <v>Prediabetes</v>
      </c>
      <c r="AM1920">
        <v>5.3</v>
      </c>
      <c r="AN1920" t="str">
        <f t="shared" si="975"/>
        <v>Normal</v>
      </c>
      <c r="AO1920">
        <v>176</v>
      </c>
      <c r="AP1920" t="str">
        <f t="shared" si="976"/>
        <v>Normal</v>
      </c>
      <c r="AQ1920">
        <v>98</v>
      </c>
      <c r="AR1920" t="str">
        <f t="shared" si="977"/>
        <v>Normal</v>
      </c>
      <c r="AS1920">
        <v>58</v>
      </c>
      <c r="AT1920" t="str">
        <f t="shared" si="978"/>
        <v>Bajo</v>
      </c>
      <c r="AU1920">
        <v>95</v>
      </c>
      <c r="AV1920" t="str">
        <f t="shared" si="979"/>
        <v>Normal</v>
      </c>
      <c r="AW1920">
        <v>140</v>
      </c>
      <c r="AX1920" t="str">
        <f t="shared" si="980"/>
        <v>Normal</v>
      </c>
      <c r="AY1920">
        <v>3.5</v>
      </c>
      <c r="AZ1920" t="str">
        <f t="shared" si="981"/>
        <v>Normal</v>
      </c>
      <c r="BA1920">
        <v>14.8</v>
      </c>
      <c r="BB1920" t="str">
        <f t="shared" si="959"/>
        <v>Normal</v>
      </c>
      <c r="BC1920">
        <v>10</v>
      </c>
      <c r="BD1920" t="str">
        <f t="shared" si="982"/>
        <v>Normal</v>
      </c>
      <c r="BE1920">
        <v>3.9</v>
      </c>
      <c r="BF1920" t="str">
        <f t="shared" si="983"/>
        <v>Normal</v>
      </c>
      <c r="BG1920">
        <v>1</v>
      </c>
      <c r="BH1920" t="str">
        <f t="shared" si="984"/>
        <v>Toma ECA</v>
      </c>
      <c r="BI1920">
        <v>0</v>
      </c>
      <c r="BJ1920" t="str">
        <f t="shared" si="985"/>
        <v>No toma ARB</v>
      </c>
      <c r="BK1920">
        <v>0</v>
      </c>
      <c r="BL1920" t="str">
        <f t="shared" si="986"/>
        <v>No toma diureticos</v>
      </c>
      <c r="BM1920">
        <v>1</v>
      </c>
      <c r="BN1920" t="str">
        <f t="shared" si="987"/>
        <v>Toma estatinas</v>
      </c>
      <c r="BO1920">
        <v>0</v>
      </c>
      <c r="BP1920" t="str">
        <f t="shared" si="988"/>
        <v>Sano</v>
      </c>
      <c r="BQ1920">
        <v>1</v>
      </c>
      <c r="BR1920" t="str">
        <f t="shared" si="989"/>
        <v>Enfermedad cardiovascular</v>
      </c>
    </row>
    <row r="1921" spans="1:70" x14ac:dyDescent="0.25">
      <c r="A1921" t="s">
        <v>1921</v>
      </c>
      <c r="B1921">
        <v>80</v>
      </c>
      <c r="C1921" t="str">
        <f t="shared" si="960"/>
        <v>Adulto Mayor</v>
      </c>
      <c r="D1921" t="s">
        <v>1</v>
      </c>
      <c r="E1921">
        <v>29.2</v>
      </c>
      <c r="F1921" t="str">
        <f t="shared" si="961"/>
        <v>Sobrepeso</v>
      </c>
      <c r="G1921">
        <v>1</v>
      </c>
      <c r="H1921" t="str">
        <f t="shared" si="962"/>
        <v>Tiene herencia</v>
      </c>
      <c r="I1921">
        <v>158</v>
      </c>
      <c r="J1921">
        <v>98</v>
      </c>
      <c r="K1921">
        <v>99</v>
      </c>
      <c r="L1921" t="str">
        <f t="shared" si="963"/>
        <v>Normal</v>
      </c>
      <c r="M1921">
        <v>46</v>
      </c>
      <c r="N1921" t="str">
        <f t="shared" si="964"/>
        <v>Intermedia</v>
      </c>
      <c r="O1921">
        <v>4</v>
      </c>
      <c r="P1921" t="str">
        <f t="shared" si="965"/>
        <v>Incapacidad</v>
      </c>
      <c r="Q1921">
        <v>0</v>
      </c>
      <c r="R1921" t="str">
        <f t="shared" si="966"/>
        <v>No tiene cetoacidosis</v>
      </c>
      <c r="S1921">
        <v>0</v>
      </c>
      <c r="T1921" t="str">
        <f t="shared" si="967"/>
        <v>No tiene Insuficiencia</v>
      </c>
      <c r="U1921">
        <v>1</v>
      </c>
      <c r="V1921" t="str">
        <f t="shared" si="968"/>
        <v>Hipertenso</v>
      </c>
      <c r="W1921">
        <v>3.6</v>
      </c>
      <c r="X1921" t="str">
        <f t="shared" si="957"/>
        <v>Alto</v>
      </c>
      <c r="Y1921">
        <v>51</v>
      </c>
      <c r="Z1921" t="str">
        <f t="shared" si="958"/>
        <v>Normal</v>
      </c>
      <c r="AA1921">
        <v>36</v>
      </c>
      <c r="AB1921" t="str">
        <f t="shared" si="969"/>
        <v>Funcion disminuida moderada</v>
      </c>
      <c r="AC1921">
        <v>2658</v>
      </c>
      <c r="AD1921" t="str">
        <f t="shared" si="970"/>
        <v>Proteinuria</v>
      </c>
      <c r="AE1921">
        <v>1860</v>
      </c>
      <c r="AF1921" t="str">
        <f t="shared" si="971"/>
        <v>Macroalbuminuria</v>
      </c>
      <c r="AG1921">
        <v>689</v>
      </c>
      <c r="AH1921" t="str">
        <f t="shared" si="972"/>
        <v>Poliuria</v>
      </c>
      <c r="AI1921">
        <v>1</v>
      </c>
      <c r="AJ1921" t="str">
        <f t="shared" si="973"/>
        <v>Diabetico</v>
      </c>
      <c r="AK1921">
        <v>125</v>
      </c>
      <c r="AL1921" t="str">
        <f t="shared" si="974"/>
        <v>Prediabetes</v>
      </c>
      <c r="AM1921">
        <v>8.1999999999999993</v>
      </c>
      <c r="AN1921" t="str">
        <f t="shared" si="975"/>
        <v>Diabetes</v>
      </c>
      <c r="AO1921">
        <v>314</v>
      </c>
      <c r="AP1921" t="str">
        <f t="shared" si="976"/>
        <v>Riesgo</v>
      </c>
      <c r="AQ1921">
        <v>147</v>
      </c>
      <c r="AR1921" t="str">
        <f t="shared" si="977"/>
        <v>Limite alto</v>
      </c>
      <c r="AS1921">
        <v>44</v>
      </c>
      <c r="AT1921" t="str">
        <f t="shared" si="978"/>
        <v>Bajo</v>
      </c>
      <c r="AU1921">
        <v>323</v>
      </c>
      <c r="AV1921" t="str">
        <f t="shared" si="979"/>
        <v>Alto</v>
      </c>
      <c r="AW1921">
        <v>132</v>
      </c>
      <c r="AX1921" t="str">
        <f t="shared" si="980"/>
        <v>Bajo</v>
      </c>
      <c r="AY1921">
        <v>5.4</v>
      </c>
      <c r="AZ1921" t="str">
        <f t="shared" si="981"/>
        <v>Alto</v>
      </c>
      <c r="BA1921">
        <v>9.6999999999999993</v>
      </c>
      <c r="BB1921" t="str">
        <f t="shared" si="959"/>
        <v>Baja</v>
      </c>
      <c r="BC1921">
        <v>9</v>
      </c>
      <c r="BD1921" t="str">
        <f t="shared" si="982"/>
        <v>Normal</v>
      </c>
      <c r="BE1921">
        <v>5.7</v>
      </c>
      <c r="BF1921" t="str">
        <f t="shared" si="983"/>
        <v>Alto</v>
      </c>
      <c r="BG1921">
        <v>1</v>
      </c>
      <c r="BH1921" t="str">
        <f t="shared" si="984"/>
        <v>Toma ECA</v>
      </c>
      <c r="BI1921">
        <v>1</v>
      </c>
      <c r="BJ1921" t="str">
        <f t="shared" si="985"/>
        <v>Toma ARB</v>
      </c>
      <c r="BK1921">
        <v>1</v>
      </c>
      <c r="BL1921" t="str">
        <f t="shared" si="986"/>
        <v>Toma diureticos</v>
      </c>
      <c r="BM1921">
        <v>0</v>
      </c>
      <c r="BN1921" t="str">
        <f t="shared" si="987"/>
        <v>No toma estatinas</v>
      </c>
      <c r="BO1921">
        <v>1</v>
      </c>
      <c r="BP1921" t="str">
        <f t="shared" si="988"/>
        <v>Enfermedad renal</v>
      </c>
      <c r="BQ1921">
        <v>1</v>
      </c>
      <c r="BR1921" t="str">
        <f t="shared" si="989"/>
        <v>Enfermedad cardiovascular</v>
      </c>
    </row>
    <row r="1922" spans="1:70" x14ac:dyDescent="0.25">
      <c r="A1922" t="s">
        <v>1922</v>
      </c>
      <c r="B1922">
        <v>70</v>
      </c>
      <c r="C1922" t="str">
        <f t="shared" si="960"/>
        <v>Adulto Mayor</v>
      </c>
      <c r="D1922" t="s">
        <v>1</v>
      </c>
      <c r="E1922">
        <v>37.700000000000003</v>
      </c>
      <c r="F1922" t="str">
        <f t="shared" si="961"/>
        <v>Obesidad II</v>
      </c>
      <c r="G1922">
        <v>1</v>
      </c>
      <c r="H1922" t="str">
        <f t="shared" si="962"/>
        <v>Tiene herencia</v>
      </c>
      <c r="I1922">
        <v>149</v>
      </c>
      <c r="J1922">
        <v>110</v>
      </c>
      <c r="K1922">
        <v>75</v>
      </c>
      <c r="L1922" t="str">
        <f t="shared" si="963"/>
        <v>Normal</v>
      </c>
      <c r="M1922">
        <v>31</v>
      </c>
      <c r="N1922" t="str">
        <f t="shared" si="964"/>
        <v>Reducida</v>
      </c>
      <c r="O1922">
        <v>2</v>
      </c>
      <c r="P1922" t="str">
        <f t="shared" si="965"/>
        <v>Ligera limitaciones</v>
      </c>
      <c r="Q1922">
        <v>0</v>
      </c>
      <c r="R1922" t="str">
        <f t="shared" si="966"/>
        <v>No tiene cetoacidosis</v>
      </c>
      <c r="S1922">
        <v>1</v>
      </c>
      <c r="T1922" t="str">
        <f t="shared" si="967"/>
        <v>Tiene Insuficiencia</v>
      </c>
      <c r="U1922">
        <v>1</v>
      </c>
      <c r="V1922" t="str">
        <f t="shared" si="968"/>
        <v>Hipertenso</v>
      </c>
      <c r="W1922">
        <v>2.8</v>
      </c>
      <c r="X1922" t="str">
        <f t="shared" ref="X1922:X1985" si="990">IF(AND(D1922="M",W1922&gt;=0.7,W1922&lt;=1.2),"Normal",IF(AND(D1922="M",W1922&gt;=1.3),"Alto",IF(AND(D1922="F",W1922&gt;=0.5,W1922&lt;=1),"Normal",IF(AND(D1922="F",W1922&gt;1),"Alto",IF(AND(D1922="F",W1922&lt;0.5), "Bajo",IF(AND(D1922="M",W1922&lt;0.7),"Bajo","error"))))))</f>
        <v>Alto</v>
      </c>
      <c r="Y1922">
        <v>52</v>
      </c>
      <c r="Z1922" t="str">
        <f t="shared" ref="Z1922:Z1985" si="991">IF(AND(D1922="F",Y1922&gt;=17,Y1922&lt;=43),"Normal",IF(AND(D1922="F",Y1922&gt;43,Y1922&lt;100),"Elevado",IF(AND(D1922="M",Y1922&gt;=18,Y1922&lt;=55),"Normal",IF(AND(D1922="M",Y1922&gt;55,Y1922&lt;100),"Elevado",IF(AND(D1922="F",Y1922&gt;=100),"Riesgo",IF(AND(D1922="M",Y1922&gt;=100),"Riesgo","Bajo"))))))</f>
        <v>Normal</v>
      </c>
      <c r="AA1922">
        <v>10</v>
      </c>
      <c r="AB1922" t="str">
        <f t="shared" si="969"/>
        <v>Fallo renal</v>
      </c>
      <c r="AC1922">
        <v>2662</v>
      </c>
      <c r="AD1922" t="str">
        <f t="shared" si="970"/>
        <v>Proteinuria</v>
      </c>
      <c r="AE1922">
        <v>2395</v>
      </c>
      <c r="AF1922" t="str">
        <f t="shared" si="971"/>
        <v>Macroalbuminuria</v>
      </c>
      <c r="AG1922">
        <v>590</v>
      </c>
      <c r="AH1922" t="str">
        <f t="shared" si="972"/>
        <v>Poliuria</v>
      </c>
      <c r="AI1922">
        <v>1</v>
      </c>
      <c r="AJ1922" t="str">
        <f t="shared" si="973"/>
        <v>Diabetico</v>
      </c>
      <c r="AK1922">
        <v>135</v>
      </c>
      <c r="AL1922" t="str">
        <f t="shared" si="974"/>
        <v>Diabetes</v>
      </c>
      <c r="AM1922">
        <v>9.6999999999999993</v>
      </c>
      <c r="AN1922" t="str">
        <f t="shared" si="975"/>
        <v>Diabetes</v>
      </c>
      <c r="AO1922">
        <v>279</v>
      </c>
      <c r="AP1922" t="str">
        <f t="shared" si="976"/>
        <v>Riesgo</v>
      </c>
      <c r="AQ1922">
        <v>150</v>
      </c>
      <c r="AR1922" t="str">
        <f t="shared" si="977"/>
        <v>Limite alto</v>
      </c>
      <c r="AS1922">
        <v>35</v>
      </c>
      <c r="AT1922" t="str">
        <f t="shared" si="978"/>
        <v>Bajo</v>
      </c>
      <c r="AU1922">
        <v>300</v>
      </c>
      <c r="AV1922" t="str">
        <f t="shared" si="979"/>
        <v>Alto</v>
      </c>
      <c r="AW1922">
        <v>132</v>
      </c>
      <c r="AX1922" t="str">
        <f t="shared" si="980"/>
        <v>Bajo</v>
      </c>
      <c r="AY1922">
        <v>5.4</v>
      </c>
      <c r="AZ1922" t="str">
        <f t="shared" si="981"/>
        <v>Alto</v>
      </c>
      <c r="BA1922">
        <v>8.6999999999999993</v>
      </c>
      <c r="BB1922" t="str">
        <f t="shared" ref="BB1922:BB1985" si="992">IF(AND(D1922="M",BA1922&gt;=13.5,BA1922&lt;=17.5),"Normal",IF(AND(D1922="M",BA1922&gt;17.5),"Alta",IF(AND(D1922="F",BA1922&gt;=12,BA1922&lt;=15.5),"Normal",IF(AND(D1922="F",BA1922&gt;15.5),"Alta","Baja"))))</f>
        <v>Baja</v>
      </c>
      <c r="BC1922">
        <v>7.6</v>
      </c>
      <c r="BD1922" t="str">
        <f t="shared" si="982"/>
        <v>Bajo</v>
      </c>
      <c r="BE1922">
        <v>4.9000000000000004</v>
      </c>
      <c r="BF1922" t="str">
        <f t="shared" si="983"/>
        <v>Alto</v>
      </c>
      <c r="BG1922">
        <v>0</v>
      </c>
      <c r="BH1922" t="str">
        <f t="shared" si="984"/>
        <v>No Toma ECA</v>
      </c>
      <c r="BI1922">
        <v>1</v>
      </c>
      <c r="BJ1922" t="str">
        <f t="shared" si="985"/>
        <v>Toma ARB</v>
      </c>
      <c r="BK1922">
        <v>0</v>
      </c>
      <c r="BL1922" t="str">
        <f t="shared" si="986"/>
        <v>No toma diureticos</v>
      </c>
      <c r="BM1922">
        <v>1</v>
      </c>
      <c r="BN1922" t="str">
        <f t="shared" si="987"/>
        <v>Toma estatinas</v>
      </c>
      <c r="BO1922">
        <v>1</v>
      </c>
      <c r="BP1922" t="str">
        <f t="shared" si="988"/>
        <v>Enfermedad renal</v>
      </c>
      <c r="BQ1922">
        <v>0</v>
      </c>
      <c r="BR1922" t="str">
        <f t="shared" si="989"/>
        <v>Sano</v>
      </c>
    </row>
    <row r="1923" spans="1:70" x14ac:dyDescent="0.25">
      <c r="A1923" t="s">
        <v>1923</v>
      </c>
      <c r="B1923">
        <v>46</v>
      </c>
      <c r="C1923" t="str">
        <f t="shared" ref="C1923:C1986" si="993">IF(AND(B1923&gt;=14,B1923&lt;=26),"Joven",IF(AND(B1923&gt;=27,B1923&lt;=59),"Adulto",IF(B1923&gt;=60,"Adulto Mayor","Niño")))</f>
        <v>Adulto</v>
      </c>
      <c r="D1923" t="s">
        <v>6</v>
      </c>
      <c r="E1923">
        <v>18.8</v>
      </c>
      <c r="F1923" t="str">
        <f t="shared" ref="F1923:F1986" si="994">IF(E1923&lt;18.5,"Bajo peso",IF(AND(E1923&gt;=18.5,E1923&lt;=24.9),"Peso Normal",IF(AND(E1923&gt;=25,E1923&lt;=29.9),"Sobrepeso",IF(AND(E1923&gt;=30,E1923&lt;=34.9),"Obesidad I",IF(AND(E1923&gt;=35,E1923&lt;=39.9),"Obesidad II","Obesidad III")))))</f>
        <v>Peso Normal</v>
      </c>
      <c r="G1923">
        <v>1</v>
      </c>
      <c r="H1923" t="str">
        <f t="shared" ref="H1923:H1986" si="995">IF(G1923=1,"Tiene herencia","No tiene herencia")</f>
        <v>Tiene herencia</v>
      </c>
      <c r="I1923">
        <v>113</v>
      </c>
      <c r="J1923">
        <v>76</v>
      </c>
      <c r="K1923">
        <v>76</v>
      </c>
      <c r="L1923" t="str">
        <f t="shared" ref="L1923:L1986" si="996">IF(AND(K1923&gt;=60,K1923&lt;=100),"Normal",IF(K1923&gt;100,"Taquicardia","Bradicardia"))</f>
        <v>Normal</v>
      </c>
      <c r="M1923">
        <v>63</v>
      </c>
      <c r="N1923" t="str">
        <f t="shared" ref="N1923:N1986" si="997">IF(M1923&gt;=50,"Normal",IF(AND(M1923&gt;=41,M1923&lt;=49),"Intermedia","Reducida"))</f>
        <v>Normal</v>
      </c>
      <c r="O1923">
        <v>1</v>
      </c>
      <c r="P1923" t="str">
        <f t="shared" ref="P1923:P1986" si="998">IF(O1923=1,"Sin limitaciones",IF(O1923=2,"Ligera limitaciones",IF(O1923=3,"Limitacion marcada","Incapacidad")))</f>
        <v>Sin limitaciones</v>
      </c>
      <c r="Q1923">
        <v>0</v>
      </c>
      <c r="R1923" t="str">
        <f t="shared" ref="R1923:R1986" si="999">IF(Q1923=1,"Tiene cetoacidosis","No tiene cetoacidosis")</f>
        <v>No tiene cetoacidosis</v>
      </c>
      <c r="S1923">
        <v>0</v>
      </c>
      <c r="T1923" t="str">
        <f t="shared" ref="T1923:T1986" si="1000">IF(S1923=1,"Tiene Insuficiencia","No tiene Insuficiencia")</f>
        <v>No tiene Insuficiencia</v>
      </c>
      <c r="U1923">
        <v>1</v>
      </c>
      <c r="V1923" t="str">
        <f t="shared" ref="V1923:V1986" si="1001">IF(U1923=1,"Hipertenso","Normotenso")</f>
        <v>Hipertenso</v>
      </c>
      <c r="W1923">
        <v>0.9</v>
      </c>
      <c r="X1923" t="str">
        <f t="shared" si="990"/>
        <v>Normal</v>
      </c>
      <c r="Y1923">
        <v>21</v>
      </c>
      <c r="Z1923" t="str">
        <f t="shared" si="991"/>
        <v>Normal</v>
      </c>
      <c r="AA1923">
        <v>99</v>
      </c>
      <c r="AB1923" t="str">
        <f t="shared" ref="AB1923:AB1986" si="1002">IF(AA1923&gt;90,"Normal",IF(AND(AA1923&gt;=60,AA1923&lt;=90),"Funcion disminuida",IF(AND(AA1923&gt;=30,AA1923&lt;=59),"Funcion disminuida moderada",IF(AND(AA1923&gt;=15,AA1923&lt;=29),"Dismucion grave",IF(AA1923&lt;15,"Fallo renal","error")))))</f>
        <v>Normal</v>
      </c>
      <c r="AC1923">
        <v>17</v>
      </c>
      <c r="AD1923" t="str">
        <f t="shared" ref="AD1923:AD1986" si="1003">IF(AC1923&lt;30,"Normal",IF(AND(AC1923&lt;=30,AC1923&lt;=300),"Microalbuminuria","Proteinuria"))</f>
        <v>Normal</v>
      </c>
      <c r="AE1923">
        <v>15</v>
      </c>
      <c r="AF1923" t="str">
        <f t="shared" ref="AF1923:AF1986" si="1004">IF(AE1923&lt;30,"Normal",IF(AND(AE1923&gt;=30,AE1923&lt;=300),"Microalbuminuria","Macroalbuminuria"))</f>
        <v>Normal</v>
      </c>
      <c r="AG1923">
        <v>1699</v>
      </c>
      <c r="AH1923" t="str">
        <f t="shared" ref="AH1923:AH1986" si="1005">IF(AND(AG1923&gt;=0,AG1923&lt;=49),"Anuria",IF(AND(AG1923&gt;=50,AG1923&lt;=499),"Oliguria",IF(AND(AG1923&gt;=500,AG1923&lt;=3500),"Poliuria")))</f>
        <v>Poliuria</v>
      </c>
      <c r="AI1923">
        <v>1</v>
      </c>
      <c r="AJ1923" t="str">
        <f t="shared" ref="AJ1923:AJ1986" si="1006">IF(AI1923=1,"Diabetico","No Diabetico")</f>
        <v>Diabetico</v>
      </c>
      <c r="AK1923">
        <v>116</v>
      </c>
      <c r="AL1923" t="str">
        <f t="shared" ref="AL1923:AL1986" si="1007">IF(AK1923&lt;100,"Normal",IF(AND(AK1923&gt;=100,AK1923&lt;=125),"Prediabetes","Diabetes"))</f>
        <v>Prediabetes</v>
      </c>
      <c r="AM1923">
        <v>5.8</v>
      </c>
      <c r="AN1923" t="str">
        <f t="shared" ref="AN1923:AN1986" si="1008">IF(AM1923&lt;5.7,"Normal",IF(AND(AM1923&gt;=5.7,AM1923&lt;=6.4),"Prediabetes","Diabetes"))</f>
        <v>Prediabetes</v>
      </c>
      <c r="AO1923">
        <v>192</v>
      </c>
      <c r="AP1923" t="str">
        <f t="shared" ref="AP1923:AP1986" si="1009">IF(AO1923&lt;200,"Normal",IF(AND(AO1923&gt;=200,AO1923&lt;=239),"Alto","Riesgo"))</f>
        <v>Normal</v>
      </c>
      <c r="AQ1923">
        <v>124</v>
      </c>
      <c r="AR1923" t="str">
        <f t="shared" ref="AR1923:AR1986" si="1010">IF(AQ1923&lt;100,"Normal",IF(AND(AQ1923&gt;=100,AQ1923&lt;=129),"Casi normal",IF(AND(AQ1923&gt;=130,AQ1923&lt;=159),"Limite alto",IF(AND(AQ1923&gt;=160,AQ1923&lt;=189),"Alto",IF(AQ1923&gt;=190,"Muy alto")))))</f>
        <v>Casi normal</v>
      </c>
      <c r="AS1923">
        <v>40</v>
      </c>
      <c r="AT1923" t="str">
        <f t="shared" ref="AT1923:AT1986" si="1011">IF(AS1923&gt;=60,"Normal","Bajo")</f>
        <v>Bajo</v>
      </c>
      <c r="AU1923">
        <v>150</v>
      </c>
      <c r="AV1923" t="str">
        <f t="shared" ref="AV1923:AV1986" si="1012">IF(AU1923&lt;=150,"Normal","Alto")</f>
        <v>Normal</v>
      </c>
      <c r="AW1923">
        <v>140</v>
      </c>
      <c r="AX1923" t="str">
        <f t="shared" ref="AX1923:AX1986" si="1013">IF(AND(AW1923&gt;=135,AW1923&lt;=145),"Normal",IF(AW1923&gt;145,"Alto","Bajo"))</f>
        <v>Normal</v>
      </c>
      <c r="AY1923">
        <v>4.9000000000000004</v>
      </c>
      <c r="AZ1923" t="str">
        <f t="shared" ref="AZ1923:AZ1986" si="1014">IF(AND(AY1923&gt;=3.5,AY1923&lt;=5),"Normal",IF(AY1923&gt;5,"Alto","Bajo"))</f>
        <v>Normal</v>
      </c>
      <c r="BA1923">
        <v>14.9</v>
      </c>
      <c r="BB1923" t="str">
        <f t="shared" si="992"/>
        <v>Normal</v>
      </c>
      <c r="BC1923">
        <v>9.6</v>
      </c>
      <c r="BD1923" t="str">
        <f t="shared" ref="BD1923:BD1986" si="1015">IF(AND(BC1923&gt;=8.5,BC1923&lt;=10.5),"Normal",IF(BC1923&gt;10.5,"Alto","Bajo"))</f>
        <v>Normal</v>
      </c>
      <c r="BE1923">
        <v>2.9</v>
      </c>
      <c r="BF1923" t="str">
        <f t="shared" ref="BF1923:BF1986" si="1016">IF(AND(BE1923&gt;=2.5,BE1923&lt;=4.5),"Normal",IF(BE1923&gt;4.5,"Alto","Bajo"))</f>
        <v>Normal</v>
      </c>
      <c r="BG1923">
        <v>0</v>
      </c>
      <c r="BH1923" t="str">
        <f t="shared" ref="BH1923:BH1986" si="1017">IF(BG1923=1,"Toma ECA","No Toma ECA")</f>
        <v>No Toma ECA</v>
      </c>
      <c r="BI1923">
        <v>1</v>
      </c>
      <c r="BJ1923" t="str">
        <f t="shared" ref="BJ1923:BJ1986" si="1018">IF(BI1923=1,"Toma ARB","No toma ARB")</f>
        <v>Toma ARB</v>
      </c>
      <c r="BK1923">
        <v>0</v>
      </c>
      <c r="BL1923" t="str">
        <f t="shared" ref="BL1923:BL1986" si="1019">IF(BK1923=1,"Toma diureticos","No toma diureticos")</f>
        <v>No toma diureticos</v>
      </c>
      <c r="BM1923">
        <v>0</v>
      </c>
      <c r="BN1923" t="str">
        <f t="shared" ref="BN1923:BN1986" si="1020">IF(BM1923=1,"Toma estatinas","No toma estatinas")</f>
        <v>No toma estatinas</v>
      </c>
      <c r="BO1923">
        <v>0</v>
      </c>
      <c r="BP1923" t="str">
        <f t="shared" ref="BP1923:BP1986" si="1021">IF(BO1923=1,"Enfermedad renal","Sano")</f>
        <v>Sano</v>
      </c>
      <c r="BQ1923">
        <v>0</v>
      </c>
      <c r="BR1923" t="str">
        <f t="shared" ref="BR1923:BR1986" si="1022">IF(BQ1923=1,"Enfermedad cardiovascular","Sano")</f>
        <v>Sano</v>
      </c>
    </row>
    <row r="1924" spans="1:70" x14ac:dyDescent="0.25">
      <c r="A1924" t="s">
        <v>1924</v>
      </c>
      <c r="B1924">
        <v>74</v>
      </c>
      <c r="C1924" t="str">
        <f t="shared" si="993"/>
        <v>Adulto Mayor</v>
      </c>
      <c r="D1924" t="s">
        <v>1</v>
      </c>
      <c r="E1924">
        <v>30.4</v>
      </c>
      <c r="F1924" t="str">
        <f t="shared" si="994"/>
        <v>Obesidad I</v>
      </c>
      <c r="G1924">
        <v>0</v>
      </c>
      <c r="H1924" t="str">
        <f t="shared" si="995"/>
        <v>No tiene herencia</v>
      </c>
      <c r="I1924">
        <v>167</v>
      </c>
      <c r="J1924">
        <v>95</v>
      </c>
      <c r="K1924">
        <v>83</v>
      </c>
      <c r="L1924" t="str">
        <f t="shared" si="996"/>
        <v>Normal</v>
      </c>
      <c r="M1924">
        <v>38</v>
      </c>
      <c r="N1924" t="str">
        <f t="shared" si="997"/>
        <v>Reducida</v>
      </c>
      <c r="O1924">
        <v>2</v>
      </c>
      <c r="P1924" t="str">
        <f t="shared" si="998"/>
        <v>Ligera limitaciones</v>
      </c>
      <c r="Q1924">
        <v>1</v>
      </c>
      <c r="R1924" t="str">
        <f t="shared" si="999"/>
        <v>Tiene cetoacidosis</v>
      </c>
      <c r="S1924">
        <v>0</v>
      </c>
      <c r="T1924" t="str">
        <f t="shared" si="1000"/>
        <v>No tiene Insuficiencia</v>
      </c>
      <c r="U1924">
        <v>1</v>
      </c>
      <c r="V1924" t="str">
        <f t="shared" si="1001"/>
        <v>Hipertenso</v>
      </c>
      <c r="W1924">
        <v>2.2999999999999998</v>
      </c>
      <c r="X1924" t="str">
        <f t="shared" si="990"/>
        <v>Alto</v>
      </c>
      <c r="Y1924">
        <v>49</v>
      </c>
      <c r="Z1924" t="str">
        <f t="shared" si="991"/>
        <v>Normal</v>
      </c>
      <c r="AA1924">
        <v>41</v>
      </c>
      <c r="AB1924" t="str">
        <f t="shared" si="1002"/>
        <v>Funcion disminuida moderada</v>
      </c>
      <c r="AC1924">
        <v>1078</v>
      </c>
      <c r="AD1924" t="str">
        <f t="shared" si="1003"/>
        <v>Proteinuria</v>
      </c>
      <c r="AE1924">
        <v>754</v>
      </c>
      <c r="AF1924" t="str">
        <f t="shared" si="1004"/>
        <v>Macroalbuminuria</v>
      </c>
      <c r="AG1924">
        <v>339</v>
      </c>
      <c r="AH1924" t="str">
        <f t="shared" si="1005"/>
        <v>Oliguria</v>
      </c>
      <c r="AI1924">
        <v>1</v>
      </c>
      <c r="AJ1924" t="str">
        <f t="shared" si="1006"/>
        <v>Diabetico</v>
      </c>
      <c r="AK1924">
        <v>158</v>
      </c>
      <c r="AL1924" t="str">
        <f t="shared" si="1007"/>
        <v>Diabetes</v>
      </c>
      <c r="AM1924">
        <v>8.4</v>
      </c>
      <c r="AN1924" t="str">
        <f t="shared" si="1008"/>
        <v>Diabetes</v>
      </c>
      <c r="AO1924">
        <v>219</v>
      </c>
      <c r="AP1924" t="str">
        <f t="shared" si="1009"/>
        <v>Alto</v>
      </c>
      <c r="AQ1924">
        <v>133</v>
      </c>
      <c r="AR1924" t="str">
        <f t="shared" si="1010"/>
        <v>Limite alto</v>
      </c>
      <c r="AS1924">
        <v>37</v>
      </c>
      <c r="AT1924" t="str">
        <f t="shared" si="1011"/>
        <v>Bajo</v>
      </c>
      <c r="AU1924">
        <v>255</v>
      </c>
      <c r="AV1924" t="str">
        <f t="shared" si="1012"/>
        <v>Alto</v>
      </c>
      <c r="AW1924">
        <v>133</v>
      </c>
      <c r="AX1924" t="str">
        <f t="shared" si="1013"/>
        <v>Bajo</v>
      </c>
      <c r="AY1924">
        <v>6.4</v>
      </c>
      <c r="AZ1924" t="str">
        <f t="shared" si="1014"/>
        <v>Alto</v>
      </c>
      <c r="BA1924">
        <v>8.8000000000000007</v>
      </c>
      <c r="BB1924" t="str">
        <f t="shared" si="992"/>
        <v>Baja</v>
      </c>
      <c r="BC1924">
        <v>8</v>
      </c>
      <c r="BD1924" t="str">
        <f t="shared" si="1015"/>
        <v>Bajo</v>
      </c>
      <c r="BE1924">
        <v>6.9</v>
      </c>
      <c r="BF1924" t="str">
        <f t="shared" si="1016"/>
        <v>Alto</v>
      </c>
      <c r="BG1924">
        <v>1</v>
      </c>
      <c r="BH1924" t="str">
        <f t="shared" si="1017"/>
        <v>Toma ECA</v>
      </c>
      <c r="BI1924">
        <v>1</v>
      </c>
      <c r="BJ1924" t="str">
        <f t="shared" si="1018"/>
        <v>Toma ARB</v>
      </c>
      <c r="BK1924">
        <v>1</v>
      </c>
      <c r="BL1924" t="str">
        <f t="shared" si="1019"/>
        <v>Toma diureticos</v>
      </c>
      <c r="BM1924">
        <v>1</v>
      </c>
      <c r="BN1924" t="str">
        <f t="shared" si="1020"/>
        <v>Toma estatinas</v>
      </c>
      <c r="BO1924">
        <v>1</v>
      </c>
      <c r="BP1924" t="str">
        <f t="shared" si="1021"/>
        <v>Enfermedad renal</v>
      </c>
      <c r="BQ1924">
        <v>0</v>
      </c>
      <c r="BR1924" t="str">
        <f t="shared" si="1022"/>
        <v>Sano</v>
      </c>
    </row>
    <row r="1925" spans="1:70" x14ac:dyDescent="0.25">
      <c r="A1925" t="s">
        <v>1925</v>
      </c>
      <c r="B1925">
        <v>71</v>
      </c>
      <c r="C1925" t="str">
        <f t="shared" si="993"/>
        <v>Adulto Mayor</v>
      </c>
      <c r="D1925" t="s">
        <v>6</v>
      </c>
      <c r="E1925">
        <v>38.1</v>
      </c>
      <c r="F1925" t="str">
        <f t="shared" si="994"/>
        <v>Obesidad II</v>
      </c>
      <c r="G1925">
        <v>1</v>
      </c>
      <c r="H1925" t="str">
        <f t="shared" si="995"/>
        <v>Tiene herencia</v>
      </c>
      <c r="I1925">
        <v>164</v>
      </c>
      <c r="J1925">
        <v>109</v>
      </c>
      <c r="K1925">
        <v>92</v>
      </c>
      <c r="L1925" t="str">
        <f t="shared" si="996"/>
        <v>Normal</v>
      </c>
      <c r="M1925">
        <v>48</v>
      </c>
      <c r="N1925" t="str">
        <f t="shared" si="997"/>
        <v>Intermedia</v>
      </c>
      <c r="O1925">
        <v>3</v>
      </c>
      <c r="P1925" t="str">
        <f t="shared" si="998"/>
        <v>Limitacion marcada</v>
      </c>
      <c r="Q1925">
        <v>0</v>
      </c>
      <c r="R1925" t="str">
        <f t="shared" si="999"/>
        <v>No tiene cetoacidosis</v>
      </c>
      <c r="S1925">
        <v>0</v>
      </c>
      <c r="T1925" t="str">
        <f t="shared" si="1000"/>
        <v>No tiene Insuficiencia</v>
      </c>
      <c r="U1925">
        <v>1</v>
      </c>
      <c r="V1925" t="str">
        <f t="shared" si="1001"/>
        <v>Hipertenso</v>
      </c>
      <c r="W1925">
        <v>2.8</v>
      </c>
      <c r="X1925" t="str">
        <f t="shared" si="990"/>
        <v>Alto</v>
      </c>
      <c r="Y1925">
        <v>45</v>
      </c>
      <c r="Z1925" t="str">
        <f t="shared" si="991"/>
        <v>Elevado</v>
      </c>
      <c r="AA1925">
        <v>24</v>
      </c>
      <c r="AB1925" t="str">
        <f t="shared" si="1002"/>
        <v>Dismucion grave</v>
      </c>
      <c r="AC1925">
        <v>845</v>
      </c>
      <c r="AD1925" t="str">
        <f t="shared" si="1003"/>
        <v>Proteinuria</v>
      </c>
      <c r="AE1925">
        <v>760</v>
      </c>
      <c r="AF1925" t="str">
        <f t="shared" si="1004"/>
        <v>Macroalbuminuria</v>
      </c>
      <c r="AG1925">
        <v>479</v>
      </c>
      <c r="AH1925" t="str">
        <f t="shared" si="1005"/>
        <v>Oliguria</v>
      </c>
      <c r="AI1925">
        <v>0</v>
      </c>
      <c r="AJ1925" t="str">
        <f t="shared" si="1006"/>
        <v>No Diabetico</v>
      </c>
      <c r="AK1925">
        <v>143</v>
      </c>
      <c r="AL1925" t="str">
        <f t="shared" si="1007"/>
        <v>Diabetes</v>
      </c>
      <c r="AM1925">
        <v>10.4</v>
      </c>
      <c r="AN1925" t="str">
        <f t="shared" si="1008"/>
        <v>Diabetes</v>
      </c>
      <c r="AO1925">
        <v>250</v>
      </c>
      <c r="AP1925" t="str">
        <f t="shared" si="1009"/>
        <v>Riesgo</v>
      </c>
      <c r="AQ1925">
        <v>175</v>
      </c>
      <c r="AR1925" t="str">
        <f t="shared" si="1010"/>
        <v>Alto</v>
      </c>
      <c r="AS1925">
        <v>37</v>
      </c>
      <c r="AT1925" t="str">
        <f t="shared" si="1011"/>
        <v>Bajo</v>
      </c>
      <c r="AU1925">
        <v>285</v>
      </c>
      <c r="AV1925" t="str">
        <f t="shared" si="1012"/>
        <v>Alto</v>
      </c>
      <c r="AW1925">
        <v>139</v>
      </c>
      <c r="AX1925" t="str">
        <f t="shared" si="1013"/>
        <v>Normal</v>
      </c>
      <c r="AY1925">
        <v>5.3</v>
      </c>
      <c r="AZ1925" t="str">
        <f t="shared" si="1014"/>
        <v>Alto</v>
      </c>
      <c r="BA1925">
        <v>10.199999999999999</v>
      </c>
      <c r="BB1925" t="str">
        <f t="shared" si="992"/>
        <v>Baja</v>
      </c>
      <c r="BC1925">
        <v>8.3000000000000007</v>
      </c>
      <c r="BD1925" t="str">
        <f t="shared" si="1015"/>
        <v>Bajo</v>
      </c>
      <c r="BE1925">
        <v>7.4</v>
      </c>
      <c r="BF1925" t="str">
        <f t="shared" si="1016"/>
        <v>Alto</v>
      </c>
      <c r="BG1925">
        <v>0</v>
      </c>
      <c r="BH1925" t="str">
        <f t="shared" si="1017"/>
        <v>No Toma ECA</v>
      </c>
      <c r="BI1925">
        <v>1</v>
      </c>
      <c r="BJ1925" t="str">
        <f t="shared" si="1018"/>
        <v>Toma ARB</v>
      </c>
      <c r="BK1925">
        <v>1</v>
      </c>
      <c r="BL1925" t="str">
        <f t="shared" si="1019"/>
        <v>Toma diureticos</v>
      </c>
      <c r="BM1925">
        <v>0</v>
      </c>
      <c r="BN1925" t="str">
        <f t="shared" si="1020"/>
        <v>No toma estatinas</v>
      </c>
      <c r="BO1925">
        <v>1</v>
      </c>
      <c r="BP1925" t="str">
        <f t="shared" si="1021"/>
        <v>Enfermedad renal</v>
      </c>
      <c r="BQ1925">
        <v>1</v>
      </c>
      <c r="BR1925" t="str">
        <f t="shared" si="1022"/>
        <v>Enfermedad cardiovascular</v>
      </c>
    </row>
    <row r="1926" spans="1:70" x14ac:dyDescent="0.25">
      <c r="A1926" t="s">
        <v>1926</v>
      </c>
      <c r="B1926">
        <v>34</v>
      </c>
      <c r="C1926" t="str">
        <f t="shared" si="993"/>
        <v>Adulto</v>
      </c>
      <c r="D1926" t="s">
        <v>6</v>
      </c>
      <c r="E1926">
        <v>19.8</v>
      </c>
      <c r="F1926" t="str">
        <f t="shared" si="994"/>
        <v>Peso Normal</v>
      </c>
      <c r="G1926">
        <v>1</v>
      </c>
      <c r="H1926" t="str">
        <f t="shared" si="995"/>
        <v>Tiene herencia</v>
      </c>
      <c r="I1926">
        <v>115</v>
      </c>
      <c r="J1926">
        <v>67</v>
      </c>
      <c r="K1926">
        <v>67</v>
      </c>
      <c r="L1926" t="str">
        <f t="shared" si="996"/>
        <v>Normal</v>
      </c>
      <c r="M1926">
        <v>65</v>
      </c>
      <c r="N1926" t="str">
        <f t="shared" si="997"/>
        <v>Normal</v>
      </c>
      <c r="O1926">
        <v>2</v>
      </c>
      <c r="P1926" t="str">
        <f t="shared" si="998"/>
        <v>Ligera limitaciones</v>
      </c>
      <c r="Q1926">
        <v>0</v>
      </c>
      <c r="R1926" t="str">
        <f t="shared" si="999"/>
        <v>No tiene cetoacidosis</v>
      </c>
      <c r="S1926">
        <v>0</v>
      </c>
      <c r="T1926" t="str">
        <f t="shared" si="1000"/>
        <v>No tiene Insuficiencia</v>
      </c>
      <c r="U1926">
        <v>1</v>
      </c>
      <c r="V1926" t="str">
        <f t="shared" si="1001"/>
        <v>Hipertenso</v>
      </c>
      <c r="W1926">
        <v>1</v>
      </c>
      <c r="X1926" t="str">
        <f t="shared" si="990"/>
        <v>Normal</v>
      </c>
      <c r="Y1926">
        <v>29</v>
      </c>
      <c r="Z1926" t="str">
        <f t="shared" si="991"/>
        <v>Normal</v>
      </c>
      <c r="AA1926">
        <v>78</v>
      </c>
      <c r="AB1926" t="str">
        <f t="shared" si="1002"/>
        <v>Funcion disminuida</v>
      </c>
      <c r="AC1926">
        <v>30</v>
      </c>
      <c r="AD1926" t="str">
        <f t="shared" si="1003"/>
        <v>Microalbuminuria</v>
      </c>
      <c r="AE1926">
        <v>24</v>
      </c>
      <c r="AF1926" t="str">
        <f t="shared" si="1004"/>
        <v>Normal</v>
      </c>
      <c r="AG1926">
        <v>1718</v>
      </c>
      <c r="AH1926" t="str">
        <f t="shared" si="1005"/>
        <v>Poliuria</v>
      </c>
      <c r="AI1926">
        <v>0</v>
      </c>
      <c r="AJ1926" t="str">
        <f t="shared" si="1006"/>
        <v>No Diabetico</v>
      </c>
      <c r="AK1926">
        <v>113</v>
      </c>
      <c r="AL1926" t="str">
        <f t="shared" si="1007"/>
        <v>Prediabetes</v>
      </c>
      <c r="AM1926">
        <v>5.0999999999999996</v>
      </c>
      <c r="AN1926" t="str">
        <f t="shared" si="1008"/>
        <v>Normal</v>
      </c>
      <c r="AO1926">
        <v>175</v>
      </c>
      <c r="AP1926" t="str">
        <f t="shared" si="1009"/>
        <v>Normal</v>
      </c>
      <c r="AQ1926">
        <v>87</v>
      </c>
      <c r="AR1926" t="str">
        <f t="shared" si="1010"/>
        <v>Normal</v>
      </c>
      <c r="AS1926">
        <v>55</v>
      </c>
      <c r="AT1926" t="str">
        <f t="shared" si="1011"/>
        <v>Bajo</v>
      </c>
      <c r="AU1926">
        <v>111</v>
      </c>
      <c r="AV1926" t="str">
        <f t="shared" si="1012"/>
        <v>Normal</v>
      </c>
      <c r="AW1926">
        <v>139</v>
      </c>
      <c r="AX1926" t="str">
        <f t="shared" si="1013"/>
        <v>Normal</v>
      </c>
      <c r="AY1926">
        <v>4</v>
      </c>
      <c r="AZ1926" t="str">
        <f t="shared" si="1014"/>
        <v>Normal</v>
      </c>
      <c r="BA1926">
        <v>13.7</v>
      </c>
      <c r="BB1926" t="str">
        <f t="shared" si="992"/>
        <v>Normal</v>
      </c>
      <c r="BC1926">
        <v>8.5</v>
      </c>
      <c r="BD1926" t="str">
        <f t="shared" si="1015"/>
        <v>Normal</v>
      </c>
      <c r="BE1926">
        <v>2.7</v>
      </c>
      <c r="BF1926" t="str">
        <f t="shared" si="1016"/>
        <v>Normal</v>
      </c>
      <c r="BG1926">
        <v>1</v>
      </c>
      <c r="BH1926" t="str">
        <f t="shared" si="1017"/>
        <v>Toma ECA</v>
      </c>
      <c r="BI1926">
        <v>1</v>
      </c>
      <c r="BJ1926" t="str">
        <f t="shared" si="1018"/>
        <v>Toma ARB</v>
      </c>
      <c r="BK1926">
        <v>0</v>
      </c>
      <c r="BL1926" t="str">
        <f t="shared" si="1019"/>
        <v>No toma diureticos</v>
      </c>
      <c r="BM1926">
        <v>1</v>
      </c>
      <c r="BN1926" t="str">
        <f t="shared" si="1020"/>
        <v>Toma estatinas</v>
      </c>
      <c r="BO1926">
        <v>0</v>
      </c>
      <c r="BP1926" t="str">
        <f t="shared" si="1021"/>
        <v>Sano</v>
      </c>
      <c r="BQ1926">
        <v>0</v>
      </c>
      <c r="BR1926" t="str">
        <f t="shared" si="1022"/>
        <v>Sano</v>
      </c>
    </row>
    <row r="1927" spans="1:70" x14ac:dyDescent="0.25">
      <c r="A1927" t="s">
        <v>1927</v>
      </c>
      <c r="B1927">
        <v>84</v>
      </c>
      <c r="C1927" t="str">
        <f t="shared" si="993"/>
        <v>Adulto Mayor</v>
      </c>
      <c r="D1927" t="s">
        <v>6</v>
      </c>
      <c r="E1927">
        <v>39.9</v>
      </c>
      <c r="F1927" t="str">
        <f t="shared" si="994"/>
        <v>Obesidad II</v>
      </c>
      <c r="G1927">
        <v>1</v>
      </c>
      <c r="H1927" t="str">
        <f t="shared" si="995"/>
        <v>Tiene herencia</v>
      </c>
      <c r="I1927">
        <v>172</v>
      </c>
      <c r="J1927">
        <v>93</v>
      </c>
      <c r="K1927">
        <v>84</v>
      </c>
      <c r="L1927" t="str">
        <f t="shared" si="996"/>
        <v>Normal</v>
      </c>
      <c r="M1927">
        <v>37</v>
      </c>
      <c r="N1927" t="str">
        <f t="shared" si="997"/>
        <v>Reducida</v>
      </c>
      <c r="O1927">
        <v>4</v>
      </c>
      <c r="P1927" t="str">
        <f t="shared" si="998"/>
        <v>Incapacidad</v>
      </c>
      <c r="Q1927">
        <v>0</v>
      </c>
      <c r="R1927" t="str">
        <f t="shared" si="999"/>
        <v>No tiene cetoacidosis</v>
      </c>
      <c r="S1927">
        <v>0</v>
      </c>
      <c r="T1927" t="str">
        <f t="shared" si="1000"/>
        <v>No tiene Insuficiencia</v>
      </c>
      <c r="U1927">
        <v>1</v>
      </c>
      <c r="V1927" t="str">
        <f t="shared" si="1001"/>
        <v>Hipertenso</v>
      </c>
      <c r="W1927">
        <v>4.8</v>
      </c>
      <c r="X1927" t="str">
        <f t="shared" si="990"/>
        <v>Alto</v>
      </c>
      <c r="Y1927">
        <v>103</v>
      </c>
      <c r="Z1927" t="str">
        <f t="shared" si="991"/>
        <v>Riesgo</v>
      </c>
      <c r="AA1927">
        <v>37</v>
      </c>
      <c r="AB1927" t="str">
        <f t="shared" si="1002"/>
        <v>Funcion disminuida moderada</v>
      </c>
      <c r="AC1927">
        <v>1861</v>
      </c>
      <c r="AD1927" t="str">
        <f t="shared" si="1003"/>
        <v>Proteinuria</v>
      </c>
      <c r="AE1927">
        <v>1488</v>
      </c>
      <c r="AF1927" t="str">
        <f t="shared" si="1004"/>
        <v>Macroalbuminuria</v>
      </c>
      <c r="AG1927">
        <v>821</v>
      </c>
      <c r="AH1927" t="str">
        <f t="shared" si="1005"/>
        <v>Poliuria</v>
      </c>
      <c r="AI1927">
        <v>1</v>
      </c>
      <c r="AJ1927" t="str">
        <f t="shared" si="1006"/>
        <v>Diabetico</v>
      </c>
      <c r="AK1927">
        <v>181</v>
      </c>
      <c r="AL1927" t="str">
        <f t="shared" si="1007"/>
        <v>Diabetes</v>
      </c>
      <c r="AM1927">
        <v>9.4</v>
      </c>
      <c r="AN1927" t="str">
        <f t="shared" si="1008"/>
        <v>Diabetes</v>
      </c>
      <c r="AO1927">
        <v>252</v>
      </c>
      <c r="AP1927" t="str">
        <f t="shared" si="1009"/>
        <v>Riesgo</v>
      </c>
      <c r="AQ1927">
        <v>211</v>
      </c>
      <c r="AR1927" t="str">
        <f t="shared" si="1010"/>
        <v>Muy alto</v>
      </c>
      <c r="AS1927">
        <v>41</v>
      </c>
      <c r="AT1927" t="str">
        <f t="shared" si="1011"/>
        <v>Bajo</v>
      </c>
      <c r="AU1927">
        <v>228</v>
      </c>
      <c r="AV1927" t="str">
        <f t="shared" si="1012"/>
        <v>Alto</v>
      </c>
      <c r="AW1927">
        <v>133</v>
      </c>
      <c r="AX1927" t="str">
        <f t="shared" si="1013"/>
        <v>Bajo</v>
      </c>
      <c r="AY1927">
        <v>5.0999999999999996</v>
      </c>
      <c r="AZ1927" t="str">
        <f t="shared" si="1014"/>
        <v>Alto</v>
      </c>
      <c r="BA1927">
        <v>9.8000000000000007</v>
      </c>
      <c r="BB1927" t="str">
        <f t="shared" si="992"/>
        <v>Baja</v>
      </c>
      <c r="BC1927">
        <v>7.6</v>
      </c>
      <c r="BD1927" t="str">
        <f t="shared" si="1015"/>
        <v>Bajo</v>
      </c>
      <c r="BE1927">
        <v>5.9</v>
      </c>
      <c r="BF1927" t="str">
        <f t="shared" si="1016"/>
        <v>Alto</v>
      </c>
      <c r="BG1927">
        <v>0</v>
      </c>
      <c r="BH1927" t="str">
        <f t="shared" si="1017"/>
        <v>No Toma ECA</v>
      </c>
      <c r="BI1927">
        <v>0</v>
      </c>
      <c r="BJ1927" t="str">
        <f t="shared" si="1018"/>
        <v>No toma ARB</v>
      </c>
      <c r="BK1927">
        <v>0</v>
      </c>
      <c r="BL1927" t="str">
        <f t="shared" si="1019"/>
        <v>No toma diureticos</v>
      </c>
      <c r="BM1927">
        <v>1</v>
      </c>
      <c r="BN1927" t="str">
        <f t="shared" si="1020"/>
        <v>Toma estatinas</v>
      </c>
      <c r="BO1927">
        <v>1</v>
      </c>
      <c r="BP1927" t="str">
        <f t="shared" si="1021"/>
        <v>Enfermedad renal</v>
      </c>
      <c r="BQ1927">
        <v>0</v>
      </c>
      <c r="BR1927" t="str">
        <f t="shared" si="1022"/>
        <v>Sano</v>
      </c>
    </row>
    <row r="1928" spans="1:70" x14ac:dyDescent="0.25">
      <c r="A1928" t="s">
        <v>1928</v>
      </c>
      <c r="B1928">
        <v>68</v>
      </c>
      <c r="C1928" t="str">
        <f t="shared" si="993"/>
        <v>Adulto Mayor</v>
      </c>
      <c r="D1928" t="s">
        <v>6</v>
      </c>
      <c r="E1928">
        <v>32.200000000000003</v>
      </c>
      <c r="F1928" t="str">
        <f t="shared" si="994"/>
        <v>Obesidad I</v>
      </c>
      <c r="G1928">
        <v>0</v>
      </c>
      <c r="H1928" t="str">
        <f t="shared" si="995"/>
        <v>No tiene herencia</v>
      </c>
      <c r="I1928">
        <v>164</v>
      </c>
      <c r="J1928">
        <v>106</v>
      </c>
      <c r="K1928">
        <v>81</v>
      </c>
      <c r="L1928" t="str">
        <f t="shared" si="996"/>
        <v>Normal</v>
      </c>
      <c r="M1928">
        <v>49</v>
      </c>
      <c r="N1928" t="str">
        <f t="shared" si="997"/>
        <v>Intermedia</v>
      </c>
      <c r="O1928">
        <v>4</v>
      </c>
      <c r="P1928" t="str">
        <f t="shared" si="998"/>
        <v>Incapacidad</v>
      </c>
      <c r="Q1928">
        <v>0</v>
      </c>
      <c r="R1928" t="str">
        <f t="shared" si="999"/>
        <v>No tiene cetoacidosis</v>
      </c>
      <c r="S1928">
        <v>0</v>
      </c>
      <c r="T1928" t="str">
        <f t="shared" si="1000"/>
        <v>No tiene Insuficiencia</v>
      </c>
      <c r="U1928">
        <v>1</v>
      </c>
      <c r="V1928" t="str">
        <f t="shared" si="1001"/>
        <v>Hipertenso</v>
      </c>
      <c r="W1928">
        <v>2.7</v>
      </c>
      <c r="X1928" t="str">
        <f t="shared" si="990"/>
        <v>Alto</v>
      </c>
      <c r="Y1928">
        <v>110</v>
      </c>
      <c r="Z1928" t="str">
        <f t="shared" si="991"/>
        <v>Riesgo</v>
      </c>
      <c r="AA1928">
        <v>25</v>
      </c>
      <c r="AB1928" t="str">
        <f t="shared" si="1002"/>
        <v>Dismucion grave</v>
      </c>
      <c r="AC1928">
        <v>2656</v>
      </c>
      <c r="AD1928" t="str">
        <f t="shared" si="1003"/>
        <v>Proteinuria</v>
      </c>
      <c r="AE1928">
        <v>1859</v>
      </c>
      <c r="AF1928" t="str">
        <f t="shared" si="1004"/>
        <v>Macroalbuminuria</v>
      </c>
      <c r="AG1928">
        <v>661</v>
      </c>
      <c r="AH1928" t="str">
        <f t="shared" si="1005"/>
        <v>Poliuria</v>
      </c>
      <c r="AI1928">
        <v>0</v>
      </c>
      <c r="AJ1928" t="str">
        <f t="shared" si="1006"/>
        <v>No Diabetico</v>
      </c>
      <c r="AK1928">
        <v>185</v>
      </c>
      <c r="AL1928" t="str">
        <f t="shared" si="1007"/>
        <v>Diabetes</v>
      </c>
      <c r="AM1928">
        <v>9.6</v>
      </c>
      <c r="AN1928" t="str">
        <f t="shared" si="1008"/>
        <v>Diabetes</v>
      </c>
      <c r="AO1928">
        <v>201</v>
      </c>
      <c r="AP1928" t="str">
        <f t="shared" si="1009"/>
        <v>Alto</v>
      </c>
      <c r="AQ1928">
        <v>220</v>
      </c>
      <c r="AR1928" t="str">
        <f t="shared" si="1010"/>
        <v>Muy alto</v>
      </c>
      <c r="AS1928">
        <v>37</v>
      </c>
      <c r="AT1928" t="str">
        <f t="shared" si="1011"/>
        <v>Bajo</v>
      </c>
      <c r="AU1928">
        <v>361</v>
      </c>
      <c r="AV1928" t="str">
        <f t="shared" si="1012"/>
        <v>Alto</v>
      </c>
      <c r="AW1928">
        <v>126</v>
      </c>
      <c r="AX1928" t="str">
        <f t="shared" si="1013"/>
        <v>Bajo</v>
      </c>
      <c r="AY1928">
        <v>6.6</v>
      </c>
      <c r="AZ1928" t="str">
        <f t="shared" si="1014"/>
        <v>Alto</v>
      </c>
      <c r="BA1928">
        <v>9</v>
      </c>
      <c r="BB1928" t="str">
        <f t="shared" si="992"/>
        <v>Baja</v>
      </c>
      <c r="BC1928">
        <v>8</v>
      </c>
      <c r="BD1928" t="str">
        <f t="shared" si="1015"/>
        <v>Bajo</v>
      </c>
      <c r="BE1928">
        <v>5.9</v>
      </c>
      <c r="BF1928" t="str">
        <f t="shared" si="1016"/>
        <v>Alto</v>
      </c>
      <c r="BG1928">
        <v>1</v>
      </c>
      <c r="BH1928" t="str">
        <f t="shared" si="1017"/>
        <v>Toma ECA</v>
      </c>
      <c r="BI1928">
        <v>0</v>
      </c>
      <c r="BJ1928" t="str">
        <f t="shared" si="1018"/>
        <v>No toma ARB</v>
      </c>
      <c r="BK1928">
        <v>0</v>
      </c>
      <c r="BL1928" t="str">
        <f t="shared" si="1019"/>
        <v>No toma diureticos</v>
      </c>
      <c r="BM1928">
        <v>0</v>
      </c>
      <c r="BN1928" t="str">
        <f t="shared" si="1020"/>
        <v>No toma estatinas</v>
      </c>
      <c r="BO1928">
        <v>1</v>
      </c>
      <c r="BP1928" t="str">
        <f t="shared" si="1021"/>
        <v>Enfermedad renal</v>
      </c>
      <c r="BQ1928">
        <v>1</v>
      </c>
      <c r="BR1928" t="str">
        <f t="shared" si="1022"/>
        <v>Enfermedad cardiovascular</v>
      </c>
    </row>
    <row r="1929" spans="1:70" x14ac:dyDescent="0.25">
      <c r="A1929" t="s">
        <v>1929</v>
      </c>
      <c r="B1929">
        <v>45</v>
      </c>
      <c r="C1929" t="str">
        <f t="shared" si="993"/>
        <v>Adulto</v>
      </c>
      <c r="D1929" t="s">
        <v>1</v>
      </c>
      <c r="E1929">
        <v>25.8</v>
      </c>
      <c r="F1929" t="str">
        <f t="shared" si="994"/>
        <v>Sobrepeso</v>
      </c>
      <c r="G1929">
        <v>1</v>
      </c>
      <c r="H1929" t="str">
        <f t="shared" si="995"/>
        <v>Tiene herencia</v>
      </c>
      <c r="I1929">
        <v>100</v>
      </c>
      <c r="J1929">
        <v>83</v>
      </c>
      <c r="K1929">
        <v>72</v>
      </c>
      <c r="L1929" t="str">
        <f t="shared" si="996"/>
        <v>Normal</v>
      </c>
      <c r="M1929">
        <v>50</v>
      </c>
      <c r="N1929" t="str">
        <f t="shared" si="997"/>
        <v>Normal</v>
      </c>
      <c r="O1929">
        <v>2</v>
      </c>
      <c r="P1929" t="str">
        <f t="shared" si="998"/>
        <v>Ligera limitaciones</v>
      </c>
      <c r="Q1929">
        <v>0</v>
      </c>
      <c r="R1929" t="str">
        <f t="shared" si="999"/>
        <v>No tiene cetoacidosis</v>
      </c>
      <c r="S1929">
        <v>0</v>
      </c>
      <c r="T1929" t="str">
        <f t="shared" si="1000"/>
        <v>No tiene Insuficiencia</v>
      </c>
      <c r="U1929">
        <v>0</v>
      </c>
      <c r="V1929" t="str">
        <f t="shared" si="1001"/>
        <v>Normotenso</v>
      </c>
      <c r="W1929">
        <v>1</v>
      </c>
      <c r="X1929" t="str">
        <f t="shared" si="990"/>
        <v>Normal</v>
      </c>
      <c r="Y1929">
        <v>37</v>
      </c>
      <c r="Z1929" t="str">
        <f t="shared" si="991"/>
        <v>Normal</v>
      </c>
      <c r="AA1929">
        <v>84</v>
      </c>
      <c r="AB1929" t="str">
        <f t="shared" si="1002"/>
        <v>Funcion disminuida</v>
      </c>
      <c r="AC1929">
        <v>28</v>
      </c>
      <c r="AD1929" t="str">
        <f t="shared" si="1003"/>
        <v>Normal</v>
      </c>
      <c r="AE1929">
        <v>22</v>
      </c>
      <c r="AF1929" t="str">
        <f t="shared" si="1004"/>
        <v>Normal</v>
      </c>
      <c r="AG1929">
        <v>2417</v>
      </c>
      <c r="AH1929" t="str">
        <f t="shared" si="1005"/>
        <v>Poliuria</v>
      </c>
      <c r="AI1929">
        <v>0</v>
      </c>
      <c r="AJ1929" t="str">
        <f t="shared" si="1006"/>
        <v>No Diabetico</v>
      </c>
      <c r="AK1929">
        <v>102</v>
      </c>
      <c r="AL1929" t="str">
        <f t="shared" si="1007"/>
        <v>Prediabetes</v>
      </c>
      <c r="AM1929">
        <v>4.9000000000000004</v>
      </c>
      <c r="AN1929" t="str">
        <f t="shared" si="1008"/>
        <v>Normal</v>
      </c>
      <c r="AO1929">
        <v>172</v>
      </c>
      <c r="AP1929" t="str">
        <f t="shared" si="1009"/>
        <v>Normal</v>
      </c>
      <c r="AQ1929">
        <v>125</v>
      </c>
      <c r="AR1929" t="str">
        <f t="shared" si="1010"/>
        <v>Casi normal</v>
      </c>
      <c r="AS1929">
        <v>48</v>
      </c>
      <c r="AT1929" t="str">
        <f t="shared" si="1011"/>
        <v>Bajo</v>
      </c>
      <c r="AU1929">
        <v>117</v>
      </c>
      <c r="AV1929" t="str">
        <f t="shared" si="1012"/>
        <v>Normal</v>
      </c>
      <c r="AW1929">
        <v>141</v>
      </c>
      <c r="AX1929" t="str">
        <f t="shared" si="1013"/>
        <v>Normal</v>
      </c>
      <c r="AY1929">
        <v>4.0999999999999996</v>
      </c>
      <c r="AZ1929" t="str">
        <f t="shared" si="1014"/>
        <v>Normal</v>
      </c>
      <c r="BA1929">
        <v>13.9</v>
      </c>
      <c r="BB1929" t="str">
        <f t="shared" si="992"/>
        <v>Normal</v>
      </c>
      <c r="BC1929">
        <v>10</v>
      </c>
      <c r="BD1929" t="str">
        <f t="shared" si="1015"/>
        <v>Normal</v>
      </c>
      <c r="BE1929">
        <v>3.5</v>
      </c>
      <c r="BF1929" t="str">
        <f t="shared" si="1016"/>
        <v>Normal</v>
      </c>
      <c r="BG1929">
        <v>1</v>
      </c>
      <c r="BH1929" t="str">
        <f t="shared" si="1017"/>
        <v>Toma ECA</v>
      </c>
      <c r="BI1929">
        <v>0</v>
      </c>
      <c r="BJ1929" t="str">
        <f t="shared" si="1018"/>
        <v>No toma ARB</v>
      </c>
      <c r="BK1929">
        <v>0</v>
      </c>
      <c r="BL1929" t="str">
        <f t="shared" si="1019"/>
        <v>No toma diureticos</v>
      </c>
      <c r="BM1929">
        <v>1</v>
      </c>
      <c r="BN1929" t="str">
        <f t="shared" si="1020"/>
        <v>Toma estatinas</v>
      </c>
      <c r="BO1929">
        <v>0</v>
      </c>
      <c r="BP1929" t="str">
        <f t="shared" si="1021"/>
        <v>Sano</v>
      </c>
      <c r="BQ1929">
        <v>1</v>
      </c>
      <c r="BR1929" t="str">
        <f t="shared" si="1022"/>
        <v>Enfermedad cardiovascular</v>
      </c>
    </row>
    <row r="1930" spans="1:70" x14ac:dyDescent="0.25">
      <c r="A1930" t="s">
        <v>1930</v>
      </c>
      <c r="B1930">
        <v>78</v>
      </c>
      <c r="C1930" t="str">
        <f t="shared" si="993"/>
        <v>Adulto Mayor</v>
      </c>
      <c r="D1930" t="s">
        <v>6</v>
      </c>
      <c r="E1930">
        <v>33.6</v>
      </c>
      <c r="F1930" t="str">
        <f t="shared" si="994"/>
        <v>Obesidad I</v>
      </c>
      <c r="G1930">
        <v>0</v>
      </c>
      <c r="H1930" t="str">
        <f t="shared" si="995"/>
        <v>No tiene herencia</v>
      </c>
      <c r="I1930">
        <v>146</v>
      </c>
      <c r="J1930">
        <v>98</v>
      </c>
      <c r="K1930">
        <v>94</v>
      </c>
      <c r="L1930" t="str">
        <f t="shared" si="996"/>
        <v>Normal</v>
      </c>
      <c r="M1930">
        <v>45</v>
      </c>
      <c r="N1930" t="str">
        <f t="shared" si="997"/>
        <v>Intermedia</v>
      </c>
      <c r="O1930">
        <v>2</v>
      </c>
      <c r="P1930" t="str">
        <f t="shared" si="998"/>
        <v>Ligera limitaciones</v>
      </c>
      <c r="Q1930">
        <v>1</v>
      </c>
      <c r="R1930" t="str">
        <f t="shared" si="999"/>
        <v>Tiene cetoacidosis</v>
      </c>
      <c r="S1930">
        <v>1</v>
      </c>
      <c r="T1930" t="str">
        <f t="shared" si="1000"/>
        <v>Tiene Insuficiencia</v>
      </c>
      <c r="U1930">
        <v>1</v>
      </c>
      <c r="V1930" t="str">
        <f t="shared" si="1001"/>
        <v>Hipertenso</v>
      </c>
      <c r="W1930">
        <v>4.3</v>
      </c>
      <c r="X1930" t="str">
        <f t="shared" si="990"/>
        <v>Alto</v>
      </c>
      <c r="Y1930">
        <v>118</v>
      </c>
      <c r="Z1930" t="str">
        <f t="shared" si="991"/>
        <v>Riesgo</v>
      </c>
      <c r="AA1930">
        <v>26</v>
      </c>
      <c r="AB1930" t="str">
        <f t="shared" si="1002"/>
        <v>Dismucion grave</v>
      </c>
      <c r="AC1930">
        <v>960</v>
      </c>
      <c r="AD1930" t="str">
        <f t="shared" si="1003"/>
        <v>Proteinuria</v>
      </c>
      <c r="AE1930">
        <v>768</v>
      </c>
      <c r="AF1930" t="str">
        <f t="shared" si="1004"/>
        <v>Macroalbuminuria</v>
      </c>
      <c r="AG1930">
        <v>459</v>
      </c>
      <c r="AH1930" t="str">
        <f t="shared" si="1005"/>
        <v>Oliguria</v>
      </c>
      <c r="AI1930">
        <v>1</v>
      </c>
      <c r="AJ1930" t="str">
        <f t="shared" si="1006"/>
        <v>Diabetico</v>
      </c>
      <c r="AK1930">
        <v>179</v>
      </c>
      <c r="AL1930" t="str">
        <f t="shared" si="1007"/>
        <v>Diabetes</v>
      </c>
      <c r="AM1930">
        <v>8.6</v>
      </c>
      <c r="AN1930" t="str">
        <f t="shared" si="1008"/>
        <v>Diabetes</v>
      </c>
      <c r="AO1930">
        <v>269</v>
      </c>
      <c r="AP1930" t="str">
        <f t="shared" si="1009"/>
        <v>Riesgo</v>
      </c>
      <c r="AQ1930">
        <v>210</v>
      </c>
      <c r="AR1930" t="str">
        <f t="shared" si="1010"/>
        <v>Muy alto</v>
      </c>
      <c r="AS1930">
        <v>45</v>
      </c>
      <c r="AT1930" t="str">
        <f t="shared" si="1011"/>
        <v>Bajo</v>
      </c>
      <c r="AU1930">
        <v>445</v>
      </c>
      <c r="AV1930" t="str">
        <f t="shared" si="1012"/>
        <v>Alto</v>
      </c>
      <c r="AW1930">
        <v>126</v>
      </c>
      <c r="AX1930" t="str">
        <f t="shared" si="1013"/>
        <v>Bajo</v>
      </c>
      <c r="AY1930">
        <v>6.3</v>
      </c>
      <c r="AZ1930" t="str">
        <f t="shared" si="1014"/>
        <v>Alto</v>
      </c>
      <c r="BA1930">
        <v>10.3</v>
      </c>
      <c r="BB1930" t="str">
        <f t="shared" si="992"/>
        <v>Baja</v>
      </c>
      <c r="BC1930">
        <v>8.4</v>
      </c>
      <c r="BD1930" t="str">
        <f t="shared" si="1015"/>
        <v>Bajo</v>
      </c>
      <c r="BE1930">
        <v>7.1</v>
      </c>
      <c r="BF1930" t="str">
        <f t="shared" si="1016"/>
        <v>Alto</v>
      </c>
      <c r="BG1930">
        <v>1</v>
      </c>
      <c r="BH1930" t="str">
        <f t="shared" si="1017"/>
        <v>Toma ECA</v>
      </c>
      <c r="BI1930">
        <v>0</v>
      </c>
      <c r="BJ1930" t="str">
        <f t="shared" si="1018"/>
        <v>No toma ARB</v>
      </c>
      <c r="BK1930">
        <v>0</v>
      </c>
      <c r="BL1930" t="str">
        <f t="shared" si="1019"/>
        <v>No toma diureticos</v>
      </c>
      <c r="BM1930">
        <v>1</v>
      </c>
      <c r="BN1930" t="str">
        <f t="shared" si="1020"/>
        <v>Toma estatinas</v>
      </c>
      <c r="BO1930">
        <v>1</v>
      </c>
      <c r="BP1930" t="str">
        <f t="shared" si="1021"/>
        <v>Enfermedad renal</v>
      </c>
      <c r="BQ1930">
        <v>1</v>
      </c>
      <c r="BR1930" t="str">
        <f t="shared" si="1022"/>
        <v>Enfermedad cardiovascular</v>
      </c>
    </row>
    <row r="1931" spans="1:70" x14ac:dyDescent="0.25">
      <c r="A1931" t="s">
        <v>1931</v>
      </c>
      <c r="B1931">
        <v>64</v>
      </c>
      <c r="C1931" t="str">
        <f t="shared" si="993"/>
        <v>Adulto Mayor</v>
      </c>
      <c r="D1931" t="s">
        <v>6</v>
      </c>
      <c r="E1931">
        <v>23.8</v>
      </c>
      <c r="F1931" t="str">
        <f t="shared" si="994"/>
        <v>Peso Normal</v>
      </c>
      <c r="G1931">
        <v>1</v>
      </c>
      <c r="H1931" t="str">
        <f t="shared" si="995"/>
        <v>Tiene herencia</v>
      </c>
      <c r="I1931">
        <v>127</v>
      </c>
      <c r="J1931">
        <v>76</v>
      </c>
      <c r="K1931">
        <v>89</v>
      </c>
      <c r="L1931" t="str">
        <f t="shared" si="996"/>
        <v>Normal</v>
      </c>
      <c r="M1931">
        <v>53</v>
      </c>
      <c r="N1931" t="str">
        <f t="shared" si="997"/>
        <v>Normal</v>
      </c>
      <c r="O1931">
        <v>1</v>
      </c>
      <c r="P1931" t="str">
        <f t="shared" si="998"/>
        <v>Sin limitaciones</v>
      </c>
      <c r="Q1931">
        <v>0</v>
      </c>
      <c r="R1931" t="str">
        <f t="shared" si="999"/>
        <v>No tiene cetoacidosis</v>
      </c>
      <c r="S1931">
        <v>0</v>
      </c>
      <c r="T1931" t="str">
        <f t="shared" si="1000"/>
        <v>No tiene Insuficiencia</v>
      </c>
      <c r="U1931">
        <v>1</v>
      </c>
      <c r="V1931" t="str">
        <f t="shared" si="1001"/>
        <v>Hipertenso</v>
      </c>
      <c r="W1931">
        <v>1</v>
      </c>
      <c r="X1931" t="str">
        <f t="shared" si="990"/>
        <v>Normal</v>
      </c>
      <c r="Y1931">
        <v>18</v>
      </c>
      <c r="Z1931" t="str">
        <f t="shared" si="991"/>
        <v>Normal</v>
      </c>
      <c r="AA1931">
        <v>82</v>
      </c>
      <c r="AB1931" t="str">
        <f t="shared" si="1002"/>
        <v>Funcion disminuida</v>
      </c>
      <c r="AC1931">
        <v>15</v>
      </c>
      <c r="AD1931" t="str">
        <f t="shared" si="1003"/>
        <v>Normal</v>
      </c>
      <c r="AE1931">
        <v>12</v>
      </c>
      <c r="AF1931" t="str">
        <f t="shared" si="1004"/>
        <v>Normal</v>
      </c>
      <c r="AG1931">
        <v>1771</v>
      </c>
      <c r="AH1931" t="str">
        <f t="shared" si="1005"/>
        <v>Poliuria</v>
      </c>
      <c r="AI1931">
        <v>0</v>
      </c>
      <c r="AJ1931" t="str">
        <f t="shared" si="1006"/>
        <v>No Diabetico</v>
      </c>
      <c r="AK1931">
        <v>103</v>
      </c>
      <c r="AL1931" t="str">
        <f t="shared" si="1007"/>
        <v>Prediabetes</v>
      </c>
      <c r="AM1931">
        <v>4.9000000000000004</v>
      </c>
      <c r="AN1931" t="str">
        <f t="shared" si="1008"/>
        <v>Normal</v>
      </c>
      <c r="AO1931">
        <v>194</v>
      </c>
      <c r="AP1931" t="str">
        <f t="shared" si="1009"/>
        <v>Normal</v>
      </c>
      <c r="AQ1931">
        <v>96</v>
      </c>
      <c r="AR1931" t="str">
        <f t="shared" si="1010"/>
        <v>Normal</v>
      </c>
      <c r="AS1931">
        <v>65</v>
      </c>
      <c r="AT1931" t="str">
        <f t="shared" si="1011"/>
        <v>Normal</v>
      </c>
      <c r="AU1931">
        <v>92</v>
      </c>
      <c r="AV1931" t="str">
        <f t="shared" si="1012"/>
        <v>Normal</v>
      </c>
      <c r="AW1931">
        <v>135</v>
      </c>
      <c r="AX1931" t="str">
        <f t="shared" si="1013"/>
        <v>Normal</v>
      </c>
      <c r="AY1931">
        <v>4.8</v>
      </c>
      <c r="AZ1931" t="str">
        <f t="shared" si="1014"/>
        <v>Normal</v>
      </c>
      <c r="BA1931">
        <v>14.5</v>
      </c>
      <c r="BB1931" t="str">
        <f t="shared" si="992"/>
        <v>Normal</v>
      </c>
      <c r="BC1931">
        <v>8.6</v>
      </c>
      <c r="BD1931" t="str">
        <f t="shared" si="1015"/>
        <v>Normal</v>
      </c>
      <c r="BE1931">
        <v>4.0999999999999996</v>
      </c>
      <c r="BF1931" t="str">
        <f t="shared" si="1016"/>
        <v>Normal</v>
      </c>
      <c r="BG1931">
        <v>1</v>
      </c>
      <c r="BH1931" t="str">
        <f t="shared" si="1017"/>
        <v>Toma ECA</v>
      </c>
      <c r="BI1931">
        <v>0</v>
      </c>
      <c r="BJ1931" t="str">
        <f t="shared" si="1018"/>
        <v>No toma ARB</v>
      </c>
      <c r="BK1931">
        <v>1</v>
      </c>
      <c r="BL1931" t="str">
        <f t="shared" si="1019"/>
        <v>Toma diureticos</v>
      </c>
      <c r="BM1931">
        <v>1</v>
      </c>
      <c r="BN1931" t="str">
        <f t="shared" si="1020"/>
        <v>Toma estatinas</v>
      </c>
      <c r="BO1931">
        <v>0</v>
      </c>
      <c r="BP1931" t="str">
        <f t="shared" si="1021"/>
        <v>Sano</v>
      </c>
      <c r="BQ1931">
        <v>0</v>
      </c>
      <c r="BR1931" t="str">
        <f t="shared" si="1022"/>
        <v>Sano</v>
      </c>
    </row>
    <row r="1932" spans="1:70" x14ac:dyDescent="0.25">
      <c r="A1932" t="s">
        <v>1932</v>
      </c>
      <c r="B1932">
        <v>66</v>
      </c>
      <c r="C1932" t="str">
        <f t="shared" si="993"/>
        <v>Adulto Mayor</v>
      </c>
      <c r="D1932" t="s">
        <v>6</v>
      </c>
      <c r="E1932">
        <v>22.2</v>
      </c>
      <c r="F1932" t="str">
        <f t="shared" si="994"/>
        <v>Peso Normal</v>
      </c>
      <c r="G1932">
        <v>1</v>
      </c>
      <c r="H1932" t="str">
        <f t="shared" si="995"/>
        <v>Tiene herencia</v>
      </c>
      <c r="I1932">
        <v>104</v>
      </c>
      <c r="J1932">
        <v>79</v>
      </c>
      <c r="K1932">
        <v>65</v>
      </c>
      <c r="L1932" t="str">
        <f t="shared" si="996"/>
        <v>Normal</v>
      </c>
      <c r="M1932">
        <v>57</v>
      </c>
      <c r="N1932" t="str">
        <f t="shared" si="997"/>
        <v>Normal</v>
      </c>
      <c r="O1932">
        <v>1</v>
      </c>
      <c r="P1932" t="str">
        <f t="shared" si="998"/>
        <v>Sin limitaciones</v>
      </c>
      <c r="Q1932">
        <v>0</v>
      </c>
      <c r="R1932" t="str">
        <f t="shared" si="999"/>
        <v>No tiene cetoacidosis</v>
      </c>
      <c r="S1932">
        <v>0</v>
      </c>
      <c r="T1932" t="str">
        <f t="shared" si="1000"/>
        <v>No tiene Insuficiencia</v>
      </c>
      <c r="U1932">
        <v>0</v>
      </c>
      <c r="V1932" t="str">
        <f t="shared" si="1001"/>
        <v>Normotenso</v>
      </c>
      <c r="W1932">
        <v>0.9</v>
      </c>
      <c r="X1932" t="str">
        <f t="shared" si="990"/>
        <v>Normal</v>
      </c>
      <c r="Y1932">
        <v>29</v>
      </c>
      <c r="Z1932" t="str">
        <f t="shared" si="991"/>
        <v>Normal</v>
      </c>
      <c r="AA1932">
        <v>86</v>
      </c>
      <c r="AB1932" t="str">
        <f t="shared" si="1002"/>
        <v>Funcion disminuida</v>
      </c>
      <c r="AC1932">
        <v>16</v>
      </c>
      <c r="AD1932" t="str">
        <f t="shared" si="1003"/>
        <v>Normal</v>
      </c>
      <c r="AE1932">
        <v>12</v>
      </c>
      <c r="AF1932" t="str">
        <f t="shared" si="1004"/>
        <v>Normal</v>
      </c>
      <c r="AG1932">
        <v>1370</v>
      </c>
      <c r="AH1932" t="str">
        <f t="shared" si="1005"/>
        <v>Poliuria</v>
      </c>
      <c r="AI1932">
        <v>0</v>
      </c>
      <c r="AJ1932" t="str">
        <f t="shared" si="1006"/>
        <v>No Diabetico</v>
      </c>
      <c r="AK1932">
        <v>81</v>
      </c>
      <c r="AL1932" t="str">
        <f t="shared" si="1007"/>
        <v>Normal</v>
      </c>
      <c r="AM1932">
        <v>5.5</v>
      </c>
      <c r="AN1932" t="str">
        <f t="shared" si="1008"/>
        <v>Normal</v>
      </c>
      <c r="AO1932">
        <v>159</v>
      </c>
      <c r="AP1932" t="str">
        <f t="shared" si="1009"/>
        <v>Normal</v>
      </c>
      <c r="AQ1932">
        <v>124</v>
      </c>
      <c r="AR1932" t="str">
        <f t="shared" si="1010"/>
        <v>Casi normal</v>
      </c>
      <c r="AS1932">
        <v>44</v>
      </c>
      <c r="AT1932" t="str">
        <f t="shared" si="1011"/>
        <v>Bajo</v>
      </c>
      <c r="AU1932">
        <v>102</v>
      </c>
      <c r="AV1932" t="str">
        <f t="shared" si="1012"/>
        <v>Normal</v>
      </c>
      <c r="AW1932">
        <v>143</v>
      </c>
      <c r="AX1932" t="str">
        <f t="shared" si="1013"/>
        <v>Normal</v>
      </c>
      <c r="AY1932">
        <v>4.9000000000000004</v>
      </c>
      <c r="AZ1932" t="str">
        <f t="shared" si="1014"/>
        <v>Normal</v>
      </c>
      <c r="BA1932">
        <v>12.1</v>
      </c>
      <c r="BB1932" t="str">
        <f t="shared" si="992"/>
        <v>Normal</v>
      </c>
      <c r="BC1932">
        <v>8.6</v>
      </c>
      <c r="BD1932" t="str">
        <f t="shared" si="1015"/>
        <v>Normal</v>
      </c>
      <c r="BE1932">
        <v>3.9</v>
      </c>
      <c r="BF1932" t="str">
        <f t="shared" si="1016"/>
        <v>Normal</v>
      </c>
      <c r="BG1932">
        <v>0</v>
      </c>
      <c r="BH1932" t="str">
        <f t="shared" si="1017"/>
        <v>No Toma ECA</v>
      </c>
      <c r="BI1932">
        <v>1</v>
      </c>
      <c r="BJ1932" t="str">
        <f t="shared" si="1018"/>
        <v>Toma ARB</v>
      </c>
      <c r="BK1932">
        <v>1</v>
      </c>
      <c r="BL1932" t="str">
        <f t="shared" si="1019"/>
        <v>Toma diureticos</v>
      </c>
      <c r="BM1932">
        <v>1</v>
      </c>
      <c r="BN1932" t="str">
        <f t="shared" si="1020"/>
        <v>Toma estatinas</v>
      </c>
      <c r="BO1932">
        <v>0</v>
      </c>
      <c r="BP1932" t="str">
        <f t="shared" si="1021"/>
        <v>Sano</v>
      </c>
      <c r="BQ1932">
        <v>1</v>
      </c>
      <c r="BR1932" t="str">
        <f t="shared" si="1022"/>
        <v>Enfermedad cardiovascular</v>
      </c>
    </row>
    <row r="1933" spans="1:70" x14ac:dyDescent="0.25">
      <c r="A1933" t="s">
        <v>1933</v>
      </c>
      <c r="B1933">
        <v>66</v>
      </c>
      <c r="C1933" t="str">
        <f t="shared" si="993"/>
        <v>Adulto Mayor</v>
      </c>
      <c r="D1933" t="s">
        <v>1</v>
      </c>
      <c r="E1933">
        <v>34.200000000000003</v>
      </c>
      <c r="F1933" t="str">
        <f t="shared" si="994"/>
        <v>Obesidad I</v>
      </c>
      <c r="G1933">
        <v>1</v>
      </c>
      <c r="H1933" t="str">
        <f t="shared" si="995"/>
        <v>Tiene herencia</v>
      </c>
      <c r="I1933">
        <v>177</v>
      </c>
      <c r="J1933">
        <v>107</v>
      </c>
      <c r="K1933">
        <v>101</v>
      </c>
      <c r="L1933" t="str">
        <f t="shared" si="996"/>
        <v>Taquicardia</v>
      </c>
      <c r="M1933">
        <v>44</v>
      </c>
      <c r="N1933" t="str">
        <f t="shared" si="997"/>
        <v>Intermedia</v>
      </c>
      <c r="O1933">
        <v>4</v>
      </c>
      <c r="P1933" t="str">
        <f t="shared" si="998"/>
        <v>Incapacidad</v>
      </c>
      <c r="Q1933">
        <v>0</v>
      </c>
      <c r="R1933" t="str">
        <f t="shared" si="999"/>
        <v>No tiene cetoacidosis</v>
      </c>
      <c r="S1933">
        <v>0</v>
      </c>
      <c r="T1933" t="str">
        <f t="shared" si="1000"/>
        <v>No tiene Insuficiencia</v>
      </c>
      <c r="U1933">
        <v>1</v>
      </c>
      <c r="V1933" t="str">
        <f t="shared" si="1001"/>
        <v>Hipertenso</v>
      </c>
      <c r="W1933">
        <v>2.5</v>
      </c>
      <c r="X1933" t="str">
        <f t="shared" si="990"/>
        <v>Alto</v>
      </c>
      <c r="Y1933">
        <v>55</v>
      </c>
      <c r="Z1933" t="str">
        <f t="shared" si="991"/>
        <v>Normal</v>
      </c>
      <c r="AA1933">
        <v>17</v>
      </c>
      <c r="AB1933" t="str">
        <f t="shared" si="1002"/>
        <v>Dismucion grave</v>
      </c>
      <c r="AC1933">
        <v>1145</v>
      </c>
      <c r="AD1933" t="str">
        <f t="shared" si="1003"/>
        <v>Proteinuria</v>
      </c>
      <c r="AE1933">
        <v>801</v>
      </c>
      <c r="AF1933" t="str">
        <f t="shared" si="1004"/>
        <v>Macroalbuminuria</v>
      </c>
      <c r="AG1933">
        <v>683</v>
      </c>
      <c r="AH1933" t="str">
        <f t="shared" si="1005"/>
        <v>Poliuria</v>
      </c>
      <c r="AI1933">
        <v>1</v>
      </c>
      <c r="AJ1933" t="str">
        <f t="shared" si="1006"/>
        <v>Diabetico</v>
      </c>
      <c r="AK1933">
        <v>184</v>
      </c>
      <c r="AL1933" t="str">
        <f t="shared" si="1007"/>
        <v>Diabetes</v>
      </c>
      <c r="AM1933">
        <v>7.6</v>
      </c>
      <c r="AN1933" t="str">
        <f t="shared" si="1008"/>
        <v>Diabetes</v>
      </c>
      <c r="AO1933">
        <v>274</v>
      </c>
      <c r="AP1933" t="str">
        <f t="shared" si="1009"/>
        <v>Riesgo</v>
      </c>
      <c r="AQ1933">
        <v>139</v>
      </c>
      <c r="AR1933" t="str">
        <f t="shared" si="1010"/>
        <v>Limite alto</v>
      </c>
      <c r="AS1933">
        <v>36</v>
      </c>
      <c r="AT1933" t="str">
        <f t="shared" si="1011"/>
        <v>Bajo</v>
      </c>
      <c r="AU1933">
        <v>413</v>
      </c>
      <c r="AV1933" t="str">
        <f t="shared" si="1012"/>
        <v>Alto</v>
      </c>
      <c r="AW1933">
        <v>133</v>
      </c>
      <c r="AX1933" t="str">
        <f t="shared" si="1013"/>
        <v>Bajo</v>
      </c>
      <c r="AY1933">
        <v>5.4</v>
      </c>
      <c r="AZ1933" t="str">
        <f t="shared" si="1014"/>
        <v>Alto</v>
      </c>
      <c r="BA1933">
        <v>8.9</v>
      </c>
      <c r="BB1933" t="str">
        <f t="shared" si="992"/>
        <v>Baja</v>
      </c>
      <c r="BC1933">
        <v>9</v>
      </c>
      <c r="BD1933" t="str">
        <f t="shared" si="1015"/>
        <v>Normal</v>
      </c>
      <c r="BE1933">
        <v>7.3</v>
      </c>
      <c r="BF1933" t="str">
        <f t="shared" si="1016"/>
        <v>Alto</v>
      </c>
      <c r="BG1933">
        <v>1</v>
      </c>
      <c r="BH1933" t="str">
        <f t="shared" si="1017"/>
        <v>Toma ECA</v>
      </c>
      <c r="BI1933">
        <v>1</v>
      </c>
      <c r="BJ1933" t="str">
        <f t="shared" si="1018"/>
        <v>Toma ARB</v>
      </c>
      <c r="BK1933">
        <v>1</v>
      </c>
      <c r="BL1933" t="str">
        <f t="shared" si="1019"/>
        <v>Toma diureticos</v>
      </c>
      <c r="BM1933">
        <v>0</v>
      </c>
      <c r="BN1933" t="str">
        <f t="shared" si="1020"/>
        <v>No toma estatinas</v>
      </c>
      <c r="BO1933">
        <v>1</v>
      </c>
      <c r="BP1933" t="str">
        <f t="shared" si="1021"/>
        <v>Enfermedad renal</v>
      </c>
      <c r="BQ1933">
        <v>0</v>
      </c>
      <c r="BR1933" t="str">
        <f t="shared" si="1022"/>
        <v>Sano</v>
      </c>
    </row>
    <row r="1934" spans="1:70" x14ac:dyDescent="0.25">
      <c r="A1934" t="s">
        <v>1934</v>
      </c>
      <c r="B1934">
        <v>48</v>
      </c>
      <c r="C1934" t="str">
        <f t="shared" si="993"/>
        <v>Adulto</v>
      </c>
      <c r="D1934" t="s">
        <v>1</v>
      </c>
      <c r="E1934">
        <v>27.9</v>
      </c>
      <c r="F1934" t="str">
        <f t="shared" si="994"/>
        <v>Sobrepeso</v>
      </c>
      <c r="G1934">
        <v>0</v>
      </c>
      <c r="H1934" t="str">
        <f t="shared" si="995"/>
        <v>No tiene herencia</v>
      </c>
      <c r="I1934">
        <v>135</v>
      </c>
      <c r="J1934">
        <v>67</v>
      </c>
      <c r="K1934">
        <v>82</v>
      </c>
      <c r="L1934" t="str">
        <f t="shared" si="996"/>
        <v>Normal</v>
      </c>
      <c r="M1934">
        <v>53</v>
      </c>
      <c r="N1934" t="str">
        <f t="shared" si="997"/>
        <v>Normal</v>
      </c>
      <c r="O1934">
        <v>2</v>
      </c>
      <c r="P1934" t="str">
        <f t="shared" si="998"/>
        <v>Ligera limitaciones</v>
      </c>
      <c r="Q1934">
        <v>0</v>
      </c>
      <c r="R1934" t="str">
        <f t="shared" si="999"/>
        <v>No tiene cetoacidosis</v>
      </c>
      <c r="S1934">
        <v>0</v>
      </c>
      <c r="T1934" t="str">
        <f t="shared" si="1000"/>
        <v>No tiene Insuficiencia</v>
      </c>
      <c r="U1934">
        <v>1</v>
      </c>
      <c r="V1934" t="str">
        <f t="shared" si="1001"/>
        <v>Hipertenso</v>
      </c>
      <c r="W1934">
        <v>1</v>
      </c>
      <c r="X1934" t="str">
        <f t="shared" si="990"/>
        <v>Normal</v>
      </c>
      <c r="Y1934">
        <v>23</v>
      </c>
      <c r="Z1934" t="str">
        <f t="shared" si="991"/>
        <v>Normal</v>
      </c>
      <c r="AA1934">
        <v>96</v>
      </c>
      <c r="AB1934" t="str">
        <f t="shared" si="1002"/>
        <v>Normal</v>
      </c>
      <c r="AC1934">
        <v>11</v>
      </c>
      <c r="AD1934" t="str">
        <f t="shared" si="1003"/>
        <v>Normal</v>
      </c>
      <c r="AE1934">
        <v>7</v>
      </c>
      <c r="AF1934" t="str">
        <f t="shared" si="1004"/>
        <v>Normal</v>
      </c>
      <c r="AG1934">
        <v>1972</v>
      </c>
      <c r="AH1934" t="str">
        <f t="shared" si="1005"/>
        <v>Poliuria</v>
      </c>
      <c r="AI1934">
        <v>0</v>
      </c>
      <c r="AJ1934" t="str">
        <f t="shared" si="1006"/>
        <v>No Diabetico</v>
      </c>
      <c r="AK1934">
        <v>89</v>
      </c>
      <c r="AL1934" t="str">
        <f t="shared" si="1007"/>
        <v>Normal</v>
      </c>
      <c r="AM1934">
        <v>5</v>
      </c>
      <c r="AN1934" t="str">
        <f t="shared" si="1008"/>
        <v>Normal</v>
      </c>
      <c r="AO1934">
        <v>155</v>
      </c>
      <c r="AP1934" t="str">
        <f t="shared" si="1009"/>
        <v>Normal</v>
      </c>
      <c r="AQ1934">
        <v>83</v>
      </c>
      <c r="AR1934" t="str">
        <f t="shared" si="1010"/>
        <v>Normal</v>
      </c>
      <c r="AS1934">
        <v>47</v>
      </c>
      <c r="AT1934" t="str">
        <f t="shared" si="1011"/>
        <v>Bajo</v>
      </c>
      <c r="AU1934">
        <v>127</v>
      </c>
      <c r="AV1934" t="str">
        <f t="shared" si="1012"/>
        <v>Normal</v>
      </c>
      <c r="AW1934">
        <v>141</v>
      </c>
      <c r="AX1934" t="str">
        <f t="shared" si="1013"/>
        <v>Normal</v>
      </c>
      <c r="AY1934">
        <v>4.4000000000000004</v>
      </c>
      <c r="AZ1934" t="str">
        <f t="shared" si="1014"/>
        <v>Normal</v>
      </c>
      <c r="BA1934">
        <v>12.5</v>
      </c>
      <c r="BB1934" t="str">
        <f t="shared" si="992"/>
        <v>Baja</v>
      </c>
      <c r="BC1934">
        <v>10</v>
      </c>
      <c r="BD1934" t="str">
        <f t="shared" si="1015"/>
        <v>Normal</v>
      </c>
      <c r="BE1934">
        <v>4.3</v>
      </c>
      <c r="BF1934" t="str">
        <f t="shared" si="1016"/>
        <v>Normal</v>
      </c>
      <c r="BG1934">
        <v>0</v>
      </c>
      <c r="BH1934" t="str">
        <f t="shared" si="1017"/>
        <v>No Toma ECA</v>
      </c>
      <c r="BI1934">
        <v>0</v>
      </c>
      <c r="BJ1934" t="str">
        <f t="shared" si="1018"/>
        <v>No toma ARB</v>
      </c>
      <c r="BK1934">
        <v>1</v>
      </c>
      <c r="BL1934" t="str">
        <f t="shared" si="1019"/>
        <v>Toma diureticos</v>
      </c>
      <c r="BM1934">
        <v>1</v>
      </c>
      <c r="BN1934" t="str">
        <f t="shared" si="1020"/>
        <v>Toma estatinas</v>
      </c>
      <c r="BO1934">
        <v>0</v>
      </c>
      <c r="BP1934" t="str">
        <f t="shared" si="1021"/>
        <v>Sano</v>
      </c>
      <c r="BQ1934">
        <v>1</v>
      </c>
      <c r="BR1934" t="str">
        <f t="shared" si="1022"/>
        <v>Enfermedad cardiovascular</v>
      </c>
    </row>
    <row r="1935" spans="1:70" x14ac:dyDescent="0.25">
      <c r="A1935" t="s">
        <v>1935</v>
      </c>
      <c r="B1935">
        <v>72</v>
      </c>
      <c r="C1935" t="str">
        <f t="shared" si="993"/>
        <v>Adulto Mayor</v>
      </c>
      <c r="D1935" t="s">
        <v>6</v>
      </c>
      <c r="E1935">
        <v>39.9</v>
      </c>
      <c r="F1935" t="str">
        <f t="shared" si="994"/>
        <v>Obesidad II</v>
      </c>
      <c r="G1935">
        <v>0</v>
      </c>
      <c r="H1935" t="str">
        <f t="shared" si="995"/>
        <v>No tiene herencia</v>
      </c>
      <c r="I1935">
        <v>159</v>
      </c>
      <c r="J1935">
        <v>104</v>
      </c>
      <c r="K1935">
        <v>84</v>
      </c>
      <c r="L1935" t="str">
        <f t="shared" si="996"/>
        <v>Normal</v>
      </c>
      <c r="M1935">
        <v>28</v>
      </c>
      <c r="N1935" t="str">
        <f t="shared" si="997"/>
        <v>Reducida</v>
      </c>
      <c r="O1935">
        <v>2</v>
      </c>
      <c r="P1935" t="str">
        <f t="shared" si="998"/>
        <v>Ligera limitaciones</v>
      </c>
      <c r="Q1935">
        <v>0</v>
      </c>
      <c r="R1935" t="str">
        <f t="shared" si="999"/>
        <v>No tiene cetoacidosis</v>
      </c>
      <c r="S1935">
        <v>1</v>
      </c>
      <c r="T1935" t="str">
        <f t="shared" si="1000"/>
        <v>Tiene Insuficiencia</v>
      </c>
      <c r="U1935">
        <v>1</v>
      </c>
      <c r="V1935" t="str">
        <f t="shared" si="1001"/>
        <v>Hipertenso</v>
      </c>
      <c r="W1935">
        <v>2.4</v>
      </c>
      <c r="X1935" t="str">
        <f t="shared" si="990"/>
        <v>Alto</v>
      </c>
      <c r="Y1935">
        <v>115</v>
      </c>
      <c r="Z1935" t="str">
        <f t="shared" si="991"/>
        <v>Riesgo</v>
      </c>
      <c r="AA1935">
        <v>20</v>
      </c>
      <c r="AB1935" t="str">
        <f t="shared" si="1002"/>
        <v>Dismucion grave</v>
      </c>
      <c r="AC1935">
        <v>1377</v>
      </c>
      <c r="AD1935" t="str">
        <f t="shared" si="1003"/>
        <v>Proteinuria</v>
      </c>
      <c r="AE1935">
        <v>1239</v>
      </c>
      <c r="AF1935" t="str">
        <f t="shared" si="1004"/>
        <v>Macroalbuminuria</v>
      </c>
      <c r="AG1935">
        <v>789</v>
      </c>
      <c r="AH1935" t="str">
        <f t="shared" si="1005"/>
        <v>Poliuria</v>
      </c>
      <c r="AI1935">
        <v>1</v>
      </c>
      <c r="AJ1935" t="str">
        <f t="shared" si="1006"/>
        <v>Diabetico</v>
      </c>
      <c r="AK1935">
        <v>156</v>
      </c>
      <c r="AL1935" t="str">
        <f t="shared" si="1007"/>
        <v>Diabetes</v>
      </c>
      <c r="AM1935">
        <v>9.9</v>
      </c>
      <c r="AN1935" t="str">
        <f t="shared" si="1008"/>
        <v>Diabetes</v>
      </c>
      <c r="AO1935">
        <v>223</v>
      </c>
      <c r="AP1935" t="str">
        <f t="shared" si="1009"/>
        <v>Alto</v>
      </c>
      <c r="AQ1935">
        <v>184</v>
      </c>
      <c r="AR1935" t="str">
        <f t="shared" si="1010"/>
        <v>Alto</v>
      </c>
      <c r="AS1935">
        <v>35</v>
      </c>
      <c r="AT1935" t="str">
        <f t="shared" si="1011"/>
        <v>Bajo</v>
      </c>
      <c r="AU1935">
        <v>402</v>
      </c>
      <c r="AV1935" t="str">
        <f t="shared" si="1012"/>
        <v>Alto</v>
      </c>
      <c r="AW1935">
        <v>136</v>
      </c>
      <c r="AX1935" t="str">
        <f t="shared" si="1013"/>
        <v>Normal</v>
      </c>
      <c r="AY1935">
        <v>6.4</v>
      </c>
      <c r="AZ1935" t="str">
        <f t="shared" si="1014"/>
        <v>Alto</v>
      </c>
      <c r="BA1935">
        <v>9.1999999999999993</v>
      </c>
      <c r="BB1935" t="str">
        <f t="shared" si="992"/>
        <v>Baja</v>
      </c>
      <c r="BC1935">
        <v>8.6</v>
      </c>
      <c r="BD1935" t="str">
        <f t="shared" si="1015"/>
        <v>Normal</v>
      </c>
      <c r="BE1935">
        <v>6.4</v>
      </c>
      <c r="BF1935" t="str">
        <f t="shared" si="1016"/>
        <v>Alto</v>
      </c>
      <c r="BG1935">
        <v>0</v>
      </c>
      <c r="BH1935" t="str">
        <f t="shared" si="1017"/>
        <v>No Toma ECA</v>
      </c>
      <c r="BI1935">
        <v>0</v>
      </c>
      <c r="BJ1935" t="str">
        <f t="shared" si="1018"/>
        <v>No toma ARB</v>
      </c>
      <c r="BK1935">
        <v>0</v>
      </c>
      <c r="BL1935" t="str">
        <f t="shared" si="1019"/>
        <v>No toma diureticos</v>
      </c>
      <c r="BM1935">
        <v>1</v>
      </c>
      <c r="BN1935" t="str">
        <f t="shared" si="1020"/>
        <v>Toma estatinas</v>
      </c>
      <c r="BO1935">
        <v>1</v>
      </c>
      <c r="BP1935" t="str">
        <f t="shared" si="1021"/>
        <v>Enfermedad renal</v>
      </c>
      <c r="BQ1935">
        <v>0</v>
      </c>
      <c r="BR1935" t="str">
        <f t="shared" si="1022"/>
        <v>Sano</v>
      </c>
    </row>
    <row r="1936" spans="1:70" x14ac:dyDescent="0.25">
      <c r="A1936" t="s">
        <v>1936</v>
      </c>
      <c r="B1936">
        <v>55</v>
      </c>
      <c r="C1936" t="str">
        <f t="shared" si="993"/>
        <v>Adulto</v>
      </c>
      <c r="D1936" t="s">
        <v>1</v>
      </c>
      <c r="E1936">
        <v>31.7</v>
      </c>
      <c r="F1936" t="str">
        <f t="shared" si="994"/>
        <v>Obesidad I</v>
      </c>
      <c r="G1936">
        <v>0</v>
      </c>
      <c r="H1936" t="str">
        <f t="shared" si="995"/>
        <v>No tiene herencia</v>
      </c>
      <c r="I1936">
        <v>169</v>
      </c>
      <c r="J1936">
        <v>101</v>
      </c>
      <c r="K1936">
        <v>104</v>
      </c>
      <c r="L1936" t="str">
        <f t="shared" si="996"/>
        <v>Taquicardia</v>
      </c>
      <c r="M1936">
        <v>34</v>
      </c>
      <c r="N1936" t="str">
        <f t="shared" si="997"/>
        <v>Reducida</v>
      </c>
      <c r="O1936">
        <v>4</v>
      </c>
      <c r="P1936" t="str">
        <f t="shared" si="998"/>
        <v>Incapacidad</v>
      </c>
      <c r="Q1936">
        <v>0</v>
      </c>
      <c r="R1936" t="str">
        <f t="shared" si="999"/>
        <v>No tiene cetoacidosis</v>
      </c>
      <c r="S1936">
        <v>1</v>
      </c>
      <c r="T1936" t="str">
        <f t="shared" si="1000"/>
        <v>Tiene Insuficiencia</v>
      </c>
      <c r="U1936">
        <v>1</v>
      </c>
      <c r="V1936" t="str">
        <f t="shared" si="1001"/>
        <v>Hipertenso</v>
      </c>
      <c r="W1936">
        <v>3.6</v>
      </c>
      <c r="X1936" t="str">
        <f t="shared" si="990"/>
        <v>Alto</v>
      </c>
      <c r="Y1936">
        <v>100</v>
      </c>
      <c r="Z1936" t="str">
        <f t="shared" si="991"/>
        <v>Riesgo</v>
      </c>
      <c r="AA1936">
        <v>17</v>
      </c>
      <c r="AB1936" t="str">
        <f t="shared" si="1002"/>
        <v>Dismucion grave</v>
      </c>
      <c r="AC1936">
        <v>685</v>
      </c>
      <c r="AD1936" t="str">
        <f t="shared" si="1003"/>
        <v>Proteinuria</v>
      </c>
      <c r="AE1936">
        <v>616</v>
      </c>
      <c r="AF1936" t="str">
        <f t="shared" si="1004"/>
        <v>Macroalbuminuria</v>
      </c>
      <c r="AG1936">
        <v>875</v>
      </c>
      <c r="AH1936" t="str">
        <f t="shared" si="1005"/>
        <v>Poliuria</v>
      </c>
      <c r="AI1936">
        <v>0</v>
      </c>
      <c r="AJ1936" t="str">
        <f t="shared" si="1006"/>
        <v>No Diabetico</v>
      </c>
      <c r="AK1936">
        <v>123</v>
      </c>
      <c r="AL1936" t="str">
        <f t="shared" si="1007"/>
        <v>Prediabetes</v>
      </c>
      <c r="AM1936">
        <v>8.1</v>
      </c>
      <c r="AN1936" t="str">
        <f t="shared" si="1008"/>
        <v>Diabetes</v>
      </c>
      <c r="AO1936">
        <v>303</v>
      </c>
      <c r="AP1936" t="str">
        <f t="shared" si="1009"/>
        <v>Riesgo</v>
      </c>
      <c r="AQ1936">
        <v>197</v>
      </c>
      <c r="AR1936" t="str">
        <f t="shared" si="1010"/>
        <v>Muy alto</v>
      </c>
      <c r="AS1936">
        <v>35</v>
      </c>
      <c r="AT1936" t="str">
        <f t="shared" si="1011"/>
        <v>Bajo</v>
      </c>
      <c r="AU1936">
        <v>188</v>
      </c>
      <c r="AV1936" t="str">
        <f t="shared" si="1012"/>
        <v>Alto</v>
      </c>
      <c r="AW1936">
        <v>133</v>
      </c>
      <c r="AX1936" t="str">
        <f t="shared" si="1013"/>
        <v>Bajo</v>
      </c>
      <c r="AY1936">
        <v>5.2</v>
      </c>
      <c r="AZ1936" t="str">
        <f t="shared" si="1014"/>
        <v>Alto</v>
      </c>
      <c r="BA1936">
        <v>9.5</v>
      </c>
      <c r="BB1936" t="str">
        <f t="shared" si="992"/>
        <v>Baja</v>
      </c>
      <c r="BC1936">
        <v>8.8000000000000007</v>
      </c>
      <c r="BD1936" t="str">
        <f t="shared" si="1015"/>
        <v>Normal</v>
      </c>
      <c r="BE1936">
        <v>5</v>
      </c>
      <c r="BF1936" t="str">
        <f t="shared" si="1016"/>
        <v>Alto</v>
      </c>
      <c r="BG1936">
        <v>0</v>
      </c>
      <c r="BH1936" t="str">
        <f t="shared" si="1017"/>
        <v>No Toma ECA</v>
      </c>
      <c r="BI1936">
        <v>0</v>
      </c>
      <c r="BJ1936" t="str">
        <f t="shared" si="1018"/>
        <v>No toma ARB</v>
      </c>
      <c r="BK1936">
        <v>1</v>
      </c>
      <c r="BL1936" t="str">
        <f t="shared" si="1019"/>
        <v>Toma diureticos</v>
      </c>
      <c r="BM1936">
        <v>1</v>
      </c>
      <c r="BN1936" t="str">
        <f t="shared" si="1020"/>
        <v>Toma estatinas</v>
      </c>
      <c r="BO1936">
        <v>1</v>
      </c>
      <c r="BP1936" t="str">
        <f t="shared" si="1021"/>
        <v>Enfermedad renal</v>
      </c>
      <c r="BQ1936">
        <v>1</v>
      </c>
      <c r="BR1936" t="str">
        <f t="shared" si="1022"/>
        <v>Enfermedad cardiovascular</v>
      </c>
    </row>
    <row r="1937" spans="1:70" x14ac:dyDescent="0.25">
      <c r="A1937" t="s">
        <v>1937</v>
      </c>
      <c r="B1937">
        <v>71</v>
      </c>
      <c r="C1937" t="str">
        <f t="shared" si="993"/>
        <v>Adulto Mayor</v>
      </c>
      <c r="D1937" t="s">
        <v>1</v>
      </c>
      <c r="E1937">
        <v>27.5</v>
      </c>
      <c r="F1937" t="str">
        <f t="shared" si="994"/>
        <v>Sobrepeso</v>
      </c>
      <c r="G1937">
        <v>0</v>
      </c>
      <c r="H1937" t="str">
        <f t="shared" si="995"/>
        <v>No tiene herencia</v>
      </c>
      <c r="I1937">
        <v>158</v>
      </c>
      <c r="J1937">
        <v>107</v>
      </c>
      <c r="K1937">
        <v>86</v>
      </c>
      <c r="L1937" t="str">
        <f t="shared" si="996"/>
        <v>Normal</v>
      </c>
      <c r="M1937">
        <v>32</v>
      </c>
      <c r="N1937" t="str">
        <f t="shared" si="997"/>
        <v>Reducida</v>
      </c>
      <c r="O1937">
        <v>3</v>
      </c>
      <c r="P1937" t="str">
        <f t="shared" si="998"/>
        <v>Limitacion marcada</v>
      </c>
      <c r="Q1937">
        <v>0</v>
      </c>
      <c r="R1937" t="str">
        <f t="shared" si="999"/>
        <v>No tiene cetoacidosis</v>
      </c>
      <c r="S1937">
        <v>0</v>
      </c>
      <c r="T1937" t="str">
        <f t="shared" si="1000"/>
        <v>No tiene Insuficiencia</v>
      </c>
      <c r="U1937">
        <v>1</v>
      </c>
      <c r="V1937" t="str">
        <f t="shared" si="1001"/>
        <v>Hipertenso</v>
      </c>
      <c r="W1937">
        <v>2.8</v>
      </c>
      <c r="X1937" t="str">
        <f t="shared" si="990"/>
        <v>Alto</v>
      </c>
      <c r="Y1937">
        <v>51</v>
      </c>
      <c r="Z1937" t="str">
        <f t="shared" si="991"/>
        <v>Normal</v>
      </c>
      <c r="AA1937">
        <v>11</v>
      </c>
      <c r="AB1937" t="str">
        <f t="shared" si="1002"/>
        <v>Fallo renal</v>
      </c>
      <c r="AC1937">
        <v>2212</v>
      </c>
      <c r="AD1937" t="str">
        <f t="shared" si="1003"/>
        <v>Proteinuria</v>
      </c>
      <c r="AE1937">
        <v>1769</v>
      </c>
      <c r="AF1937" t="str">
        <f t="shared" si="1004"/>
        <v>Macroalbuminuria</v>
      </c>
      <c r="AG1937">
        <v>641</v>
      </c>
      <c r="AH1937" t="str">
        <f t="shared" si="1005"/>
        <v>Poliuria</v>
      </c>
      <c r="AI1937">
        <v>1</v>
      </c>
      <c r="AJ1937" t="str">
        <f t="shared" si="1006"/>
        <v>Diabetico</v>
      </c>
      <c r="AK1937">
        <v>165</v>
      </c>
      <c r="AL1937" t="str">
        <f t="shared" si="1007"/>
        <v>Diabetes</v>
      </c>
      <c r="AM1937">
        <v>6.9</v>
      </c>
      <c r="AN1937" t="str">
        <f t="shared" si="1008"/>
        <v>Diabetes</v>
      </c>
      <c r="AO1937">
        <v>208</v>
      </c>
      <c r="AP1937" t="str">
        <f t="shared" si="1009"/>
        <v>Alto</v>
      </c>
      <c r="AQ1937">
        <v>211</v>
      </c>
      <c r="AR1937" t="str">
        <f t="shared" si="1010"/>
        <v>Muy alto</v>
      </c>
      <c r="AS1937">
        <v>40</v>
      </c>
      <c r="AT1937" t="str">
        <f t="shared" si="1011"/>
        <v>Bajo</v>
      </c>
      <c r="AU1937">
        <v>316</v>
      </c>
      <c r="AV1937" t="str">
        <f t="shared" si="1012"/>
        <v>Alto</v>
      </c>
      <c r="AW1937">
        <v>127</v>
      </c>
      <c r="AX1937" t="str">
        <f t="shared" si="1013"/>
        <v>Bajo</v>
      </c>
      <c r="AY1937">
        <v>6.7</v>
      </c>
      <c r="AZ1937" t="str">
        <f t="shared" si="1014"/>
        <v>Alto</v>
      </c>
      <c r="BA1937">
        <v>7.7</v>
      </c>
      <c r="BB1937" t="str">
        <f t="shared" si="992"/>
        <v>Baja</v>
      </c>
      <c r="BC1937">
        <v>8.3000000000000007</v>
      </c>
      <c r="BD1937" t="str">
        <f t="shared" si="1015"/>
        <v>Bajo</v>
      </c>
      <c r="BE1937">
        <v>4.8</v>
      </c>
      <c r="BF1937" t="str">
        <f t="shared" si="1016"/>
        <v>Alto</v>
      </c>
      <c r="BG1937">
        <v>0</v>
      </c>
      <c r="BH1937" t="str">
        <f t="shared" si="1017"/>
        <v>No Toma ECA</v>
      </c>
      <c r="BI1937">
        <v>0</v>
      </c>
      <c r="BJ1937" t="str">
        <f t="shared" si="1018"/>
        <v>No toma ARB</v>
      </c>
      <c r="BK1937">
        <v>1</v>
      </c>
      <c r="BL1937" t="str">
        <f t="shared" si="1019"/>
        <v>Toma diureticos</v>
      </c>
      <c r="BM1937">
        <v>1</v>
      </c>
      <c r="BN1937" t="str">
        <f t="shared" si="1020"/>
        <v>Toma estatinas</v>
      </c>
      <c r="BO1937">
        <v>1</v>
      </c>
      <c r="BP1937" t="str">
        <f t="shared" si="1021"/>
        <v>Enfermedad renal</v>
      </c>
      <c r="BQ1937">
        <v>1</v>
      </c>
      <c r="BR1937" t="str">
        <f t="shared" si="1022"/>
        <v>Enfermedad cardiovascular</v>
      </c>
    </row>
    <row r="1938" spans="1:70" x14ac:dyDescent="0.25">
      <c r="A1938" t="s">
        <v>1938</v>
      </c>
      <c r="B1938">
        <v>55</v>
      </c>
      <c r="C1938" t="str">
        <f t="shared" si="993"/>
        <v>Adulto</v>
      </c>
      <c r="D1938" t="s">
        <v>1</v>
      </c>
      <c r="E1938">
        <v>22</v>
      </c>
      <c r="F1938" t="str">
        <f t="shared" si="994"/>
        <v>Peso Normal</v>
      </c>
      <c r="G1938">
        <v>0</v>
      </c>
      <c r="H1938" t="str">
        <f t="shared" si="995"/>
        <v>No tiene herencia</v>
      </c>
      <c r="I1938">
        <v>106</v>
      </c>
      <c r="J1938">
        <v>85</v>
      </c>
      <c r="K1938">
        <v>90</v>
      </c>
      <c r="L1938" t="str">
        <f t="shared" si="996"/>
        <v>Normal</v>
      </c>
      <c r="M1938">
        <v>61</v>
      </c>
      <c r="N1938" t="str">
        <f t="shared" si="997"/>
        <v>Normal</v>
      </c>
      <c r="O1938">
        <v>1</v>
      </c>
      <c r="P1938" t="str">
        <f t="shared" si="998"/>
        <v>Sin limitaciones</v>
      </c>
      <c r="Q1938">
        <v>0</v>
      </c>
      <c r="R1938" t="str">
        <f t="shared" si="999"/>
        <v>No tiene cetoacidosis</v>
      </c>
      <c r="S1938">
        <v>0</v>
      </c>
      <c r="T1938" t="str">
        <f t="shared" si="1000"/>
        <v>No tiene Insuficiencia</v>
      </c>
      <c r="U1938">
        <v>1</v>
      </c>
      <c r="V1938" t="str">
        <f t="shared" si="1001"/>
        <v>Hipertenso</v>
      </c>
      <c r="W1938">
        <v>1.2</v>
      </c>
      <c r="X1938" t="str">
        <f t="shared" si="990"/>
        <v>Normal</v>
      </c>
      <c r="Y1938">
        <v>32</v>
      </c>
      <c r="Z1938" t="str">
        <f t="shared" si="991"/>
        <v>Normal</v>
      </c>
      <c r="AA1938">
        <v>87</v>
      </c>
      <c r="AB1938" t="str">
        <f t="shared" si="1002"/>
        <v>Funcion disminuida</v>
      </c>
      <c r="AC1938">
        <v>18</v>
      </c>
      <c r="AD1938" t="str">
        <f t="shared" si="1003"/>
        <v>Normal</v>
      </c>
      <c r="AE1938">
        <v>12</v>
      </c>
      <c r="AF1938" t="str">
        <f t="shared" si="1004"/>
        <v>Normal</v>
      </c>
      <c r="AG1938">
        <v>1213</v>
      </c>
      <c r="AH1938" t="str">
        <f t="shared" si="1005"/>
        <v>Poliuria</v>
      </c>
      <c r="AI1938">
        <v>0</v>
      </c>
      <c r="AJ1938" t="str">
        <f t="shared" si="1006"/>
        <v>No Diabetico</v>
      </c>
      <c r="AK1938">
        <v>116</v>
      </c>
      <c r="AL1938" t="str">
        <f t="shared" si="1007"/>
        <v>Prediabetes</v>
      </c>
      <c r="AM1938">
        <v>6.1</v>
      </c>
      <c r="AN1938" t="str">
        <f t="shared" si="1008"/>
        <v>Prediabetes</v>
      </c>
      <c r="AO1938">
        <v>173</v>
      </c>
      <c r="AP1938" t="str">
        <f t="shared" si="1009"/>
        <v>Normal</v>
      </c>
      <c r="AQ1938">
        <v>104</v>
      </c>
      <c r="AR1938" t="str">
        <f t="shared" si="1010"/>
        <v>Casi normal</v>
      </c>
      <c r="AS1938">
        <v>59</v>
      </c>
      <c r="AT1938" t="str">
        <f t="shared" si="1011"/>
        <v>Bajo</v>
      </c>
      <c r="AU1938">
        <v>169</v>
      </c>
      <c r="AV1938" t="str">
        <f t="shared" si="1012"/>
        <v>Alto</v>
      </c>
      <c r="AW1938">
        <v>135</v>
      </c>
      <c r="AX1938" t="str">
        <f t="shared" si="1013"/>
        <v>Normal</v>
      </c>
      <c r="AY1938">
        <v>3.8</v>
      </c>
      <c r="AZ1938" t="str">
        <f t="shared" si="1014"/>
        <v>Normal</v>
      </c>
      <c r="BA1938">
        <v>14.6</v>
      </c>
      <c r="BB1938" t="str">
        <f t="shared" si="992"/>
        <v>Normal</v>
      </c>
      <c r="BC1938">
        <v>10.4</v>
      </c>
      <c r="BD1938" t="str">
        <f t="shared" si="1015"/>
        <v>Normal</v>
      </c>
      <c r="BE1938">
        <v>4.0999999999999996</v>
      </c>
      <c r="BF1938" t="str">
        <f t="shared" si="1016"/>
        <v>Normal</v>
      </c>
      <c r="BG1938">
        <v>0</v>
      </c>
      <c r="BH1938" t="str">
        <f t="shared" si="1017"/>
        <v>No Toma ECA</v>
      </c>
      <c r="BI1938">
        <v>0</v>
      </c>
      <c r="BJ1938" t="str">
        <f t="shared" si="1018"/>
        <v>No toma ARB</v>
      </c>
      <c r="BK1938">
        <v>1</v>
      </c>
      <c r="BL1938" t="str">
        <f t="shared" si="1019"/>
        <v>Toma diureticos</v>
      </c>
      <c r="BM1938">
        <v>1</v>
      </c>
      <c r="BN1938" t="str">
        <f t="shared" si="1020"/>
        <v>Toma estatinas</v>
      </c>
      <c r="BO1938">
        <v>0</v>
      </c>
      <c r="BP1938" t="str">
        <f t="shared" si="1021"/>
        <v>Sano</v>
      </c>
      <c r="BQ1938">
        <v>0</v>
      </c>
      <c r="BR1938" t="str">
        <f t="shared" si="1022"/>
        <v>Sano</v>
      </c>
    </row>
    <row r="1939" spans="1:70" x14ac:dyDescent="0.25">
      <c r="A1939" t="s">
        <v>1939</v>
      </c>
      <c r="B1939">
        <v>62</v>
      </c>
      <c r="C1939" t="str">
        <f t="shared" si="993"/>
        <v>Adulto Mayor</v>
      </c>
      <c r="D1939" t="s">
        <v>1</v>
      </c>
      <c r="E1939">
        <v>25.7</v>
      </c>
      <c r="F1939" t="str">
        <f t="shared" si="994"/>
        <v>Sobrepeso</v>
      </c>
      <c r="G1939">
        <v>1</v>
      </c>
      <c r="H1939" t="str">
        <f t="shared" si="995"/>
        <v>Tiene herencia</v>
      </c>
      <c r="I1939">
        <v>156</v>
      </c>
      <c r="J1939">
        <v>95</v>
      </c>
      <c r="K1939">
        <v>84</v>
      </c>
      <c r="L1939" t="str">
        <f t="shared" si="996"/>
        <v>Normal</v>
      </c>
      <c r="M1939">
        <v>40</v>
      </c>
      <c r="N1939" t="str">
        <f t="shared" si="997"/>
        <v>Reducida</v>
      </c>
      <c r="O1939">
        <v>2</v>
      </c>
      <c r="P1939" t="str">
        <f t="shared" si="998"/>
        <v>Ligera limitaciones</v>
      </c>
      <c r="Q1939">
        <v>0</v>
      </c>
      <c r="R1939" t="str">
        <f t="shared" si="999"/>
        <v>No tiene cetoacidosis</v>
      </c>
      <c r="S1939">
        <v>1</v>
      </c>
      <c r="T1939" t="str">
        <f t="shared" si="1000"/>
        <v>Tiene Insuficiencia</v>
      </c>
      <c r="U1939">
        <v>1</v>
      </c>
      <c r="V1939" t="str">
        <f t="shared" si="1001"/>
        <v>Hipertenso</v>
      </c>
      <c r="W1939">
        <v>2.8</v>
      </c>
      <c r="X1939" t="str">
        <f t="shared" si="990"/>
        <v>Alto</v>
      </c>
      <c r="Y1939">
        <v>72</v>
      </c>
      <c r="Z1939" t="str">
        <f t="shared" si="991"/>
        <v>Elevado</v>
      </c>
      <c r="AA1939">
        <v>26</v>
      </c>
      <c r="AB1939" t="str">
        <f t="shared" si="1002"/>
        <v>Dismucion grave</v>
      </c>
      <c r="AC1939">
        <v>2029</v>
      </c>
      <c r="AD1939" t="str">
        <f t="shared" si="1003"/>
        <v>Proteinuria</v>
      </c>
      <c r="AE1939">
        <v>1826</v>
      </c>
      <c r="AF1939" t="str">
        <f t="shared" si="1004"/>
        <v>Macroalbuminuria</v>
      </c>
      <c r="AG1939">
        <v>797</v>
      </c>
      <c r="AH1939" t="str">
        <f t="shared" si="1005"/>
        <v>Poliuria</v>
      </c>
      <c r="AI1939">
        <v>1</v>
      </c>
      <c r="AJ1939" t="str">
        <f t="shared" si="1006"/>
        <v>Diabetico</v>
      </c>
      <c r="AK1939">
        <v>128</v>
      </c>
      <c r="AL1939" t="str">
        <f t="shared" si="1007"/>
        <v>Diabetes</v>
      </c>
      <c r="AM1939">
        <v>7.1</v>
      </c>
      <c r="AN1939" t="str">
        <f t="shared" si="1008"/>
        <v>Diabetes</v>
      </c>
      <c r="AO1939">
        <v>278</v>
      </c>
      <c r="AP1939" t="str">
        <f t="shared" si="1009"/>
        <v>Riesgo</v>
      </c>
      <c r="AQ1939">
        <v>202</v>
      </c>
      <c r="AR1939" t="str">
        <f t="shared" si="1010"/>
        <v>Muy alto</v>
      </c>
      <c r="AS1939">
        <v>42</v>
      </c>
      <c r="AT1939" t="str">
        <f t="shared" si="1011"/>
        <v>Bajo</v>
      </c>
      <c r="AU1939">
        <v>206</v>
      </c>
      <c r="AV1939" t="str">
        <f t="shared" si="1012"/>
        <v>Alto</v>
      </c>
      <c r="AW1939">
        <v>138</v>
      </c>
      <c r="AX1939" t="str">
        <f t="shared" si="1013"/>
        <v>Normal</v>
      </c>
      <c r="AY1939">
        <v>5.7</v>
      </c>
      <c r="AZ1939" t="str">
        <f t="shared" si="1014"/>
        <v>Alto</v>
      </c>
      <c r="BA1939">
        <v>9.1</v>
      </c>
      <c r="BB1939" t="str">
        <f t="shared" si="992"/>
        <v>Baja</v>
      </c>
      <c r="BC1939">
        <v>9</v>
      </c>
      <c r="BD1939" t="str">
        <f t="shared" si="1015"/>
        <v>Normal</v>
      </c>
      <c r="BE1939">
        <v>6.9</v>
      </c>
      <c r="BF1939" t="str">
        <f t="shared" si="1016"/>
        <v>Alto</v>
      </c>
      <c r="BG1939">
        <v>0</v>
      </c>
      <c r="BH1939" t="str">
        <f t="shared" si="1017"/>
        <v>No Toma ECA</v>
      </c>
      <c r="BI1939">
        <v>1</v>
      </c>
      <c r="BJ1939" t="str">
        <f t="shared" si="1018"/>
        <v>Toma ARB</v>
      </c>
      <c r="BK1939">
        <v>0</v>
      </c>
      <c r="BL1939" t="str">
        <f t="shared" si="1019"/>
        <v>No toma diureticos</v>
      </c>
      <c r="BM1939">
        <v>0</v>
      </c>
      <c r="BN1939" t="str">
        <f t="shared" si="1020"/>
        <v>No toma estatinas</v>
      </c>
      <c r="BO1939">
        <v>1</v>
      </c>
      <c r="BP1939" t="str">
        <f t="shared" si="1021"/>
        <v>Enfermedad renal</v>
      </c>
      <c r="BQ1939">
        <v>0</v>
      </c>
      <c r="BR1939" t="str">
        <f t="shared" si="1022"/>
        <v>Sano</v>
      </c>
    </row>
    <row r="1940" spans="1:70" x14ac:dyDescent="0.25">
      <c r="A1940" t="s">
        <v>1940</v>
      </c>
      <c r="B1940">
        <v>57</v>
      </c>
      <c r="C1940" t="str">
        <f t="shared" si="993"/>
        <v>Adulto</v>
      </c>
      <c r="D1940" t="s">
        <v>1</v>
      </c>
      <c r="E1940">
        <v>39.5</v>
      </c>
      <c r="F1940" t="str">
        <f t="shared" si="994"/>
        <v>Obesidad II</v>
      </c>
      <c r="G1940">
        <v>1</v>
      </c>
      <c r="H1940" t="str">
        <f t="shared" si="995"/>
        <v>Tiene herencia</v>
      </c>
      <c r="I1940">
        <v>185</v>
      </c>
      <c r="J1940">
        <v>103</v>
      </c>
      <c r="K1940">
        <v>77</v>
      </c>
      <c r="L1940" t="str">
        <f t="shared" si="996"/>
        <v>Normal</v>
      </c>
      <c r="M1940">
        <v>40</v>
      </c>
      <c r="N1940" t="str">
        <f t="shared" si="997"/>
        <v>Reducida</v>
      </c>
      <c r="O1940">
        <v>3</v>
      </c>
      <c r="P1940" t="str">
        <f t="shared" si="998"/>
        <v>Limitacion marcada</v>
      </c>
      <c r="Q1940">
        <v>1</v>
      </c>
      <c r="R1940" t="str">
        <f t="shared" si="999"/>
        <v>Tiene cetoacidosis</v>
      </c>
      <c r="S1940">
        <v>1</v>
      </c>
      <c r="T1940" t="str">
        <f t="shared" si="1000"/>
        <v>Tiene Insuficiencia</v>
      </c>
      <c r="U1940">
        <v>1</v>
      </c>
      <c r="V1940" t="str">
        <f t="shared" si="1001"/>
        <v>Hipertenso</v>
      </c>
      <c r="W1940">
        <v>4.0999999999999996</v>
      </c>
      <c r="X1940" t="str">
        <f t="shared" si="990"/>
        <v>Alto</v>
      </c>
      <c r="Y1940">
        <v>46</v>
      </c>
      <c r="Z1940" t="str">
        <f t="shared" si="991"/>
        <v>Normal</v>
      </c>
      <c r="AA1940">
        <v>20</v>
      </c>
      <c r="AB1940" t="str">
        <f t="shared" si="1002"/>
        <v>Dismucion grave</v>
      </c>
      <c r="AC1940">
        <v>1786</v>
      </c>
      <c r="AD1940" t="str">
        <f t="shared" si="1003"/>
        <v>Proteinuria</v>
      </c>
      <c r="AE1940">
        <v>1607</v>
      </c>
      <c r="AF1940" t="str">
        <f t="shared" si="1004"/>
        <v>Macroalbuminuria</v>
      </c>
      <c r="AG1940">
        <v>374</v>
      </c>
      <c r="AH1940" t="str">
        <f t="shared" si="1005"/>
        <v>Oliguria</v>
      </c>
      <c r="AI1940">
        <v>0</v>
      </c>
      <c r="AJ1940" t="str">
        <f t="shared" si="1006"/>
        <v>No Diabetico</v>
      </c>
      <c r="AK1940">
        <v>213</v>
      </c>
      <c r="AL1940" t="str">
        <f t="shared" si="1007"/>
        <v>Diabetes</v>
      </c>
      <c r="AM1940">
        <v>7.4</v>
      </c>
      <c r="AN1940" t="str">
        <f t="shared" si="1008"/>
        <v>Diabetes</v>
      </c>
      <c r="AO1940">
        <v>200</v>
      </c>
      <c r="AP1940" t="str">
        <f t="shared" si="1009"/>
        <v>Alto</v>
      </c>
      <c r="AQ1940">
        <v>166</v>
      </c>
      <c r="AR1940" t="str">
        <f t="shared" si="1010"/>
        <v>Alto</v>
      </c>
      <c r="AS1940">
        <v>41</v>
      </c>
      <c r="AT1940" t="str">
        <f t="shared" si="1011"/>
        <v>Bajo</v>
      </c>
      <c r="AU1940">
        <v>296</v>
      </c>
      <c r="AV1940" t="str">
        <f t="shared" si="1012"/>
        <v>Alto</v>
      </c>
      <c r="AW1940">
        <v>126</v>
      </c>
      <c r="AX1940" t="str">
        <f t="shared" si="1013"/>
        <v>Bajo</v>
      </c>
      <c r="AY1940">
        <v>5.7</v>
      </c>
      <c r="AZ1940" t="str">
        <f t="shared" si="1014"/>
        <v>Alto</v>
      </c>
      <c r="BA1940">
        <v>8.6999999999999993</v>
      </c>
      <c r="BB1940" t="str">
        <f t="shared" si="992"/>
        <v>Baja</v>
      </c>
      <c r="BC1940">
        <v>8.1</v>
      </c>
      <c r="BD1940" t="str">
        <f t="shared" si="1015"/>
        <v>Bajo</v>
      </c>
      <c r="BE1940">
        <v>6.5</v>
      </c>
      <c r="BF1940" t="str">
        <f t="shared" si="1016"/>
        <v>Alto</v>
      </c>
      <c r="BG1940">
        <v>0</v>
      </c>
      <c r="BH1940" t="str">
        <f t="shared" si="1017"/>
        <v>No Toma ECA</v>
      </c>
      <c r="BI1940">
        <v>0</v>
      </c>
      <c r="BJ1940" t="str">
        <f t="shared" si="1018"/>
        <v>No toma ARB</v>
      </c>
      <c r="BK1940">
        <v>1</v>
      </c>
      <c r="BL1940" t="str">
        <f t="shared" si="1019"/>
        <v>Toma diureticos</v>
      </c>
      <c r="BM1940">
        <v>1</v>
      </c>
      <c r="BN1940" t="str">
        <f t="shared" si="1020"/>
        <v>Toma estatinas</v>
      </c>
      <c r="BO1940">
        <v>1</v>
      </c>
      <c r="BP1940" t="str">
        <f t="shared" si="1021"/>
        <v>Enfermedad renal</v>
      </c>
      <c r="BQ1940">
        <v>0</v>
      </c>
      <c r="BR1940" t="str">
        <f t="shared" si="1022"/>
        <v>Sano</v>
      </c>
    </row>
    <row r="1941" spans="1:70" x14ac:dyDescent="0.25">
      <c r="A1941" t="s">
        <v>1941</v>
      </c>
      <c r="B1941">
        <v>62</v>
      </c>
      <c r="C1941" t="str">
        <f t="shared" si="993"/>
        <v>Adulto Mayor</v>
      </c>
      <c r="D1941" t="s">
        <v>6</v>
      </c>
      <c r="E1941">
        <v>18.100000000000001</v>
      </c>
      <c r="F1941" t="str">
        <f t="shared" si="994"/>
        <v>Bajo peso</v>
      </c>
      <c r="G1941">
        <v>0</v>
      </c>
      <c r="H1941" t="str">
        <f t="shared" si="995"/>
        <v>No tiene herencia</v>
      </c>
      <c r="I1941">
        <v>124</v>
      </c>
      <c r="J1941">
        <v>67</v>
      </c>
      <c r="K1941">
        <v>76</v>
      </c>
      <c r="L1941" t="str">
        <f t="shared" si="996"/>
        <v>Normal</v>
      </c>
      <c r="M1941">
        <v>61</v>
      </c>
      <c r="N1941" t="str">
        <f t="shared" si="997"/>
        <v>Normal</v>
      </c>
      <c r="O1941">
        <v>1</v>
      </c>
      <c r="P1941" t="str">
        <f t="shared" si="998"/>
        <v>Sin limitaciones</v>
      </c>
      <c r="Q1941">
        <v>0</v>
      </c>
      <c r="R1941" t="str">
        <f t="shared" si="999"/>
        <v>No tiene cetoacidosis</v>
      </c>
      <c r="S1941">
        <v>0</v>
      </c>
      <c r="T1941" t="str">
        <f t="shared" si="1000"/>
        <v>No tiene Insuficiencia</v>
      </c>
      <c r="U1941">
        <v>0</v>
      </c>
      <c r="V1941" t="str">
        <f t="shared" si="1001"/>
        <v>Normotenso</v>
      </c>
      <c r="W1941">
        <v>1.1000000000000001</v>
      </c>
      <c r="X1941" t="str">
        <f t="shared" si="990"/>
        <v>Alto</v>
      </c>
      <c r="Y1941">
        <v>26</v>
      </c>
      <c r="Z1941" t="str">
        <f t="shared" si="991"/>
        <v>Normal</v>
      </c>
      <c r="AA1941">
        <v>102</v>
      </c>
      <c r="AB1941" t="str">
        <f t="shared" si="1002"/>
        <v>Normal</v>
      </c>
      <c r="AC1941">
        <v>26</v>
      </c>
      <c r="AD1941" t="str">
        <f t="shared" si="1003"/>
        <v>Normal</v>
      </c>
      <c r="AE1941">
        <v>20</v>
      </c>
      <c r="AF1941" t="str">
        <f t="shared" si="1004"/>
        <v>Normal</v>
      </c>
      <c r="AG1941">
        <v>1740</v>
      </c>
      <c r="AH1941" t="str">
        <f t="shared" si="1005"/>
        <v>Poliuria</v>
      </c>
      <c r="AI1941">
        <v>0</v>
      </c>
      <c r="AJ1941" t="str">
        <f t="shared" si="1006"/>
        <v>No Diabetico</v>
      </c>
      <c r="AK1941">
        <v>117</v>
      </c>
      <c r="AL1941" t="str">
        <f t="shared" si="1007"/>
        <v>Prediabetes</v>
      </c>
      <c r="AM1941">
        <v>6.3</v>
      </c>
      <c r="AN1941" t="str">
        <f t="shared" si="1008"/>
        <v>Prediabetes</v>
      </c>
      <c r="AO1941">
        <v>198</v>
      </c>
      <c r="AP1941" t="str">
        <f t="shared" si="1009"/>
        <v>Normal</v>
      </c>
      <c r="AQ1941">
        <v>81</v>
      </c>
      <c r="AR1941" t="str">
        <f t="shared" si="1010"/>
        <v>Normal</v>
      </c>
      <c r="AS1941">
        <v>40</v>
      </c>
      <c r="AT1941" t="str">
        <f t="shared" si="1011"/>
        <v>Bajo</v>
      </c>
      <c r="AU1941">
        <v>82</v>
      </c>
      <c r="AV1941" t="str">
        <f t="shared" si="1012"/>
        <v>Normal</v>
      </c>
      <c r="AW1941">
        <v>136</v>
      </c>
      <c r="AX1941" t="str">
        <f t="shared" si="1013"/>
        <v>Normal</v>
      </c>
      <c r="AY1941">
        <v>4.7</v>
      </c>
      <c r="AZ1941" t="str">
        <f t="shared" si="1014"/>
        <v>Normal</v>
      </c>
      <c r="BA1941">
        <v>15.6</v>
      </c>
      <c r="BB1941" t="str">
        <f t="shared" si="992"/>
        <v>Alta</v>
      </c>
      <c r="BC1941">
        <v>9.6</v>
      </c>
      <c r="BD1941" t="str">
        <f t="shared" si="1015"/>
        <v>Normal</v>
      </c>
      <c r="BE1941">
        <v>3.1</v>
      </c>
      <c r="BF1941" t="str">
        <f t="shared" si="1016"/>
        <v>Normal</v>
      </c>
      <c r="BG1941">
        <v>1</v>
      </c>
      <c r="BH1941" t="str">
        <f t="shared" si="1017"/>
        <v>Toma ECA</v>
      </c>
      <c r="BI1941">
        <v>1</v>
      </c>
      <c r="BJ1941" t="str">
        <f t="shared" si="1018"/>
        <v>Toma ARB</v>
      </c>
      <c r="BK1941">
        <v>0</v>
      </c>
      <c r="BL1941" t="str">
        <f t="shared" si="1019"/>
        <v>No toma diureticos</v>
      </c>
      <c r="BM1941">
        <v>0</v>
      </c>
      <c r="BN1941" t="str">
        <f t="shared" si="1020"/>
        <v>No toma estatinas</v>
      </c>
      <c r="BO1941">
        <v>0</v>
      </c>
      <c r="BP1941" t="str">
        <f t="shared" si="1021"/>
        <v>Sano</v>
      </c>
      <c r="BQ1941">
        <v>0</v>
      </c>
      <c r="BR1941" t="str">
        <f t="shared" si="1022"/>
        <v>Sano</v>
      </c>
    </row>
    <row r="1942" spans="1:70" x14ac:dyDescent="0.25">
      <c r="A1942" t="s">
        <v>1942</v>
      </c>
      <c r="B1942">
        <v>74</v>
      </c>
      <c r="C1942" t="str">
        <f t="shared" si="993"/>
        <v>Adulto Mayor</v>
      </c>
      <c r="D1942" t="s">
        <v>1</v>
      </c>
      <c r="E1942">
        <v>34.1</v>
      </c>
      <c r="F1942" t="str">
        <f t="shared" si="994"/>
        <v>Obesidad I</v>
      </c>
      <c r="G1942">
        <v>0</v>
      </c>
      <c r="H1942" t="str">
        <f t="shared" si="995"/>
        <v>No tiene herencia</v>
      </c>
      <c r="I1942">
        <v>188</v>
      </c>
      <c r="J1942">
        <v>105</v>
      </c>
      <c r="K1942">
        <v>105</v>
      </c>
      <c r="L1942" t="str">
        <f t="shared" si="996"/>
        <v>Taquicardia</v>
      </c>
      <c r="M1942">
        <v>33</v>
      </c>
      <c r="N1942" t="str">
        <f t="shared" si="997"/>
        <v>Reducida</v>
      </c>
      <c r="O1942">
        <v>2</v>
      </c>
      <c r="P1942" t="str">
        <f t="shared" si="998"/>
        <v>Ligera limitaciones</v>
      </c>
      <c r="Q1942">
        <v>1</v>
      </c>
      <c r="R1942" t="str">
        <f t="shared" si="999"/>
        <v>Tiene cetoacidosis</v>
      </c>
      <c r="S1942">
        <v>0</v>
      </c>
      <c r="T1942" t="str">
        <f t="shared" si="1000"/>
        <v>No tiene Insuficiencia</v>
      </c>
      <c r="U1942">
        <v>1</v>
      </c>
      <c r="V1942" t="str">
        <f t="shared" si="1001"/>
        <v>Hipertenso</v>
      </c>
      <c r="W1942">
        <v>3.6</v>
      </c>
      <c r="X1942" t="str">
        <f t="shared" si="990"/>
        <v>Alto</v>
      </c>
      <c r="Y1942">
        <v>81</v>
      </c>
      <c r="Z1942" t="str">
        <f t="shared" si="991"/>
        <v>Elevado</v>
      </c>
      <c r="AA1942">
        <v>41</v>
      </c>
      <c r="AB1942" t="str">
        <f t="shared" si="1002"/>
        <v>Funcion disminuida moderada</v>
      </c>
      <c r="AC1942">
        <v>510</v>
      </c>
      <c r="AD1942" t="str">
        <f t="shared" si="1003"/>
        <v>Proteinuria</v>
      </c>
      <c r="AE1942">
        <v>357</v>
      </c>
      <c r="AF1942" t="str">
        <f t="shared" si="1004"/>
        <v>Macroalbuminuria</v>
      </c>
      <c r="AG1942">
        <v>833</v>
      </c>
      <c r="AH1942" t="str">
        <f t="shared" si="1005"/>
        <v>Poliuria</v>
      </c>
      <c r="AI1942">
        <v>0</v>
      </c>
      <c r="AJ1942" t="str">
        <f t="shared" si="1006"/>
        <v>No Diabetico</v>
      </c>
      <c r="AK1942">
        <v>131</v>
      </c>
      <c r="AL1942" t="str">
        <f t="shared" si="1007"/>
        <v>Diabetes</v>
      </c>
      <c r="AM1942">
        <v>6.9</v>
      </c>
      <c r="AN1942" t="str">
        <f t="shared" si="1008"/>
        <v>Diabetes</v>
      </c>
      <c r="AO1942">
        <v>225</v>
      </c>
      <c r="AP1942" t="str">
        <f t="shared" si="1009"/>
        <v>Alto</v>
      </c>
      <c r="AQ1942">
        <v>220</v>
      </c>
      <c r="AR1942" t="str">
        <f t="shared" si="1010"/>
        <v>Muy alto</v>
      </c>
      <c r="AS1942">
        <v>44</v>
      </c>
      <c r="AT1942" t="str">
        <f t="shared" si="1011"/>
        <v>Bajo</v>
      </c>
      <c r="AU1942">
        <v>368</v>
      </c>
      <c r="AV1942" t="str">
        <f t="shared" si="1012"/>
        <v>Alto</v>
      </c>
      <c r="AW1942">
        <v>132</v>
      </c>
      <c r="AX1942" t="str">
        <f t="shared" si="1013"/>
        <v>Bajo</v>
      </c>
      <c r="AY1942">
        <v>5.9</v>
      </c>
      <c r="AZ1942" t="str">
        <f t="shared" si="1014"/>
        <v>Alto</v>
      </c>
      <c r="BA1942">
        <v>9.6</v>
      </c>
      <c r="BB1942" t="str">
        <f t="shared" si="992"/>
        <v>Baja</v>
      </c>
      <c r="BC1942">
        <v>8</v>
      </c>
      <c r="BD1942" t="str">
        <f t="shared" si="1015"/>
        <v>Bajo</v>
      </c>
      <c r="BE1942">
        <v>6.7</v>
      </c>
      <c r="BF1942" t="str">
        <f t="shared" si="1016"/>
        <v>Alto</v>
      </c>
      <c r="BG1942">
        <v>0</v>
      </c>
      <c r="BH1942" t="str">
        <f t="shared" si="1017"/>
        <v>No Toma ECA</v>
      </c>
      <c r="BI1942">
        <v>0</v>
      </c>
      <c r="BJ1942" t="str">
        <f t="shared" si="1018"/>
        <v>No toma ARB</v>
      </c>
      <c r="BK1942">
        <v>1</v>
      </c>
      <c r="BL1942" t="str">
        <f t="shared" si="1019"/>
        <v>Toma diureticos</v>
      </c>
      <c r="BM1942">
        <v>1</v>
      </c>
      <c r="BN1942" t="str">
        <f t="shared" si="1020"/>
        <v>Toma estatinas</v>
      </c>
      <c r="BO1942">
        <v>1</v>
      </c>
      <c r="BP1942" t="str">
        <f t="shared" si="1021"/>
        <v>Enfermedad renal</v>
      </c>
      <c r="BQ1942">
        <v>0</v>
      </c>
      <c r="BR1942" t="str">
        <f t="shared" si="1022"/>
        <v>Sano</v>
      </c>
    </row>
    <row r="1943" spans="1:70" x14ac:dyDescent="0.25">
      <c r="A1943" t="s">
        <v>1943</v>
      </c>
      <c r="B1943">
        <v>69</v>
      </c>
      <c r="C1943" t="str">
        <f t="shared" si="993"/>
        <v>Adulto Mayor</v>
      </c>
      <c r="D1943" t="s">
        <v>1</v>
      </c>
      <c r="E1943">
        <v>21.3</v>
      </c>
      <c r="F1943" t="str">
        <f t="shared" si="994"/>
        <v>Peso Normal</v>
      </c>
      <c r="G1943">
        <v>0</v>
      </c>
      <c r="H1943" t="str">
        <f t="shared" si="995"/>
        <v>No tiene herencia</v>
      </c>
      <c r="I1943">
        <v>126</v>
      </c>
      <c r="J1943">
        <v>78</v>
      </c>
      <c r="K1943">
        <v>70</v>
      </c>
      <c r="L1943" t="str">
        <f t="shared" si="996"/>
        <v>Normal</v>
      </c>
      <c r="M1943">
        <v>67</v>
      </c>
      <c r="N1943" t="str">
        <f t="shared" si="997"/>
        <v>Normal</v>
      </c>
      <c r="O1943">
        <v>1</v>
      </c>
      <c r="P1943" t="str">
        <f t="shared" si="998"/>
        <v>Sin limitaciones</v>
      </c>
      <c r="Q1943">
        <v>0</v>
      </c>
      <c r="R1943" t="str">
        <f t="shared" si="999"/>
        <v>No tiene cetoacidosis</v>
      </c>
      <c r="S1943">
        <v>0</v>
      </c>
      <c r="T1943" t="str">
        <f t="shared" si="1000"/>
        <v>No tiene Insuficiencia</v>
      </c>
      <c r="U1943">
        <v>1</v>
      </c>
      <c r="V1943" t="str">
        <f t="shared" si="1001"/>
        <v>Hipertenso</v>
      </c>
      <c r="W1943">
        <v>0.8</v>
      </c>
      <c r="X1943" t="str">
        <f t="shared" si="990"/>
        <v>Normal</v>
      </c>
      <c r="Y1943">
        <v>22</v>
      </c>
      <c r="Z1943" t="str">
        <f t="shared" si="991"/>
        <v>Normal</v>
      </c>
      <c r="AA1943">
        <v>61</v>
      </c>
      <c r="AB1943" t="str">
        <f t="shared" si="1002"/>
        <v>Funcion disminuida</v>
      </c>
      <c r="AC1943">
        <v>26</v>
      </c>
      <c r="AD1943" t="str">
        <f t="shared" si="1003"/>
        <v>Normal</v>
      </c>
      <c r="AE1943">
        <v>20</v>
      </c>
      <c r="AF1943" t="str">
        <f t="shared" si="1004"/>
        <v>Normal</v>
      </c>
      <c r="AG1943">
        <v>1724</v>
      </c>
      <c r="AH1943" t="str">
        <f t="shared" si="1005"/>
        <v>Poliuria</v>
      </c>
      <c r="AI1943">
        <v>0</v>
      </c>
      <c r="AJ1943" t="str">
        <f t="shared" si="1006"/>
        <v>No Diabetico</v>
      </c>
      <c r="AK1943">
        <v>108</v>
      </c>
      <c r="AL1943" t="str">
        <f t="shared" si="1007"/>
        <v>Prediabetes</v>
      </c>
      <c r="AM1943">
        <v>5.2</v>
      </c>
      <c r="AN1943" t="str">
        <f t="shared" si="1008"/>
        <v>Normal</v>
      </c>
      <c r="AO1943">
        <v>212</v>
      </c>
      <c r="AP1943" t="str">
        <f t="shared" si="1009"/>
        <v>Alto</v>
      </c>
      <c r="AQ1943">
        <v>114</v>
      </c>
      <c r="AR1943" t="str">
        <f t="shared" si="1010"/>
        <v>Casi normal</v>
      </c>
      <c r="AS1943">
        <v>45</v>
      </c>
      <c r="AT1943" t="str">
        <f t="shared" si="1011"/>
        <v>Bajo</v>
      </c>
      <c r="AU1943">
        <v>102</v>
      </c>
      <c r="AV1943" t="str">
        <f t="shared" si="1012"/>
        <v>Normal</v>
      </c>
      <c r="AW1943">
        <v>135</v>
      </c>
      <c r="AX1943" t="str">
        <f t="shared" si="1013"/>
        <v>Normal</v>
      </c>
      <c r="AY1943">
        <v>3.7</v>
      </c>
      <c r="AZ1943" t="str">
        <f t="shared" si="1014"/>
        <v>Normal</v>
      </c>
      <c r="BA1943">
        <v>13.3</v>
      </c>
      <c r="BB1943" t="str">
        <f t="shared" si="992"/>
        <v>Baja</v>
      </c>
      <c r="BC1943">
        <v>9.8000000000000007</v>
      </c>
      <c r="BD1943" t="str">
        <f t="shared" si="1015"/>
        <v>Normal</v>
      </c>
      <c r="BE1943">
        <v>3.5</v>
      </c>
      <c r="BF1943" t="str">
        <f t="shared" si="1016"/>
        <v>Normal</v>
      </c>
      <c r="BG1943">
        <v>1</v>
      </c>
      <c r="BH1943" t="str">
        <f t="shared" si="1017"/>
        <v>Toma ECA</v>
      </c>
      <c r="BI1943">
        <v>0</v>
      </c>
      <c r="BJ1943" t="str">
        <f t="shared" si="1018"/>
        <v>No toma ARB</v>
      </c>
      <c r="BK1943">
        <v>0</v>
      </c>
      <c r="BL1943" t="str">
        <f t="shared" si="1019"/>
        <v>No toma diureticos</v>
      </c>
      <c r="BM1943">
        <v>0</v>
      </c>
      <c r="BN1943" t="str">
        <f t="shared" si="1020"/>
        <v>No toma estatinas</v>
      </c>
      <c r="BO1943">
        <v>0</v>
      </c>
      <c r="BP1943" t="str">
        <f t="shared" si="1021"/>
        <v>Sano</v>
      </c>
      <c r="BQ1943">
        <v>1</v>
      </c>
      <c r="BR1943" t="str">
        <f t="shared" si="1022"/>
        <v>Enfermedad cardiovascular</v>
      </c>
    </row>
    <row r="1944" spans="1:70" x14ac:dyDescent="0.25">
      <c r="A1944" t="s">
        <v>1944</v>
      </c>
      <c r="B1944">
        <v>31</v>
      </c>
      <c r="C1944" t="str">
        <f t="shared" si="993"/>
        <v>Adulto</v>
      </c>
      <c r="D1944" t="s">
        <v>1</v>
      </c>
      <c r="E1944">
        <v>26.3</v>
      </c>
      <c r="F1944" t="str">
        <f t="shared" si="994"/>
        <v>Sobrepeso</v>
      </c>
      <c r="G1944">
        <v>0</v>
      </c>
      <c r="H1944" t="str">
        <f t="shared" si="995"/>
        <v>No tiene herencia</v>
      </c>
      <c r="I1944">
        <v>134</v>
      </c>
      <c r="J1944">
        <v>76</v>
      </c>
      <c r="K1944">
        <v>62</v>
      </c>
      <c r="L1944" t="str">
        <f t="shared" si="996"/>
        <v>Normal</v>
      </c>
      <c r="M1944">
        <v>68</v>
      </c>
      <c r="N1944" t="str">
        <f t="shared" si="997"/>
        <v>Normal</v>
      </c>
      <c r="O1944">
        <v>2</v>
      </c>
      <c r="P1944" t="str">
        <f t="shared" si="998"/>
        <v>Ligera limitaciones</v>
      </c>
      <c r="Q1944">
        <v>0</v>
      </c>
      <c r="R1944" t="str">
        <f t="shared" si="999"/>
        <v>No tiene cetoacidosis</v>
      </c>
      <c r="S1944">
        <v>0</v>
      </c>
      <c r="T1944" t="str">
        <f t="shared" si="1000"/>
        <v>No tiene Insuficiencia</v>
      </c>
      <c r="U1944">
        <v>0</v>
      </c>
      <c r="V1944" t="str">
        <f t="shared" si="1001"/>
        <v>Normotenso</v>
      </c>
      <c r="W1944">
        <v>1.1000000000000001</v>
      </c>
      <c r="X1944" t="str">
        <f t="shared" si="990"/>
        <v>Normal</v>
      </c>
      <c r="Y1944">
        <v>15</v>
      </c>
      <c r="Z1944" t="str">
        <f t="shared" si="991"/>
        <v>Bajo</v>
      </c>
      <c r="AA1944">
        <v>76</v>
      </c>
      <c r="AB1944" t="str">
        <f t="shared" si="1002"/>
        <v>Funcion disminuida</v>
      </c>
      <c r="AC1944">
        <v>25</v>
      </c>
      <c r="AD1944" t="str">
        <f t="shared" si="1003"/>
        <v>Normal</v>
      </c>
      <c r="AE1944">
        <v>22</v>
      </c>
      <c r="AF1944" t="str">
        <f t="shared" si="1004"/>
        <v>Normal</v>
      </c>
      <c r="AG1944">
        <v>1179</v>
      </c>
      <c r="AH1944" t="str">
        <f t="shared" si="1005"/>
        <v>Poliuria</v>
      </c>
      <c r="AI1944">
        <v>1</v>
      </c>
      <c r="AJ1944" t="str">
        <f t="shared" si="1006"/>
        <v>Diabetico</v>
      </c>
      <c r="AK1944">
        <v>95</v>
      </c>
      <c r="AL1944" t="str">
        <f t="shared" si="1007"/>
        <v>Normal</v>
      </c>
      <c r="AM1944">
        <v>5.9</v>
      </c>
      <c r="AN1944" t="str">
        <f t="shared" si="1008"/>
        <v>Prediabetes</v>
      </c>
      <c r="AO1944">
        <v>199</v>
      </c>
      <c r="AP1944" t="str">
        <f t="shared" si="1009"/>
        <v>Normal</v>
      </c>
      <c r="AQ1944">
        <v>93</v>
      </c>
      <c r="AR1944" t="str">
        <f t="shared" si="1010"/>
        <v>Normal</v>
      </c>
      <c r="AS1944">
        <v>59</v>
      </c>
      <c r="AT1944" t="str">
        <f t="shared" si="1011"/>
        <v>Bajo</v>
      </c>
      <c r="AU1944">
        <v>119</v>
      </c>
      <c r="AV1944" t="str">
        <f t="shared" si="1012"/>
        <v>Normal</v>
      </c>
      <c r="AW1944">
        <v>137</v>
      </c>
      <c r="AX1944" t="str">
        <f t="shared" si="1013"/>
        <v>Normal</v>
      </c>
      <c r="AY1944">
        <v>4.9000000000000004</v>
      </c>
      <c r="AZ1944" t="str">
        <f t="shared" si="1014"/>
        <v>Normal</v>
      </c>
      <c r="BA1944">
        <v>15.2</v>
      </c>
      <c r="BB1944" t="str">
        <f t="shared" si="992"/>
        <v>Normal</v>
      </c>
      <c r="BC1944">
        <v>8.8000000000000007</v>
      </c>
      <c r="BD1944" t="str">
        <f t="shared" si="1015"/>
        <v>Normal</v>
      </c>
      <c r="BE1944">
        <v>3.7</v>
      </c>
      <c r="BF1944" t="str">
        <f t="shared" si="1016"/>
        <v>Normal</v>
      </c>
      <c r="BG1944">
        <v>1</v>
      </c>
      <c r="BH1944" t="str">
        <f t="shared" si="1017"/>
        <v>Toma ECA</v>
      </c>
      <c r="BI1944">
        <v>1</v>
      </c>
      <c r="BJ1944" t="str">
        <f t="shared" si="1018"/>
        <v>Toma ARB</v>
      </c>
      <c r="BK1944">
        <v>0</v>
      </c>
      <c r="BL1944" t="str">
        <f t="shared" si="1019"/>
        <v>No toma diureticos</v>
      </c>
      <c r="BM1944">
        <v>1</v>
      </c>
      <c r="BN1944" t="str">
        <f t="shared" si="1020"/>
        <v>Toma estatinas</v>
      </c>
      <c r="BO1944">
        <v>0</v>
      </c>
      <c r="BP1944" t="str">
        <f t="shared" si="1021"/>
        <v>Sano</v>
      </c>
      <c r="BQ1944">
        <v>0</v>
      </c>
      <c r="BR1944" t="str">
        <f t="shared" si="1022"/>
        <v>Sano</v>
      </c>
    </row>
    <row r="1945" spans="1:70" x14ac:dyDescent="0.25">
      <c r="A1945" t="s">
        <v>1945</v>
      </c>
      <c r="B1945">
        <v>51</v>
      </c>
      <c r="C1945" t="str">
        <f t="shared" si="993"/>
        <v>Adulto</v>
      </c>
      <c r="D1945" t="s">
        <v>6</v>
      </c>
      <c r="E1945">
        <v>24.1</v>
      </c>
      <c r="F1945" t="str">
        <f t="shared" si="994"/>
        <v>Peso Normal</v>
      </c>
      <c r="G1945">
        <v>0</v>
      </c>
      <c r="H1945" t="str">
        <f t="shared" si="995"/>
        <v>No tiene herencia</v>
      </c>
      <c r="I1945">
        <v>104</v>
      </c>
      <c r="J1945">
        <v>65</v>
      </c>
      <c r="K1945">
        <v>67</v>
      </c>
      <c r="L1945" t="str">
        <f t="shared" si="996"/>
        <v>Normal</v>
      </c>
      <c r="M1945">
        <v>70</v>
      </c>
      <c r="N1945" t="str">
        <f t="shared" si="997"/>
        <v>Normal</v>
      </c>
      <c r="O1945">
        <v>1</v>
      </c>
      <c r="P1945" t="str">
        <f t="shared" si="998"/>
        <v>Sin limitaciones</v>
      </c>
      <c r="Q1945">
        <v>0</v>
      </c>
      <c r="R1945" t="str">
        <f t="shared" si="999"/>
        <v>No tiene cetoacidosis</v>
      </c>
      <c r="S1945">
        <v>0</v>
      </c>
      <c r="T1945" t="str">
        <f t="shared" si="1000"/>
        <v>No tiene Insuficiencia</v>
      </c>
      <c r="U1945">
        <v>1</v>
      </c>
      <c r="V1945" t="str">
        <f t="shared" si="1001"/>
        <v>Hipertenso</v>
      </c>
      <c r="W1945">
        <v>0.6</v>
      </c>
      <c r="X1945" t="str">
        <f t="shared" si="990"/>
        <v>Normal</v>
      </c>
      <c r="Y1945">
        <v>37</v>
      </c>
      <c r="Z1945" t="str">
        <f t="shared" si="991"/>
        <v>Normal</v>
      </c>
      <c r="AA1945">
        <v>92</v>
      </c>
      <c r="AB1945" t="str">
        <f t="shared" si="1002"/>
        <v>Normal</v>
      </c>
      <c r="AC1945">
        <v>18</v>
      </c>
      <c r="AD1945" t="str">
        <f t="shared" si="1003"/>
        <v>Normal</v>
      </c>
      <c r="AE1945">
        <v>14</v>
      </c>
      <c r="AF1945" t="str">
        <f t="shared" si="1004"/>
        <v>Normal</v>
      </c>
      <c r="AG1945">
        <v>1233</v>
      </c>
      <c r="AH1945" t="str">
        <f t="shared" si="1005"/>
        <v>Poliuria</v>
      </c>
      <c r="AI1945">
        <v>1</v>
      </c>
      <c r="AJ1945" t="str">
        <f t="shared" si="1006"/>
        <v>Diabetico</v>
      </c>
      <c r="AK1945">
        <v>119</v>
      </c>
      <c r="AL1945" t="str">
        <f t="shared" si="1007"/>
        <v>Prediabetes</v>
      </c>
      <c r="AM1945">
        <v>5.4</v>
      </c>
      <c r="AN1945" t="str">
        <f t="shared" si="1008"/>
        <v>Normal</v>
      </c>
      <c r="AO1945">
        <v>188</v>
      </c>
      <c r="AP1945" t="str">
        <f t="shared" si="1009"/>
        <v>Normal</v>
      </c>
      <c r="AQ1945">
        <v>128</v>
      </c>
      <c r="AR1945" t="str">
        <f t="shared" si="1010"/>
        <v>Casi normal</v>
      </c>
      <c r="AS1945">
        <v>65</v>
      </c>
      <c r="AT1945" t="str">
        <f t="shared" si="1011"/>
        <v>Normal</v>
      </c>
      <c r="AU1945">
        <v>155</v>
      </c>
      <c r="AV1945" t="str">
        <f t="shared" si="1012"/>
        <v>Alto</v>
      </c>
      <c r="AW1945">
        <v>140</v>
      </c>
      <c r="AX1945" t="str">
        <f t="shared" si="1013"/>
        <v>Normal</v>
      </c>
      <c r="AY1945">
        <v>4.5</v>
      </c>
      <c r="AZ1945" t="str">
        <f t="shared" si="1014"/>
        <v>Normal</v>
      </c>
      <c r="BA1945">
        <v>15.1</v>
      </c>
      <c r="BB1945" t="str">
        <f t="shared" si="992"/>
        <v>Normal</v>
      </c>
      <c r="BC1945">
        <v>10.3</v>
      </c>
      <c r="BD1945" t="str">
        <f t="shared" si="1015"/>
        <v>Normal</v>
      </c>
      <c r="BE1945">
        <v>3.8</v>
      </c>
      <c r="BF1945" t="str">
        <f t="shared" si="1016"/>
        <v>Normal</v>
      </c>
      <c r="BG1945">
        <v>0</v>
      </c>
      <c r="BH1945" t="str">
        <f t="shared" si="1017"/>
        <v>No Toma ECA</v>
      </c>
      <c r="BI1945">
        <v>1</v>
      </c>
      <c r="BJ1945" t="str">
        <f t="shared" si="1018"/>
        <v>Toma ARB</v>
      </c>
      <c r="BK1945">
        <v>1</v>
      </c>
      <c r="BL1945" t="str">
        <f t="shared" si="1019"/>
        <v>Toma diureticos</v>
      </c>
      <c r="BM1945">
        <v>0</v>
      </c>
      <c r="BN1945" t="str">
        <f t="shared" si="1020"/>
        <v>No toma estatinas</v>
      </c>
      <c r="BO1945">
        <v>0</v>
      </c>
      <c r="BP1945" t="str">
        <f t="shared" si="1021"/>
        <v>Sano</v>
      </c>
      <c r="BQ1945">
        <v>1</v>
      </c>
      <c r="BR1945" t="str">
        <f t="shared" si="1022"/>
        <v>Enfermedad cardiovascular</v>
      </c>
    </row>
    <row r="1946" spans="1:70" x14ac:dyDescent="0.25">
      <c r="A1946" t="s">
        <v>1946</v>
      </c>
      <c r="B1946">
        <v>60</v>
      </c>
      <c r="C1946" t="str">
        <f t="shared" si="993"/>
        <v>Adulto Mayor</v>
      </c>
      <c r="D1946" t="s">
        <v>1</v>
      </c>
      <c r="E1946">
        <v>25.7</v>
      </c>
      <c r="F1946" t="str">
        <f t="shared" si="994"/>
        <v>Sobrepeso</v>
      </c>
      <c r="G1946">
        <v>0</v>
      </c>
      <c r="H1946" t="str">
        <f t="shared" si="995"/>
        <v>No tiene herencia</v>
      </c>
      <c r="I1946">
        <v>146</v>
      </c>
      <c r="J1946">
        <v>94</v>
      </c>
      <c r="K1946">
        <v>98</v>
      </c>
      <c r="L1946" t="str">
        <f t="shared" si="996"/>
        <v>Normal</v>
      </c>
      <c r="M1946">
        <v>48</v>
      </c>
      <c r="N1946" t="str">
        <f t="shared" si="997"/>
        <v>Intermedia</v>
      </c>
      <c r="O1946">
        <v>4</v>
      </c>
      <c r="P1946" t="str">
        <f t="shared" si="998"/>
        <v>Incapacidad</v>
      </c>
      <c r="Q1946">
        <v>0</v>
      </c>
      <c r="R1946" t="str">
        <f t="shared" si="999"/>
        <v>No tiene cetoacidosis</v>
      </c>
      <c r="S1946">
        <v>0</v>
      </c>
      <c r="T1946" t="str">
        <f t="shared" si="1000"/>
        <v>No tiene Insuficiencia</v>
      </c>
      <c r="U1946">
        <v>1</v>
      </c>
      <c r="V1946" t="str">
        <f t="shared" si="1001"/>
        <v>Hipertenso</v>
      </c>
      <c r="W1946">
        <v>2.4</v>
      </c>
      <c r="X1946" t="str">
        <f t="shared" si="990"/>
        <v>Alto</v>
      </c>
      <c r="Y1946">
        <v>49</v>
      </c>
      <c r="Z1946" t="str">
        <f t="shared" si="991"/>
        <v>Normal</v>
      </c>
      <c r="AA1946">
        <v>16</v>
      </c>
      <c r="AB1946" t="str">
        <f t="shared" si="1002"/>
        <v>Dismucion grave</v>
      </c>
      <c r="AC1946">
        <v>2608</v>
      </c>
      <c r="AD1946" t="str">
        <f t="shared" si="1003"/>
        <v>Proteinuria</v>
      </c>
      <c r="AE1946">
        <v>2086</v>
      </c>
      <c r="AF1946" t="str">
        <f t="shared" si="1004"/>
        <v>Macroalbuminuria</v>
      </c>
      <c r="AG1946">
        <v>710</v>
      </c>
      <c r="AH1946" t="str">
        <f t="shared" si="1005"/>
        <v>Poliuria</v>
      </c>
      <c r="AI1946">
        <v>1</v>
      </c>
      <c r="AJ1946" t="str">
        <f t="shared" si="1006"/>
        <v>Diabetico</v>
      </c>
      <c r="AK1946">
        <v>217</v>
      </c>
      <c r="AL1946" t="str">
        <f t="shared" si="1007"/>
        <v>Diabetes</v>
      </c>
      <c r="AM1946">
        <v>8.4</v>
      </c>
      <c r="AN1946" t="str">
        <f t="shared" si="1008"/>
        <v>Diabetes</v>
      </c>
      <c r="AO1946">
        <v>297</v>
      </c>
      <c r="AP1946" t="str">
        <f t="shared" si="1009"/>
        <v>Riesgo</v>
      </c>
      <c r="AQ1946">
        <v>183</v>
      </c>
      <c r="AR1946" t="str">
        <f t="shared" si="1010"/>
        <v>Alto</v>
      </c>
      <c r="AS1946">
        <v>44</v>
      </c>
      <c r="AT1946" t="str">
        <f t="shared" si="1011"/>
        <v>Bajo</v>
      </c>
      <c r="AU1946">
        <v>427</v>
      </c>
      <c r="AV1946" t="str">
        <f t="shared" si="1012"/>
        <v>Alto</v>
      </c>
      <c r="AW1946">
        <v>132</v>
      </c>
      <c r="AX1946" t="str">
        <f t="shared" si="1013"/>
        <v>Bajo</v>
      </c>
      <c r="AY1946">
        <v>6.3</v>
      </c>
      <c r="AZ1946" t="str">
        <f t="shared" si="1014"/>
        <v>Alto</v>
      </c>
      <c r="BA1946">
        <v>9.5</v>
      </c>
      <c r="BB1946" t="str">
        <f t="shared" si="992"/>
        <v>Baja</v>
      </c>
      <c r="BC1946">
        <v>8.1</v>
      </c>
      <c r="BD1946" t="str">
        <f t="shared" si="1015"/>
        <v>Bajo</v>
      </c>
      <c r="BE1946">
        <v>5</v>
      </c>
      <c r="BF1946" t="str">
        <f t="shared" si="1016"/>
        <v>Alto</v>
      </c>
      <c r="BG1946">
        <v>1</v>
      </c>
      <c r="BH1946" t="str">
        <f t="shared" si="1017"/>
        <v>Toma ECA</v>
      </c>
      <c r="BI1946">
        <v>0</v>
      </c>
      <c r="BJ1946" t="str">
        <f t="shared" si="1018"/>
        <v>No toma ARB</v>
      </c>
      <c r="BK1946">
        <v>0</v>
      </c>
      <c r="BL1946" t="str">
        <f t="shared" si="1019"/>
        <v>No toma diureticos</v>
      </c>
      <c r="BM1946">
        <v>1</v>
      </c>
      <c r="BN1946" t="str">
        <f t="shared" si="1020"/>
        <v>Toma estatinas</v>
      </c>
      <c r="BO1946">
        <v>1</v>
      </c>
      <c r="BP1946" t="str">
        <f t="shared" si="1021"/>
        <v>Enfermedad renal</v>
      </c>
      <c r="BQ1946">
        <v>0</v>
      </c>
      <c r="BR1946" t="str">
        <f t="shared" si="1022"/>
        <v>Sano</v>
      </c>
    </row>
    <row r="1947" spans="1:70" x14ac:dyDescent="0.25">
      <c r="A1947" t="s">
        <v>1947</v>
      </c>
      <c r="B1947">
        <v>39</v>
      </c>
      <c r="C1947" t="str">
        <f t="shared" si="993"/>
        <v>Adulto</v>
      </c>
      <c r="D1947" t="s">
        <v>1</v>
      </c>
      <c r="E1947">
        <v>21.7</v>
      </c>
      <c r="F1947" t="str">
        <f t="shared" si="994"/>
        <v>Peso Normal</v>
      </c>
      <c r="G1947">
        <v>0</v>
      </c>
      <c r="H1947" t="str">
        <f t="shared" si="995"/>
        <v>No tiene herencia</v>
      </c>
      <c r="I1947">
        <v>125</v>
      </c>
      <c r="J1947">
        <v>76</v>
      </c>
      <c r="K1947">
        <v>78</v>
      </c>
      <c r="L1947" t="str">
        <f t="shared" si="996"/>
        <v>Normal</v>
      </c>
      <c r="M1947">
        <v>50</v>
      </c>
      <c r="N1947" t="str">
        <f t="shared" si="997"/>
        <v>Normal</v>
      </c>
      <c r="O1947">
        <v>1</v>
      </c>
      <c r="P1947" t="str">
        <f t="shared" si="998"/>
        <v>Sin limitaciones</v>
      </c>
      <c r="Q1947">
        <v>0</v>
      </c>
      <c r="R1947" t="str">
        <f t="shared" si="999"/>
        <v>No tiene cetoacidosis</v>
      </c>
      <c r="S1947">
        <v>0</v>
      </c>
      <c r="T1947" t="str">
        <f t="shared" si="1000"/>
        <v>No tiene Insuficiencia</v>
      </c>
      <c r="U1947">
        <v>0</v>
      </c>
      <c r="V1947" t="str">
        <f t="shared" si="1001"/>
        <v>Normotenso</v>
      </c>
      <c r="W1947">
        <v>0.9</v>
      </c>
      <c r="X1947" t="str">
        <f t="shared" si="990"/>
        <v>Normal</v>
      </c>
      <c r="Y1947">
        <v>40</v>
      </c>
      <c r="Z1947" t="str">
        <f t="shared" si="991"/>
        <v>Normal</v>
      </c>
      <c r="AA1947">
        <v>113</v>
      </c>
      <c r="AB1947" t="str">
        <f t="shared" si="1002"/>
        <v>Normal</v>
      </c>
      <c r="AC1947">
        <v>6</v>
      </c>
      <c r="AD1947" t="str">
        <f t="shared" si="1003"/>
        <v>Normal</v>
      </c>
      <c r="AE1947">
        <v>4</v>
      </c>
      <c r="AF1947" t="str">
        <f t="shared" si="1004"/>
        <v>Normal</v>
      </c>
      <c r="AG1947">
        <v>1271</v>
      </c>
      <c r="AH1947" t="str">
        <f t="shared" si="1005"/>
        <v>Poliuria</v>
      </c>
      <c r="AI1947">
        <v>0</v>
      </c>
      <c r="AJ1947" t="str">
        <f t="shared" si="1006"/>
        <v>No Diabetico</v>
      </c>
      <c r="AK1947">
        <v>107</v>
      </c>
      <c r="AL1947" t="str">
        <f t="shared" si="1007"/>
        <v>Prediabetes</v>
      </c>
      <c r="AM1947">
        <v>5.2</v>
      </c>
      <c r="AN1947" t="str">
        <f t="shared" si="1008"/>
        <v>Normal</v>
      </c>
      <c r="AO1947">
        <v>195</v>
      </c>
      <c r="AP1947" t="str">
        <f t="shared" si="1009"/>
        <v>Normal</v>
      </c>
      <c r="AQ1947">
        <v>111</v>
      </c>
      <c r="AR1947" t="str">
        <f t="shared" si="1010"/>
        <v>Casi normal</v>
      </c>
      <c r="AS1947">
        <v>46</v>
      </c>
      <c r="AT1947" t="str">
        <f t="shared" si="1011"/>
        <v>Bajo</v>
      </c>
      <c r="AU1947">
        <v>144</v>
      </c>
      <c r="AV1947" t="str">
        <f t="shared" si="1012"/>
        <v>Normal</v>
      </c>
      <c r="AW1947">
        <v>143</v>
      </c>
      <c r="AX1947" t="str">
        <f t="shared" si="1013"/>
        <v>Normal</v>
      </c>
      <c r="AY1947">
        <v>3.5</v>
      </c>
      <c r="AZ1947" t="str">
        <f t="shared" si="1014"/>
        <v>Normal</v>
      </c>
      <c r="BA1947">
        <v>13.3</v>
      </c>
      <c r="BB1947" t="str">
        <f t="shared" si="992"/>
        <v>Baja</v>
      </c>
      <c r="BC1947">
        <v>10.3</v>
      </c>
      <c r="BD1947" t="str">
        <f t="shared" si="1015"/>
        <v>Normal</v>
      </c>
      <c r="BE1947">
        <v>3</v>
      </c>
      <c r="BF1947" t="str">
        <f t="shared" si="1016"/>
        <v>Normal</v>
      </c>
      <c r="BG1947">
        <v>1</v>
      </c>
      <c r="BH1947" t="str">
        <f t="shared" si="1017"/>
        <v>Toma ECA</v>
      </c>
      <c r="BI1947">
        <v>1</v>
      </c>
      <c r="BJ1947" t="str">
        <f t="shared" si="1018"/>
        <v>Toma ARB</v>
      </c>
      <c r="BK1947">
        <v>0</v>
      </c>
      <c r="BL1947" t="str">
        <f t="shared" si="1019"/>
        <v>No toma diureticos</v>
      </c>
      <c r="BM1947">
        <v>1</v>
      </c>
      <c r="BN1947" t="str">
        <f t="shared" si="1020"/>
        <v>Toma estatinas</v>
      </c>
      <c r="BO1947">
        <v>0</v>
      </c>
      <c r="BP1947" t="str">
        <f t="shared" si="1021"/>
        <v>Sano</v>
      </c>
      <c r="BQ1947">
        <v>1</v>
      </c>
      <c r="BR1947" t="str">
        <f t="shared" si="1022"/>
        <v>Enfermedad cardiovascular</v>
      </c>
    </row>
    <row r="1948" spans="1:70" x14ac:dyDescent="0.25">
      <c r="A1948" t="s">
        <v>1948</v>
      </c>
      <c r="B1948">
        <v>60</v>
      </c>
      <c r="C1948" t="str">
        <f t="shared" si="993"/>
        <v>Adulto Mayor</v>
      </c>
      <c r="D1948" t="s">
        <v>6</v>
      </c>
      <c r="E1948">
        <v>27.8</v>
      </c>
      <c r="F1948" t="str">
        <f t="shared" si="994"/>
        <v>Sobrepeso</v>
      </c>
      <c r="G1948">
        <v>1</v>
      </c>
      <c r="H1948" t="str">
        <f t="shared" si="995"/>
        <v>Tiene herencia</v>
      </c>
      <c r="I1948">
        <v>127</v>
      </c>
      <c r="J1948">
        <v>79</v>
      </c>
      <c r="K1948">
        <v>79</v>
      </c>
      <c r="L1948" t="str">
        <f t="shared" si="996"/>
        <v>Normal</v>
      </c>
      <c r="M1948">
        <v>68</v>
      </c>
      <c r="N1948" t="str">
        <f t="shared" si="997"/>
        <v>Normal</v>
      </c>
      <c r="O1948">
        <v>2</v>
      </c>
      <c r="P1948" t="str">
        <f t="shared" si="998"/>
        <v>Ligera limitaciones</v>
      </c>
      <c r="Q1948">
        <v>0</v>
      </c>
      <c r="R1948" t="str">
        <f t="shared" si="999"/>
        <v>No tiene cetoacidosis</v>
      </c>
      <c r="S1948">
        <v>0</v>
      </c>
      <c r="T1948" t="str">
        <f t="shared" si="1000"/>
        <v>No tiene Insuficiencia</v>
      </c>
      <c r="U1948">
        <v>1</v>
      </c>
      <c r="V1948" t="str">
        <f t="shared" si="1001"/>
        <v>Hipertenso</v>
      </c>
      <c r="W1948">
        <v>1</v>
      </c>
      <c r="X1948" t="str">
        <f t="shared" si="990"/>
        <v>Normal</v>
      </c>
      <c r="Y1948">
        <v>29</v>
      </c>
      <c r="Z1948" t="str">
        <f t="shared" si="991"/>
        <v>Normal</v>
      </c>
      <c r="AA1948">
        <v>65</v>
      </c>
      <c r="AB1948" t="str">
        <f t="shared" si="1002"/>
        <v>Funcion disminuida</v>
      </c>
      <c r="AC1948">
        <v>23</v>
      </c>
      <c r="AD1948" t="str">
        <f t="shared" si="1003"/>
        <v>Normal</v>
      </c>
      <c r="AE1948">
        <v>18</v>
      </c>
      <c r="AF1948" t="str">
        <f t="shared" si="1004"/>
        <v>Normal</v>
      </c>
      <c r="AG1948">
        <v>1581</v>
      </c>
      <c r="AH1948" t="str">
        <f t="shared" si="1005"/>
        <v>Poliuria</v>
      </c>
      <c r="AI1948">
        <v>0</v>
      </c>
      <c r="AJ1948" t="str">
        <f t="shared" si="1006"/>
        <v>No Diabetico</v>
      </c>
      <c r="AK1948">
        <v>90</v>
      </c>
      <c r="AL1948" t="str">
        <f t="shared" si="1007"/>
        <v>Normal</v>
      </c>
      <c r="AM1948">
        <v>5.3</v>
      </c>
      <c r="AN1948" t="str">
        <f t="shared" si="1008"/>
        <v>Normal</v>
      </c>
      <c r="AO1948">
        <v>171</v>
      </c>
      <c r="AP1948" t="str">
        <f t="shared" si="1009"/>
        <v>Normal</v>
      </c>
      <c r="AQ1948">
        <v>120</v>
      </c>
      <c r="AR1948" t="str">
        <f t="shared" si="1010"/>
        <v>Casi normal</v>
      </c>
      <c r="AS1948">
        <v>52</v>
      </c>
      <c r="AT1948" t="str">
        <f t="shared" si="1011"/>
        <v>Bajo</v>
      </c>
      <c r="AU1948">
        <v>126</v>
      </c>
      <c r="AV1948" t="str">
        <f t="shared" si="1012"/>
        <v>Normal</v>
      </c>
      <c r="AW1948">
        <v>136</v>
      </c>
      <c r="AX1948" t="str">
        <f t="shared" si="1013"/>
        <v>Normal</v>
      </c>
      <c r="AY1948">
        <v>4.5</v>
      </c>
      <c r="AZ1948" t="str">
        <f t="shared" si="1014"/>
        <v>Normal</v>
      </c>
      <c r="BA1948">
        <v>13.2</v>
      </c>
      <c r="BB1948" t="str">
        <f t="shared" si="992"/>
        <v>Normal</v>
      </c>
      <c r="BC1948">
        <v>9.5</v>
      </c>
      <c r="BD1948" t="str">
        <f t="shared" si="1015"/>
        <v>Normal</v>
      </c>
      <c r="BE1948">
        <v>4</v>
      </c>
      <c r="BF1948" t="str">
        <f t="shared" si="1016"/>
        <v>Normal</v>
      </c>
      <c r="BG1948">
        <v>1</v>
      </c>
      <c r="BH1948" t="str">
        <f t="shared" si="1017"/>
        <v>Toma ECA</v>
      </c>
      <c r="BI1948">
        <v>0</v>
      </c>
      <c r="BJ1948" t="str">
        <f t="shared" si="1018"/>
        <v>No toma ARB</v>
      </c>
      <c r="BK1948">
        <v>0</v>
      </c>
      <c r="BL1948" t="str">
        <f t="shared" si="1019"/>
        <v>No toma diureticos</v>
      </c>
      <c r="BM1948">
        <v>0</v>
      </c>
      <c r="BN1948" t="str">
        <f t="shared" si="1020"/>
        <v>No toma estatinas</v>
      </c>
      <c r="BO1948">
        <v>0</v>
      </c>
      <c r="BP1948" t="str">
        <f t="shared" si="1021"/>
        <v>Sano</v>
      </c>
      <c r="BQ1948">
        <v>1</v>
      </c>
      <c r="BR1948" t="str">
        <f t="shared" si="1022"/>
        <v>Enfermedad cardiovascular</v>
      </c>
    </row>
    <row r="1949" spans="1:70" x14ac:dyDescent="0.25">
      <c r="A1949" t="s">
        <v>1949</v>
      </c>
      <c r="B1949">
        <v>37</v>
      </c>
      <c r="C1949" t="str">
        <f t="shared" si="993"/>
        <v>Adulto</v>
      </c>
      <c r="D1949" t="s">
        <v>1</v>
      </c>
      <c r="E1949">
        <v>27.5</v>
      </c>
      <c r="F1949" t="str">
        <f t="shared" si="994"/>
        <v>Sobrepeso</v>
      </c>
      <c r="G1949">
        <v>0</v>
      </c>
      <c r="H1949" t="str">
        <f t="shared" si="995"/>
        <v>No tiene herencia</v>
      </c>
      <c r="I1949">
        <v>109</v>
      </c>
      <c r="J1949">
        <v>69</v>
      </c>
      <c r="K1949">
        <v>90</v>
      </c>
      <c r="L1949" t="str">
        <f t="shared" si="996"/>
        <v>Normal</v>
      </c>
      <c r="M1949">
        <v>60</v>
      </c>
      <c r="N1949" t="str">
        <f t="shared" si="997"/>
        <v>Normal</v>
      </c>
      <c r="O1949">
        <v>1</v>
      </c>
      <c r="P1949" t="str">
        <f t="shared" si="998"/>
        <v>Sin limitaciones</v>
      </c>
      <c r="Q1949">
        <v>0</v>
      </c>
      <c r="R1949" t="str">
        <f t="shared" si="999"/>
        <v>No tiene cetoacidosis</v>
      </c>
      <c r="S1949">
        <v>0</v>
      </c>
      <c r="T1949" t="str">
        <f t="shared" si="1000"/>
        <v>No tiene Insuficiencia</v>
      </c>
      <c r="U1949">
        <v>0</v>
      </c>
      <c r="V1949" t="str">
        <f t="shared" si="1001"/>
        <v>Normotenso</v>
      </c>
      <c r="W1949">
        <v>0.7</v>
      </c>
      <c r="X1949" t="str">
        <f t="shared" si="990"/>
        <v>Normal</v>
      </c>
      <c r="Y1949">
        <v>36</v>
      </c>
      <c r="Z1949" t="str">
        <f t="shared" si="991"/>
        <v>Normal</v>
      </c>
      <c r="AA1949">
        <v>63</v>
      </c>
      <c r="AB1949" t="str">
        <f t="shared" si="1002"/>
        <v>Funcion disminuida</v>
      </c>
      <c r="AC1949">
        <v>25</v>
      </c>
      <c r="AD1949" t="str">
        <f t="shared" si="1003"/>
        <v>Normal</v>
      </c>
      <c r="AE1949">
        <v>17</v>
      </c>
      <c r="AF1949" t="str">
        <f t="shared" si="1004"/>
        <v>Normal</v>
      </c>
      <c r="AG1949">
        <v>1072</v>
      </c>
      <c r="AH1949" t="str">
        <f t="shared" si="1005"/>
        <v>Poliuria</v>
      </c>
      <c r="AI1949">
        <v>1</v>
      </c>
      <c r="AJ1949" t="str">
        <f t="shared" si="1006"/>
        <v>Diabetico</v>
      </c>
      <c r="AK1949">
        <v>93</v>
      </c>
      <c r="AL1949" t="str">
        <f t="shared" si="1007"/>
        <v>Normal</v>
      </c>
      <c r="AM1949">
        <v>5.0999999999999996</v>
      </c>
      <c r="AN1949" t="str">
        <f t="shared" si="1008"/>
        <v>Normal</v>
      </c>
      <c r="AO1949">
        <v>182</v>
      </c>
      <c r="AP1949" t="str">
        <f t="shared" si="1009"/>
        <v>Normal</v>
      </c>
      <c r="AQ1949">
        <v>123</v>
      </c>
      <c r="AR1949" t="str">
        <f t="shared" si="1010"/>
        <v>Casi normal</v>
      </c>
      <c r="AS1949">
        <v>60</v>
      </c>
      <c r="AT1949" t="str">
        <f t="shared" si="1011"/>
        <v>Normal</v>
      </c>
      <c r="AU1949">
        <v>159</v>
      </c>
      <c r="AV1949" t="str">
        <f t="shared" si="1012"/>
        <v>Alto</v>
      </c>
      <c r="AW1949">
        <v>138</v>
      </c>
      <c r="AX1949" t="str">
        <f t="shared" si="1013"/>
        <v>Normal</v>
      </c>
      <c r="AY1949">
        <v>4.7</v>
      </c>
      <c r="AZ1949" t="str">
        <f t="shared" si="1014"/>
        <v>Normal</v>
      </c>
      <c r="BA1949">
        <v>15.1</v>
      </c>
      <c r="BB1949" t="str">
        <f t="shared" si="992"/>
        <v>Normal</v>
      </c>
      <c r="BC1949">
        <v>10</v>
      </c>
      <c r="BD1949" t="str">
        <f t="shared" si="1015"/>
        <v>Normal</v>
      </c>
      <c r="BE1949">
        <v>3.9</v>
      </c>
      <c r="BF1949" t="str">
        <f t="shared" si="1016"/>
        <v>Normal</v>
      </c>
      <c r="BG1949">
        <v>0</v>
      </c>
      <c r="BH1949" t="str">
        <f t="shared" si="1017"/>
        <v>No Toma ECA</v>
      </c>
      <c r="BI1949">
        <v>0</v>
      </c>
      <c r="BJ1949" t="str">
        <f t="shared" si="1018"/>
        <v>No toma ARB</v>
      </c>
      <c r="BK1949">
        <v>0</v>
      </c>
      <c r="BL1949" t="str">
        <f t="shared" si="1019"/>
        <v>No toma diureticos</v>
      </c>
      <c r="BM1949">
        <v>1</v>
      </c>
      <c r="BN1949" t="str">
        <f t="shared" si="1020"/>
        <v>Toma estatinas</v>
      </c>
      <c r="BO1949">
        <v>0</v>
      </c>
      <c r="BP1949" t="str">
        <f t="shared" si="1021"/>
        <v>Sano</v>
      </c>
      <c r="BQ1949">
        <v>0</v>
      </c>
      <c r="BR1949" t="str">
        <f t="shared" si="1022"/>
        <v>Sano</v>
      </c>
    </row>
    <row r="1950" spans="1:70" x14ac:dyDescent="0.25">
      <c r="A1950" t="s">
        <v>1950</v>
      </c>
      <c r="B1950">
        <v>43</v>
      </c>
      <c r="C1950" t="str">
        <f t="shared" si="993"/>
        <v>Adulto</v>
      </c>
      <c r="D1950" t="s">
        <v>6</v>
      </c>
      <c r="E1950">
        <v>23.4</v>
      </c>
      <c r="F1950" t="str">
        <f t="shared" si="994"/>
        <v>Peso Normal</v>
      </c>
      <c r="G1950">
        <v>1</v>
      </c>
      <c r="H1950" t="str">
        <f t="shared" si="995"/>
        <v>Tiene herencia</v>
      </c>
      <c r="I1950">
        <v>119</v>
      </c>
      <c r="J1950">
        <v>68</v>
      </c>
      <c r="K1950">
        <v>66</v>
      </c>
      <c r="L1950" t="str">
        <f t="shared" si="996"/>
        <v>Normal</v>
      </c>
      <c r="M1950">
        <v>51</v>
      </c>
      <c r="N1950" t="str">
        <f t="shared" si="997"/>
        <v>Normal</v>
      </c>
      <c r="O1950">
        <v>1</v>
      </c>
      <c r="P1950" t="str">
        <f t="shared" si="998"/>
        <v>Sin limitaciones</v>
      </c>
      <c r="Q1950">
        <v>0</v>
      </c>
      <c r="R1950" t="str">
        <f t="shared" si="999"/>
        <v>No tiene cetoacidosis</v>
      </c>
      <c r="S1950">
        <v>0</v>
      </c>
      <c r="T1950" t="str">
        <f t="shared" si="1000"/>
        <v>No tiene Insuficiencia</v>
      </c>
      <c r="U1950">
        <v>0</v>
      </c>
      <c r="V1950" t="str">
        <f t="shared" si="1001"/>
        <v>Normotenso</v>
      </c>
      <c r="W1950">
        <v>0.8</v>
      </c>
      <c r="X1950" t="str">
        <f t="shared" si="990"/>
        <v>Normal</v>
      </c>
      <c r="Y1950">
        <v>37</v>
      </c>
      <c r="Z1950" t="str">
        <f t="shared" si="991"/>
        <v>Normal</v>
      </c>
      <c r="AA1950">
        <v>90</v>
      </c>
      <c r="AB1950" t="str">
        <f t="shared" si="1002"/>
        <v>Funcion disminuida</v>
      </c>
      <c r="AC1950">
        <v>14</v>
      </c>
      <c r="AD1950" t="str">
        <f t="shared" si="1003"/>
        <v>Normal</v>
      </c>
      <c r="AE1950">
        <v>12</v>
      </c>
      <c r="AF1950" t="str">
        <f t="shared" si="1004"/>
        <v>Normal</v>
      </c>
      <c r="AG1950">
        <v>1896</v>
      </c>
      <c r="AH1950" t="str">
        <f t="shared" si="1005"/>
        <v>Poliuria</v>
      </c>
      <c r="AI1950">
        <v>0</v>
      </c>
      <c r="AJ1950" t="str">
        <f t="shared" si="1006"/>
        <v>No Diabetico</v>
      </c>
      <c r="AK1950">
        <v>85</v>
      </c>
      <c r="AL1950" t="str">
        <f t="shared" si="1007"/>
        <v>Normal</v>
      </c>
      <c r="AM1950">
        <v>5.3</v>
      </c>
      <c r="AN1950" t="str">
        <f t="shared" si="1008"/>
        <v>Normal</v>
      </c>
      <c r="AO1950">
        <v>205</v>
      </c>
      <c r="AP1950" t="str">
        <f t="shared" si="1009"/>
        <v>Alto</v>
      </c>
      <c r="AQ1950">
        <v>97</v>
      </c>
      <c r="AR1950" t="str">
        <f t="shared" si="1010"/>
        <v>Normal</v>
      </c>
      <c r="AS1950">
        <v>70</v>
      </c>
      <c r="AT1950" t="str">
        <f t="shared" si="1011"/>
        <v>Normal</v>
      </c>
      <c r="AU1950">
        <v>138</v>
      </c>
      <c r="AV1950" t="str">
        <f t="shared" si="1012"/>
        <v>Normal</v>
      </c>
      <c r="AW1950">
        <v>137</v>
      </c>
      <c r="AX1950" t="str">
        <f t="shared" si="1013"/>
        <v>Normal</v>
      </c>
      <c r="AY1950">
        <v>4.9000000000000004</v>
      </c>
      <c r="AZ1950" t="str">
        <f t="shared" si="1014"/>
        <v>Normal</v>
      </c>
      <c r="BA1950">
        <v>13.8</v>
      </c>
      <c r="BB1950" t="str">
        <f t="shared" si="992"/>
        <v>Normal</v>
      </c>
      <c r="BC1950">
        <v>10.199999999999999</v>
      </c>
      <c r="BD1950" t="str">
        <f t="shared" si="1015"/>
        <v>Normal</v>
      </c>
      <c r="BE1950">
        <v>3.8</v>
      </c>
      <c r="BF1950" t="str">
        <f t="shared" si="1016"/>
        <v>Normal</v>
      </c>
      <c r="BG1950">
        <v>1</v>
      </c>
      <c r="BH1950" t="str">
        <f t="shared" si="1017"/>
        <v>Toma ECA</v>
      </c>
      <c r="BI1950">
        <v>0</v>
      </c>
      <c r="BJ1950" t="str">
        <f t="shared" si="1018"/>
        <v>No toma ARB</v>
      </c>
      <c r="BK1950">
        <v>0</v>
      </c>
      <c r="BL1950" t="str">
        <f t="shared" si="1019"/>
        <v>No toma diureticos</v>
      </c>
      <c r="BM1950">
        <v>1</v>
      </c>
      <c r="BN1950" t="str">
        <f t="shared" si="1020"/>
        <v>Toma estatinas</v>
      </c>
      <c r="BO1950">
        <v>0</v>
      </c>
      <c r="BP1950" t="str">
        <f t="shared" si="1021"/>
        <v>Sano</v>
      </c>
      <c r="BQ1950">
        <v>1</v>
      </c>
      <c r="BR1950" t="str">
        <f t="shared" si="1022"/>
        <v>Enfermedad cardiovascular</v>
      </c>
    </row>
    <row r="1951" spans="1:70" x14ac:dyDescent="0.25">
      <c r="A1951" t="s">
        <v>1951</v>
      </c>
      <c r="B1951">
        <v>46</v>
      </c>
      <c r="C1951" t="str">
        <f t="shared" si="993"/>
        <v>Adulto</v>
      </c>
      <c r="D1951" t="s">
        <v>6</v>
      </c>
      <c r="E1951">
        <v>22.7</v>
      </c>
      <c r="F1951" t="str">
        <f t="shared" si="994"/>
        <v>Peso Normal</v>
      </c>
      <c r="G1951">
        <v>0</v>
      </c>
      <c r="H1951" t="str">
        <f t="shared" si="995"/>
        <v>No tiene herencia</v>
      </c>
      <c r="I1951">
        <v>112</v>
      </c>
      <c r="J1951">
        <v>70</v>
      </c>
      <c r="K1951">
        <v>73</v>
      </c>
      <c r="L1951" t="str">
        <f t="shared" si="996"/>
        <v>Normal</v>
      </c>
      <c r="M1951">
        <v>58</v>
      </c>
      <c r="N1951" t="str">
        <f t="shared" si="997"/>
        <v>Normal</v>
      </c>
      <c r="O1951">
        <v>2</v>
      </c>
      <c r="P1951" t="str">
        <f t="shared" si="998"/>
        <v>Ligera limitaciones</v>
      </c>
      <c r="Q1951">
        <v>0</v>
      </c>
      <c r="R1951" t="str">
        <f t="shared" si="999"/>
        <v>No tiene cetoacidosis</v>
      </c>
      <c r="S1951">
        <v>0</v>
      </c>
      <c r="T1951" t="str">
        <f t="shared" si="1000"/>
        <v>No tiene Insuficiencia</v>
      </c>
      <c r="U1951">
        <v>0</v>
      </c>
      <c r="V1951" t="str">
        <f t="shared" si="1001"/>
        <v>Normotenso</v>
      </c>
      <c r="W1951">
        <v>0.8</v>
      </c>
      <c r="X1951" t="str">
        <f t="shared" si="990"/>
        <v>Normal</v>
      </c>
      <c r="Y1951">
        <v>29</v>
      </c>
      <c r="Z1951" t="str">
        <f t="shared" si="991"/>
        <v>Normal</v>
      </c>
      <c r="AA1951">
        <v>101</v>
      </c>
      <c r="AB1951" t="str">
        <f t="shared" si="1002"/>
        <v>Normal</v>
      </c>
      <c r="AC1951">
        <v>18</v>
      </c>
      <c r="AD1951" t="str">
        <f t="shared" si="1003"/>
        <v>Normal</v>
      </c>
      <c r="AE1951">
        <v>16</v>
      </c>
      <c r="AF1951" t="str">
        <f t="shared" si="1004"/>
        <v>Normal</v>
      </c>
      <c r="AG1951">
        <v>2007</v>
      </c>
      <c r="AH1951" t="str">
        <f t="shared" si="1005"/>
        <v>Poliuria</v>
      </c>
      <c r="AI1951">
        <v>0</v>
      </c>
      <c r="AJ1951" t="str">
        <f t="shared" si="1006"/>
        <v>No Diabetico</v>
      </c>
      <c r="AK1951">
        <v>83</v>
      </c>
      <c r="AL1951" t="str">
        <f t="shared" si="1007"/>
        <v>Normal</v>
      </c>
      <c r="AM1951">
        <v>5.8</v>
      </c>
      <c r="AN1951" t="str">
        <f t="shared" si="1008"/>
        <v>Prediabetes</v>
      </c>
      <c r="AO1951">
        <v>192</v>
      </c>
      <c r="AP1951" t="str">
        <f t="shared" si="1009"/>
        <v>Normal</v>
      </c>
      <c r="AQ1951">
        <v>100</v>
      </c>
      <c r="AR1951" t="str">
        <f t="shared" si="1010"/>
        <v>Casi normal</v>
      </c>
      <c r="AS1951">
        <v>50</v>
      </c>
      <c r="AT1951" t="str">
        <f t="shared" si="1011"/>
        <v>Bajo</v>
      </c>
      <c r="AU1951">
        <v>108</v>
      </c>
      <c r="AV1951" t="str">
        <f t="shared" si="1012"/>
        <v>Normal</v>
      </c>
      <c r="AW1951">
        <v>141</v>
      </c>
      <c r="AX1951" t="str">
        <f t="shared" si="1013"/>
        <v>Normal</v>
      </c>
      <c r="AY1951">
        <v>4.3</v>
      </c>
      <c r="AZ1951" t="str">
        <f t="shared" si="1014"/>
        <v>Normal</v>
      </c>
      <c r="BA1951">
        <v>14.8</v>
      </c>
      <c r="BB1951" t="str">
        <f t="shared" si="992"/>
        <v>Normal</v>
      </c>
      <c r="BC1951">
        <v>9.1999999999999993</v>
      </c>
      <c r="BD1951" t="str">
        <f t="shared" si="1015"/>
        <v>Normal</v>
      </c>
      <c r="BE1951">
        <v>3.9</v>
      </c>
      <c r="BF1951" t="str">
        <f t="shared" si="1016"/>
        <v>Normal</v>
      </c>
      <c r="BG1951">
        <v>0</v>
      </c>
      <c r="BH1951" t="str">
        <f t="shared" si="1017"/>
        <v>No Toma ECA</v>
      </c>
      <c r="BI1951">
        <v>0</v>
      </c>
      <c r="BJ1951" t="str">
        <f t="shared" si="1018"/>
        <v>No toma ARB</v>
      </c>
      <c r="BK1951">
        <v>0</v>
      </c>
      <c r="BL1951" t="str">
        <f t="shared" si="1019"/>
        <v>No toma diureticos</v>
      </c>
      <c r="BM1951">
        <v>0</v>
      </c>
      <c r="BN1951" t="str">
        <f t="shared" si="1020"/>
        <v>No toma estatinas</v>
      </c>
      <c r="BO1951">
        <v>0</v>
      </c>
      <c r="BP1951" t="str">
        <f t="shared" si="1021"/>
        <v>Sano</v>
      </c>
      <c r="BQ1951">
        <v>0</v>
      </c>
      <c r="BR1951" t="str">
        <f t="shared" si="1022"/>
        <v>Sano</v>
      </c>
    </row>
    <row r="1952" spans="1:70" x14ac:dyDescent="0.25">
      <c r="A1952" t="s">
        <v>1952</v>
      </c>
      <c r="B1952">
        <v>57</v>
      </c>
      <c r="C1952" t="str">
        <f t="shared" si="993"/>
        <v>Adulto</v>
      </c>
      <c r="D1952" t="s">
        <v>1</v>
      </c>
      <c r="E1952">
        <v>38.1</v>
      </c>
      <c r="F1952" t="str">
        <f t="shared" si="994"/>
        <v>Obesidad II</v>
      </c>
      <c r="G1952">
        <v>1</v>
      </c>
      <c r="H1952" t="str">
        <f t="shared" si="995"/>
        <v>Tiene herencia</v>
      </c>
      <c r="I1952">
        <v>142</v>
      </c>
      <c r="J1952">
        <v>98</v>
      </c>
      <c r="K1952">
        <v>78</v>
      </c>
      <c r="L1952" t="str">
        <f t="shared" si="996"/>
        <v>Normal</v>
      </c>
      <c r="M1952">
        <v>32</v>
      </c>
      <c r="N1952" t="str">
        <f t="shared" si="997"/>
        <v>Reducida</v>
      </c>
      <c r="O1952">
        <v>2</v>
      </c>
      <c r="P1952" t="str">
        <f t="shared" si="998"/>
        <v>Ligera limitaciones</v>
      </c>
      <c r="Q1952">
        <v>0</v>
      </c>
      <c r="R1952" t="str">
        <f t="shared" si="999"/>
        <v>No tiene cetoacidosis</v>
      </c>
      <c r="S1952">
        <v>0</v>
      </c>
      <c r="T1952" t="str">
        <f t="shared" si="1000"/>
        <v>No tiene Insuficiencia</v>
      </c>
      <c r="U1952">
        <v>1</v>
      </c>
      <c r="V1952" t="str">
        <f t="shared" si="1001"/>
        <v>Hipertenso</v>
      </c>
      <c r="W1952">
        <v>3.2</v>
      </c>
      <c r="X1952" t="str">
        <f t="shared" si="990"/>
        <v>Alto</v>
      </c>
      <c r="Y1952">
        <v>83</v>
      </c>
      <c r="Z1952" t="str">
        <f t="shared" si="991"/>
        <v>Elevado</v>
      </c>
      <c r="AA1952">
        <v>21</v>
      </c>
      <c r="AB1952" t="str">
        <f t="shared" si="1002"/>
        <v>Dismucion grave</v>
      </c>
      <c r="AC1952">
        <v>738</v>
      </c>
      <c r="AD1952" t="str">
        <f t="shared" si="1003"/>
        <v>Proteinuria</v>
      </c>
      <c r="AE1952">
        <v>590</v>
      </c>
      <c r="AF1952" t="str">
        <f t="shared" si="1004"/>
        <v>Macroalbuminuria</v>
      </c>
      <c r="AG1952">
        <v>713</v>
      </c>
      <c r="AH1952" t="str">
        <f t="shared" si="1005"/>
        <v>Poliuria</v>
      </c>
      <c r="AI1952">
        <v>1</v>
      </c>
      <c r="AJ1952" t="str">
        <f t="shared" si="1006"/>
        <v>Diabetico</v>
      </c>
      <c r="AK1952">
        <v>220</v>
      </c>
      <c r="AL1952" t="str">
        <f t="shared" si="1007"/>
        <v>Diabetes</v>
      </c>
      <c r="AM1952">
        <v>7.2</v>
      </c>
      <c r="AN1952" t="str">
        <f t="shared" si="1008"/>
        <v>Diabetes</v>
      </c>
      <c r="AO1952">
        <v>231</v>
      </c>
      <c r="AP1952" t="str">
        <f t="shared" si="1009"/>
        <v>Alto</v>
      </c>
      <c r="AQ1952">
        <v>141</v>
      </c>
      <c r="AR1952" t="str">
        <f t="shared" si="1010"/>
        <v>Limite alto</v>
      </c>
      <c r="AS1952">
        <v>35</v>
      </c>
      <c r="AT1952" t="str">
        <f t="shared" si="1011"/>
        <v>Bajo</v>
      </c>
      <c r="AU1952">
        <v>245</v>
      </c>
      <c r="AV1952" t="str">
        <f t="shared" si="1012"/>
        <v>Alto</v>
      </c>
      <c r="AW1952">
        <v>139</v>
      </c>
      <c r="AX1952" t="str">
        <f t="shared" si="1013"/>
        <v>Normal</v>
      </c>
      <c r="AY1952">
        <v>5.2</v>
      </c>
      <c r="AZ1952" t="str">
        <f t="shared" si="1014"/>
        <v>Alto</v>
      </c>
      <c r="BA1952">
        <v>10.8</v>
      </c>
      <c r="BB1952" t="str">
        <f t="shared" si="992"/>
        <v>Baja</v>
      </c>
      <c r="BC1952">
        <v>7.6</v>
      </c>
      <c r="BD1952" t="str">
        <f t="shared" si="1015"/>
        <v>Bajo</v>
      </c>
      <c r="BE1952">
        <v>6.2</v>
      </c>
      <c r="BF1952" t="str">
        <f t="shared" si="1016"/>
        <v>Alto</v>
      </c>
      <c r="BG1952">
        <v>1</v>
      </c>
      <c r="BH1952" t="str">
        <f t="shared" si="1017"/>
        <v>Toma ECA</v>
      </c>
      <c r="BI1952">
        <v>0</v>
      </c>
      <c r="BJ1952" t="str">
        <f t="shared" si="1018"/>
        <v>No toma ARB</v>
      </c>
      <c r="BK1952">
        <v>0</v>
      </c>
      <c r="BL1952" t="str">
        <f t="shared" si="1019"/>
        <v>No toma diureticos</v>
      </c>
      <c r="BM1952">
        <v>1</v>
      </c>
      <c r="BN1952" t="str">
        <f t="shared" si="1020"/>
        <v>Toma estatinas</v>
      </c>
      <c r="BO1952">
        <v>1</v>
      </c>
      <c r="BP1952" t="str">
        <f t="shared" si="1021"/>
        <v>Enfermedad renal</v>
      </c>
      <c r="BQ1952">
        <v>1</v>
      </c>
      <c r="BR1952" t="str">
        <f t="shared" si="1022"/>
        <v>Enfermedad cardiovascular</v>
      </c>
    </row>
    <row r="1953" spans="1:70" x14ac:dyDescent="0.25">
      <c r="A1953" t="s">
        <v>1953</v>
      </c>
      <c r="B1953">
        <v>38</v>
      </c>
      <c r="C1953" t="str">
        <f t="shared" si="993"/>
        <v>Adulto</v>
      </c>
      <c r="D1953" t="s">
        <v>1</v>
      </c>
      <c r="E1953">
        <v>23.3</v>
      </c>
      <c r="F1953" t="str">
        <f t="shared" si="994"/>
        <v>Peso Normal</v>
      </c>
      <c r="G1953">
        <v>0</v>
      </c>
      <c r="H1953" t="str">
        <f t="shared" si="995"/>
        <v>No tiene herencia</v>
      </c>
      <c r="I1953">
        <v>129</v>
      </c>
      <c r="J1953">
        <v>84</v>
      </c>
      <c r="K1953">
        <v>65</v>
      </c>
      <c r="L1953" t="str">
        <f t="shared" si="996"/>
        <v>Normal</v>
      </c>
      <c r="M1953">
        <v>61</v>
      </c>
      <c r="N1953" t="str">
        <f t="shared" si="997"/>
        <v>Normal</v>
      </c>
      <c r="O1953">
        <v>1</v>
      </c>
      <c r="P1953" t="str">
        <f t="shared" si="998"/>
        <v>Sin limitaciones</v>
      </c>
      <c r="Q1953">
        <v>0</v>
      </c>
      <c r="R1953" t="str">
        <f t="shared" si="999"/>
        <v>No tiene cetoacidosis</v>
      </c>
      <c r="S1953">
        <v>0</v>
      </c>
      <c r="T1953" t="str">
        <f t="shared" si="1000"/>
        <v>No tiene Insuficiencia</v>
      </c>
      <c r="U1953">
        <v>1</v>
      </c>
      <c r="V1953" t="str">
        <f t="shared" si="1001"/>
        <v>Hipertenso</v>
      </c>
      <c r="W1953">
        <v>0.7</v>
      </c>
      <c r="X1953" t="str">
        <f t="shared" si="990"/>
        <v>Normal</v>
      </c>
      <c r="Y1953">
        <v>36</v>
      </c>
      <c r="Z1953" t="str">
        <f t="shared" si="991"/>
        <v>Normal</v>
      </c>
      <c r="AA1953">
        <v>97</v>
      </c>
      <c r="AB1953" t="str">
        <f t="shared" si="1002"/>
        <v>Normal</v>
      </c>
      <c r="AC1953">
        <v>14</v>
      </c>
      <c r="AD1953" t="str">
        <f t="shared" si="1003"/>
        <v>Normal</v>
      </c>
      <c r="AE1953">
        <v>9</v>
      </c>
      <c r="AF1953" t="str">
        <f t="shared" si="1004"/>
        <v>Normal</v>
      </c>
      <c r="AG1953">
        <v>1083</v>
      </c>
      <c r="AH1953" t="str">
        <f t="shared" si="1005"/>
        <v>Poliuria</v>
      </c>
      <c r="AI1953">
        <v>0</v>
      </c>
      <c r="AJ1953" t="str">
        <f t="shared" si="1006"/>
        <v>No Diabetico</v>
      </c>
      <c r="AK1953">
        <v>82</v>
      </c>
      <c r="AL1953" t="str">
        <f t="shared" si="1007"/>
        <v>Normal</v>
      </c>
      <c r="AM1953">
        <v>5.4</v>
      </c>
      <c r="AN1953" t="str">
        <f t="shared" si="1008"/>
        <v>Normal</v>
      </c>
      <c r="AO1953">
        <v>157</v>
      </c>
      <c r="AP1953" t="str">
        <f t="shared" si="1009"/>
        <v>Normal</v>
      </c>
      <c r="AQ1953">
        <v>88</v>
      </c>
      <c r="AR1953" t="str">
        <f t="shared" si="1010"/>
        <v>Normal</v>
      </c>
      <c r="AS1953">
        <v>70</v>
      </c>
      <c r="AT1953" t="str">
        <f t="shared" si="1011"/>
        <v>Normal</v>
      </c>
      <c r="AU1953">
        <v>100</v>
      </c>
      <c r="AV1953" t="str">
        <f t="shared" si="1012"/>
        <v>Normal</v>
      </c>
      <c r="AW1953">
        <v>137</v>
      </c>
      <c r="AX1953" t="str">
        <f t="shared" si="1013"/>
        <v>Normal</v>
      </c>
      <c r="AY1953">
        <v>4.5999999999999996</v>
      </c>
      <c r="AZ1953" t="str">
        <f t="shared" si="1014"/>
        <v>Normal</v>
      </c>
      <c r="BA1953">
        <v>15.4</v>
      </c>
      <c r="BB1953" t="str">
        <f t="shared" si="992"/>
        <v>Normal</v>
      </c>
      <c r="BC1953">
        <v>10.1</v>
      </c>
      <c r="BD1953" t="str">
        <f t="shared" si="1015"/>
        <v>Normal</v>
      </c>
      <c r="BE1953">
        <v>3</v>
      </c>
      <c r="BF1953" t="str">
        <f t="shared" si="1016"/>
        <v>Normal</v>
      </c>
      <c r="BG1953">
        <v>0</v>
      </c>
      <c r="BH1953" t="str">
        <f t="shared" si="1017"/>
        <v>No Toma ECA</v>
      </c>
      <c r="BI1953">
        <v>1</v>
      </c>
      <c r="BJ1953" t="str">
        <f t="shared" si="1018"/>
        <v>Toma ARB</v>
      </c>
      <c r="BK1953">
        <v>0</v>
      </c>
      <c r="BL1953" t="str">
        <f t="shared" si="1019"/>
        <v>No toma diureticos</v>
      </c>
      <c r="BM1953">
        <v>0</v>
      </c>
      <c r="BN1953" t="str">
        <f t="shared" si="1020"/>
        <v>No toma estatinas</v>
      </c>
      <c r="BO1953">
        <v>0</v>
      </c>
      <c r="BP1953" t="str">
        <f t="shared" si="1021"/>
        <v>Sano</v>
      </c>
      <c r="BQ1953">
        <v>0</v>
      </c>
      <c r="BR1953" t="str">
        <f t="shared" si="1022"/>
        <v>Sano</v>
      </c>
    </row>
    <row r="1954" spans="1:70" x14ac:dyDescent="0.25">
      <c r="A1954" t="s">
        <v>1954</v>
      </c>
      <c r="B1954">
        <v>41</v>
      </c>
      <c r="C1954" t="str">
        <f t="shared" si="993"/>
        <v>Adulto</v>
      </c>
      <c r="D1954" t="s">
        <v>1</v>
      </c>
      <c r="E1954">
        <v>20.2</v>
      </c>
      <c r="F1954" t="str">
        <f t="shared" si="994"/>
        <v>Peso Normal</v>
      </c>
      <c r="G1954">
        <v>0</v>
      </c>
      <c r="H1954" t="str">
        <f t="shared" si="995"/>
        <v>No tiene herencia</v>
      </c>
      <c r="I1954">
        <v>135</v>
      </c>
      <c r="J1954">
        <v>82</v>
      </c>
      <c r="K1954">
        <v>83</v>
      </c>
      <c r="L1954" t="str">
        <f t="shared" si="996"/>
        <v>Normal</v>
      </c>
      <c r="M1954">
        <v>66</v>
      </c>
      <c r="N1954" t="str">
        <f t="shared" si="997"/>
        <v>Normal</v>
      </c>
      <c r="O1954">
        <v>2</v>
      </c>
      <c r="P1954" t="str">
        <f t="shared" si="998"/>
        <v>Ligera limitaciones</v>
      </c>
      <c r="Q1954">
        <v>0</v>
      </c>
      <c r="R1954" t="str">
        <f t="shared" si="999"/>
        <v>No tiene cetoacidosis</v>
      </c>
      <c r="S1954">
        <v>0</v>
      </c>
      <c r="T1954" t="str">
        <f t="shared" si="1000"/>
        <v>No tiene Insuficiencia</v>
      </c>
      <c r="U1954">
        <v>1</v>
      </c>
      <c r="V1954" t="str">
        <f t="shared" si="1001"/>
        <v>Hipertenso</v>
      </c>
      <c r="W1954">
        <v>0.8</v>
      </c>
      <c r="X1954" t="str">
        <f t="shared" si="990"/>
        <v>Normal</v>
      </c>
      <c r="Y1954">
        <v>26</v>
      </c>
      <c r="Z1954" t="str">
        <f t="shared" si="991"/>
        <v>Normal</v>
      </c>
      <c r="AA1954">
        <v>86</v>
      </c>
      <c r="AB1954" t="str">
        <f t="shared" si="1002"/>
        <v>Funcion disminuida</v>
      </c>
      <c r="AC1954">
        <v>27</v>
      </c>
      <c r="AD1954" t="str">
        <f t="shared" si="1003"/>
        <v>Normal</v>
      </c>
      <c r="AE1954">
        <v>21</v>
      </c>
      <c r="AF1954" t="str">
        <f t="shared" si="1004"/>
        <v>Normal</v>
      </c>
      <c r="AG1954">
        <v>1674</v>
      </c>
      <c r="AH1954" t="str">
        <f t="shared" si="1005"/>
        <v>Poliuria</v>
      </c>
      <c r="AI1954">
        <v>0</v>
      </c>
      <c r="AJ1954" t="str">
        <f t="shared" si="1006"/>
        <v>No Diabetico</v>
      </c>
      <c r="AK1954">
        <v>87</v>
      </c>
      <c r="AL1954" t="str">
        <f t="shared" si="1007"/>
        <v>Normal</v>
      </c>
      <c r="AM1954">
        <v>4.8</v>
      </c>
      <c r="AN1954" t="str">
        <f t="shared" si="1008"/>
        <v>Normal</v>
      </c>
      <c r="AO1954">
        <v>185</v>
      </c>
      <c r="AP1954" t="str">
        <f t="shared" si="1009"/>
        <v>Normal</v>
      </c>
      <c r="AQ1954">
        <v>127</v>
      </c>
      <c r="AR1954" t="str">
        <f t="shared" si="1010"/>
        <v>Casi normal</v>
      </c>
      <c r="AS1954">
        <v>41</v>
      </c>
      <c r="AT1954" t="str">
        <f t="shared" si="1011"/>
        <v>Bajo</v>
      </c>
      <c r="AU1954">
        <v>115</v>
      </c>
      <c r="AV1954" t="str">
        <f t="shared" si="1012"/>
        <v>Normal</v>
      </c>
      <c r="AW1954">
        <v>141</v>
      </c>
      <c r="AX1954" t="str">
        <f t="shared" si="1013"/>
        <v>Normal</v>
      </c>
      <c r="AY1954">
        <v>4.2</v>
      </c>
      <c r="AZ1954" t="str">
        <f t="shared" si="1014"/>
        <v>Normal</v>
      </c>
      <c r="BA1954">
        <v>12.1</v>
      </c>
      <c r="BB1954" t="str">
        <f t="shared" si="992"/>
        <v>Baja</v>
      </c>
      <c r="BC1954">
        <v>9.9</v>
      </c>
      <c r="BD1954" t="str">
        <f t="shared" si="1015"/>
        <v>Normal</v>
      </c>
      <c r="BE1954">
        <v>2.9</v>
      </c>
      <c r="BF1954" t="str">
        <f t="shared" si="1016"/>
        <v>Normal</v>
      </c>
      <c r="BG1954">
        <v>0</v>
      </c>
      <c r="BH1954" t="str">
        <f t="shared" si="1017"/>
        <v>No Toma ECA</v>
      </c>
      <c r="BI1954">
        <v>0</v>
      </c>
      <c r="BJ1954" t="str">
        <f t="shared" si="1018"/>
        <v>No toma ARB</v>
      </c>
      <c r="BK1954">
        <v>0</v>
      </c>
      <c r="BL1954" t="str">
        <f t="shared" si="1019"/>
        <v>No toma diureticos</v>
      </c>
      <c r="BM1954">
        <v>1</v>
      </c>
      <c r="BN1954" t="str">
        <f t="shared" si="1020"/>
        <v>Toma estatinas</v>
      </c>
      <c r="BO1954">
        <v>0</v>
      </c>
      <c r="BP1954" t="str">
        <f t="shared" si="1021"/>
        <v>Sano</v>
      </c>
      <c r="BQ1954">
        <v>1</v>
      </c>
      <c r="BR1954" t="str">
        <f t="shared" si="1022"/>
        <v>Enfermedad cardiovascular</v>
      </c>
    </row>
    <row r="1955" spans="1:70" x14ac:dyDescent="0.25">
      <c r="A1955" t="s">
        <v>1955</v>
      </c>
      <c r="B1955">
        <v>55</v>
      </c>
      <c r="C1955" t="str">
        <f t="shared" si="993"/>
        <v>Adulto</v>
      </c>
      <c r="D1955" t="s">
        <v>1</v>
      </c>
      <c r="E1955">
        <v>34</v>
      </c>
      <c r="F1955" t="str">
        <f t="shared" si="994"/>
        <v>Obesidad I</v>
      </c>
      <c r="G1955">
        <v>1</v>
      </c>
      <c r="H1955" t="str">
        <f t="shared" si="995"/>
        <v>Tiene herencia</v>
      </c>
      <c r="I1955">
        <v>140</v>
      </c>
      <c r="J1955">
        <v>97</v>
      </c>
      <c r="K1955">
        <v>92</v>
      </c>
      <c r="L1955" t="str">
        <f t="shared" si="996"/>
        <v>Normal</v>
      </c>
      <c r="M1955">
        <v>44</v>
      </c>
      <c r="N1955" t="str">
        <f t="shared" si="997"/>
        <v>Intermedia</v>
      </c>
      <c r="O1955">
        <v>4</v>
      </c>
      <c r="P1955" t="str">
        <f t="shared" si="998"/>
        <v>Incapacidad</v>
      </c>
      <c r="Q1955">
        <v>1</v>
      </c>
      <c r="R1955" t="str">
        <f t="shared" si="999"/>
        <v>Tiene cetoacidosis</v>
      </c>
      <c r="S1955">
        <v>1</v>
      </c>
      <c r="T1955" t="str">
        <f t="shared" si="1000"/>
        <v>Tiene Insuficiencia</v>
      </c>
      <c r="U1955">
        <v>1</v>
      </c>
      <c r="V1955" t="str">
        <f t="shared" si="1001"/>
        <v>Hipertenso</v>
      </c>
      <c r="W1955">
        <v>2.2999999999999998</v>
      </c>
      <c r="X1955" t="str">
        <f t="shared" si="990"/>
        <v>Alto</v>
      </c>
      <c r="Y1955">
        <v>118</v>
      </c>
      <c r="Z1955" t="str">
        <f t="shared" si="991"/>
        <v>Riesgo</v>
      </c>
      <c r="AA1955">
        <v>38</v>
      </c>
      <c r="AB1955" t="str">
        <f t="shared" si="1002"/>
        <v>Funcion disminuida moderada</v>
      </c>
      <c r="AC1955">
        <v>1318</v>
      </c>
      <c r="AD1955" t="str">
        <f t="shared" si="1003"/>
        <v>Proteinuria</v>
      </c>
      <c r="AE1955">
        <v>1186</v>
      </c>
      <c r="AF1955" t="str">
        <f t="shared" si="1004"/>
        <v>Macroalbuminuria</v>
      </c>
      <c r="AG1955">
        <v>774</v>
      </c>
      <c r="AH1955" t="str">
        <f t="shared" si="1005"/>
        <v>Poliuria</v>
      </c>
      <c r="AI1955">
        <v>0</v>
      </c>
      <c r="AJ1955" t="str">
        <f t="shared" si="1006"/>
        <v>No Diabetico</v>
      </c>
      <c r="AK1955">
        <v>150</v>
      </c>
      <c r="AL1955" t="str">
        <f t="shared" si="1007"/>
        <v>Diabetes</v>
      </c>
      <c r="AM1955">
        <v>9.9</v>
      </c>
      <c r="AN1955" t="str">
        <f t="shared" si="1008"/>
        <v>Diabetes</v>
      </c>
      <c r="AO1955">
        <v>261</v>
      </c>
      <c r="AP1955" t="str">
        <f t="shared" si="1009"/>
        <v>Riesgo</v>
      </c>
      <c r="AQ1955">
        <v>143</v>
      </c>
      <c r="AR1955" t="str">
        <f t="shared" si="1010"/>
        <v>Limite alto</v>
      </c>
      <c r="AS1955">
        <v>42</v>
      </c>
      <c r="AT1955" t="str">
        <f t="shared" si="1011"/>
        <v>Bajo</v>
      </c>
      <c r="AU1955">
        <v>430</v>
      </c>
      <c r="AV1955" t="str">
        <f t="shared" si="1012"/>
        <v>Alto</v>
      </c>
      <c r="AW1955">
        <v>135</v>
      </c>
      <c r="AX1955" t="str">
        <f t="shared" si="1013"/>
        <v>Normal</v>
      </c>
      <c r="AY1955">
        <v>5.7</v>
      </c>
      <c r="AZ1955" t="str">
        <f t="shared" si="1014"/>
        <v>Alto</v>
      </c>
      <c r="BA1955">
        <v>7.7</v>
      </c>
      <c r="BB1955" t="str">
        <f t="shared" si="992"/>
        <v>Baja</v>
      </c>
      <c r="BC1955">
        <v>8.4</v>
      </c>
      <c r="BD1955" t="str">
        <f t="shared" si="1015"/>
        <v>Bajo</v>
      </c>
      <c r="BE1955">
        <v>7.3</v>
      </c>
      <c r="BF1955" t="str">
        <f t="shared" si="1016"/>
        <v>Alto</v>
      </c>
      <c r="BG1955">
        <v>1</v>
      </c>
      <c r="BH1955" t="str">
        <f t="shared" si="1017"/>
        <v>Toma ECA</v>
      </c>
      <c r="BI1955">
        <v>1</v>
      </c>
      <c r="BJ1955" t="str">
        <f t="shared" si="1018"/>
        <v>Toma ARB</v>
      </c>
      <c r="BK1955">
        <v>1</v>
      </c>
      <c r="BL1955" t="str">
        <f t="shared" si="1019"/>
        <v>Toma diureticos</v>
      </c>
      <c r="BM1955">
        <v>0</v>
      </c>
      <c r="BN1955" t="str">
        <f t="shared" si="1020"/>
        <v>No toma estatinas</v>
      </c>
      <c r="BO1955">
        <v>1</v>
      </c>
      <c r="BP1955" t="str">
        <f t="shared" si="1021"/>
        <v>Enfermedad renal</v>
      </c>
      <c r="BQ1955">
        <v>1</v>
      </c>
      <c r="BR1955" t="str">
        <f t="shared" si="1022"/>
        <v>Enfermedad cardiovascular</v>
      </c>
    </row>
    <row r="1956" spans="1:70" x14ac:dyDescent="0.25">
      <c r="A1956" t="s">
        <v>1956</v>
      </c>
      <c r="B1956">
        <v>66</v>
      </c>
      <c r="C1956" t="str">
        <f t="shared" si="993"/>
        <v>Adulto Mayor</v>
      </c>
      <c r="D1956" t="s">
        <v>1</v>
      </c>
      <c r="E1956">
        <v>34.700000000000003</v>
      </c>
      <c r="F1956" t="str">
        <f t="shared" si="994"/>
        <v>Obesidad I</v>
      </c>
      <c r="G1956">
        <v>0</v>
      </c>
      <c r="H1956" t="str">
        <f t="shared" si="995"/>
        <v>No tiene herencia</v>
      </c>
      <c r="I1956">
        <v>176</v>
      </c>
      <c r="J1956">
        <v>110</v>
      </c>
      <c r="K1956">
        <v>77</v>
      </c>
      <c r="L1956" t="str">
        <f t="shared" si="996"/>
        <v>Normal</v>
      </c>
      <c r="M1956">
        <v>36</v>
      </c>
      <c r="N1956" t="str">
        <f t="shared" si="997"/>
        <v>Reducida</v>
      </c>
      <c r="O1956">
        <v>4</v>
      </c>
      <c r="P1956" t="str">
        <f t="shared" si="998"/>
        <v>Incapacidad</v>
      </c>
      <c r="Q1956">
        <v>0</v>
      </c>
      <c r="R1956" t="str">
        <f t="shared" si="999"/>
        <v>No tiene cetoacidosis</v>
      </c>
      <c r="S1956">
        <v>0</v>
      </c>
      <c r="T1956" t="str">
        <f t="shared" si="1000"/>
        <v>No tiene Insuficiencia</v>
      </c>
      <c r="U1956">
        <v>1</v>
      </c>
      <c r="V1956" t="str">
        <f t="shared" si="1001"/>
        <v>Hipertenso</v>
      </c>
      <c r="W1956">
        <v>2.8</v>
      </c>
      <c r="X1956" t="str">
        <f t="shared" si="990"/>
        <v>Alto</v>
      </c>
      <c r="Y1956">
        <v>101</v>
      </c>
      <c r="Z1956" t="str">
        <f t="shared" si="991"/>
        <v>Riesgo</v>
      </c>
      <c r="AA1956">
        <v>29</v>
      </c>
      <c r="AB1956" t="str">
        <f t="shared" si="1002"/>
        <v>Dismucion grave</v>
      </c>
      <c r="AC1956">
        <v>2225</v>
      </c>
      <c r="AD1956" t="str">
        <f t="shared" si="1003"/>
        <v>Proteinuria</v>
      </c>
      <c r="AE1956">
        <v>1557</v>
      </c>
      <c r="AF1956" t="str">
        <f t="shared" si="1004"/>
        <v>Macroalbuminuria</v>
      </c>
      <c r="AG1956">
        <v>716</v>
      </c>
      <c r="AH1956" t="str">
        <f t="shared" si="1005"/>
        <v>Poliuria</v>
      </c>
      <c r="AI1956">
        <v>0</v>
      </c>
      <c r="AJ1956" t="str">
        <f t="shared" si="1006"/>
        <v>No Diabetico</v>
      </c>
      <c r="AK1956">
        <v>149</v>
      </c>
      <c r="AL1956" t="str">
        <f t="shared" si="1007"/>
        <v>Diabetes</v>
      </c>
      <c r="AM1956">
        <v>6.9</v>
      </c>
      <c r="AN1956" t="str">
        <f t="shared" si="1008"/>
        <v>Diabetes</v>
      </c>
      <c r="AO1956">
        <v>229</v>
      </c>
      <c r="AP1956" t="str">
        <f t="shared" si="1009"/>
        <v>Alto</v>
      </c>
      <c r="AQ1956">
        <v>219</v>
      </c>
      <c r="AR1956" t="str">
        <f t="shared" si="1010"/>
        <v>Muy alto</v>
      </c>
      <c r="AS1956">
        <v>39</v>
      </c>
      <c r="AT1956" t="str">
        <f t="shared" si="1011"/>
        <v>Bajo</v>
      </c>
      <c r="AU1956">
        <v>278</v>
      </c>
      <c r="AV1956" t="str">
        <f t="shared" si="1012"/>
        <v>Alto</v>
      </c>
      <c r="AW1956">
        <v>136</v>
      </c>
      <c r="AX1956" t="str">
        <f t="shared" si="1013"/>
        <v>Normal</v>
      </c>
      <c r="AY1956">
        <v>6.1</v>
      </c>
      <c r="AZ1956" t="str">
        <f t="shared" si="1014"/>
        <v>Alto</v>
      </c>
      <c r="BA1956">
        <v>10.8</v>
      </c>
      <c r="BB1956" t="str">
        <f t="shared" si="992"/>
        <v>Baja</v>
      </c>
      <c r="BC1956">
        <v>8.8000000000000007</v>
      </c>
      <c r="BD1956" t="str">
        <f t="shared" si="1015"/>
        <v>Normal</v>
      </c>
      <c r="BE1956">
        <v>6</v>
      </c>
      <c r="BF1956" t="str">
        <f t="shared" si="1016"/>
        <v>Alto</v>
      </c>
      <c r="BG1956">
        <v>0</v>
      </c>
      <c r="BH1956" t="str">
        <f t="shared" si="1017"/>
        <v>No Toma ECA</v>
      </c>
      <c r="BI1956">
        <v>0</v>
      </c>
      <c r="BJ1956" t="str">
        <f t="shared" si="1018"/>
        <v>No toma ARB</v>
      </c>
      <c r="BK1956">
        <v>0</v>
      </c>
      <c r="BL1956" t="str">
        <f t="shared" si="1019"/>
        <v>No toma diureticos</v>
      </c>
      <c r="BM1956">
        <v>0</v>
      </c>
      <c r="BN1956" t="str">
        <f t="shared" si="1020"/>
        <v>No toma estatinas</v>
      </c>
      <c r="BO1956">
        <v>1</v>
      </c>
      <c r="BP1956" t="str">
        <f t="shared" si="1021"/>
        <v>Enfermedad renal</v>
      </c>
      <c r="BQ1956">
        <v>1</v>
      </c>
      <c r="BR1956" t="str">
        <f t="shared" si="1022"/>
        <v>Enfermedad cardiovascular</v>
      </c>
    </row>
    <row r="1957" spans="1:70" x14ac:dyDescent="0.25">
      <c r="A1957" t="s">
        <v>1957</v>
      </c>
      <c r="B1957">
        <v>56</v>
      </c>
      <c r="C1957" t="str">
        <f t="shared" si="993"/>
        <v>Adulto</v>
      </c>
      <c r="D1957" t="s">
        <v>1</v>
      </c>
      <c r="E1957">
        <v>21.8</v>
      </c>
      <c r="F1957" t="str">
        <f t="shared" si="994"/>
        <v>Peso Normal</v>
      </c>
      <c r="G1957">
        <v>0</v>
      </c>
      <c r="H1957" t="str">
        <f t="shared" si="995"/>
        <v>No tiene herencia</v>
      </c>
      <c r="I1957">
        <v>117</v>
      </c>
      <c r="J1957">
        <v>79</v>
      </c>
      <c r="K1957">
        <v>75</v>
      </c>
      <c r="L1957" t="str">
        <f t="shared" si="996"/>
        <v>Normal</v>
      </c>
      <c r="M1957">
        <v>64</v>
      </c>
      <c r="N1957" t="str">
        <f t="shared" si="997"/>
        <v>Normal</v>
      </c>
      <c r="O1957">
        <v>1</v>
      </c>
      <c r="P1957" t="str">
        <f t="shared" si="998"/>
        <v>Sin limitaciones</v>
      </c>
      <c r="Q1957">
        <v>0</v>
      </c>
      <c r="R1957" t="str">
        <f t="shared" si="999"/>
        <v>No tiene cetoacidosis</v>
      </c>
      <c r="S1957">
        <v>0</v>
      </c>
      <c r="T1957" t="str">
        <f t="shared" si="1000"/>
        <v>No tiene Insuficiencia</v>
      </c>
      <c r="U1957">
        <v>1</v>
      </c>
      <c r="V1957" t="str">
        <f t="shared" si="1001"/>
        <v>Hipertenso</v>
      </c>
      <c r="W1957">
        <v>0.8</v>
      </c>
      <c r="X1957" t="str">
        <f t="shared" si="990"/>
        <v>Normal</v>
      </c>
      <c r="Y1957">
        <v>17</v>
      </c>
      <c r="Z1957" t="str">
        <f t="shared" si="991"/>
        <v>Bajo</v>
      </c>
      <c r="AA1957">
        <v>87</v>
      </c>
      <c r="AB1957" t="str">
        <f t="shared" si="1002"/>
        <v>Funcion disminuida</v>
      </c>
      <c r="AC1957">
        <v>18</v>
      </c>
      <c r="AD1957" t="str">
        <f t="shared" si="1003"/>
        <v>Normal</v>
      </c>
      <c r="AE1957">
        <v>12</v>
      </c>
      <c r="AF1957" t="str">
        <f t="shared" si="1004"/>
        <v>Normal</v>
      </c>
      <c r="AG1957">
        <v>2012</v>
      </c>
      <c r="AH1957" t="str">
        <f t="shared" si="1005"/>
        <v>Poliuria</v>
      </c>
      <c r="AI1957">
        <v>1</v>
      </c>
      <c r="AJ1957" t="str">
        <f t="shared" si="1006"/>
        <v>Diabetico</v>
      </c>
      <c r="AK1957">
        <v>98</v>
      </c>
      <c r="AL1957" t="str">
        <f t="shared" si="1007"/>
        <v>Normal</v>
      </c>
      <c r="AM1957">
        <v>5.3</v>
      </c>
      <c r="AN1957" t="str">
        <f t="shared" si="1008"/>
        <v>Normal</v>
      </c>
      <c r="AO1957">
        <v>198</v>
      </c>
      <c r="AP1957" t="str">
        <f t="shared" si="1009"/>
        <v>Normal</v>
      </c>
      <c r="AQ1957">
        <v>83</v>
      </c>
      <c r="AR1957" t="str">
        <f t="shared" si="1010"/>
        <v>Normal</v>
      </c>
      <c r="AS1957">
        <v>61</v>
      </c>
      <c r="AT1957" t="str">
        <f t="shared" si="1011"/>
        <v>Normal</v>
      </c>
      <c r="AU1957">
        <v>97</v>
      </c>
      <c r="AV1957" t="str">
        <f t="shared" si="1012"/>
        <v>Normal</v>
      </c>
      <c r="AW1957">
        <v>140</v>
      </c>
      <c r="AX1957" t="str">
        <f t="shared" si="1013"/>
        <v>Normal</v>
      </c>
      <c r="AY1957">
        <v>3.8</v>
      </c>
      <c r="AZ1957" t="str">
        <f t="shared" si="1014"/>
        <v>Normal</v>
      </c>
      <c r="BA1957">
        <v>15.6</v>
      </c>
      <c r="BB1957" t="str">
        <f t="shared" si="992"/>
        <v>Normal</v>
      </c>
      <c r="BC1957">
        <v>9.8000000000000007</v>
      </c>
      <c r="BD1957" t="str">
        <f t="shared" si="1015"/>
        <v>Normal</v>
      </c>
      <c r="BE1957">
        <v>4.5</v>
      </c>
      <c r="BF1957" t="str">
        <f t="shared" si="1016"/>
        <v>Normal</v>
      </c>
      <c r="BG1957">
        <v>0</v>
      </c>
      <c r="BH1957" t="str">
        <f t="shared" si="1017"/>
        <v>No Toma ECA</v>
      </c>
      <c r="BI1957">
        <v>0</v>
      </c>
      <c r="BJ1957" t="str">
        <f t="shared" si="1018"/>
        <v>No toma ARB</v>
      </c>
      <c r="BK1957">
        <v>1</v>
      </c>
      <c r="BL1957" t="str">
        <f t="shared" si="1019"/>
        <v>Toma diureticos</v>
      </c>
      <c r="BM1957">
        <v>0</v>
      </c>
      <c r="BN1957" t="str">
        <f t="shared" si="1020"/>
        <v>No toma estatinas</v>
      </c>
      <c r="BO1957">
        <v>0</v>
      </c>
      <c r="BP1957" t="str">
        <f t="shared" si="1021"/>
        <v>Sano</v>
      </c>
      <c r="BQ1957">
        <v>0</v>
      </c>
      <c r="BR1957" t="str">
        <f t="shared" si="1022"/>
        <v>Sano</v>
      </c>
    </row>
    <row r="1958" spans="1:70" x14ac:dyDescent="0.25">
      <c r="A1958" t="s">
        <v>1958</v>
      </c>
      <c r="B1958">
        <v>50</v>
      </c>
      <c r="C1958" t="str">
        <f t="shared" si="993"/>
        <v>Adulto</v>
      </c>
      <c r="D1958" t="s">
        <v>6</v>
      </c>
      <c r="E1958">
        <v>23.7</v>
      </c>
      <c r="F1958" t="str">
        <f t="shared" si="994"/>
        <v>Peso Normal</v>
      </c>
      <c r="G1958">
        <v>0</v>
      </c>
      <c r="H1958" t="str">
        <f t="shared" si="995"/>
        <v>No tiene herencia</v>
      </c>
      <c r="I1958">
        <v>133</v>
      </c>
      <c r="J1958">
        <v>80</v>
      </c>
      <c r="K1958">
        <v>66</v>
      </c>
      <c r="L1958" t="str">
        <f t="shared" si="996"/>
        <v>Normal</v>
      </c>
      <c r="M1958">
        <v>63</v>
      </c>
      <c r="N1958" t="str">
        <f t="shared" si="997"/>
        <v>Normal</v>
      </c>
      <c r="O1958">
        <v>1</v>
      </c>
      <c r="P1958" t="str">
        <f t="shared" si="998"/>
        <v>Sin limitaciones</v>
      </c>
      <c r="Q1958">
        <v>0</v>
      </c>
      <c r="R1958" t="str">
        <f t="shared" si="999"/>
        <v>No tiene cetoacidosis</v>
      </c>
      <c r="S1958">
        <v>0</v>
      </c>
      <c r="T1958" t="str">
        <f t="shared" si="1000"/>
        <v>No tiene Insuficiencia</v>
      </c>
      <c r="U1958">
        <v>1</v>
      </c>
      <c r="V1958" t="str">
        <f t="shared" si="1001"/>
        <v>Hipertenso</v>
      </c>
      <c r="W1958">
        <v>1.2</v>
      </c>
      <c r="X1958" t="str">
        <f t="shared" si="990"/>
        <v>Alto</v>
      </c>
      <c r="Y1958">
        <v>38</v>
      </c>
      <c r="Z1958" t="str">
        <f t="shared" si="991"/>
        <v>Normal</v>
      </c>
      <c r="AA1958">
        <v>116</v>
      </c>
      <c r="AB1958" t="str">
        <f t="shared" si="1002"/>
        <v>Normal</v>
      </c>
      <c r="AC1958">
        <v>22</v>
      </c>
      <c r="AD1958" t="str">
        <f t="shared" si="1003"/>
        <v>Normal</v>
      </c>
      <c r="AE1958">
        <v>17</v>
      </c>
      <c r="AF1958" t="str">
        <f t="shared" si="1004"/>
        <v>Normal</v>
      </c>
      <c r="AG1958">
        <v>1352</v>
      </c>
      <c r="AH1958" t="str">
        <f t="shared" si="1005"/>
        <v>Poliuria</v>
      </c>
      <c r="AI1958">
        <v>0</v>
      </c>
      <c r="AJ1958" t="str">
        <f t="shared" si="1006"/>
        <v>No Diabetico</v>
      </c>
      <c r="AK1958">
        <v>82</v>
      </c>
      <c r="AL1958" t="str">
        <f t="shared" si="1007"/>
        <v>Normal</v>
      </c>
      <c r="AM1958">
        <v>5.4</v>
      </c>
      <c r="AN1958" t="str">
        <f t="shared" si="1008"/>
        <v>Normal</v>
      </c>
      <c r="AO1958">
        <v>210</v>
      </c>
      <c r="AP1958" t="str">
        <f t="shared" si="1009"/>
        <v>Alto</v>
      </c>
      <c r="AQ1958">
        <v>81</v>
      </c>
      <c r="AR1958" t="str">
        <f t="shared" si="1010"/>
        <v>Normal</v>
      </c>
      <c r="AS1958">
        <v>65</v>
      </c>
      <c r="AT1958" t="str">
        <f t="shared" si="1011"/>
        <v>Normal</v>
      </c>
      <c r="AU1958">
        <v>97</v>
      </c>
      <c r="AV1958" t="str">
        <f t="shared" si="1012"/>
        <v>Normal</v>
      </c>
      <c r="AW1958">
        <v>136</v>
      </c>
      <c r="AX1958" t="str">
        <f t="shared" si="1013"/>
        <v>Normal</v>
      </c>
      <c r="AY1958">
        <v>3.6</v>
      </c>
      <c r="AZ1958" t="str">
        <f t="shared" si="1014"/>
        <v>Normal</v>
      </c>
      <c r="BA1958">
        <v>15.4</v>
      </c>
      <c r="BB1958" t="str">
        <f t="shared" si="992"/>
        <v>Normal</v>
      </c>
      <c r="BC1958">
        <v>8.6999999999999993</v>
      </c>
      <c r="BD1958" t="str">
        <f t="shared" si="1015"/>
        <v>Normal</v>
      </c>
      <c r="BE1958">
        <v>3.7</v>
      </c>
      <c r="BF1958" t="str">
        <f t="shared" si="1016"/>
        <v>Normal</v>
      </c>
      <c r="BG1958">
        <v>0</v>
      </c>
      <c r="BH1958" t="str">
        <f t="shared" si="1017"/>
        <v>No Toma ECA</v>
      </c>
      <c r="BI1958">
        <v>0</v>
      </c>
      <c r="BJ1958" t="str">
        <f t="shared" si="1018"/>
        <v>No toma ARB</v>
      </c>
      <c r="BK1958">
        <v>0</v>
      </c>
      <c r="BL1958" t="str">
        <f t="shared" si="1019"/>
        <v>No toma diureticos</v>
      </c>
      <c r="BM1958">
        <v>1</v>
      </c>
      <c r="BN1958" t="str">
        <f t="shared" si="1020"/>
        <v>Toma estatinas</v>
      </c>
      <c r="BO1958">
        <v>0</v>
      </c>
      <c r="BP1958" t="str">
        <f t="shared" si="1021"/>
        <v>Sano</v>
      </c>
      <c r="BQ1958">
        <v>1</v>
      </c>
      <c r="BR1958" t="str">
        <f t="shared" si="1022"/>
        <v>Enfermedad cardiovascular</v>
      </c>
    </row>
    <row r="1959" spans="1:70" x14ac:dyDescent="0.25">
      <c r="A1959" t="s">
        <v>1959</v>
      </c>
      <c r="B1959">
        <v>70</v>
      </c>
      <c r="C1959" t="str">
        <f t="shared" si="993"/>
        <v>Adulto Mayor</v>
      </c>
      <c r="D1959" t="s">
        <v>1</v>
      </c>
      <c r="E1959">
        <v>38.700000000000003</v>
      </c>
      <c r="F1959" t="str">
        <f t="shared" si="994"/>
        <v>Obesidad II</v>
      </c>
      <c r="G1959">
        <v>1</v>
      </c>
      <c r="H1959" t="str">
        <f t="shared" si="995"/>
        <v>Tiene herencia</v>
      </c>
      <c r="I1959">
        <v>142</v>
      </c>
      <c r="J1959">
        <v>98</v>
      </c>
      <c r="K1959">
        <v>93</v>
      </c>
      <c r="L1959" t="str">
        <f t="shared" si="996"/>
        <v>Normal</v>
      </c>
      <c r="M1959">
        <v>34</v>
      </c>
      <c r="N1959" t="str">
        <f t="shared" si="997"/>
        <v>Reducida</v>
      </c>
      <c r="O1959">
        <v>4</v>
      </c>
      <c r="P1959" t="str">
        <f t="shared" si="998"/>
        <v>Incapacidad</v>
      </c>
      <c r="Q1959">
        <v>0</v>
      </c>
      <c r="R1959" t="str">
        <f t="shared" si="999"/>
        <v>No tiene cetoacidosis</v>
      </c>
      <c r="S1959">
        <v>0</v>
      </c>
      <c r="T1959" t="str">
        <f t="shared" si="1000"/>
        <v>No tiene Insuficiencia</v>
      </c>
      <c r="U1959">
        <v>1</v>
      </c>
      <c r="V1959" t="str">
        <f t="shared" si="1001"/>
        <v>Hipertenso</v>
      </c>
      <c r="W1959">
        <v>4.4000000000000004</v>
      </c>
      <c r="X1959" t="str">
        <f t="shared" si="990"/>
        <v>Alto</v>
      </c>
      <c r="Y1959">
        <v>72</v>
      </c>
      <c r="Z1959" t="str">
        <f t="shared" si="991"/>
        <v>Elevado</v>
      </c>
      <c r="AA1959">
        <v>36</v>
      </c>
      <c r="AB1959" t="str">
        <f t="shared" si="1002"/>
        <v>Funcion disminuida moderada</v>
      </c>
      <c r="AC1959">
        <v>1476</v>
      </c>
      <c r="AD1959" t="str">
        <f t="shared" si="1003"/>
        <v>Proteinuria</v>
      </c>
      <c r="AE1959">
        <v>1033</v>
      </c>
      <c r="AF1959" t="str">
        <f t="shared" si="1004"/>
        <v>Macroalbuminuria</v>
      </c>
      <c r="AG1959">
        <v>584</v>
      </c>
      <c r="AH1959" t="str">
        <f t="shared" si="1005"/>
        <v>Poliuria</v>
      </c>
      <c r="AI1959">
        <v>0</v>
      </c>
      <c r="AJ1959" t="str">
        <f t="shared" si="1006"/>
        <v>No Diabetico</v>
      </c>
      <c r="AK1959">
        <v>164</v>
      </c>
      <c r="AL1959" t="str">
        <f t="shared" si="1007"/>
        <v>Diabetes</v>
      </c>
      <c r="AM1959">
        <v>10.6</v>
      </c>
      <c r="AN1959" t="str">
        <f t="shared" si="1008"/>
        <v>Diabetes</v>
      </c>
      <c r="AO1959">
        <v>237</v>
      </c>
      <c r="AP1959" t="str">
        <f t="shared" si="1009"/>
        <v>Alto</v>
      </c>
      <c r="AQ1959">
        <v>189</v>
      </c>
      <c r="AR1959" t="str">
        <f t="shared" si="1010"/>
        <v>Alto</v>
      </c>
      <c r="AS1959">
        <v>42</v>
      </c>
      <c r="AT1959" t="str">
        <f t="shared" si="1011"/>
        <v>Bajo</v>
      </c>
      <c r="AU1959">
        <v>250</v>
      </c>
      <c r="AV1959" t="str">
        <f t="shared" si="1012"/>
        <v>Alto</v>
      </c>
      <c r="AW1959">
        <v>127</v>
      </c>
      <c r="AX1959" t="str">
        <f t="shared" si="1013"/>
        <v>Bajo</v>
      </c>
      <c r="AY1959">
        <v>6</v>
      </c>
      <c r="AZ1959" t="str">
        <f t="shared" si="1014"/>
        <v>Alto</v>
      </c>
      <c r="BA1959">
        <v>9.1999999999999993</v>
      </c>
      <c r="BB1959" t="str">
        <f t="shared" si="992"/>
        <v>Baja</v>
      </c>
      <c r="BC1959">
        <v>8.4</v>
      </c>
      <c r="BD1959" t="str">
        <f t="shared" si="1015"/>
        <v>Bajo</v>
      </c>
      <c r="BE1959">
        <v>5.2</v>
      </c>
      <c r="BF1959" t="str">
        <f t="shared" si="1016"/>
        <v>Alto</v>
      </c>
      <c r="BG1959">
        <v>1</v>
      </c>
      <c r="BH1959" t="str">
        <f t="shared" si="1017"/>
        <v>Toma ECA</v>
      </c>
      <c r="BI1959">
        <v>0</v>
      </c>
      <c r="BJ1959" t="str">
        <f t="shared" si="1018"/>
        <v>No toma ARB</v>
      </c>
      <c r="BK1959">
        <v>1</v>
      </c>
      <c r="BL1959" t="str">
        <f t="shared" si="1019"/>
        <v>Toma diureticos</v>
      </c>
      <c r="BM1959">
        <v>1</v>
      </c>
      <c r="BN1959" t="str">
        <f t="shared" si="1020"/>
        <v>Toma estatinas</v>
      </c>
      <c r="BO1959">
        <v>1</v>
      </c>
      <c r="BP1959" t="str">
        <f t="shared" si="1021"/>
        <v>Enfermedad renal</v>
      </c>
      <c r="BQ1959">
        <v>1</v>
      </c>
      <c r="BR1959" t="str">
        <f t="shared" si="1022"/>
        <v>Enfermedad cardiovascular</v>
      </c>
    </row>
    <row r="1960" spans="1:70" x14ac:dyDescent="0.25">
      <c r="A1960" t="s">
        <v>1960</v>
      </c>
      <c r="B1960">
        <v>54</v>
      </c>
      <c r="C1960" t="str">
        <f t="shared" si="993"/>
        <v>Adulto</v>
      </c>
      <c r="D1960" t="s">
        <v>1</v>
      </c>
      <c r="E1960">
        <v>25.4</v>
      </c>
      <c r="F1960" t="str">
        <f t="shared" si="994"/>
        <v>Sobrepeso</v>
      </c>
      <c r="G1960">
        <v>0</v>
      </c>
      <c r="H1960" t="str">
        <f t="shared" si="995"/>
        <v>No tiene herencia</v>
      </c>
      <c r="I1960">
        <v>178</v>
      </c>
      <c r="J1960">
        <v>106</v>
      </c>
      <c r="K1960">
        <v>94</v>
      </c>
      <c r="L1960" t="str">
        <f t="shared" si="996"/>
        <v>Normal</v>
      </c>
      <c r="M1960">
        <v>30</v>
      </c>
      <c r="N1960" t="str">
        <f t="shared" si="997"/>
        <v>Reducida</v>
      </c>
      <c r="O1960">
        <v>2</v>
      </c>
      <c r="P1960" t="str">
        <f t="shared" si="998"/>
        <v>Ligera limitaciones</v>
      </c>
      <c r="Q1960">
        <v>1</v>
      </c>
      <c r="R1960" t="str">
        <f t="shared" si="999"/>
        <v>Tiene cetoacidosis</v>
      </c>
      <c r="S1960">
        <v>0</v>
      </c>
      <c r="T1960" t="str">
        <f t="shared" si="1000"/>
        <v>No tiene Insuficiencia</v>
      </c>
      <c r="U1960">
        <v>1</v>
      </c>
      <c r="V1960" t="str">
        <f t="shared" si="1001"/>
        <v>Hipertenso</v>
      </c>
      <c r="W1960">
        <v>2.7</v>
      </c>
      <c r="X1960" t="str">
        <f t="shared" si="990"/>
        <v>Alto</v>
      </c>
      <c r="Y1960">
        <v>75</v>
      </c>
      <c r="Z1960" t="str">
        <f t="shared" si="991"/>
        <v>Elevado</v>
      </c>
      <c r="AA1960">
        <v>16</v>
      </c>
      <c r="AB1960" t="str">
        <f t="shared" si="1002"/>
        <v>Dismucion grave</v>
      </c>
      <c r="AC1960">
        <v>1272</v>
      </c>
      <c r="AD1960" t="str">
        <f t="shared" si="1003"/>
        <v>Proteinuria</v>
      </c>
      <c r="AE1960">
        <v>1017</v>
      </c>
      <c r="AF1960" t="str">
        <f t="shared" si="1004"/>
        <v>Macroalbuminuria</v>
      </c>
      <c r="AG1960">
        <v>815</v>
      </c>
      <c r="AH1960" t="str">
        <f t="shared" si="1005"/>
        <v>Poliuria</v>
      </c>
      <c r="AI1960">
        <v>1</v>
      </c>
      <c r="AJ1960" t="str">
        <f t="shared" si="1006"/>
        <v>Diabetico</v>
      </c>
      <c r="AK1960">
        <v>202</v>
      </c>
      <c r="AL1960" t="str">
        <f t="shared" si="1007"/>
        <v>Diabetes</v>
      </c>
      <c r="AM1960">
        <v>8.6</v>
      </c>
      <c r="AN1960" t="str">
        <f t="shared" si="1008"/>
        <v>Diabetes</v>
      </c>
      <c r="AO1960">
        <v>281</v>
      </c>
      <c r="AP1960" t="str">
        <f t="shared" si="1009"/>
        <v>Riesgo</v>
      </c>
      <c r="AQ1960">
        <v>209</v>
      </c>
      <c r="AR1960" t="str">
        <f t="shared" si="1010"/>
        <v>Muy alto</v>
      </c>
      <c r="AS1960">
        <v>40</v>
      </c>
      <c r="AT1960" t="str">
        <f t="shared" si="1011"/>
        <v>Bajo</v>
      </c>
      <c r="AU1960">
        <v>396</v>
      </c>
      <c r="AV1960" t="str">
        <f t="shared" si="1012"/>
        <v>Alto</v>
      </c>
      <c r="AW1960">
        <v>126</v>
      </c>
      <c r="AX1960" t="str">
        <f t="shared" si="1013"/>
        <v>Bajo</v>
      </c>
      <c r="AY1960">
        <v>6.8</v>
      </c>
      <c r="AZ1960" t="str">
        <f t="shared" si="1014"/>
        <v>Alto</v>
      </c>
      <c r="BA1960">
        <v>8.1</v>
      </c>
      <c r="BB1960" t="str">
        <f t="shared" si="992"/>
        <v>Baja</v>
      </c>
      <c r="BC1960">
        <v>8</v>
      </c>
      <c r="BD1960" t="str">
        <f t="shared" si="1015"/>
        <v>Bajo</v>
      </c>
      <c r="BE1960">
        <v>6.1</v>
      </c>
      <c r="BF1960" t="str">
        <f t="shared" si="1016"/>
        <v>Alto</v>
      </c>
      <c r="BG1960">
        <v>1</v>
      </c>
      <c r="BH1960" t="str">
        <f t="shared" si="1017"/>
        <v>Toma ECA</v>
      </c>
      <c r="BI1960">
        <v>1</v>
      </c>
      <c r="BJ1960" t="str">
        <f t="shared" si="1018"/>
        <v>Toma ARB</v>
      </c>
      <c r="BK1960">
        <v>0</v>
      </c>
      <c r="BL1960" t="str">
        <f t="shared" si="1019"/>
        <v>No toma diureticos</v>
      </c>
      <c r="BM1960">
        <v>0</v>
      </c>
      <c r="BN1960" t="str">
        <f t="shared" si="1020"/>
        <v>No toma estatinas</v>
      </c>
      <c r="BO1960">
        <v>1</v>
      </c>
      <c r="BP1960" t="str">
        <f t="shared" si="1021"/>
        <v>Enfermedad renal</v>
      </c>
      <c r="BQ1960">
        <v>1</v>
      </c>
      <c r="BR1960" t="str">
        <f t="shared" si="1022"/>
        <v>Enfermedad cardiovascular</v>
      </c>
    </row>
    <row r="1961" spans="1:70" x14ac:dyDescent="0.25">
      <c r="A1961" t="s">
        <v>1961</v>
      </c>
      <c r="B1961">
        <v>60</v>
      </c>
      <c r="C1961" t="str">
        <f t="shared" si="993"/>
        <v>Adulto Mayor</v>
      </c>
      <c r="D1961" t="s">
        <v>1</v>
      </c>
      <c r="E1961">
        <v>31.4</v>
      </c>
      <c r="F1961" t="str">
        <f t="shared" si="994"/>
        <v>Obesidad I</v>
      </c>
      <c r="G1961">
        <v>1</v>
      </c>
      <c r="H1961" t="str">
        <f t="shared" si="995"/>
        <v>Tiene herencia</v>
      </c>
      <c r="I1961">
        <v>163</v>
      </c>
      <c r="J1961">
        <v>93</v>
      </c>
      <c r="K1961">
        <v>83</v>
      </c>
      <c r="L1961" t="str">
        <f t="shared" si="996"/>
        <v>Normal</v>
      </c>
      <c r="M1961">
        <v>42</v>
      </c>
      <c r="N1961" t="str">
        <f t="shared" si="997"/>
        <v>Intermedia</v>
      </c>
      <c r="O1961">
        <v>3</v>
      </c>
      <c r="P1961" t="str">
        <f t="shared" si="998"/>
        <v>Limitacion marcada</v>
      </c>
      <c r="Q1961">
        <v>1</v>
      </c>
      <c r="R1961" t="str">
        <f t="shared" si="999"/>
        <v>Tiene cetoacidosis</v>
      </c>
      <c r="S1961">
        <v>1</v>
      </c>
      <c r="T1961" t="str">
        <f t="shared" si="1000"/>
        <v>Tiene Insuficiencia</v>
      </c>
      <c r="U1961">
        <v>1</v>
      </c>
      <c r="V1961" t="str">
        <f t="shared" si="1001"/>
        <v>Hipertenso</v>
      </c>
      <c r="W1961">
        <v>2.9</v>
      </c>
      <c r="X1961" t="str">
        <f t="shared" si="990"/>
        <v>Alto</v>
      </c>
      <c r="Y1961">
        <v>80</v>
      </c>
      <c r="Z1961" t="str">
        <f t="shared" si="991"/>
        <v>Elevado</v>
      </c>
      <c r="AA1961">
        <v>24</v>
      </c>
      <c r="AB1961" t="str">
        <f t="shared" si="1002"/>
        <v>Dismucion grave</v>
      </c>
      <c r="AC1961">
        <v>2632</v>
      </c>
      <c r="AD1961" t="str">
        <f t="shared" si="1003"/>
        <v>Proteinuria</v>
      </c>
      <c r="AE1961">
        <v>2368</v>
      </c>
      <c r="AF1961" t="str">
        <f t="shared" si="1004"/>
        <v>Macroalbuminuria</v>
      </c>
      <c r="AG1961">
        <v>335</v>
      </c>
      <c r="AH1961" t="str">
        <f t="shared" si="1005"/>
        <v>Oliguria</v>
      </c>
      <c r="AI1961">
        <v>0</v>
      </c>
      <c r="AJ1961" t="str">
        <f t="shared" si="1006"/>
        <v>No Diabetico</v>
      </c>
      <c r="AK1961">
        <v>174</v>
      </c>
      <c r="AL1961" t="str">
        <f t="shared" si="1007"/>
        <v>Diabetes</v>
      </c>
      <c r="AM1961">
        <v>9.8000000000000007</v>
      </c>
      <c r="AN1961" t="str">
        <f t="shared" si="1008"/>
        <v>Diabetes</v>
      </c>
      <c r="AO1961">
        <v>256</v>
      </c>
      <c r="AP1961" t="str">
        <f t="shared" si="1009"/>
        <v>Riesgo</v>
      </c>
      <c r="AQ1961">
        <v>214</v>
      </c>
      <c r="AR1961" t="str">
        <f t="shared" si="1010"/>
        <v>Muy alto</v>
      </c>
      <c r="AS1961">
        <v>27</v>
      </c>
      <c r="AT1961" t="str">
        <f t="shared" si="1011"/>
        <v>Bajo</v>
      </c>
      <c r="AU1961">
        <v>234</v>
      </c>
      <c r="AV1961" t="str">
        <f t="shared" si="1012"/>
        <v>Alto</v>
      </c>
      <c r="AW1961">
        <v>132</v>
      </c>
      <c r="AX1961" t="str">
        <f t="shared" si="1013"/>
        <v>Bajo</v>
      </c>
      <c r="AY1961">
        <v>5.3</v>
      </c>
      <c r="AZ1961" t="str">
        <f t="shared" si="1014"/>
        <v>Alto</v>
      </c>
      <c r="BA1961">
        <v>9.5</v>
      </c>
      <c r="BB1961" t="str">
        <f t="shared" si="992"/>
        <v>Baja</v>
      </c>
      <c r="BC1961">
        <v>8.4</v>
      </c>
      <c r="BD1961" t="str">
        <f t="shared" si="1015"/>
        <v>Bajo</v>
      </c>
      <c r="BE1961">
        <v>5</v>
      </c>
      <c r="BF1961" t="str">
        <f t="shared" si="1016"/>
        <v>Alto</v>
      </c>
      <c r="BG1961">
        <v>1</v>
      </c>
      <c r="BH1961" t="str">
        <f t="shared" si="1017"/>
        <v>Toma ECA</v>
      </c>
      <c r="BI1961">
        <v>1</v>
      </c>
      <c r="BJ1961" t="str">
        <f t="shared" si="1018"/>
        <v>Toma ARB</v>
      </c>
      <c r="BK1961">
        <v>1</v>
      </c>
      <c r="BL1961" t="str">
        <f t="shared" si="1019"/>
        <v>Toma diureticos</v>
      </c>
      <c r="BM1961">
        <v>1</v>
      </c>
      <c r="BN1961" t="str">
        <f t="shared" si="1020"/>
        <v>Toma estatinas</v>
      </c>
      <c r="BO1961">
        <v>1</v>
      </c>
      <c r="BP1961" t="str">
        <f t="shared" si="1021"/>
        <v>Enfermedad renal</v>
      </c>
      <c r="BQ1961">
        <v>0</v>
      </c>
      <c r="BR1961" t="str">
        <f t="shared" si="1022"/>
        <v>Sano</v>
      </c>
    </row>
    <row r="1962" spans="1:70" x14ac:dyDescent="0.25">
      <c r="A1962" t="s">
        <v>1962</v>
      </c>
      <c r="B1962">
        <v>56</v>
      </c>
      <c r="C1962" t="str">
        <f t="shared" si="993"/>
        <v>Adulto</v>
      </c>
      <c r="D1962" t="s">
        <v>6</v>
      </c>
      <c r="E1962">
        <v>29.3</v>
      </c>
      <c r="F1962" t="str">
        <f t="shared" si="994"/>
        <v>Sobrepeso</v>
      </c>
      <c r="G1962">
        <v>1</v>
      </c>
      <c r="H1962" t="str">
        <f t="shared" si="995"/>
        <v>Tiene herencia</v>
      </c>
      <c r="I1962">
        <v>147</v>
      </c>
      <c r="J1962">
        <v>103</v>
      </c>
      <c r="K1962">
        <v>90</v>
      </c>
      <c r="L1962" t="str">
        <f t="shared" si="996"/>
        <v>Normal</v>
      </c>
      <c r="M1962">
        <v>44</v>
      </c>
      <c r="N1962" t="str">
        <f t="shared" si="997"/>
        <v>Intermedia</v>
      </c>
      <c r="O1962">
        <v>3</v>
      </c>
      <c r="P1962" t="str">
        <f t="shared" si="998"/>
        <v>Limitacion marcada</v>
      </c>
      <c r="Q1962">
        <v>1</v>
      </c>
      <c r="R1962" t="str">
        <f t="shared" si="999"/>
        <v>Tiene cetoacidosis</v>
      </c>
      <c r="S1962">
        <v>0</v>
      </c>
      <c r="T1962" t="str">
        <f t="shared" si="1000"/>
        <v>No tiene Insuficiencia</v>
      </c>
      <c r="U1962">
        <v>1</v>
      </c>
      <c r="V1962" t="str">
        <f t="shared" si="1001"/>
        <v>Hipertenso</v>
      </c>
      <c r="W1962">
        <v>4.5999999999999996</v>
      </c>
      <c r="X1962" t="str">
        <f t="shared" si="990"/>
        <v>Alto</v>
      </c>
      <c r="Y1962">
        <v>111</v>
      </c>
      <c r="Z1962" t="str">
        <f t="shared" si="991"/>
        <v>Riesgo</v>
      </c>
      <c r="AA1962">
        <v>19</v>
      </c>
      <c r="AB1962" t="str">
        <f t="shared" si="1002"/>
        <v>Dismucion grave</v>
      </c>
      <c r="AC1962">
        <v>2449</v>
      </c>
      <c r="AD1962" t="str">
        <f t="shared" si="1003"/>
        <v>Proteinuria</v>
      </c>
      <c r="AE1962">
        <v>1959</v>
      </c>
      <c r="AF1962" t="str">
        <f t="shared" si="1004"/>
        <v>Macroalbuminuria</v>
      </c>
      <c r="AG1962">
        <v>765</v>
      </c>
      <c r="AH1962" t="str">
        <f t="shared" si="1005"/>
        <v>Poliuria</v>
      </c>
      <c r="AI1962">
        <v>0</v>
      </c>
      <c r="AJ1962" t="str">
        <f t="shared" si="1006"/>
        <v>No Diabetico</v>
      </c>
      <c r="AK1962">
        <v>132</v>
      </c>
      <c r="AL1962" t="str">
        <f t="shared" si="1007"/>
        <v>Diabetes</v>
      </c>
      <c r="AM1962">
        <v>9.1</v>
      </c>
      <c r="AN1962" t="str">
        <f t="shared" si="1008"/>
        <v>Diabetes</v>
      </c>
      <c r="AO1962">
        <v>286</v>
      </c>
      <c r="AP1962" t="str">
        <f t="shared" si="1009"/>
        <v>Riesgo</v>
      </c>
      <c r="AQ1962">
        <v>172</v>
      </c>
      <c r="AR1962" t="str">
        <f t="shared" si="1010"/>
        <v>Alto</v>
      </c>
      <c r="AS1962">
        <v>33</v>
      </c>
      <c r="AT1962" t="str">
        <f t="shared" si="1011"/>
        <v>Bajo</v>
      </c>
      <c r="AU1962">
        <v>338</v>
      </c>
      <c r="AV1962" t="str">
        <f t="shared" si="1012"/>
        <v>Alto</v>
      </c>
      <c r="AW1962">
        <v>127</v>
      </c>
      <c r="AX1962" t="str">
        <f t="shared" si="1013"/>
        <v>Bajo</v>
      </c>
      <c r="AY1962">
        <v>5.6</v>
      </c>
      <c r="AZ1962" t="str">
        <f t="shared" si="1014"/>
        <v>Alto</v>
      </c>
      <c r="BA1962">
        <v>8.8000000000000007</v>
      </c>
      <c r="BB1962" t="str">
        <f t="shared" si="992"/>
        <v>Baja</v>
      </c>
      <c r="BC1962">
        <v>8.6999999999999993</v>
      </c>
      <c r="BD1962" t="str">
        <f t="shared" si="1015"/>
        <v>Normal</v>
      </c>
      <c r="BE1962">
        <v>7</v>
      </c>
      <c r="BF1962" t="str">
        <f t="shared" si="1016"/>
        <v>Alto</v>
      </c>
      <c r="BG1962">
        <v>1</v>
      </c>
      <c r="BH1962" t="str">
        <f t="shared" si="1017"/>
        <v>Toma ECA</v>
      </c>
      <c r="BI1962">
        <v>0</v>
      </c>
      <c r="BJ1962" t="str">
        <f t="shared" si="1018"/>
        <v>No toma ARB</v>
      </c>
      <c r="BK1962">
        <v>0</v>
      </c>
      <c r="BL1962" t="str">
        <f t="shared" si="1019"/>
        <v>No toma diureticos</v>
      </c>
      <c r="BM1962">
        <v>1</v>
      </c>
      <c r="BN1962" t="str">
        <f t="shared" si="1020"/>
        <v>Toma estatinas</v>
      </c>
      <c r="BO1962">
        <v>1</v>
      </c>
      <c r="BP1962" t="str">
        <f t="shared" si="1021"/>
        <v>Enfermedad renal</v>
      </c>
      <c r="BQ1962">
        <v>0</v>
      </c>
      <c r="BR1962" t="str">
        <f t="shared" si="1022"/>
        <v>Sano</v>
      </c>
    </row>
    <row r="1963" spans="1:70" x14ac:dyDescent="0.25">
      <c r="A1963" t="s">
        <v>1963</v>
      </c>
      <c r="B1963">
        <v>57</v>
      </c>
      <c r="C1963" t="str">
        <f t="shared" si="993"/>
        <v>Adulto</v>
      </c>
      <c r="D1963" t="s">
        <v>6</v>
      </c>
      <c r="E1963">
        <v>34.700000000000003</v>
      </c>
      <c r="F1963" t="str">
        <f t="shared" si="994"/>
        <v>Obesidad I</v>
      </c>
      <c r="G1963">
        <v>0</v>
      </c>
      <c r="H1963" t="str">
        <f t="shared" si="995"/>
        <v>No tiene herencia</v>
      </c>
      <c r="I1963">
        <v>187</v>
      </c>
      <c r="J1963">
        <v>107</v>
      </c>
      <c r="K1963">
        <v>80</v>
      </c>
      <c r="L1963" t="str">
        <f t="shared" si="996"/>
        <v>Normal</v>
      </c>
      <c r="M1963">
        <v>42</v>
      </c>
      <c r="N1963" t="str">
        <f t="shared" si="997"/>
        <v>Intermedia</v>
      </c>
      <c r="O1963">
        <v>2</v>
      </c>
      <c r="P1963" t="str">
        <f t="shared" si="998"/>
        <v>Ligera limitaciones</v>
      </c>
      <c r="Q1963">
        <v>1</v>
      </c>
      <c r="R1963" t="str">
        <f t="shared" si="999"/>
        <v>Tiene cetoacidosis</v>
      </c>
      <c r="S1963">
        <v>0</v>
      </c>
      <c r="T1963" t="str">
        <f t="shared" si="1000"/>
        <v>No tiene Insuficiencia</v>
      </c>
      <c r="U1963">
        <v>1</v>
      </c>
      <c r="V1963" t="str">
        <f t="shared" si="1001"/>
        <v>Hipertenso</v>
      </c>
      <c r="W1963">
        <v>4.4000000000000004</v>
      </c>
      <c r="X1963" t="str">
        <f t="shared" si="990"/>
        <v>Alto</v>
      </c>
      <c r="Y1963">
        <v>95</v>
      </c>
      <c r="Z1963" t="str">
        <f t="shared" si="991"/>
        <v>Elevado</v>
      </c>
      <c r="AA1963">
        <v>21</v>
      </c>
      <c r="AB1963" t="str">
        <f t="shared" si="1002"/>
        <v>Dismucion grave</v>
      </c>
      <c r="AC1963">
        <v>2203</v>
      </c>
      <c r="AD1963" t="str">
        <f t="shared" si="1003"/>
        <v>Proteinuria</v>
      </c>
      <c r="AE1963">
        <v>1542</v>
      </c>
      <c r="AF1963" t="str">
        <f t="shared" si="1004"/>
        <v>Macroalbuminuria</v>
      </c>
      <c r="AG1963">
        <v>592</v>
      </c>
      <c r="AH1963" t="str">
        <f t="shared" si="1005"/>
        <v>Poliuria</v>
      </c>
      <c r="AI1963">
        <v>1</v>
      </c>
      <c r="AJ1963" t="str">
        <f t="shared" si="1006"/>
        <v>Diabetico</v>
      </c>
      <c r="AK1963">
        <v>204</v>
      </c>
      <c r="AL1963" t="str">
        <f t="shared" si="1007"/>
        <v>Diabetes</v>
      </c>
      <c r="AM1963">
        <v>9.3000000000000007</v>
      </c>
      <c r="AN1963" t="str">
        <f t="shared" si="1008"/>
        <v>Diabetes</v>
      </c>
      <c r="AO1963">
        <v>311</v>
      </c>
      <c r="AP1963" t="str">
        <f t="shared" si="1009"/>
        <v>Riesgo</v>
      </c>
      <c r="AQ1963">
        <v>183</v>
      </c>
      <c r="AR1963" t="str">
        <f t="shared" si="1010"/>
        <v>Alto</v>
      </c>
      <c r="AS1963">
        <v>38</v>
      </c>
      <c r="AT1963" t="str">
        <f t="shared" si="1011"/>
        <v>Bajo</v>
      </c>
      <c r="AU1963">
        <v>401</v>
      </c>
      <c r="AV1963" t="str">
        <f t="shared" si="1012"/>
        <v>Alto</v>
      </c>
      <c r="AW1963">
        <v>126</v>
      </c>
      <c r="AX1963" t="str">
        <f t="shared" si="1013"/>
        <v>Bajo</v>
      </c>
      <c r="AY1963">
        <v>6.6</v>
      </c>
      <c r="AZ1963" t="str">
        <f t="shared" si="1014"/>
        <v>Alto</v>
      </c>
      <c r="BA1963">
        <v>10.4</v>
      </c>
      <c r="BB1963" t="str">
        <f t="shared" si="992"/>
        <v>Baja</v>
      </c>
      <c r="BC1963">
        <v>8.4</v>
      </c>
      <c r="BD1963" t="str">
        <f t="shared" si="1015"/>
        <v>Bajo</v>
      </c>
      <c r="BE1963">
        <v>5.9</v>
      </c>
      <c r="BF1963" t="str">
        <f t="shared" si="1016"/>
        <v>Alto</v>
      </c>
      <c r="BG1963">
        <v>0</v>
      </c>
      <c r="BH1963" t="str">
        <f t="shared" si="1017"/>
        <v>No Toma ECA</v>
      </c>
      <c r="BI1963">
        <v>0</v>
      </c>
      <c r="BJ1963" t="str">
        <f t="shared" si="1018"/>
        <v>No toma ARB</v>
      </c>
      <c r="BK1963">
        <v>1</v>
      </c>
      <c r="BL1963" t="str">
        <f t="shared" si="1019"/>
        <v>Toma diureticos</v>
      </c>
      <c r="BM1963">
        <v>1</v>
      </c>
      <c r="BN1963" t="str">
        <f t="shared" si="1020"/>
        <v>Toma estatinas</v>
      </c>
      <c r="BO1963">
        <v>1</v>
      </c>
      <c r="BP1963" t="str">
        <f t="shared" si="1021"/>
        <v>Enfermedad renal</v>
      </c>
      <c r="BQ1963">
        <v>1</v>
      </c>
      <c r="BR1963" t="str">
        <f t="shared" si="1022"/>
        <v>Enfermedad cardiovascular</v>
      </c>
    </row>
    <row r="1964" spans="1:70" x14ac:dyDescent="0.25">
      <c r="A1964" t="s">
        <v>1964</v>
      </c>
      <c r="B1964">
        <v>64</v>
      </c>
      <c r="C1964" t="str">
        <f t="shared" si="993"/>
        <v>Adulto Mayor</v>
      </c>
      <c r="D1964" t="s">
        <v>1</v>
      </c>
      <c r="E1964">
        <v>27.6</v>
      </c>
      <c r="F1964" t="str">
        <f t="shared" si="994"/>
        <v>Sobrepeso</v>
      </c>
      <c r="G1964">
        <v>0</v>
      </c>
      <c r="H1964" t="str">
        <f t="shared" si="995"/>
        <v>No tiene herencia</v>
      </c>
      <c r="I1964">
        <v>119</v>
      </c>
      <c r="J1964">
        <v>74</v>
      </c>
      <c r="K1964">
        <v>77</v>
      </c>
      <c r="L1964" t="str">
        <f t="shared" si="996"/>
        <v>Normal</v>
      </c>
      <c r="M1964">
        <v>70</v>
      </c>
      <c r="N1964" t="str">
        <f t="shared" si="997"/>
        <v>Normal</v>
      </c>
      <c r="O1964">
        <v>2</v>
      </c>
      <c r="P1964" t="str">
        <f t="shared" si="998"/>
        <v>Ligera limitaciones</v>
      </c>
      <c r="Q1964">
        <v>0</v>
      </c>
      <c r="R1964" t="str">
        <f t="shared" si="999"/>
        <v>No tiene cetoacidosis</v>
      </c>
      <c r="S1964">
        <v>0</v>
      </c>
      <c r="T1964" t="str">
        <f t="shared" si="1000"/>
        <v>No tiene Insuficiencia</v>
      </c>
      <c r="U1964">
        <v>1</v>
      </c>
      <c r="V1964" t="str">
        <f t="shared" si="1001"/>
        <v>Hipertenso</v>
      </c>
      <c r="W1964">
        <v>0.7</v>
      </c>
      <c r="X1964" t="str">
        <f t="shared" si="990"/>
        <v>Normal</v>
      </c>
      <c r="Y1964">
        <v>15</v>
      </c>
      <c r="Z1964" t="str">
        <f t="shared" si="991"/>
        <v>Bajo</v>
      </c>
      <c r="AA1964">
        <v>63</v>
      </c>
      <c r="AB1964" t="str">
        <f t="shared" si="1002"/>
        <v>Funcion disminuida</v>
      </c>
      <c r="AC1964">
        <v>7</v>
      </c>
      <c r="AD1964" t="str">
        <f t="shared" si="1003"/>
        <v>Normal</v>
      </c>
      <c r="AE1964">
        <v>4</v>
      </c>
      <c r="AF1964" t="str">
        <f t="shared" si="1004"/>
        <v>Normal</v>
      </c>
      <c r="AG1964">
        <v>1339</v>
      </c>
      <c r="AH1964" t="str">
        <f t="shared" si="1005"/>
        <v>Poliuria</v>
      </c>
      <c r="AI1964">
        <v>0</v>
      </c>
      <c r="AJ1964" t="str">
        <f t="shared" si="1006"/>
        <v>No Diabetico</v>
      </c>
      <c r="AK1964">
        <v>96</v>
      </c>
      <c r="AL1964" t="str">
        <f t="shared" si="1007"/>
        <v>Normal</v>
      </c>
      <c r="AM1964">
        <v>6</v>
      </c>
      <c r="AN1964" t="str">
        <f t="shared" si="1008"/>
        <v>Prediabetes</v>
      </c>
      <c r="AO1964">
        <v>210</v>
      </c>
      <c r="AP1964" t="str">
        <f t="shared" si="1009"/>
        <v>Alto</v>
      </c>
      <c r="AQ1964">
        <v>96</v>
      </c>
      <c r="AR1964" t="str">
        <f t="shared" si="1010"/>
        <v>Normal</v>
      </c>
      <c r="AS1964">
        <v>56</v>
      </c>
      <c r="AT1964" t="str">
        <f t="shared" si="1011"/>
        <v>Bajo</v>
      </c>
      <c r="AU1964">
        <v>82</v>
      </c>
      <c r="AV1964" t="str">
        <f t="shared" si="1012"/>
        <v>Normal</v>
      </c>
      <c r="AW1964">
        <v>136</v>
      </c>
      <c r="AX1964" t="str">
        <f t="shared" si="1013"/>
        <v>Normal</v>
      </c>
      <c r="AY1964">
        <v>3.5</v>
      </c>
      <c r="AZ1964" t="str">
        <f t="shared" si="1014"/>
        <v>Normal</v>
      </c>
      <c r="BA1964">
        <v>14.2</v>
      </c>
      <c r="BB1964" t="str">
        <f t="shared" si="992"/>
        <v>Normal</v>
      </c>
      <c r="BC1964">
        <v>9.9</v>
      </c>
      <c r="BD1964" t="str">
        <f t="shared" si="1015"/>
        <v>Normal</v>
      </c>
      <c r="BE1964">
        <v>3.6</v>
      </c>
      <c r="BF1964" t="str">
        <f t="shared" si="1016"/>
        <v>Normal</v>
      </c>
      <c r="BG1964">
        <v>1</v>
      </c>
      <c r="BH1964" t="str">
        <f t="shared" si="1017"/>
        <v>Toma ECA</v>
      </c>
      <c r="BI1964">
        <v>1</v>
      </c>
      <c r="BJ1964" t="str">
        <f t="shared" si="1018"/>
        <v>Toma ARB</v>
      </c>
      <c r="BK1964">
        <v>0</v>
      </c>
      <c r="BL1964" t="str">
        <f t="shared" si="1019"/>
        <v>No toma diureticos</v>
      </c>
      <c r="BM1964">
        <v>1</v>
      </c>
      <c r="BN1964" t="str">
        <f t="shared" si="1020"/>
        <v>Toma estatinas</v>
      </c>
      <c r="BO1964">
        <v>0</v>
      </c>
      <c r="BP1964" t="str">
        <f t="shared" si="1021"/>
        <v>Sano</v>
      </c>
      <c r="BQ1964">
        <v>1</v>
      </c>
      <c r="BR1964" t="str">
        <f t="shared" si="1022"/>
        <v>Enfermedad cardiovascular</v>
      </c>
    </row>
    <row r="1965" spans="1:70" x14ac:dyDescent="0.25">
      <c r="A1965" t="s">
        <v>1965</v>
      </c>
      <c r="B1965">
        <v>60</v>
      </c>
      <c r="C1965" t="str">
        <f t="shared" si="993"/>
        <v>Adulto Mayor</v>
      </c>
      <c r="D1965" t="s">
        <v>1</v>
      </c>
      <c r="E1965">
        <v>38.6</v>
      </c>
      <c r="F1965" t="str">
        <f t="shared" si="994"/>
        <v>Obesidad II</v>
      </c>
      <c r="G1965">
        <v>1</v>
      </c>
      <c r="H1965" t="str">
        <f t="shared" si="995"/>
        <v>Tiene herencia</v>
      </c>
      <c r="I1965">
        <v>186</v>
      </c>
      <c r="J1965">
        <v>92</v>
      </c>
      <c r="K1965">
        <v>84</v>
      </c>
      <c r="L1965" t="str">
        <f t="shared" si="996"/>
        <v>Normal</v>
      </c>
      <c r="M1965">
        <v>32</v>
      </c>
      <c r="N1965" t="str">
        <f t="shared" si="997"/>
        <v>Reducida</v>
      </c>
      <c r="O1965">
        <v>3</v>
      </c>
      <c r="P1965" t="str">
        <f t="shared" si="998"/>
        <v>Limitacion marcada</v>
      </c>
      <c r="Q1965">
        <v>0</v>
      </c>
      <c r="R1965" t="str">
        <f t="shared" si="999"/>
        <v>No tiene cetoacidosis</v>
      </c>
      <c r="S1965">
        <v>0</v>
      </c>
      <c r="T1965" t="str">
        <f t="shared" si="1000"/>
        <v>No tiene Insuficiencia</v>
      </c>
      <c r="U1965">
        <v>1</v>
      </c>
      <c r="V1965" t="str">
        <f t="shared" si="1001"/>
        <v>Hipertenso</v>
      </c>
      <c r="W1965">
        <v>4.3</v>
      </c>
      <c r="X1965" t="str">
        <f t="shared" si="990"/>
        <v>Alto</v>
      </c>
      <c r="Y1965">
        <v>117</v>
      </c>
      <c r="Z1965" t="str">
        <f t="shared" si="991"/>
        <v>Riesgo</v>
      </c>
      <c r="AA1965">
        <v>50</v>
      </c>
      <c r="AB1965" t="str">
        <f t="shared" si="1002"/>
        <v>Funcion disminuida moderada</v>
      </c>
      <c r="AC1965">
        <v>2975</v>
      </c>
      <c r="AD1965" t="str">
        <f t="shared" si="1003"/>
        <v>Proteinuria</v>
      </c>
      <c r="AE1965">
        <v>2677</v>
      </c>
      <c r="AF1965" t="str">
        <f t="shared" si="1004"/>
        <v>Macroalbuminuria</v>
      </c>
      <c r="AG1965">
        <v>795</v>
      </c>
      <c r="AH1965" t="str">
        <f t="shared" si="1005"/>
        <v>Poliuria</v>
      </c>
      <c r="AI1965">
        <v>1</v>
      </c>
      <c r="AJ1965" t="str">
        <f t="shared" si="1006"/>
        <v>Diabetico</v>
      </c>
      <c r="AK1965">
        <v>172</v>
      </c>
      <c r="AL1965" t="str">
        <f t="shared" si="1007"/>
        <v>Diabetes</v>
      </c>
      <c r="AM1965">
        <v>8.3000000000000007</v>
      </c>
      <c r="AN1965" t="str">
        <f t="shared" si="1008"/>
        <v>Diabetes</v>
      </c>
      <c r="AO1965">
        <v>203</v>
      </c>
      <c r="AP1965" t="str">
        <f t="shared" si="1009"/>
        <v>Alto</v>
      </c>
      <c r="AQ1965">
        <v>200</v>
      </c>
      <c r="AR1965" t="str">
        <f t="shared" si="1010"/>
        <v>Muy alto</v>
      </c>
      <c r="AS1965">
        <v>43</v>
      </c>
      <c r="AT1965" t="str">
        <f t="shared" si="1011"/>
        <v>Bajo</v>
      </c>
      <c r="AU1965">
        <v>262</v>
      </c>
      <c r="AV1965" t="str">
        <f t="shared" si="1012"/>
        <v>Alto</v>
      </c>
      <c r="AW1965">
        <v>140</v>
      </c>
      <c r="AX1965" t="str">
        <f t="shared" si="1013"/>
        <v>Normal</v>
      </c>
      <c r="AY1965">
        <v>6.8</v>
      </c>
      <c r="AZ1965" t="str">
        <f t="shared" si="1014"/>
        <v>Alto</v>
      </c>
      <c r="BA1965">
        <v>7.5</v>
      </c>
      <c r="BB1965" t="str">
        <f t="shared" si="992"/>
        <v>Baja</v>
      </c>
      <c r="BC1965">
        <v>8.4</v>
      </c>
      <c r="BD1965" t="str">
        <f t="shared" si="1015"/>
        <v>Bajo</v>
      </c>
      <c r="BE1965">
        <v>6.7</v>
      </c>
      <c r="BF1965" t="str">
        <f t="shared" si="1016"/>
        <v>Alto</v>
      </c>
      <c r="BG1965">
        <v>1</v>
      </c>
      <c r="BH1965" t="str">
        <f t="shared" si="1017"/>
        <v>Toma ECA</v>
      </c>
      <c r="BI1965">
        <v>1</v>
      </c>
      <c r="BJ1965" t="str">
        <f t="shared" si="1018"/>
        <v>Toma ARB</v>
      </c>
      <c r="BK1965">
        <v>1</v>
      </c>
      <c r="BL1965" t="str">
        <f t="shared" si="1019"/>
        <v>Toma diureticos</v>
      </c>
      <c r="BM1965">
        <v>1</v>
      </c>
      <c r="BN1965" t="str">
        <f t="shared" si="1020"/>
        <v>Toma estatinas</v>
      </c>
      <c r="BO1965">
        <v>1</v>
      </c>
      <c r="BP1965" t="str">
        <f t="shared" si="1021"/>
        <v>Enfermedad renal</v>
      </c>
      <c r="BQ1965">
        <v>0</v>
      </c>
      <c r="BR1965" t="str">
        <f t="shared" si="1022"/>
        <v>Sano</v>
      </c>
    </row>
    <row r="1966" spans="1:70" x14ac:dyDescent="0.25">
      <c r="A1966" t="s">
        <v>1966</v>
      </c>
      <c r="B1966">
        <v>53</v>
      </c>
      <c r="C1966" t="str">
        <f t="shared" si="993"/>
        <v>Adulto</v>
      </c>
      <c r="D1966" t="s">
        <v>1</v>
      </c>
      <c r="E1966">
        <v>26.6</v>
      </c>
      <c r="F1966" t="str">
        <f t="shared" si="994"/>
        <v>Sobrepeso</v>
      </c>
      <c r="G1966">
        <v>1</v>
      </c>
      <c r="H1966" t="str">
        <f t="shared" si="995"/>
        <v>Tiene herencia</v>
      </c>
      <c r="I1966">
        <v>174</v>
      </c>
      <c r="J1966">
        <v>104</v>
      </c>
      <c r="K1966">
        <v>82</v>
      </c>
      <c r="L1966" t="str">
        <f t="shared" si="996"/>
        <v>Normal</v>
      </c>
      <c r="M1966">
        <v>46</v>
      </c>
      <c r="N1966" t="str">
        <f t="shared" si="997"/>
        <v>Intermedia</v>
      </c>
      <c r="O1966">
        <v>4</v>
      </c>
      <c r="P1966" t="str">
        <f t="shared" si="998"/>
        <v>Incapacidad</v>
      </c>
      <c r="Q1966">
        <v>0</v>
      </c>
      <c r="R1966" t="str">
        <f t="shared" si="999"/>
        <v>No tiene cetoacidosis</v>
      </c>
      <c r="S1966">
        <v>1</v>
      </c>
      <c r="T1966" t="str">
        <f t="shared" si="1000"/>
        <v>Tiene Insuficiencia</v>
      </c>
      <c r="U1966">
        <v>1</v>
      </c>
      <c r="V1966" t="str">
        <f t="shared" si="1001"/>
        <v>Hipertenso</v>
      </c>
      <c r="W1966">
        <v>4.7</v>
      </c>
      <c r="X1966" t="str">
        <f t="shared" si="990"/>
        <v>Alto</v>
      </c>
      <c r="Y1966">
        <v>114</v>
      </c>
      <c r="Z1966" t="str">
        <f t="shared" si="991"/>
        <v>Riesgo</v>
      </c>
      <c r="AA1966">
        <v>40</v>
      </c>
      <c r="AB1966" t="str">
        <f t="shared" si="1002"/>
        <v>Funcion disminuida moderada</v>
      </c>
      <c r="AC1966">
        <v>1541</v>
      </c>
      <c r="AD1966" t="str">
        <f t="shared" si="1003"/>
        <v>Proteinuria</v>
      </c>
      <c r="AE1966">
        <v>1232</v>
      </c>
      <c r="AF1966" t="str">
        <f t="shared" si="1004"/>
        <v>Macroalbuminuria</v>
      </c>
      <c r="AG1966">
        <v>307</v>
      </c>
      <c r="AH1966" t="str">
        <f t="shared" si="1005"/>
        <v>Oliguria</v>
      </c>
      <c r="AI1966">
        <v>1</v>
      </c>
      <c r="AJ1966" t="str">
        <f t="shared" si="1006"/>
        <v>Diabetico</v>
      </c>
      <c r="AK1966">
        <v>136</v>
      </c>
      <c r="AL1966" t="str">
        <f t="shared" si="1007"/>
        <v>Diabetes</v>
      </c>
      <c r="AM1966">
        <v>8.5</v>
      </c>
      <c r="AN1966" t="str">
        <f t="shared" si="1008"/>
        <v>Diabetes</v>
      </c>
      <c r="AO1966">
        <v>312</v>
      </c>
      <c r="AP1966" t="str">
        <f t="shared" si="1009"/>
        <v>Riesgo</v>
      </c>
      <c r="AQ1966">
        <v>174</v>
      </c>
      <c r="AR1966" t="str">
        <f t="shared" si="1010"/>
        <v>Alto</v>
      </c>
      <c r="AS1966">
        <v>28</v>
      </c>
      <c r="AT1966" t="str">
        <f t="shared" si="1011"/>
        <v>Bajo</v>
      </c>
      <c r="AU1966">
        <v>384</v>
      </c>
      <c r="AV1966" t="str">
        <f t="shared" si="1012"/>
        <v>Alto</v>
      </c>
      <c r="AW1966">
        <v>136</v>
      </c>
      <c r="AX1966" t="str">
        <f t="shared" si="1013"/>
        <v>Normal</v>
      </c>
      <c r="AY1966">
        <v>6.7</v>
      </c>
      <c r="AZ1966" t="str">
        <f t="shared" si="1014"/>
        <v>Alto</v>
      </c>
      <c r="BA1966">
        <v>7.7</v>
      </c>
      <c r="BB1966" t="str">
        <f t="shared" si="992"/>
        <v>Baja</v>
      </c>
      <c r="BC1966">
        <v>8.1</v>
      </c>
      <c r="BD1966" t="str">
        <f t="shared" si="1015"/>
        <v>Bajo</v>
      </c>
      <c r="BE1966">
        <v>7.2</v>
      </c>
      <c r="BF1966" t="str">
        <f t="shared" si="1016"/>
        <v>Alto</v>
      </c>
      <c r="BG1966">
        <v>1</v>
      </c>
      <c r="BH1966" t="str">
        <f t="shared" si="1017"/>
        <v>Toma ECA</v>
      </c>
      <c r="BI1966">
        <v>1</v>
      </c>
      <c r="BJ1966" t="str">
        <f t="shared" si="1018"/>
        <v>Toma ARB</v>
      </c>
      <c r="BK1966">
        <v>0</v>
      </c>
      <c r="BL1966" t="str">
        <f t="shared" si="1019"/>
        <v>No toma diureticos</v>
      </c>
      <c r="BM1966">
        <v>1</v>
      </c>
      <c r="BN1966" t="str">
        <f t="shared" si="1020"/>
        <v>Toma estatinas</v>
      </c>
      <c r="BO1966">
        <v>1</v>
      </c>
      <c r="BP1966" t="str">
        <f t="shared" si="1021"/>
        <v>Enfermedad renal</v>
      </c>
      <c r="BQ1966">
        <v>0</v>
      </c>
      <c r="BR1966" t="str">
        <f t="shared" si="1022"/>
        <v>Sano</v>
      </c>
    </row>
    <row r="1967" spans="1:70" x14ac:dyDescent="0.25">
      <c r="A1967" t="s">
        <v>1967</v>
      </c>
      <c r="B1967">
        <v>50</v>
      </c>
      <c r="C1967" t="str">
        <f t="shared" si="993"/>
        <v>Adulto</v>
      </c>
      <c r="D1967" t="s">
        <v>6</v>
      </c>
      <c r="E1967">
        <v>21.9</v>
      </c>
      <c r="F1967" t="str">
        <f t="shared" si="994"/>
        <v>Peso Normal</v>
      </c>
      <c r="G1967">
        <v>0</v>
      </c>
      <c r="H1967" t="str">
        <f t="shared" si="995"/>
        <v>No tiene herencia</v>
      </c>
      <c r="I1967">
        <v>127</v>
      </c>
      <c r="J1967">
        <v>85</v>
      </c>
      <c r="K1967">
        <v>65</v>
      </c>
      <c r="L1967" t="str">
        <f t="shared" si="996"/>
        <v>Normal</v>
      </c>
      <c r="M1967">
        <v>55</v>
      </c>
      <c r="N1967" t="str">
        <f t="shared" si="997"/>
        <v>Normal</v>
      </c>
      <c r="O1967">
        <v>2</v>
      </c>
      <c r="P1967" t="str">
        <f t="shared" si="998"/>
        <v>Ligera limitaciones</v>
      </c>
      <c r="Q1967">
        <v>0</v>
      </c>
      <c r="R1967" t="str">
        <f t="shared" si="999"/>
        <v>No tiene cetoacidosis</v>
      </c>
      <c r="S1967">
        <v>0</v>
      </c>
      <c r="T1967" t="str">
        <f t="shared" si="1000"/>
        <v>No tiene Insuficiencia</v>
      </c>
      <c r="U1967">
        <v>0</v>
      </c>
      <c r="V1967" t="str">
        <f t="shared" si="1001"/>
        <v>Normotenso</v>
      </c>
      <c r="W1967">
        <v>0.9</v>
      </c>
      <c r="X1967" t="str">
        <f t="shared" si="990"/>
        <v>Normal</v>
      </c>
      <c r="Y1967">
        <v>18</v>
      </c>
      <c r="Z1967" t="str">
        <f t="shared" si="991"/>
        <v>Normal</v>
      </c>
      <c r="AA1967">
        <v>63</v>
      </c>
      <c r="AB1967" t="str">
        <f t="shared" si="1002"/>
        <v>Funcion disminuida</v>
      </c>
      <c r="AC1967">
        <v>23</v>
      </c>
      <c r="AD1967" t="str">
        <f t="shared" si="1003"/>
        <v>Normal</v>
      </c>
      <c r="AE1967">
        <v>18</v>
      </c>
      <c r="AF1967" t="str">
        <f t="shared" si="1004"/>
        <v>Normal</v>
      </c>
      <c r="AG1967">
        <v>1445</v>
      </c>
      <c r="AH1967" t="str">
        <f t="shared" si="1005"/>
        <v>Poliuria</v>
      </c>
      <c r="AI1967">
        <v>1</v>
      </c>
      <c r="AJ1967" t="str">
        <f t="shared" si="1006"/>
        <v>Diabetico</v>
      </c>
      <c r="AK1967">
        <v>104</v>
      </c>
      <c r="AL1967" t="str">
        <f t="shared" si="1007"/>
        <v>Prediabetes</v>
      </c>
      <c r="AM1967">
        <v>6.3</v>
      </c>
      <c r="AN1967" t="str">
        <f t="shared" si="1008"/>
        <v>Prediabetes</v>
      </c>
      <c r="AO1967">
        <v>214</v>
      </c>
      <c r="AP1967" t="str">
        <f t="shared" si="1009"/>
        <v>Alto</v>
      </c>
      <c r="AQ1967">
        <v>83</v>
      </c>
      <c r="AR1967" t="str">
        <f t="shared" si="1010"/>
        <v>Normal</v>
      </c>
      <c r="AS1967">
        <v>51</v>
      </c>
      <c r="AT1967" t="str">
        <f t="shared" si="1011"/>
        <v>Bajo</v>
      </c>
      <c r="AU1967">
        <v>104</v>
      </c>
      <c r="AV1967" t="str">
        <f t="shared" si="1012"/>
        <v>Normal</v>
      </c>
      <c r="AW1967">
        <v>139</v>
      </c>
      <c r="AX1967" t="str">
        <f t="shared" si="1013"/>
        <v>Normal</v>
      </c>
      <c r="AY1967">
        <v>4.5</v>
      </c>
      <c r="AZ1967" t="str">
        <f t="shared" si="1014"/>
        <v>Normal</v>
      </c>
      <c r="BA1967">
        <v>14.8</v>
      </c>
      <c r="BB1967" t="str">
        <f t="shared" si="992"/>
        <v>Normal</v>
      </c>
      <c r="BC1967">
        <v>9.1</v>
      </c>
      <c r="BD1967" t="str">
        <f t="shared" si="1015"/>
        <v>Normal</v>
      </c>
      <c r="BE1967">
        <v>3.4</v>
      </c>
      <c r="BF1967" t="str">
        <f t="shared" si="1016"/>
        <v>Normal</v>
      </c>
      <c r="BG1967">
        <v>0</v>
      </c>
      <c r="BH1967" t="str">
        <f t="shared" si="1017"/>
        <v>No Toma ECA</v>
      </c>
      <c r="BI1967">
        <v>0</v>
      </c>
      <c r="BJ1967" t="str">
        <f t="shared" si="1018"/>
        <v>No toma ARB</v>
      </c>
      <c r="BK1967">
        <v>0</v>
      </c>
      <c r="BL1967" t="str">
        <f t="shared" si="1019"/>
        <v>No toma diureticos</v>
      </c>
      <c r="BM1967">
        <v>0</v>
      </c>
      <c r="BN1967" t="str">
        <f t="shared" si="1020"/>
        <v>No toma estatinas</v>
      </c>
      <c r="BO1967">
        <v>0</v>
      </c>
      <c r="BP1967" t="str">
        <f t="shared" si="1021"/>
        <v>Sano</v>
      </c>
      <c r="BQ1967">
        <v>1</v>
      </c>
      <c r="BR1967" t="str">
        <f t="shared" si="1022"/>
        <v>Enfermedad cardiovascular</v>
      </c>
    </row>
    <row r="1968" spans="1:70" x14ac:dyDescent="0.25">
      <c r="A1968" t="s">
        <v>1968</v>
      </c>
      <c r="B1968">
        <v>47</v>
      </c>
      <c r="C1968" t="str">
        <f t="shared" si="993"/>
        <v>Adulto</v>
      </c>
      <c r="D1968" t="s">
        <v>6</v>
      </c>
      <c r="E1968">
        <v>22.1</v>
      </c>
      <c r="F1968" t="str">
        <f t="shared" si="994"/>
        <v>Peso Normal</v>
      </c>
      <c r="G1968">
        <v>1</v>
      </c>
      <c r="H1968" t="str">
        <f t="shared" si="995"/>
        <v>Tiene herencia</v>
      </c>
      <c r="I1968">
        <v>110</v>
      </c>
      <c r="J1968">
        <v>69</v>
      </c>
      <c r="K1968">
        <v>72</v>
      </c>
      <c r="L1968" t="str">
        <f t="shared" si="996"/>
        <v>Normal</v>
      </c>
      <c r="M1968">
        <v>60</v>
      </c>
      <c r="N1968" t="str">
        <f t="shared" si="997"/>
        <v>Normal</v>
      </c>
      <c r="O1968">
        <v>1</v>
      </c>
      <c r="P1968" t="str">
        <f t="shared" si="998"/>
        <v>Sin limitaciones</v>
      </c>
      <c r="Q1968">
        <v>0</v>
      </c>
      <c r="R1968" t="str">
        <f t="shared" si="999"/>
        <v>No tiene cetoacidosis</v>
      </c>
      <c r="S1968">
        <v>0</v>
      </c>
      <c r="T1968" t="str">
        <f t="shared" si="1000"/>
        <v>No tiene Insuficiencia</v>
      </c>
      <c r="U1968">
        <v>0</v>
      </c>
      <c r="V1968" t="str">
        <f t="shared" si="1001"/>
        <v>Normotenso</v>
      </c>
      <c r="W1968">
        <v>1</v>
      </c>
      <c r="X1968" t="str">
        <f t="shared" si="990"/>
        <v>Normal</v>
      </c>
      <c r="Y1968">
        <v>40</v>
      </c>
      <c r="Z1968" t="str">
        <f t="shared" si="991"/>
        <v>Normal</v>
      </c>
      <c r="AA1968">
        <v>97</v>
      </c>
      <c r="AB1968" t="str">
        <f t="shared" si="1002"/>
        <v>Normal</v>
      </c>
      <c r="AC1968">
        <v>26</v>
      </c>
      <c r="AD1968" t="str">
        <f t="shared" si="1003"/>
        <v>Normal</v>
      </c>
      <c r="AE1968">
        <v>20</v>
      </c>
      <c r="AF1968" t="str">
        <f t="shared" si="1004"/>
        <v>Normal</v>
      </c>
      <c r="AG1968">
        <v>1110</v>
      </c>
      <c r="AH1968" t="str">
        <f t="shared" si="1005"/>
        <v>Poliuria</v>
      </c>
      <c r="AI1968">
        <v>0</v>
      </c>
      <c r="AJ1968" t="str">
        <f t="shared" si="1006"/>
        <v>No Diabetico</v>
      </c>
      <c r="AK1968">
        <v>81</v>
      </c>
      <c r="AL1968" t="str">
        <f t="shared" si="1007"/>
        <v>Normal</v>
      </c>
      <c r="AM1968">
        <v>6.2</v>
      </c>
      <c r="AN1968" t="str">
        <f t="shared" si="1008"/>
        <v>Prediabetes</v>
      </c>
      <c r="AO1968">
        <v>215</v>
      </c>
      <c r="AP1968" t="str">
        <f t="shared" si="1009"/>
        <v>Alto</v>
      </c>
      <c r="AQ1968">
        <v>116</v>
      </c>
      <c r="AR1968" t="str">
        <f t="shared" si="1010"/>
        <v>Casi normal</v>
      </c>
      <c r="AS1968">
        <v>55</v>
      </c>
      <c r="AT1968" t="str">
        <f t="shared" si="1011"/>
        <v>Bajo</v>
      </c>
      <c r="AU1968">
        <v>151</v>
      </c>
      <c r="AV1968" t="str">
        <f t="shared" si="1012"/>
        <v>Alto</v>
      </c>
      <c r="AW1968">
        <v>142</v>
      </c>
      <c r="AX1968" t="str">
        <f t="shared" si="1013"/>
        <v>Normal</v>
      </c>
      <c r="AY1968">
        <v>3.8</v>
      </c>
      <c r="AZ1968" t="str">
        <f t="shared" si="1014"/>
        <v>Normal</v>
      </c>
      <c r="BA1968">
        <v>14.1</v>
      </c>
      <c r="BB1968" t="str">
        <f t="shared" si="992"/>
        <v>Normal</v>
      </c>
      <c r="BC1968">
        <v>10</v>
      </c>
      <c r="BD1968" t="str">
        <f t="shared" si="1015"/>
        <v>Normal</v>
      </c>
      <c r="BE1968">
        <v>3.7</v>
      </c>
      <c r="BF1968" t="str">
        <f t="shared" si="1016"/>
        <v>Normal</v>
      </c>
      <c r="BG1968">
        <v>1</v>
      </c>
      <c r="BH1968" t="str">
        <f t="shared" si="1017"/>
        <v>Toma ECA</v>
      </c>
      <c r="BI1968">
        <v>1</v>
      </c>
      <c r="BJ1968" t="str">
        <f t="shared" si="1018"/>
        <v>Toma ARB</v>
      </c>
      <c r="BK1968">
        <v>0</v>
      </c>
      <c r="BL1968" t="str">
        <f t="shared" si="1019"/>
        <v>No toma diureticos</v>
      </c>
      <c r="BM1968">
        <v>1</v>
      </c>
      <c r="BN1968" t="str">
        <f t="shared" si="1020"/>
        <v>Toma estatinas</v>
      </c>
      <c r="BO1968">
        <v>0</v>
      </c>
      <c r="BP1968" t="str">
        <f t="shared" si="1021"/>
        <v>Sano</v>
      </c>
      <c r="BQ1968">
        <v>1</v>
      </c>
      <c r="BR1968" t="str">
        <f t="shared" si="1022"/>
        <v>Enfermedad cardiovascular</v>
      </c>
    </row>
    <row r="1969" spans="1:70" x14ac:dyDescent="0.25">
      <c r="A1969" t="s">
        <v>1969</v>
      </c>
      <c r="B1969">
        <v>65</v>
      </c>
      <c r="C1969" t="str">
        <f t="shared" si="993"/>
        <v>Adulto Mayor</v>
      </c>
      <c r="D1969" t="s">
        <v>6</v>
      </c>
      <c r="E1969">
        <v>31.5</v>
      </c>
      <c r="F1969" t="str">
        <f t="shared" si="994"/>
        <v>Obesidad I</v>
      </c>
      <c r="G1969">
        <v>1</v>
      </c>
      <c r="H1969" t="str">
        <f t="shared" si="995"/>
        <v>Tiene herencia</v>
      </c>
      <c r="I1969">
        <v>190</v>
      </c>
      <c r="J1969">
        <v>97</v>
      </c>
      <c r="K1969">
        <v>94</v>
      </c>
      <c r="L1969" t="str">
        <f t="shared" si="996"/>
        <v>Normal</v>
      </c>
      <c r="M1969">
        <v>47</v>
      </c>
      <c r="N1969" t="str">
        <f t="shared" si="997"/>
        <v>Intermedia</v>
      </c>
      <c r="O1969">
        <v>3</v>
      </c>
      <c r="P1969" t="str">
        <f t="shared" si="998"/>
        <v>Limitacion marcada</v>
      </c>
      <c r="Q1969">
        <v>1</v>
      </c>
      <c r="R1969" t="str">
        <f t="shared" si="999"/>
        <v>Tiene cetoacidosis</v>
      </c>
      <c r="S1969">
        <v>1</v>
      </c>
      <c r="T1969" t="str">
        <f t="shared" si="1000"/>
        <v>Tiene Insuficiencia</v>
      </c>
      <c r="U1969">
        <v>1</v>
      </c>
      <c r="V1969" t="str">
        <f t="shared" si="1001"/>
        <v>Hipertenso</v>
      </c>
      <c r="W1969">
        <v>4.7</v>
      </c>
      <c r="X1969" t="str">
        <f t="shared" si="990"/>
        <v>Alto</v>
      </c>
      <c r="Y1969">
        <v>80</v>
      </c>
      <c r="Z1969" t="str">
        <f t="shared" si="991"/>
        <v>Elevado</v>
      </c>
      <c r="AA1969">
        <v>45</v>
      </c>
      <c r="AB1969" t="str">
        <f t="shared" si="1002"/>
        <v>Funcion disminuida moderada</v>
      </c>
      <c r="AC1969">
        <v>1746</v>
      </c>
      <c r="AD1969" t="str">
        <f t="shared" si="1003"/>
        <v>Proteinuria</v>
      </c>
      <c r="AE1969">
        <v>1396</v>
      </c>
      <c r="AF1969" t="str">
        <f t="shared" si="1004"/>
        <v>Macroalbuminuria</v>
      </c>
      <c r="AG1969">
        <v>659</v>
      </c>
      <c r="AH1969" t="str">
        <f t="shared" si="1005"/>
        <v>Poliuria</v>
      </c>
      <c r="AI1969">
        <v>1</v>
      </c>
      <c r="AJ1969" t="str">
        <f t="shared" si="1006"/>
        <v>Diabetico</v>
      </c>
      <c r="AK1969">
        <v>211</v>
      </c>
      <c r="AL1969" t="str">
        <f t="shared" si="1007"/>
        <v>Diabetes</v>
      </c>
      <c r="AM1969">
        <v>7.7</v>
      </c>
      <c r="AN1969" t="str">
        <f t="shared" si="1008"/>
        <v>Diabetes</v>
      </c>
      <c r="AO1969">
        <v>283</v>
      </c>
      <c r="AP1969" t="str">
        <f t="shared" si="1009"/>
        <v>Riesgo</v>
      </c>
      <c r="AQ1969">
        <v>171</v>
      </c>
      <c r="AR1969" t="str">
        <f t="shared" si="1010"/>
        <v>Alto</v>
      </c>
      <c r="AS1969">
        <v>45</v>
      </c>
      <c r="AT1969" t="str">
        <f t="shared" si="1011"/>
        <v>Bajo</v>
      </c>
      <c r="AU1969">
        <v>244</v>
      </c>
      <c r="AV1969" t="str">
        <f t="shared" si="1012"/>
        <v>Alto</v>
      </c>
      <c r="AW1969">
        <v>126</v>
      </c>
      <c r="AX1969" t="str">
        <f t="shared" si="1013"/>
        <v>Bajo</v>
      </c>
      <c r="AY1969">
        <v>5.7</v>
      </c>
      <c r="AZ1969" t="str">
        <f t="shared" si="1014"/>
        <v>Alto</v>
      </c>
      <c r="BA1969">
        <v>10.7</v>
      </c>
      <c r="BB1969" t="str">
        <f t="shared" si="992"/>
        <v>Baja</v>
      </c>
      <c r="BC1969">
        <v>7.5</v>
      </c>
      <c r="BD1969" t="str">
        <f t="shared" si="1015"/>
        <v>Bajo</v>
      </c>
      <c r="BE1969">
        <v>6.1</v>
      </c>
      <c r="BF1969" t="str">
        <f t="shared" si="1016"/>
        <v>Alto</v>
      </c>
      <c r="BG1969">
        <v>1</v>
      </c>
      <c r="BH1969" t="str">
        <f t="shared" si="1017"/>
        <v>Toma ECA</v>
      </c>
      <c r="BI1969">
        <v>0</v>
      </c>
      <c r="BJ1969" t="str">
        <f t="shared" si="1018"/>
        <v>No toma ARB</v>
      </c>
      <c r="BK1969">
        <v>1</v>
      </c>
      <c r="BL1969" t="str">
        <f t="shared" si="1019"/>
        <v>Toma diureticos</v>
      </c>
      <c r="BM1969">
        <v>1</v>
      </c>
      <c r="BN1969" t="str">
        <f t="shared" si="1020"/>
        <v>Toma estatinas</v>
      </c>
      <c r="BO1969">
        <v>1</v>
      </c>
      <c r="BP1969" t="str">
        <f t="shared" si="1021"/>
        <v>Enfermedad renal</v>
      </c>
      <c r="BQ1969">
        <v>1</v>
      </c>
      <c r="BR1969" t="str">
        <f t="shared" si="1022"/>
        <v>Enfermedad cardiovascular</v>
      </c>
    </row>
    <row r="1970" spans="1:70" x14ac:dyDescent="0.25">
      <c r="A1970" t="s">
        <v>1970</v>
      </c>
      <c r="B1970">
        <v>70</v>
      </c>
      <c r="C1970" t="str">
        <f t="shared" si="993"/>
        <v>Adulto Mayor</v>
      </c>
      <c r="D1970" t="s">
        <v>1</v>
      </c>
      <c r="E1970">
        <v>29.4</v>
      </c>
      <c r="F1970" t="str">
        <f t="shared" si="994"/>
        <v>Sobrepeso</v>
      </c>
      <c r="G1970">
        <v>1</v>
      </c>
      <c r="H1970" t="str">
        <f t="shared" si="995"/>
        <v>Tiene herencia</v>
      </c>
      <c r="I1970">
        <v>153</v>
      </c>
      <c r="J1970">
        <v>107</v>
      </c>
      <c r="K1970">
        <v>104</v>
      </c>
      <c r="L1970" t="str">
        <f t="shared" si="996"/>
        <v>Taquicardia</v>
      </c>
      <c r="M1970">
        <v>34</v>
      </c>
      <c r="N1970" t="str">
        <f t="shared" si="997"/>
        <v>Reducida</v>
      </c>
      <c r="O1970">
        <v>3</v>
      </c>
      <c r="P1970" t="str">
        <f t="shared" si="998"/>
        <v>Limitacion marcada</v>
      </c>
      <c r="Q1970">
        <v>0</v>
      </c>
      <c r="R1970" t="str">
        <f t="shared" si="999"/>
        <v>No tiene cetoacidosis</v>
      </c>
      <c r="S1970">
        <v>1</v>
      </c>
      <c r="T1970" t="str">
        <f t="shared" si="1000"/>
        <v>Tiene Insuficiencia</v>
      </c>
      <c r="U1970">
        <v>1</v>
      </c>
      <c r="V1970" t="str">
        <f t="shared" si="1001"/>
        <v>Hipertenso</v>
      </c>
      <c r="W1970">
        <v>2.9</v>
      </c>
      <c r="X1970" t="str">
        <f t="shared" si="990"/>
        <v>Alto</v>
      </c>
      <c r="Y1970">
        <v>92</v>
      </c>
      <c r="Z1970" t="str">
        <f t="shared" si="991"/>
        <v>Elevado</v>
      </c>
      <c r="AA1970">
        <v>14</v>
      </c>
      <c r="AB1970" t="str">
        <f t="shared" si="1002"/>
        <v>Fallo renal</v>
      </c>
      <c r="AC1970">
        <v>1246</v>
      </c>
      <c r="AD1970" t="str">
        <f t="shared" si="1003"/>
        <v>Proteinuria</v>
      </c>
      <c r="AE1970">
        <v>1121</v>
      </c>
      <c r="AF1970" t="str">
        <f t="shared" si="1004"/>
        <v>Macroalbuminuria</v>
      </c>
      <c r="AG1970">
        <v>772</v>
      </c>
      <c r="AH1970" t="str">
        <f t="shared" si="1005"/>
        <v>Poliuria</v>
      </c>
      <c r="AI1970">
        <v>1</v>
      </c>
      <c r="AJ1970" t="str">
        <f t="shared" si="1006"/>
        <v>Diabetico</v>
      </c>
      <c r="AK1970">
        <v>175</v>
      </c>
      <c r="AL1970" t="str">
        <f t="shared" si="1007"/>
        <v>Diabetes</v>
      </c>
      <c r="AM1970">
        <v>8.1999999999999993</v>
      </c>
      <c r="AN1970" t="str">
        <f t="shared" si="1008"/>
        <v>Diabetes</v>
      </c>
      <c r="AO1970">
        <v>223</v>
      </c>
      <c r="AP1970" t="str">
        <f t="shared" si="1009"/>
        <v>Alto</v>
      </c>
      <c r="AQ1970">
        <v>144</v>
      </c>
      <c r="AR1970" t="str">
        <f t="shared" si="1010"/>
        <v>Limite alto</v>
      </c>
      <c r="AS1970">
        <v>35</v>
      </c>
      <c r="AT1970" t="str">
        <f t="shared" si="1011"/>
        <v>Bajo</v>
      </c>
      <c r="AU1970">
        <v>351</v>
      </c>
      <c r="AV1970" t="str">
        <f t="shared" si="1012"/>
        <v>Alto</v>
      </c>
      <c r="AW1970">
        <v>125</v>
      </c>
      <c r="AX1970" t="str">
        <f t="shared" si="1013"/>
        <v>Bajo</v>
      </c>
      <c r="AY1970">
        <v>6.1</v>
      </c>
      <c r="AZ1970" t="str">
        <f t="shared" si="1014"/>
        <v>Alto</v>
      </c>
      <c r="BA1970">
        <v>8.5</v>
      </c>
      <c r="BB1970" t="str">
        <f t="shared" si="992"/>
        <v>Baja</v>
      </c>
      <c r="BC1970">
        <v>8.6999999999999993</v>
      </c>
      <c r="BD1970" t="str">
        <f t="shared" si="1015"/>
        <v>Normal</v>
      </c>
      <c r="BE1970">
        <v>4.9000000000000004</v>
      </c>
      <c r="BF1970" t="str">
        <f t="shared" si="1016"/>
        <v>Alto</v>
      </c>
      <c r="BG1970">
        <v>1</v>
      </c>
      <c r="BH1970" t="str">
        <f t="shared" si="1017"/>
        <v>Toma ECA</v>
      </c>
      <c r="BI1970">
        <v>1</v>
      </c>
      <c r="BJ1970" t="str">
        <f t="shared" si="1018"/>
        <v>Toma ARB</v>
      </c>
      <c r="BK1970">
        <v>1</v>
      </c>
      <c r="BL1970" t="str">
        <f t="shared" si="1019"/>
        <v>Toma diureticos</v>
      </c>
      <c r="BM1970">
        <v>0</v>
      </c>
      <c r="BN1970" t="str">
        <f t="shared" si="1020"/>
        <v>No toma estatinas</v>
      </c>
      <c r="BO1970">
        <v>1</v>
      </c>
      <c r="BP1970" t="str">
        <f t="shared" si="1021"/>
        <v>Enfermedad renal</v>
      </c>
      <c r="BQ1970">
        <v>1</v>
      </c>
      <c r="BR1970" t="str">
        <f t="shared" si="1022"/>
        <v>Enfermedad cardiovascular</v>
      </c>
    </row>
    <row r="1971" spans="1:70" x14ac:dyDescent="0.25">
      <c r="A1971" t="s">
        <v>1971</v>
      </c>
      <c r="B1971">
        <v>80</v>
      </c>
      <c r="C1971" t="str">
        <f t="shared" si="993"/>
        <v>Adulto Mayor</v>
      </c>
      <c r="D1971" t="s">
        <v>1</v>
      </c>
      <c r="E1971">
        <v>34.6</v>
      </c>
      <c r="F1971" t="str">
        <f t="shared" si="994"/>
        <v>Obesidad I</v>
      </c>
      <c r="G1971">
        <v>1</v>
      </c>
      <c r="H1971" t="str">
        <f t="shared" si="995"/>
        <v>Tiene herencia</v>
      </c>
      <c r="I1971">
        <v>181</v>
      </c>
      <c r="J1971">
        <v>97</v>
      </c>
      <c r="K1971">
        <v>85</v>
      </c>
      <c r="L1971" t="str">
        <f t="shared" si="996"/>
        <v>Normal</v>
      </c>
      <c r="M1971">
        <v>44</v>
      </c>
      <c r="N1971" t="str">
        <f t="shared" si="997"/>
        <v>Intermedia</v>
      </c>
      <c r="O1971">
        <v>4</v>
      </c>
      <c r="P1971" t="str">
        <f t="shared" si="998"/>
        <v>Incapacidad</v>
      </c>
      <c r="Q1971">
        <v>0</v>
      </c>
      <c r="R1971" t="str">
        <f t="shared" si="999"/>
        <v>No tiene cetoacidosis</v>
      </c>
      <c r="S1971">
        <v>0</v>
      </c>
      <c r="T1971" t="str">
        <f t="shared" si="1000"/>
        <v>No tiene Insuficiencia</v>
      </c>
      <c r="U1971">
        <v>1</v>
      </c>
      <c r="V1971" t="str">
        <f t="shared" si="1001"/>
        <v>Hipertenso</v>
      </c>
      <c r="W1971">
        <v>4.9000000000000004</v>
      </c>
      <c r="X1971" t="str">
        <f t="shared" si="990"/>
        <v>Alto</v>
      </c>
      <c r="Y1971">
        <v>97</v>
      </c>
      <c r="Z1971" t="str">
        <f t="shared" si="991"/>
        <v>Elevado</v>
      </c>
      <c r="AA1971">
        <v>15</v>
      </c>
      <c r="AB1971" t="str">
        <f t="shared" si="1002"/>
        <v>Dismucion grave</v>
      </c>
      <c r="AC1971">
        <v>1975</v>
      </c>
      <c r="AD1971" t="str">
        <f t="shared" si="1003"/>
        <v>Proteinuria</v>
      </c>
      <c r="AE1971">
        <v>1580</v>
      </c>
      <c r="AF1971" t="str">
        <f t="shared" si="1004"/>
        <v>Macroalbuminuria</v>
      </c>
      <c r="AG1971">
        <v>656</v>
      </c>
      <c r="AH1971" t="str">
        <f t="shared" si="1005"/>
        <v>Poliuria</v>
      </c>
      <c r="AI1971">
        <v>0</v>
      </c>
      <c r="AJ1971" t="str">
        <f t="shared" si="1006"/>
        <v>No Diabetico</v>
      </c>
      <c r="AK1971">
        <v>128</v>
      </c>
      <c r="AL1971" t="str">
        <f t="shared" si="1007"/>
        <v>Diabetes</v>
      </c>
      <c r="AM1971">
        <v>8</v>
      </c>
      <c r="AN1971" t="str">
        <f t="shared" si="1008"/>
        <v>Diabetes</v>
      </c>
      <c r="AO1971">
        <v>252</v>
      </c>
      <c r="AP1971" t="str">
        <f t="shared" si="1009"/>
        <v>Riesgo</v>
      </c>
      <c r="AQ1971">
        <v>210</v>
      </c>
      <c r="AR1971" t="str">
        <f t="shared" si="1010"/>
        <v>Muy alto</v>
      </c>
      <c r="AS1971">
        <v>43</v>
      </c>
      <c r="AT1971" t="str">
        <f t="shared" si="1011"/>
        <v>Bajo</v>
      </c>
      <c r="AU1971">
        <v>230</v>
      </c>
      <c r="AV1971" t="str">
        <f t="shared" si="1012"/>
        <v>Alto</v>
      </c>
      <c r="AW1971">
        <v>132</v>
      </c>
      <c r="AX1971" t="str">
        <f t="shared" si="1013"/>
        <v>Bajo</v>
      </c>
      <c r="AY1971">
        <v>5.5</v>
      </c>
      <c r="AZ1971" t="str">
        <f t="shared" si="1014"/>
        <v>Alto</v>
      </c>
      <c r="BA1971">
        <v>7.6</v>
      </c>
      <c r="BB1971" t="str">
        <f t="shared" si="992"/>
        <v>Baja</v>
      </c>
      <c r="BC1971">
        <v>8.6999999999999993</v>
      </c>
      <c r="BD1971" t="str">
        <f t="shared" si="1015"/>
        <v>Normal</v>
      </c>
      <c r="BE1971">
        <v>4.8</v>
      </c>
      <c r="BF1971" t="str">
        <f t="shared" si="1016"/>
        <v>Alto</v>
      </c>
      <c r="BG1971">
        <v>1</v>
      </c>
      <c r="BH1971" t="str">
        <f t="shared" si="1017"/>
        <v>Toma ECA</v>
      </c>
      <c r="BI1971">
        <v>1</v>
      </c>
      <c r="BJ1971" t="str">
        <f t="shared" si="1018"/>
        <v>Toma ARB</v>
      </c>
      <c r="BK1971">
        <v>1</v>
      </c>
      <c r="BL1971" t="str">
        <f t="shared" si="1019"/>
        <v>Toma diureticos</v>
      </c>
      <c r="BM1971">
        <v>0</v>
      </c>
      <c r="BN1971" t="str">
        <f t="shared" si="1020"/>
        <v>No toma estatinas</v>
      </c>
      <c r="BO1971">
        <v>1</v>
      </c>
      <c r="BP1971" t="str">
        <f t="shared" si="1021"/>
        <v>Enfermedad renal</v>
      </c>
      <c r="BQ1971">
        <v>0</v>
      </c>
      <c r="BR1971" t="str">
        <f t="shared" si="1022"/>
        <v>Sano</v>
      </c>
    </row>
    <row r="1972" spans="1:70" x14ac:dyDescent="0.25">
      <c r="A1972" t="s">
        <v>1972</v>
      </c>
      <c r="B1972">
        <v>55</v>
      </c>
      <c r="C1972" t="str">
        <f t="shared" si="993"/>
        <v>Adulto</v>
      </c>
      <c r="D1972" t="s">
        <v>1</v>
      </c>
      <c r="E1972">
        <v>27.4</v>
      </c>
      <c r="F1972" t="str">
        <f t="shared" si="994"/>
        <v>Sobrepeso</v>
      </c>
      <c r="G1972">
        <v>1</v>
      </c>
      <c r="H1972" t="str">
        <f t="shared" si="995"/>
        <v>Tiene herencia</v>
      </c>
      <c r="I1972">
        <v>101</v>
      </c>
      <c r="J1972">
        <v>73</v>
      </c>
      <c r="K1972">
        <v>60</v>
      </c>
      <c r="L1972" t="str">
        <f t="shared" si="996"/>
        <v>Normal</v>
      </c>
      <c r="M1972">
        <v>59</v>
      </c>
      <c r="N1972" t="str">
        <f t="shared" si="997"/>
        <v>Normal</v>
      </c>
      <c r="O1972">
        <v>2</v>
      </c>
      <c r="P1972" t="str">
        <f t="shared" si="998"/>
        <v>Ligera limitaciones</v>
      </c>
      <c r="Q1972">
        <v>0</v>
      </c>
      <c r="R1972" t="str">
        <f t="shared" si="999"/>
        <v>No tiene cetoacidosis</v>
      </c>
      <c r="S1972">
        <v>0</v>
      </c>
      <c r="T1972" t="str">
        <f t="shared" si="1000"/>
        <v>No tiene Insuficiencia</v>
      </c>
      <c r="U1972">
        <v>1</v>
      </c>
      <c r="V1972" t="str">
        <f t="shared" si="1001"/>
        <v>Hipertenso</v>
      </c>
      <c r="W1972">
        <v>0.9</v>
      </c>
      <c r="X1972" t="str">
        <f t="shared" si="990"/>
        <v>Normal</v>
      </c>
      <c r="Y1972">
        <v>26</v>
      </c>
      <c r="Z1972" t="str">
        <f t="shared" si="991"/>
        <v>Normal</v>
      </c>
      <c r="AA1972">
        <v>96</v>
      </c>
      <c r="AB1972" t="str">
        <f t="shared" si="1002"/>
        <v>Normal</v>
      </c>
      <c r="AC1972">
        <v>29</v>
      </c>
      <c r="AD1972" t="str">
        <f t="shared" si="1003"/>
        <v>Normal</v>
      </c>
      <c r="AE1972">
        <v>23</v>
      </c>
      <c r="AF1972" t="str">
        <f t="shared" si="1004"/>
        <v>Normal</v>
      </c>
      <c r="AG1972">
        <v>2107</v>
      </c>
      <c r="AH1972" t="str">
        <f t="shared" si="1005"/>
        <v>Poliuria</v>
      </c>
      <c r="AI1972">
        <v>1</v>
      </c>
      <c r="AJ1972" t="str">
        <f t="shared" si="1006"/>
        <v>Diabetico</v>
      </c>
      <c r="AK1972">
        <v>81</v>
      </c>
      <c r="AL1972" t="str">
        <f t="shared" si="1007"/>
        <v>Normal</v>
      </c>
      <c r="AM1972">
        <v>5.4</v>
      </c>
      <c r="AN1972" t="str">
        <f t="shared" si="1008"/>
        <v>Normal</v>
      </c>
      <c r="AO1972">
        <v>153</v>
      </c>
      <c r="AP1972" t="str">
        <f t="shared" si="1009"/>
        <v>Normal</v>
      </c>
      <c r="AQ1972">
        <v>98</v>
      </c>
      <c r="AR1972" t="str">
        <f t="shared" si="1010"/>
        <v>Normal</v>
      </c>
      <c r="AS1972">
        <v>52</v>
      </c>
      <c r="AT1972" t="str">
        <f t="shared" si="1011"/>
        <v>Bajo</v>
      </c>
      <c r="AU1972">
        <v>162</v>
      </c>
      <c r="AV1972" t="str">
        <f t="shared" si="1012"/>
        <v>Alto</v>
      </c>
      <c r="AW1972">
        <v>141</v>
      </c>
      <c r="AX1972" t="str">
        <f t="shared" si="1013"/>
        <v>Normal</v>
      </c>
      <c r="AY1972">
        <v>4.0999999999999996</v>
      </c>
      <c r="AZ1972" t="str">
        <f t="shared" si="1014"/>
        <v>Normal</v>
      </c>
      <c r="BA1972">
        <v>13.6</v>
      </c>
      <c r="BB1972" t="str">
        <f t="shared" si="992"/>
        <v>Normal</v>
      </c>
      <c r="BC1972">
        <v>8.5</v>
      </c>
      <c r="BD1972" t="str">
        <f t="shared" si="1015"/>
        <v>Normal</v>
      </c>
      <c r="BE1972">
        <v>3</v>
      </c>
      <c r="BF1972" t="str">
        <f t="shared" si="1016"/>
        <v>Normal</v>
      </c>
      <c r="BG1972">
        <v>0</v>
      </c>
      <c r="BH1972" t="str">
        <f t="shared" si="1017"/>
        <v>No Toma ECA</v>
      </c>
      <c r="BI1972">
        <v>1</v>
      </c>
      <c r="BJ1972" t="str">
        <f t="shared" si="1018"/>
        <v>Toma ARB</v>
      </c>
      <c r="BK1972">
        <v>1</v>
      </c>
      <c r="BL1972" t="str">
        <f t="shared" si="1019"/>
        <v>Toma diureticos</v>
      </c>
      <c r="BM1972">
        <v>1</v>
      </c>
      <c r="BN1972" t="str">
        <f t="shared" si="1020"/>
        <v>Toma estatinas</v>
      </c>
      <c r="BO1972">
        <v>0</v>
      </c>
      <c r="BP1972" t="str">
        <f t="shared" si="1021"/>
        <v>Sano</v>
      </c>
      <c r="BQ1972">
        <v>0</v>
      </c>
      <c r="BR1972" t="str">
        <f t="shared" si="1022"/>
        <v>Sano</v>
      </c>
    </row>
    <row r="1973" spans="1:70" x14ac:dyDescent="0.25">
      <c r="A1973" t="s">
        <v>1973</v>
      </c>
      <c r="B1973">
        <v>84</v>
      </c>
      <c r="C1973" t="str">
        <f t="shared" si="993"/>
        <v>Adulto Mayor</v>
      </c>
      <c r="D1973" t="s">
        <v>1</v>
      </c>
      <c r="E1973">
        <v>29.5</v>
      </c>
      <c r="F1973" t="str">
        <f t="shared" si="994"/>
        <v>Sobrepeso</v>
      </c>
      <c r="G1973">
        <v>1</v>
      </c>
      <c r="H1973" t="str">
        <f t="shared" si="995"/>
        <v>Tiene herencia</v>
      </c>
      <c r="I1973">
        <v>170</v>
      </c>
      <c r="J1973">
        <v>92</v>
      </c>
      <c r="K1973">
        <v>79</v>
      </c>
      <c r="L1973" t="str">
        <f t="shared" si="996"/>
        <v>Normal</v>
      </c>
      <c r="M1973">
        <v>31</v>
      </c>
      <c r="N1973" t="str">
        <f t="shared" si="997"/>
        <v>Reducida</v>
      </c>
      <c r="O1973">
        <v>2</v>
      </c>
      <c r="P1973" t="str">
        <f t="shared" si="998"/>
        <v>Ligera limitaciones</v>
      </c>
      <c r="Q1973">
        <v>0</v>
      </c>
      <c r="R1973" t="str">
        <f t="shared" si="999"/>
        <v>No tiene cetoacidosis</v>
      </c>
      <c r="S1973">
        <v>0</v>
      </c>
      <c r="T1973" t="str">
        <f t="shared" si="1000"/>
        <v>No tiene Insuficiencia</v>
      </c>
      <c r="U1973">
        <v>1</v>
      </c>
      <c r="V1973" t="str">
        <f t="shared" si="1001"/>
        <v>Hipertenso</v>
      </c>
      <c r="W1973">
        <v>1.7</v>
      </c>
      <c r="X1973" t="str">
        <f t="shared" si="990"/>
        <v>Alto</v>
      </c>
      <c r="Y1973">
        <v>96</v>
      </c>
      <c r="Z1973" t="str">
        <f t="shared" si="991"/>
        <v>Elevado</v>
      </c>
      <c r="AA1973">
        <v>46</v>
      </c>
      <c r="AB1973" t="str">
        <f t="shared" si="1002"/>
        <v>Funcion disminuida moderada</v>
      </c>
      <c r="AC1973">
        <v>1148</v>
      </c>
      <c r="AD1973" t="str">
        <f t="shared" si="1003"/>
        <v>Proteinuria</v>
      </c>
      <c r="AE1973">
        <v>803</v>
      </c>
      <c r="AF1973" t="str">
        <f t="shared" si="1004"/>
        <v>Macroalbuminuria</v>
      </c>
      <c r="AG1973">
        <v>376</v>
      </c>
      <c r="AH1973" t="str">
        <f t="shared" si="1005"/>
        <v>Oliguria</v>
      </c>
      <c r="AI1973">
        <v>1</v>
      </c>
      <c r="AJ1973" t="str">
        <f t="shared" si="1006"/>
        <v>Diabetico</v>
      </c>
      <c r="AK1973">
        <v>149</v>
      </c>
      <c r="AL1973" t="str">
        <f t="shared" si="1007"/>
        <v>Diabetes</v>
      </c>
      <c r="AM1973">
        <v>7.9</v>
      </c>
      <c r="AN1973" t="str">
        <f t="shared" si="1008"/>
        <v>Diabetes</v>
      </c>
      <c r="AO1973">
        <v>278</v>
      </c>
      <c r="AP1973" t="str">
        <f t="shared" si="1009"/>
        <v>Riesgo</v>
      </c>
      <c r="AQ1973">
        <v>163</v>
      </c>
      <c r="AR1973" t="str">
        <f t="shared" si="1010"/>
        <v>Alto</v>
      </c>
      <c r="AS1973">
        <v>44</v>
      </c>
      <c r="AT1973" t="str">
        <f t="shared" si="1011"/>
        <v>Bajo</v>
      </c>
      <c r="AU1973">
        <v>391</v>
      </c>
      <c r="AV1973" t="str">
        <f t="shared" si="1012"/>
        <v>Alto</v>
      </c>
      <c r="AW1973">
        <v>140</v>
      </c>
      <c r="AX1973" t="str">
        <f t="shared" si="1013"/>
        <v>Normal</v>
      </c>
      <c r="AY1973">
        <v>6.7</v>
      </c>
      <c r="AZ1973" t="str">
        <f t="shared" si="1014"/>
        <v>Alto</v>
      </c>
      <c r="BA1973">
        <v>9</v>
      </c>
      <c r="BB1973" t="str">
        <f t="shared" si="992"/>
        <v>Baja</v>
      </c>
      <c r="BC1973">
        <v>8.1</v>
      </c>
      <c r="BD1973" t="str">
        <f t="shared" si="1015"/>
        <v>Bajo</v>
      </c>
      <c r="BE1973">
        <v>5.3</v>
      </c>
      <c r="BF1973" t="str">
        <f t="shared" si="1016"/>
        <v>Alto</v>
      </c>
      <c r="BG1973">
        <v>1</v>
      </c>
      <c r="BH1973" t="str">
        <f t="shared" si="1017"/>
        <v>Toma ECA</v>
      </c>
      <c r="BI1973">
        <v>1</v>
      </c>
      <c r="BJ1973" t="str">
        <f t="shared" si="1018"/>
        <v>Toma ARB</v>
      </c>
      <c r="BK1973">
        <v>0</v>
      </c>
      <c r="BL1973" t="str">
        <f t="shared" si="1019"/>
        <v>No toma diureticos</v>
      </c>
      <c r="BM1973">
        <v>1</v>
      </c>
      <c r="BN1973" t="str">
        <f t="shared" si="1020"/>
        <v>Toma estatinas</v>
      </c>
      <c r="BO1973">
        <v>1</v>
      </c>
      <c r="BP1973" t="str">
        <f t="shared" si="1021"/>
        <v>Enfermedad renal</v>
      </c>
      <c r="BQ1973">
        <v>1</v>
      </c>
      <c r="BR1973" t="str">
        <f t="shared" si="1022"/>
        <v>Enfermedad cardiovascular</v>
      </c>
    </row>
    <row r="1974" spans="1:70" x14ac:dyDescent="0.25">
      <c r="A1974" t="s">
        <v>1974</v>
      </c>
      <c r="B1974">
        <v>77</v>
      </c>
      <c r="C1974" t="str">
        <f t="shared" si="993"/>
        <v>Adulto Mayor</v>
      </c>
      <c r="D1974" t="s">
        <v>6</v>
      </c>
      <c r="E1974">
        <v>25.8</v>
      </c>
      <c r="F1974" t="str">
        <f t="shared" si="994"/>
        <v>Sobrepeso</v>
      </c>
      <c r="G1974">
        <v>1</v>
      </c>
      <c r="H1974" t="str">
        <f t="shared" si="995"/>
        <v>Tiene herencia</v>
      </c>
      <c r="I1974">
        <v>185</v>
      </c>
      <c r="J1974">
        <v>108</v>
      </c>
      <c r="K1974">
        <v>85</v>
      </c>
      <c r="L1974" t="str">
        <f t="shared" si="996"/>
        <v>Normal</v>
      </c>
      <c r="M1974">
        <v>36</v>
      </c>
      <c r="N1974" t="str">
        <f t="shared" si="997"/>
        <v>Reducida</v>
      </c>
      <c r="O1974">
        <v>4</v>
      </c>
      <c r="P1974" t="str">
        <f t="shared" si="998"/>
        <v>Incapacidad</v>
      </c>
      <c r="Q1974">
        <v>0</v>
      </c>
      <c r="R1974" t="str">
        <f t="shared" si="999"/>
        <v>No tiene cetoacidosis</v>
      </c>
      <c r="S1974">
        <v>0</v>
      </c>
      <c r="T1974" t="str">
        <f t="shared" si="1000"/>
        <v>No tiene Insuficiencia</v>
      </c>
      <c r="U1974">
        <v>1</v>
      </c>
      <c r="V1974" t="str">
        <f t="shared" si="1001"/>
        <v>Hipertenso</v>
      </c>
      <c r="W1974">
        <v>3.9</v>
      </c>
      <c r="X1974" t="str">
        <f t="shared" si="990"/>
        <v>Alto</v>
      </c>
      <c r="Y1974">
        <v>90</v>
      </c>
      <c r="Z1974" t="str">
        <f t="shared" si="991"/>
        <v>Elevado</v>
      </c>
      <c r="AA1974">
        <v>27</v>
      </c>
      <c r="AB1974" t="str">
        <f t="shared" si="1002"/>
        <v>Dismucion grave</v>
      </c>
      <c r="AC1974">
        <v>2728</v>
      </c>
      <c r="AD1974" t="str">
        <f t="shared" si="1003"/>
        <v>Proteinuria</v>
      </c>
      <c r="AE1974">
        <v>1909</v>
      </c>
      <c r="AF1974" t="str">
        <f t="shared" si="1004"/>
        <v>Macroalbuminuria</v>
      </c>
      <c r="AG1974">
        <v>805</v>
      </c>
      <c r="AH1974" t="str">
        <f t="shared" si="1005"/>
        <v>Poliuria</v>
      </c>
      <c r="AI1974">
        <v>1</v>
      </c>
      <c r="AJ1974" t="str">
        <f t="shared" si="1006"/>
        <v>Diabetico</v>
      </c>
      <c r="AK1974">
        <v>123</v>
      </c>
      <c r="AL1974" t="str">
        <f t="shared" si="1007"/>
        <v>Prediabetes</v>
      </c>
      <c r="AM1974">
        <v>10.9</v>
      </c>
      <c r="AN1974" t="str">
        <f t="shared" si="1008"/>
        <v>Diabetes</v>
      </c>
      <c r="AO1974">
        <v>311</v>
      </c>
      <c r="AP1974" t="str">
        <f t="shared" si="1009"/>
        <v>Riesgo</v>
      </c>
      <c r="AQ1974">
        <v>209</v>
      </c>
      <c r="AR1974" t="str">
        <f t="shared" si="1010"/>
        <v>Muy alto</v>
      </c>
      <c r="AS1974">
        <v>33</v>
      </c>
      <c r="AT1974" t="str">
        <f t="shared" si="1011"/>
        <v>Bajo</v>
      </c>
      <c r="AU1974">
        <v>381</v>
      </c>
      <c r="AV1974" t="str">
        <f t="shared" si="1012"/>
        <v>Alto</v>
      </c>
      <c r="AW1974">
        <v>140</v>
      </c>
      <c r="AX1974" t="str">
        <f t="shared" si="1013"/>
        <v>Normal</v>
      </c>
      <c r="AY1974">
        <v>5.3</v>
      </c>
      <c r="AZ1974" t="str">
        <f t="shared" si="1014"/>
        <v>Alto</v>
      </c>
      <c r="BA1974">
        <v>9.5</v>
      </c>
      <c r="BB1974" t="str">
        <f t="shared" si="992"/>
        <v>Baja</v>
      </c>
      <c r="BC1974">
        <v>7.8</v>
      </c>
      <c r="BD1974" t="str">
        <f t="shared" si="1015"/>
        <v>Bajo</v>
      </c>
      <c r="BE1974">
        <v>5.8</v>
      </c>
      <c r="BF1974" t="str">
        <f t="shared" si="1016"/>
        <v>Alto</v>
      </c>
      <c r="BG1974">
        <v>0</v>
      </c>
      <c r="BH1974" t="str">
        <f t="shared" si="1017"/>
        <v>No Toma ECA</v>
      </c>
      <c r="BI1974">
        <v>0</v>
      </c>
      <c r="BJ1974" t="str">
        <f t="shared" si="1018"/>
        <v>No toma ARB</v>
      </c>
      <c r="BK1974">
        <v>1</v>
      </c>
      <c r="BL1974" t="str">
        <f t="shared" si="1019"/>
        <v>Toma diureticos</v>
      </c>
      <c r="BM1974">
        <v>1</v>
      </c>
      <c r="BN1974" t="str">
        <f t="shared" si="1020"/>
        <v>Toma estatinas</v>
      </c>
      <c r="BO1974">
        <v>1</v>
      </c>
      <c r="BP1974" t="str">
        <f t="shared" si="1021"/>
        <v>Enfermedad renal</v>
      </c>
      <c r="BQ1974">
        <v>1</v>
      </c>
      <c r="BR1974" t="str">
        <f t="shared" si="1022"/>
        <v>Enfermedad cardiovascular</v>
      </c>
    </row>
    <row r="1975" spans="1:70" x14ac:dyDescent="0.25">
      <c r="A1975" t="s">
        <v>1975</v>
      </c>
      <c r="B1975">
        <v>55</v>
      </c>
      <c r="C1975" t="str">
        <f t="shared" si="993"/>
        <v>Adulto</v>
      </c>
      <c r="D1975" t="s">
        <v>1</v>
      </c>
      <c r="E1975">
        <v>20.5</v>
      </c>
      <c r="F1975" t="str">
        <f t="shared" si="994"/>
        <v>Peso Normal</v>
      </c>
      <c r="G1975">
        <v>1</v>
      </c>
      <c r="H1975" t="str">
        <f t="shared" si="995"/>
        <v>Tiene herencia</v>
      </c>
      <c r="I1975">
        <v>101</v>
      </c>
      <c r="J1975">
        <v>77</v>
      </c>
      <c r="K1975">
        <v>63</v>
      </c>
      <c r="L1975" t="str">
        <f t="shared" si="996"/>
        <v>Normal</v>
      </c>
      <c r="M1975">
        <v>64</v>
      </c>
      <c r="N1975" t="str">
        <f t="shared" si="997"/>
        <v>Normal</v>
      </c>
      <c r="O1975">
        <v>2</v>
      </c>
      <c r="P1975" t="str">
        <f t="shared" si="998"/>
        <v>Ligera limitaciones</v>
      </c>
      <c r="Q1975">
        <v>0</v>
      </c>
      <c r="R1975" t="str">
        <f t="shared" si="999"/>
        <v>No tiene cetoacidosis</v>
      </c>
      <c r="S1975">
        <v>0</v>
      </c>
      <c r="T1975" t="str">
        <f t="shared" si="1000"/>
        <v>No tiene Insuficiencia</v>
      </c>
      <c r="U1975">
        <v>0</v>
      </c>
      <c r="V1975" t="str">
        <f t="shared" si="1001"/>
        <v>Normotenso</v>
      </c>
      <c r="W1975">
        <v>0.9</v>
      </c>
      <c r="X1975" t="str">
        <f t="shared" si="990"/>
        <v>Normal</v>
      </c>
      <c r="Y1975">
        <v>32</v>
      </c>
      <c r="Z1975" t="str">
        <f t="shared" si="991"/>
        <v>Normal</v>
      </c>
      <c r="AA1975">
        <v>66</v>
      </c>
      <c r="AB1975" t="str">
        <f t="shared" si="1002"/>
        <v>Funcion disminuida</v>
      </c>
      <c r="AC1975">
        <v>28</v>
      </c>
      <c r="AD1975" t="str">
        <f t="shared" si="1003"/>
        <v>Normal</v>
      </c>
      <c r="AE1975">
        <v>19</v>
      </c>
      <c r="AF1975" t="str">
        <f t="shared" si="1004"/>
        <v>Normal</v>
      </c>
      <c r="AG1975">
        <v>1476</v>
      </c>
      <c r="AH1975" t="str">
        <f t="shared" si="1005"/>
        <v>Poliuria</v>
      </c>
      <c r="AI1975">
        <v>1</v>
      </c>
      <c r="AJ1975" t="str">
        <f t="shared" si="1006"/>
        <v>Diabetico</v>
      </c>
      <c r="AK1975">
        <v>112</v>
      </c>
      <c r="AL1975" t="str">
        <f t="shared" si="1007"/>
        <v>Prediabetes</v>
      </c>
      <c r="AM1975">
        <v>6.2</v>
      </c>
      <c r="AN1975" t="str">
        <f t="shared" si="1008"/>
        <v>Prediabetes</v>
      </c>
      <c r="AO1975">
        <v>172</v>
      </c>
      <c r="AP1975" t="str">
        <f t="shared" si="1009"/>
        <v>Normal</v>
      </c>
      <c r="AQ1975">
        <v>85</v>
      </c>
      <c r="AR1975" t="str">
        <f t="shared" si="1010"/>
        <v>Normal</v>
      </c>
      <c r="AS1975">
        <v>70</v>
      </c>
      <c r="AT1975" t="str">
        <f t="shared" si="1011"/>
        <v>Normal</v>
      </c>
      <c r="AU1975">
        <v>122</v>
      </c>
      <c r="AV1975" t="str">
        <f t="shared" si="1012"/>
        <v>Normal</v>
      </c>
      <c r="AW1975">
        <v>143</v>
      </c>
      <c r="AX1975" t="str">
        <f t="shared" si="1013"/>
        <v>Normal</v>
      </c>
      <c r="AY1975">
        <v>4.2</v>
      </c>
      <c r="AZ1975" t="str">
        <f t="shared" si="1014"/>
        <v>Normal</v>
      </c>
      <c r="BA1975">
        <v>15.3</v>
      </c>
      <c r="BB1975" t="str">
        <f t="shared" si="992"/>
        <v>Normal</v>
      </c>
      <c r="BC1975">
        <v>9.6</v>
      </c>
      <c r="BD1975" t="str">
        <f t="shared" si="1015"/>
        <v>Normal</v>
      </c>
      <c r="BE1975">
        <v>3.4</v>
      </c>
      <c r="BF1975" t="str">
        <f t="shared" si="1016"/>
        <v>Normal</v>
      </c>
      <c r="BG1975">
        <v>0</v>
      </c>
      <c r="BH1975" t="str">
        <f t="shared" si="1017"/>
        <v>No Toma ECA</v>
      </c>
      <c r="BI1975">
        <v>1</v>
      </c>
      <c r="BJ1975" t="str">
        <f t="shared" si="1018"/>
        <v>Toma ARB</v>
      </c>
      <c r="BK1975">
        <v>1</v>
      </c>
      <c r="BL1975" t="str">
        <f t="shared" si="1019"/>
        <v>Toma diureticos</v>
      </c>
      <c r="BM1975">
        <v>0</v>
      </c>
      <c r="BN1975" t="str">
        <f t="shared" si="1020"/>
        <v>No toma estatinas</v>
      </c>
      <c r="BO1975">
        <v>0</v>
      </c>
      <c r="BP1975" t="str">
        <f t="shared" si="1021"/>
        <v>Sano</v>
      </c>
      <c r="BQ1975">
        <v>1</v>
      </c>
      <c r="BR1975" t="str">
        <f t="shared" si="1022"/>
        <v>Enfermedad cardiovascular</v>
      </c>
    </row>
    <row r="1976" spans="1:70" x14ac:dyDescent="0.25">
      <c r="A1976" t="s">
        <v>1976</v>
      </c>
      <c r="B1976">
        <v>85</v>
      </c>
      <c r="C1976" t="str">
        <f t="shared" si="993"/>
        <v>Adulto Mayor</v>
      </c>
      <c r="D1976" t="s">
        <v>1</v>
      </c>
      <c r="E1976">
        <v>34.799999999999997</v>
      </c>
      <c r="F1976" t="str">
        <f t="shared" si="994"/>
        <v>Obesidad I</v>
      </c>
      <c r="G1976">
        <v>1</v>
      </c>
      <c r="H1976" t="str">
        <f t="shared" si="995"/>
        <v>Tiene herencia</v>
      </c>
      <c r="I1976">
        <v>172</v>
      </c>
      <c r="J1976">
        <v>94</v>
      </c>
      <c r="K1976">
        <v>103</v>
      </c>
      <c r="L1976" t="str">
        <f t="shared" si="996"/>
        <v>Taquicardia</v>
      </c>
      <c r="M1976">
        <v>41</v>
      </c>
      <c r="N1976" t="str">
        <f t="shared" si="997"/>
        <v>Intermedia</v>
      </c>
      <c r="O1976">
        <v>2</v>
      </c>
      <c r="P1976" t="str">
        <f t="shared" si="998"/>
        <v>Ligera limitaciones</v>
      </c>
      <c r="Q1976">
        <v>0</v>
      </c>
      <c r="R1976" t="str">
        <f t="shared" si="999"/>
        <v>No tiene cetoacidosis</v>
      </c>
      <c r="S1976">
        <v>0</v>
      </c>
      <c r="T1976" t="str">
        <f t="shared" si="1000"/>
        <v>No tiene Insuficiencia</v>
      </c>
      <c r="U1976">
        <v>1</v>
      </c>
      <c r="V1976" t="str">
        <f t="shared" si="1001"/>
        <v>Hipertenso</v>
      </c>
      <c r="W1976">
        <v>3.1</v>
      </c>
      <c r="X1976" t="str">
        <f t="shared" si="990"/>
        <v>Alto</v>
      </c>
      <c r="Y1976">
        <v>56</v>
      </c>
      <c r="Z1976" t="str">
        <f t="shared" si="991"/>
        <v>Elevado</v>
      </c>
      <c r="AA1976">
        <v>32</v>
      </c>
      <c r="AB1976" t="str">
        <f t="shared" si="1002"/>
        <v>Funcion disminuida moderada</v>
      </c>
      <c r="AC1976">
        <v>630</v>
      </c>
      <c r="AD1976" t="str">
        <f t="shared" si="1003"/>
        <v>Proteinuria</v>
      </c>
      <c r="AE1976">
        <v>504</v>
      </c>
      <c r="AF1976" t="str">
        <f t="shared" si="1004"/>
        <v>Macroalbuminuria</v>
      </c>
      <c r="AG1976">
        <v>503</v>
      </c>
      <c r="AH1976" t="str">
        <f t="shared" si="1005"/>
        <v>Poliuria</v>
      </c>
      <c r="AI1976">
        <v>1</v>
      </c>
      <c r="AJ1976" t="str">
        <f t="shared" si="1006"/>
        <v>Diabetico</v>
      </c>
      <c r="AK1976">
        <v>146</v>
      </c>
      <c r="AL1976" t="str">
        <f t="shared" si="1007"/>
        <v>Diabetes</v>
      </c>
      <c r="AM1976">
        <v>8.5</v>
      </c>
      <c r="AN1976" t="str">
        <f t="shared" si="1008"/>
        <v>Diabetes</v>
      </c>
      <c r="AO1976">
        <v>232</v>
      </c>
      <c r="AP1976" t="str">
        <f t="shared" si="1009"/>
        <v>Alto</v>
      </c>
      <c r="AQ1976">
        <v>199</v>
      </c>
      <c r="AR1976" t="str">
        <f t="shared" si="1010"/>
        <v>Muy alto</v>
      </c>
      <c r="AS1976">
        <v>43</v>
      </c>
      <c r="AT1976" t="str">
        <f t="shared" si="1011"/>
        <v>Bajo</v>
      </c>
      <c r="AU1976">
        <v>347</v>
      </c>
      <c r="AV1976" t="str">
        <f t="shared" si="1012"/>
        <v>Alto</v>
      </c>
      <c r="AW1976">
        <v>130</v>
      </c>
      <c r="AX1976" t="str">
        <f t="shared" si="1013"/>
        <v>Bajo</v>
      </c>
      <c r="AY1976">
        <v>6.5</v>
      </c>
      <c r="AZ1976" t="str">
        <f t="shared" si="1014"/>
        <v>Alto</v>
      </c>
      <c r="BA1976">
        <v>8.8000000000000007</v>
      </c>
      <c r="BB1976" t="str">
        <f t="shared" si="992"/>
        <v>Baja</v>
      </c>
      <c r="BC1976">
        <v>8.1</v>
      </c>
      <c r="BD1976" t="str">
        <f t="shared" si="1015"/>
        <v>Bajo</v>
      </c>
      <c r="BE1976">
        <v>6.6</v>
      </c>
      <c r="BF1976" t="str">
        <f t="shared" si="1016"/>
        <v>Alto</v>
      </c>
      <c r="BG1976">
        <v>0</v>
      </c>
      <c r="BH1976" t="str">
        <f t="shared" si="1017"/>
        <v>No Toma ECA</v>
      </c>
      <c r="BI1976">
        <v>0</v>
      </c>
      <c r="BJ1976" t="str">
        <f t="shared" si="1018"/>
        <v>No toma ARB</v>
      </c>
      <c r="BK1976">
        <v>1</v>
      </c>
      <c r="BL1976" t="str">
        <f t="shared" si="1019"/>
        <v>Toma diureticos</v>
      </c>
      <c r="BM1976">
        <v>1</v>
      </c>
      <c r="BN1976" t="str">
        <f t="shared" si="1020"/>
        <v>Toma estatinas</v>
      </c>
      <c r="BO1976">
        <v>1</v>
      </c>
      <c r="BP1976" t="str">
        <f t="shared" si="1021"/>
        <v>Enfermedad renal</v>
      </c>
      <c r="BQ1976">
        <v>0</v>
      </c>
      <c r="BR1976" t="str">
        <f t="shared" si="1022"/>
        <v>Sano</v>
      </c>
    </row>
    <row r="1977" spans="1:70" x14ac:dyDescent="0.25">
      <c r="A1977" t="s">
        <v>1977</v>
      </c>
      <c r="B1977">
        <v>76</v>
      </c>
      <c r="C1977" t="str">
        <f t="shared" si="993"/>
        <v>Adulto Mayor</v>
      </c>
      <c r="D1977" t="s">
        <v>1</v>
      </c>
      <c r="E1977">
        <v>31.2</v>
      </c>
      <c r="F1977" t="str">
        <f t="shared" si="994"/>
        <v>Obesidad I</v>
      </c>
      <c r="G1977">
        <v>1</v>
      </c>
      <c r="H1977" t="str">
        <f t="shared" si="995"/>
        <v>Tiene herencia</v>
      </c>
      <c r="I1977">
        <v>141</v>
      </c>
      <c r="J1977">
        <v>96</v>
      </c>
      <c r="K1977">
        <v>84</v>
      </c>
      <c r="L1977" t="str">
        <f t="shared" si="996"/>
        <v>Normal</v>
      </c>
      <c r="M1977">
        <v>32</v>
      </c>
      <c r="N1977" t="str">
        <f t="shared" si="997"/>
        <v>Reducida</v>
      </c>
      <c r="O1977">
        <v>2</v>
      </c>
      <c r="P1977" t="str">
        <f t="shared" si="998"/>
        <v>Ligera limitaciones</v>
      </c>
      <c r="Q1977">
        <v>1</v>
      </c>
      <c r="R1977" t="str">
        <f t="shared" si="999"/>
        <v>Tiene cetoacidosis</v>
      </c>
      <c r="S1977">
        <v>0</v>
      </c>
      <c r="T1977" t="str">
        <f t="shared" si="1000"/>
        <v>No tiene Insuficiencia</v>
      </c>
      <c r="U1977">
        <v>1</v>
      </c>
      <c r="V1977" t="str">
        <f t="shared" si="1001"/>
        <v>Hipertenso</v>
      </c>
      <c r="W1977">
        <v>2.7</v>
      </c>
      <c r="X1977" t="str">
        <f t="shared" si="990"/>
        <v>Alto</v>
      </c>
      <c r="Y1977">
        <v>66</v>
      </c>
      <c r="Z1977" t="str">
        <f t="shared" si="991"/>
        <v>Elevado</v>
      </c>
      <c r="AA1977">
        <v>45</v>
      </c>
      <c r="AB1977" t="str">
        <f t="shared" si="1002"/>
        <v>Funcion disminuida moderada</v>
      </c>
      <c r="AC1977">
        <v>466</v>
      </c>
      <c r="AD1977" t="str">
        <f t="shared" si="1003"/>
        <v>Proteinuria</v>
      </c>
      <c r="AE1977">
        <v>419</v>
      </c>
      <c r="AF1977" t="str">
        <f t="shared" si="1004"/>
        <v>Macroalbuminuria</v>
      </c>
      <c r="AG1977">
        <v>550</v>
      </c>
      <c r="AH1977" t="str">
        <f t="shared" si="1005"/>
        <v>Poliuria</v>
      </c>
      <c r="AI1977">
        <v>0</v>
      </c>
      <c r="AJ1977" t="str">
        <f t="shared" si="1006"/>
        <v>No Diabetico</v>
      </c>
      <c r="AK1977">
        <v>218</v>
      </c>
      <c r="AL1977" t="str">
        <f t="shared" si="1007"/>
        <v>Diabetes</v>
      </c>
      <c r="AM1977">
        <v>8.9</v>
      </c>
      <c r="AN1977" t="str">
        <f t="shared" si="1008"/>
        <v>Diabetes</v>
      </c>
      <c r="AO1977">
        <v>212</v>
      </c>
      <c r="AP1977" t="str">
        <f t="shared" si="1009"/>
        <v>Alto</v>
      </c>
      <c r="AQ1977">
        <v>146</v>
      </c>
      <c r="AR1977" t="str">
        <f t="shared" si="1010"/>
        <v>Limite alto</v>
      </c>
      <c r="AS1977">
        <v>42</v>
      </c>
      <c r="AT1977" t="str">
        <f t="shared" si="1011"/>
        <v>Bajo</v>
      </c>
      <c r="AU1977">
        <v>422</v>
      </c>
      <c r="AV1977" t="str">
        <f t="shared" si="1012"/>
        <v>Alto</v>
      </c>
      <c r="AW1977">
        <v>125</v>
      </c>
      <c r="AX1977" t="str">
        <f t="shared" si="1013"/>
        <v>Bajo</v>
      </c>
      <c r="AY1977">
        <v>5.4</v>
      </c>
      <c r="AZ1977" t="str">
        <f t="shared" si="1014"/>
        <v>Alto</v>
      </c>
      <c r="BA1977">
        <v>10.5</v>
      </c>
      <c r="BB1977" t="str">
        <f t="shared" si="992"/>
        <v>Baja</v>
      </c>
      <c r="BC1977">
        <v>8.6999999999999993</v>
      </c>
      <c r="BD1977" t="str">
        <f t="shared" si="1015"/>
        <v>Normal</v>
      </c>
      <c r="BE1977">
        <v>5.8</v>
      </c>
      <c r="BF1977" t="str">
        <f t="shared" si="1016"/>
        <v>Alto</v>
      </c>
      <c r="BG1977">
        <v>0</v>
      </c>
      <c r="BH1977" t="str">
        <f t="shared" si="1017"/>
        <v>No Toma ECA</v>
      </c>
      <c r="BI1977">
        <v>1</v>
      </c>
      <c r="BJ1977" t="str">
        <f t="shared" si="1018"/>
        <v>Toma ARB</v>
      </c>
      <c r="BK1977">
        <v>1</v>
      </c>
      <c r="BL1977" t="str">
        <f t="shared" si="1019"/>
        <v>Toma diureticos</v>
      </c>
      <c r="BM1977">
        <v>0</v>
      </c>
      <c r="BN1977" t="str">
        <f t="shared" si="1020"/>
        <v>No toma estatinas</v>
      </c>
      <c r="BO1977">
        <v>1</v>
      </c>
      <c r="BP1977" t="str">
        <f t="shared" si="1021"/>
        <v>Enfermedad renal</v>
      </c>
      <c r="BQ1977">
        <v>0</v>
      </c>
      <c r="BR1977" t="str">
        <f t="shared" si="1022"/>
        <v>Sano</v>
      </c>
    </row>
    <row r="1978" spans="1:70" x14ac:dyDescent="0.25">
      <c r="A1978" t="s">
        <v>1978</v>
      </c>
      <c r="B1978">
        <v>78</v>
      </c>
      <c r="C1978" t="str">
        <f t="shared" si="993"/>
        <v>Adulto Mayor</v>
      </c>
      <c r="D1978" t="s">
        <v>1</v>
      </c>
      <c r="E1978">
        <v>31.8</v>
      </c>
      <c r="F1978" t="str">
        <f t="shared" si="994"/>
        <v>Obesidad I</v>
      </c>
      <c r="G1978">
        <v>1</v>
      </c>
      <c r="H1978" t="str">
        <f t="shared" si="995"/>
        <v>Tiene herencia</v>
      </c>
      <c r="I1978">
        <v>163</v>
      </c>
      <c r="J1978">
        <v>103</v>
      </c>
      <c r="K1978">
        <v>102</v>
      </c>
      <c r="L1978" t="str">
        <f t="shared" si="996"/>
        <v>Taquicardia</v>
      </c>
      <c r="M1978">
        <v>27</v>
      </c>
      <c r="N1978" t="str">
        <f t="shared" si="997"/>
        <v>Reducida</v>
      </c>
      <c r="O1978">
        <v>3</v>
      </c>
      <c r="P1978" t="str">
        <f t="shared" si="998"/>
        <v>Limitacion marcada</v>
      </c>
      <c r="Q1978">
        <v>1</v>
      </c>
      <c r="R1978" t="str">
        <f t="shared" si="999"/>
        <v>Tiene cetoacidosis</v>
      </c>
      <c r="S1978">
        <v>1</v>
      </c>
      <c r="T1978" t="str">
        <f t="shared" si="1000"/>
        <v>Tiene Insuficiencia</v>
      </c>
      <c r="U1978">
        <v>1</v>
      </c>
      <c r="V1978" t="str">
        <f t="shared" si="1001"/>
        <v>Hipertenso</v>
      </c>
      <c r="W1978">
        <v>1.7</v>
      </c>
      <c r="X1978" t="str">
        <f t="shared" si="990"/>
        <v>Alto</v>
      </c>
      <c r="Y1978">
        <v>106</v>
      </c>
      <c r="Z1978" t="str">
        <f t="shared" si="991"/>
        <v>Riesgo</v>
      </c>
      <c r="AA1978">
        <v>30</v>
      </c>
      <c r="AB1978" t="str">
        <f t="shared" si="1002"/>
        <v>Funcion disminuida moderada</v>
      </c>
      <c r="AC1978">
        <v>915</v>
      </c>
      <c r="AD1978" t="str">
        <f t="shared" si="1003"/>
        <v>Proteinuria</v>
      </c>
      <c r="AE1978">
        <v>823</v>
      </c>
      <c r="AF1978" t="str">
        <f t="shared" si="1004"/>
        <v>Macroalbuminuria</v>
      </c>
      <c r="AG1978">
        <v>788</v>
      </c>
      <c r="AH1978" t="str">
        <f t="shared" si="1005"/>
        <v>Poliuria</v>
      </c>
      <c r="AI1978">
        <v>1</v>
      </c>
      <c r="AJ1978" t="str">
        <f t="shared" si="1006"/>
        <v>Diabetico</v>
      </c>
      <c r="AK1978">
        <v>163</v>
      </c>
      <c r="AL1978" t="str">
        <f t="shared" si="1007"/>
        <v>Diabetes</v>
      </c>
      <c r="AM1978">
        <v>8.8000000000000007</v>
      </c>
      <c r="AN1978" t="str">
        <f t="shared" si="1008"/>
        <v>Diabetes</v>
      </c>
      <c r="AO1978">
        <v>283</v>
      </c>
      <c r="AP1978" t="str">
        <f t="shared" si="1009"/>
        <v>Riesgo</v>
      </c>
      <c r="AQ1978">
        <v>195</v>
      </c>
      <c r="AR1978" t="str">
        <f t="shared" si="1010"/>
        <v>Muy alto</v>
      </c>
      <c r="AS1978">
        <v>35</v>
      </c>
      <c r="AT1978" t="str">
        <f t="shared" si="1011"/>
        <v>Bajo</v>
      </c>
      <c r="AU1978">
        <v>200</v>
      </c>
      <c r="AV1978" t="str">
        <f t="shared" si="1012"/>
        <v>Alto</v>
      </c>
      <c r="AW1978">
        <v>125</v>
      </c>
      <c r="AX1978" t="str">
        <f t="shared" si="1013"/>
        <v>Bajo</v>
      </c>
      <c r="AY1978">
        <v>6</v>
      </c>
      <c r="AZ1978" t="str">
        <f t="shared" si="1014"/>
        <v>Alto</v>
      </c>
      <c r="BA1978">
        <v>9</v>
      </c>
      <c r="BB1978" t="str">
        <f t="shared" si="992"/>
        <v>Baja</v>
      </c>
      <c r="BC1978">
        <v>8.1</v>
      </c>
      <c r="BD1978" t="str">
        <f t="shared" si="1015"/>
        <v>Bajo</v>
      </c>
      <c r="BE1978">
        <v>6.5</v>
      </c>
      <c r="BF1978" t="str">
        <f t="shared" si="1016"/>
        <v>Alto</v>
      </c>
      <c r="BG1978">
        <v>1</v>
      </c>
      <c r="BH1978" t="str">
        <f t="shared" si="1017"/>
        <v>Toma ECA</v>
      </c>
      <c r="BI1978">
        <v>0</v>
      </c>
      <c r="BJ1978" t="str">
        <f t="shared" si="1018"/>
        <v>No toma ARB</v>
      </c>
      <c r="BK1978">
        <v>1</v>
      </c>
      <c r="BL1978" t="str">
        <f t="shared" si="1019"/>
        <v>Toma diureticos</v>
      </c>
      <c r="BM1978">
        <v>1</v>
      </c>
      <c r="BN1978" t="str">
        <f t="shared" si="1020"/>
        <v>Toma estatinas</v>
      </c>
      <c r="BO1978">
        <v>1</v>
      </c>
      <c r="BP1978" t="str">
        <f t="shared" si="1021"/>
        <v>Enfermedad renal</v>
      </c>
      <c r="BQ1978">
        <v>1</v>
      </c>
      <c r="BR1978" t="str">
        <f t="shared" si="1022"/>
        <v>Enfermedad cardiovascular</v>
      </c>
    </row>
    <row r="1979" spans="1:70" x14ac:dyDescent="0.25">
      <c r="A1979" t="s">
        <v>1979</v>
      </c>
      <c r="B1979">
        <v>67</v>
      </c>
      <c r="C1979" t="str">
        <f t="shared" si="993"/>
        <v>Adulto Mayor</v>
      </c>
      <c r="D1979" t="s">
        <v>6</v>
      </c>
      <c r="E1979">
        <v>28.6</v>
      </c>
      <c r="F1979" t="str">
        <f t="shared" si="994"/>
        <v>Sobrepeso</v>
      </c>
      <c r="G1979">
        <v>0</v>
      </c>
      <c r="H1979" t="str">
        <f t="shared" si="995"/>
        <v>No tiene herencia</v>
      </c>
      <c r="I1979">
        <v>106</v>
      </c>
      <c r="J1979">
        <v>70</v>
      </c>
      <c r="K1979">
        <v>85</v>
      </c>
      <c r="L1979" t="str">
        <f t="shared" si="996"/>
        <v>Normal</v>
      </c>
      <c r="M1979">
        <v>57</v>
      </c>
      <c r="N1979" t="str">
        <f t="shared" si="997"/>
        <v>Normal</v>
      </c>
      <c r="O1979">
        <v>1</v>
      </c>
      <c r="P1979" t="str">
        <f t="shared" si="998"/>
        <v>Sin limitaciones</v>
      </c>
      <c r="Q1979">
        <v>0</v>
      </c>
      <c r="R1979" t="str">
        <f t="shared" si="999"/>
        <v>No tiene cetoacidosis</v>
      </c>
      <c r="S1979">
        <v>0</v>
      </c>
      <c r="T1979" t="str">
        <f t="shared" si="1000"/>
        <v>No tiene Insuficiencia</v>
      </c>
      <c r="U1979">
        <v>1</v>
      </c>
      <c r="V1979" t="str">
        <f t="shared" si="1001"/>
        <v>Hipertenso</v>
      </c>
      <c r="W1979">
        <v>0.9</v>
      </c>
      <c r="X1979" t="str">
        <f t="shared" si="990"/>
        <v>Normal</v>
      </c>
      <c r="Y1979">
        <v>19</v>
      </c>
      <c r="Z1979" t="str">
        <f t="shared" si="991"/>
        <v>Normal</v>
      </c>
      <c r="AA1979">
        <v>63</v>
      </c>
      <c r="AB1979" t="str">
        <f t="shared" si="1002"/>
        <v>Funcion disminuida</v>
      </c>
      <c r="AC1979">
        <v>23</v>
      </c>
      <c r="AD1979" t="str">
        <f t="shared" si="1003"/>
        <v>Normal</v>
      </c>
      <c r="AE1979">
        <v>16</v>
      </c>
      <c r="AF1979" t="str">
        <f t="shared" si="1004"/>
        <v>Normal</v>
      </c>
      <c r="AG1979">
        <v>1822</v>
      </c>
      <c r="AH1979" t="str">
        <f t="shared" si="1005"/>
        <v>Poliuria</v>
      </c>
      <c r="AI1979">
        <v>0</v>
      </c>
      <c r="AJ1979" t="str">
        <f t="shared" si="1006"/>
        <v>No Diabetico</v>
      </c>
      <c r="AK1979">
        <v>110</v>
      </c>
      <c r="AL1979" t="str">
        <f t="shared" si="1007"/>
        <v>Prediabetes</v>
      </c>
      <c r="AM1979">
        <v>5.8</v>
      </c>
      <c r="AN1979" t="str">
        <f t="shared" si="1008"/>
        <v>Prediabetes</v>
      </c>
      <c r="AO1979">
        <v>203</v>
      </c>
      <c r="AP1979" t="str">
        <f t="shared" si="1009"/>
        <v>Alto</v>
      </c>
      <c r="AQ1979">
        <v>126</v>
      </c>
      <c r="AR1979" t="str">
        <f t="shared" si="1010"/>
        <v>Casi normal</v>
      </c>
      <c r="AS1979">
        <v>68</v>
      </c>
      <c r="AT1979" t="str">
        <f t="shared" si="1011"/>
        <v>Normal</v>
      </c>
      <c r="AU1979">
        <v>145</v>
      </c>
      <c r="AV1979" t="str">
        <f t="shared" si="1012"/>
        <v>Normal</v>
      </c>
      <c r="AW1979">
        <v>138</v>
      </c>
      <c r="AX1979" t="str">
        <f t="shared" si="1013"/>
        <v>Normal</v>
      </c>
      <c r="AY1979">
        <v>4.8</v>
      </c>
      <c r="AZ1979" t="str">
        <f t="shared" si="1014"/>
        <v>Normal</v>
      </c>
      <c r="BA1979">
        <v>15.7</v>
      </c>
      <c r="BB1979" t="str">
        <f t="shared" si="992"/>
        <v>Alta</v>
      </c>
      <c r="BC1979">
        <v>9.4</v>
      </c>
      <c r="BD1979" t="str">
        <f t="shared" si="1015"/>
        <v>Normal</v>
      </c>
      <c r="BE1979">
        <v>4.2</v>
      </c>
      <c r="BF1979" t="str">
        <f t="shared" si="1016"/>
        <v>Normal</v>
      </c>
      <c r="BG1979">
        <v>1</v>
      </c>
      <c r="BH1979" t="str">
        <f t="shared" si="1017"/>
        <v>Toma ECA</v>
      </c>
      <c r="BI1979">
        <v>0</v>
      </c>
      <c r="BJ1979" t="str">
        <f t="shared" si="1018"/>
        <v>No toma ARB</v>
      </c>
      <c r="BK1979">
        <v>0</v>
      </c>
      <c r="BL1979" t="str">
        <f t="shared" si="1019"/>
        <v>No toma diureticos</v>
      </c>
      <c r="BM1979">
        <v>0</v>
      </c>
      <c r="BN1979" t="str">
        <f t="shared" si="1020"/>
        <v>No toma estatinas</v>
      </c>
      <c r="BO1979">
        <v>0</v>
      </c>
      <c r="BP1979" t="str">
        <f t="shared" si="1021"/>
        <v>Sano</v>
      </c>
      <c r="BQ1979">
        <v>0</v>
      </c>
      <c r="BR1979" t="str">
        <f t="shared" si="1022"/>
        <v>Sano</v>
      </c>
    </row>
    <row r="1980" spans="1:70" x14ac:dyDescent="0.25">
      <c r="A1980" t="s">
        <v>1980</v>
      </c>
      <c r="B1980">
        <v>82</v>
      </c>
      <c r="C1980" t="str">
        <f t="shared" si="993"/>
        <v>Adulto Mayor</v>
      </c>
      <c r="D1980" t="s">
        <v>6</v>
      </c>
      <c r="E1980">
        <v>28.4</v>
      </c>
      <c r="F1980" t="str">
        <f t="shared" si="994"/>
        <v>Sobrepeso</v>
      </c>
      <c r="G1980">
        <v>0</v>
      </c>
      <c r="H1980" t="str">
        <f t="shared" si="995"/>
        <v>No tiene herencia</v>
      </c>
      <c r="I1980">
        <v>173</v>
      </c>
      <c r="J1980">
        <v>104</v>
      </c>
      <c r="K1980">
        <v>77</v>
      </c>
      <c r="L1980" t="str">
        <f t="shared" si="996"/>
        <v>Normal</v>
      </c>
      <c r="M1980">
        <v>32</v>
      </c>
      <c r="N1980" t="str">
        <f t="shared" si="997"/>
        <v>Reducida</v>
      </c>
      <c r="O1980">
        <v>4</v>
      </c>
      <c r="P1980" t="str">
        <f t="shared" si="998"/>
        <v>Incapacidad</v>
      </c>
      <c r="Q1980">
        <v>0</v>
      </c>
      <c r="R1980" t="str">
        <f t="shared" si="999"/>
        <v>No tiene cetoacidosis</v>
      </c>
      <c r="S1980">
        <v>1</v>
      </c>
      <c r="T1980" t="str">
        <f t="shared" si="1000"/>
        <v>Tiene Insuficiencia</v>
      </c>
      <c r="U1980">
        <v>1</v>
      </c>
      <c r="V1980" t="str">
        <f t="shared" si="1001"/>
        <v>Hipertenso</v>
      </c>
      <c r="W1980">
        <v>4.9000000000000004</v>
      </c>
      <c r="X1980" t="str">
        <f t="shared" si="990"/>
        <v>Alto</v>
      </c>
      <c r="Y1980">
        <v>86</v>
      </c>
      <c r="Z1980" t="str">
        <f t="shared" si="991"/>
        <v>Elevado</v>
      </c>
      <c r="AA1980">
        <v>26</v>
      </c>
      <c r="AB1980" t="str">
        <f t="shared" si="1002"/>
        <v>Dismucion grave</v>
      </c>
      <c r="AC1980">
        <v>346</v>
      </c>
      <c r="AD1980" t="str">
        <f t="shared" si="1003"/>
        <v>Proteinuria</v>
      </c>
      <c r="AE1980">
        <v>276</v>
      </c>
      <c r="AF1980" t="str">
        <f t="shared" si="1004"/>
        <v>Microalbuminuria</v>
      </c>
      <c r="AG1980">
        <v>329</v>
      </c>
      <c r="AH1980" t="str">
        <f t="shared" si="1005"/>
        <v>Oliguria</v>
      </c>
      <c r="AI1980">
        <v>0</v>
      </c>
      <c r="AJ1980" t="str">
        <f t="shared" si="1006"/>
        <v>No Diabetico</v>
      </c>
      <c r="AK1980">
        <v>139</v>
      </c>
      <c r="AL1980" t="str">
        <f t="shared" si="1007"/>
        <v>Diabetes</v>
      </c>
      <c r="AM1980">
        <v>7.4</v>
      </c>
      <c r="AN1980" t="str">
        <f t="shared" si="1008"/>
        <v>Diabetes</v>
      </c>
      <c r="AO1980">
        <v>227</v>
      </c>
      <c r="AP1980" t="str">
        <f t="shared" si="1009"/>
        <v>Alto</v>
      </c>
      <c r="AQ1980">
        <v>157</v>
      </c>
      <c r="AR1980" t="str">
        <f t="shared" si="1010"/>
        <v>Limite alto</v>
      </c>
      <c r="AS1980">
        <v>40</v>
      </c>
      <c r="AT1980" t="str">
        <f t="shared" si="1011"/>
        <v>Bajo</v>
      </c>
      <c r="AU1980">
        <v>393</v>
      </c>
      <c r="AV1980" t="str">
        <f t="shared" si="1012"/>
        <v>Alto</v>
      </c>
      <c r="AW1980">
        <v>131</v>
      </c>
      <c r="AX1980" t="str">
        <f t="shared" si="1013"/>
        <v>Bajo</v>
      </c>
      <c r="AY1980">
        <v>5.8</v>
      </c>
      <c r="AZ1980" t="str">
        <f t="shared" si="1014"/>
        <v>Alto</v>
      </c>
      <c r="BA1980">
        <v>10.1</v>
      </c>
      <c r="BB1980" t="str">
        <f t="shared" si="992"/>
        <v>Baja</v>
      </c>
      <c r="BC1980">
        <v>8.1</v>
      </c>
      <c r="BD1980" t="str">
        <f t="shared" si="1015"/>
        <v>Bajo</v>
      </c>
      <c r="BE1980">
        <v>4.7</v>
      </c>
      <c r="BF1980" t="str">
        <f t="shared" si="1016"/>
        <v>Alto</v>
      </c>
      <c r="BG1980">
        <v>1</v>
      </c>
      <c r="BH1980" t="str">
        <f t="shared" si="1017"/>
        <v>Toma ECA</v>
      </c>
      <c r="BI1980">
        <v>0</v>
      </c>
      <c r="BJ1980" t="str">
        <f t="shared" si="1018"/>
        <v>No toma ARB</v>
      </c>
      <c r="BK1980">
        <v>1</v>
      </c>
      <c r="BL1980" t="str">
        <f t="shared" si="1019"/>
        <v>Toma diureticos</v>
      </c>
      <c r="BM1980">
        <v>1</v>
      </c>
      <c r="BN1980" t="str">
        <f t="shared" si="1020"/>
        <v>Toma estatinas</v>
      </c>
      <c r="BO1980">
        <v>1</v>
      </c>
      <c r="BP1980" t="str">
        <f t="shared" si="1021"/>
        <v>Enfermedad renal</v>
      </c>
      <c r="BQ1980">
        <v>1</v>
      </c>
      <c r="BR1980" t="str">
        <f t="shared" si="1022"/>
        <v>Enfermedad cardiovascular</v>
      </c>
    </row>
    <row r="1981" spans="1:70" x14ac:dyDescent="0.25">
      <c r="A1981" t="s">
        <v>1981</v>
      </c>
      <c r="B1981">
        <v>62</v>
      </c>
      <c r="C1981" t="str">
        <f t="shared" si="993"/>
        <v>Adulto Mayor</v>
      </c>
      <c r="D1981" t="s">
        <v>6</v>
      </c>
      <c r="E1981">
        <v>34.9</v>
      </c>
      <c r="F1981" t="str">
        <f t="shared" si="994"/>
        <v>Obesidad I</v>
      </c>
      <c r="G1981">
        <v>0</v>
      </c>
      <c r="H1981" t="str">
        <f t="shared" si="995"/>
        <v>No tiene herencia</v>
      </c>
      <c r="I1981">
        <v>146</v>
      </c>
      <c r="J1981">
        <v>94</v>
      </c>
      <c r="K1981">
        <v>82</v>
      </c>
      <c r="L1981" t="str">
        <f t="shared" si="996"/>
        <v>Normal</v>
      </c>
      <c r="M1981">
        <v>45</v>
      </c>
      <c r="N1981" t="str">
        <f t="shared" si="997"/>
        <v>Intermedia</v>
      </c>
      <c r="O1981">
        <v>2</v>
      </c>
      <c r="P1981" t="str">
        <f t="shared" si="998"/>
        <v>Ligera limitaciones</v>
      </c>
      <c r="Q1981">
        <v>1</v>
      </c>
      <c r="R1981" t="str">
        <f t="shared" si="999"/>
        <v>Tiene cetoacidosis</v>
      </c>
      <c r="S1981">
        <v>0</v>
      </c>
      <c r="T1981" t="str">
        <f t="shared" si="1000"/>
        <v>No tiene Insuficiencia</v>
      </c>
      <c r="U1981">
        <v>1</v>
      </c>
      <c r="V1981" t="str">
        <f t="shared" si="1001"/>
        <v>Hipertenso</v>
      </c>
      <c r="W1981">
        <v>4</v>
      </c>
      <c r="X1981" t="str">
        <f t="shared" si="990"/>
        <v>Alto</v>
      </c>
      <c r="Y1981">
        <v>87</v>
      </c>
      <c r="Z1981" t="str">
        <f t="shared" si="991"/>
        <v>Elevado</v>
      </c>
      <c r="AA1981">
        <v>21</v>
      </c>
      <c r="AB1981" t="str">
        <f t="shared" si="1002"/>
        <v>Dismucion grave</v>
      </c>
      <c r="AC1981">
        <v>839</v>
      </c>
      <c r="AD1981" t="str">
        <f t="shared" si="1003"/>
        <v>Proteinuria</v>
      </c>
      <c r="AE1981">
        <v>755</v>
      </c>
      <c r="AF1981" t="str">
        <f t="shared" si="1004"/>
        <v>Macroalbuminuria</v>
      </c>
      <c r="AG1981">
        <v>446</v>
      </c>
      <c r="AH1981" t="str">
        <f t="shared" si="1005"/>
        <v>Oliguria</v>
      </c>
      <c r="AI1981">
        <v>0</v>
      </c>
      <c r="AJ1981" t="str">
        <f t="shared" si="1006"/>
        <v>No Diabetico</v>
      </c>
      <c r="AK1981">
        <v>209</v>
      </c>
      <c r="AL1981" t="str">
        <f t="shared" si="1007"/>
        <v>Diabetes</v>
      </c>
      <c r="AM1981">
        <v>10.3</v>
      </c>
      <c r="AN1981" t="str">
        <f t="shared" si="1008"/>
        <v>Diabetes</v>
      </c>
      <c r="AO1981">
        <v>218</v>
      </c>
      <c r="AP1981" t="str">
        <f t="shared" si="1009"/>
        <v>Alto</v>
      </c>
      <c r="AQ1981">
        <v>193</v>
      </c>
      <c r="AR1981" t="str">
        <f t="shared" si="1010"/>
        <v>Muy alto</v>
      </c>
      <c r="AS1981">
        <v>45</v>
      </c>
      <c r="AT1981" t="str">
        <f t="shared" si="1011"/>
        <v>Bajo</v>
      </c>
      <c r="AU1981">
        <v>229</v>
      </c>
      <c r="AV1981" t="str">
        <f t="shared" si="1012"/>
        <v>Alto</v>
      </c>
      <c r="AW1981">
        <v>134</v>
      </c>
      <c r="AX1981" t="str">
        <f t="shared" si="1013"/>
        <v>Bajo</v>
      </c>
      <c r="AY1981">
        <v>5.0999999999999996</v>
      </c>
      <c r="AZ1981" t="str">
        <f t="shared" si="1014"/>
        <v>Alto</v>
      </c>
      <c r="BA1981">
        <v>7.1</v>
      </c>
      <c r="BB1981" t="str">
        <f t="shared" si="992"/>
        <v>Baja</v>
      </c>
      <c r="BC1981">
        <v>8.8000000000000007</v>
      </c>
      <c r="BD1981" t="str">
        <f t="shared" si="1015"/>
        <v>Normal</v>
      </c>
      <c r="BE1981">
        <v>6</v>
      </c>
      <c r="BF1981" t="str">
        <f t="shared" si="1016"/>
        <v>Alto</v>
      </c>
      <c r="BG1981">
        <v>0</v>
      </c>
      <c r="BH1981" t="str">
        <f t="shared" si="1017"/>
        <v>No Toma ECA</v>
      </c>
      <c r="BI1981">
        <v>1</v>
      </c>
      <c r="BJ1981" t="str">
        <f t="shared" si="1018"/>
        <v>Toma ARB</v>
      </c>
      <c r="BK1981">
        <v>1</v>
      </c>
      <c r="BL1981" t="str">
        <f t="shared" si="1019"/>
        <v>Toma diureticos</v>
      </c>
      <c r="BM1981">
        <v>0</v>
      </c>
      <c r="BN1981" t="str">
        <f t="shared" si="1020"/>
        <v>No toma estatinas</v>
      </c>
      <c r="BO1981">
        <v>1</v>
      </c>
      <c r="BP1981" t="str">
        <f t="shared" si="1021"/>
        <v>Enfermedad renal</v>
      </c>
      <c r="BQ1981">
        <v>1</v>
      </c>
      <c r="BR1981" t="str">
        <f t="shared" si="1022"/>
        <v>Enfermedad cardiovascular</v>
      </c>
    </row>
    <row r="1982" spans="1:70" x14ac:dyDescent="0.25">
      <c r="A1982" t="s">
        <v>1982</v>
      </c>
      <c r="B1982">
        <v>63</v>
      </c>
      <c r="C1982" t="str">
        <f t="shared" si="993"/>
        <v>Adulto Mayor</v>
      </c>
      <c r="D1982" t="s">
        <v>1</v>
      </c>
      <c r="E1982">
        <v>21.6</v>
      </c>
      <c r="F1982" t="str">
        <f t="shared" si="994"/>
        <v>Peso Normal</v>
      </c>
      <c r="G1982">
        <v>0</v>
      </c>
      <c r="H1982" t="str">
        <f t="shared" si="995"/>
        <v>No tiene herencia</v>
      </c>
      <c r="I1982">
        <v>113</v>
      </c>
      <c r="J1982">
        <v>74</v>
      </c>
      <c r="K1982">
        <v>76</v>
      </c>
      <c r="L1982" t="str">
        <f t="shared" si="996"/>
        <v>Normal</v>
      </c>
      <c r="M1982">
        <v>60</v>
      </c>
      <c r="N1982" t="str">
        <f t="shared" si="997"/>
        <v>Normal</v>
      </c>
      <c r="O1982">
        <v>1</v>
      </c>
      <c r="P1982" t="str">
        <f t="shared" si="998"/>
        <v>Sin limitaciones</v>
      </c>
      <c r="Q1982">
        <v>0</v>
      </c>
      <c r="R1982" t="str">
        <f t="shared" si="999"/>
        <v>No tiene cetoacidosis</v>
      </c>
      <c r="S1982">
        <v>0</v>
      </c>
      <c r="T1982" t="str">
        <f t="shared" si="1000"/>
        <v>No tiene Insuficiencia</v>
      </c>
      <c r="U1982">
        <v>1</v>
      </c>
      <c r="V1982" t="str">
        <f t="shared" si="1001"/>
        <v>Hipertenso</v>
      </c>
      <c r="W1982">
        <v>1</v>
      </c>
      <c r="X1982" t="str">
        <f t="shared" si="990"/>
        <v>Normal</v>
      </c>
      <c r="Y1982">
        <v>15</v>
      </c>
      <c r="Z1982" t="str">
        <f t="shared" si="991"/>
        <v>Bajo</v>
      </c>
      <c r="AA1982">
        <v>105</v>
      </c>
      <c r="AB1982" t="str">
        <f t="shared" si="1002"/>
        <v>Normal</v>
      </c>
      <c r="AC1982">
        <v>15</v>
      </c>
      <c r="AD1982" t="str">
        <f t="shared" si="1003"/>
        <v>Normal</v>
      </c>
      <c r="AE1982">
        <v>13</v>
      </c>
      <c r="AF1982" t="str">
        <f t="shared" si="1004"/>
        <v>Normal</v>
      </c>
      <c r="AG1982">
        <v>2097</v>
      </c>
      <c r="AH1982" t="str">
        <f t="shared" si="1005"/>
        <v>Poliuria</v>
      </c>
      <c r="AI1982">
        <v>0</v>
      </c>
      <c r="AJ1982" t="str">
        <f t="shared" si="1006"/>
        <v>No Diabetico</v>
      </c>
      <c r="AK1982">
        <v>116</v>
      </c>
      <c r="AL1982" t="str">
        <f t="shared" si="1007"/>
        <v>Prediabetes</v>
      </c>
      <c r="AM1982">
        <v>5.5</v>
      </c>
      <c r="AN1982" t="str">
        <f t="shared" si="1008"/>
        <v>Normal</v>
      </c>
      <c r="AO1982">
        <v>206</v>
      </c>
      <c r="AP1982" t="str">
        <f t="shared" si="1009"/>
        <v>Alto</v>
      </c>
      <c r="AQ1982">
        <v>84</v>
      </c>
      <c r="AR1982" t="str">
        <f t="shared" si="1010"/>
        <v>Normal</v>
      </c>
      <c r="AS1982">
        <v>45</v>
      </c>
      <c r="AT1982" t="str">
        <f t="shared" si="1011"/>
        <v>Bajo</v>
      </c>
      <c r="AU1982">
        <v>103</v>
      </c>
      <c r="AV1982" t="str">
        <f t="shared" si="1012"/>
        <v>Normal</v>
      </c>
      <c r="AW1982">
        <v>141</v>
      </c>
      <c r="AX1982" t="str">
        <f t="shared" si="1013"/>
        <v>Normal</v>
      </c>
      <c r="AY1982">
        <v>3.5</v>
      </c>
      <c r="AZ1982" t="str">
        <f t="shared" si="1014"/>
        <v>Normal</v>
      </c>
      <c r="BA1982">
        <v>15.1</v>
      </c>
      <c r="BB1982" t="str">
        <f t="shared" si="992"/>
        <v>Normal</v>
      </c>
      <c r="BC1982">
        <v>8.8000000000000007</v>
      </c>
      <c r="BD1982" t="str">
        <f t="shared" si="1015"/>
        <v>Normal</v>
      </c>
      <c r="BE1982">
        <v>3.4</v>
      </c>
      <c r="BF1982" t="str">
        <f t="shared" si="1016"/>
        <v>Normal</v>
      </c>
      <c r="BG1982">
        <v>0</v>
      </c>
      <c r="BH1982" t="str">
        <f t="shared" si="1017"/>
        <v>No Toma ECA</v>
      </c>
      <c r="BI1982">
        <v>1</v>
      </c>
      <c r="BJ1982" t="str">
        <f t="shared" si="1018"/>
        <v>Toma ARB</v>
      </c>
      <c r="BK1982">
        <v>0</v>
      </c>
      <c r="BL1982" t="str">
        <f t="shared" si="1019"/>
        <v>No toma diureticos</v>
      </c>
      <c r="BM1982">
        <v>1</v>
      </c>
      <c r="BN1982" t="str">
        <f t="shared" si="1020"/>
        <v>Toma estatinas</v>
      </c>
      <c r="BO1982">
        <v>0</v>
      </c>
      <c r="BP1982" t="str">
        <f t="shared" si="1021"/>
        <v>Sano</v>
      </c>
      <c r="BQ1982">
        <v>0</v>
      </c>
      <c r="BR1982" t="str">
        <f t="shared" si="1022"/>
        <v>Sano</v>
      </c>
    </row>
    <row r="1983" spans="1:70" x14ac:dyDescent="0.25">
      <c r="A1983" t="s">
        <v>1983</v>
      </c>
      <c r="B1983">
        <v>54</v>
      </c>
      <c r="C1983" t="str">
        <f t="shared" si="993"/>
        <v>Adulto</v>
      </c>
      <c r="D1983" t="s">
        <v>6</v>
      </c>
      <c r="E1983">
        <v>39</v>
      </c>
      <c r="F1983" t="str">
        <f t="shared" si="994"/>
        <v>Obesidad II</v>
      </c>
      <c r="G1983">
        <v>1</v>
      </c>
      <c r="H1983" t="str">
        <f t="shared" si="995"/>
        <v>Tiene herencia</v>
      </c>
      <c r="I1983">
        <v>169</v>
      </c>
      <c r="J1983">
        <v>108</v>
      </c>
      <c r="K1983">
        <v>86</v>
      </c>
      <c r="L1983" t="str">
        <f t="shared" si="996"/>
        <v>Normal</v>
      </c>
      <c r="M1983">
        <v>49</v>
      </c>
      <c r="N1983" t="str">
        <f t="shared" si="997"/>
        <v>Intermedia</v>
      </c>
      <c r="O1983">
        <v>2</v>
      </c>
      <c r="P1983" t="str">
        <f t="shared" si="998"/>
        <v>Ligera limitaciones</v>
      </c>
      <c r="Q1983">
        <v>1</v>
      </c>
      <c r="R1983" t="str">
        <f t="shared" si="999"/>
        <v>Tiene cetoacidosis</v>
      </c>
      <c r="S1983">
        <v>0</v>
      </c>
      <c r="T1983" t="str">
        <f t="shared" si="1000"/>
        <v>No tiene Insuficiencia</v>
      </c>
      <c r="U1983">
        <v>1</v>
      </c>
      <c r="V1983" t="str">
        <f t="shared" si="1001"/>
        <v>Hipertenso</v>
      </c>
      <c r="W1983">
        <v>2</v>
      </c>
      <c r="X1983" t="str">
        <f t="shared" si="990"/>
        <v>Alto</v>
      </c>
      <c r="Y1983">
        <v>72</v>
      </c>
      <c r="Z1983" t="str">
        <f t="shared" si="991"/>
        <v>Elevado</v>
      </c>
      <c r="AA1983">
        <v>14</v>
      </c>
      <c r="AB1983" t="str">
        <f t="shared" si="1002"/>
        <v>Fallo renal</v>
      </c>
      <c r="AC1983">
        <v>571</v>
      </c>
      <c r="AD1983" t="str">
        <f t="shared" si="1003"/>
        <v>Proteinuria</v>
      </c>
      <c r="AE1983">
        <v>513</v>
      </c>
      <c r="AF1983" t="str">
        <f t="shared" si="1004"/>
        <v>Macroalbuminuria</v>
      </c>
      <c r="AG1983">
        <v>422</v>
      </c>
      <c r="AH1983" t="str">
        <f t="shared" si="1005"/>
        <v>Oliguria</v>
      </c>
      <c r="AI1983">
        <v>1</v>
      </c>
      <c r="AJ1983" t="str">
        <f t="shared" si="1006"/>
        <v>Diabetico</v>
      </c>
      <c r="AK1983">
        <v>140</v>
      </c>
      <c r="AL1983" t="str">
        <f t="shared" si="1007"/>
        <v>Diabetes</v>
      </c>
      <c r="AM1983">
        <v>10.6</v>
      </c>
      <c r="AN1983" t="str">
        <f t="shared" si="1008"/>
        <v>Diabetes</v>
      </c>
      <c r="AO1983">
        <v>279</v>
      </c>
      <c r="AP1983" t="str">
        <f t="shared" si="1009"/>
        <v>Riesgo</v>
      </c>
      <c r="AQ1983">
        <v>140</v>
      </c>
      <c r="AR1983" t="str">
        <f t="shared" si="1010"/>
        <v>Limite alto</v>
      </c>
      <c r="AS1983">
        <v>33</v>
      </c>
      <c r="AT1983" t="str">
        <f t="shared" si="1011"/>
        <v>Bajo</v>
      </c>
      <c r="AU1983">
        <v>270</v>
      </c>
      <c r="AV1983" t="str">
        <f t="shared" si="1012"/>
        <v>Alto</v>
      </c>
      <c r="AW1983">
        <v>125</v>
      </c>
      <c r="AX1983" t="str">
        <f t="shared" si="1013"/>
        <v>Bajo</v>
      </c>
      <c r="AY1983">
        <v>6.6</v>
      </c>
      <c r="AZ1983" t="str">
        <f t="shared" si="1014"/>
        <v>Alto</v>
      </c>
      <c r="BA1983">
        <v>9.1</v>
      </c>
      <c r="BB1983" t="str">
        <f t="shared" si="992"/>
        <v>Baja</v>
      </c>
      <c r="BC1983">
        <v>7.7</v>
      </c>
      <c r="BD1983" t="str">
        <f t="shared" si="1015"/>
        <v>Bajo</v>
      </c>
      <c r="BE1983">
        <v>6.5</v>
      </c>
      <c r="BF1983" t="str">
        <f t="shared" si="1016"/>
        <v>Alto</v>
      </c>
      <c r="BG1983">
        <v>1</v>
      </c>
      <c r="BH1983" t="str">
        <f t="shared" si="1017"/>
        <v>Toma ECA</v>
      </c>
      <c r="BI1983">
        <v>0</v>
      </c>
      <c r="BJ1983" t="str">
        <f t="shared" si="1018"/>
        <v>No toma ARB</v>
      </c>
      <c r="BK1983">
        <v>1</v>
      </c>
      <c r="BL1983" t="str">
        <f t="shared" si="1019"/>
        <v>Toma diureticos</v>
      </c>
      <c r="BM1983">
        <v>1</v>
      </c>
      <c r="BN1983" t="str">
        <f t="shared" si="1020"/>
        <v>Toma estatinas</v>
      </c>
      <c r="BO1983">
        <v>1</v>
      </c>
      <c r="BP1983" t="str">
        <f t="shared" si="1021"/>
        <v>Enfermedad renal</v>
      </c>
      <c r="BQ1983">
        <v>0</v>
      </c>
      <c r="BR1983" t="str">
        <f t="shared" si="1022"/>
        <v>Sano</v>
      </c>
    </row>
    <row r="1984" spans="1:70" x14ac:dyDescent="0.25">
      <c r="A1984" t="s">
        <v>1984</v>
      </c>
      <c r="B1984">
        <v>69</v>
      </c>
      <c r="C1984" t="str">
        <f t="shared" si="993"/>
        <v>Adulto Mayor</v>
      </c>
      <c r="D1984" t="s">
        <v>6</v>
      </c>
      <c r="E1984">
        <v>35.299999999999997</v>
      </c>
      <c r="F1984" t="str">
        <f t="shared" si="994"/>
        <v>Obesidad II</v>
      </c>
      <c r="G1984">
        <v>1</v>
      </c>
      <c r="H1984" t="str">
        <f t="shared" si="995"/>
        <v>Tiene herencia</v>
      </c>
      <c r="I1984">
        <v>166</v>
      </c>
      <c r="J1984">
        <v>104</v>
      </c>
      <c r="K1984">
        <v>85</v>
      </c>
      <c r="L1984" t="str">
        <f t="shared" si="996"/>
        <v>Normal</v>
      </c>
      <c r="M1984">
        <v>42</v>
      </c>
      <c r="N1984" t="str">
        <f t="shared" si="997"/>
        <v>Intermedia</v>
      </c>
      <c r="O1984">
        <v>2</v>
      </c>
      <c r="P1984" t="str">
        <f t="shared" si="998"/>
        <v>Ligera limitaciones</v>
      </c>
      <c r="Q1984">
        <v>1</v>
      </c>
      <c r="R1984" t="str">
        <f t="shared" si="999"/>
        <v>Tiene cetoacidosis</v>
      </c>
      <c r="S1984">
        <v>0</v>
      </c>
      <c r="T1984" t="str">
        <f t="shared" si="1000"/>
        <v>No tiene Insuficiencia</v>
      </c>
      <c r="U1984">
        <v>1</v>
      </c>
      <c r="V1984" t="str">
        <f t="shared" si="1001"/>
        <v>Hipertenso</v>
      </c>
      <c r="W1984">
        <v>4.5</v>
      </c>
      <c r="X1984" t="str">
        <f t="shared" si="990"/>
        <v>Alto</v>
      </c>
      <c r="Y1984">
        <v>103</v>
      </c>
      <c r="Z1984" t="str">
        <f t="shared" si="991"/>
        <v>Riesgo</v>
      </c>
      <c r="AA1984">
        <v>15</v>
      </c>
      <c r="AB1984" t="str">
        <f t="shared" si="1002"/>
        <v>Dismucion grave</v>
      </c>
      <c r="AC1984">
        <v>854</v>
      </c>
      <c r="AD1984" t="str">
        <f t="shared" si="1003"/>
        <v>Proteinuria</v>
      </c>
      <c r="AE1984">
        <v>683</v>
      </c>
      <c r="AF1984" t="str">
        <f t="shared" si="1004"/>
        <v>Macroalbuminuria</v>
      </c>
      <c r="AG1984">
        <v>393</v>
      </c>
      <c r="AH1984" t="str">
        <f t="shared" si="1005"/>
        <v>Oliguria</v>
      </c>
      <c r="AI1984">
        <v>1</v>
      </c>
      <c r="AJ1984" t="str">
        <f t="shared" si="1006"/>
        <v>Diabetico</v>
      </c>
      <c r="AK1984">
        <v>215</v>
      </c>
      <c r="AL1984" t="str">
        <f t="shared" si="1007"/>
        <v>Diabetes</v>
      </c>
      <c r="AM1984">
        <v>7.5</v>
      </c>
      <c r="AN1984" t="str">
        <f t="shared" si="1008"/>
        <v>Diabetes</v>
      </c>
      <c r="AO1984">
        <v>316</v>
      </c>
      <c r="AP1984" t="str">
        <f t="shared" si="1009"/>
        <v>Riesgo</v>
      </c>
      <c r="AQ1984">
        <v>175</v>
      </c>
      <c r="AR1984" t="str">
        <f t="shared" si="1010"/>
        <v>Alto</v>
      </c>
      <c r="AS1984">
        <v>33</v>
      </c>
      <c r="AT1984" t="str">
        <f t="shared" si="1011"/>
        <v>Bajo</v>
      </c>
      <c r="AU1984">
        <v>320</v>
      </c>
      <c r="AV1984" t="str">
        <f t="shared" si="1012"/>
        <v>Alto</v>
      </c>
      <c r="AW1984">
        <v>130</v>
      </c>
      <c r="AX1984" t="str">
        <f t="shared" si="1013"/>
        <v>Bajo</v>
      </c>
      <c r="AY1984">
        <v>5.2</v>
      </c>
      <c r="AZ1984" t="str">
        <f t="shared" si="1014"/>
        <v>Alto</v>
      </c>
      <c r="BA1984">
        <v>7.5</v>
      </c>
      <c r="BB1984" t="str">
        <f t="shared" si="992"/>
        <v>Baja</v>
      </c>
      <c r="BC1984">
        <v>8.1999999999999993</v>
      </c>
      <c r="BD1984" t="str">
        <f t="shared" si="1015"/>
        <v>Bajo</v>
      </c>
      <c r="BE1984">
        <v>6.7</v>
      </c>
      <c r="BF1984" t="str">
        <f t="shared" si="1016"/>
        <v>Alto</v>
      </c>
      <c r="BG1984">
        <v>0</v>
      </c>
      <c r="BH1984" t="str">
        <f t="shared" si="1017"/>
        <v>No Toma ECA</v>
      </c>
      <c r="BI1984">
        <v>1</v>
      </c>
      <c r="BJ1984" t="str">
        <f t="shared" si="1018"/>
        <v>Toma ARB</v>
      </c>
      <c r="BK1984">
        <v>1</v>
      </c>
      <c r="BL1984" t="str">
        <f t="shared" si="1019"/>
        <v>Toma diureticos</v>
      </c>
      <c r="BM1984">
        <v>1</v>
      </c>
      <c r="BN1984" t="str">
        <f t="shared" si="1020"/>
        <v>Toma estatinas</v>
      </c>
      <c r="BO1984">
        <v>1</v>
      </c>
      <c r="BP1984" t="str">
        <f t="shared" si="1021"/>
        <v>Enfermedad renal</v>
      </c>
      <c r="BQ1984">
        <v>0</v>
      </c>
      <c r="BR1984" t="str">
        <f t="shared" si="1022"/>
        <v>Sano</v>
      </c>
    </row>
    <row r="1985" spans="1:70" x14ac:dyDescent="0.25">
      <c r="A1985" t="s">
        <v>1985</v>
      </c>
      <c r="B1985">
        <v>57</v>
      </c>
      <c r="C1985" t="str">
        <f t="shared" si="993"/>
        <v>Adulto</v>
      </c>
      <c r="D1985" t="s">
        <v>6</v>
      </c>
      <c r="E1985">
        <v>25.5</v>
      </c>
      <c r="F1985" t="str">
        <f t="shared" si="994"/>
        <v>Sobrepeso</v>
      </c>
      <c r="G1985">
        <v>1</v>
      </c>
      <c r="H1985" t="str">
        <f t="shared" si="995"/>
        <v>Tiene herencia</v>
      </c>
      <c r="I1985">
        <v>117</v>
      </c>
      <c r="J1985">
        <v>68</v>
      </c>
      <c r="K1985">
        <v>65</v>
      </c>
      <c r="L1985" t="str">
        <f t="shared" si="996"/>
        <v>Normal</v>
      </c>
      <c r="M1985">
        <v>68</v>
      </c>
      <c r="N1985" t="str">
        <f t="shared" si="997"/>
        <v>Normal</v>
      </c>
      <c r="O1985">
        <v>1</v>
      </c>
      <c r="P1985" t="str">
        <f t="shared" si="998"/>
        <v>Sin limitaciones</v>
      </c>
      <c r="Q1985">
        <v>0</v>
      </c>
      <c r="R1985" t="str">
        <f t="shared" si="999"/>
        <v>No tiene cetoacidosis</v>
      </c>
      <c r="S1985">
        <v>0</v>
      </c>
      <c r="T1985" t="str">
        <f t="shared" si="1000"/>
        <v>No tiene Insuficiencia</v>
      </c>
      <c r="U1985">
        <v>1</v>
      </c>
      <c r="V1985" t="str">
        <f t="shared" si="1001"/>
        <v>Hipertenso</v>
      </c>
      <c r="W1985">
        <v>0.8</v>
      </c>
      <c r="X1985" t="str">
        <f t="shared" si="990"/>
        <v>Normal</v>
      </c>
      <c r="Y1985">
        <v>19</v>
      </c>
      <c r="Z1985" t="str">
        <f t="shared" si="991"/>
        <v>Normal</v>
      </c>
      <c r="AA1985">
        <v>81</v>
      </c>
      <c r="AB1985" t="str">
        <f t="shared" si="1002"/>
        <v>Funcion disminuida</v>
      </c>
      <c r="AC1985">
        <v>29</v>
      </c>
      <c r="AD1985" t="str">
        <f t="shared" si="1003"/>
        <v>Normal</v>
      </c>
      <c r="AE1985">
        <v>20</v>
      </c>
      <c r="AF1985" t="str">
        <f t="shared" si="1004"/>
        <v>Normal</v>
      </c>
      <c r="AG1985">
        <v>1751</v>
      </c>
      <c r="AH1985" t="str">
        <f t="shared" si="1005"/>
        <v>Poliuria</v>
      </c>
      <c r="AI1985">
        <v>0</v>
      </c>
      <c r="AJ1985" t="str">
        <f t="shared" si="1006"/>
        <v>No Diabetico</v>
      </c>
      <c r="AK1985">
        <v>120</v>
      </c>
      <c r="AL1985" t="str">
        <f t="shared" si="1007"/>
        <v>Prediabetes</v>
      </c>
      <c r="AM1985">
        <v>4.8</v>
      </c>
      <c r="AN1985" t="str">
        <f t="shared" si="1008"/>
        <v>Normal</v>
      </c>
      <c r="AO1985">
        <v>151</v>
      </c>
      <c r="AP1985" t="str">
        <f t="shared" si="1009"/>
        <v>Normal</v>
      </c>
      <c r="AQ1985">
        <v>125</v>
      </c>
      <c r="AR1985" t="str">
        <f t="shared" si="1010"/>
        <v>Casi normal</v>
      </c>
      <c r="AS1985">
        <v>62</v>
      </c>
      <c r="AT1985" t="str">
        <f t="shared" si="1011"/>
        <v>Normal</v>
      </c>
      <c r="AU1985">
        <v>138</v>
      </c>
      <c r="AV1985" t="str">
        <f t="shared" si="1012"/>
        <v>Normal</v>
      </c>
      <c r="AW1985">
        <v>138</v>
      </c>
      <c r="AX1985" t="str">
        <f t="shared" si="1013"/>
        <v>Normal</v>
      </c>
      <c r="AY1985">
        <v>5</v>
      </c>
      <c r="AZ1985" t="str">
        <f t="shared" si="1014"/>
        <v>Normal</v>
      </c>
      <c r="BA1985">
        <v>12.8</v>
      </c>
      <c r="BB1985" t="str">
        <f t="shared" si="992"/>
        <v>Normal</v>
      </c>
      <c r="BC1985">
        <v>9</v>
      </c>
      <c r="BD1985" t="str">
        <f t="shared" si="1015"/>
        <v>Normal</v>
      </c>
      <c r="BE1985">
        <v>3.2</v>
      </c>
      <c r="BF1985" t="str">
        <f t="shared" si="1016"/>
        <v>Normal</v>
      </c>
      <c r="BG1985">
        <v>0</v>
      </c>
      <c r="BH1985" t="str">
        <f t="shared" si="1017"/>
        <v>No Toma ECA</v>
      </c>
      <c r="BI1985">
        <v>1</v>
      </c>
      <c r="BJ1985" t="str">
        <f t="shared" si="1018"/>
        <v>Toma ARB</v>
      </c>
      <c r="BK1985">
        <v>0</v>
      </c>
      <c r="BL1985" t="str">
        <f t="shared" si="1019"/>
        <v>No toma diureticos</v>
      </c>
      <c r="BM1985">
        <v>1</v>
      </c>
      <c r="BN1985" t="str">
        <f t="shared" si="1020"/>
        <v>Toma estatinas</v>
      </c>
      <c r="BO1985">
        <v>0</v>
      </c>
      <c r="BP1985" t="str">
        <f t="shared" si="1021"/>
        <v>Sano</v>
      </c>
      <c r="BQ1985">
        <v>0</v>
      </c>
      <c r="BR1985" t="str">
        <f t="shared" si="1022"/>
        <v>Sano</v>
      </c>
    </row>
    <row r="1986" spans="1:70" x14ac:dyDescent="0.25">
      <c r="A1986" t="s">
        <v>1986</v>
      </c>
      <c r="B1986">
        <v>51</v>
      </c>
      <c r="C1986" t="str">
        <f t="shared" si="993"/>
        <v>Adulto</v>
      </c>
      <c r="D1986" t="s">
        <v>6</v>
      </c>
      <c r="E1986">
        <v>19.600000000000001</v>
      </c>
      <c r="F1986" t="str">
        <f t="shared" si="994"/>
        <v>Peso Normal</v>
      </c>
      <c r="G1986">
        <v>0</v>
      </c>
      <c r="H1986" t="str">
        <f t="shared" si="995"/>
        <v>No tiene herencia</v>
      </c>
      <c r="I1986">
        <v>104</v>
      </c>
      <c r="J1986">
        <v>83</v>
      </c>
      <c r="K1986">
        <v>74</v>
      </c>
      <c r="L1986" t="str">
        <f t="shared" si="996"/>
        <v>Normal</v>
      </c>
      <c r="M1986">
        <v>63</v>
      </c>
      <c r="N1986" t="str">
        <f t="shared" si="997"/>
        <v>Normal</v>
      </c>
      <c r="O1986">
        <v>1</v>
      </c>
      <c r="P1986" t="str">
        <f t="shared" si="998"/>
        <v>Sin limitaciones</v>
      </c>
      <c r="Q1986">
        <v>0</v>
      </c>
      <c r="R1986" t="str">
        <f t="shared" si="999"/>
        <v>No tiene cetoacidosis</v>
      </c>
      <c r="S1986">
        <v>0</v>
      </c>
      <c r="T1986" t="str">
        <f t="shared" si="1000"/>
        <v>No tiene Insuficiencia</v>
      </c>
      <c r="U1986">
        <v>0</v>
      </c>
      <c r="V1986" t="str">
        <f t="shared" si="1001"/>
        <v>Normotenso</v>
      </c>
      <c r="W1986">
        <v>0.8</v>
      </c>
      <c r="X1986" t="str">
        <f t="shared" ref="X1986:X2033" si="1023">IF(AND(D1986="M",W1986&gt;=0.7,W1986&lt;=1.2),"Normal",IF(AND(D1986="M",W1986&gt;=1.3),"Alto",IF(AND(D1986="F",W1986&gt;=0.5,W1986&lt;=1),"Normal",IF(AND(D1986="F",W1986&gt;1),"Alto",IF(AND(D1986="F",W1986&lt;0.5), "Bajo",IF(AND(D1986="M",W1986&lt;0.7),"Bajo","error"))))))</f>
        <v>Normal</v>
      </c>
      <c r="Y1986">
        <v>31</v>
      </c>
      <c r="Z1986" t="str">
        <f t="shared" ref="Z1986:Z2033" si="1024">IF(AND(D1986="F",Y1986&gt;=17,Y1986&lt;=43),"Normal",IF(AND(D1986="F",Y1986&gt;43,Y1986&lt;100),"Elevado",IF(AND(D1986="M",Y1986&gt;=18,Y1986&lt;=55),"Normal",IF(AND(D1986="M",Y1986&gt;55,Y1986&lt;100),"Elevado",IF(AND(D1986="F",Y1986&gt;=100),"Riesgo",IF(AND(D1986="M",Y1986&gt;=100),"Riesgo","Bajo"))))))</f>
        <v>Normal</v>
      </c>
      <c r="AA1986">
        <v>77</v>
      </c>
      <c r="AB1986" t="str">
        <f t="shared" si="1002"/>
        <v>Funcion disminuida</v>
      </c>
      <c r="AC1986">
        <v>6</v>
      </c>
      <c r="AD1986" t="str">
        <f t="shared" si="1003"/>
        <v>Normal</v>
      </c>
      <c r="AE1986">
        <v>5</v>
      </c>
      <c r="AF1986" t="str">
        <f t="shared" si="1004"/>
        <v>Normal</v>
      </c>
      <c r="AG1986">
        <v>1368</v>
      </c>
      <c r="AH1986" t="str">
        <f t="shared" si="1005"/>
        <v>Poliuria</v>
      </c>
      <c r="AI1986">
        <v>1</v>
      </c>
      <c r="AJ1986" t="str">
        <f t="shared" si="1006"/>
        <v>Diabetico</v>
      </c>
      <c r="AK1986">
        <v>89</v>
      </c>
      <c r="AL1986" t="str">
        <f t="shared" si="1007"/>
        <v>Normal</v>
      </c>
      <c r="AM1986">
        <v>5.0999999999999996</v>
      </c>
      <c r="AN1986" t="str">
        <f t="shared" si="1008"/>
        <v>Normal</v>
      </c>
      <c r="AO1986">
        <v>157</v>
      </c>
      <c r="AP1986" t="str">
        <f t="shared" si="1009"/>
        <v>Normal</v>
      </c>
      <c r="AQ1986">
        <v>106</v>
      </c>
      <c r="AR1986" t="str">
        <f t="shared" si="1010"/>
        <v>Casi normal</v>
      </c>
      <c r="AS1986">
        <v>65</v>
      </c>
      <c r="AT1986" t="str">
        <f t="shared" si="1011"/>
        <v>Normal</v>
      </c>
      <c r="AU1986">
        <v>155</v>
      </c>
      <c r="AV1986" t="str">
        <f t="shared" si="1012"/>
        <v>Alto</v>
      </c>
      <c r="AW1986">
        <v>137</v>
      </c>
      <c r="AX1986" t="str">
        <f t="shared" si="1013"/>
        <v>Normal</v>
      </c>
      <c r="AY1986">
        <v>4.3</v>
      </c>
      <c r="AZ1986" t="str">
        <f t="shared" si="1014"/>
        <v>Normal</v>
      </c>
      <c r="BA1986">
        <v>14.8</v>
      </c>
      <c r="BB1986" t="str">
        <f t="shared" ref="BB1986:BB2033" si="1025">IF(AND(D1986="M",BA1986&gt;=13.5,BA1986&lt;=17.5),"Normal",IF(AND(D1986="M",BA1986&gt;17.5),"Alta",IF(AND(D1986="F",BA1986&gt;=12,BA1986&lt;=15.5),"Normal",IF(AND(D1986="F",BA1986&gt;15.5),"Alta","Baja"))))</f>
        <v>Normal</v>
      </c>
      <c r="BC1986">
        <v>9.4</v>
      </c>
      <c r="BD1986" t="str">
        <f t="shared" si="1015"/>
        <v>Normal</v>
      </c>
      <c r="BE1986">
        <v>2.6</v>
      </c>
      <c r="BF1986" t="str">
        <f t="shared" si="1016"/>
        <v>Normal</v>
      </c>
      <c r="BG1986">
        <v>1</v>
      </c>
      <c r="BH1986" t="str">
        <f t="shared" si="1017"/>
        <v>Toma ECA</v>
      </c>
      <c r="BI1986">
        <v>1</v>
      </c>
      <c r="BJ1986" t="str">
        <f t="shared" si="1018"/>
        <v>Toma ARB</v>
      </c>
      <c r="BK1986">
        <v>0</v>
      </c>
      <c r="BL1986" t="str">
        <f t="shared" si="1019"/>
        <v>No toma diureticos</v>
      </c>
      <c r="BM1986">
        <v>0</v>
      </c>
      <c r="BN1986" t="str">
        <f t="shared" si="1020"/>
        <v>No toma estatinas</v>
      </c>
      <c r="BO1986">
        <v>0</v>
      </c>
      <c r="BP1986" t="str">
        <f t="shared" si="1021"/>
        <v>Sano</v>
      </c>
      <c r="BQ1986">
        <v>1</v>
      </c>
      <c r="BR1986" t="str">
        <f t="shared" si="1022"/>
        <v>Enfermedad cardiovascular</v>
      </c>
    </row>
    <row r="1987" spans="1:70" x14ac:dyDescent="0.25">
      <c r="A1987" t="s">
        <v>1987</v>
      </c>
      <c r="B1987">
        <v>79</v>
      </c>
      <c r="C1987" t="str">
        <f t="shared" ref="C1987:C2033" si="1026">IF(AND(B1987&gt;=14,B1987&lt;=26),"Joven",IF(AND(B1987&gt;=27,B1987&lt;=59),"Adulto",IF(B1987&gt;=60,"Adulto Mayor","Niño")))</f>
        <v>Adulto Mayor</v>
      </c>
      <c r="D1987" t="s">
        <v>6</v>
      </c>
      <c r="E1987">
        <v>26.8</v>
      </c>
      <c r="F1987" t="str">
        <f t="shared" ref="F1987:F2033" si="1027">IF(E1987&lt;18.5,"Bajo peso",IF(AND(E1987&gt;=18.5,E1987&lt;=24.9),"Peso Normal",IF(AND(E1987&gt;=25,E1987&lt;=29.9),"Sobrepeso",IF(AND(E1987&gt;=30,E1987&lt;=34.9),"Obesidad I",IF(AND(E1987&gt;=35,E1987&lt;=39.9),"Obesidad II","Obesidad III")))))</f>
        <v>Sobrepeso</v>
      </c>
      <c r="G1987">
        <v>1</v>
      </c>
      <c r="H1987" t="str">
        <f t="shared" ref="H1987:H2033" si="1028">IF(G1987=1,"Tiene herencia","No tiene herencia")</f>
        <v>Tiene herencia</v>
      </c>
      <c r="I1987">
        <v>152</v>
      </c>
      <c r="J1987">
        <v>97</v>
      </c>
      <c r="K1987">
        <v>84</v>
      </c>
      <c r="L1987" t="str">
        <f t="shared" ref="L1987:L2033" si="1029">IF(AND(K1987&gt;=60,K1987&lt;=100),"Normal",IF(K1987&gt;100,"Taquicardia","Bradicardia"))</f>
        <v>Normal</v>
      </c>
      <c r="M1987">
        <v>44</v>
      </c>
      <c r="N1987" t="str">
        <f t="shared" ref="N1987:N2033" si="1030">IF(M1987&gt;=50,"Normal",IF(AND(M1987&gt;=41,M1987&lt;=49),"Intermedia","Reducida"))</f>
        <v>Intermedia</v>
      </c>
      <c r="O1987">
        <v>3</v>
      </c>
      <c r="P1987" t="str">
        <f t="shared" ref="P1987:P2033" si="1031">IF(O1987=1,"Sin limitaciones",IF(O1987=2,"Ligera limitaciones",IF(O1987=3,"Limitacion marcada","Incapacidad")))</f>
        <v>Limitacion marcada</v>
      </c>
      <c r="Q1987">
        <v>0</v>
      </c>
      <c r="R1987" t="str">
        <f t="shared" ref="R1987:R2033" si="1032">IF(Q1987=1,"Tiene cetoacidosis","No tiene cetoacidosis")</f>
        <v>No tiene cetoacidosis</v>
      </c>
      <c r="S1987">
        <v>1</v>
      </c>
      <c r="T1987" t="str">
        <f t="shared" ref="T1987:T2033" si="1033">IF(S1987=1,"Tiene Insuficiencia","No tiene Insuficiencia")</f>
        <v>Tiene Insuficiencia</v>
      </c>
      <c r="U1987">
        <v>1</v>
      </c>
      <c r="V1987" t="str">
        <f t="shared" ref="V1987:V2033" si="1034">IF(U1987=1,"Hipertenso","Normotenso")</f>
        <v>Hipertenso</v>
      </c>
      <c r="W1987">
        <v>4.9000000000000004</v>
      </c>
      <c r="X1987" t="str">
        <f t="shared" si="1023"/>
        <v>Alto</v>
      </c>
      <c r="Y1987">
        <v>54</v>
      </c>
      <c r="Z1987" t="str">
        <f t="shared" si="1024"/>
        <v>Elevado</v>
      </c>
      <c r="AA1987">
        <v>40</v>
      </c>
      <c r="AB1987" t="str">
        <f t="shared" ref="AB1987:AB2033" si="1035">IF(AA1987&gt;90,"Normal",IF(AND(AA1987&gt;=60,AA1987&lt;=90),"Funcion disminuida",IF(AND(AA1987&gt;=30,AA1987&lt;=59),"Funcion disminuida moderada",IF(AND(AA1987&gt;=15,AA1987&lt;=29),"Dismucion grave",IF(AA1987&lt;15,"Fallo renal","error")))))</f>
        <v>Funcion disminuida moderada</v>
      </c>
      <c r="AC1987">
        <v>2646</v>
      </c>
      <c r="AD1987" t="str">
        <f t="shared" ref="AD1987:AD2033" si="1036">IF(AC1987&lt;30,"Normal",IF(AND(AC1987&lt;=30,AC1987&lt;=300),"Microalbuminuria","Proteinuria"))</f>
        <v>Proteinuria</v>
      </c>
      <c r="AE1987">
        <v>2116</v>
      </c>
      <c r="AF1987" t="str">
        <f t="shared" ref="AF1987:AF2033" si="1037">IF(AE1987&lt;30,"Normal",IF(AND(AE1987&gt;=30,AE1987&lt;=300),"Microalbuminuria","Macroalbuminuria"))</f>
        <v>Macroalbuminuria</v>
      </c>
      <c r="AG1987">
        <v>616</v>
      </c>
      <c r="AH1987" t="str">
        <f t="shared" ref="AH1987:AH2033" si="1038">IF(AND(AG1987&gt;=0,AG1987&lt;=49),"Anuria",IF(AND(AG1987&gt;=50,AG1987&lt;=499),"Oliguria",IF(AND(AG1987&gt;=500,AG1987&lt;=3500),"Poliuria")))</f>
        <v>Poliuria</v>
      </c>
      <c r="AI1987">
        <v>1</v>
      </c>
      <c r="AJ1987" t="str">
        <f t="shared" ref="AJ1987:AJ2033" si="1039">IF(AI1987=1,"Diabetico","No Diabetico")</f>
        <v>Diabetico</v>
      </c>
      <c r="AK1987">
        <v>130</v>
      </c>
      <c r="AL1987" t="str">
        <f t="shared" ref="AL1987:AL2033" si="1040">IF(AK1987&lt;100,"Normal",IF(AND(AK1987&gt;=100,AK1987&lt;=125),"Prediabetes","Diabetes"))</f>
        <v>Diabetes</v>
      </c>
      <c r="AM1987">
        <v>9.5</v>
      </c>
      <c r="AN1987" t="str">
        <f t="shared" ref="AN1987:AN2033" si="1041">IF(AM1987&lt;5.7,"Normal",IF(AND(AM1987&gt;=5.7,AM1987&lt;=6.4),"Prediabetes","Diabetes"))</f>
        <v>Diabetes</v>
      </c>
      <c r="AO1987">
        <v>295</v>
      </c>
      <c r="AP1987" t="str">
        <f t="shared" ref="AP1987:AP2033" si="1042">IF(AO1987&lt;200,"Normal",IF(AND(AO1987&gt;=200,AO1987&lt;=239),"Alto","Riesgo"))</f>
        <v>Riesgo</v>
      </c>
      <c r="AQ1987">
        <v>193</v>
      </c>
      <c r="AR1987" t="str">
        <f t="shared" ref="AR1987:AR2033" si="1043">IF(AQ1987&lt;100,"Normal",IF(AND(AQ1987&gt;=100,AQ1987&lt;=129),"Casi normal",IF(AND(AQ1987&gt;=130,AQ1987&lt;=159),"Limite alto",IF(AND(AQ1987&gt;=160,AQ1987&lt;=189),"Alto",IF(AQ1987&gt;=190,"Muy alto")))))</f>
        <v>Muy alto</v>
      </c>
      <c r="AS1987">
        <v>29</v>
      </c>
      <c r="AT1987" t="str">
        <f t="shared" ref="AT1987:AT2033" si="1044">IF(AS1987&gt;=60,"Normal","Bajo")</f>
        <v>Bajo</v>
      </c>
      <c r="AU1987">
        <v>213</v>
      </c>
      <c r="AV1987" t="str">
        <f t="shared" ref="AV1987:AV2033" si="1045">IF(AU1987&lt;=150,"Normal","Alto")</f>
        <v>Alto</v>
      </c>
      <c r="AW1987">
        <v>133</v>
      </c>
      <c r="AX1987" t="str">
        <f t="shared" ref="AX1987:AX2033" si="1046">IF(AND(AW1987&gt;=135,AW1987&lt;=145),"Normal",IF(AW1987&gt;145,"Alto","Bajo"))</f>
        <v>Bajo</v>
      </c>
      <c r="AY1987">
        <v>6.9</v>
      </c>
      <c r="AZ1987" t="str">
        <f t="shared" ref="AZ1987:AZ2033" si="1047">IF(AND(AY1987&gt;=3.5,AY1987&lt;=5),"Normal",IF(AY1987&gt;5,"Alto","Bajo"))</f>
        <v>Alto</v>
      </c>
      <c r="BA1987">
        <v>8.4</v>
      </c>
      <c r="BB1987" t="str">
        <f t="shared" si="1025"/>
        <v>Baja</v>
      </c>
      <c r="BC1987">
        <v>8</v>
      </c>
      <c r="BD1987" t="str">
        <f t="shared" ref="BD1987:BD2033" si="1048">IF(AND(BC1987&gt;=8.5,BC1987&lt;=10.5),"Normal",IF(BC1987&gt;10.5,"Alto","Bajo"))</f>
        <v>Bajo</v>
      </c>
      <c r="BE1987">
        <v>6</v>
      </c>
      <c r="BF1987" t="str">
        <f t="shared" ref="BF1987:BF2033" si="1049">IF(AND(BE1987&gt;=2.5,BE1987&lt;=4.5),"Normal",IF(BE1987&gt;4.5,"Alto","Bajo"))</f>
        <v>Alto</v>
      </c>
      <c r="BG1987">
        <v>0</v>
      </c>
      <c r="BH1987" t="str">
        <f t="shared" ref="BH1987:BH2033" si="1050">IF(BG1987=1,"Toma ECA","No Toma ECA")</f>
        <v>No Toma ECA</v>
      </c>
      <c r="BI1987">
        <v>1</v>
      </c>
      <c r="BJ1987" t="str">
        <f t="shared" ref="BJ1987:BJ2033" si="1051">IF(BI1987=1,"Toma ARB","No toma ARB")</f>
        <v>Toma ARB</v>
      </c>
      <c r="BK1987">
        <v>0</v>
      </c>
      <c r="BL1987" t="str">
        <f t="shared" ref="BL1987:BL2033" si="1052">IF(BK1987=1,"Toma diureticos","No toma diureticos")</f>
        <v>No toma diureticos</v>
      </c>
      <c r="BM1987">
        <v>0</v>
      </c>
      <c r="BN1987" t="str">
        <f t="shared" ref="BN1987:BN2033" si="1053">IF(BM1987=1,"Toma estatinas","No toma estatinas")</f>
        <v>No toma estatinas</v>
      </c>
      <c r="BO1987">
        <v>1</v>
      </c>
      <c r="BP1987" t="str">
        <f t="shared" ref="BP1987:BP2033" si="1054">IF(BO1987=1,"Enfermedad renal","Sano")</f>
        <v>Enfermedad renal</v>
      </c>
      <c r="BQ1987">
        <v>0</v>
      </c>
      <c r="BR1987" t="str">
        <f t="shared" ref="BR1987:BR2033" si="1055">IF(BQ1987=1,"Enfermedad cardiovascular","Sano")</f>
        <v>Sano</v>
      </c>
    </row>
    <row r="1988" spans="1:70" x14ac:dyDescent="0.25">
      <c r="A1988" t="s">
        <v>1988</v>
      </c>
      <c r="B1988">
        <v>70</v>
      </c>
      <c r="C1988" t="str">
        <f t="shared" si="1026"/>
        <v>Adulto Mayor</v>
      </c>
      <c r="D1988" t="s">
        <v>6</v>
      </c>
      <c r="E1988">
        <v>32</v>
      </c>
      <c r="F1988" t="str">
        <f t="shared" si="1027"/>
        <v>Obesidad I</v>
      </c>
      <c r="G1988">
        <v>1</v>
      </c>
      <c r="H1988" t="str">
        <f t="shared" si="1028"/>
        <v>Tiene herencia</v>
      </c>
      <c r="I1988">
        <v>184</v>
      </c>
      <c r="J1988">
        <v>104</v>
      </c>
      <c r="K1988">
        <v>99</v>
      </c>
      <c r="L1988" t="str">
        <f t="shared" si="1029"/>
        <v>Normal</v>
      </c>
      <c r="M1988">
        <v>37</v>
      </c>
      <c r="N1988" t="str">
        <f t="shared" si="1030"/>
        <v>Reducida</v>
      </c>
      <c r="O1988">
        <v>2</v>
      </c>
      <c r="P1988" t="str">
        <f t="shared" si="1031"/>
        <v>Ligera limitaciones</v>
      </c>
      <c r="Q1988">
        <v>1</v>
      </c>
      <c r="R1988" t="str">
        <f t="shared" si="1032"/>
        <v>Tiene cetoacidosis</v>
      </c>
      <c r="S1988">
        <v>1</v>
      </c>
      <c r="T1988" t="str">
        <f t="shared" si="1033"/>
        <v>Tiene Insuficiencia</v>
      </c>
      <c r="U1988">
        <v>1</v>
      </c>
      <c r="V1988" t="str">
        <f t="shared" si="1034"/>
        <v>Hipertenso</v>
      </c>
      <c r="W1988">
        <v>3.3</v>
      </c>
      <c r="X1988" t="str">
        <f t="shared" si="1023"/>
        <v>Alto</v>
      </c>
      <c r="Y1988">
        <v>72</v>
      </c>
      <c r="Z1988" t="str">
        <f t="shared" si="1024"/>
        <v>Elevado</v>
      </c>
      <c r="AA1988">
        <v>29</v>
      </c>
      <c r="AB1988" t="str">
        <f t="shared" si="1035"/>
        <v>Dismucion grave</v>
      </c>
      <c r="AC1988">
        <v>1279</v>
      </c>
      <c r="AD1988" t="str">
        <f t="shared" si="1036"/>
        <v>Proteinuria</v>
      </c>
      <c r="AE1988">
        <v>1023</v>
      </c>
      <c r="AF1988" t="str">
        <f t="shared" si="1037"/>
        <v>Macroalbuminuria</v>
      </c>
      <c r="AG1988">
        <v>724</v>
      </c>
      <c r="AH1988" t="str">
        <f t="shared" si="1038"/>
        <v>Poliuria</v>
      </c>
      <c r="AI1988">
        <v>1</v>
      </c>
      <c r="AJ1988" t="str">
        <f t="shared" si="1039"/>
        <v>Diabetico</v>
      </c>
      <c r="AK1988">
        <v>205</v>
      </c>
      <c r="AL1988" t="str">
        <f t="shared" si="1040"/>
        <v>Diabetes</v>
      </c>
      <c r="AM1988">
        <v>8.1999999999999993</v>
      </c>
      <c r="AN1988" t="str">
        <f t="shared" si="1041"/>
        <v>Diabetes</v>
      </c>
      <c r="AO1988">
        <v>216</v>
      </c>
      <c r="AP1988" t="str">
        <f t="shared" si="1042"/>
        <v>Alto</v>
      </c>
      <c r="AQ1988">
        <v>134</v>
      </c>
      <c r="AR1988" t="str">
        <f t="shared" si="1043"/>
        <v>Limite alto</v>
      </c>
      <c r="AS1988">
        <v>28</v>
      </c>
      <c r="AT1988" t="str">
        <f t="shared" si="1044"/>
        <v>Bajo</v>
      </c>
      <c r="AU1988">
        <v>379</v>
      </c>
      <c r="AV1988" t="str">
        <f t="shared" si="1045"/>
        <v>Alto</v>
      </c>
      <c r="AW1988">
        <v>133</v>
      </c>
      <c r="AX1988" t="str">
        <f t="shared" si="1046"/>
        <v>Bajo</v>
      </c>
      <c r="AY1988">
        <v>6</v>
      </c>
      <c r="AZ1988" t="str">
        <f t="shared" si="1047"/>
        <v>Alto</v>
      </c>
      <c r="BA1988">
        <v>9.5</v>
      </c>
      <c r="BB1988" t="str">
        <f t="shared" si="1025"/>
        <v>Baja</v>
      </c>
      <c r="BC1988">
        <v>8.1</v>
      </c>
      <c r="BD1988" t="str">
        <f t="shared" si="1048"/>
        <v>Bajo</v>
      </c>
      <c r="BE1988">
        <v>4.7</v>
      </c>
      <c r="BF1988" t="str">
        <f t="shared" si="1049"/>
        <v>Alto</v>
      </c>
      <c r="BG1988">
        <v>0</v>
      </c>
      <c r="BH1988" t="str">
        <f t="shared" si="1050"/>
        <v>No Toma ECA</v>
      </c>
      <c r="BI1988">
        <v>1</v>
      </c>
      <c r="BJ1988" t="str">
        <f t="shared" si="1051"/>
        <v>Toma ARB</v>
      </c>
      <c r="BK1988">
        <v>0</v>
      </c>
      <c r="BL1988" t="str">
        <f t="shared" si="1052"/>
        <v>No toma diureticos</v>
      </c>
      <c r="BM1988">
        <v>0</v>
      </c>
      <c r="BN1988" t="str">
        <f t="shared" si="1053"/>
        <v>No toma estatinas</v>
      </c>
      <c r="BO1988">
        <v>1</v>
      </c>
      <c r="BP1988" t="str">
        <f t="shared" si="1054"/>
        <v>Enfermedad renal</v>
      </c>
      <c r="BQ1988">
        <v>0</v>
      </c>
      <c r="BR1988" t="str">
        <f t="shared" si="1055"/>
        <v>Sano</v>
      </c>
    </row>
    <row r="1989" spans="1:70" x14ac:dyDescent="0.25">
      <c r="A1989" t="s">
        <v>1989</v>
      </c>
      <c r="B1989">
        <v>64</v>
      </c>
      <c r="C1989" t="str">
        <f t="shared" si="1026"/>
        <v>Adulto Mayor</v>
      </c>
      <c r="D1989" t="s">
        <v>6</v>
      </c>
      <c r="E1989">
        <v>38.6</v>
      </c>
      <c r="F1989" t="str">
        <f t="shared" si="1027"/>
        <v>Obesidad II</v>
      </c>
      <c r="G1989">
        <v>1</v>
      </c>
      <c r="H1989" t="str">
        <f t="shared" si="1028"/>
        <v>Tiene herencia</v>
      </c>
      <c r="I1989">
        <v>181</v>
      </c>
      <c r="J1989">
        <v>97</v>
      </c>
      <c r="K1989">
        <v>101</v>
      </c>
      <c r="L1989" t="str">
        <f t="shared" si="1029"/>
        <v>Taquicardia</v>
      </c>
      <c r="M1989">
        <v>25</v>
      </c>
      <c r="N1989" t="str">
        <f t="shared" si="1030"/>
        <v>Reducida</v>
      </c>
      <c r="O1989">
        <v>4</v>
      </c>
      <c r="P1989" t="str">
        <f t="shared" si="1031"/>
        <v>Incapacidad</v>
      </c>
      <c r="Q1989">
        <v>1</v>
      </c>
      <c r="R1989" t="str">
        <f t="shared" si="1032"/>
        <v>Tiene cetoacidosis</v>
      </c>
      <c r="S1989">
        <v>1</v>
      </c>
      <c r="T1989" t="str">
        <f t="shared" si="1033"/>
        <v>Tiene Insuficiencia</v>
      </c>
      <c r="U1989">
        <v>1</v>
      </c>
      <c r="V1989" t="str">
        <f t="shared" si="1034"/>
        <v>Hipertenso</v>
      </c>
      <c r="W1989">
        <v>4.4000000000000004</v>
      </c>
      <c r="X1989" t="str">
        <f t="shared" si="1023"/>
        <v>Alto</v>
      </c>
      <c r="Y1989">
        <v>87</v>
      </c>
      <c r="Z1989" t="str">
        <f t="shared" si="1024"/>
        <v>Elevado</v>
      </c>
      <c r="AA1989">
        <v>50</v>
      </c>
      <c r="AB1989" t="str">
        <f t="shared" si="1035"/>
        <v>Funcion disminuida moderada</v>
      </c>
      <c r="AC1989">
        <v>821</v>
      </c>
      <c r="AD1989" t="str">
        <f t="shared" si="1036"/>
        <v>Proteinuria</v>
      </c>
      <c r="AE1989">
        <v>656</v>
      </c>
      <c r="AF1989" t="str">
        <f t="shared" si="1037"/>
        <v>Macroalbuminuria</v>
      </c>
      <c r="AG1989">
        <v>525</v>
      </c>
      <c r="AH1989" t="str">
        <f t="shared" si="1038"/>
        <v>Poliuria</v>
      </c>
      <c r="AI1989">
        <v>0</v>
      </c>
      <c r="AJ1989" t="str">
        <f t="shared" si="1039"/>
        <v>No Diabetico</v>
      </c>
      <c r="AK1989">
        <v>126</v>
      </c>
      <c r="AL1989" t="str">
        <f t="shared" si="1040"/>
        <v>Diabetes</v>
      </c>
      <c r="AM1989">
        <v>9.3000000000000007</v>
      </c>
      <c r="AN1989" t="str">
        <f t="shared" si="1041"/>
        <v>Diabetes</v>
      </c>
      <c r="AO1989">
        <v>274</v>
      </c>
      <c r="AP1989" t="str">
        <f t="shared" si="1042"/>
        <v>Riesgo</v>
      </c>
      <c r="AQ1989">
        <v>216</v>
      </c>
      <c r="AR1989" t="str">
        <f t="shared" si="1043"/>
        <v>Muy alto</v>
      </c>
      <c r="AS1989">
        <v>36</v>
      </c>
      <c r="AT1989" t="str">
        <f t="shared" si="1044"/>
        <v>Bajo</v>
      </c>
      <c r="AU1989">
        <v>402</v>
      </c>
      <c r="AV1989" t="str">
        <f t="shared" si="1045"/>
        <v>Alto</v>
      </c>
      <c r="AW1989">
        <v>126</v>
      </c>
      <c r="AX1989" t="str">
        <f t="shared" si="1046"/>
        <v>Bajo</v>
      </c>
      <c r="AY1989">
        <v>5.0999999999999996</v>
      </c>
      <c r="AZ1989" t="str">
        <f t="shared" si="1047"/>
        <v>Alto</v>
      </c>
      <c r="BA1989">
        <v>9.8000000000000007</v>
      </c>
      <c r="BB1989" t="str">
        <f t="shared" si="1025"/>
        <v>Baja</v>
      </c>
      <c r="BC1989">
        <v>8.9</v>
      </c>
      <c r="BD1989" t="str">
        <f t="shared" si="1048"/>
        <v>Normal</v>
      </c>
      <c r="BE1989">
        <v>6.1</v>
      </c>
      <c r="BF1989" t="str">
        <f t="shared" si="1049"/>
        <v>Alto</v>
      </c>
      <c r="BG1989">
        <v>1</v>
      </c>
      <c r="BH1989" t="str">
        <f t="shared" si="1050"/>
        <v>Toma ECA</v>
      </c>
      <c r="BI1989">
        <v>1</v>
      </c>
      <c r="BJ1989" t="str">
        <f t="shared" si="1051"/>
        <v>Toma ARB</v>
      </c>
      <c r="BK1989">
        <v>1</v>
      </c>
      <c r="BL1989" t="str">
        <f t="shared" si="1052"/>
        <v>Toma diureticos</v>
      </c>
      <c r="BM1989">
        <v>0</v>
      </c>
      <c r="BN1989" t="str">
        <f t="shared" si="1053"/>
        <v>No toma estatinas</v>
      </c>
      <c r="BO1989">
        <v>1</v>
      </c>
      <c r="BP1989" t="str">
        <f t="shared" si="1054"/>
        <v>Enfermedad renal</v>
      </c>
      <c r="BQ1989">
        <v>0</v>
      </c>
      <c r="BR1989" t="str">
        <f t="shared" si="1055"/>
        <v>Sano</v>
      </c>
    </row>
    <row r="1990" spans="1:70" x14ac:dyDescent="0.25">
      <c r="A1990" t="s">
        <v>1990</v>
      </c>
      <c r="B1990">
        <v>45</v>
      </c>
      <c r="C1990" t="str">
        <f t="shared" si="1026"/>
        <v>Adulto</v>
      </c>
      <c r="D1990" t="s">
        <v>6</v>
      </c>
      <c r="E1990">
        <v>23.3</v>
      </c>
      <c r="F1990" t="str">
        <f t="shared" si="1027"/>
        <v>Peso Normal</v>
      </c>
      <c r="G1990">
        <v>1</v>
      </c>
      <c r="H1990" t="str">
        <f t="shared" si="1028"/>
        <v>Tiene herencia</v>
      </c>
      <c r="I1990">
        <v>134</v>
      </c>
      <c r="J1990">
        <v>70</v>
      </c>
      <c r="K1990">
        <v>62</v>
      </c>
      <c r="L1990" t="str">
        <f t="shared" si="1029"/>
        <v>Normal</v>
      </c>
      <c r="M1990">
        <v>68</v>
      </c>
      <c r="N1990" t="str">
        <f t="shared" si="1030"/>
        <v>Normal</v>
      </c>
      <c r="O1990">
        <v>1</v>
      </c>
      <c r="P1990" t="str">
        <f t="shared" si="1031"/>
        <v>Sin limitaciones</v>
      </c>
      <c r="Q1990">
        <v>0</v>
      </c>
      <c r="R1990" t="str">
        <f t="shared" si="1032"/>
        <v>No tiene cetoacidosis</v>
      </c>
      <c r="S1990">
        <v>0</v>
      </c>
      <c r="T1990" t="str">
        <f t="shared" si="1033"/>
        <v>No tiene Insuficiencia</v>
      </c>
      <c r="U1990">
        <v>1</v>
      </c>
      <c r="V1990" t="str">
        <f t="shared" si="1034"/>
        <v>Hipertenso</v>
      </c>
      <c r="W1990">
        <v>1</v>
      </c>
      <c r="X1990" t="str">
        <f t="shared" si="1023"/>
        <v>Normal</v>
      </c>
      <c r="Y1990">
        <v>33</v>
      </c>
      <c r="Z1990" t="str">
        <f t="shared" si="1024"/>
        <v>Normal</v>
      </c>
      <c r="AA1990">
        <v>119</v>
      </c>
      <c r="AB1990" t="str">
        <f t="shared" si="1035"/>
        <v>Normal</v>
      </c>
      <c r="AC1990">
        <v>19</v>
      </c>
      <c r="AD1990" t="str">
        <f t="shared" si="1036"/>
        <v>Normal</v>
      </c>
      <c r="AE1990">
        <v>15</v>
      </c>
      <c r="AF1990" t="str">
        <f t="shared" si="1037"/>
        <v>Normal</v>
      </c>
      <c r="AG1990">
        <v>1725</v>
      </c>
      <c r="AH1990" t="str">
        <f t="shared" si="1038"/>
        <v>Poliuria</v>
      </c>
      <c r="AI1990">
        <v>1</v>
      </c>
      <c r="AJ1990" t="str">
        <f t="shared" si="1039"/>
        <v>Diabetico</v>
      </c>
      <c r="AK1990">
        <v>83</v>
      </c>
      <c r="AL1990" t="str">
        <f t="shared" si="1040"/>
        <v>Normal</v>
      </c>
      <c r="AM1990">
        <v>6.1</v>
      </c>
      <c r="AN1990" t="str">
        <f t="shared" si="1041"/>
        <v>Prediabetes</v>
      </c>
      <c r="AO1990">
        <v>189</v>
      </c>
      <c r="AP1990" t="str">
        <f t="shared" si="1042"/>
        <v>Normal</v>
      </c>
      <c r="AQ1990">
        <v>106</v>
      </c>
      <c r="AR1990" t="str">
        <f t="shared" si="1043"/>
        <v>Casi normal</v>
      </c>
      <c r="AS1990">
        <v>54</v>
      </c>
      <c r="AT1990" t="str">
        <f t="shared" si="1044"/>
        <v>Bajo</v>
      </c>
      <c r="AU1990">
        <v>131</v>
      </c>
      <c r="AV1990" t="str">
        <f t="shared" si="1045"/>
        <v>Normal</v>
      </c>
      <c r="AW1990">
        <v>139</v>
      </c>
      <c r="AX1990" t="str">
        <f t="shared" si="1046"/>
        <v>Normal</v>
      </c>
      <c r="AY1990">
        <v>3.9</v>
      </c>
      <c r="AZ1990" t="str">
        <f t="shared" si="1047"/>
        <v>Normal</v>
      </c>
      <c r="BA1990">
        <v>13</v>
      </c>
      <c r="BB1990" t="str">
        <f t="shared" si="1025"/>
        <v>Normal</v>
      </c>
      <c r="BC1990">
        <v>8.6</v>
      </c>
      <c r="BD1990" t="str">
        <f t="shared" si="1048"/>
        <v>Normal</v>
      </c>
      <c r="BE1990">
        <v>3.4</v>
      </c>
      <c r="BF1990" t="str">
        <f t="shared" si="1049"/>
        <v>Normal</v>
      </c>
      <c r="BG1990">
        <v>0</v>
      </c>
      <c r="BH1990" t="str">
        <f t="shared" si="1050"/>
        <v>No Toma ECA</v>
      </c>
      <c r="BI1990">
        <v>0</v>
      </c>
      <c r="BJ1990" t="str">
        <f t="shared" si="1051"/>
        <v>No toma ARB</v>
      </c>
      <c r="BK1990">
        <v>0</v>
      </c>
      <c r="BL1990" t="str">
        <f t="shared" si="1052"/>
        <v>No toma diureticos</v>
      </c>
      <c r="BM1990">
        <v>1</v>
      </c>
      <c r="BN1990" t="str">
        <f t="shared" si="1053"/>
        <v>Toma estatinas</v>
      </c>
      <c r="BO1990">
        <v>0</v>
      </c>
      <c r="BP1990" t="str">
        <f t="shared" si="1054"/>
        <v>Sano</v>
      </c>
      <c r="BQ1990">
        <v>0</v>
      </c>
      <c r="BR1990" t="str">
        <f t="shared" si="1055"/>
        <v>Sano</v>
      </c>
    </row>
    <row r="1991" spans="1:70" x14ac:dyDescent="0.25">
      <c r="A1991" t="s">
        <v>1991</v>
      </c>
      <c r="B1991">
        <v>64</v>
      </c>
      <c r="C1991" t="str">
        <f t="shared" si="1026"/>
        <v>Adulto Mayor</v>
      </c>
      <c r="D1991" t="s">
        <v>1</v>
      </c>
      <c r="E1991">
        <v>27.2</v>
      </c>
      <c r="F1991" t="str">
        <f t="shared" si="1027"/>
        <v>Sobrepeso</v>
      </c>
      <c r="G1991">
        <v>0</v>
      </c>
      <c r="H1991" t="str">
        <f t="shared" si="1028"/>
        <v>No tiene herencia</v>
      </c>
      <c r="I1991">
        <v>188</v>
      </c>
      <c r="J1991">
        <v>92</v>
      </c>
      <c r="K1991">
        <v>100</v>
      </c>
      <c r="L1991" t="str">
        <f t="shared" si="1029"/>
        <v>Normal</v>
      </c>
      <c r="M1991">
        <v>35</v>
      </c>
      <c r="N1991" t="str">
        <f t="shared" si="1030"/>
        <v>Reducida</v>
      </c>
      <c r="O1991">
        <v>3</v>
      </c>
      <c r="P1991" t="str">
        <f t="shared" si="1031"/>
        <v>Limitacion marcada</v>
      </c>
      <c r="Q1991">
        <v>0</v>
      </c>
      <c r="R1991" t="str">
        <f t="shared" si="1032"/>
        <v>No tiene cetoacidosis</v>
      </c>
      <c r="S1991">
        <v>1</v>
      </c>
      <c r="T1991" t="str">
        <f t="shared" si="1033"/>
        <v>Tiene Insuficiencia</v>
      </c>
      <c r="U1991">
        <v>1</v>
      </c>
      <c r="V1991" t="str">
        <f t="shared" si="1034"/>
        <v>Hipertenso</v>
      </c>
      <c r="W1991">
        <v>3.6</v>
      </c>
      <c r="X1991" t="str">
        <f t="shared" si="1023"/>
        <v>Alto</v>
      </c>
      <c r="Y1991">
        <v>76</v>
      </c>
      <c r="Z1991" t="str">
        <f t="shared" si="1024"/>
        <v>Elevado</v>
      </c>
      <c r="AA1991">
        <v>20</v>
      </c>
      <c r="AB1991" t="str">
        <f t="shared" si="1035"/>
        <v>Dismucion grave</v>
      </c>
      <c r="AC1991">
        <v>2296</v>
      </c>
      <c r="AD1991" t="str">
        <f t="shared" si="1036"/>
        <v>Proteinuria</v>
      </c>
      <c r="AE1991">
        <v>2066</v>
      </c>
      <c r="AF1991" t="str">
        <f t="shared" si="1037"/>
        <v>Macroalbuminuria</v>
      </c>
      <c r="AG1991">
        <v>572</v>
      </c>
      <c r="AH1991" t="str">
        <f t="shared" si="1038"/>
        <v>Poliuria</v>
      </c>
      <c r="AI1991">
        <v>1</v>
      </c>
      <c r="AJ1991" t="str">
        <f t="shared" si="1039"/>
        <v>Diabetico</v>
      </c>
      <c r="AK1991">
        <v>219</v>
      </c>
      <c r="AL1991" t="str">
        <f t="shared" si="1040"/>
        <v>Diabetes</v>
      </c>
      <c r="AM1991">
        <v>8</v>
      </c>
      <c r="AN1991" t="str">
        <f t="shared" si="1041"/>
        <v>Diabetes</v>
      </c>
      <c r="AO1991">
        <v>277</v>
      </c>
      <c r="AP1991" t="str">
        <f t="shared" si="1042"/>
        <v>Riesgo</v>
      </c>
      <c r="AQ1991">
        <v>157</v>
      </c>
      <c r="AR1991" t="str">
        <f t="shared" si="1043"/>
        <v>Limite alto</v>
      </c>
      <c r="AS1991">
        <v>31</v>
      </c>
      <c r="AT1991" t="str">
        <f t="shared" si="1044"/>
        <v>Bajo</v>
      </c>
      <c r="AU1991">
        <v>323</v>
      </c>
      <c r="AV1991" t="str">
        <f t="shared" si="1045"/>
        <v>Alto</v>
      </c>
      <c r="AW1991">
        <v>138</v>
      </c>
      <c r="AX1991" t="str">
        <f t="shared" si="1046"/>
        <v>Normal</v>
      </c>
      <c r="AY1991">
        <v>6.5</v>
      </c>
      <c r="AZ1991" t="str">
        <f t="shared" si="1047"/>
        <v>Alto</v>
      </c>
      <c r="BA1991">
        <v>8.9</v>
      </c>
      <c r="BB1991" t="str">
        <f t="shared" si="1025"/>
        <v>Baja</v>
      </c>
      <c r="BC1991">
        <v>7.7</v>
      </c>
      <c r="BD1991" t="str">
        <f t="shared" si="1048"/>
        <v>Bajo</v>
      </c>
      <c r="BE1991">
        <v>4.5999999999999996</v>
      </c>
      <c r="BF1991" t="str">
        <f t="shared" si="1049"/>
        <v>Alto</v>
      </c>
      <c r="BG1991">
        <v>0</v>
      </c>
      <c r="BH1991" t="str">
        <f t="shared" si="1050"/>
        <v>No Toma ECA</v>
      </c>
      <c r="BI1991">
        <v>0</v>
      </c>
      <c r="BJ1991" t="str">
        <f t="shared" si="1051"/>
        <v>No toma ARB</v>
      </c>
      <c r="BK1991">
        <v>1</v>
      </c>
      <c r="BL1991" t="str">
        <f t="shared" si="1052"/>
        <v>Toma diureticos</v>
      </c>
      <c r="BM1991">
        <v>1</v>
      </c>
      <c r="BN1991" t="str">
        <f t="shared" si="1053"/>
        <v>Toma estatinas</v>
      </c>
      <c r="BO1991">
        <v>1</v>
      </c>
      <c r="BP1991" t="str">
        <f t="shared" si="1054"/>
        <v>Enfermedad renal</v>
      </c>
      <c r="BQ1991">
        <v>1</v>
      </c>
      <c r="BR1991" t="str">
        <f t="shared" si="1055"/>
        <v>Enfermedad cardiovascular</v>
      </c>
    </row>
    <row r="1992" spans="1:70" x14ac:dyDescent="0.25">
      <c r="A1992" t="s">
        <v>1992</v>
      </c>
      <c r="B1992">
        <v>33</v>
      </c>
      <c r="C1992" t="str">
        <f t="shared" si="1026"/>
        <v>Adulto</v>
      </c>
      <c r="D1992" t="s">
        <v>6</v>
      </c>
      <c r="E1992">
        <v>27.7</v>
      </c>
      <c r="F1992" t="str">
        <f t="shared" si="1027"/>
        <v>Sobrepeso</v>
      </c>
      <c r="G1992">
        <v>0</v>
      </c>
      <c r="H1992" t="str">
        <f t="shared" si="1028"/>
        <v>No tiene herencia</v>
      </c>
      <c r="I1992">
        <v>102</v>
      </c>
      <c r="J1992">
        <v>85</v>
      </c>
      <c r="K1992">
        <v>88</v>
      </c>
      <c r="L1992" t="str">
        <f t="shared" si="1029"/>
        <v>Normal</v>
      </c>
      <c r="M1992">
        <v>52</v>
      </c>
      <c r="N1992" t="str">
        <f t="shared" si="1030"/>
        <v>Normal</v>
      </c>
      <c r="O1992">
        <v>1</v>
      </c>
      <c r="P1992" t="str">
        <f t="shared" si="1031"/>
        <v>Sin limitaciones</v>
      </c>
      <c r="Q1992">
        <v>0</v>
      </c>
      <c r="R1992" t="str">
        <f t="shared" si="1032"/>
        <v>No tiene cetoacidosis</v>
      </c>
      <c r="S1992">
        <v>0</v>
      </c>
      <c r="T1992" t="str">
        <f t="shared" si="1033"/>
        <v>No tiene Insuficiencia</v>
      </c>
      <c r="U1992">
        <v>0</v>
      </c>
      <c r="V1992" t="str">
        <f t="shared" si="1034"/>
        <v>Normotenso</v>
      </c>
      <c r="W1992">
        <v>0.6</v>
      </c>
      <c r="X1992" t="str">
        <f t="shared" si="1023"/>
        <v>Normal</v>
      </c>
      <c r="Y1992">
        <v>24</v>
      </c>
      <c r="Z1992" t="str">
        <f t="shared" si="1024"/>
        <v>Normal</v>
      </c>
      <c r="AA1992">
        <v>79</v>
      </c>
      <c r="AB1992" t="str">
        <f t="shared" si="1035"/>
        <v>Funcion disminuida</v>
      </c>
      <c r="AC1992">
        <v>22</v>
      </c>
      <c r="AD1992" t="str">
        <f t="shared" si="1036"/>
        <v>Normal</v>
      </c>
      <c r="AE1992">
        <v>15</v>
      </c>
      <c r="AF1992" t="str">
        <f t="shared" si="1037"/>
        <v>Normal</v>
      </c>
      <c r="AG1992">
        <v>1875</v>
      </c>
      <c r="AH1992" t="str">
        <f t="shared" si="1038"/>
        <v>Poliuria</v>
      </c>
      <c r="AI1992">
        <v>1</v>
      </c>
      <c r="AJ1992" t="str">
        <f t="shared" si="1039"/>
        <v>Diabetico</v>
      </c>
      <c r="AK1992">
        <v>98</v>
      </c>
      <c r="AL1992" t="str">
        <f t="shared" si="1040"/>
        <v>Normal</v>
      </c>
      <c r="AM1992">
        <v>5.6</v>
      </c>
      <c r="AN1992" t="str">
        <f t="shared" si="1041"/>
        <v>Normal</v>
      </c>
      <c r="AO1992">
        <v>160</v>
      </c>
      <c r="AP1992" t="str">
        <f t="shared" si="1042"/>
        <v>Normal</v>
      </c>
      <c r="AQ1992">
        <v>84</v>
      </c>
      <c r="AR1992" t="str">
        <f t="shared" si="1043"/>
        <v>Normal</v>
      </c>
      <c r="AS1992">
        <v>44</v>
      </c>
      <c r="AT1992" t="str">
        <f t="shared" si="1044"/>
        <v>Bajo</v>
      </c>
      <c r="AU1992">
        <v>124</v>
      </c>
      <c r="AV1992" t="str">
        <f t="shared" si="1045"/>
        <v>Normal</v>
      </c>
      <c r="AW1992">
        <v>138</v>
      </c>
      <c r="AX1992" t="str">
        <f t="shared" si="1046"/>
        <v>Normal</v>
      </c>
      <c r="AY1992">
        <v>3.6</v>
      </c>
      <c r="AZ1992" t="str">
        <f t="shared" si="1047"/>
        <v>Normal</v>
      </c>
      <c r="BA1992">
        <v>13.6</v>
      </c>
      <c r="BB1992" t="str">
        <f t="shared" si="1025"/>
        <v>Normal</v>
      </c>
      <c r="BC1992">
        <v>9.9</v>
      </c>
      <c r="BD1992" t="str">
        <f t="shared" si="1048"/>
        <v>Normal</v>
      </c>
      <c r="BE1992">
        <v>4.3</v>
      </c>
      <c r="BF1992" t="str">
        <f t="shared" si="1049"/>
        <v>Normal</v>
      </c>
      <c r="BG1992">
        <v>0</v>
      </c>
      <c r="BH1992" t="str">
        <f t="shared" si="1050"/>
        <v>No Toma ECA</v>
      </c>
      <c r="BI1992">
        <v>1</v>
      </c>
      <c r="BJ1992" t="str">
        <f t="shared" si="1051"/>
        <v>Toma ARB</v>
      </c>
      <c r="BK1992">
        <v>0</v>
      </c>
      <c r="BL1992" t="str">
        <f t="shared" si="1052"/>
        <v>No toma diureticos</v>
      </c>
      <c r="BM1992">
        <v>0</v>
      </c>
      <c r="BN1992" t="str">
        <f t="shared" si="1053"/>
        <v>No toma estatinas</v>
      </c>
      <c r="BO1992">
        <v>0</v>
      </c>
      <c r="BP1992" t="str">
        <f t="shared" si="1054"/>
        <v>Sano</v>
      </c>
      <c r="BQ1992">
        <v>1</v>
      </c>
      <c r="BR1992" t="str">
        <f t="shared" si="1055"/>
        <v>Enfermedad cardiovascular</v>
      </c>
    </row>
    <row r="1993" spans="1:70" x14ac:dyDescent="0.25">
      <c r="A1993" t="s">
        <v>1993</v>
      </c>
      <c r="B1993">
        <v>68</v>
      </c>
      <c r="C1993" t="str">
        <f t="shared" si="1026"/>
        <v>Adulto Mayor</v>
      </c>
      <c r="D1993" t="s">
        <v>1</v>
      </c>
      <c r="E1993">
        <v>26.9</v>
      </c>
      <c r="F1993" t="str">
        <f t="shared" si="1027"/>
        <v>Sobrepeso</v>
      </c>
      <c r="G1993">
        <v>1</v>
      </c>
      <c r="H1993" t="str">
        <f t="shared" si="1028"/>
        <v>Tiene herencia</v>
      </c>
      <c r="I1993">
        <v>141</v>
      </c>
      <c r="J1993">
        <v>108</v>
      </c>
      <c r="K1993">
        <v>93</v>
      </c>
      <c r="L1993" t="str">
        <f t="shared" si="1029"/>
        <v>Normal</v>
      </c>
      <c r="M1993">
        <v>37</v>
      </c>
      <c r="N1993" t="str">
        <f t="shared" si="1030"/>
        <v>Reducida</v>
      </c>
      <c r="O1993">
        <v>2</v>
      </c>
      <c r="P1993" t="str">
        <f t="shared" si="1031"/>
        <v>Ligera limitaciones</v>
      </c>
      <c r="Q1993">
        <v>0</v>
      </c>
      <c r="R1993" t="str">
        <f t="shared" si="1032"/>
        <v>No tiene cetoacidosis</v>
      </c>
      <c r="S1993">
        <v>1</v>
      </c>
      <c r="T1993" t="str">
        <f t="shared" si="1033"/>
        <v>Tiene Insuficiencia</v>
      </c>
      <c r="U1993">
        <v>1</v>
      </c>
      <c r="V1993" t="str">
        <f t="shared" si="1034"/>
        <v>Hipertenso</v>
      </c>
      <c r="W1993">
        <v>2.1</v>
      </c>
      <c r="X1993" t="str">
        <f t="shared" si="1023"/>
        <v>Alto</v>
      </c>
      <c r="Y1993">
        <v>116</v>
      </c>
      <c r="Z1993" t="str">
        <f t="shared" si="1024"/>
        <v>Riesgo</v>
      </c>
      <c r="AA1993">
        <v>18</v>
      </c>
      <c r="AB1993" t="str">
        <f t="shared" si="1035"/>
        <v>Dismucion grave</v>
      </c>
      <c r="AC1993">
        <v>1723</v>
      </c>
      <c r="AD1993" t="str">
        <f t="shared" si="1036"/>
        <v>Proteinuria</v>
      </c>
      <c r="AE1993">
        <v>1378</v>
      </c>
      <c r="AF1993" t="str">
        <f t="shared" si="1037"/>
        <v>Macroalbuminuria</v>
      </c>
      <c r="AG1993">
        <v>699</v>
      </c>
      <c r="AH1993" t="str">
        <f t="shared" si="1038"/>
        <v>Poliuria</v>
      </c>
      <c r="AI1993">
        <v>1</v>
      </c>
      <c r="AJ1993" t="str">
        <f t="shared" si="1039"/>
        <v>Diabetico</v>
      </c>
      <c r="AK1993">
        <v>130</v>
      </c>
      <c r="AL1993" t="str">
        <f t="shared" si="1040"/>
        <v>Diabetes</v>
      </c>
      <c r="AM1993">
        <v>7.6</v>
      </c>
      <c r="AN1993" t="str">
        <f t="shared" si="1041"/>
        <v>Diabetes</v>
      </c>
      <c r="AO1993">
        <v>234</v>
      </c>
      <c r="AP1993" t="str">
        <f t="shared" si="1042"/>
        <v>Alto</v>
      </c>
      <c r="AQ1993">
        <v>211</v>
      </c>
      <c r="AR1993" t="str">
        <f t="shared" si="1043"/>
        <v>Muy alto</v>
      </c>
      <c r="AS1993">
        <v>35</v>
      </c>
      <c r="AT1993" t="str">
        <f t="shared" si="1044"/>
        <v>Bajo</v>
      </c>
      <c r="AU1993">
        <v>350</v>
      </c>
      <c r="AV1993" t="str">
        <f t="shared" si="1045"/>
        <v>Alto</v>
      </c>
      <c r="AW1993">
        <v>129</v>
      </c>
      <c r="AX1993" t="str">
        <f t="shared" si="1046"/>
        <v>Bajo</v>
      </c>
      <c r="AY1993">
        <v>6.5</v>
      </c>
      <c r="AZ1993" t="str">
        <f t="shared" si="1047"/>
        <v>Alto</v>
      </c>
      <c r="BA1993">
        <v>7.9</v>
      </c>
      <c r="BB1993" t="str">
        <f t="shared" si="1025"/>
        <v>Baja</v>
      </c>
      <c r="BC1993">
        <v>8.8000000000000007</v>
      </c>
      <c r="BD1993" t="str">
        <f t="shared" si="1048"/>
        <v>Normal</v>
      </c>
      <c r="BE1993">
        <v>5</v>
      </c>
      <c r="BF1993" t="str">
        <f t="shared" si="1049"/>
        <v>Alto</v>
      </c>
      <c r="BG1993">
        <v>0</v>
      </c>
      <c r="BH1993" t="str">
        <f t="shared" si="1050"/>
        <v>No Toma ECA</v>
      </c>
      <c r="BI1993">
        <v>0</v>
      </c>
      <c r="BJ1993" t="str">
        <f t="shared" si="1051"/>
        <v>No toma ARB</v>
      </c>
      <c r="BK1993">
        <v>1</v>
      </c>
      <c r="BL1993" t="str">
        <f t="shared" si="1052"/>
        <v>Toma diureticos</v>
      </c>
      <c r="BM1993">
        <v>1</v>
      </c>
      <c r="BN1993" t="str">
        <f t="shared" si="1053"/>
        <v>Toma estatinas</v>
      </c>
      <c r="BO1993">
        <v>1</v>
      </c>
      <c r="BP1993" t="str">
        <f t="shared" si="1054"/>
        <v>Enfermedad renal</v>
      </c>
      <c r="BQ1993">
        <v>1</v>
      </c>
      <c r="BR1993" t="str">
        <f t="shared" si="1055"/>
        <v>Enfermedad cardiovascular</v>
      </c>
    </row>
    <row r="1994" spans="1:70" x14ac:dyDescent="0.25">
      <c r="A1994" t="s">
        <v>1994</v>
      </c>
      <c r="B1994">
        <v>79</v>
      </c>
      <c r="C1994" t="str">
        <f t="shared" si="1026"/>
        <v>Adulto Mayor</v>
      </c>
      <c r="D1994" t="s">
        <v>6</v>
      </c>
      <c r="E1994">
        <v>36.5</v>
      </c>
      <c r="F1994" t="str">
        <f t="shared" si="1027"/>
        <v>Obesidad II</v>
      </c>
      <c r="G1994">
        <v>1</v>
      </c>
      <c r="H1994" t="str">
        <f t="shared" si="1028"/>
        <v>Tiene herencia</v>
      </c>
      <c r="I1994">
        <v>157</v>
      </c>
      <c r="J1994">
        <v>101</v>
      </c>
      <c r="K1994">
        <v>91</v>
      </c>
      <c r="L1994" t="str">
        <f t="shared" si="1029"/>
        <v>Normal</v>
      </c>
      <c r="M1994">
        <v>49</v>
      </c>
      <c r="N1994" t="str">
        <f t="shared" si="1030"/>
        <v>Intermedia</v>
      </c>
      <c r="O1994">
        <v>3</v>
      </c>
      <c r="P1994" t="str">
        <f t="shared" si="1031"/>
        <v>Limitacion marcada</v>
      </c>
      <c r="Q1994">
        <v>0</v>
      </c>
      <c r="R1994" t="str">
        <f t="shared" si="1032"/>
        <v>No tiene cetoacidosis</v>
      </c>
      <c r="S1994">
        <v>0</v>
      </c>
      <c r="T1994" t="str">
        <f t="shared" si="1033"/>
        <v>No tiene Insuficiencia</v>
      </c>
      <c r="U1994">
        <v>1</v>
      </c>
      <c r="V1994" t="str">
        <f t="shared" si="1034"/>
        <v>Hipertenso</v>
      </c>
      <c r="W1994">
        <v>5</v>
      </c>
      <c r="X1994" t="str">
        <f t="shared" si="1023"/>
        <v>Alto</v>
      </c>
      <c r="Y1994">
        <v>83</v>
      </c>
      <c r="Z1994" t="str">
        <f t="shared" si="1024"/>
        <v>Elevado</v>
      </c>
      <c r="AA1994">
        <v>59</v>
      </c>
      <c r="AB1994" t="str">
        <f t="shared" si="1035"/>
        <v>Funcion disminuida moderada</v>
      </c>
      <c r="AC1994">
        <v>767</v>
      </c>
      <c r="AD1994" t="str">
        <f t="shared" si="1036"/>
        <v>Proteinuria</v>
      </c>
      <c r="AE1994">
        <v>690</v>
      </c>
      <c r="AF1994" t="str">
        <f t="shared" si="1037"/>
        <v>Macroalbuminuria</v>
      </c>
      <c r="AG1994">
        <v>526</v>
      </c>
      <c r="AH1994" t="str">
        <f t="shared" si="1038"/>
        <v>Poliuria</v>
      </c>
      <c r="AI1994">
        <v>1</v>
      </c>
      <c r="AJ1994" t="str">
        <f t="shared" si="1039"/>
        <v>Diabetico</v>
      </c>
      <c r="AK1994">
        <v>121</v>
      </c>
      <c r="AL1994" t="str">
        <f t="shared" si="1040"/>
        <v>Prediabetes</v>
      </c>
      <c r="AM1994">
        <v>7.7</v>
      </c>
      <c r="AN1994" t="str">
        <f t="shared" si="1041"/>
        <v>Diabetes</v>
      </c>
      <c r="AO1994">
        <v>236</v>
      </c>
      <c r="AP1994" t="str">
        <f t="shared" si="1042"/>
        <v>Alto</v>
      </c>
      <c r="AQ1994">
        <v>131</v>
      </c>
      <c r="AR1994" t="str">
        <f t="shared" si="1043"/>
        <v>Limite alto</v>
      </c>
      <c r="AS1994">
        <v>40</v>
      </c>
      <c r="AT1994" t="str">
        <f t="shared" si="1044"/>
        <v>Bajo</v>
      </c>
      <c r="AU1994">
        <v>270</v>
      </c>
      <c r="AV1994" t="str">
        <f t="shared" si="1045"/>
        <v>Alto</v>
      </c>
      <c r="AW1994">
        <v>140</v>
      </c>
      <c r="AX1994" t="str">
        <f t="shared" si="1046"/>
        <v>Normal</v>
      </c>
      <c r="AY1994">
        <v>5.2</v>
      </c>
      <c r="AZ1994" t="str">
        <f t="shared" si="1047"/>
        <v>Alto</v>
      </c>
      <c r="BA1994">
        <v>9.8000000000000007</v>
      </c>
      <c r="BB1994" t="str">
        <f t="shared" si="1025"/>
        <v>Baja</v>
      </c>
      <c r="BC1994">
        <v>8.1999999999999993</v>
      </c>
      <c r="BD1994" t="str">
        <f t="shared" si="1048"/>
        <v>Bajo</v>
      </c>
      <c r="BE1994">
        <v>6.6</v>
      </c>
      <c r="BF1994" t="str">
        <f t="shared" si="1049"/>
        <v>Alto</v>
      </c>
      <c r="BG1994">
        <v>1</v>
      </c>
      <c r="BH1994" t="str">
        <f t="shared" si="1050"/>
        <v>Toma ECA</v>
      </c>
      <c r="BI1994">
        <v>1</v>
      </c>
      <c r="BJ1994" t="str">
        <f t="shared" si="1051"/>
        <v>Toma ARB</v>
      </c>
      <c r="BK1994">
        <v>1</v>
      </c>
      <c r="BL1994" t="str">
        <f t="shared" si="1052"/>
        <v>Toma diureticos</v>
      </c>
      <c r="BM1994">
        <v>0</v>
      </c>
      <c r="BN1994" t="str">
        <f t="shared" si="1053"/>
        <v>No toma estatinas</v>
      </c>
      <c r="BO1994">
        <v>1</v>
      </c>
      <c r="BP1994" t="str">
        <f t="shared" si="1054"/>
        <v>Enfermedad renal</v>
      </c>
      <c r="BQ1994">
        <v>0</v>
      </c>
      <c r="BR1994" t="str">
        <f t="shared" si="1055"/>
        <v>Sano</v>
      </c>
    </row>
    <row r="1995" spans="1:70" x14ac:dyDescent="0.25">
      <c r="A1995" t="s">
        <v>1995</v>
      </c>
      <c r="B1995">
        <v>84</v>
      </c>
      <c r="C1995" t="str">
        <f t="shared" si="1026"/>
        <v>Adulto Mayor</v>
      </c>
      <c r="D1995" t="s">
        <v>1</v>
      </c>
      <c r="E1995">
        <v>33.5</v>
      </c>
      <c r="F1995" t="str">
        <f t="shared" si="1027"/>
        <v>Obesidad I</v>
      </c>
      <c r="G1995">
        <v>1</v>
      </c>
      <c r="H1995" t="str">
        <f t="shared" si="1028"/>
        <v>Tiene herencia</v>
      </c>
      <c r="I1995">
        <v>162</v>
      </c>
      <c r="J1995">
        <v>90</v>
      </c>
      <c r="K1995">
        <v>88</v>
      </c>
      <c r="L1995" t="str">
        <f t="shared" si="1029"/>
        <v>Normal</v>
      </c>
      <c r="M1995">
        <v>36</v>
      </c>
      <c r="N1995" t="str">
        <f t="shared" si="1030"/>
        <v>Reducida</v>
      </c>
      <c r="O1995">
        <v>2</v>
      </c>
      <c r="P1995" t="str">
        <f t="shared" si="1031"/>
        <v>Ligera limitaciones</v>
      </c>
      <c r="Q1995">
        <v>0</v>
      </c>
      <c r="R1995" t="str">
        <f t="shared" si="1032"/>
        <v>No tiene cetoacidosis</v>
      </c>
      <c r="S1995">
        <v>1</v>
      </c>
      <c r="T1995" t="str">
        <f t="shared" si="1033"/>
        <v>Tiene Insuficiencia</v>
      </c>
      <c r="U1995">
        <v>1</v>
      </c>
      <c r="V1995" t="str">
        <f t="shared" si="1034"/>
        <v>Hipertenso</v>
      </c>
      <c r="W1995">
        <v>2.8</v>
      </c>
      <c r="X1995" t="str">
        <f t="shared" si="1023"/>
        <v>Alto</v>
      </c>
      <c r="Y1995">
        <v>57</v>
      </c>
      <c r="Z1995" t="str">
        <f t="shared" si="1024"/>
        <v>Elevado</v>
      </c>
      <c r="AA1995">
        <v>36</v>
      </c>
      <c r="AB1995" t="str">
        <f t="shared" si="1035"/>
        <v>Funcion disminuida moderada</v>
      </c>
      <c r="AC1995">
        <v>1599</v>
      </c>
      <c r="AD1995" t="str">
        <f t="shared" si="1036"/>
        <v>Proteinuria</v>
      </c>
      <c r="AE1995">
        <v>1279</v>
      </c>
      <c r="AF1995" t="str">
        <f t="shared" si="1037"/>
        <v>Macroalbuminuria</v>
      </c>
      <c r="AG1995">
        <v>666</v>
      </c>
      <c r="AH1995" t="str">
        <f t="shared" si="1038"/>
        <v>Poliuria</v>
      </c>
      <c r="AI1995">
        <v>1</v>
      </c>
      <c r="AJ1995" t="str">
        <f t="shared" si="1039"/>
        <v>Diabetico</v>
      </c>
      <c r="AK1995">
        <v>217</v>
      </c>
      <c r="AL1995" t="str">
        <f t="shared" si="1040"/>
        <v>Diabetes</v>
      </c>
      <c r="AM1995">
        <v>8.6999999999999993</v>
      </c>
      <c r="AN1995" t="str">
        <f t="shared" si="1041"/>
        <v>Diabetes</v>
      </c>
      <c r="AO1995">
        <v>220</v>
      </c>
      <c r="AP1995" t="str">
        <f t="shared" si="1042"/>
        <v>Alto</v>
      </c>
      <c r="AQ1995">
        <v>150</v>
      </c>
      <c r="AR1995" t="str">
        <f t="shared" si="1043"/>
        <v>Limite alto</v>
      </c>
      <c r="AS1995">
        <v>37</v>
      </c>
      <c r="AT1995" t="str">
        <f t="shared" si="1044"/>
        <v>Bajo</v>
      </c>
      <c r="AU1995">
        <v>249</v>
      </c>
      <c r="AV1995" t="str">
        <f t="shared" si="1045"/>
        <v>Alto</v>
      </c>
      <c r="AW1995">
        <v>133</v>
      </c>
      <c r="AX1995" t="str">
        <f t="shared" si="1046"/>
        <v>Bajo</v>
      </c>
      <c r="AY1995">
        <v>6.2</v>
      </c>
      <c r="AZ1995" t="str">
        <f t="shared" si="1047"/>
        <v>Alto</v>
      </c>
      <c r="BA1995">
        <v>10.1</v>
      </c>
      <c r="BB1995" t="str">
        <f t="shared" si="1025"/>
        <v>Baja</v>
      </c>
      <c r="BC1995">
        <v>8.9</v>
      </c>
      <c r="BD1995" t="str">
        <f t="shared" si="1048"/>
        <v>Normal</v>
      </c>
      <c r="BE1995">
        <v>4.5</v>
      </c>
      <c r="BF1995" t="str">
        <f t="shared" si="1049"/>
        <v>Normal</v>
      </c>
      <c r="BG1995">
        <v>0</v>
      </c>
      <c r="BH1995" t="str">
        <f t="shared" si="1050"/>
        <v>No Toma ECA</v>
      </c>
      <c r="BI1995">
        <v>1</v>
      </c>
      <c r="BJ1995" t="str">
        <f t="shared" si="1051"/>
        <v>Toma ARB</v>
      </c>
      <c r="BK1995">
        <v>0</v>
      </c>
      <c r="BL1995" t="str">
        <f t="shared" si="1052"/>
        <v>No toma diureticos</v>
      </c>
      <c r="BM1995">
        <v>1</v>
      </c>
      <c r="BN1995" t="str">
        <f t="shared" si="1053"/>
        <v>Toma estatinas</v>
      </c>
      <c r="BO1995">
        <v>1</v>
      </c>
      <c r="BP1995" t="str">
        <f t="shared" si="1054"/>
        <v>Enfermedad renal</v>
      </c>
      <c r="BQ1995">
        <v>1</v>
      </c>
      <c r="BR1995" t="str">
        <f t="shared" si="1055"/>
        <v>Enfermedad cardiovascular</v>
      </c>
    </row>
    <row r="1996" spans="1:70" x14ac:dyDescent="0.25">
      <c r="A1996" t="s">
        <v>1996</v>
      </c>
      <c r="B1996">
        <v>69</v>
      </c>
      <c r="C1996" t="str">
        <f t="shared" si="1026"/>
        <v>Adulto Mayor</v>
      </c>
      <c r="D1996" t="s">
        <v>1</v>
      </c>
      <c r="E1996">
        <v>28.7</v>
      </c>
      <c r="F1996" t="str">
        <f t="shared" si="1027"/>
        <v>Sobrepeso</v>
      </c>
      <c r="G1996">
        <v>1</v>
      </c>
      <c r="H1996" t="str">
        <f t="shared" si="1028"/>
        <v>Tiene herencia</v>
      </c>
      <c r="I1996">
        <v>102</v>
      </c>
      <c r="J1996">
        <v>69</v>
      </c>
      <c r="K1996">
        <v>88</v>
      </c>
      <c r="L1996" t="str">
        <f t="shared" si="1029"/>
        <v>Normal</v>
      </c>
      <c r="M1996">
        <v>57</v>
      </c>
      <c r="N1996" t="str">
        <f t="shared" si="1030"/>
        <v>Normal</v>
      </c>
      <c r="O1996">
        <v>1</v>
      </c>
      <c r="P1996" t="str">
        <f t="shared" si="1031"/>
        <v>Sin limitaciones</v>
      </c>
      <c r="Q1996">
        <v>0</v>
      </c>
      <c r="R1996" t="str">
        <f t="shared" si="1032"/>
        <v>No tiene cetoacidosis</v>
      </c>
      <c r="S1996">
        <v>0</v>
      </c>
      <c r="T1996" t="str">
        <f t="shared" si="1033"/>
        <v>No tiene Insuficiencia</v>
      </c>
      <c r="U1996">
        <v>0</v>
      </c>
      <c r="V1996" t="str">
        <f t="shared" si="1034"/>
        <v>Normotenso</v>
      </c>
      <c r="W1996">
        <v>0.7</v>
      </c>
      <c r="X1996" t="str">
        <f t="shared" si="1023"/>
        <v>Normal</v>
      </c>
      <c r="Y1996">
        <v>34</v>
      </c>
      <c r="Z1996" t="str">
        <f t="shared" si="1024"/>
        <v>Normal</v>
      </c>
      <c r="AA1996">
        <v>66</v>
      </c>
      <c r="AB1996" t="str">
        <f t="shared" si="1035"/>
        <v>Funcion disminuida</v>
      </c>
      <c r="AC1996">
        <v>18</v>
      </c>
      <c r="AD1996" t="str">
        <f t="shared" si="1036"/>
        <v>Normal</v>
      </c>
      <c r="AE1996">
        <v>16</v>
      </c>
      <c r="AF1996" t="str">
        <f t="shared" si="1037"/>
        <v>Normal</v>
      </c>
      <c r="AG1996">
        <v>1737</v>
      </c>
      <c r="AH1996" t="str">
        <f t="shared" si="1038"/>
        <v>Poliuria</v>
      </c>
      <c r="AI1996">
        <v>0</v>
      </c>
      <c r="AJ1996" t="str">
        <f t="shared" si="1039"/>
        <v>No Diabetico</v>
      </c>
      <c r="AK1996">
        <v>123</v>
      </c>
      <c r="AL1996" t="str">
        <f t="shared" si="1040"/>
        <v>Prediabetes</v>
      </c>
      <c r="AM1996">
        <v>4.9000000000000004</v>
      </c>
      <c r="AN1996" t="str">
        <f t="shared" si="1041"/>
        <v>Normal</v>
      </c>
      <c r="AO1996">
        <v>219</v>
      </c>
      <c r="AP1996" t="str">
        <f t="shared" si="1042"/>
        <v>Alto</v>
      </c>
      <c r="AQ1996">
        <v>85</v>
      </c>
      <c r="AR1996" t="str">
        <f t="shared" si="1043"/>
        <v>Normal</v>
      </c>
      <c r="AS1996">
        <v>66</v>
      </c>
      <c r="AT1996" t="str">
        <f t="shared" si="1044"/>
        <v>Normal</v>
      </c>
      <c r="AU1996">
        <v>162</v>
      </c>
      <c r="AV1996" t="str">
        <f t="shared" si="1045"/>
        <v>Alto</v>
      </c>
      <c r="AW1996">
        <v>138</v>
      </c>
      <c r="AX1996" t="str">
        <f t="shared" si="1046"/>
        <v>Normal</v>
      </c>
      <c r="AY1996">
        <v>3.5</v>
      </c>
      <c r="AZ1996" t="str">
        <f t="shared" si="1047"/>
        <v>Normal</v>
      </c>
      <c r="BA1996">
        <v>14.3</v>
      </c>
      <c r="BB1996" t="str">
        <f t="shared" si="1025"/>
        <v>Normal</v>
      </c>
      <c r="BC1996">
        <v>9.3000000000000007</v>
      </c>
      <c r="BD1996" t="str">
        <f t="shared" si="1048"/>
        <v>Normal</v>
      </c>
      <c r="BE1996">
        <v>3.5</v>
      </c>
      <c r="BF1996" t="str">
        <f t="shared" si="1049"/>
        <v>Normal</v>
      </c>
      <c r="BG1996">
        <v>1</v>
      </c>
      <c r="BH1996" t="str">
        <f t="shared" si="1050"/>
        <v>Toma ECA</v>
      </c>
      <c r="BI1996">
        <v>0</v>
      </c>
      <c r="BJ1996" t="str">
        <f t="shared" si="1051"/>
        <v>No toma ARB</v>
      </c>
      <c r="BK1996">
        <v>0</v>
      </c>
      <c r="BL1996" t="str">
        <f t="shared" si="1052"/>
        <v>No toma diureticos</v>
      </c>
      <c r="BM1996">
        <v>1</v>
      </c>
      <c r="BN1996" t="str">
        <f t="shared" si="1053"/>
        <v>Toma estatinas</v>
      </c>
      <c r="BO1996">
        <v>0</v>
      </c>
      <c r="BP1996" t="str">
        <f t="shared" si="1054"/>
        <v>Sano</v>
      </c>
      <c r="BQ1996">
        <v>1</v>
      </c>
      <c r="BR1996" t="str">
        <f t="shared" si="1055"/>
        <v>Enfermedad cardiovascular</v>
      </c>
    </row>
    <row r="1997" spans="1:70" x14ac:dyDescent="0.25">
      <c r="A1997" t="s">
        <v>1997</v>
      </c>
      <c r="B1997">
        <v>47</v>
      </c>
      <c r="C1997" t="str">
        <f t="shared" si="1026"/>
        <v>Adulto</v>
      </c>
      <c r="D1997" t="s">
        <v>6</v>
      </c>
      <c r="E1997">
        <v>21.4</v>
      </c>
      <c r="F1997" t="str">
        <f t="shared" si="1027"/>
        <v>Peso Normal</v>
      </c>
      <c r="G1997">
        <v>0</v>
      </c>
      <c r="H1997" t="str">
        <f t="shared" si="1028"/>
        <v>No tiene herencia</v>
      </c>
      <c r="I1997">
        <v>124</v>
      </c>
      <c r="J1997">
        <v>81</v>
      </c>
      <c r="K1997">
        <v>64</v>
      </c>
      <c r="L1997" t="str">
        <f t="shared" si="1029"/>
        <v>Normal</v>
      </c>
      <c r="M1997">
        <v>53</v>
      </c>
      <c r="N1997" t="str">
        <f t="shared" si="1030"/>
        <v>Normal</v>
      </c>
      <c r="O1997">
        <v>1</v>
      </c>
      <c r="P1997" t="str">
        <f t="shared" si="1031"/>
        <v>Sin limitaciones</v>
      </c>
      <c r="Q1997">
        <v>0</v>
      </c>
      <c r="R1997" t="str">
        <f t="shared" si="1032"/>
        <v>No tiene cetoacidosis</v>
      </c>
      <c r="S1997">
        <v>0</v>
      </c>
      <c r="T1997" t="str">
        <f t="shared" si="1033"/>
        <v>No tiene Insuficiencia</v>
      </c>
      <c r="U1997">
        <v>1</v>
      </c>
      <c r="V1997" t="str">
        <f t="shared" si="1034"/>
        <v>Hipertenso</v>
      </c>
      <c r="W1997">
        <v>1.2</v>
      </c>
      <c r="X1997" t="str">
        <f t="shared" si="1023"/>
        <v>Alto</v>
      </c>
      <c r="Y1997">
        <v>30</v>
      </c>
      <c r="Z1997" t="str">
        <f t="shared" si="1024"/>
        <v>Normal</v>
      </c>
      <c r="AA1997">
        <v>97</v>
      </c>
      <c r="AB1997" t="str">
        <f t="shared" si="1035"/>
        <v>Normal</v>
      </c>
      <c r="AC1997">
        <v>24</v>
      </c>
      <c r="AD1997" t="str">
        <f t="shared" si="1036"/>
        <v>Normal</v>
      </c>
      <c r="AE1997">
        <v>19</v>
      </c>
      <c r="AF1997" t="str">
        <f t="shared" si="1037"/>
        <v>Normal</v>
      </c>
      <c r="AG1997">
        <v>1713</v>
      </c>
      <c r="AH1997" t="str">
        <f t="shared" si="1038"/>
        <v>Poliuria</v>
      </c>
      <c r="AI1997">
        <v>1</v>
      </c>
      <c r="AJ1997" t="str">
        <f t="shared" si="1039"/>
        <v>Diabetico</v>
      </c>
      <c r="AK1997">
        <v>123</v>
      </c>
      <c r="AL1997" t="str">
        <f t="shared" si="1040"/>
        <v>Prediabetes</v>
      </c>
      <c r="AM1997">
        <v>5.0999999999999996</v>
      </c>
      <c r="AN1997" t="str">
        <f t="shared" si="1041"/>
        <v>Normal</v>
      </c>
      <c r="AO1997">
        <v>172</v>
      </c>
      <c r="AP1997" t="str">
        <f t="shared" si="1042"/>
        <v>Normal</v>
      </c>
      <c r="AQ1997">
        <v>129</v>
      </c>
      <c r="AR1997" t="str">
        <f t="shared" si="1043"/>
        <v>Casi normal</v>
      </c>
      <c r="AS1997">
        <v>46</v>
      </c>
      <c r="AT1997" t="str">
        <f t="shared" si="1044"/>
        <v>Bajo</v>
      </c>
      <c r="AU1997">
        <v>93</v>
      </c>
      <c r="AV1997" t="str">
        <f t="shared" si="1045"/>
        <v>Normal</v>
      </c>
      <c r="AW1997">
        <v>143</v>
      </c>
      <c r="AX1997" t="str">
        <f t="shared" si="1046"/>
        <v>Normal</v>
      </c>
      <c r="AY1997">
        <v>4.7</v>
      </c>
      <c r="AZ1997" t="str">
        <f t="shared" si="1047"/>
        <v>Normal</v>
      </c>
      <c r="BA1997">
        <v>14.8</v>
      </c>
      <c r="BB1997" t="str">
        <f t="shared" si="1025"/>
        <v>Normal</v>
      </c>
      <c r="BC1997">
        <v>9.1999999999999993</v>
      </c>
      <c r="BD1997" t="str">
        <f t="shared" si="1048"/>
        <v>Normal</v>
      </c>
      <c r="BE1997">
        <v>2.8</v>
      </c>
      <c r="BF1997" t="str">
        <f t="shared" si="1049"/>
        <v>Normal</v>
      </c>
      <c r="BG1997">
        <v>1</v>
      </c>
      <c r="BH1997" t="str">
        <f t="shared" si="1050"/>
        <v>Toma ECA</v>
      </c>
      <c r="BI1997">
        <v>1</v>
      </c>
      <c r="BJ1997" t="str">
        <f t="shared" si="1051"/>
        <v>Toma ARB</v>
      </c>
      <c r="BK1997">
        <v>0</v>
      </c>
      <c r="BL1997" t="str">
        <f t="shared" si="1052"/>
        <v>No toma diureticos</v>
      </c>
      <c r="BM1997">
        <v>1</v>
      </c>
      <c r="BN1997" t="str">
        <f t="shared" si="1053"/>
        <v>Toma estatinas</v>
      </c>
      <c r="BO1997">
        <v>0</v>
      </c>
      <c r="BP1997" t="str">
        <f t="shared" si="1054"/>
        <v>Sano</v>
      </c>
      <c r="BQ1997">
        <v>0</v>
      </c>
      <c r="BR1997" t="str">
        <f t="shared" si="1055"/>
        <v>Sano</v>
      </c>
    </row>
    <row r="1998" spans="1:70" x14ac:dyDescent="0.25">
      <c r="A1998" t="s">
        <v>1998</v>
      </c>
      <c r="B1998">
        <v>50</v>
      </c>
      <c r="C1998" t="str">
        <f t="shared" si="1026"/>
        <v>Adulto</v>
      </c>
      <c r="D1998" t="s">
        <v>6</v>
      </c>
      <c r="E1998">
        <v>29.1</v>
      </c>
      <c r="F1998" t="str">
        <f t="shared" si="1027"/>
        <v>Sobrepeso</v>
      </c>
      <c r="G1998">
        <v>0</v>
      </c>
      <c r="H1998" t="str">
        <f t="shared" si="1028"/>
        <v>No tiene herencia</v>
      </c>
      <c r="I1998">
        <v>101</v>
      </c>
      <c r="J1998">
        <v>78</v>
      </c>
      <c r="K1998">
        <v>80</v>
      </c>
      <c r="L1998" t="str">
        <f t="shared" si="1029"/>
        <v>Normal</v>
      </c>
      <c r="M1998">
        <v>60</v>
      </c>
      <c r="N1998" t="str">
        <f t="shared" si="1030"/>
        <v>Normal</v>
      </c>
      <c r="O1998">
        <v>1</v>
      </c>
      <c r="P1998" t="str">
        <f t="shared" si="1031"/>
        <v>Sin limitaciones</v>
      </c>
      <c r="Q1998">
        <v>0</v>
      </c>
      <c r="R1998" t="str">
        <f t="shared" si="1032"/>
        <v>No tiene cetoacidosis</v>
      </c>
      <c r="S1998">
        <v>0</v>
      </c>
      <c r="T1998" t="str">
        <f t="shared" si="1033"/>
        <v>No tiene Insuficiencia</v>
      </c>
      <c r="U1998">
        <v>1</v>
      </c>
      <c r="V1998" t="str">
        <f t="shared" si="1034"/>
        <v>Hipertenso</v>
      </c>
      <c r="W1998">
        <v>1.1000000000000001</v>
      </c>
      <c r="X1998" t="str">
        <f t="shared" si="1023"/>
        <v>Alto</v>
      </c>
      <c r="Y1998">
        <v>29</v>
      </c>
      <c r="Z1998" t="str">
        <f t="shared" si="1024"/>
        <v>Normal</v>
      </c>
      <c r="AA1998">
        <v>98</v>
      </c>
      <c r="AB1998" t="str">
        <f t="shared" si="1035"/>
        <v>Normal</v>
      </c>
      <c r="AC1998">
        <v>16</v>
      </c>
      <c r="AD1998" t="str">
        <f t="shared" si="1036"/>
        <v>Normal</v>
      </c>
      <c r="AE1998">
        <v>12</v>
      </c>
      <c r="AF1998" t="str">
        <f t="shared" si="1037"/>
        <v>Normal</v>
      </c>
      <c r="AG1998">
        <v>2146</v>
      </c>
      <c r="AH1998" t="str">
        <f t="shared" si="1038"/>
        <v>Poliuria</v>
      </c>
      <c r="AI1998">
        <v>1</v>
      </c>
      <c r="AJ1998" t="str">
        <f t="shared" si="1039"/>
        <v>Diabetico</v>
      </c>
      <c r="AK1998">
        <v>118</v>
      </c>
      <c r="AL1998" t="str">
        <f t="shared" si="1040"/>
        <v>Prediabetes</v>
      </c>
      <c r="AM1998">
        <v>5.5</v>
      </c>
      <c r="AN1998" t="str">
        <f t="shared" si="1041"/>
        <v>Normal</v>
      </c>
      <c r="AO1998">
        <v>177</v>
      </c>
      <c r="AP1998" t="str">
        <f t="shared" si="1042"/>
        <v>Normal</v>
      </c>
      <c r="AQ1998">
        <v>113</v>
      </c>
      <c r="AR1998" t="str">
        <f t="shared" si="1043"/>
        <v>Casi normal</v>
      </c>
      <c r="AS1998">
        <v>64</v>
      </c>
      <c r="AT1998" t="str">
        <f t="shared" si="1044"/>
        <v>Normal</v>
      </c>
      <c r="AU1998">
        <v>145</v>
      </c>
      <c r="AV1998" t="str">
        <f t="shared" si="1045"/>
        <v>Normal</v>
      </c>
      <c r="AW1998">
        <v>137</v>
      </c>
      <c r="AX1998" t="str">
        <f t="shared" si="1046"/>
        <v>Normal</v>
      </c>
      <c r="AY1998">
        <v>4.9000000000000004</v>
      </c>
      <c r="AZ1998" t="str">
        <f t="shared" si="1047"/>
        <v>Normal</v>
      </c>
      <c r="BA1998">
        <v>13.4</v>
      </c>
      <c r="BB1998" t="str">
        <f t="shared" si="1025"/>
        <v>Normal</v>
      </c>
      <c r="BC1998">
        <v>8.6999999999999993</v>
      </c>
      <c r="BD1998" t="str">
        <f t="shared" si="1048"/>
        <v>Normal</v>
      </c>
      <c r="BE1998">
        <v>4</v>
      </c>
      <c r="BF1998" t="str">
        <f t="shared" si="1049"/>
        <v>Normal</v>
      </c>
      <c r="BG1998">
        <v>1</v>
      </c>
      <c r="BH1998" t="str">
        <f t="shared" si="1050"/>
        <v>Toma ECA</v>
      </c>
      <c r="BI1998">
        <v>0</v>
      </c>
      <c r="BJ1998" t="str">
        <f t="shared" si="1051"/>
        <v>No toma ARB</v>
      </c>
      <c r="BK1998">
        <v>0</v>
      </c>
      <c r="BL1998" t="str">
        <f t="shared" si="1052"/>
        <v>No toma diureticos</v>
      </c>
      <c r="BM1998">
        <v>0</v>
      </c>
      <c r="BN1998" t="str">
        <f t="shared" si="1053"/>
        <v>No toma estatinas</v>
      </c>
      <c r="BO1998">
        <v>0</v>
      </c>
      <c r="BP1998" t="str">
        <f t="shared" si="1054"/>
        <v>Sano</v>
      </c>
      <c r="BQ1998">
        <v>1</v>
      </c>
      <c r="BR1998" t="str">
        <f t="shared" si="1055"/>
        <v>Enfermedad cardiovascular</v>
      </c>
    </row>
    <row r="1999" spans="1:70" x14ac:dyDescent="0.25">
      <c r="A1999" t="s">
        <v>1999</v>
      </c>
      <c r="B1999">
        <v>39</v>
      </c>
      <c r="C1999" t="str">
        <f t="shared" si="1026"/>
        <v>Adulto</v>
      </c>
      <c r="D1999" t="s">
        <v>1</v>
      </c>
      <c r="E1999">
        <v>19.3</v>
      </c>
      <c r="F1999" t="str">
        <f t="shared" si="1027"/>
        <v>Peso Normal</v>
      </c>
      <c r="G1999">
        <v>0</v>
      </c>
      <c r="H1999" t="str">
        <f t="shared" si="1028"/>
        <v>No tiene herencia</v>
      </c>
      <c r="I1999">
        <v>131</v>
      </c>
      <c r="J1999">
        <v>71</v>
      </c>
      <c r="K1999">
        <v>78</v>
      </c>
      <c r="L1999" t="str">
        <f t="shared" si="1029"/>
        <v>Normal</v>
      </c>
      <c r="M1999">
        <v>59</v>
      </c>
      <c r="N1999" t="str">
        <f t="shared" si="1030"/>
        <v>Normal</v>
      </c>
      <c r="O1999">
        <v>1</v>
      </c>
      <c r="P1999" t="str">
        <f t="shared" si="1031"/>
        <v>Sin limitaciones</v>
      </c>
      <c r="Q1999">
        <v>0</v>
      </c>
      <c r="R1999" t="str">
        <f t="shared" si="1032"/>
        <v>No tiene cetoacidosis</v>
      </c>
      <c r="S1999">
        <v>0</v>
      </c>
      <c r="T1999" t="str">
        <f t="shared" si="1033"/>
        <v>No tiene Insuficiencia</v>
      </c>
      <c r="U1999">
        <v>1</v>
      </c>
      <c r="V1999" t="str">
        <f t="shared" si="1034"/>
        <v>Hipertenso</v>
      </c>
      <c r="W1999">
        <v>1</v>
      </c>
      <c r="X1999" t="str">
        <f t="shared" si="1023"/>
        <v>Normal</v>
      </c>
      <c r="Y1999">
        <v>33</v>
      </c>
      <c r="Z1999" t="str">
        <f t="shared" si="1024"/>
        <v>Normal</v>
      </c>
      <c r="AA1999">
        <v>66</v>
      </c>
      <c r="AB1999" t="str">
        <f t="shared" si="1035"/>
        <v>Funcion disminuida</v>
      </c>
      <c r="AC1999">
        <v>20</v>
      </c>
      <c r="AD1999" t="str">
        <f t="shared" si="1036"/>
        <v>Normal</v>
      </c>
      <c r="AE1999">
        <v>18</v>
      </c>
      <c r="AF1999" t="str">
        <f t="shared" si="1037"/>
        <v>Normal</v>
      </c>
      <c r="AG1999">
        <v>1331</v>
      </c>
      <c r="AH1999" t="str">
        <f t="shared" si="1038"/>
        <v>Poliuria</v>
      </c>
      <c r="AI1999">
        <v>0</v>
      </c>
      <c r="AJ1999" t="str">
        <f t="shared" si="1039"/>
        <v>No Diabetico</v>
      </c>
      <c r="AK1999">
        <v>125</v>
      </c>
      <c r="AL1999" t="str">
        <f t="shared" si="1040"/>
        <v>Prediabetes</v>
      </c>
      <c r="AM1999">
        <v>4.9000000000000004</v>
      </c>
      <c r="AN1999" t="str">
        <f t="shared" si="1041"/>
        <v>Normal</v>
      </c>
      <c r="AO1999">
        <v>181</v>
      </c>
      <c r="AP1999" t="str">
        <f t="shared" si="1042"/>
        <v>Normal</v>
      </c>
      <c r="AQ1999">
        <v>95</v>
      </c>
      <c r="AR1999" t="str">
        <f t="shared" si="1043"/>
        <v>Normal</v>
      </c>
      <c r="AS1999">
        <v>65</v>
      </c>
      <c r="AT1999" t="str">
        <f t="shared" si="1044"/>
        <v>Normal</v>
      </c>
      <c r="AU1999">
        <v>149</v>
      </c>
      <c r="AV1999" t="str">
        <f t="shared" si="1045"/>
        <v>Normal</v>
      </c>
      <c r="AW1999">
        <v>135</v>
      </c>
      <c r="AX1999" t="str">
        <f t="shared" si="1046"/>
        <v>Normal</v>
      </c>
      <c r="AY1999">
        <v>3.9</v>
      </c>
      <c r="AZ1999" t="str">
        <f t="shared" si="1047"/>
        <v>Normal</v>
      </c>
      <c r="BA1999">
        <v>13</v>
      </c>
      <c r="BB1999" t="str">
        <f t="shared" si="1025"/>
        <v>Baja</v>
      </c>
      <c r="BC1999">
        <v>10.4</v>
      </c>
      <c r="BD1999" t="str">
        <f t="shared" si="1048"/>
        <v>Normal</v>
      </c>
      <c r="BE1999">
        <v>3.3</v>
      </c>
      <c r="BF1999" t="str">
        <f t="shared" si="1049"/>
        <v>Normal</v>
      </c>
      <c r="BG1999">
        <v>0</v>
      </c>
      <c r="BH1999" t="str">
        <f t="shared" si="1050"/>
        <v>No Toma ECA</v>
      </c>
      <c r="BI1999">
        <v>0</v>
      </c>
      <c r="BJ1999" t="str">
        <f t="shared" si="1051"/>
        <v>No toma ARB</v>
      </c>
      <c r="BK1999">
        <v>1</v>
      </c>
      <c r="BL1999" t="str">
        <f t="shared" si="1052"/>
        <v>Toma diureticos</v>
      </c>
      <c r="BM1999">
        <v>1</v>
      </c>
      <c r="BN1999" t="str">
        <f t="shared" si="1053"/>
        <v>Toma estatinas</v>
      </c>
      <c r="BO1999">
        <v>0</v>
      </c>
      <c r="BP1999" t="str">
        <f t="shared" si="1054"/>
        <v>Sano</v>
      </c>
      <c r="BQ1999">
        <v>1</v>
      </c>
      <c r="BR1999" t="str">
        <f t="shared" si="1055"/>
        <v>Enfermedad cardiovascular</v>
      </c>
    </row>
    <row r="2000" spans="1:70" x14ac:dyDescent="0.25">
      <c r="A2000" t="s">
        <v>2000</v>
      </c>
      <c r="B2000">
        <v>61</v>
      </c>
      <c r="C2000" t="str">
        <f t="shared" si="1026"/>
        <v>Adulto Mayor</v>
      </c>
      <c r="D2000" t="s">
        <v>1</v>
      </c>
      <c r="E2000">
        <v>28.4</v>
      </c>
      <c r="F2000" t="str">
        <f t="shared" si="1027"/>
        <v>Sobrepeso</v>
      </c>
      <c r="G2000">
        <v>1</v>
      </c>
      <c r="H2000" t="str">
        <f t="shared" si="1028"/>
        <v>Tiene herencia</v>
      </c>
      <c r="I2000">
        <v>110</v>
      </c>
      <c r="J2000">
        <v>67</v>
      </c>
      <c r="K2000">
        <v>81</v>
      </c>
      <c r="L2000" t="str">
        <f t="shared" si="1029"/>
        <v>Normal</v>
      </c>
      <c r="M2000">
        <v>59</v>
      </c>
      <c r="N2000" t="str">
        <f t="shared" si="1030"/>
        <v>Normal</v>
      </c>
      <c r="O2000">
        <v>2</v>
      </c>
      <c r="P2000" t="str">
        <f t="shared" si="1031"/>
        <v>Ligera limitaciones</v>
      </c>
      <c r="Q2000">
        <v>0</v>
      </c>
      <c r="R2000" t="str">
        <f t="shared" si="1032"/>
        <v>No tiene cetoacidosis</v>
      </c>
      <c r="S2000">
        <v>0</v>
      </c>
      <c r="T2000" t="str">
        <f t="shared" si="1033"/>
        <v>No tiene Insuficiencia</v>
      </c>
      <c r="U2000">
        <v>1</v>
      </c>
      <c r="V2000" t="str">
        <f t="shared" si="1034"/>
        <v>Hipertenso</v>
      </c>
      <c r="W2000">
        <v>0.6</v>
      </c>
      <c r="X2000" t="str">
        <f t="shared" si="1023"/>
        <v>Bajo</v>
      </c>
      <c r="Y2000">
        <v>31</v>
      </c>
      <c r="Z2000" t="str">
        <f t="shared" si="1024"/>
        <v>Normal</v>
      </c>
      <c r="AA2000">
        <v>108</v>
      </c>
      <c r="AB2000" t="str">
        <f t="shared" si="1035"/>
        <v>Normal</v>
      </c>
      <c r="AC2000">
        <v>8</v>
      </c>
      <c r="AD2000" t="str">
        <f t="shared" si="1036"/>
        <v>Normal</v>
      </c>
      <c r="AE2000">
        <v>5</v>
      </c>
      <c r="AF2000" t="str">
        <f t="shared" si="1037"/>
        <v>Normal</v>
      </c>
      <c r="AG2000">
        <v>1640</v>
      </c>
      <c r="AH2000" t="str">
        <f t="shared" si="1038"/>
        <v>Poliuria</v>
      </c>
      <c r="AI2000">
        <v>0</v>
      </c>
      <c r="AJ2000" t="str">
        <f t="shared" si="1039"/>
        <v>No Diabetico</v>
      </c>
      <c r="AK2000">
        <v>96</v>
      </c>
      <c r="AL2000" t="str">
        <f t="shared" si="1040"/>
        <v>Normal</v>
      </c>
      <c r="AM2000">
        <v>5.9</v>
      </c>
      <c r="AN2000" t="str">
        <f t="shared" si="1041"/>
        <v>Prediabetes</v>
      </c>
      <c r="AO2000">
        <v>159</v>
      </c>
      <c r="AP2000" t="str">
        <f t="shared" si="1042"/>
        <v>Normal</v>
      </c>
      <c r="AQ2000">
        <v>81</v>
      </c>
      <c r="AR2000" t="str">
        <f t="shared" si="1043"/>
        <v>Normal</v>
      </c>
      <c r="AS2000">
        <v>55</v>
      </c>
      <c r="AT2000" t="str">
        <f t="shared" si="1044"/>
        <v>Bajo</v>
      </c>
      <c r="AU2000">
        <v>105</v>
      </c>
      <c r="AV2000" t="str">
        <f t="shared" si="1045"/>
        <v>Normal</v>
      </c>
      <c r="AW2000">
        <v>142</v>
      </c>
      <c r="AX2000" t="str">
        <f t="shared" si="1046"/>
        <v>Normal</v>
      </c>
      <c r="AY2000">
        <v>4.7</v>
      </c>
      <c r="AZ2000" t="str">
        <f t="shared" si="1047"/>
        <v>Normal</v>
      </c>
      <c r="BA2000">
        <v>13.7</v>
      </c>
      <c r="BB2000" t="str">
        <f t="shared" si="1025"/>
        <v>Normal</v>
      </c>
      <c r="BC2000">
        <v>9</v>
      </c>
      <c r="BD2000" t="str">
        <f t="shared" si="1048"/>
        <v>Normal</v>
      </c>
      <c r="BE2000">
        <v>2.8</v>
      </c>
      <c r="BF2000" t="str">
        <f t="shared" si="1049"/>
        <v>Normal</v>
      </c>
      <c r="BG2000">
        <v>0</v>
      </c>
      <c r="BH2000" t="str">
        <f t="shared" si="1050"/>
        <v>No Toma ECA</v>
      </c>
      <c r="BI2000">
        <v>1</v>
      </c>
      <c r="BJ2000" t="str">
        <f t="shared" si="1051"/>
        <v>Toma ARB</v>
      </c>
      <c r="BK2000">
        <v>0</v>
      </c>
      <c r="BL2000" t="str">
        <f t="shared" si="1052"/>
        <v>No toma diureticos</v>
      </c>
      <c r="BM2000">
        <v>0</v>
      </c>
      <c r="BN2000" t="str">
        <f t="shared" si="1053"/>
        <v>No toma estatinas</v>
      </c>
      <c r="BO2000">
        <v>0</v>
      </c>
      <c r="BP2000" t="str">
        <f t="shared" si="1054"/>
        <v>Sano</v>
      </c>
      <c r="BQ2000">
        <v>1</v>
      </c>
      <c r="BR2000" t="str">
        <f t="shared" si="1055"/>
        <v>Enfermedad cardiovascular</v>
      </c>
    </row>
    <row r="2001" spans="1:70" x14ac:dyDescent="0.25">
      <c r="A2001" t="s">
        <v>2001</v>
      </c>
      <c r="B2001">
        <v>57</v>
      </c>
      <c r="C2001" t="str">
        <f t="shared" si="1026"/>
        <v>Adulto</v>
      </c>
      <c r="D2001" t="s">
        <v>6</v>
      </c>
      <c r="E2001">
        <v>36.5</v>
      </c>
      <c r="F2001" t="str">
        <f t="shared" si="1027"/>
        <v>Obesidad II</v>
      </c>
      <c r="G2001">
        <v>1</v>
      </c>
      <c r="H2001" t="str">
        <f t="shared" si="1028"/>
        <v>Tiene herencia</v>
      </c>
      <c r="I2001">
        <v>179</v>
      </c>
      <c r="J2001">
        <v>90</v>
      </c>
      <c r="K2001">
        <v>77</v>
      </c>
      <c r="L2001" t="str">
        <f t="shared" si="1029"/>
        <v>Normal</v>
      </c>
      <c r="M2001">
        <v>29</v>
      </c>
      <c r="N2001" t="str">
        <f t="shared" si="1030"/>
        <v>Reducida</v>
      </c>
      <c r="O2001">
        <v>4</v>
      </c>
      <c r="P2001" t="str">
        <f t="shared" si="1031"/>
        <v>Incapacidad</v>
      </c>
      <c r="Q2001">
        <v>1</v>
      </c>
      <c r="R2001" t="str">
        <f t="shared" si="1032"/>
        <v>Tiene cetoacidosis</v>
      </c>
      <c r="S2001">
        <v>1</v>
      </c>
      <c r="T2001" t="str">
        <f t="shared" si="1033"/>
        <v>Tiene Insuficiencia</v>
      </c>
      <c r="U2001">
        <v>1</v>
      </c>
      <c r="V2001" t="str">
        <f t="shared" si="1034"/>
        <v>Hipertenso</v>
      </c>
      <c r="W2001">
        <v>4.5999999999999996</v>
      </c>
      <c r="X2001" t="str">
        <f t="shared" si="1023"/>
        <v>Alto</v>
      </c>
      <c r="Y2001">
        <v>97</v>
      </c>
      <c r="Z2001" t="str">
        <f t="shared" si="1024"/>
        <v>Elevado</v>
      </c>
      <c r="AA2001">
        <v>44</v>
      </c>
      <c r="AB2001" t="str">
        <f t="shared" si="1035"/>
        <v>Funcion disminuida moderada</v>
      </c>
      <c r="AC2001">
        <v>2530</v>
      </c>
      <c r="AD2001" t="str">
        <f t="shared" si="1036"/>
        <v>Proteinuria</v>
      </c>
      <c r="AE2001">
        <v>2024</v>
      </c>
      <c r="AF2001" t="str">
        <f t="shared" si="1037"/>
        <v>Macroalbuminuria</v>
      </c>
      <c r="AG2001">
        <v>401</v>
      </c>
      <c r="AH2001" t="str">
        <f t="shared" si="1038"/>
        <v>Oliguria</v>
      </c>
      <c r="AI2001">
        <v>1</v>
      </c>
      <c r="AJ2001" t="str">
        <f t="shared" si="1039"/>
        <v>Diabetico</v>
      </c>
      <c r="AK2001">
        <v>146</v>
      </c>
      <c r="AL2001" t="str">
        <f t="shared" si="1040"/>
        <v>Diabetes</v>
      </c>
      <c r="AM2001">
        <v>7.3</v>
      </c>
      <c r="AN2001" t="str">
        <f t="shared" si="1041"/>
        <v>Diabetes</v>
      </c>
      <c r="AO2001">
        <v>220</v>
      </c>
      <c r="AP2001" t="str">
        <f t="shared" si="1042"/>
        <v>Alto</v>
      </c>
      <c r="AQ2001">
        <v>146</v>
      </c>
      <c r="AR2001" t="str">
        <f t="shared" si="1043"/>
        <v>Limite alto</v>
      </c>
      <c r="AS2001">
        <v>36</v>
      </c>
      <c r="AT2001" t="str">
        <f t="shared" si="1044"/>
        <v>Bajo</v>
      </c>
      <c r="AU2001">
        <v>223</v>
      </c>
      <c r="AV2001" t="str">
        <f t="shared" si="1045"/>
        <v>Alto</v>
      </c>
      <c r="AW2001">
        <v>128</v>
      </c>
      <c r="AX2001" t="str">
        <f t="shared" si="1046"/>
        <v>Bajo</v>
      </c>
      <c r="AY2001">
        <v>5.5</v>
      </c>
      <c r="AZ2001" t="str">
        <f t="shared" si="1047"/>
        <v>Alto</v>
      </c>
      <c r="BA2001">
        <v>7.4</v>
      </c>
      <c r="BB2001" t="str">
        <f t="shared" si="1025"/>
        <v>Baja</v>
      </c>
      <c r="BC2001">
        <v>8.1999999999999993</v>
      </c>
      <c r="BD2001" t="str">
        <f t="shared" si="1048"/>
        <v>Bajo</v>
      </c>
      <c r="BE2001">
        <v>5.4</v>
      </c>
      <c r="BF2001" t="str">
        <f t="shared" si="1049"/>
        <v>Alto</v>
      </c>
      <c r="BG2001">
        <v>1</v>
      </c>
      <c r="BH2001" t="str">
        <f t="shared" si="1050"/>
        <v>Toma ECA</v>
      </c>
      <c r="BI2001">
        <v>0</v>
      </c>
      <c r="BJ2001" t="str">
        <f t="shared" si="1051"/>
        <v>No toma ARB</v>
      </c>
      <c r="BK2001">
        <v>1</v>
      </c>
      <c r="BL2001" t="str">
        <f t="shared" si="1052"/>
        <v>Toma diureticos</v>
      </c>
      <c r="BM2001">
        <v>0</v>
      </c>
      <c r="BN2001" t="str">
        <f t="shared" si="1053"/>
        <v>No toma estatinas</v>
      </c>
      <c r="BO2001">
        <v>1</v>
      </c>
      <c r="BP2001" t="str">
        <f t="shared" si="1054"/>
        <v>Enfermedad renal</v>
      </c>
      <c r="BQ2001">
        <v>1</v>
      </c>
      <c r="BR2001" t="str">
        <f t="shared" si="1055"/>
        <v>Enfermedad cardiovascular</v>
      </c>
    </row>
    <row r="2002" spans="1:70" x14ac:dyDescent="0.25">
      <c r="A2002" t="s">
        <v>2002</v>
      </c>
      <c r="B2002">
        <v>45</v>
      </c>
      <c r="C2002" t="str">
        <f t="shared" si="1026"/>
        <v>Adulto</v>
      </c>
      <c r="D2002" t="s">
        <v>6</v>
      </c>
      <c r="E2002">
        <v>19.5</v>
      </c>
      <c r="F2002" t="str">
        <f t="shared" si="1027"/>
        <v>Peso Normal</v>
      </c>
      <c r="G2002">
        <v>1</v>
      </c>
      <c r="H2002" t="str">
        <f t="shared" si="1028"/>
        <v>Tiene herencia</v>
      </c>
      <c r="I2002">
        <v>131</v>
      </c>
      <c r="J2002">
        <v>75</v>
      </c>
      <c r="K2002">
        <v>87</v>
      </c>
      <c r="L2002" t="str">
        <f t="shared" si="1029"/>
        <v>Normal</v>
      </c>
      <c r="M2002">
        <v>62</v>
      </c>
      <c r="N2002" t="str">
        <f t="shared" si="1030"/>
        <v>Normal</v>
      </c>
      <c r="O2002">
        <v>2</v>
      </c>
      <c r="P2002" t="str">
        <f t="shared" si="1031"/>
        <v>Ligera limitaciones</v>
      </c>
      <c r="Q2002">
        <v>0</v>
      </c>
      <c r="R2002" t="str">
        <f t="shared" si="1032"/>
        <v>No tiene cetoacidosis</v>
      </c>
      <c r="S2002">
        <v>0</v>
      </c>
      <c r="T2002" t="str">
        <f t="shared" si="1033"/>
        <v>No tiene Insuficiencia</v>
      </c>
      <c r="U2002">
        <v>1</v>
      </c>
      <c r="V2002" t="str">
        <f t="shared" si="1034"/>
        <v>Hipertenso</v>
      </c>
      <c r="W2002">
        <v>1.1000000000000001</v>
      </c>
      <c r="X2002" t="str">
        <f t="shared" si="1023"/>
        <v>Alto</v>
      </c>
      <c r="Y2002">
        <v>15</v>
      </c>
      <c r="Z2002" t="str">
        <f t="shared" si="1024"/>
        <v>Bajo</v>
      </c>
      <c r="AA2002">
        <v>92</v>
      </c>
      <c r="AB2002" t="str">
        <f t="shared" si="1035"/>
        <v>Normal</v>
      </c>
      <c r="AC2002">
        <v>19</v>
      </c>
      <c r="AD2002" t="str">
        <f t="shared" si="1036"/>
        <v>Normal</v>
      </c>
      <c r="AE2002">
        <v>17</v>
      </c>
      <c r="AF2002" t="str">
        <f t="shared" si="1037"/>
        <v>Normal</v>
      </c>
      <c r="AG2002">
        <v>2141</v>
      </c>
      <c r="AH2002" t="str">
        <f t="shared" si="1038"/>
        <v>Poliuria</v>
      </c>
      <c r="AI2002">
        <v>0</v>
      </c>
      <c r="AJ2002" t="str">
        <f t="shared" si="1039"/>
        <v>No Diabetico</v>
      </c>
      <c r="AK2002">
        <v>91</v>
      </c>
      <c r="AL2002" t="str">
        <f t="shared" si="1040"/>
        <v>Normal</v>
      </c>
      <c r="AM2002">
        <v>5.3</v>
      </c>
      <c r="AN2002" t="str">
        <f t="shared" si="1041"/>
        <v>Normal</v>
      </c>
      <c r="AO2002">
        <v>193</v>
      </c>
      <c r="AP2002" t="str">
        <f t="shared" si="1042"/>
        <v>Normal</v>
      </c>
      <c r="AQ2002">
        <v>125</v>
      </c>
      <c r="AR2002" t="str">
        <f t="shared" si="1043"/>
        <v>Casi normal</v>
      </c>
      <c r="AS2002">
        <v>50</v>
      </c>
      <c r="AT2002" t="str">
        <f t="shared" si="1044"/>
        <v>Bajo</v>
      </c>
      <c r="AU2002">
        <v>149</v>
      </c>
      <c r="AV2002" t="str">
        <f t="shared" si="1045"/>
        <v>Normal</v>
      </c>
      <c r="AW2002">
        <v>143</v>
      </c>
      <c r="AX2002" t="str">
        <f t="shared" si="1046"/>
        <v>Normal</v>
      </c>
      <c r="AY2002">
        <v>4.8</v>
      </c>
      <c r="AZ2002" t="str">
        <f t="shared" si="1047"/>
        <v>Normal</v>
      </c>
      <c r="BA2002">
        <v>13.2</v>
      </c>
      <c r="BB2002" t="str">
        <f t="shared" si="1025"/>
        <v>Normal</v>
      </c>
      <c r="BC2002">
        <v>9.3000000000000007</v>
      </c>
      <c r="BD2002" t="str">
        <f t="shared" si="1048"/>
        <v>Normal</v>
      </c>
      <c r="BE2002">
        <v>2.7</v>
      </c>
      <c r="BF2002" t="str">
        <f t="shared" si="1049"/>
        <v>Normal</v>
      </c>
      <c r="BG2002">
        <v>1</v>
      </c>
      <c r="BH2002" t="str">
        <f t="shared" si="1050"/>
        <v>Toma ECA</v>
      </c>
      <c r="BI2002">
        <v>1</v>
      </c>
      <c r="BJ2002" t="str">
        <f t="shared" si="1051"/>
        <v>Toma ARB</v>
      </c>
      <c r="BK2002">
        <v>0</v>
      </c>
      <c r="BL2002" t="str">
        <f t="shared" si="1052"/>
        <v>No toma diureticos</v>
      </c>
      <c r="BM2002">
        <v>0</v>
      </c>
      <c r="BN2002" t="str">
        <f t="shared" si="1053"/>
        <v>No toma estatinas</v>
      </c>
      <c r="BO2002">
        <v>0</v>
      </c>
      <c r="BP2002" t="str">
        <f t="shared" si="1054"/>
        <v>Sano</v>
      </c>
      <c r="BQ2002">
        <v>1</v>
      </c>
      <c r="BR2002" t="str">
        <f t="shared" si="1055"/>
        <v>Enfermedad cardiovascular</v>
      </c>
    </row>
    <row r="2003" spans="1:70" x14ac:dyDescent="0.25">
      <c r="A2003" t="s">
        <v>2003</v>
      </c>
      <c r="B2003">
        <v>81</v>
      </c>
      <c r="C2003" t="str">
        <f t="shared" si="1026"/>
        <v>Adulto Mayor</v>
      </c>
      <c r="D2003" t="s">
        <v>6</v>
      </c>
      <c r="E2003">
        <v>35.9</v>
      </c>
      <c r="F2003" t="str">
        <f t="shared" si="1027"/>
        <v>Obesidad II</v>
      </c>
      <c r="G2003">
        <v>1</v>
      </c>
      <c r="H2003" t="str">
        <f t="shared" si="1028"/>
        <v>Tiene herencia</v>
      </c>
      <c r="I2003">
        <v>180</v>
      </c>
      <c r="J2003">
        <v>92</v>
      </c>
      <c r="K2003">
        <v>75</v>
      </c>
      <c r="L2003" t="str">
        <f t="shared" si="1029"/>
        <v>Normal</v>
      </c>
      <c r="M2003">
        <v>38</v>
      </c>
      <c r="N2003" t="str">
        <f t="shared" si="1030"/>
        <v>Reducida</v>
      </c>
      <c r="O2003">
        <v>4</v>
      </c>
      <c r="P2003" t="str">
        <f t="shared" si="1031"/>
        <v>Incapacidad</v>
      </c>
      <c r="Q2003">
        <v>1</v>
      </c>
      <c r="R2003" t="str">
        <f t="shared" si="1032"/>
        <v>Tiene cetoacidosis</v>
      </c>
      <c r="S2003">
        <v>0</v>
      </c>
      <c r="T2003" t="str">
        <f t="shared" si="1033"/>
        <v>No tiene Insuficiencia</v>
      </c>
      <c r="U2003">
        <v>1</v>
      </c>
      <c r="V2003" t="str">
        <f t="shared" si="1034"/>
        <v>Hipertenso</v>
      </c>
      <c r="W2003">
        <v>2.8</v>
      </c>
      <c r="X2003" t="str">
        <f t="shared" si="1023"/>
        <v>Alto</v>
      </c>
      <c r="Y2003">
        <v>86</v>
      </c>
      <c r="Z2003" t="str">
        <f t="shared" si="1024"/>
        <v>Elevado</v>
      </c>
      <c r="AA2003">
        <v>45</v>
      </c>
      <c r="AB2003" t="str">
        <f t="shared" si="1035"/>
        <v>Funcion disminuida moderada</v>
      </c>
      <c r="AC2003">
        <v>2884</v>
      </c>
      <c r="AD2003" t="str">
        <f t="shared" si="1036"/>
        <v>Proteinuria</v>
      </c>
      <c r="AE2003">
        <v>2307</v>
      </c>
      <c r="AF2003" t="str">
        <f t="shared" si="1037"/>
        <v>Macroalbuminuria</v>
      </c>
      <c r="AG2003">
        <v>528</v>
      </c>
      <c r="AH2003" t="str">
        <f t="shared" si="1038"/>
        <v>Poliuria</v>
      </c>
      <c r="AI2003">
        <v>1</v>
      </c>
      <c r="AJ2003" t="str">
        <f t="shared" si="1039"/>
        <v>Diabetico</v>
      </c>
      <c r="AK2003">
        <v>189</v>
      </c>
      <c r="AL2003" t="str">
        <f t="shared" si="1040"/>
        <v>Diabetes</v>
      </c>
      <c r="AM2003">
        <v>9.6999999999999993</v>
      </c>
      <c r="AN2003" t="str">
        <f t="shared" si="1041"/>
        <v>Diabetes</v>
      </c>
      <c r="AO2003">
        <v>286</v>
      </c>
      <c r="AP2003" t="str">
        <f t="shared" si="1042"/>
        <v>Riesgo</v>
      </c>
      <c r="AQ2003">
        <v>138</v>
      </c>
      <c r="AR2003" t="str">
        <f t="shared" si="1043"/>
        <v>Limite alto</v>
      </c>
      <c r="AS2003">
        <v>35</v>
      </c>
      <c r="AT2003" t="str">
        <f t="shared" si="1044"/>
        <v>Bajo</v>
      </c>
      <c r="AU2003">
        <v>406</v>
      </c>
      <c r="AV2003" t="str">
        <f t="shared" si="1045"/>
        <v>Alto</v>
      </c>
      <c r="AW2003">
        <v>137</v>
      </c>
      <c r="AX2003" t="str">
        <f t="shared" si="1046"/>
        <v>Normal</v>
      </c>
      <c r="AY2003">
        <v>6</v>
      </c>
      <c r="AZ2003" t="str">
        <f t="shared" si="1047"/>
        <v>Alto</v>
      </c>
      <c r="BA2003">
        <v>8.1999999999999993</v>
      </c>
      <c r="BB2003" t="str">
        <f t="shared" si="1025"/>
        <v>Baja</v>
      </c>
      <c r="BC2003">
        <v>8.1999999999999993</v>
      </c>
      <c r="BD2003" t="str">
        <f t="shared" si="1048"/>
        <v>Bajo</v>
      </c>
      <c r="BE2003">
        <v>5.7</v>
      </c>
      <c r="BF2003" t="str">
        <f t="shared" si="1049"/>
        <v>Alto</v>
      </c>
      <c r="BG2003">
        <v>1</v>
      </c>
      <c r="BH2003" t="str">
        <f t="shared" si="1050"/>
        <v>Toma ECA</v>
      </c>
      <c r="BI2003">
        <v>1</v>
      </c>
      <c r="BJ2003" t="str">
        <f t="shared" si="1051"/>
        <v>Toma ARB</v>
      </c>
      <c r="BK2003">
        <v>0</v>
      </c>
      <c r="BL2003" t="str">
        <f t="shared" si="1052"/>
        <v>No toma diureticos</v>
      </c>
      <c r="BM2003">
        <v>1</v>
      </c>
      <c r="BN2003" t="str">
        <f t="shared" si="1053"/>
        <v>Toma estatinas</v>
      </c>
      <c r="BO2003">
        <v>1</v>
      </c>
      <c r="BP2003" t="str">
        <f t="shared" si="1054"/>
        <v>Enfermedad renal</v>
      </c>
      <c r="BQ2003">
        <v>1</v>
      </c>
      <c r="BR2003" t="str">
        <f t="shared" si="1055"/>
        <v>Enfermedad cardiovascular</v>
      </c>
    </row>
    <row r="2004" spans="1:70" x14ac:dyDescent="0.25">
      <c r="A2004" t="s">
        <v>2004</v>
      </c>
      <c r="B2004">
        <v>53</v>
      </c>
      <c r="C2004" t="str">
        <f t="shared" si="1026"/>
        <v>Adulto</v>
      </c>
      <c r="D2004" t="s">
        <v>6</v>
      </c>
      <c r="E2004">
        <v>29.9</v>
      </c>
      <c r="F2004" t="str">
        <f t="shared" si="1027"/>
        <v>Sobrepeso</v>
      </c>
      <c r="G2004">
        <v>1</v>
      </c>
      <c r="H2004" t="str">
        <f t="shared" si="1028"/>
        <v>Tiene herencia</v>
      </c>
      <c r="I2004">
        <v>146</v>
      </c>
      <c r="J2004">
        <v>105</v>
      </c>
      <c r="K2004">
        <v>81</v>
      </c>
      <c r="L2004" t="str">
        <f t="shared" si="1029"/>
        <v>Normal</v>
      </c>
      <c r="M2004">
        <v>49</v>
      </c>
      <c r="N2004" t="str">
        <f t="shared" si="1030"/>
        <v>Intermedia</v>
      </c>
      <c r="O2004">
        <v>4</v>
      </c>
      <c r="P2004" t="str">
        <f t="shared" si="1031"/>
        <v>Incapacidad</v>
      </c>
      <c r="Q2004">
        <v>0</v>
      </c>
      <c r="R2004" t="str">
        <f t="shared" si="1032"/>
        <v>No tiene cetoacidosis</v>
      </c>
      <c r="S2004">
        <v>1</v>
      </c>
      <c r="T2004" t="str">
        <f t="shared" si="1033"/>
        <v>Tiene Insuficiencia</v>
      </c>
      <c r="U2004">
        <v>1</v>
      </c>
      <c r="V2004" t="str">
        <f t="shared" si="1034"/>
        <v>Hipertenso</v>
      </c>
      <c r="W2004">
        <v>2.2999999999999998</v>
      </c>
      <c r="X2004" t="str">
        <f t="shared" si="1023"/>
        <v>Alto</v>
      </c>
      <c r="Y2004">
        <v>119</v>
      </c>
      <c r="Z2004" t="str">
        <f t="shared" si="1024"/>
        <v>Riesgo</v>
      </c>
      <c r="AA2004">
        <v>48</v>
      </c>
      <c r="AB2004" t="str">
        <f t="shared" si="1035"/>
        <v>Funcion disminuida moderada</v>
      </c>
      <c r="AC2004">
        <v>1986</v>
      </c>
      <c r="AD2004" t="str">
        <f t="shared" si="1036"/>
        <v>Proteinuria</v>
      </c>
      <c r="AE2004">
        <v>1390</v>
      </c>
      <c r="AF2004" t="str">
        <f t="shared" si="1037"/>
        <v>Macroalbuminuria</v>
      </c>
      <c r="AG2004">
        <v>474</v>
      </c>
      <c r="AH2004" t="str">
        <f t="shared" si="1038"/>
        <v>Oliguria</v>
      </c>
      <c r="AI2004">
        <v>0</v>
      </c>
      <c r="AJ2004" t="str">
        <f t="shared" si="1039"/>
        <v>No Diabetico</v>
      </c>
      <c r="AK2004">
        <v>216</v>
      </c>
      <c r="AL2004" t="str">
        <f t="shared" si="1040"/>
        <v>Diabetes</v>
      </c>
      <c r="AM2004">
        <v>8</v>
      </c>
      <c r="AN2004" t="str">
        <f t="shared" si="1041"/>
        <v>Diabetes</v>
      </c>
      <c r="AO2004">
        <v>235</v>
      </c>
      <c r="AP2004" t="str">
        <f t="shared" si="1042"/>
        <v>Alto</v>
      </c>
      <c r="AQ2004">
        <v>143</v>
      </c>
      <c r="AR2004" t="str">
        <f t="shared" si="1043"/>
        <v>Limite alto</v>
      </c>
      <c r="AS2004">
        <v>29</v>
      </c>
      <c r="AT2004" t="str">
        <f t="shared" si="1044"/>
        <v>Bajo</v>
      </c>
      <c r="AU2004">
        <v>360</v>
      </c>
      <c r="AV2004" t="str">
        <f t="shared" si="1045"/>
        <v>Alto</v>
      </c>
      <c r="AW2004">
        <v>136</v>
      </c>
      <c r="AX2004" t="str">
        <f t="shared" si="1046"/>
        <v>Normal</v>
      </c>
      <c r="AY2004">
        <v>5.5</v>
      </c>
      <c r="AZ2004" t="str">
        <f t="shared" si="1047"/>
        <v>Alto</v>
      </c>
      <c r="BA2004">
        <v>9.5</v>
      </c>
      <c r="BB2004" t="str">
        <f t="shared" si="1025"/>
        <v>Baja</v>
      </c>
      <c r="BC2004">
        <v>8.5</v>
      </c>
      <c r="BD2004" t="str">
        <f t="shared" si="1048"/>
        <v>Normal</v>
      </c>
      <c r="BE2004">
        <v>7</v>
      </c>
      <c r="BF2004" t="str">
        <f t="shared" si="1049"/>
        <v>Alto</v>
      </c>
      <c r="BG2004">
        <v>0</v>
      </c>
      <c r="BH2004" t="str">
        <f t="shared" si="1050"/>
        <v>No Toma ECA</v>
      </c>
      <c r="BI2004">
        <v>0</v>
      </c>
      <c r="BJ2004" t="str">
        <f t="shared" si="1051"/>
        <v>No toma ARB</v>
      </c>
      <c r="BK2004">
        <v>1</v>
      </c>
      <c r="BL2004" t="str">
        <f t="shared" si="1052"/>
        <v>Toma diureticos</v>
      </c>
      <c r="BM2004">
        <v>0</v>
      </c>
      <c r="BN2004" t="str">
        <f t="shared" si="1053"/>
        <v>No toma estatinas</v>
      </c>
      <c r="BO2004">
        <v>1</v>
      </c>
      <c r="BP2004" t="str">
        <f t="shared" si="1054"/>
        <v>Enfermedad renal</v>
      </c>
      <c r="BQ2004">
        <v>0</v>
      </c>
      <c r="BR2004" t="str">
        <f t="shared" si="1055"/>
        <v>Sano</v>
      </c>
    </row>
    <row r="2005" spans="1:70" x14ac:dyDescent="0.25">
      <c r="A2005" t="s">
        <v>2005</v>
      </c>
      <c r="B2005">
        <v>36</v>
      </c>
      <c r="C2005" t="str">
        <f t="shared" si="1026"/>
        <v>Adulto</v>
      </c>
      <c r="D2005" t="s">
        <v>1</v>
      </c>
      <c r="E2005">
        <v>22.2</v>
      </c>
      <c r="F2005" t="str">
        <f t="shared" si="1027"/>
        <v>Peso Normal</v>
      </c>
      <c r="G2005">
        <v>1</v>
      </c>
      <c r="H2005" t="str">
        <f t="shared" si="1028"/>
        <v>Tiene herencia</v>
      </c>
      <c r="I2005">
        <v>117</v>
      </c>
      <c r="J2005">
        <v>68</v>
      </c>
      <c r="K2005">
        <v>77</v>
      </c>
      <c r="L2005" t="str">
        <f t="shared" si="1029"/>
        <v>Normal</v>
      </c>
      <c r="M2005">
        <v>53</v>
      </c>
      <c r="N2005" t="str">
        <f t="shared" si="1030"/>
        <v>Normal</v>
      </c>
      <c r="O2005">
        <v>1</v>
      </c>
      <c r="P2005" t="str">
        <f t="shared" si="1031"/>
        <v>Sin limitaciones</v>
      </c>
      <c r="Q2005">
        <v>0</v>
      </c>
      <c r="R2005" t="str">
        <f t="shared" si="1032"/>
        <v>No tiene cetoacidosis</v>
      </c>
      <c r="S2005">
        <v>0</v>
      </c>
      <c r="T2005" t="str">
        <f t="shared" si="1033"/>
        <v>No tiene Insuficiencia</v>
      </c>
      <c r="U2005">
        <v>1</v>
      </c>
      <c r="V2005" t="str">
        <f t="shared" si="1034"/>
        <v>Hipertenso</v>
      </c>
      <c r="W2005">
        <v>1.1000000000000001</v>
      </c>
      <c r="X2005" t="str">
        <f t="shared" si="1023"/>
        <v>Normal</v>
      </c>
      <c r="Y2005">
        <v>28</v>
      </c>
      <c r="Z2005" t="str">
        <f t="shared" si="1024"/>
        <v>Normal</v>
      </c>
      <c r="AA2005">
        <v>66</v>
      </c>
      <c r="AB2005" t="str">
        <f t="shared" si="1035"/>
        <v>Funcion disminuida</v>
      </c>
      <c r="AC2005">
        <v>17</v>
      </c>
      <c r="AD2005" t="str">
        <f t="shared" si="1036"/>
        <v>Normal</v>
      </c>
      <c r="AE2005">
        <v>15</v>
      </c>
      <c r="AF2005" t="str">
        <f t="shared" si="1037"/>
        <v>Normal</v>
      </c>
      <c r="AG2005">
        <v>2335</v>
      </c>
      <c r="AH2005" t="str">
        <f t="shared" si="1038"/>
        <v>Poliuria</v>
      </c>
      <c r="AI2005">
        <v>0</v>
      </c>
      <c r="AJ2005" t="str">
        <f t="shared" si="1039"/>
        <v>No Diabetico</v>
      </c>
      <c r="AK2005">
        <v>85</v>
      </c>
      <c r="AL2005" t="str">
        <f t="shared" si="1040"/>
        <v>Normal</v>
      </c>
      <c r="AM2005">
        <v>5.7</v>
      </c>
      <c r="AN2005" t="str">
        <f t="shared" si="1041"/>
        <v>Prediabetes</v>
      </c>
      <c r="AO2005">
        <v>206</v>
      </c>
      <c r="AP2005" t="str">
        <f t="shared" si="1042"/>
        <v>Alto</v>
      </c>
      <c r="AQ2005">
        <v>117</v>
      </c>
      <c r="AR2005" t="str">
        <f t="shared" si="1043"/>
        <v>Casi normal</v>
      </c>
      <c r="AS2005">
        <v>66</v>
      </c>
      <c r="AT2005" t="str">
        <f t="shared" si="1044"/>
        <v>Normal</v>
      </c>
      <c r="AU2005">
        <v>154</v>
      </c>
      <c r="AV2005" t="str">
        <f t="shared" si="1045"/>
        <v>Alto</v>
      </c>
      <c r="AW2005">
        <v>137</v>
      </c>
      <c r="AX2005" t="str">
        <f t="shared" si="1046"/>
        <v>Normal</v>
      </c>
      <c r="AY2005">
        <v>4.8</v>
      </c>
      <c r="AZ2005" t="str">
        <f t="shared" si="1047"/>
        <v>Normal</v>
      </c>
      <c r="BA2005">
        <v>14.7</v>
      </c>
      <c r="BB2005" t="str">
        <f t="shared" si="1025"/>
        <v>Normal</v>
      </c>
      <c r="BC2005">
        <v>9.3000000000000007</v>
      </c>
      <c r="BD2005" t="str">
        <f t="shared" si="1048"/>
        <v>Normal</v>
      </c>
      <c r="BE2005">
        <v>3.9</v>
      </c>
      <c r="BF2005" t="str">
        <f t="shared" si="1049"/>
        <v>Normal</v>
      </c>
      <c r="BG2005">
        <v>1</v>
      </c>
      <c r="BH2005" t="str">
        <f t="shared" si="1050"/>
        <v>Toma ECA</v>
      </c>
      <c r="BI2005">
        <v>1</v>
      </c>
      <c r="BJ2005" t="str">
        <f t="shared" si="1051"/>
        <v>Toma ARB</v>
      </c>
      <c r="BK2005">
        <v>1</v>
      </c>
      <c r="BL2005" t="str">
        <f t="shared" si="1052"/>
        <v>Toma diureticos</v>
      </c>
      <c r="BM2005">
        <v>1</v>
      </c>
      <c r="BN2005" t="str">
        <f t="shared" si="1053"/>
        <v>Toma estatinas</v>
      </c>
      <c r="BO2005">
        <v>0</v>
      </c>
      <c r="BP2005" t="str">
        <f t="shared" si="1054"/>
        <v>Sano</v>
      </c>
      <c r="BQ2005">
        <v>1</v>
      </c>
      <c r="BR2005" t="str">
        <f t="shared" si="1055"/>
        <v>Enfermedad cardiovascular</v>
      </c>
    </row>
    <row r="2006" spans="1:70" x14ac:dyDescent="0.25">
      <c r="A2006" t="s">
        <v>2006</v>
      </c>
      <c r="B2006">
        <v>65</v>
      </c>
      <c r="C2006" t="str">
        <f t="shared" si="1026"/>
        <v>Adulto Mayor</v>
      </c>
      <c r="D2006" t="s">
        <v>6</v>
      </c>
      <c r="E2006">
        <v>33.200000000000003</v>
      </c>
      <c r="F2006" t="str">
        <f t="shared" si="1027"/>
        <v>Obesidad I</v>
      </c>
      <c r="G2006">
        <v>1</v>
      </c>
      <c r="H2006" t="str">
        <f t="shared" si="1028"/>
        <v>Tiene herencia</v>
      </c>
      <c r="I2006">
        <v>168</v>
      </c>
      <c r="J2006">
        <v>105</v>
      </c>
      <c r="K2006">
        <v>97</v>
      </c>
      <c r="L2006" t="str">
        <f t="shared" si="1029"/>
        <v>Normal</v>
      </c>
      <c r="M2006">
        <v>34</v>
      </c>
      <c r="N2006" t="str">
        <f t="shared" si="1030"/>
        <v>Reducida</v>
      </c>
      <c r="O2006">
        <v>4</v>
      </c>
      <c r="P2006" t="str">
        <f t="shared" si="1031"/>
        <v>Incapacidad</v>
      </c>
      <c r="Q2006">
        <v>0</v>
      </c>
      <c r="R2006" t="str">
        <f t="shared" si="1032"/>
        <v>No tiene cetoacidosis</v>
      </c>
      <c r="S2006">
        <v>0</v>
      </c>
      <c r="T2006" t="str">
        <f t="shared" si="1033"/>
        <v>No tiene Insuficiencia</v>
      </c>
      <c r="U2006">
        <v>1</v>
      </c>
      <c r="V2006" t="str">
        <f t="shared" si="1034"/>
        <v>Hipertenso</v>
      </c>
      <c r="W2006">
        <v>3.6</v>
      </c>
      <c r="X2006" t="str">
        <f t="shared" si="1023"/>
        <v>Alto</v>
      </c>
      <c r="Y2006">
        <v>76</v>
      </c>
      <c r="Z2006" t="str">
        <f t="shared" si="1024"/>
        <v>Elevado</v>
      </c>
      <c r="AA2006">
        <v>19</v>
      </c>
      <c r="AB2006" t="str">
        <f t="shared" si="1035"/>
        <v>Dismucion grave</v>
      </c>
      <c r="AC2006">
        <v>993</v>
      </c>
      <c r="AD2006" t="str">
        <f t="shared" si="1036"/>
        <v>Proteinuria</v>
      </c>
      <c r="AE2006">
        <v>695</v>
      </c>
      <c r="AF2006" t="str">
        <f t="shared" si="1037"/>
        <v>Macroalbuminuria</v>
      </c>
      <c r="AG2006">
        <v>540</v>
      </c>
      <c r="AH2006" t="str">
        <f t="shared" si="1038"/>
        <v>Poliuria</v>
      </c>
      <c r="AI2006">
        <v>0</v>
      </c>
      <c r="AJ2006" t="str">
        <f t="shared" si="1039"/>
        <v>No Diabetico</v>
      </c>
      <c r="AK2006">
        <v>216</v>
      </c>
      <c r="AL2006" t="str">
        <f t="shared" si="1040"/>
        <v>Diabetes</v>
      </c>
      <c r="AM2006">
        <v>9.4</v>
      </c>
      <c r="AN2006" t="str">
        <f t="shared" si="1041"/>
        <v>Diabetes</v>
      </c>
      <c r="AO2006">
        <v>270</v>
      </c>
      <c r="AP2006" t="str">
        <f t="shared" si="1042"/>
        <v>Riesgo</v>
      </c>
      <c r="AQ2006">
        <v>209</v>
      </c>
      <c r="AR2006" t="str">
        <f t="shared" si="1043"/>
        <v>Muy alto</v>
      </c>
      <c r="AS2006">
        <v>35</v>
      </c>
      <c r="AT2006" t="str">
        <f t="shared" si="1044"/>
        <v>Bajo</v>
      </c>
      <c r="AU2006">
        <v>232</v>
      </c>
      <c r="AV2006" t="str">
        <f t="shared" si="1045"/>
        <v>Alto</v>
      </c>
      <c r="AW2006">
        <v>126</v>
      </c>
      <c r="AX2006" t="str">
        <f t="shared" si="1046"/>
        <v>Bajo</v>
      </c>
      <c r="AY2006">
        <v>5.2</v>
      </c>
      <c r="AZ2006" t="str">
        <f t="shared" si="1047"/>
        <v>Alto</v>
      </c>
      <c r="BA2006">
        <v>7</v>
      </c>
      <c r="BB2006" t="str">
        <f t="shared" si="1025"/>
        <v>Baja</v>
      </c>
      <c r="BC2006">
        <v>8.1</v>
      </c>
      <c r="BD2006" t="str">
        <f t="shared" si="1048"/>
        <v>Bajo</v>
      </c>
      <c r="BE2006">
        <v>6.8</v>
      </c>
      <c r="BF2006" t="str">
        <f t="shared" si="1049"/>
        <v>Alto</v>
      </c>
      <c r="BG2006">
        <v>1</v>
      </c>
      <c r="BH2006" t="str">
        <f t="shared" si="1050"/>
        <v>Toma ECA</v>
      </c>
      <c r="BI2006">
        <v>0</v>
      </c>
      <c r="BJ2006" t="str">
        <f t="shared" si="1051"/>
        <v>No toma ARB</v>
      </c>
      <c r="BK2006">
        <v>1</v>
      </c>
      <c r="BL2006" t="str">
        <f t="shared" si="1052"/>
        <v>Toma diureticos</v>
      </c>
      <c r="BM2006">
        <v>1</v>
      </c>
      <c r="BN2006" t="str">
        <f t="shared" si="1053"/>
        <v>Toma estatinas</v>
      </c>
      <c r="BO2006">
        <v>1</v>
      </c>
      <c r="BP2006" t="str">
        <f t="shared" si="1054"/>
        <v>Enfermedad renal</v>
      </c>
      <c r="BQ2006">
        <v>1</v>
      </c>
      <c r="BR2006" t="str">
        <f t="shared" si="1055"/>
        <v>Enfermedad cardiovascular</v>
      </c>
    </row>
    <row r="2007" spans="1:70" x14ac:dyDescent="0.25">
      <c r="A2007" t="s">
        <v>2007</v>
      </c>
      <c r="B2007">
        <v>78</v>
      </c>
      <c r="C2007" t="str">
        <f t="shared" si="1026"/>
        <v>Adulto Mayor</v>
      </c>
      <c r="D2007" t="s">
        <v>1</v>
      </c>
      <c r="E2007">
        <v>26.9</v>
      </c>
      <c r="F2007" t="str">
        <f t="shared" si="1027"/>
        <v>Sobrepeso</v>
      </c>
      <c r="G2007">
        <v>1</v>
      </c>
      <c r="H2007" t="str">
        <f t="shared" si="1028"/>
        <v>Tiene herencia</v>
      </c>
      <c r="I2007">
        <v>159</v>
      </c>
      <c r="J2007">
        <v>97</v>
      </c>
      <c r="K2007">
        <v>100</v>
      </c>
      <c r="L2007" t="str">
        <f t="shared" si="1029"/>
        <v>Normal</v>
      </c>
      <c r="M2007">
        <v>41</v>
      </c>
      <c r="N2007" t="str">
        <f t="shared" si="1030"/>
        <v>Intermedia</v>
      </c>
      <c r="O2007">
        <v>2</v>
      </c>
      <c r="P2007" t="str">
        <f t="shared" si="1031"/>
        <v>Ligera limitaciones</v>
      </c>
      <c r="Q2007">
        <v>0</v>
      </c>
      <c r="R2007" t="str">
        <f t="shared" si="1032"/>
        <v>No tiene cetoacidosis</v>
      </c>
      <c r="S2007">
        <v>0</v>
      </c>
      <c r="T2007" t="str">
        <f t="shared" si="1033"/>
        <v>No tiene Insuficiencia</v>
      </c>
      <c r="U2007">
        <v>1</v>
      </c>
      <c r="V2007" t="str">
        <f t="shared" si="1034"/>
        <v>Hipertenso</v>
      </c>
      <c r="W2007">
        <v>2.2999999999999998</v>
      </c>
      <c r="X2007" t="str">
        <f t="shared" si="1023"/>
        <v>Alto</v>
      </c>
      <c r="Y2007">
        <v>68</v>
      </c>
      <c r="Z2007" t="str">
        <f t="shared" si="1024"/>
        <v>Elevado</v>
      </c>
      <c r="AA2007">
        <v>34</v>
      </c>
      <c r="AB2007" t="str">
        <f t="shared" si="1035"/>
        <v>Funcion disminuida moderada</v>
      </c>
      <c r="AC2007">
        <v>2101</v>
      </c>
      <c r="AD2007" t="str">
        <f t="shared" si="1036"/>
        <v>Proteinuria</v>
      </c>
      <c r="AE2007">
        <v>1890</v>
      </c>
      <c r="AF2007" t="str">
        <f t="shared" si="1037"/>
        <v>Macroalbuminuria</v>
      </c>
      <c r="AG2007">
        <v>700</v>
      </c>
      <c r="AH2007" t="str">
        <f t="shared" si="1038"/>
        <v>Poliuria</v>
      </c>
      <c r="AI2007">
        <v>0</v>
      </c>
      <c r="AJ2007" t="str">
        <f t="shared" si="1039"/>
        <v>No Diabetico</v>
      </c>
      <c r="AK2007">
        <v>201</v>
      </c>
      <c r="AL2007" t="str">
        <f t="shared" si="1040"/>
        <v>Diabetes</v>
      </c>
      <c r="AM2007">
        <v>10.3</v>
      </c>
      <c r="AN2007" t="str">
        <f t="shared" si="1041"/>
        <v>Diabetes</v>
      </c>
      <c r="AO2007">
        <v>249</v>
      </c>
      <c r="AP2007" t="str">
        <f t="shared" si="1042"/>
        <v>Riesgo</v>
      </c>
      <c r="AQ2007">
        <v>145</v>
      </c>
      <c r="AR2007" t="str">
        <f t="shared" si="1043"/>
        <v>Limite alto</v>
      </c>
      <c r="AS2007">
        <v>35</v>
      </c>
      <c r="AT2007" t="str">
        <f t="shared" si="1044"/>
        <v>Bajo</v>
      </c>
      <c r="AU2007">
        <v>390</v>
      </c>
      <c r="AV2007" t="str">
        <f t="shared" si="1045"/>
        <v>Alto</v>
      </c>
      <c r="AW2007">
        <v>126</v>
      </c>
      <c r="AX2007" t="str">
        <f t="shared" si="1046"/>
        <v>Bajo</v>
      </c>
      <c r="AY2007">
        <v>6.5</v>
      </c>
      <c r="AZ2007" t="str">
        <f t="shared" si="1047"/>
        <v>Alto</v>
      </c>
      <c r="BA2007">
        <v>10.199999999999999</v>
      </c>
      <c r="BB2007" t="str">
        <f t="shared" si="1025"/>
        <v>Baja</v>
      </c>
      <c r="BC2007">
        <v>8.9</v>
      </c>
      <c r="BD2007" t="str">
        <f t="shared" si="1048"/>
        <v>Normal</v>
      </c>
      <c r="BE2007">
        <v>6</v>
      </c>
      <c r="BF2007" t="str">
        <f t="shared" si="1049"/>
        <v>Alto</v>
      </c>
      <c r="BG2007">
        <v>1</v>
      </c>
      <c r="BH2007" t="str">
        <f t="shared" si="1050"/>
        <v>Toma ECA</v>
      </c>
      <c r="BI2007">
        <v>1</v>
      </c>
      <c r="BJ2007" t="str">
        <f t="shared" si="1051"/>
        <v>Toma ARB</v>
      </c>
      <c r="BK2007">
        <v>1</v>
      </c>
      <c r="BL2007" t="str">
        <f t="shared" si="1052"/>
        <v>Toma diureticos</v>
      </c>
      <c r="BM2007">
        <v>0</v>
      </c>
      <c r="BN2007" t="str">
        <f t="shared" si="1053"/>
        <v>No toma estatinas</v>
      </c>
      <c r="BO2007">
        <v>1</v>
      </c>
      <c r="BP2007" t="str">
        <f t="shared" si="1054"/>
        <v>Enfermedad renal</v>
      </c>
      <c r="BQ2007">
        <v>1</v>
      </c>
      <c r="BR2007" t="str">
        <f t="shared" si="1055"/>
        <v>Enfermedad cardiovascular</v>
      </c>
    </row>
    <row r="2008" spans="1:70" x14ac:dyDescent="0.25">
      <c r="A2008" t="s">
        <v>2008</v>
      </c>
      <c r="B2008">
        <v>41</v>
      </c>
      <c r="C2008" t="str">
        <f t="shared" si="1026"/>
        <v>Adulto</v>
      </c>
      <c r="D2008" t="s">
        <v>1</v>
      </c>
      <c r="E2008">
        <v>26</v>
      </c>
      <c r="F2008" t="str">
        <f t="shared" si="1027"/>
        <v>Sobrepeso</v>
      </c>
      <c r="G2008">
        <v>1</v>
      </c>
      <c r="H2008" t="str">
        <f t="shared" si="1028"/>
        <v>Tiene herencia</v>
      </c>
      <c r="I2008">
        <v>109</v>
      </c>
      <c r="J2008">
        <v>83</v>
      </c>
      <c r="K2008">
        <v>64</v>
      </c>
      <c r="L2008" t="str">
        <f t="shared" si="1029"/>
        <v>Normal</v>
      </c>
      <c r="M2008">
        <v>66</v>
      </c>
      <c r="N2008" t="str">
        <f t="shared" si="1030"/>
        <v>Normal</v>
      </c>
      <c r="O2008">
        <v>1</v>
      </c>
      <c r="P2008" t="str">
        <f t="shared" si="1031"/>
        <v>Sin limitaciones</v>
      </c>
      <c r="Q2008">
        <v>0</v>
      </c>
      <c r="R2008" t="str">
        <f t="shared" si="1032"/>
        <v>No tiene cetoacidosis</v>
      </c>
      <c r="S2008">
        <v>0</v>
      </c>
      <c r="T2008" t="str">
        <f t="shared" si="1033"/>
        <v>No tiene Insuficiencia</v>
      </c>
      <c r="U2008">
        <v>1</v>
      </c>
      <c r="V2008" t="str">
        <f t="shared" si="1034"/>
        <v>Hipertenso</v>
      </c>
      <c r="W2008">
        <v>0.7</v>
      </c>
      <c r="X2008" t="str">
        <f t="shared" si="1023"/>
        <v>Normal</v>
      </c>
      <c r="Y2008">
        <v>15</v>
      </c>
      <c r="Z2008" t="str">
        <f t="shared" si="1024"/>
        <v>Bajo</v>
      </c>
      <c r="AA2008">
        <v>105</v>
      </c>
      <c r="AB2008" t="str">
        <f t="shared" si="1035"/>
        <v>Normal</v>
      </c>
      <c r="AC2008">
        <v>21</v>
      </c>
      <c r="AD2008" t="str">
        <f t="shared" si="1036"/>
        <v>Normal</v>
      </c>
      <c r="AE2008">
        <v>18</v>
      </c>
      <c r="AF2008" t="str">
        <f t="shared" si="1037"/>
        <v>Normal</v>
      </c>
      <c r="AG2008">
        <v>1190</v>
      </c>
      <c r="AH2008" t="str">
        <f t="shared" si="1038"/>
        <v>Poliuria</v>
      </c>
      <c r="AI2008">
        <v>0</v>
      </c>
      <c r="AJ2008" t="str">
        <f t="shared" si="1039"/>
        <v>No Diabetico</v>
      </c>
      <c r="AK2008">
        <v>104</v>
      </c>
      <c r="AL2008" t="str">
        <f t="shared" si="1040"/>
        <v>Prediabetes</v>
      </c>
      <c r="AM2008">
        <v>5.8</v>
      </c>
      <c r="AN2008" t="str">
        <f t="shared" si="1041"/>
        <v>Prediabetes</v>
      </c>
      <c r="AO2008">
        <v>205</v>
      </c>
      <c r="AP2008" t="str">
        <f t="shared" si="1042"/>
        <v>Alto</v>
      </c>
      <c r="AQ2008">
        <v>126</v>
      </c>
      <c r="AR2008" t="str">
        <f t="shared" si="1043"/>
        <v>Casi normal</v>
      </c>
      <c r="AS2008">
        <v>46</v>
      </c>
      <c r="AT2008" t="str">
        <f t="shared" si="1044"/>
        <v>Bajo</v>
      </c>
      <c r="AU2008">
        <v>90</v>
      </c>
      <c r="AV2008" t="str">
        <f t="shared" si="1045"/>
        <v>Normal</v>
      </c>
      <c r="AW2008">
        <v>144</v>
      </c>
      <c r="AX2008" t="str">
        <f t="shared" si="1046"/>
        <v>Normal</v>
      </c>
      <c r="AY2008">
        <v>4.9000000000000004</v>
      </c>
      <c r="AZ2008" t="str">
        <f t="shared" si="1047"/>
        <v>Normal</v>
      </c>
      <c r="BA2008">
        <v>12.7</v>
      </c>
      <c r="BB2008" t="str">
        <f t="shared" si="1025"/>
        <v>Baja</v>
      </c>
      <c r="BC2008">
        <v>9.1</v>
      </c>
      <c r="BD2008" t="str">
        <f t="shared" si="1048"/>
        <v>Normal</v>
      </c>
      <c r="BE2008">
        <v>3.5</v>
      </c>
      <c r="BF2008" t="str">
        <f t="shared" si="1049"/>
        <v>Normal</v>
      </c>
      <c r="BG2008">
        <v>1</v>
      </c>
      <c r="BH2008" t="str">
        <f t="shared" si="1050"/>
        <v>Toma ECA</v>
      </c>
      <c r="BI2008">
        <v>0</v>
      </c>
      <c r="BJ2008" t="str">
        <f t="shared" si="1051"/>
        <v>No toma ARB</v>
      </c>
      <c r="BK2008">
        <v>1</v>
      </c>
      <c r="BL2008" t="str">
        <f t="shared" si="1052"/>
        <v>Toma diureticos</v>
      </c>
      <c r="BM2008">
        <v>0</v>
      </c>
      <c r="BN2008" t="str">
        <f t="shared" si="1053"/>
        <v>No toma estatinas</v>
      </c>
      <c r="BO2008">
        <v>0</v>
      </c>
      <c r="BP2008" t="str">
        <f t="shared" si="1054"/>
        <v>Sano</v>
      </c>
      <c r="BQ2008">
        <v>1</v>
      </c>
      <c r="BR2008" t="str">
        <f t="shared" si="1055"/>
        <v>Enfermedad cardiovascular</v>
      </c>
    </row>
    <row r="2009" spans="1:70" x14ac:dyDescent="0.25">
      <c r="A2009" t="s">
        <v>2009</v>
      </c>
      <c r="B2009">
        <v>30</v>
      </c>
      <c r="C2009" t="str">
        <f t="shared" si="1026"/>
        <v>Adulto</v>
      </c>
      <c r="D2009" t="s">
        <v>1</v>
      </c>
      <c r="E2009">
        <v>29.3</v>
      </c>
      <c r="F2009" t="str">
        <f t="shared" si="1027"/>
        <v>Sobrepeso</v>
      </c>
      <c r="G2009">
        <v>0</v>
      </c>
      <c r="H2009" t="str">
        <f t="shared" si="1028"/>
        <v>No tiene herencia</v>
      </c>
      <c r="I2009">
        <v>118</v>
      </c>
      <c r="J2009">
        <v>74</v>
      </c>
      <c r="K2009">
        <v>89</v>
      </c>
      <c r="L2009" t="str">
        <f t="shared" si="1029"/>
        <v>Normal</v>
      </c>
      <c r="M2009">
        <v>67</v>
      </c>
      <c r="N2009" t="str">
        <f t="shared" si="1030"/>
        <v>Normal</v>
      </c>
      <c r="O2009">
        <v>1</v>
      </c>
      <c r="P2009" t="str">
        <f t="shared" si="1031"/>
        <v>Sin limitaciones</v>
      </c>
      <c r="Q2009">
        <v>0</v>
      </c>
      <c r="R2009" t="str">
        <f t="shared" si="1032"/>
        <v>No tiene cetoacidosis</v>
      </c>
      <c r="S2009">
        <v>0</v>
      </c>
      <c r="T2009" t="str">
        <f t="shared" si="1033"/>
        <v>No tiene Insuficiencia</v>
      </c>
      <c r="U2009">
        <v>1</v>
      </c>
      <c r="V2009" t="str">
        <f t="shared" si="1034"/>
        <v>Hipertenso</v>
      </c>
      <c r="W2009">
        <v>1</v>
      </c>
      <c r="X2009" t="str">
        <f t="shared" si="1023"/>
        <v>Normal</v>
      </c>
      <c r="Y2009">
        <v>26</v>
      </c>
      <c r="Z2009" t="str">
        <f t="shared" si="1024"/>
        <v>Normal</v>
      </c>
      <c r="AA2009">
        <v>115</v>
      </c>
      <c r="AB2009" t="str">
        <f t="shared" si="1035"/>
        <v>Normal</v>
      </c>
      <c r="AC2009">
        <v>18</v>
      </c>
      <c r="AD2009" t="str">
        <f t="shared" si="1036"/>
        <v>Normal</v>
      </c>
      <c r="AE2009">
        <v>14</v>
      </c>
      <c r="AF2009" t="str">
        <f t="shared" si="1037"/>
        <v>Normal</v>
      </c>
      <c r="AG2009">
        <v>2405</v>
      </c>
      <c r="AH2009" t="str">
        <f t="shared" si="1038"/>
        <v>Poliuria</v>
      </c>
      <c r="AI2009">
        <v>0</v>
      </c>
      <c r="AJ2009" t="str">
        <f t="shared" si="1039"/>
        <v>No Diabetico</v>
      </c>
      <c r="AK2009">
        <v>117</v>
      </c>
      <c r="AL2009" t="str">
        <f t="shared" si="1040"/>
        <v>Prediabetes</v>
      </c>
      <c r="AM2009">
        <v>5.0999999999999996</v>
      </c>
      <c r="AN2009" t="str">
        <f t="shared" si="1041"/>
        <v>Normal</v>
      </c>
      <c r="AO2009">
        <v>207</v>
      </c>
      <c r="AP2009" t="str">
        <f t="shared" si="1042"/>
        <v>Alto</v>
      </c>
      <c r="AQ2009">
        <v>111</v>
      </c>
      <c r="AR2009" t="str">
        <f t="shared" si="1043"/>
        <v>Casi normal</v>
      </c>
      <c r="AS2009">
        <v>57</v>
      </c>
      <c r="AT2009" t="str">
        <f t="shared" si="1044"/>
        <v>Bajo</v>
      </c>
      <c r="AU2009">
        <v>164</v>
      </c>
      <c r="AV2009" t="str">
        <f t="shared" si="1045"/>
        <v>Alto</v>
      </c>
      <c r="AW2009">
        <v>140</v>
      </c>
      <c r="AX2009" t="str">
        <f t="shared" si="1046"/>
        <v>Normal</v>
      </c>
      <c r="AY2009">
        <v>5</v>
      </c>
      <c r="AZ2009" t="str">
        <f t="shared" si="1047"/>
        <v>Normal</v>
      </c>
      <c r="BA2009">
        <v>13.9</v>
      </c>
      <c r="BB2009" t="str">
        <f t="shared" si="1025"/>
        <v>Normal</v>
      </c>
      <c r="BC2009">
        <v>8.6</v>
      </c>
      <c r="BD2009" t="str">
        <f t="shared" si="1048"/>
        <v>Normal</v>
      </c>
      <c r="BE2009">
        <v>2.7</v>
      </c>
      <c r="BF2009" t="str">
        <f t="shared" si="1049"/>
        <v>Normal</v>
      </c>
      <c r="BG2009">
        <v>1</v>
      </c>
      <c r="BH2009" t="str">
        <f t="shared" si="1050"/>
        <v>Toma ECA</v>
      </c>
      <c r="BI2009">
        <v>1</v>
      </c>
      <c r="BJ2009" t="str">
        <f t="shared" si="1051"/>
        <v>Toma ARB</v>
      </c>
      <c r="BK2009">
        <v>1</v>
      </c>
      <c r="BL2009" t="str">
        <f t="shared" si="1052"/>
        <v>Toma diureticos</v>
      </c>
      <c r="BM2009">
        <v>1</v>
      </c>
      <c r="BN2009" t="str">
        <f t="shared" si="1053"/>
        <v>Toma estatinas</v>
      </c>
      <c r="BO2009">
        <v>0</v>
      </c>
      <c r="BP2009" t="str">
        <f t="shared" si="1054"/>
        <v>Sano</v>
      </c>
      <c r="BQ2009">
        <v>1</v>
      </c>
      <c r="BR2009" t="str">
        <f t="shared" si="1055"/>
        <v>Enfermedad cardiovascular</v>
      </c>
    </row>
    <row r="2010" spans="1:70" x14ac:dyDescent="0.25">
      <c r="A2010" t="s">
        <v>2010</v>
      </c>
      <c r="B2010">
        <v>65</v>
      </c>
      <c r="C2010" t="str">
        <f t="shared" si="1026"/>
        <v>Adulto Mayor</v>
      </c>
      <c r="D2010" t="s">
        <v>1</v>
      </c>
      <c r="E2010">
        <v>19.3</v>
      </c>
      <c r="F2010" t="str">
        <f t="shared" si="1027"/>
        <v>Peso Normal</v>
      </c>
      <c r="G2010">
        <v>1</v>
      </c>
      <c r="H2010" t="str">
        <f t="shared" si="1028"/>
        <v>Tiene herencia</v>
      </c>
      <c r="I2010">
        <v>130</v>
      </c>
      <c r="J2010">
        <v>84</v>
      </c>
      <c r="K2010">
        <v>84</v>
      </c>
      <c r="L2010" t="str">
        <f t="shared" si="1029"/>
        <v>Normal</v>
      </c>
      <c r="M2010">
        <v>55</v>
      </c>
      <c r="N2010" t="str">
        <f t="shared" si="1030"/>
        <v>Normal</v>
      </c>
      <c r="O2010">
        <v>2</v>
      </c>
      <c r="P2010" t="str">
        <f t="shared" si="1031"/>
        <v>Ligera limitaciones</v>
      </c>
      <c r="Q2010">
        <v>0</v>
      </c>
      <c r="R2010" t="str">
        <f t="shared" si="1032"/>
        <v>No tiene cetoacidosis</v>
      </c>
      <c r="S2010">
        <v>0</v>
      </c>
      <c r="T2010" t="str">
        <f t="shared" si="1033"/>
        <v>No tiene Insuficiencia</v>
      </c>
      <c r="U2010">
        <v>1</v>
      </c>
      <c r="V2010" t="str">
        <f t="shared" si="1034"/>
        <v>Hipertenso</v>
      </c>
      <c r="W2010">
        <v>0.9</v>
      </c>
      <c r="X2010" t="str">
        <f t="shared" si="1023"/>
        <v>Normal</v>
      </c>
      <c r="Y2010">
        <v>28</v>
      </c>
      <c r="Z2010" t="str">
        <f t="shared" si="1024"/>
        <v>Normal</v>
      </c>
      <c r="AA2010">
        <v>96</v>
      </c>
      <c r="AB2010" t="str">
        <f t="shared" si="1035"/>
        <v>Normal</v>
      </c>
      <c r="AC2010">
        <v>19</v>
      </c>
      <c r="AD2010" t="str">
        <f t="shared" si="1036"/>
        <v>Normal</v>
      </c>
      <c r="AE2010">
        <v>15</v>
      </c>
      <c r="AF2010" t="str">
        <f t="shared" si="1037"/>
        <v>Normal</v>
      </c>
      <c r="AG2010">
        <v>1886</v>
      </c>
      <c r="AH2010" t="str">
        <f t="shared" si="1038"/>
        <v>Poliuria</v>
      </c>
      <c r="AI2010">
        <v>1</v>
      </c>
      <c r="AJ2010" t="str">
        <f t="shared" si="1039"/>
        <v>Diabetico</v>
      </c>
      <c r="AK2010">
        <v>86</v>
      </c>
      <c r="AL2010" t="str">
        <f t="shared" si="1040"/>
        <v>Normal</v>
      </c>
      <c r="AM2010">
        <v>5.9</v>
      </c>
      <c r="AN2010" t="str">
        <f t="shared" si="1041"/>
        <v>Prediabetes</v>
      </c>
      <c r="AO2010">
        <v>174</v>
      </c>
      <c r="AP2010" t="str">
        <f t="shared" si="1042"/>
        <v>Normal</v>
      </c>
      <c r="AQ2010">
        <v>118</v>
      </c>
      <c r="AR2010" t="str">
        <f t="shared" si="1043"/>
        <v>Casi normal</v>
      </c>
      <c r="AS2010">
        <v>53</v>
      </c>
      <c r="AT2010" t="str">
        <f t="shared" si="1044"/>
        <v>Bajo</v>
      </c>
      <c r="AU2010">
        <v>107</v>
      </c>
      <c r="AV2010" t="str">
        <f t="shared" si="1045"/>
        <v>Normal</v>
      </c>
      <c r="AW2010">
        <v>144</v>
      </c>
      <c r="AX2010" t="str">
        <f t="shared" si="1046"/>
        <v>Normal</v>
      </c>
      <c r="AY2010">
        <v>3.5</v>
      </c>
      <c r="AZ2010" t="str">
        <f t="shared" si="1047"/>
        <v>Normal</v>
      </c>
      <c r="BA2010">
        <v>13.6</v>
      </c>
      <c r="BB2010" t="str">
        <f t="shared" si="1025"/>
        <v>Normal</v>
      </c>
      <c r="BC2010">
        <v>9.1</v>
      </c>
      <c r="BD2010" t="str">
        <f t="shared" si="1048"/>
        <v>Normal</v>
      </c>
      <c r="BE2010">
        <v>4.4000000000000004</v>
      </c>
      <c r="BF2010" t="str">
        <f t="shared" si="1049"/>
        <v>Normal</v>
      </c>
      <c r="BG2010">
        <v>1</v>
      </c>
      <c r="BH2010" t="str">
        <f t="shared" si="1050"/>
        <v>Toma ECA</v>
      </c>
      <c r="BI2010">
        <v>0</v>
      </c>
      <c r="BJ2010" t="str">
        <f t="shared" si="1051"/>
        <v>No toma ARB</v>
      </c>
      <c r="BK2010">
        <v>0</v>
      </c>
      <c r="BL2010" t="str">
        <f t="shared" si="1052"/>
        <v>No toma diureticos</v>
      </c>
      <c r="BM2010">
        <v>1</v>
      </c>
      <c r="BN2010" t="str">
        <f t="shared" si="1053"/>
        <v>Toma estatinas</v>
      </c>
      <c r="BO2010">
        <v>0</v>
      </c>
      <c r="BP2010" t="str">
        <f t="shared" si="1054"/>
        <v>Sano</v>
      </c>
      <c r="BQ2010">
        <v>0</v>
      </c>
      <c r="BR2010" t="str">
        <f t="shared" si="1055"/>
        <v>Sano</v>
      </c>
    </row>
    <row r="2011" spans="1:70" x14ac:dyDescent="0.25">
      <c r="A2011" t="s">
        <v>2011</v>
      </c>
      <c r="B2011">
        <v>52</v>
      </c>
      <c r="C2011" t="str">
        <f t="shared" si="1026"/>
        <v>Adulto</v>
      </c>
      <c r="D2011" t="s">
        <v>1</v>
      </c>
      <c r="E2011">
        <v>28.4</v>
      </c>
      <c r="F2011" t="str">
        <f t="shared" si="1027"/>
        <v>Sobrepeso</v>
      </c>
      <c r="G2011">
        <v>0</v>
      </c>
      <c r="H2011" t="str">
        <f t="shared" si="1028"/>
        <v>No tiene herencia</v>
      </c>
      <c r="I2011">
        <v>162</v>
      </c>
      <c r="J2011">
        <v>102</v>
      </c>
      <c r="K2011">
        <v>91</v>
      </c>
      <c r="L2011" t="str">
        <f t="shared" si="1029"/>
        <v>Normal</v>
      </c>
      <c r="M2011">
        <v>33</v>
      </c>
      <c r="N2011" t="str">
        <f t="shared" si="1030"/>
        <v>Reducida</v>
      </c>
      <c r="O2011">
        <v>4</v>
      </c>
      <c r="P2011" t="str">
        <f t="shared" si="1031"/>
        <v>Incapacidad</v>
      </c>
      <c r="Q2011">
        <v>1</v>
      </c>
      <c r="R2011" t="str">
        <f t="shared" si="1032"/>
        <v>Tiene cetoacidosis</v>
      </c>
      <c r="S2011">
        <v>0</v>
      </c>
      <c r="T2011" t="str">
        <f t="shared" si="1033"/>
        <v>No tiene Insuficiencia</v>
      </c>
      <c r="U2011">
        <v>1</v>
      </c>
      <c r="V2011" t="str">
        <f t="shared" si="1034"/>
        <v>Hipertenso</v>
      </c>
      <c r="W2011">
        <v>2.5</v>
      </c>
      <c r="X2011" t="str">
        <f t="shared" si="1023"/>
        <v>Alto</v>
      </c>
      <c r="Y2011">
        <v>102</v>
      </c>
      <c r="Z2011" t="str">
        <f t="shared" si="1024"/>
        <v>Riesgo</v>
      </c>
      <c r="AA2011">
        <v>40</v>
      </c>
      <c r="AB2011" t="str">
        <f t="shared" si="1035"/>
        <v>Funcion disminuida moderada</v>
      </c>
      <c r="AC2011">
        <v>2845</v>
      </c>
      <c r="AD2011" t="str">
        <f t="shared" si="1036"/>
        <v>Proteinuria</v>
      </c>
      <c r="AE2011">
        <v>1991</v>
      </c>
      <c r="AF2011" t="str">
        <f t="shared" si="1037"/>
        <v>Macroalbuminuria</v>
      </c>
      <c r="AG2011">
        <v>306</v>
      </c>
      <c r="AH2011" t="str">
        <f t="shared" si="1038"/>
        <v>Oliguria</v>
      </c>
      <c r="AI2011">
        <v>0</v>
      </c>
      <c r="AJ2011" t="str">
        <f t="shared" si="1039"/>
        <v>No Diabetico</v>
      </c>
      <c r="AK2011">
        <v>205</v>
      </c>
      <c r="AL2011" t="str">
        <f t="shared" si="1040"/>
        <v>Diabetes</v>
      </c>
      <c r="AM2011">
        <v>9.9</v>
      </c>
      <c r="AN2011" t="str">
        <f t="shared" si="1041"/>
        <v>Diabetes</v>
      </c>
      <c r="AO2011">
        <v>255</v>
      </c>
      <c r="AP2011" t="str">
        <f t="shared" si="1042"/>
        <v>Riesgo</v>
      </c>
      <c r="AQ2011">
        <v>214</v>
      </c>
      <c r="AR2011" t="str">
        <f t="shared" si="1043"/>
        <v>Muy alto</v>
      </c>
      <c r="AS2011">
        <v>35</v>
      </c>
      <c r="AT2011" t="str">
        <f t="shared" si="1044"/>
        <v>Bajo</v>
      </c>
      <c r="AU2011">
        <v>256</v>
      </c>
      <c r="AV2011" t="str">
        <f t="shared" si="1045"/>
        <v>Alto</v>
      </c>
      <c r="AW2011">
        <v>136</v>
      </c>
      <c r="AX2011" t="str">
        <f t="shared" si="1046"/>
        <v>Normal</v>
      </c>
      <c r="AY2011">
        <v>5.7</v>
      </c>
      <c r="AZ2011" t="str">
        <f t="shared" si="1047"/>
        <v>Alto</v>
      </c>
      <c r="BA2011">
        <v>9.8000000000000007</v>
      </c>
      <c r="BB2011" t="str">
        <f t="shared" si="1025"/>
        <v>Baja</v>
      </c>
      <c r="BC2011">
        <v>7.7</v>
      </c>
      <c r="BD2011" t="str">
        <f t="shared" si="1048"/>
        <v>Bajo</v>
      </c>
      <c r="BE2011">
        <v>4.9000000000000004</v>
      </c>
      <c r="BF2011" t="str">
        <f t="shared" si="1049"/>
        <v>Alto</v>
      </c>
      <c r="BG2011">
        <v>1</v>
      </c>
      <c r="BH2011" t="str">
        <f t="shared" si="1050"/>
        <v>Toma ECA</v>
      </c>
      <c r="BI2011">
        <v>0</v>
      </c>
      <c r="BJ2011" t="str">
        <f t="shared" si="1051"/>
        <v>No toma ARB</v>
      </c>
      <c r="BK2011">
        <v>0</v>
      </c>
      <c r="BL2011" t="str">
        <f t="shared" si="1052"/>
        <v>No toma diureticos</v>
      </c>
      <c r="BM2011">
        <v>1</v>
      </c>
      <c r="BN2011" t="str">
        <f t="shared" si="1053"/>
        <v>Toma estatinas</v>
      </c>
      <c r="BO2011">
        <v>1</v>
      </c>
      <c r="BP2011" t="str">
        <f t="shared" si="1054"/>
        <v>Enfermedad renal</v>
      </c>
      <c r="BQ2011">
        <v>0</v>
      </c>
      <c r="BR2011" t="str">
        <f t="shared" si="1055"/>
        <v>Sano</v>
      </c>
    </row>
    <row r="2012" spans="1:70" x14ac:dyDescent="0.25">
      <c r="A2012" t="s">
        <v>2012</v>
      </c>
      <c r="B2012">
        <v>68</v>
      </c>
      <c r="C2012" t="str">
        <f t="shared" si="1026"/>
        <v>Adulto Mayor</v>
      </c>
      <c r="D2012" t="s">
        <v>1</v>
      </c>
      <c r="E2012">
        <v>28.3</v>
      </c>
      <c r="F2012" t="str">
        <f t="shared" si="1027"/>
        <v>Sobrepeso</v>
      </c>
      <c r="G2012">
        <v>0</v>
      </c>
      <c r="H2012" t="str">
        <f t="shared" si="1028"/>
        <v>No tiene herencia</v>
      </c>
      <c r="I2012">
        <v>162</v>
      </c>
      <c r="J2012">
        <v>105</v>
      </c>
      <c r="K2012">
        <v>104</v>
      </c>
      <c r="L2012" t="str">
        <f t="shared" si="1029"/>
        <v>Taquicardia</v>
      </c>
      <c r="M2012">
        <v>25</v>
      </c>
      <c r="N2012" t="str">
        <f t="shared" si="1030"/>
        <v>Reducida</v>
      </c>
      <c r="O2012">
        <v>3</v>
      </c>
      <c r="P2012" t="str">
        <f t="shared" si="1031"/>
        <v>Limitacion marcada</v>
      </c>
      <c r="Q2012">
        <v>1</v>
      </c>
      <c r="R2012" t="str">
        <f t="shared" si="1032"/>
        <v>Tiene cetoacidosis</v>
      </c>
      <c r="S2012">
        <v>0</v>
      </c>
      <c r="T2012" t="str">
        <f t="shared" si="1033"/>
        <v>No tiene Insuficiencia</v>
      </c>
      <c r="U2012">
        <v>1</v>
      </c>
      <c r="V2012" t="str">
        <f t="shared" si="1034"/>
        <v>Hipertenso</v>
      </c>
      <c r="W2012">
        <v>2.9</v>
      </c>
      <c r="X2012" t="str">
        <f t="shared" si="1023"/>
        <v>Alto</v>
      </c>
      <c r="Y2012">
        <v>96</v>
      </c>
      <c r="Z2012" t="str">
        <f t="shared" si="1024"/>
        <v>Elevado</v>
      </c>
      <c r="AA2012">
        <v>57</v>
      </c>
      <c r="AB2012" t="str">
        <f t="shared" si="1035"/>
        <v>Funcion disminuida moderada</v>
      </c>
      <c r="AC2012">
        <v>830</v>
      </c>
      <c r="AD2012" t="str">
        <f t="shared" si="1036"/>
        <v>Proteinuria</v>
      </c>
      <c r="AE2012">
        <v>664</v>
      </c>
      <c r="AF2012" t="str">
        <f t="shared" si="1037"/>
        <v>Macroalbuminuria</v>
      </c>
      <c r="AG2012">
        <v>369</v>
      </c>
      <c r="AH2012" t="str">
        <f t="shared" si="1038"/>
        <v>Oliguria</v>
      </c>
      <c r="AI2012">
        <v>0</v>
      </c>
      <c r="AJ2012" t="str">
        <f t="shared" si="1039"/>
        <v>No Diabetico</v>
      </c>
      <c r="AK2012">
        <v>213</v>
      </c>
      <c r="AL2012" t="str">
        <f t="shared" si="1040"/>
        <v>Diabetes</v>
      </c>
      <c r="AM2012">
        <v>8.9</v>
      </c>
      <c r="AN2012" t="str">
        <f t="shared" si="1041"/>
        <v>Diabetes</v>
      </c>
      <c r="AO2012">
        <v>204</v>
      </c>
      <c r="AP2012" t="str">
        <f t="shared" si="1042"/>
        <v>Alto</v>
      </c>
      <c r="AQ2012">
        <v>196</v>
      </c>
      <c r="AR2012" t="str">
        <f t="shared" si="1043"/>
        <v>Muy alto</v>
      </c>
      <c r="AS2012">
        <v>31</v>
      </c>
      <c r="AT2012" t="str">
        <f t="shared" si="1044"/>
        <v>Bajo</v>
      </c>
      <c r="AU2012">
        <v>410</v>
      </c>
      <c r="AV2012" t="str">
        <f t="shared" si="1045"/>
        <v>Alto</v>
      </c>
      <c r="AW2012">
        <v>136</v>
      </c>
      <c r="AX2012" t="str">
        <f t="shared" si="1046"/>
        <v>Normal</v>
      </c>
      <c r="AY2012">
        <v>5.0999999999999996</v>
      </c>
      <c r="AZ2012" t="str">
        <f t="shared" si="1047"/>
        <v>Alto</v>
      </c>
      <c r="BA2012">
        <v>9.9</v>
      </c>
      <c r="BB2012" t="str">
        <f t="shared" si="1025"/>
        <v>Baja</v>
      </c>
      <c r="BC2012">
        <v>8.6</v>
      </c>
      <c r="BD2012" t="str">
        <f t="shared" si="1048"/>
        <v>Normal</v>
      </c>
      <c r="BE2012">
        <v>5.5</v>
      </c>
      <c r="BF2012" t="str">
        <f t="shared" si="1049"/>
        <v>Alto</v>
      </c>
      <c r="BG2012">
        <v>1</v>
      </c>
      <c r="BH2012" t="str">
        <f t="shared" si="1050"/>
        <v>Toma ECA</v>
      </c>
      <c r="BI2012">
        <v>0</v>
      </c>
      <c r="BJ2012" t="str">
        <f t="shared" si="1051"/>
        <v>No toma ARB</v>
      </c>
      <c r="BK2012">
        <v>1</v>
      </c>
      <c r="BL2012" t="str">
        <f t="shared" si="1052"/>
        <v>Toma diureticos</v>
      </c>
      <c r="BM2012">
        <v>1</v>
      </c>
      <c r="BN2012" t="str">
        <f t="shared" si="1053"/>
        <v>Toma estatinas</v>
      </c>
      <c r="BO2012">
        <v>1</v>
      </c>
      <c r="BP2012" t="str">
        <f t="shared" si="1054"/>
        <v>Enfermedad renal</v>
      </c>
      <c r="BQ2012">
        <v>0</v>
      </c>
      <c r="BR2012" t="str">
        <f t="shared" si="1055"/>
        <v>Sano</v>
      </c>
    </row>
    <row r="2013" spans="1:70" x14ac:dyDescent="0.25">
      <c r="A2013" t="s">
        <v>2013</v>
      </c>
      <c r="B2013">
        <v>57</v>
      </c>
      <c r="C2013" t="str">
        <f t="shared" si="1026"/>
        <v>Adulto</v>
      </c>
      <c r="D2013" t="s">
        <v>1</v>
      </c>
      <c r="E2013">
        <v>26.6</v>
      </c>
      <c r="F2013" t="str">
        <f t="shared" si="1027"/>
        <v>Sobrepeso</v>
      </c>
      <c r="G2013">
        <v>1</v>
      </c>
      <c r="H2013" t="str">
        <f t="shared" si="1028"/>
        <v>Tiene herencia</v>
      </c>
      <c r="I2013">
        <v>164</v>
      </c>
      <c r="J2013">
        <v>102</v>
      </c>
      <c r="K2013">
        <v>76</v>
      </c>
      <c r="L2013" t="str">
        <f t="shared" si="1029"/>
        <v>Normal</v>
      </c>
      <c r="M2013">
        <v>31</v>
      </c>
      <c r="N2013" t="str">
        <f t="shared" si="1030"/>
        <v>Reducida</v>
      </c>
      <c r="O2013">
        <v>4</v>
      </c>
      <c r="P2013" t="str">
        <f t="shared" si="1031"/>
        <v>Incapacidad</v>
      </c>
      <c r="Q2013">
        <v>1</v>
      </c>
      <c r="R2013" t="str">
        <f t="shared" si="1032"/>
        <v>Tiene cetoacidosis</v>
      </c>
      <c r="S2013">
        <v>1</v>
      </c>
      <c r="T2013" t="str">
        <f t="shared" si="1033"/>
        <v>Tiene Insuficiencia</v>
      </c>
      <c r="U2013">
        <v>1</v>
      </c>
      <c r="V2013" t="str">
        <f t="shared" si="1034"/>
        <v>Hipertenso</v>
      </c>
      <c r="W2013">
        <v>2.4</v>
      </c>
      <c r="X2013" t="str">
        <f t="shared" si="1023"/>
        <v>Alto</v>
      </c>
      <c r="Y2013">
        <v>82</v>
      </c>
      <c r="Z2013" t="str">
        <f t="shared" si="1024"/>
        <v>Elevado</v>
      </c>
      <c r="AA2013">
        <v>40</v>
      </c>
      <c r="AB2013" t="str">
        <f t="shared" si="1035"/>
        <v>Funcion disminuida moderada</v>
      </c>
      <c r="AC2013">
        <v>2456</v>
      </c>
      <c r="AD2013" t="str">
        <f t="shared" si="1036"/>
        <v>Proteinuria</v>
      </c>
      <c r="AE2013">
        <v>2210</v>
      </c>
      <c r="AF2013" t="str">
        <f t="shared" si="1037"/>
        <v>Macroalbuminuria</v>
      </c>
      <c r="AG2013">
        <v>716</v>
      </c>
      <c r="AH2013" t="str">
        <f t="shared" si="1038"/>
        <v>Poliuria</v>
      </c>
      <c r="AI2013">
        <v>1</v>
      </c>
      <c r="AJ2013" t="str">
        <f t="shared" si="1039"/>
        <v>Diabetico</v>
      </c>
      <c r="AK2013">
        <v>146</v>
      </c>
      <c r="AL2013" t="str">
        <f t="shared" si="1040"/>
        <v>Diabetes</v>
      </c>
      <c r="AM2013">
        <v>8.5</v>
      </c>
      <c r="AN2013" t="str">
        <f t="shared" si="1041"/>
        <v>Diabetes</v>
      </c>
      <c r="AO2013">
        <v>220</v>
      </c>
      <c r="AP2013" t="str">
        <f t="shared" si="1042"/>
        <v>Alto</v>
      </c>
      <c r="AQ2013">
        <v>182</v>
      </c>
      <c r="AR2013" t="str">
        <f t="shared" si="1043"/>
        <v>Alto</v>
      </c>
      <c r="AS2013">
        <v>27</v>
      </c>
      <c r="AT2013" t="str">
        <f t="shared" si="1044"/>
        <v>Bajo</v>
      </c>
      <c r="AU2013">
        <v>429</v>
      </c>
      <c r="AV2013" t="str">
        <f t="shared" si="1045"/>
        <v>Alto</v>
      </c>
      <c r="AW2013">
        <v>139</v>
      </c>
      <c r="AX2013" t="str">
        <f t="shared" si="1046"/>
        <v>Normal</v>
      </c>
      <c r="AY2013">
        <v>6.2</v>
      </c>
      <c r="AZ2013" t="str">
        <f t="shared" si="1047"/>
        <v>Alto</v>
      </c>
      <c r="BA2013">
        <v>9.6999999999999993</v>
      </c>
      <c r="BB2013" t="str">
        <f t="shared" si="1025"/>
        <v>Baja</v>
      </c>
      <c r="BC2013">
        <v>7.8</v>
      </c>
      <c r="BD2013" t="str">
        <f t="shared" si="1048"/>
        <v>Bajo</v>
      </c>
      <c r="BE2013">
        <v>4.8</v>
      </c>
      <c r="BF2013" t="str">
        <f t="shared" si="1049"/>
        <v>Alto</v>
      </c>
      <c r="BG2013">
        <v>1</v>
      </c>
      <c r="BH2013" t="str">
        <f t="shared" si="1050"/>
        <v>Toma ECA</v>
      </c>
      <c r="BI2013">
        <v>0</v>
      </c>
      <c r="BJ2013" t="str">
        <f t="shared" si="1051"/>
        <v>No toma ARB</v>
      </c>
      <c r="BK2013">
        <v>0</v>
      </c>
      <c r="BL2013" t="str">
        <f t="shared" si="1052"/>
        <v>No toma diureticos</v>
      </c>
      <c r="BM2013">
        <v>1</v>
      </c>
      <c r="BN2013" t="str">
        <f t="shared" si="1053"/>
        <v>Toma estatinas</v>
      </c>
      <c r="BO2013">
        <v>1</v>
      </c>
      <c r="BP2013" t="str">
        <f t="shared" si="1054"/>
        <v>Enfermedad renal</v>
      </c>
      <c r="BQ2013">
        <v>1</v>
      </c>
      <c r="BR2013" t="str">
        <f t="shared" si="1055"/>
        <v>Enfermedad cardiovascular</v>
      </c>
    </row>
    <row r="2014" spans="1:70" x14ac:dyDescent="0.25">
      <c r="A2014" t="s">
        <v>2014</v>
      </c>
      <c r="B2014">
        <v>82</v>
      </c>
      <c r="C2014" t="str">
        <f t="shared" si="1026"/>
        <v>Adulto Mayor</v>
      </c>
      <c r="D2014" t="s">
        <v>6</v>
      </c>
      <c r="E2014">
        <v>32</v>
      </c>
      <c r="F2014" t="str">
        <f t="shared" si="1027"/>
        <v>Obesidad I</v>
      </c>
      <c r="G2014">
        <v>1</v>
      </c>
      <c r="H2014" t="str">
        <f t="shared" si="1028"/>
        <v>Tiene herencia</v>
      </c>
      <c r="I2014">
        <v>175</v>
      </c>
      <c r="J2014">
        <v>96</v>
      </c>
      <c r="K2014">
        <v>94</v>
      </c>
      <c r="L2014" t="str">
        <f t="shared" si="1029"/>
        <v>Normal</v>
      </c>
      <c r="M2014">
        <v>35</v>
      </c>
      <c r="N2014" t="str">
        <f t="shared" si="1030"/>
        <v>Reducida</v>
      </c>
      <c r="O2014">
        <v>3</v>
      </c>
      <c r="P2014" t="str">
        <f t="shared" si="1031"/>
        <v>Limitacion marcada</v>
      </c>
      <c r="Q2014">
        <v>1</v>
      </c>
      <c r="R2014" t="str">
        <f t="shared" si="1032"/>
        <v>Tiene cetoacidosis</v>
      </c>
      <c r="S2014">
        <v>1</v>
      </c>
      <c r="T2014" t="str">
        <f t="shared" si="1033"/>
        <v>Tiene Insuficiencia</v>
      </c>
      <c r="U2014">
        <v>1</v>
      </c>
      <c r="V2014" t="str">
        <f t="shared" si="1034"/>
        <v>Hipertenso</v>
      </c>
      <c r="W2014">
        <v>2.4</v>
      </c>
      <c r="X2014" t="str">
        <f t="shared" si="1023"/>
        <v>Alto</v>
      </c>
      <c r="Y2014">
        <v>58</v>
      </c>
      <c r="Z2014" t="str">
        <f t="shared" si="1024"/>
        <v>Elevado</v>
      </c>
      <c r="AA2014">
        <v>34</v>
      </c>
      <c r="AB2014" t="str">
        <f t="shared" si="1035"/>
        <v>Funcion disminuida moderada</v>
      </c>
      <c r="AC2014">
        <v>711</v>
      </c>
      <c r="AD2014" t="str">
        <f t="shared" si="1036"/>
        <v>Proteinuria</v>
      </c>
      <c r="AE2014">
        <v>568</v>
      </c>
      <c r="AF2014" t="str">
        <f t="shared" si="1037"/>
        <v>Macroalbuminuria</v>
      </c>
      <c r="AG2014">
        <v>722</v>
      </c>
      <c r="AH2014" t="str">
        <f t="shared" si="1038"/>
        <v>Poliuria</v>
      </c>
      <c r="AI2014">
        <v>0</v>
      </c>
      <c r="AJ2014" t="str">
        <f t="shared" si="1039"/>
        <v>No Diabetico</v>
      </c>
      <c r="AK2014">
        <v>123</v>
      </c>
      <c r="AL2014" t="str">
        <f t="shared" si="1040"/>
        <v>Prediabetes</v>
      </c>
      <c r="AM2014">
        <v>10.5</v>
      </c>
      <c r="AN2014" t="str">
        <f t="shared" si="1041"/>
        <v>Diabetes</v>
      </c>
      <c r="AO2014">
        <v>299</v>
      </c>
      <c r="AP2014" t="str">
        <f t="shared" si="1042"/>
        <v>Riesgo</v>
      </c>
      <c r="AQ2014">
        <v>199</v>
      </c>
      <c r="AR2014" t="str">
        <f t="shared" si="1043"/>
        <v>Muy alto</v>
      </c>
      <c r="AS2014">
        <v>26</v>
      </c>
      <c r="AT2014" t="str">
        <f t="shared" si="1044"/>
        <v>Bajo</v>
      </c>
      <c r="AU2014">
        <v>244</v>
      </c>
      <c r="AV2014" t="str">
        <f t="shared" si="1045"/>
        <v>Alto</v>
      </c>
      <c r="AW2014">
        <v>131</v>
      </c>
      <c r="AX2014" t="str">
        <f t="shared" si="1046"/>
        <v>Bajo</v>
      </c>
      <c r="AY2014">
        <v>5.8</v>
      </c>
      <c r="AZ2014" t="str">
        <f t="shared" si="1047"/>
        <v>Alto</v>
      </c>
      <c r="BA2014">
        <v>9.4</v>
      </c>
      <c r="BB2014" t="str">
        <f t="shared" si="1025"/>
        <v>Baja</v>
      </c>
      <c r="BC2014">
        <v>7.7</v>
      </c>
      <c r="BD2014" t="str">
        <f t="shared" si="1048"/>
        <v>Bajo</v>
      </c>
      <c r="BE2014">
        <v>6.4</v>
      </c>
      <c r="BF2014" t="str">
        <f t="shared" si="1049"/>
        <v>Alto</v>
      </c>
      <c r="BG2014">
        <v>0</v>
      </c>
      <c r="BH2014" t="str">
        <f t="shared" si="1050"/>
        <v>No Toma ECA</v>
      </c>
      <c r="BI2014">
        <v>1</v>
      </c>
      <c r="BJ2014" t="str">
        <f t="shared" si="1051"/>
        <v>Toma ARB</v>
      </c>
      <c r="BK2014">
        <v>0</v>
      </c>
      <c r="BL2014" t="str">
        <f t="shared" si="1052"/>
        <v>No toma diureticos</v>
      </c>
      <c r="BM2014">
        <v>0</v>
      </c>
      <c r="BN2014" t="str">
        <f t="shared" si="1053"/>
        <v>No toma estatinas</v>
      </c>
      <c r="BO2014">
        <v>1</v>
      </c>
      <c r="BP2014" t="str">
        <f t="shared" si="1054"/>
        <v>Enfermedad renal</v>
      </c>
      <c r="BQ2014">
        <v>1</v>
      </c>
      <c r="BR2014" t="str">
        <f t="shared" si="1055"/>
        <v>Enfermedad cardiovascular</v>
      </c>
    </row>
    <row r="2015" spans="1:70" x14ac:dyDescent="0.25">
      <c r="A2015" t="s">
        <v>2015</v>
      </c>
      <c r="B2015">
        <v>50</v>
      </c>
      <c r="C2015" t="str">
        <f t="shared" si="1026"/>
        <v>Adulto</v>
      </c>
      <c r="D2015" t="s">
        <v>6</v>
      </c>
      <c r="E2015">
        <v>30.8</v>
      </c>
      <c r="F2015" t="str">
        <f t="shared" si="1027"/>
        <v>Obesidad I</v>
      </c>
      <c r="G2015">
        <v>1</v>
      </c>
      <c r="H2015" t="str">
        <f t="shared" si="1028"/>
        <v>Tiene herencia</v>
      </c>
      <c r="I2015">
        <v>183</v>
      </c>
      <c r="J2015">
        <v>95</v>
      </c>
      <c r="K2015">
        <v>87</v>
      </c>
      <c r="L2015" t="str">
        <f t="shared" si="1029"/>
        <v>Normal</v>
      </c>
      <c r="M2015">
        <v>38</v>
      </c>
      <c r="N2015" t="str">
        <f t="shared" si="1030"/>
        <v>Reducida</v>
      </c>
      <c r="O2015">
        <v>2</v>
      </c>
      <c r="P2015" t="str">
        <f t="shared" si="1031"/>
        <v>Ligera limitaciones</v>
      </c>
      <c r="Q2015">
        <v>0</v>
      </c>
      <c r="R2015" t="str">
        <f t="shared" si="1032"/>
        <v>No tiene cetoacidosis</v>
      </c>
      <c r="S2015">
        <v>1</v>
      </c>
      <c r="T2015" t="str">
        <f t="shared" si="1033"/>
        <v>Tiene Insuficiencia</v>
      </c>
      <c r="U2015">
        <v>1</v>
      </c>
      <c r="V2015" t="str">
        <f t="shared" si="1034"/>
        <v>Hipertenso</v>
      </c>
      <c r="W2015">
        <v>3.7</v>
      </c>
      <c r="X2015" t="str">
        <f t="shared" si="1023"/>
        <v>Alto</v>
      </c>
      <c r="Y2015">
        <v>71</v>
      </c>
      <c r="Z2015" t="str">
        <f t="shared" si="1024"/>
        <v>Elevado</v>
      </c>
      <c r="AA2015">
        <v>21</v>
      </c>
      <c r="AB2015" t="str">
        <f t="shared" si="1035"/>
        <v>Dismucion grave</v>
      </c>
      <c r="AC2015">
        <v>593</v>
      </c>
      <c r="AD2015" t="str">
        <f t="shared" si="1036"/>
        <v>Proteinuria</v>
      </c>
      <c r="AE2015">
        <v>474</v>
      </c>
      <c r="AF2015" t="str">
        <f t="shared" si="1037"/>
        <v>Macroalbuminuria</v>
      </c>
      <c r="AG2015">
        <v>545</v>
      </c>
      <c r="AH2015" t="str">
        <f t="shared" si="1038"/>
        <v>Poliuria</v>
      </c>
      <c r="AI2015">
        <v>1</v>
      </c>
      <c r="AJ2015" t="str">
        <f t="shared" si="1039"/>
        <v>Diabetico</v>
      </c>
      <c r="AK2015">
        <v>209</v>
      </c>
      <c r="AL2015" t="str">
        <f t="shared" si="1040"/>
        <v>Diabetes</v>
      </c>
      <c r="AM2015">
        <v>7.5</v>
      </c>
      <c r="AN2015" t="str">
        <f t="shared" si="1041"/>
        <v>Diabetes</v>
      </c>
      <c r="AO2015">
        <v>220</v>
      </c>
      <c r="AP2015" t="str">
        <f t="shared" si="1042"/>
        <v>Alto</v>
      </c>
      <c r="AQ2015">
        <v>161</v>
      </c>
      <c r="AR2015" t="str">
        <f t="shared" si="1043"/>
        <v>Alto</v>
      </c>
      <c r="AS2015">
        <v>36</v>
      </c>
      <c r="AT2015" t="str">
        <f t="shared" si="1044"/>
        <v>Bajo</v>
      </c>
      <c r="AU2015">
        <v>268</v>
      </c>
      <c r="AV2015" t="str">
        <f t="shared" si="1045"/>
        <v>Alto</v>
      </c>
      <c r="AW2015">
        <v>134</v>
      </c>
      <c r="AX2015" t="str">
        <f t="shared" si="1046"/>
        <v>Bajo</v>
      </c>
      <c r="AY2015">
        <v>5.2</v>
      </c>
      <c r="AZ2015" t="str">
        <f t="shared" si="1047"/>
        <v>Alto</v>
      </c>
      <c r="BA2015">
        <v>8.3000000000000007</v>
      </c>
      <c r="BB2015" t="str">
        <f t="shared" si="1025"/>
        <v>Baja</v>
      </c>
      <c r="BC2015">
        <v>8.5</v>
      </c>
      <c r="BD2015" t="str">
        <f t="shared" si="1048"/>
        <v>Normal</v>
      </c>
      <c r="BE2015">
        <v>5.3</v>
      </c>
      <c r="BF2015" t="str">
        <f t="shared" si="1049"/>
        <v>Alto</v>
      </c>
      <c r="BG2015">
        <v>0</v>
      </c>
      <c r="BH2015" t="str">
        <f t="shared" si="1050"/>
        <v>No Toma ECA</v>
      </c>
      <c r="BI2015">
        <v>0</v>
      </c>
      <c r="BJ2015" t="str">
        <f t="shared" si="1051"/>
        <v>No toma ARB</v>
      </c>
      <c r="BK2015">
        <v>1</v>
      </c>
      <c r="BL2015" t="str">
        <f t="shared" si="1052"/>
        <v>Toma diureticos</v>
      </c>
      <c r="BM2015">
        <v>1</v>
      </c>
      <c r="BN2015" t="str">
        <f t="shared" si="1053"/>
        <v>Toma estatinas</v>
      </c>
      <c r="BO2015">
        <v>1</v>
      </c>
      <c r="BP2015" t="str">
        <f t="shared" si="1054"/>
        <v>Enfermedad renal</v>
      </c>
      <c r="BQ2015">
        <v>0</v>
      </c>
      <c r="BR2015" t="str">
        <f t="shared" si="1055"/>
        <v>Sano</v>
      </c>
    </row>
    <row r="2016" spans="1:70" x14ac:dyDescent="0.25">
      <c r="A2016" t="s">
        <v>2016</v>
      </c>
      <c r="B2016">
        <v>48</v>
      </c>
      <c r="C2016" t="str">
        <f t="shared" si="1026"/>
        <v>Adulto</v>
      </c>
      <c r="D2016" t="s">
        <v>6</v>
      </c>
      <c r="E2016">
        <v>25.5</v>
      </c>
      <c r="F2016" t="str">
        <f t="shared" si="1027"/>
        <v>Sobrepeso</v>
      </c>
      <c r="G2016">
        <v>1</v>
      </c>
      <c r="H2016" t="str">
        <f t="shared" si="1028"/>
        <v>Tiene herencia</v>
      </c>
      <c r="I2016">
        <v>133</v>
      </c>
      <c r="J2016">
        <v>78</v>
      </c>
      <c r="K2016">
        <v>76</v>
      </c>
      <c r="L2016" t="str">
        <f t="shared" si="1029"/>
        <v>Normal</v>
      </c>
      <c r="M2016">
        <v>66</v>
      </c>
      <c r="N2016" t="str">
        <f t="shared" si="1030"/>
        <v>Normal</v>
      </c>
      <c r="O2016">
        <v>1</v>
      </c>
      <c r="P2016" t="str">
        <f t="shared" si="1031"/>
        <v>Sin limitaciones</v>
      </c>
      <c r="Q2016">
        <v>0</v>
      </c>
      <c r="R2016" t="str">
        <f t="shared" si="1032"/>
        <v>No tiene cetoacidosis</v>
      </c>
      <c r="S2016">
        <v>0</v>
      </c>
      <c r="T2016" t="str">
        <f t="shared" si="1033"/>
        <v>No tiene Insuficiencia</v>
      </c>
      <c r="U2016">
        <v>0</v>
      </c>
      <c r="V2016" t="str">
        <f t="shared" si="1034"/>
        <v>Normotenso</v>
      </c>
      <c r="W2016">
        <v>1.1000000000000001</v>
      </c>
      <c r="X2016" t="str">
        <f t="shared" si="1023"/>
        <v>Alto</v>
      </c>
      <c r="Y2016">
        <v>38</v>
      </c>
      <c r="Z2016" t="str">
        <f t="shared" si="1024"/>
        <v>Normal</v>
      </c>
      <c r="AA2016">
        <v>83</v>
      </c>
      <c r="AB2016" t="str">
        <f t="shared" si="1035"/>
        <v>Funcion disminuida</v>
      </c>
      <c r="AC2016">
        <v>29</v>
      </c>
      <c r="AD2016" t="str">
        <f t="shared" si="1036"/>
        <v>Normal</v>
      </c>
      <c r="AE2016">
        <v>23</v>
      </c>
      <c r="AF2016" t="str">
        <f t="shared" si="1037"/>
        <v>Normal</v>
      </c>
      <c r="AG2016">
        <v>1963</v>
      </c>
      <c r="AH2016" t="str">
        <f t="shared" si="1038"/>
        <v>Poliuria</v>
      </c>
      <c r="AI2016">
        <v>0</v>
      </c>
      <c r="AJ2016" t="str">
        <f t="shared" si="1039"/>
        <v>No Diabetico</v>
      </c>
      <c r="AK2016">
        <v>107</v>
      </c>
      <c r="AL2016" t="str">
        <f t="shared" si="1040"/>
        <v>Prediabetes</v>
      </c>
      <c r="AM2016">
        <v>5.6</v>
      </c>
      <c r="AN2016" t="str">
        <f t="shared" si="1041"/>
        <v>Normal</v>
      </c>
      <c r="AO2016">
        <v>173</v>
      </c>
      <c r="AP2016" t="str">
        <f t="shared" si="1042"/>
        <v>Normal</v>
      </c>
      <c r="AQ2016">
        <v>119</v>
      </c>
      <c r="AR2016" t="str">
        <f t="shared" si="1043"/>
        <v>Casi normal</v>
      </c>
      <c r="AS2016">
        <v>51</v>
      </c>
      <c r="AT2016" t="str">
        <f t="shared" si="1044"/>
        <v>Bajo</v>
      </c>
      <c r="AU2016">
        <v>81</v>
      </c>
      <c r="AV2016" t="str">
        <f t="shared" si="1045"/>
        <v>Normal</v>
      </c>
      <c r="AW2016">
        <v>141</v>
      </c>
      <c r="AX2016" t="str">
        <f t="shared" si="1046"/>
        <v>Normal</v>
      </c>
      <c r="AY2016">
        <v>4.3</v>
      </c>
      <c r="AZ2016" t="str">
        <f t="shared" si="1047"/>
        <v>Normal</v>
      </c>
      <c r="BA2016">
        <v>15.1</v>
      </c>
      <c r="BB2016" t="str">
        <f t="shared" si="1025"/>
        <v>Normal</v>
      </c>
      <c r="BC2016">
        <v>9.8000000000000007</v>
      </c>
      <c r="BD2016" t="str">
        <f t="shared" si="1048"/>
        <v>Normal</v>
      </c>
      <c r="BE2016">
        <v>4.4000000000000004</v>
      </c>
      <c r="BF2016" t="str">
        <f t="shared" si="1049"/>
        <v>Normal</v>
      </c>
      <c r="BG2016">
        <v>1</v>
      </c>
      <c r="BH2016" t="str">
        <f t="shared" si="1050"/>
        <v>Toma ECA</v>
      </c>
      <c r="BI2016">
        <v>1</v>
      </c>
      <c r="BJ2016" t="str">
        <f t="shared" si="1051"/>
        <v>Toma ARB</v>
      </c>
      <c r="BK2016">
        <v>0</v>
      </c>
      <c r="BL2016" t="str">
        <f t="shared" si="1052"/>
        <v>No toma diureticos</v>
      </c>
      <c r="BM2016">
        <v>0</v>
      </c>
      <c r="BN2016" t="str">
        <f t="shared" si="1053"/>
        <v>No toma estatinas</v>
      </c>
      <c r="BO2016">
        <v>0</v>
      </c>
      <c r="BP2016" t="str">
        <f t="shared" si="1054"/>
        <v>Sano</v>
      </c>
      <c r="BQ2016">
        <v>0</v>
      </c>
      <c r="BR2016" t="str">
        <f t="shared" si="1055"/>
        <v>Sano</v>
      </c>
    </row>
    <row r="2017" spans="1:70" x14ac:dyDescent="0.25">
      <c r="A2017" t="s">
        <v>2017</v>
      </c>
      <c r="B2017">
        <v>30</v>
      </c>
      <c r="C2017" t="str">
        <f t="shared" si="1026"/>
        <v>Adulto</v>
      </c>
      <c r="D2017" t="s">
        <v>6</v>
      </c>
      <c r="E2017">
        <v>22</v>
      </c>
      <c r="F2017" t="str">
        <f t="shared" si="1027"/>
        <v>Peso Normal</v>
      </c>
      <c r="G2017">
        <v>0</v>
      </c>
      <c r="H2017" t="str">
        <f t="shared" si="1028"/>
        <v>No tiene herencia</v>
      </c>
      <c r="I2017">
        <v>122</v>
      </c>
      <c r="J2017">
        <v>71</v>
      </c>
      <c r="K2017">
        <v>71</v>
      </c>
      <c r="L2017" t="str">
        <f t="shared" si="1029"/>
        <v>Normal</v>
      </c>
      <c r="M2017">
        <v>56</v>
      </c>
      <c r="N2017" t="str">
        <f t="shared" si="1030"/>
        <v>Normal</v>
      </c>
      <c r="O2017">
        <v>2</v>
      </c>
      <c r="P2017" t="str">
        <f t="shared" si="1031"/>
        <v>Ligera limitaciones</v>
      </c>
      <c r="Q2017">
        <v>0</v>
      </c>
      <c r="R2017" t="str">
        <f t="shared" si="1032"/>
        <v>No tiene cetoacidosis</v>
      </c>
      <c r="S2017">
        <v>0</v>
      </c>
      <c r="T2017" t="str">
        <f t="shared" si="1033"/>
        <v>No tiene Insuficiencia</v>
      </c>
      <c r="U2017">
        <v>1</v>
      </c>
      <c r="V2017" t="str">
        <f t="shared" si="1034"/>
        <v>Hipertenso</v>
      </c>
      <c r="W2017">
        <v>0.7</v>
      </c>
      <c r="X2017" t="str">
        <f t="shared" si="1023"/>
        <v>Normal</v>
      </c>
      <c r="Y2017">
        <v>21</v>
      </c>
      <c r="Z2017" t="str">
        <f t="shared" si="1024"/>
        <v>Normal</v>
      </c>
      <c r="AA2017">
        <v>114</v>
      </c>
      <c r="AB2017" t="str">
        <f t="shared" si="1035"/>
        <v>Normal</v>
      </c>
      <c r="AC2017">
        <v>18</v>
      </c>
      <c r="AD2017" t="str">
        <f t="shared" si="1036"/>
        <v>Normal</v>
      </c>
      <c r="AE2017">
        <v>14</v>
      </c>
      <c r="AF2017" t="str">
        <f t="shared" si="1037"/>
        <v>Normal</v>
      </c>
      <c r="AG2017">
        <v>1353</v>
      </c>
      <c r="AH2017" t="str">
        <f t="shared" si="1038"/>
        <v>Poliuria</v>
      </c>
      <c r="AI2017">
        <v>0</v>
      </c>
      <c r="AJ2017" t="str">
        <f t="shared" si="1039"/>
        <v>No Diabetico</v>
      </c>
      <c r="AK2017">
        <v>124</v>
      </c>
      <c r="AL2017" t="str">
        <f t="shared" si="1040"/>
        <v>Prediabetes</v>
      </c>
      <c r="AM2017">
        <v>6.2</v>
      </c>
      <c r="AN2017" t="str">
        <f t="shared" si="1041"/>
        <v>Prediabetes</v>
      </c>
      <c r="AO2017">
        <v>206</v>
      </c>
      <c r="AP2017" t="str">
        <f t="shared" si="1042"/>
        <v>Alto</v>
      </c>
      <c r="AQ2017">
        <v>130</v>
      </c>
      <c r="AR2017" t="str">
        <f t="shared" si="1043"/>
        <v>Limite alto</v>
      </c>
      <c r="AS2017">
        <v>41</v>
      </c>
      <c r="AT2017" t="str">
        <f t="shared" si="1044"/>
        <v>Bajo</v>
      </c>
      <c r="AU2017">
        <v>85</v>
      </c>
      <c r="AV2017" t="str">
        <f t="shared" si="1045"/>
        <v>Normal</v>
      </c>
      <c r="AW2017">
        <v>136</v>
      </c>
      <c r="AX2017" t="str">
        <f t="shared" si="1046"/>
        <v>Normal</v>
      </c>
      <c r="AY2017">
        <v>3.9</v>
      </c>
      <c r="AZ2017" t="str">
        <f t="shared" si="1047"/>
        <v>Normal</v>
      </c>
      <c r="BA2017">
        <v>14.6</v>
      </c>
      <c r="BB2017" t="str">
        <f t="shared" si="1025"/>
        <v>Normal</v>
      </c>
      <c r="BC2017">
        <v>8.6999999999999993</v>
      </c>
      <c r="BD2017" t="str">
        <f t="shared" si="1048"/>
        <v>Normal</v>
      </c>
      <c r="BE2017">
        <v>3.2</v>
      </c>
      <c r="BF2017" t="str">
        <f t="shared" si="1049"/>
        <v>Normal</v>
      </c>
      <c r="BG2017">
        <v>0</v>
      </c>
      <c r="BH2017" t="str">
        <f t="shared" si="1050"/>
        <v>No Toma ECA</v>
      </c>
      <c r="BI2017">
        <v>1</v>
      </c>
      <c r="BJ2017" t="str">
        <f t="shared" si="1051"/>
        <v>Toma ARB</v>
      </c>
      <c r="BK2017">
        <v>0</v>
      </c>
      <c r="BL2017" t="str">
        <f t="shared" si="1052"/>
        <v>No toma diureticos</v>
      </c>
      <c r="BM2017">
        <v>1</v>
      </c>
      <c r="BN2017" t="str">
        <f t="shared" si="1053"/>
        <v>Toma estatinas</v>
      </c>
      <c r="BO2017">
        <v>0</v>
      </c>
      <c r="BP2017" t="str">
        <f t="shared" si="1054"/>
        <v>Sano</v>
      </c>
      <c r="BQ2017">
        <v>0</v>
      </c>
      <c r="BR2017" t="str">
        <f t="shared" si="1055"/>
        <v>Sano</v>
      </c>
    </row>
    <row r="2018" spans="1:70" x14ac:dyDescent="0.25">
      <c r="A2018" t="s">
        <v>2018</v>
      </c>
      <c r="B2018">
        <v>62</v>
      </c>
      <c r="C2018" t="str">
        <f t="shared" si="1026"/>
        <v>Adulto Mayor</v>
      </c>
      <c r="D2018" t="s">
        <v>1</v>
      </c>
      <c r="E2018">
        <v>36.9</v>
      </c>
      <c r="F2018" t="str">
        <f t="shared" si="1027"/>
        <v>Obesidad II</v>
      </c>
      <c r="G2018">
        <v>0</v>
      </c>
      <c r="H2018" t="str">
        <f t="shared" si="1028"/>
        <v>No tiene herencia</v>
      </c>
      <c r="I2018">
        <v>140</v>
      </c>
      <c r="J2018">
        <v>102</v>
      </c>
      <c r="K2018">
        <v>96</v>
      </c>
      <c r="L2018" t="str">
        <f t="shared" si="1029"/>
        <v>Normal</v>
      </c>
      <c r="M2018">
        <v>32</v>
      </c>
      <c r="N2018" t="str">
        <f t="shared" si="1030"/>
        <v>Reducida</v>
      </c>
      <c r="O2018">
        <v>4</v>
      </c>
      <c r="P2018" t="str">
        <f t="shared" si="1031"/>
        <v>Incapacidad</v>
      </c>
      <c r="Q2018">
        <v>1</v>
      </c>
      <c r="R2018" t="str">
        <f t="shared" si="1032"/>
        <v>Tiene cetoacidosis</v>
      </c>
      <c r="S2018">
        <v>1</v>
      </c>
      <c r="T2018" t="str">
        <f t="shared" si="1033"/>
        <v>Tiene Insuficiencia</v>
      </c>
      <c r="U2018">
        <v>1</v>
      </c>
      <c r="V2018" t="str">
        <f t="shared" si="1034"/>
        <v>Hipertenso</v>
      </c>
      <c r="W2018">
        <v>3.7</v>
      </c>
      <c r="X2018" t="str">
        <f t="shared" si="1023"/>
        <v>Alto</v>
      </c>
      <c r="Y2018">
        <v>95</v>
      </c>
      <c r="Z2018" t="str">
        <f t="shared" si="1024"/>
        <v>Elevado</v>
      </c>
      <c r="AA2018">
        <v>38</v>
      </c>
      <c r="AB2018" t="str">
        <f t="shared" si="1035"/>
        <v>Funcion disminuida moderada</v>
      </c>
      <c r="AC2018">
        <v>2569</v>
      </c>
      <c r="AD2018" t="str">
        <f t="shared" si="1036"/>
        <v>Proteinuria</v>
      </c>
      <c r="AE2018">
        <v>2055</v>
      </c>
      <c r="AF2018" t="str">
        <f t="shared" si="1037"/>
        <v>Macroalbuminuria</v>
      </c>
      <c r="AG2018">
        <v>850</v>
      </c>
      <c r="AH2018" t="str">
        <f t="shared" si="1038"/>
        <v>Poliuria</v>
      </c>
      <c r="AI2018">
        <v>0</v>
      </c>
      <c r="AJ2018" t="str">
        <f t="shared" si="1039"/>
        <v>No Diabetico</v>
      </c>
      <c r="AK2018">
        <v>176</v>
      </c>
      <c r="AL2018" t="str">
        <f t="shared" si="1040"/>
        <v>Diabetes</v>
      </c>
      <c r="AM2018">
        <v>7.6</v>
      </c>
      <c r="AN2018" t="str">
        <f t="shared" si="1041"/>
        <v>Diabetes</v>
      </c>
      <c r="AO2018">
        <v>219</v>
      </c>
      <c r="AP2018" t="str">
        <f t="shared" si="1042"/>
        <v>Alto</v>
      </c>
      <c r="AQ2018">
        <v>151</v>
      </c>
      <c r="AR2018" t="str">
        <f t="shared" si="1043"/>
        <v>Limite alto</v>
      </c>
      <c r="AS2018">
        <v>38</v>
      </c>
      <c r="AT2018" t="str">
        <f t="shared" si="1044"/>
        <v>Bajo</v>
      </c>
      <c r="AU2018">
        <v>182</v>
      </c>
      <c r="AV2018" t="str">
        <f t="shared" si="1045"/>
        <v>Alto</v>
      </c>
      <c r="AW2018">
        <v>133</v>
      </c>
      <c r="AX2018" t="str">
        <f t="shared" si="1046"/>
        <v>Bajo</v>
      </c>
      <c r="AY2018">
        <v>5.3</v>
      </c>
      <c r="AZ2018" t="str">
        <f t="shared" si="1047"/>
        <v>Alto</v>
      </c>
      <c r="BA2018">
        <v>10.7</v>
      </c>
      <c r="BB2018" t="str">
        <f t="shared" si="1025"/>
        <v>Baja</v>
      </c>
      <c r="BC2018">
        <v>7.6</v>
      </c>
      <c r="BD2018" t="str">
        <f t="shared" si="1048"/>
        <v>Bajo</v>
      </c>
      <c r="BE2018">
        <v>5.9</v>
      </c>
      <c r="BF2018" t="str">
        <f t="shared" si="1049"/>
        <v>Alto</v>
      </c>
      <c r="BG2018">
        <v>1</v>
      </c>
      <c r="BH2018" t="str">
        <f t="shared" si="1050"/>
        <v>Toma ECA</v>
      </c>
      <c r="BI2018">
        <v>0</v>
      </c>
      <c r="BJ2018" t="str">
        <f t="shared" si="1051"/>
        <v>No toma ARB</v>
      </c>
      <c r="BK2018">
        <v>1</v>
      </c>
      <c r="BL2018" t="str">
        <f t="shared" si="1052"/>
        <v>Toma diureticos</v>
      </c>
      <c r="BM2018">
        <v>0</v>
      </c>
      <c r="BN2018" t="str">
        <f t="shared" si="1053"/>
        <v>No toma estatinas</v>
      </c>
      <c r="BO2018">
        <v>1</v>
      </c>
      <c r="BP2018" t="str">
        <f t="shared" si="1054"/>
        <v>Enfermedad renal</v>
      </c>
      <c r="BQ2018">
        <v>0</v>
      </c>
      <c r="BR2018" t="str">
        <f t="shared" si="1055"/>
        <v>Sano</v>
      </c>
    </row>
    <row r="2019" spans="1:70" x14ac:dyDescent="0.25">
      <c r="A2019" t="s">
        <v>2019</v>
      </c>
      <c r="B2019">
        <v>31</v>
      </c>
      <c r="C2019" t="str">
        <f t="shared" si="1026"/>
        <v>Adulto</v>
      </c>
      <c r="D2019" t="s">
        <v>6</v>
      </c>
      <c r="E2019">
        <v>29.4</v>
      </c>
      <c r="F2019" t="str">
        <f t="shared" si="1027"/>
        <v>Sobrepeso</v>
      </c>
      <c r="G2019">
        <v>1</v>
      </c>
      <c r="H2019" t="str">
        <f t="shared" si="1028"/>
        <v>Tiene herencia</v>
      </c>
      <c r="I2019">
        <v>128</v>
      </c>
      <c r="J2019">
        <v>82</v>
      </c>
      <c r="K2019">
        <v>84</v>
      </c>
      <c r="L2019" t="str">
        <f t="shared" si="1029"/>
        <v>Normal</v>
      </c>
      <c r="M2019">
        <v>52</v>
      </c>
      <c r="N2019" t="str">
        <f t="shared" si="1030"/>
        <v>Normal</v>
      </c>
      <c r="O2019">
        <v>2</v>
      </c>
      <c r="P2019" t="str">
        <f t="shared" si="1031"/>
        <v>Ligera limitaciones</v>
      </c>
      <c r="Q2019">
        <v>0</v>
      </c>
      <c r="R2019" t="str">
        <f t="shared" si="1032"/>
        <v>No tiene cetoacidosis</v>
      </c>
      <c r="S2019">
        <v>0</v>
      </c>
      <c r="T2019" t="str">
        <f t="shared" si="1033"/>
        <v>No tiene Insuficiencia</v>
      </c>
      <c r="U2019">
        <v>1</v>
      </c>
      <c r="V2019" t="str">
        <f t="shared" si="1034"/>
        <v>Hipertenso</v>
      </c>
      <c r="W2019">
        <v>0.8</v>
      </c>
      <c r="X2019" t="str">
        <f t="shared" si="1023"/>
        <v>Normal</v>
      </c>
      <c r="Y2019">
        <v>30</v>
      </c>
      <c r="Z2019" t="str">
        <f t="shared" si="1024"/>
        <v>Normal</v>
      </c>
      <c r="AA2019">
        <v>112</v>
      </c>
      <c r="AB2019" t="str">
        <f t="shared" si="1035"/>
        <v>Normal</v>
      </c>
      <c r="AC2019">
        <v>8</v>
      </c>
      <c r="AD2019" t="str">
        <f t="shared" si="1036"/>
        <v>Normal</v>
      </c>
      <c r="AE2019">
        <v>5</v>
      </c>
      <c r="AF2019" t="str">
        <f t="shared" si="1037"/>
        <v>Normal</v>
      </c>
      <c r="AG2019">
        <v>1189</v>
      </c>
      <c r="AH2019" t="str">
        <f t="shared" si="1038"/>
        <v>Poliuria</v>
      </c>
      <c r="AI2019">
        <v>1</v>
      </c>
      <c r="AJ2019" t="str">
        <f t="shared" si="1039"/>
        <v>Diabetico</v>
      </c>
      <c r="AK2019">
        <v>98</v>
      </c>
      <c r="AL2019" t="str">
        <f t="shared" si="1040"/>
        <v>Normal</v>
      </c>
      <c r="AM2019">
        <v>5.9</v>
      </c>
      <c r="AN2019" t="str">
        <f t="shared" si="1041"/>
        <v>Prediabetes</v>
      </c>
      <c r="AO2019">
        <v>211</v>
      </c>
      <c r="AP2019" t="str">
        <f t="shared" si="1042"/>
        <v>Alto</v>
      </c>
      <c r="AQ2019">
        <v>94</v>
      </c>
      <c r="AR2019" t="str">
        <f t="shared" si="1043"/>
        <v>Normal</v>
      </c>
      <c r="AS2019">
        <v>68</v>
      </c>
      <c r="AT2019" t="str">
        <f t="shared" si="1044"/>
        <v>Normal</v>
      </c>
      <c r="AU2019">
        <v>146</v>
      </c>
      <c r="AV2019" t="str">
        <f t="shared" si="1045"/>
        <v>Normal</v>
      </c>
      <c r="AW2019">
        <v>137</v>
      </c>
      <c r="AX2019" t="str">
        <f t="shared" si="1046"/>
        <v>Normal</v>
      </c>
      <c r="AY2019">
        <v>3.7</v>
      </c>
      <c r="AZ2019" t="str">
        <f t="shared" si="1047"/>
        <v>Normal</v>
      </c>
      <c r="BA2019">
        <v>14.5</v>
      </c>
      <c r="BB2019" t="str">
        <f t="shared" si="1025"/>
        <v>Normal</v>
      </c>
      <c r="BC2019">
        <v>9.6</v>
      </c>
      <c r="BD2019" t="str">
        <f t="shared" si="1048"/>
        <v>Normal</v>
      </c>
      <c r="BE2019">
        <v>3</v>
      </c>
      <c r="BF2019" t="str">
        <f t="shared" si="1049"/>
        <v>Normal</v>
      </c>
      <c r="BG2019">
        <v>0</v>
      </c>
      <c r="BH2019" t="str">
        <f t="shared" si="1050"/>
        <v>No Toma ECA</v>
      </c>
      <c r="BI2019">
        <v>0</v>
      </c>
      <c r="BJ2019" t="str">
        <f t="shared" si="1051"/>
        <v>No toma ARB</v>
      </c>
      <c r="BK2019">
        <v>0</v>
      </c>
      <c r="BL2019" t="str">
        <f t="shared" si="1052"/>
        <v>No toma diureticos</v>
      </c>
      <c r="BM2019">
        <v>0</v>
      </c>
      <c r="BN2019" t="str">
        <f t="shared" si="1053"/>
        <v>No toma estatinas</v>
      </c>
      <c r="BO2019">
        <v>0</v>
      </c>
      <c r="BP2019" t="str">
        <f t="shared" si="1054"/>
        <v>Sano</v>
      </c>
      <c r="BQ2019">
        <v>0</v>
      </c>
      <c r="BR2019" t="str">
        <f t="shared" si="1055"/>
        <v>Sano</v>
      </c>
    </row>
    <row r="2020" spans="1:70" x14ac:dyDescent="0.25">
      <c r="A2020" t="s">
        <v>2020</v>
      </c>
      <c r="B2020">
        <v>38</v>
      </c>
      <c r="C2020" t="str">
        <f t="shared" si="1026"/>
        <v>Adulto</v>
      </c>
      <c r="D2020" t="s">
        <v>6</v>
      </c>
      <c r="E2020">
        <v>25.4</v>
      </c>
      <c r="F2020" t="str">
        <f t="shared" si="1027"/>
        <v>Sobrepeso</v>
      </c>
      <c r="G2020">
        <v>0</v>
      </c>
      <c r="H2020" t="str">
        <f t="shared" si="1028"/>
        <v>No tiene herencia</v>
      </c>
      <c r="I2020">
        <v>122</v>
      </c>
      <c r="J2020">
        <v>76</v>
      </c>
      <c r="K2020">
        <v>72</v>
      </c>
      <c r="L2020" t="str">
        <f t="shared" si="1029"/>
        <v>Normal</v>
      </c>
      <c r="M2020">
        <v>50</v>
      </c>
      <c r="N2020" t="str">
        <f t="shared" si="1030"/>
        <v>Normal</v>
      </c>
      <c r="O2020">
        <v>1</v>
      </c>
      <c r="P2020" t="str">
        <f t="shared" si="1031"/>
        <v>Sin limitaciones</v>
      </c>
      <c r="Q2020">
        <v>0</v>
      </c>
      <c r="R2020" t="str">
        <f t="shared" si="1032"/>
        <v>No tiene cetoacidosis</v>
      </c>
      <c r="S2020">
        <v>0</v>
      </c>
      <c r="T2020" t="str">
        <f t="shared" si="1033"/>
        <v>No tiene Insuficiencia</v>
      </c>
      <c r="U2020">
        <v>1</v>
      </c>
      <c r="V2020" t="str">
        <f t="shared" si="1034"/>
        <v>Hipertenso</v>
      </c>
      <c r="W2020">
        <v>0.6</v>
      </c>
      <c r="X2020" t="str">
        <f t="shared" si="1023"/>
        <v>Normal</v>
      </c>
      <c r="Y2020">
        <v>23</v>
      </c>
      <c r="Z2020" t="str">
        <f t="shared" si="1024"/>
        <v>Normal</v>
      </c>
      <c r="AA2020">
        <v>101</v>
      </c>
      <c r="AB2020" t="str">
        <f t="shared" si="1035"/>
        <v>Normal</v>
      </c>
      <c r="AC2020">
        <v>24</v>
      </c>
      <c r="AD2020" t="str">
        <f t="shared" si="1036"/>
        <v>Normal</v>
      </c>
      <c r="AE2020">
        <v>19</v>
      </c>
      <c r="AF2020" t="str">
        <f t="shared" si="1037"/>
        <v>Normal</v>
      </c>
      <c r="AG2020">
        <v>1474</v>
      </c>
      <c r="AH2020" t="str">
        <f t="shared" si="1038"/>
        <v>Poliuria</v>
      </c>
      <c r="AI2020">
        <v>1</v>
      </c>
      <c r="AJ2020" t="str">
        <f t="shared" si="1039"/>
        <v>Diabetico</v>
      </c>
      <c r="AK2020">
        <v>113</v>
      </c>
      <c r="AL2020" t="str">
        <f t="shared" si="1040"/>
        <v>Prediabetes</v>
      </c>
      <c r="AM2020">
        <v>5.0999999999999996</v>
      </c>
      <c r="AN2020" t="str">
        <f t="shared" si="1041"/>
        <v>Normal</v>
      </c>
      <c r="AO2020">
        <v>172</v>
      </c>
      <c r="AP2020" t="str">
        <f t="shared" si="1042"/>
        <v>Normal</v>
      </c>
      <c r="AQ2020">
        <v>88</v>
      </c>
      <c r="AR2020" t="str">
        <f t="shared" si="1043"/>
        <v>Normal</v>
      </c>
      <c r="AS2020">
        <v>42</v>
      </c>
      <c r="AT2020" t="str">
        <f t="shared" si="1044"/>
        <v>Bajo</v>
      </c>
      <c r="AU2020">
        <v>128</v>
      </c>
      <c r="AV2020" t="str">
        <f t="shared" si="1045"/>
        <v>Normal</v>
      </c>
      <c r="AW2020">
        <v>143</v>
      </c>
      <c r="AX2020" t="str">
        <f t="shared" si="1046"/>
        <v>Normal</v>
      </c>
      <c r="AY2020">
        <v>3.5</v>
      </c>
      <c r="AZ2020" t="str">
        <f t="shared" si="1047"/>
        <v>Normal</v>
      </c>
      <c r="BA2020">
        <v>12.1</v>
      </c>
      <c r="BB2020" t="str">
        <f t="shared" si="1025"/>
        <v>Normal</v>
      </c>
      <c r="BC2020">
        <v>9</v>
      </c>
      <c r="BD2020" t="str">
        <f t="shared" si="1048"/>
        <v>Normal</v>
      </c>
      <c r="BE2020">
        <v>3.5</v>
      </c>
      <c r="BF2020" t="str">
        <f t="shared" si="1049"/>
        <v>Normal</v>
      </c>
      <c r="BG2020">
        <v>0</v>
      </c>
      <c r="BH2020" t="str">
        <f t="shared" si="1050"/>
        <v>No Toma ECA</v>
      </c>
      <c r="BI2020">
        <v>1</v>
      </c>
      <c r="BJ2020" t="str">
        <f t="shared" si="1051"/>
        <v>Toma ARB</v>
      </c>
      <c r="BK2020">
        <v>0</v>
      </c>
      <c r="BL2020" t="str">
        <f t="shared" si="1052"/>
        <v>No toma diureticos</v>
      </c>
      <c r="BM2020">
        <v>0</v>
      </c>
      <c r="BN2020" t="str">
        <f t="shared" si="1053"/>
        <v>No toma estatinas</v>
      </c>
      <c r="BO2020">
        <v>0</v>
      </c>
      <c r="BP2020" t="str">
        <f t="shared" si="1054"/>
        <v>Sano</v>
      </c>
      <c r="BQ2020">
        <v>1</v>
      </c>
      <c r="BR2020" t="str">
        <f t="shared" si="1055"/>
        <v>Enfermedad cardiovascular</v>
      </c>
    </row>
    <row r="2021" spans="1:70" x14ac:dyDescent="0.25">
      <c r="A2021" t="s">
        <v>2021</v>
      </c>
      <c r="B2021">
        <v>59</v>
      </c>
      <c r="C2021" t="str">
        <f t="shared" si="1026"/>
        <v>Adulto</v>
      </c>
      <c r="D2021" t="s">
        <v>1</v>
      </c>
      <c r="E2021">
        <v>33.200000000000003</v>
      </c>
      <c r="F2021" t="str">
        <f t="shared" si="1027"/>
        <v>Obesidad I</v>
      </c>
      <c r="G2021">
        <v>1</v>
      </c>
      <c r="H2021" t="str">
        <f t="shared" si="1028"/>
        <v>Tiene herencia</v>
      </c>
      <c r="I2021">
        <v>154</v>
      </c>
      <c r="J2021">
        <v>104</v>
      </c>
      <c r="K2021">
        <v>102</v>
      </c>
      <c r="L2021" t="str">
        <f t="shared" si="1029"/>
        <v>Taquicardia</v>
      </c>
      <c r="M2021">
        <v>47</v>
      </c>
      <c r="N2021" t="str">
        <f t="shared" si="1030"/>
        <v>Intermedia</v>
      </c>
      <c r="O2021">
        <v>4</v>
      </c>
      <c r="P2021" t="str">
        <f t="shared" si="1031"/>
        <v>Incapacidad</v>
      </c>
      <c r="Q2021">
        <v>0</v>
      </c>
      <c r="R2021" t="str">
        <f t="shared" si="1032"/>
        <v>No tiene cetoacidosis</v>
      </c>
      <c r="S2021">
        <v>1</v>
      </c>
      <c r="T2021" t="str">
        <f t="shared" si="1033"/>
        <v>Tiene Insuficiencia</v>
      </c>
      <c r="U2021">
        <v>1</v>
      </c>
      <c r="V2021" t="str">
        <f t="shared" si="1034"/>
        <v>Hipertenso</v>
      </c>
      <c r="W2021">
        <v>3</v>
      </c>
      <c r="X2021" t="str">
        <f t="shared" si="1023"/>
        <v>Alto</v>
      </c>
      <c r="Y2021">
        <v>100</v>
      </c>
      <c r="Z2021" t="str">
        <f t="shared" si="1024"/>
        <v>Riesgo</v>
      </c>
      <c r="AA2021">
        <v>23</v>
      </c>
      <c r="AB2021" t="str">
        <f t="shared" si="1035"/>
        <v>Dismucion grave</v>
      </c>
      <c r="AC2021">
        <v>1934</v>
      </c>
      <c r="AD2021" t="str">
        <f t="shared" si="1036"/>
        <v>Proteinuria</v>
      </c>
      <c r="AE2021">
        <v>1353</v>
      </c>
      <c r="AF2021" t="str">
        <f t="shared" si="1037"/>
        <v>Macroalbuminuria</v>
      </c>
      <c r="AG2021">
        <v>871</v>
      </c>
      <c r="AH2021" t="str">
        <f t="shared" si="1038"/>
        <v>Poliuria</v>
      </c>
      <c r="AI2021">
        <v>1</v>
      </c>
      <c r="AJ2021" t="str">
        <f t="shared" si="1039"/>
        <v>Diabetico</v>
      </c>
      <c r="AK2021">
        <v>123</v>
      </c>
      <c r="AL2021" t="str">
        <f t="shared" si="1040"/>
        <v>Prediabetes</v>
      </c>
      <c r="AM2021">
        <v>7.8</v>
      </c>
      <c r="AN2021" t="str">
        <f t="shared" si="1041"/>
        <v>Diabetes</v>
      </c>
      <c r="AO2021">
        <v>287</v>
      </c>
      <c r="AP2021" t="str">
        <f t="shared" si="1042"/>
        <v>Riesgo</v>
      </c>
      <c r="AQ2021">
        <v>130</v>
      </c>
      <c r="AR2021" t="str">
        <f t="shared" si="1043"/>
        <v>Limite alto</v>
      </c>
      <c r="AS2021">
        <v>38</v>
      </c>
      <c r="AT2021" t="str">
        <f t="shared" si="1044"/>
        <v>Bajo</v>
      </c>
      <c r="AU2021">
        <v>343</v>
      </c>
      <c r="AV2021" t="str">
        <f t="shared" si="1045"/>
        <v>Alto</v>
      </c>
      <c r="AW2021">
        <v>134</v>
      </c>
      <c r="AX2021" t="str">
        <f t="shared" si="1046"/>
        <v>Bajo</v>
      </c>
      <c r="AY2021">
        <v>6.3</v>
      </c>
      <c r="AZ2021" t="str">
        <f t="shared" si="1047"/>
        <v>Alto</v>
      </c>
      <c r="BA2021">
        <v>8.5</v>
      </c>
      <c r="BB2021" t="str">
        <f t="shared" si="1025"/>
        <v>Baja</v>
      </c>
      <c r="BC2021">
        <v>8.8000000000000007</v>
      </c>
      <c r="BD2021" t="str">
        <f t="shared" si="1048"/>
        <v>Normal</v>
      </c>
      <c r="BE2021">
        <v>6.2</v>
      </c>
      <c r="BF2021" t="str">
        <f t="shared" si="1049"/>
        <v>Alto</v>
      </c>
      <c r="BG2021">
        <v>1</v>
      </c>
      <c r="BH2021" t="str">
        <f t="shared" si="1050"/>
        <v>Toma ECA</v>
      </c>
      <c r="BI2021">
        <v>0</v>
      </c>
      <c r="BJ2021" t="str">
        <f t="shared" si="1051"/>
        <v>No toma ARB</v>
      </c>
      <c r="BK2021">
        <v>1</v>
      </c>
      <c r="BL2021" t="str">
        <f t="shared" si="1052"/>
        <v>Toma diureticos</v>
      </c>
      <c r="BM2021">
        <v>1</v>
      </c>
      <c r="BN2021" t="str">
        <f t="shared" si="1053"/>
        <v>Toma estatinas</v>
      </c>
      <c r="BO2021">
        <v>1</v>
      </c>
      <c r="BP2021" t="str">
        <f t="shared" si="1054"/>
        <v>Enfermedad renal</v>
      </c>
      <c r="BQ2021">
        <v>0</v>
      </c>
      <c r="BR2021" t="str">
        <f t="shared" si="1055"/>
        <v>Sano</v>
      </c>
    </row>
    <row r="2022" spans="1:70" x14ac:dyDescent="0.25">
      <c r="A2022" t="s">
        <v>2022</v>
      </c>
      <c r="B2022">
        <v>57</v>
      </c>
      <c r="C2022" t="str">
        <f t="shared" si="1026"/>
        <v>Adulto</v>
      </c>
      <c r="D2022" t="s">
        <v>1</v>
      </c>
      <c r="E2022">
        <v>23.4</v>
      </c>
      <c r="F2022" t="str">
        <f t="shared" si="1027"/>
        <v>Peso Normal</v>
      </c>
      <c r="G2022">
        <v>1</v>
      </c>
      <c r="H2022" t="str">
        <f t="shared" si="1028"/>
        <v>Tiene herencia</v>
      </c>
      <c r="I2022">
        <v>121</v>
      </c>
      <c r="J2022">
        <v>82</v>
      </c>
      <c r="K2022">
        <v>74</v>
      </c>
      <c r="L2022" t="str">
        <f t="shared" si="1029"/>
        <v>Normal</v>
      </c>
      <c r="M2022">
        <v>50</v>
      </c>
      <c r="N2022" t="str">
        <f t="shared" si="1030"/>
        <v>Normal</v>
      </c>
      <c r="O2022">
        <v>1</v>
      </c>
      <c r="P2022" t="str">
        <f t="shared" si="1031"/>
        <v>Sin limitaciones</v>
      </c>
      <c r="Q2022">
        <v>0</v>
      </c>
      <c r="R2022" t="str">
        <f t="shared" si="1032"/>
        <v>No tiene cetoacidosis</v>
      </c>
      <c r="S2022">
        <v>0</v>
      </c>
      <c r="T2022" t="str">
        <f t="shared" si="1033"/>
        <v>No tiene Insuficiencia</v>
      </c>
      <c r="U2022">
        <v>0</v>
      </c>
      <c r="V2022" t="str">
        <f t="shared" si="1034"/>
        <v>Normotenso</v>
      </c>
      <c r="W2022">
        <v>0.6</v>
      </c>
      <c r="X2022" t="str">
        <f t="shared" si="1023"/>
        <v>Bajo</v>
      </c>
      <c r="Y2022">
        <v>19</v>
      </c>
      <c r="Z2022" t="str">
        <f t="shared" si="1024"/>
        <v>Normal</v>
      </c>
      <c r="AA2022">
        <v>118</v>
      </c>
      <c r="AB2022" t="str">
        <f t="shared" si="1035"/>
        <v>Normal</v>
      </c>
      <c r="AC2022">
        <v>9</v>
      </c>
      <c r="AD2022" t="str">
        <f t="shared" si="1036"/>
        <v>Normal</v>
      </c>
      <c r="AE2022">
        <v>8</v>
      </c>
      <c r="AF2022" t="str">
        <f t="shared" si="1037"/>
        <v>Normal</v>
      </c>
      <c r="AG2022">
        <v>2194</v>
      </c>
      <c r="AH2022" t="str">
        <f t="shared" si="1038"/>
        <v>Poliuria</v>
      </c>
      <c r="AI2022">
        <v>0</v>
      </c>
      <c r="AJ2022" t="str">
        <f t="shared" si="1039"/>
        <v>No Diabetico</v>
      </c>
      <c r="AK2022">
        <v>109</v>
      </c>
      <c r="AL2022" t="str">
        <f t="shared" si="1040"/>
        <v>Prediabetes</v>
      </c>
      <c r="AM2022">
        <v>4.9000000000000004</v>
      </c>
      <c r="AN2022" t="str">
        <f t="shared" si="1041"/>
        <v>Normal</v>
      </c>
      <c r="AO2022">
        <v>201</v>
      </c>
      <c r="AP2022" t="str">
        <f t="shared" si="1042"/>
        <v>Alto</v>
      </c>
      <c r="AQ2022">
        <v>116</v>
      </c>
      <c r="AR2022" t="str">
        <f t="shared" si="1043"/>
        <v>Casi normal</v>
      </c>
      <c r="AS2022">
        <v>46</v>
      </c>
      <c r="AT2022" t="str">
        <f t="shared" si="1044"/>
        <v>Bajo</v>
      </c>
      <c r="AU2022">
        <v>112</v>
      </c>
      <c r="AV2022" t="str">
        <f t="shared" si="1045"/>
        <v>Normal</v>
      </c>
      <c r="AW2022">
        <v>143</v>
      </c>
      <c r="AX2022" t="str">
        <f t="shared" si="1046"/>
        <v>Normal</v>
      </c>
      <c r="AY2022">
        <v>3.9</v>
      </c>
      <c r="AZ2022" t="str">
        <f t="shared" si="1047"/>
        <v>Normal</v>
      </c>
      <c r="BA2022">
        <v>15.5</v>
      </c>
      <c r="BB2022" t="str">
        <f t="shared" si="1025"/>
        <v>Normal</v>
      </c>
      <c r="BC2022">
        <v>9.4</v>
      </c>
      <c r="BD2022" t="str">
        <f t="shared" si="1048"/>
        <v>Normal</v>
      </c>
      <c r="BE2022">
        <v>3.4</v>
      </c>
      <c r="BF2022" t="str">
        <f t="shared" si="1049"/>
        <v>Normal</v>
      </c>
      <c r="BG2022">
        <v>0</v>
      </c>
      <c r="BH2022" t="str">
        <f t="shared" si="1050"/>
        <v>No Toma ECA</v>
      </c>
      <c r="BI2022">
        <v>1</v>
      </c>
      <c r="BJ2022" t="str">
        <f t="shared" si="1051"/>
        <v>Toma ARB</v>
      </c>
      <c r="BK2022">
        <v>0</v>
      </c>
      <c r="BL2022" t="str">
        <f t="shared" si="1052"/>
        <v>No toma diureticos</v>
      </c>
      <c r="BM2022">
        <v>0</v>
      </c>
      <c r="BN2022" t="str">
        <f t="shared" si="1053"/>
        <v>No toma estatinas</v>
      </c>
      <c r="BO2022">
        <v>0</v>
      </c>
      <c r="BP2022" t="str">
        <f t="shared" si="1054"/>
        <v>Sano</v>
      </c>
      <c r="BQ2022">
        <v>0</v>
      </c>
      <c r="BR2022" t="str">
        <f t="shared" si="1055"/>
        <v>Sano</v>
      </c>
    </row>
    <row r="2023" spans="1:70" x14ac:dyDescent="0.25">
      <c r="A2023" t="s">
        <v>2023</v>
      </c>
      <c r="B2023">
        <v>80</v>
      </c>
      <c r="C2023" t="str">
        <f t="shared" si="1026"/>
        <v>Adulto Mayor</v>
      </c>
      <c r="D2023" t="s">
        <v>1</v>
      </c>
      <c r="E2023">
        <v>26.3</v>
      </c>
      <c r="F2023" t="str">
        <f t="shared" si="1027"/>
        <v>Sobrepeso</v>
      </c>
      <c r="G2023">
        <v>1</v>
      </c>
      <c r="H2023" t="str">
        <f t="shared" si="1028"/>
        <v>Tiene herencia</v>
      </c>
      <c r="I2023">
        <v>181</v>
      </c>
      <c r="J2023">
        <v>101</v>
      </c>
      <c r="K2023">
        <v>92</v>
      </c>
      <c r="L2023" t="str">
        <f t="shared" si="1029"/>
        <v>Normal</v>
      </c>
      <c r="M2023">
        <v>45</v>
      </c>
      <c r="N2023" t="str">
        <f t="shared" si="1030"/>
        <v>Intermedia</v>
      </c>
      <c r="O2023">
        <v>4</v>
      </c>
      <c r="P2023" t="str">
        <f t="shared" si="1031"/>
        <v>Incapacidad</v>
      </c>
      <c r="Q2023">
        <v>1</v>
      </c>
      <c r="R2023" t="str">
        <f t="shared" si="1032"/>
        <v>Tiene cetoacidosis</v>
      </c>
      <c r="S2023">
        <v>0</v>
      </c>
      <c r="T2023" t="str">
        <f t="shared" si="1033"/>
        <v>No tiene Insuficiencia</v>
      </c>
      <c r="U2023">
        <v>1</v>
      </c>
      <c r="V2023" t="str">
        <f t="shared" si="1034"/>
        <v>Hipertenso</v>
      </c>
      <c r="W2023">
        <v>2.2999999999999998</v>
      </c>
      <c r="X2023" t="str">
        <f t="shared" si="1023"/>
        <v>Alto</v>
      </c>
      <c r="Y2023">
        <v>58</v>
      </c>
      <c r="Z2023" t="str">
        <f t="shared" si="1024"/>
        <v>Elevado</v>
      </c>
      <c r="AA2023">
        <v>17</v>
      </c>
      <c r="AB2023" t="str">
        <f t="shared" si="1035"/>
        <v>Dismucion grave</v>
      </c>
      <c r="AC2023">
        <v>840</v>
      </c>
      <c r="AD2023" t="str">
        <f t="shared" si="1036"/>
        <v>Proteinuria</v>
      </c>
      <c r="AE2023">
        <v>588</v>
      </c>
      <c r="AF2023" t="str">
        <f t="shared" si="1037"/>
        <v>Macroalbuminuria</v>
      </c>
      <c r="AG2023">
        <v>324</v>
      </c>
      <c r="AH2023" t="str">
        <f t="shared" si="1038"/>
        <v>Oliguria</v>
      </c>
      <c r="AI2023">
        <v>1</v>
      </c>
      <c r="AJ2023" t="str">
        <f t="shared" si="1039"/>
        <v>Diabetico</v>
      </c>
      <c r="AK2023">
        <v>131</v>
      </c>
      <c r="AL2023" t="str">
        <f t="shared" si="1040"/>
        <v>Diabetes</v>
      </c>
      <c r="AM2023">
        <v>7.7</v>
      </c>
      <c r="AN2023" t="str">
        <f t="shared" si="1041"/>
        <v>Diabetes</v>
      </c>
      <c r="AO2023">
        <v>281</v>
      </c>
      <c r="AP2023" t="str">
        <f t="shared" si="1042"/>
        <v>Riesgo</v>
      </c>
      <c r="AQ2023">
        <v>177</v>
      </c>
      <c r="AR2023" t="str">
        <f t="shared" si="1043"/>
        <v>Alto</v>
      </c>
      <c r="AS2023">
        <v>42</v>
      </c>
      <c r="AT2023" t="str">
        <f t="shared" si="1044"/>
        <v>Bajo</v>
      </c>
      <c r="AU2023">
        <v>198</v>
      </c>
      <c r="AV2023" t="str">
        <f t="shared" si="1045"/>
        <v>Alto</v>
      </c>
      <c r="AW2023">
        <v>140</v>
      </c>
      <c r="AX2023" t="str">
        <f t="shared" si="1046"/>
        <v>Normal</v>
      </c>
      <c r="AY2023">
        <v>5.8</v>
      </c>
      <c r="AZ2023" t="str">
        <f t="shared" si="1047"/>
        <v>Alto</v>
      </c>
      <c r="BA2023">
        <v>7.3</v>
      </c>
      <c r="BB2023" t="str">
        <f t="shared" si="1025"/>
        <v>Baja</v>
      </c>
      <c r="BC2023">
        <v>8.6</v>
      </c>
      <c r="BD2023" t="str">
        <f t="shared" si="1048"/>
        <v>Normal</v>
      </c>
      <c r="BE2023">
        <v>5</v>
      </c>
      <c r="BF2023" t="str">
        <f t="shared" si="1049"/>
        <v>Alto</v>
      </c>
      <c r="BG2023">
        <v>0</v>
      </c>
      <c r="BH2023" t="str">
        <f t="shared" si="1050"/>
        <v>No Toma ECA</v>
      </c>
      <c r="BI2023">
        <v>0</v>
      </c>
      <c r="BJ2023" t="str">
        <f t="shared" si="1051"/>
        <v>No toma ARB</v>
      </c>
      <c r="BK2023">
        <v>0</v>
      </c>
      <c r="BL2023" t="str">
        <f t="shared" si="1052"/>
        <v>No toma diureticos</v>
      </c>
      <c r="BM2023">
        <v>0</v>
      </c>
      <c r="BN2023" t="str">
        <f t="shared" si="1053"/>
        <v>No toma estatinas</v>
      </c>
      <c r="BO2023">
        <v>1</v>
      </c>
      <c r="BP2023" t="str">
        <f t="shared" si="1054"/>
        <v>Enfermedad renal</v>
      </c>
      <c r="BQ2023">
        <v>1</v>
      </c>
      <c r="BR2023" t="str">
        <f t="shared" si="1055"/>
        <v>Enfermedad cardiovascular</v>
      </c>
    </row>
    <row r="2024" spans="1:70" x14ac:dyDescent="0.25">
      <c r="A2024" t="s">
        <v>2024</v>
      </c>
      <c r="B2024">
        <v>45</v>
      </c>
      <c r="C2024" t="str">
        <f t="shared" si="1026"/>
        <v>Adulto</v>
      </c>
      <c r="D2024" t="s">
        <v>1</v>
      </c>
      <c r="E2024">
        <v>23.7</v>
      </c>
      <c r="F2024" t="str">
        <f t="shared" si="1027"/>
        <v>Peso Normal</v>
      </c>
      <c r="G2024">
        <v>1</v>
      </c>
      <c r="H2024" t="str">
        <f t="shared" si="1028"/>
        <v>Tiene herencia</v>
      </c>
      <c r="I2024">
        <v>100</v>
      </c>
      <c r="J2024">
        <v>83</v>
      </c>
      <c r="K2024">
        <v>83</v>
      </c>
      <c r="L2024" t="str">
        <f t="shared" si="1029"/>
        <v>Normal</v>
      </c>
      <c r="M2024">
        <v>63</v>
      </c>
      <c r="N2024" t="str">
        <f t="shared" si="1030"/>
        <v>Normal</v>
      </c>
      <c r="O2024">
        <v>2</v>
      </c>
      <c r="P2024" t="str">
        <f t="shared" si="1031"/>
        <v>Ligera limitaciones</v>
      </c>
      <c r="Q2024">
        <v>0</v>
      </c>
      <c r="R2024" t="str">
        <f t="shared" si="1032"/>
        <v>No tiene cetoacidosis</v>
      </c>
      <c r="S2024">
        <v>0</v>
      </c>
      <c r="T2024" t="str">
        <f t="shared" si="1033"/>
        <v>No tiene Insuficiencia</v>
      </c>
      <c r="U2024">
        <v>0</v>
      </c>
      <c r="V2024" t="str">
        <f t="shared" si="1034"/>
        <v>Normotenso</v>
      </c>
      <c r="W2024">
        <v>1</v>
      </c>
      <c r="X2024" t="str">
        <f t="shared" si="1023"/>
        <v>Normal</v>
      </c>
      <c r="Y2024">
        <v>18</v>
      </c>
      <c r="Z2024" t="str">
        <f t="shared" si="1024"/>
        <v>Normal</v>
      </c>
      <c r="AA2024">
        <v>108</v>
      </c>
      <c r="AB2024" t="str">
        <f t="shared" si="1035"/>
        <v>Normal</v>
      </c>
      <c r="AC2024">
        <v>18</v>
      </c>
      <c r="AD2024" t="str">
        <f t="shared" si="1036"/>
        <v>Normal</v>
      </c>
      <c r="AE2024">
        <v>14</v>
      </c>
      <c r="AF2024" t="str">
        <f t="shared" si="1037"/>
        <v>Normal</v>
      </c>
      <c r="AG2024">
        <v>2237</v>
      </c>
      <c r="AH2024" t="str">
        <f t="shared" si="1038"/>
        <v>Poliuria</v>
      </c>
      <c r="AI2024">
        <v>0</v>
      </c>
      <c r="AJ2024" t="str">
        <f t="shared" si="1039"/>
        <v>No Diabetico</v>
      </c>
      <c r="AK2024">
        <v>95</v>
      </c>
      <c r="AL2024" t="str">
        <f t="shared" si="1040"/>
        <v>Normal</v>
      </c>
      <c r="AM2024">
        <v>6</v>
      </c>
      <c r="AN2024" t="str">
        <f t="shared" si="1041"/>
        <v>Prediabetes</v>
      </c>
      <c r="AO2024">
        <v>218</v>
      </c>
      <c r="AP2024" t="str">
        <f t="shared" si="1042"/>
        <v>Alto</v>
      </c>
      <c r="AQ2024">
        <v>120</v>
      </c>
      <c r="AR2024" t="str">
        <f t="shared" si="1043"/>
        <v>Casi normal</v>
      </c>
      <c r="AS2024">
        <v>42</v>
      </c>
      <c r="AT2024" t="str">
        <f t="shared" si="1044"/>
        <v>Bajo</v>
      </c>
      <c r="AU2024">
        <v>143</v>
      </c>
      <c r="AV2024" t="str">
        <f t="shared" si="1045"/>
        <v>Normal</v>
      </c>
      <c r="AW2024">
        <v>139</v>
      </c>
      <c r="AX2024" t="str">
        <f t="shared" si="1046"/>
        <v>Normal</v>
      </c>
      <c r="AY2024">
        <v>3.7</v>
      </c>
      <c r="AZ2024" t="str">
        <f t="shared" si="1047"/>
        <v>Normal</v>
      </c>
      <c r="BA2024">
        <v>15.8</v>
      </c>
      <c r="BB2024" t="str">
        <f t="shared" si="1025"/>
        <v>Normal</v>
      </c>
      <c r="BC2024">
        <v>10.1</v>
      </c>
      <c r="BD2024" t="str">
        <f t="shared" si="1048"/>
        <v>Normal</v>
      </c>
      <c r="BE2024">
        <v>3</v>
      </c>
      <c r="BF2024" t="str">
        <f t="shared" si="1049"/>
        <v>Normal</v>
      </c>
      <c r="BG2024">
        <v>0</v>
      </c>
      <c r="BH2024" t="str">
        <f t="shared" si="1050"/>
        <v>No Toma ECA</v>
      </c>
      <c r="BI2024">
        <v>1</v>
      </c>
      <c r="BJ2024" t="str">
        <f t="shared" si="1051"/>
        <v>Toma ARB</v>
      </c>
      <c r="BK2024">
        <v>0</v>
      </c>
      <c r="BL2024" t="str">
        <f t="shared" si="1052"/>
        <v>No toma diureticos</v>
      </c>
      <c r="BM2024">
        <v>1</v>
      </c>
      <c r="BN2024" t="str">
        <f t="shared" si="1053"/>
        <v>Toma estatinas</v>
      </c>
      <c r="BO2024">
        <v>0</v>
      </c>
      <c r="BP2024" t="str">
        <f t="shared" si="1054"/>
        <v>Sano</v>
      </c>
      <c r="BQ2024">
        <v>0</v>
      </c>
      <c r="BR2024" t="str">
        <f t="shared" si="1055"/>
        <v>Sano</v>
      </c>
    </row>
    <row r="2025" spans="1:70" x14ac:dyDescent="0.25">
      <c r="A2025" t="s">
        <v>2025</v>
      </c>
      <c r="B2025">
        <v>66</v>
      </c>
      <c r="C2025" t="str">
        <f t="shared" si="1026"/>
        <v>Adulto Mayor</v>
      </c>
      <c r="D2025" t="s">
        <v>1</v>
      </c>
      <c r="E2025">
        <v>24</v>
      </c>
      <c r="F2025" t="str">
        <f t="shared" si="1027"/>
        <v>Peso Normal</v>
      </c>
      <c r="G2025">
        <v>0</v>
      </c>
      <c r="H2025" t="str">
        <f t="shared" si="1028"/>
        <v>No tiene herencia</v>
      </c>
      <c r="I2025">
        <v>109</v>
      </c>
      <c r="J2025">
        <v>70</v>
      </c>
      <c r="K2025">
        <v>66</v>
      </c>
      <c r="L2025" t="str">
        <f t="shared" si="1029"/>
        <v>Normal</v>
      </c>
      <c r="M2025">
        <v>52</v>
      </c>
      <c r="N2025" t="str">
        <f t="shared" si="1030"/>
        <v>Normal</v>
      </c>
      <c r="O2025">
        <v>1</v>
      </c>
      <c r="P2025" t="str">
        <f t="shared" si="1031"/>
        <v>Sin limitaciones</v>
      </c>
      <c r="Q2025">
        <v>0</v>
      </c>
      <c r="R2025" t="str">
        <f t="shared" si="1032"/>
        <v>No tiene cetoacidosis</v>
      </c>
      <c r="S2025">
        <v>0</v>
      </c>
      <c r="T2025" t="str">
        <f t="shared" si="1033"/>
        <v>No tiene Insuficiencia</v>
      </c>
      <c r="U2025">
        <v>1</v>
      </c>
      <c r="V2025" t="str">
        <f t="shared" si="1034"/>
        <v>Hipertenso</v>
      </c>
      <c r="W2025">
        <v>1.1000000000000001</v>
      </c>
      <c r="X2025" t="str">
        <f t="shared" si="1023"/>
        <v>Normal</v>
      </c>
      <c r="Y2025">
        <v>20</v>
      </c>
      <c r="Z2025" t="str">
        <f t="shared" si="1024"/>
        <v>Normal</v>
      </c>
      <c r="AA2025">
        <v>61</v>
      </c>
      <c r="AB2025" t="str">
        <f t="shared" si="1035"/>
        <v>Funcion disminuida</v>
      </c>
      <c r="AC2025">
        <v>29</v>
      </c>
      <c r="AD2025" t="str">
        <f t="shared" si="1036"/>
        <v>Normal</v>
      </c>
      <c r="AE2025">
        <v>23</v>
      </c>
      <c r="AF2025" t="str">
        <f t="shared" si="1037"/>
        <v>Normal</v>
      </c>
      <c r="AG2025">
        <v>2317</v>
      </c>
      <c r="AH2025" t="str">
        <f t="shared" si="1038"/>
        <v>Poliuria</v>
      </c>
      <c r="AI2025">
        <v>0</v>
      </c>
      <c r="AJ2025" t="str">
        <f t="shared" si="1039"/>
        <v>No Diabetico</v>
      </c>
      <c r="AK2025">
        <v>86</v>
      </c>
      <c r="AL2025" t="str">
        <f t="shared" si="1040"/>
        <v>Normal</v>
      </c>
      <c r="AM2025">
        <v>6.3</v>
      </c>
      <c r="AN2025" t="str">
        <f t="shared" si="1041"/>
        <v>Prediabetes</v>
      </c>
      <c r="AO2025">
        <v>190</v>
      </c>
      <c r="AP2025" t="str">
        <f t="shared" si="1042"/>
        <v>Normal</v>
      </c>
      <c r="AQ2025">
        <v>89</v>
      </c>
      <c r="AR2025" t="str">
        <f t="shared" si="1043"/>
        <v>Normal</v>
      </c>
      <c r="AS2025">
        <v>58</v>
      </c>
      <c r="AT2025" t="str">
        <f t="shared" si="1044"/>
        <v>Bajo</v>
      </c>
      <c r="AU2025">
        <v>103</v>
      </c>
      <c r="AV2025" t="str">
        <f t="shared" si="1045"/>
        <v>Normal</v>
      </c>
      <c r="AW2025">
        <v>138</v>
      </c>
      <c r="AX2025" t="str">
        <f t="shared" si="1046"/>
        <v>Normal</v>
      </c>
      <c r="AY2025">
        <v>3.9</v>
      </c>
      <c r="AZ2025" t="str">
        <f t="shared" si="1047"/>
        <v>Normal</v>
      </c>
      <c r="BA2025">
        <v>14.9</v>
      </c>
      <c r="BB2025" t="str">
        <f t="shared" si="1025"/>
        <v>Normal</v>
      </c>
      <c r="BC2025">
        <v>10.1</v>
      </c>
      <c r="BD2025" t="str">
        <f t="shared" si="1048"/>
        <v>Normal</v>
      </c>
      <c r="BE2025">
        <v>3.4</v>
      </c>
      <c r="BF2025" t="str">
        <f t="shared" si="1049"/>
        <v>Normal</v>
      </c>
      <c r="BG2025">
        <v>0</v>
      </c>
      <c r="BH2025" t="str">
        <f t="shared" si="1050"/>
        <v>No Toma ECA</v>
      </c>
      <c r="BI2025">
        <v>1</v>
      </c>
      <c r="BJ2025" t="str">
        <f t="shared" si="1051"/>
        <v>Toma ARB</v>
      </c>
      <c r="BK2025">
        <v>0</v>
      </c>
      <c r="BL2025" t="str">
        <f t="shared" si="1052"/>
        <v>No toma diureticos</v>
      </c>
      <c r="BM2025">
        <v>0</v>
      </c>
      <c r="BN2025" t="str">
        <f t="shared" si="1053"/>
        <v>No toma estatinas</v>
      </c>
      <c r="BO2025">
        <v>0</v>
      </c>
      <c r="BP2025" t="str">
        <f t="shared" si="1054"/>
        <v>Sano</v>
      </c>
      <c r="BQ2025">
        <v>1</v>
      </c>
      <c r="BR2025" t="str">
        <f t="shared" si="1055"/>
        <v>Enfermedad cardiovascular</v>
      </c>
    </row>
    <row r="2026" spans="1:70" x14ac:dyDescent="0.25">
      <c r="A2026" t="s">
        <v>2026</v>
      </c>
      <c r="B2026">
        <v>65</v>
      </c>
      <c r="C2026" t="str">
        <f t="shared" si="1026"/>
        <v>Adulto Mayor</v>
      </c>
      <c r="D2026" t="s">
        <v>1</v>
      </c>
      <c r="E2026">
        <v>29.1</v>
      </c>
      <c r="F2026" t="str">
        <f t="shared" si="1027"/>
        <v>Sobrepeso</v>
      </c>
      <c r="G2026">
        <v>0</v>
      </c>
      <c r="H2026" t="str">
        <f t="shared" si="1028"/>
        <v>No tiene herencia</v>
      </c>
      <c r="I2026">
        <v>105</v>
      </c>
      <c r="J2026">
        <v>78</v>
      </c>
      <c r="K2026">
        <v>86</v>
      </c>
      <c r="L2026" t="str">
        <f t="shared" si="1029"/>
        <v>Normal</v>
      </c>
      <c r="M2026">
        <v>54</v>
      </c>
      <c r="N2026" t="str">
        <f t="shared" si="1030"/>
        <v>Normal</v>
      </c>
      <c r="O2026">
        <v>2</v>
      </c>
      <c r="P2026" t="str">
        <f t="shared" si="1031"/>
        <v>Ligera limitaciones</v>
      </c>
      <c r="Q2026">
        <v>0</v>
      </c>
      <c r="R2026" t="str">
        <f t="shared" si="1032"/>
        <v>No tiene cetoacidosis</v>
      </c>
      <c r="S2026">
        <v>0</v>
      </c>
      <c r="T2026" t="str">
        <f t="shared" si="1033"/>
        <v>No tiene Insuficiencia</v>
      </c>
      <c r="U2026">
        <v>0</v>
      </c>
      <c r="V2026" t="str">
        <f t="shared" si="1034"/>
        <v>Normotenso</v>
      </c>
      <c r="W2026">
        <v>1</v>
      </c>
      <c r="X2026" t="str">
        <f t="shared" si="1023"/>
        <v>Normal</v>
      </c>
      <c r="Y2026">
        <v>35</v>
      </c>
      <c r="Z2026" t="str">
        <f t="shared" si="1024"/>
        <v>Normal</v>
      </c>
      <c r="AA2026">
        <v>74</v>
      </c>
      <c r="AB2026" t="str">
        <f t="shared" si="1035"/>
        <v>Funcion disminuida</v>
      </c>
      <c r="AC2026">
        <v>21</v>
      </c>
      <c r="AD2026" t="str">
        <f t="shared" si="1036"/>
        <v>Normal</v>
      </c>
      <c r="AE2026">
        <v>18</v>
      </c>
      <c r="AF2026" t="str">
        <f t="shared" si="1037"/>
        <v>Normal</v>
      </c>
      <c r="AG2026">
        <v>2208</v>
      </c>
      <c r="AH2026" t="str">
        <f t="shared" si="1038"/>
        <v>Poliuria</v>
      </c>
      <c r="AI2026">
        <v>0</v>
      </c>
      <c r="AJ2026" t="str">
        <f t="shared" si="1039"/>
        <v>No Diabetico</v>
      </c>
      <c r="AK2026">
        <v>94</v>
      </c>
      <c r="AL2026" t="str">
        <f t="shared" si="1040"/>
        <v>Normal</v>
      </c>
      <c r="AM2026">
        <v>6.3</v>
      </c>
      <c r="AN2026" t="str">
        <f t="shared" si="1041"/>
        <v>Prediabetes</v>
      </c>
      <c r="AO2026">
        <v>179</v>
      </c>
      <c r="AP2026" t="str">
        <f t="shared" si="1042"/>
        <v>Normal</v>
      </c>
      <c r="AQ2026">
        <v>97</v>
      </c>
      <c r="AR2026" t="str">
        <f t="shared" si="1043"/>
        <v>Normal</v>
      </c>
      <c r="AS2026">
        <v>63</v>
      </c>
      <c r="AT2026" t="str">
        <f t="shared" si="1044"/>
        <v>Normal</v>
      </c>
      <c r="AU2026">
        <v>156</v>
      </c>
      <c r="AV2026" t="str">
        <f t="shared" si="1045"/>
        <v>Alto</v>
      </c>
      <c r="AW2026">
        <v>145</v>
      </c>
      <c r="AX2026" t="str">
        <f t="shared" si="1046"/>
        <v>Normal</v>
      </c>
      <c r="AY2026">
        <v>3.8</v>
      </c>
      <c r="AZ2026" t="str">
        <f t="shared" si="1047"/>
        <v>Normal</v>
      </c>
      <c r="BA2026">
        <v>14.9</v>
      </c>
      <c r="BB2026" t="str">
        <f t="shared" si="1025"/>
        <v>Normal</v>
      </c>
      <c r="BC2026">
        <v>10</v>
      </c>
      <c r="BD2026" t="str">
        <f t="shared" si="1048"/>
        <v>Normal</v>
      </c>
      <c r="BE2026">
        <v>4.2</v>
      </c>
      <c r="BF2026" t="str">
        <f t="shared" si="1049"/>
        <v>Normal</v>
      </c>
      <c r="BG2026">
        <v>0</v>
      </c>
      <c r="BH2026" t="str">
        <f t="shared" si="1050"/>
        <v>No Toma ECA</v>
      </c>
      <c r="BI2026">
        <v>1</v>
      </c>
      <c r="BJ2026" t="str">
        <f t="shared" si="1051"/>
        <v>Toma ARB</v>
      </c>
      <c r="BK2026">
        <v>0</v>
      </c>
      <c r="BL2026" t="str">
        <f t="shared" si="1052"/>
        <v>No toma diureticos</v>
      </c>
      <c r="BM2026">
        <v>1</v>
      </c>
      <c r="BN2026" t="str">
        <f t="shared" si="1053"/>
        <v>Toma estatinas</v>
      </c>
      <c r="BO2026">
        <v>0</v>
      </c>
      <c r="BP2026" t="str">
        <f t="shared" si="1054"/>
        <v>Sano</v>
      </c>
      <c r="BQ2026">
        <v>1</v>
      </c>
      <c r="BR2026" t="str">
        <f t="shared" si="1055"/>
        <v>Enfermedad cardiovascular</v>
      </c>
    </row>
    <row r="2027" spans="1:70" x14ac:dyDescent="0.25">
      <c r="A2027" t="s">
        <v>2027</v>
      </c>
      <c r="B2027">
        <v>72</v>
      </c>
      <c r="C2027" t="str">
        <f t="shared" si="1026"/>
        <v>Adulto Mayor</v>
      </c>
      <c r="D2027" t="s">
        <v>6</v>
      </c>
      <c r="E2027">
        <v>39.1</v>
      </c>
      <c r="F2027" t="str">
        <f t="shared" si="1027"/>
        <v>Obesidad II</v>
      </c>
      <c r="G2027">
        <v>0</v>
      </c>
      <c r="H2027" t="str">
        <f t="shared" si="1028"/>
        <v>No tiene herencia</v>
      </c>
      <c r="I2027">
        <v>155</v>
      </c>
      <c r="J2027">
        <v>96</v>
      </c>
      <c r="K2027">
        <v>101</v>
      </c>
      <c r="L2027" t="str">
        <f t="shared" si="1029"/>
        <v>Taquicardia</v>
      </c>
      <c r="M2027">
        <v>37</v>
      </c>
      <c r="N2027" t="str">
        <f t="shared" si="1030"/>
        <v>Reducida</v>
      </c>
      <c r="O2027">
        <v>4</v>
      </c>
      <c r="P2027" t="str">
        <f t="shared" si="1031"/>
        <v>Incapacidad</v>
      </c>
      <c r="Q2027">
        <v>1</v>
      </c>
      <c r="R2027" t="str">
        <f t="shared" si="1032"/>
        <v>Tiene cetoacidosis</v>
      </c>
      <c r="S2027">
        <v>0</v>
      </c>
      <c r="T2027" t="str">
        <f t="shared" si="1033"/>
        <v>No tiene Insuficiencia</v>
      </c>
      <c r="U2027">
        <v>1</v>
      </c>
      <c r="V2027" t="str">
        <f t="shared" si="1034"/>
        <v>Hipertenso</v>
      </c>
      <c r="W2027">
        <v>3</v>
      </c>
      <c r="X2027" t="str">
        <f t="shared" si="1023"/>
        <v>Alto</v>
      </c>
      <c r="Y2027">
        <v>55</v>
      </c>
      <c r="Z2027" t="str">
        <f t="shared" si="1024"/>
        <v>Elevado</v>
      </c>
      <c r="AA2027">
        <v>26</v>
      </c>
      <c r="AB2027" t="str">
        <f t="shared" si="1035"/>
        <v>Dismucion grave</v>
      </c>
      <c r="AC2027">
        <v>529</v>
      </c>
      <c r="AD2027" t="str">
        <f t="shared" si="1036"/>
        <v>Proteinuria</v>
      </c>
      <c r="AE2027">
        <v>423</v>
      </c>
      <c r="AF2027" t="str">
        <f t="shared" si="1037"/>
        <v>Macroalbuminuria</v>
      </c>
      <c r="AG2027">
        <v>621</v>
      </c>
      <c r="AH2027" t="str">
        <f t="shared" si="1038"/>
        <v>Poliuria</v>
      </c>
      <c r="AI2027">
        <v>1</v>
      </c>
      <c r="AJ2027" t="str">
        <f t="shared" si="1039"/>
        <v>Diabetico</v>
      </c>
      <c r="AK2027">
        <v>151</v>
      </c>
      <c r="AL2027" t="str">
        <f t="shared" si="1040"/>
        <v>Diabetes</v>
      </c>
      <c r="AM2027">
        <v>8.6</v>
      </c>
      <c r="AN2027" t="str">
        <f t="shared" si="1041"/>
        <v>Diabetes</v>
      </c>
      <c r="AO2027">
        <v>212</v>
      </c>
      <c r="AP2027" t="str">
        <f t="shared" si="1042"/>
        <v>Alto</v>
      </c>
      <c r="AQ2027">
        <v>151</v>
      </c>
      <c r="AR2027" t="str">
        <f t="shared" si="1043"/>
        <v>Limite alto</v>
      </c>
      <c r="AS2027">
        <v>43</v>
      </c>
      <c r="AT2027" t="str">
        <f t="shared" si="1044"/>
        <v>Bajo</v>
      </c>
      <c r="AU2027">
        <v>401</v>
      </c>
      <c r="AV2027" t="str">
        <f t="shared" si="1045"/>
        <v>Alto</v>
      </c>
      <c r="AW2027">
        <v>131</v>
      </c>
      <c r="AX2027" t="str">
        <f t="shared" si="1046"/>
        <v>Bajo</v>
      </c>
      <c r="AY2027">
        <v>5.7</v>
      </c>
      <c r="AZ2027" t="str">
        <f t="shared" si="1047"/>
        <v>Alto</v>
      </c>
      <c r="BA2027">
        <v>7.1</v>
      </c>
      <c r="BB2027" t="str">
        <f t="shared" si="1025"/>
        <v>Baja</v>
      </c>
      <c r="BC2027">
        <v>8.9</v>
      </c>
      <c r="BD2027" t="str">
        <f t="shared" si="1048"/>
        <v>Normal</v>
      </c>
      <c r="BE2027">
        <v>5.4</v>
      </c>
      <c r="BF2027" t="str">
        <f t="shared" si="1049"/>
        <v>Alto</v>
      </c>
      <c r="BG2027">
        <v>1</v>
      </c>
      <c r="BH2027" t="str">
        <f t="shared" si="1050"/>
        <v>Toma ECA</v>
      </c>
      <c r="BI2027">
        <v>1</v>
      </c>
      <c r="BJ2027" t="str">
        <f t="shared" si="1051"/>
        <v>Toma ARB</v>
      </c>
      <c r="BK2027">
        <v>1</v>
      </c>
      <c r="BL2027" t="str">
        <f t="shared" si="1052"/>
        <v>Toma diureticos</v>
      </c>
      <c r="BM2027">
        <v>1</v>
      </c>
      <c r="BN2027" t="str">
        <f t="shared" si="1053"/>
        <v>Toma estatinas</v>
      </c>
      <c r="BO2027">
        <v>1</v>
      </c>
      <c r="BP2027" t="str">
        <f t="shared" si="1054"/>
        <v>Enfermedad renal</v>
      </c>
      <c r="BQ2027">
        <v>0</v>
      </c>
      <c r="BR2027" t="str">
        <f t="shared" si="1055"/>
        <v>Sano</v>
      </c>
    </row>
    <row r="2028" spans="1:70" x14ac:dyDescent="0.25">
      <c r="A2028" t="s">
        <v>2028</v>
      </c>
      <c r="B2028">
        <v>85</v>
      </c>
      <c r="C2028" t="str">
        <f t="shared" si="1026"/>
        <v>Adulto Mayor</v>
      </c>
      <c r="D2028" t="s">
        <v>1</v>
      </c>
      <c r="E2028">
        <v>29.9</v>
      </c>
      <c r="F2028" t="str">
        <f t="shared" si="1027"/>
        <v>Sobrepeso</v>
      </c>
      <c r="G2028">
        <v>1</v>
      </c>
      <c r="H2028" t="str">
        <f t="shared" si="1028"/>
        <v>Tiene herencia</v>
      </c>
      <c r="I2028">
        <v>179</v>
      </c>
      <c r="J2028">
        <v>93</v>
      </c>
      <c r="K2028">
        <v>82</v>
      </c>
      <c r="L2028" t="str">
        <f t="shared" si="1029"/>
        <v>Normal</v>
      </c>
      <c r="M2028">
        <v>33</v>
      </c>
      <c r="N2028" t="str">
        <f t="shared" si="1030"/>
        <v>Reducida</v>
      </c>
      <c r="O2028">
        <v>2</v>
      </c>
      <c r="P2028" t="str">
        <f t="shared" si="1031"/>
        <v>Ligera limitaciones</v>
      </c>
      <c r="Q2028">
        <v>1</v>
      </c>
      <c r="R2028" t="str">
        <f t="shared" si="1032"/>
        <v>Tiene cetoacidosis</v>
      </c>
      <c r="S2028">
        <v>1</v>
      </c>
      <c r="T2028" t="str">
        <f t="shared" si="1033"/>
        <v>Tiene Insuficiencia</v>
      </c>
      <c r="U2028">
        <v>1</v>
      </c>
      <c r="V2028" t="str">
        <f t="shared" si="1034"/>
        <v>Hipertenso</v>
      </c>
      <c r="W2028">
        <v>2.1</v>
      </c>
      <c r="X2028" t="str">
        <f t="shared" si="1023"/>
        <v>Alto</v>
      </c>
      <c r="Y2028">
        <v>57</v>
      </c>
      <c r="Z2028" t="str">
        <f t="shared" si="1024"/>
        <v>Elevado</v>
      </c>
      <c r="AA2028">
        <v>23</v>
      </c>
      <c r="AB2028" t="str">
        <f t="shared" si="1035"/>
        <v>Dismucion grave</v>
      </c>
      <c r="AC2028">
        <v>871</v>
      </c>
      <c r="AD2028" t="str">
        <f t="shared" si="1036"/>
        <v>Proteinuria</v>
      </c>
      <c r="AE2028">
        <v>609</v>
      </c>
      <c r="AF2028" t="str">
        <f t="shared" si="1037"/>
        <v>Macroalbuminuria</v>
      </c>
      <c r="AG2028">
        <v>663</v>
      </c>
      <c r="AH2028" t="str">
        <f t="shared" si="1038"/>
        <v>Poliuria</v>
      </c>
      <c r="AI2028">
        <v>0</v>
      </c>
      <c r="AJ2028" t="str">
        <f t="shared" si="1039"/>
        <v>No Diabetico</v>
      </c>
      <c r="AK2028">
        <v>144</v>
      </c>
      <c r="AL2028" t="str">
        <f t="shared" si="1040"/>
        <v>Diabetes</v>
      </c>
      <c r="AM2028">
        <v>6.9</v>
      </c>
      <c r="AN2028" t="str">
        <f t="shared" si="1041"/>
        <v>Diabetes</v>
      </c>
      <c r="AO2028">
        <v>308</v>
      </c>
      <c r="AP2028" t="str">
        <f t="shared" si="1042"/>
        <v>Riesgo</v>
      </c>
      <c r="AQ2028">
        <v>158</v>
      </c>
      <c r="AR2028" t="str">
        <f t="shared" si="1043"/>
        <v>Limite alto</v>
      </c>
      <c r="AS2028">
        <v>42</v>
      </c>
      <c r="AT2028" t="str">
        <f t="shared" si="1044"/>
        <v>Bajo</v>
      </c>
      <c r="AU2028">
        <v>215</v>
      </c>
      <c r="AV2028" t="str">
        <f t="shared" si="1045"/>
        <v>Alto</v>
      </c>
      <c r="AW2028">
        <v>128</v>
      </c>
      <c r="AX2028" t="str">
        <f t="shared" si="1046"/>
        <v>Bajo</v>
      </c>
      <c r="AY2028">
        <v>5.4</v>
      </c>
      <c r="AZ2028" t="str">
        <f t="shared" si="1047"/>
        <v>Alto</v>
      </c>
      <c r="BA2028">
        <v>7.2</v>
      </c>
      <c r="BB2028" t="str">
        <f t="shared" si="1025"/>
        <v>Baja</v>
      </c>
      <c r="BC2028">
        <v>7.6</v>
      </c>
      <c r="BD2028" t="str">
        <f t="shared" si="1048"/>
        <v>Bajo</v>
      </c>
      <c r="BE2028">
        <v>5.8</v>
      </c>
      <c r="BF2028" t="str">
        <f t="shared" si="1049"/>
        <v>Alto</v>
      </c>
      <c r="BG2028">
        <v>0</v>
      </c>
      <c r="BH2028" t="str">
        <f t="shared" si="1050"/>
        <v>No Toma ECA</v>
      </c>
      <c r="BI2028">
        <v>1</v>
      </c>
      <c r="BJ2028" t="str">
        <f t="shared" si="1051"/>
        <v>Toma ARB</v>
      </c>
      <c r="BK2028">
        <v>1</v>
      </c>
      <c r="BL2028" t="str">
        <f t="shared" si="1052"/>
        <v>Toma diureticos</v>
      </c>
      <c r="BM2028">
        <v>1</v>
      </c>
      <c r="BN2028" t="str">
        <f t="shared" si="1053"/>
        <v>Toma estatinas</v>
      </c>
      <c r="BO2028">
        <v>1</v>
      </c>
      <c r="BP2028" t="str">
        <f t="shared" si="1054"/>
        <v>Enfermedad renal</v>
      </c>
      <c r="BQ2028">
        <v>0</v>
      </c>
      <c r="BR2028" t="str">
        <f t="shared" si="1055"/>
        <v>Sano</v>
      </c>
    </row>
    <row r="2029" spans="1:70" x14ac:dyDescent="0.25">
      <c r="A2029" t="s">
        <v>2029</v>
      </c>
      <c r="B2029">
        <v>56</v>
      </c>
      <c r="C2029" t="str">
        <f t="shared" si="1026"/>
        <v>Adulto</v>
      </c>
      <c r="D2029" t="s">
        <v>1</v>
      </c>
      <c r="E2029">
        <v>22.7</v>
      </c>
      <c r="F2029" t="str">
        <f t="shared" si="1027"/>
        <v>Peso Normal</v>
      </c>
      <c r="G2029">
        <v>0</v>
      </c>
      <c r="H2029" t="str">
        <f t="shared" si="1028"/>
        <v>No tiene herencia</v>
      </c>
      <c r="I2029">
        <v>121</v>
      </c>
      <c r="J2029">
        <v>68</v>
      </c>
      <c r="K2029">
        <v>85</v>
      </c>
      <c r="L2029" t="str">
        <f t="shared" si="1029"/>
        <v>Normal</v>
      </c>
      <c r="M2029">
        <v>67</v>
      </c>
      <c r="N2029" t="str">
        <f t="shared" si="1030"/>
        <v>Normal</v>
      </c>
      <c r="O2029">
        <v>2</v>
      </c>
      <c r="P2029" t="str">
        <f t="shared" si="1031"/>
        <v>Ligera limitaciones</v>
      </c>
      <c r="Q2029">
        <v>0</v>
      </c>
      <c r="R2029" t="str">
        <f t="shared" si="1032"/>
        <v>No tiene cetoacidosis</v>
      </c>
      <c r="S2029">
        <v>0</v>
      </c>
      <c r="T2029" t="str">
        <f t="shared" si="1033"/>
        <v>No tiene Insuficiencia</v>
      </c>
      <c r="U2029">
        <v>1</v>
      </c>
      <c r="V2029" t="str">
        <f t="shared" si="1034"/>
        <v>Hipertenso</v>
      </c>
      <c r="W2029">
        <v>1</v>
      </c>
      <c r="X2029" t="str">
        <f t="shared" si="1023"/>
        <v>Normal</v>
      </c>
      <c r="Y2029">
        <v>30</v>
      </c>
      <c r="Z2029" t="str">
        <f t="shared" si="1024"/>
        <v>Normal</v>
      </c>
      <c r="AA2029">
        <v>108</v>
      </c>
      <c r="AB2029" t="str">
        <f t="shared" si="1035"/>
        <v>Normal</v>
      </c>
      <c r="AC2029">
        <v>18</v>
      </c>
      <c r="AD2029" t="str">
        <f t="shared" si="1036"/>
        <v>Normal</v>
      </c>
      <c r="AE2029">
        <v>16</v>
      </c>
      <c r="AF2029" t="str">
        <f t="shared" si="1037"/>
        <v>Normal</v>
      </c>
      <c r="AG2029">
        <v>2271</v>
      </c>
      <c r="AH2029" t="str">
        <f t="shared" si="1038"/>
        <v>Poliuria</v>
      </c>
      <c r="AI2029">
        <v>0</v>
      </c>
      <c r="AJ2029" t="str">
        <f t="shared" si="1039"/>
        <v>No Diabetico</v>
      </c>
      <c r="AK2029">
        <v>97</v>
      </c>
      <c r="AL2029" t="str">
        <f t="shared" si="1040"/>
        <v>Normal</v>
      </c>
      <c r="AM2029">
        <v>6.2</v>
      </c>
      <c r="AN2029" t="str">
        <f t="shared" si="1041"/>
        <v>Prediabetes</v>
      </c>
      <c r="AO2029">
        <v>151</v>
      </c>
      <c r="AP2029" t="str">
        <f t="shared" si="1042"/>
        <v>Normal</v>
      </c>
      <c r="AQ2029">
        <v>93</v>
      </c>
      <c r="AR2029" t="str">
        <f t="shared" si="1043"/>
        <v>Normal</v>
      </c>
      <c r="AS2029">
        <v>45</v>
      </c>
      <c r="AT2029" t="str">
        <f t="shared" si="1044"/>
        <v>Bajo</v>
      </c>
      <c r="AU2029">
        <v>158</v>
      </c>
      <c r="AV2029" t="str">
        <f t="shared" si="1045"/>
        <v>Alto</v>
      </c>
      <c r="AW2029">
        <v>138</v>
      </c>
      <c r="AX2029" t="str">
        <f t="shared" si="1046"/>
        <v>Normal</v>
      </c>
      <c r="AY2029">
        <v>4.5999999999999996</v>
      </c>
      <c r="AZ2029" t="str">
        <f t="shared" si="1047"/>
        <v>Normal</v>
      </c>
      <c r="BA2029">
        <v>14.4</v>
      </c>
      <c r="BB2029" t="str">
        <f t="shared" si="1025"/>
        <v>Normal</v>
      </c>
      <c r="BC2029">
        <v>10.5</v>
      </c>
      <c r="BD2029" t="str">
        <f t="shared" si="1048"/>
        <v>Normal</v>
      </c>
      <c r="BE2029">
        <v>3.8</v>
      </c>
      <c r="BF2029" t="str">
        <f t="shared" si="1049"/>
        <v>Normal</v>
      </c>
      <c r="BG2029">
        <v>0</v>
      </c>
      <c r="BH2029" t="str">
        <f t="shared" si="1050"/>
        <v>No Toma ECA</v>
      </c>
      <c r="BI2029">
        <v>0</v>
      </c>
      <c r="BJ2029" t="str">
        <f t="shared" si="1051"/>
        <v>No toma ARB</v>
      </c>
      <c r="BK2029">
        <v>1</v>
      </c>
      <c r="BL2029" t="str">
        <f t="shared" si="1052"/>
        <v>Toma diureticos</v>
      </c>
      <c r="BM2029">
        <v>0</v>
      </c>
      <c r="BN2029" t="str">
        <f t="shared" si="1053"/>
        <v>No toma estatinas</v>
      </c>
      <c r="BO2029">
        <v>0</v>
      </c>
      <c r="BP2029" t="str">
        <f t="shared" si="1054"/>
        <v>Sano</v>
      </c>
      <c r="BQ2029">
        <v>1</v>
      </c>
      <c r="BR2029" t="str">
        <f t="shared" si="1055"/>
        <v>Enfermedad cardiovascular</v>
      </c>
    </row>
    <row r="2030" spans="1:70" x14ac:dyDescent="0.25">
      <c r="A2030" t="s">
        <v>2030</v>
      </c>
      <c r="B2030">
        <v>61</v>
      </c>
      <c r="C2030" t="str">
        <f t="shared" si="1026"/>
        <v>Adulto Mayor</v>
      </c>
      <c r="D2030" t="s">
        <v>6</v>
      </c>
      <c r="E2030">
        <v>29.5</v>
      </c>
      <c r="F2030" t="str">
        <f t="shared" si="1027"/>
        <v>Sobrepeso</v>
      </c>
      <c r="G2030">
        <v>1</v>
      </c>
      <c r="H2030" t="str">
        <f t="shared" si="1028"/>
        <v>Tiene herencia</v>
      </c>
      <c r="I2030">
        <v>159</v>
      </c>
      <c r="J2030">
        <v>110</v>
      </c>
      <c r="K2030">
        <v>75</v>
      </c>
      <c r="L2030" t="str">
        <f t="shared" si="1029"/>
        <v>Normal</v>
      </c>
      <c r="M2030">
        <v>45</v>
      </c>
      <c r="N2030" t="str">
        <f t="shared" si="1030"/>
        <v>Intermedia</v>
      </c>
      <c r="O2030">
        <v>3</v>
      </c>
      <c r="P2030" t="str">
        <f t="shared" si="1031"/>
        <v>Limitacion marcada</v>
      </c>
      <c r="Q2030">
        <v>0</v>
      </c>
      <c r="R2030" t="str">
        <f t="shared" si="1032"/>
        <v>No tiene cetoacidosis</v>
      </c>
      <c r="S2030">
        <v>1</v>
      </c>
      <c r="T2030" t="str">
        <f t="shared" si="1033"/>
        <v>Tiene Insuficiencia</v>
      </c>
      <c r="U2030">
        <v>1</v>
      </c>
      <c r="V2030" t="str">
        <f t="shared" si="1034"/>
        <v>Hipertenso</v>
      </c>
      <c r="W2030">
        <v>2.6</v>
      </c>
      <c r="X2030" t="str">
        <f t="shared" si="1023"/>
        <v>Alto</v>
      </c>
      <c r="Y2030">
        <v>66</v>
      </c>
      <c r="Z2030" t="str">
        <f t="shared" si="1024"/>
        <v>Elevado</v>
      </c>
      <c r="AA2030">
        <v>38</v>
      </c>
      <c r="AB2030" t="str">
        <f t="shared" si="1035"/>
        <v>Funcion disminuida moderada</v>
      </c>
      <c r="AC2030">
        <v>1136</v>
      </c>
      <c r="AD2030" t="str">
        <f t="shared" si="1036"/>
        <v>Proteinuria</v>
      </c>
      <c r="AE2030">
        <v>1022</v>
      </c>
      <c r="AF2030" t="str">
        <f t="shared" si="1037"/>
        <v>Macroalbuminuria</v>
      </c>
      <c r="AG2030">
        <v>691</v>
      </c>
      <c r="AH2030" t="str">
        <f t="shared" si="1038"/>
        <v>Poliuria</v>
      </c>
      <c r="AI2030">
        <v>1</v>
      </c>
      <c r="AJ2030" t="str">
        <f t="shared" si="1039"/>
        <v>Diabetico</v>
      </c>
      <c r="AK2030">
        <v>138</v>
      </c>
      <c r="AL2030" t="str">
        <f t="shared" si="1040"/>
        <v>Diabetes</v>
      </c>
      <c r="AM2030">
        <v>8.1</v>
      </c>
      <c r="AN2030" t="str">
        <f t="shared" si="1041"/>
        <v>Diabetes</v>
      </c>
      <c r="AO2030">
        <v>235</v>
      </c>
      <c r="AP2030" t="str">
        <f t="shared" si="1042"/>
        <v>Alto</v>
      </c>
      <c r="AQ2030">
        <v>171</v>
      </c>
      <c r="AR2030" t="str">
        <f t="shared" si="1043"/>
        <v>Alto</v>
      </c>
      <c r="AS2030">
        <v>33</v>
      </c>
      <c r="AT2030" t="str">
        <f t="shared" si="1044"/>
        <v>Bajo</v>
      </c>
      <c r="AU2030">
        <v>314</v>
      </c>
      <c r="AV2030" t="str">
        <f t="shared" si="1045"/>
        <v>Alto</v>
      </c>
      <c r="AW2030">
        <v>126</v>
      </c>
      <c r="AX2030" t="str">
        <f t="shared" si="1046"/>
        <v>Bajo</v>
      </c>
      <c r="AY2030">
        <v>6.4</v>
      </c>
      <c r="AZ2030" t="str">
        <f t="shared" si="1047"/>
        <v>Alto</v>
      </c>
      <c r="BA2030">
        <v>9.6</v>
      </c>
      <c r="BB2030" t="str">
        <f t="shared" si="1025"/>
        <v>Baja</v>
      </c>
      <c r="BC2030">
        <v>8.1</v>
      </c>
      <c r="BD2030" t="str">
        <f t="shared" si="1048"/>
        <v>Bajo</v>
      </c>
      <c r="BE2030">
        <v>6.7</v>
      </c>
      <c r="BF2030" t="str">
        <f t="shared" si="1049"/>
        <v>Alto</v>
      </c>
      <c r="BG2030">
        <v>1</v>
      </c>
      <c r="BH2030" t="str">
        <f t="shared" si="1050"/>
        <v>Toma ECA</v>
      </c>
      <c r="BI2030">
        <v>0</v>
      </c>
      <c r="BJ2030" t="str">
        <f t="shared" si="1051"/>
        <v>No toma ARB</v>
      </c>
      <c r="BK2030">
        <v>0</v>
      </c>
      <c r="BL2030" t="str">
        <f t="shared" si="1052"/>
        <v>No toma diureticos</v>
      </c>
      <c r="BM2030">
        <v>1</v>
      </c>
      <c r="BN2030" t="str">
        <f t="shared" si="1053"/>
        <v>Toma estatinas</v>
      </c>
      <c r="BO2030">
        <v>1</v>
      </c>
      <c r="BP2030" t="str">
        <f t="shared" si="1054"/>
        <v>Enfermedad renal</v>
      </c>
      <c r="BQ2030">
        <v>1</v>
      </c>
      <c r="BR2030" t="str">
        <f t="shared" si="1055"/>
        <v>Enfermedad cardiovascular</v>
      </c>
    </row>
    <row r="2031" spans="1:70" x14ac:dyDescent="0.25">
      <c r="A2031" t="s">
        <v>2031</v>
      </c>
      <c r="B2031">
        <v>81</v>
      </c>
      <c r="C2031" t="str">
        <f t="shared" si="1026"/>
        <v>Adulto Mayor</v>
      </c>
      <c r="D2031" t="s">
        <v>6</v>
      </c>
      <c r="E2031">
        <v>25.4</v>
      </c>
      <c r="F2031" t="str">
        <f t="shared" si="1027"/>
        <v>Sobrepeso</v>
      </c>
      <c r="G2031">
        <v>1</v>
      </c>
      <c r="H2031" t="str">
        <f t="shared" si="1028"/>
        <v>Tiene herencia</v>
      </c>
      <c r="I2031">
        <v>141</v>
      </c>
      <c r="J2031">
        <v>109</v>
      </c>
      <c r="K2031">
        <v>77</v>
      </c>
      <c r="L2031" t="str">
        <f t="shared" si="1029"/>
        <v>Normal</v>
      </c>
      <c r="M2031">
        <v>33</v>
      </c>
      <c r="N2031" t="str">
        <f t="shared" si="1030"/>
        <v>Reducida</v>
      </c>
      <c r="O2031">
        <v>4</v>
      </c>
      <c r="P2031" t="str">
        <f t="shared" si="1031"/>
        <v>Incapacidad</v>
      </c>
      <c r="Q2031">
        <v>1</v>
      </c>
      <c r="R2031" t="str">
        <f t="shared" si="1032"/>
        <v>Tiene cetoacidosis</v>
      </c>
      <c r="S2031">
        <v>1</v>
      </c>
      <c r="T2031" t="str">
        <f t="shared" si="1033"/>
        <v>Tiene Insuficiencia</v>
      </c>
      <c r="U2031">
        <v>1</v>
      </c>
      <c r="V2031" t="str">
        <f t="shared" si="1034"/>
        <v>Hipertenso</v>
      </c>
      <c r="W2031">
        <v>1.6</v>
      </c>
      <c r="X2031" t="str">
        <f t="shared" si="1023"/>
        <v>Alto</v>
      </c>
      <c r="Y2031">
        <v>93</v>
      </c>
      <c r="Z2031" t="str">
        <f t="shared" si="1024"/>
        <v>Elevado</v>
      </c>
      <c r="AA2031">
        <v>36</v>
      </c>
      <c r="AB2031" t="str">
        <f t="shared" si="1035"/>
        <v>Funcion disminuida moderada</v>
      </c>
      <c r="AC2031">
        <v>2770</v>
      </c>
      <c r="AD2031" t="str">
        <f t="shared" si="1036"/>
        <v>Proteinuria</v>
      </c>
      <c r="AE2031">
        <v>2216</v>
      </c>
      <c r="AF2031" t="str">
        <f t="shared" si="1037"/>
        <v>Macroalbuminuria</v>
      </c>
      <c r="AG2031">
        <v>628</v>
      </c>
      <c r="AH2031" t="str">
        <f t="shared" si="1038"/>
        <v>Poliuria</v>
      </c>
      <c r="AI2031">
        <v>1</v>
      </c>
      <c r="AJ2031" t="str">
        <f t="shared" si="1039"/>
        <v>Diabetico</v>
      </c>
      <c r="AK2031">
        <v>123</v>
      </c>
      <c r="AL2031" t="str">
        <f t="shared" si="1040"/>
        <v>Prediabetes</v>
      </c>
      <c r="AM2031">
        <v>7.9</v>
      </c>
      <c r="AN2031" t="str">
        <f t="shared" si="1041"/>
        <v>Diabetes</v>
      </c>
      <c r="AO2031">
        <v>201</v>
      </c>
      <c r="AP2031" t="str">
        <f t="shared" si="1042"/>
        <v>Alto</v>
      </c>
      <c r="AQ2031">
        <v>208</v>
      </c>
      <c r="AR2031" t="str">
        <f t="shared" si="1043"/>
        <v>Muy alto</v>
      </c>
      <c r="AS2031">
        <v>33</v>
      </c>
      <c r="AT2031" t="str">
        <f t="shared" si="1044"/>
        <v>Bajo</v>
      </c>
      <c r="AU2031">
        <v>209</v>
      </c>
      <c r="AV2031" t="str">
        <f t="shared" si="1045"/>
        <v>Alto</v>
      </c>
      <c r="AW2031">
        <v>133</v>
      </c>
      <c r="AX2031" t="str">
        <f t="shared" si="1046"/>
        <v>Bajo</v>
      </c>
      <c r="AY2031">
        <v>5</v>
      </c>
      <c r="AZ2031" t="str">
        <f t="shared" si="1047"/>
        <v>Normal</v>
      </c>
      <c r="BA2031">
        <v>8.3000000000000007</v>
      </c>
      <c r="BB2031" t="str">
        <f t="shared" si="1025"/>
        <v>Baja</v>
      </c>
      <c r="BC2031">
        <v>7.5</v>
      </c>
      <c r="BD2031" t="str">
        <f t="shared" si="1048"/>
        <v>Bajo</v>
      </c>
      <c r="BE2031">
        <v>7.3</v>
      </c>
      <c r="BF2031" t="str">
        <f t="shared" si="1049"/>
        <v>Alto</v>
      </c>
      <c r="BG2031">
        <v>1</v>
      </c>
      <c r="BH2031" t="str">
        <f t="shared" si="1050"/>
        <v>Toma ECA</v>
      </c>
      <c r="BI2031">
        <v>1</v>
      </c>
      <c r="BJ2031" t="str">
        <f t="shared" si="1051"/>
        <v>Toma ARB</v>
      </c>
      <c r="BK2031">
        <v>1</v>
      </c>
      <c r="BL2031" t="str">
        <f t="shared" si="1052"/>
        <v>Toma diureticos</v>
      </c>
      <c r="BM2031">
        <v>1</v>
      </c>
      <c r="BN2031" t="str">
        <f t="shared" si="1053"/>
        <v>Toma estatinas</v>
      </c>
      <c r="BO2031">
        <v>1</v>
      </c>
      <c r="BP2031" t="str">
        <f t="shared" si="1054"/>
        <v>Enfermedad renal</v>
      </c>
      <c r="BQ2031">
        <v>0</v>
      </c>
      <c r="BR2031" t="str">
        <f t="shared" si="1055"/>
        <v>Sano</v>
      </c>
    </row>
    <row r="2032" spans="1:70" x14ac:dyDescent="0.25">
      <c r="A2032" t="s">
        <v>2032</v>
      </c>
      <c r="B2032">
        <v>55</v>
      </c>
      <c r="C2032" t="str">
        <f t="shared" si="1026"/>
        <v>Adulto</v>
      </c>
      <c r="D2032" t="s">
        <v>6</v>
      </c>
      <c r="E2032">
        <v>19.8</v>
      </c>
      <c r="F2032" t="str">
        <f t="shared" si="1027"/>
        <v>Peso Normal</v>
      </c>
      <c r="G2032">
        <v>1</v>
      </c>
      <c r="H2032" t="str">
        <f t="shared" si="1028"/>
        <v>Tiene herencia</v>
      </c>
      <c r="I2032">
        <v>128</v>
      </c>
      <c r="J2032">
        <v>77</v>
      </c>
      <c r="K2032">
        <v>77</v>
      </c>
      <c r="L2032" t="str">
        <f t="shared" si="1029"/>
        <v>Normal</v>
      </c>
      <c r="M2032">
        <v>60</v>
      </c>
      <c r="N2032" t="str">
        <f t="shared" si="1030"/>
        <v>Normal</v>
      </c>
      <c r="O2032">
        <v>1</v>
      </c>
      <c r="P2032" t="str">
        <f t="shared" si="1031"/>
        <v>Sin limitaciones</v>
      </c>
      <c r="Q2032">
        <v>0</v>
      </c>
      <c r="R2032" t="str">
        <f t="shared" si="1032"/>
        <v>No tiene cetoacidosis</v>
      </c>
      <c r="S2032">
        <v>0</v>
      </c>
      <c r="T2032" t="str">
        <f t="shared" si="1033"/>
        <v>No tiene Insuficiencia</v>
      </c>
      <c r="U2032">
        <v>0</v>
      </c>
      <c r="V2032" t="str">
        <f t="shared" si="1034"/>
        <v>Normotenso</v>
      </c>
      <c r="W2032">
        <v>1.2</v>
      </c>
      <c r="X2032" t="str">
        <f t="shared" si="1023"/>
        <v>Alto</v>
      </c>
      <c r="Y2032">
        <v>40</v>
      </c>
      <c r="Z2032" t="str">
        <f t="shared" si="1024"/>
        <v>Normal</v>
      </c>
      <c r="AA2032">
        <v>114</v>
      </c>
      <c r="AB2032" t="str">
        <f t="shared" si="1035"/>
        <v>Normal</v>
      </c>
      <c r="AC2032">
        <v>6</v>
      </c>
      <c r="AD2032" t="str">
        <f t="shared" si="1036"/>
        <v>Normal</v>
      </c>
      <c r="AE2032">
        <v>4</v>
      </c>
      <c r="AF2032" t="str">
        <f t="shared" si="1037"/>
        <v>Normal</v>
      </c>
      <c r="AG2032">
        <v>1386</v>
      </c>
      <c r="AH2032" t="str">
        <f t="shared" si="1038"/>
        <v>Poliuria</v>
      </c>
      <c r="AI2032">
        <v>0</v>
      </c>
      <c r="AJ2032" t="str">
        <f t="shared" si="1039"/>
        <v>No Diabetico</v>
      </c>
      <c r="AK2032">
        <v>95</v>
      </c>
      <c r="AL2032" t="str">
        <f t="shared" si="1040"/>
        <v>Normal</v>
      </c>
      <c r="AM2032">
        <v>5</v>
      </c>
      <c r="AN2032" t="str">
        <f t="shared" si="1041"/>
        <v>Normal</v>
      </c>
      <c r="AO2032">
        <v>217</v>
      </c>
      <c r="AP2032" t="str">
        <f t="shared" si="1042"/>
        <v>Alto</v>
      </c>
      <c r="AQ2032">
        <v>124</v>
      </c>
      <c r="AR2032" t="str">
        <f t="shared" si="1043"/>
        <v>Casi normal</v>
      </c>
      <c r="AS2032">
        <v>41</v>
      </c>
      <c r="AT2032" t="str">
        <f t="shared" si="1044"/>
        <v>Bajo</v>
      </c>
      <c r="AU2032">
        <v>168</v>
      </c>
      <c r="AV2032" t="str">
        <f t="shared" si="1045"/>
        <v>Alto</v>
      </c>
      <c r="AW2032">
        <v>136</v>
      </c>
      <c r="AX2032" t="str">
        <f t="shared" si="1046"/>
        <v>Normal</v>
      </c>
      <c r="AY2032">
        <v>3.6</v>
      </c>
      <c r="AZ2032" t="str">
        <f t="shared" si="1047"/>
        <v>Normal</v>
      </c>
      <c r="BA2032">
        <v>12.4</v>
      </c>
      <c r="BB2032" t="str">
        <f t="shared" si="1025"/>
        <v>Normal</v>
      </c>
      <c r="BC2032">
        <v>9.6999999999999993</v>
      </c>
      <c r="BD2032" t="str">
        <f t="shared" si="1048"/>
        <v>Normal</v>
      </c>
      <c r="BE2032">
        <v>3.8</v>
      </c>
      <c r="BF2032" t="str">
        <f t="shared" si="1049"/>
        <v>Normal</v>
      </c>
      <c r="BG2032">
        <v>0</v>
      </c>
      <c r="BH2032" t="str">
        <f t="shared" si="1050"/>
        <v>No Toma ECA</v>
      </c>
      <c r="BI2032">
        <v>1</v>
      </c>
      <c r="BJ2032" t="str">
        <f t="shared" si="1051"/>
        <v>Toma ARB</v>
      </c>
      <c r="BK2032">
        <v>1</v>
      </c>
      <c r="BL2032" t="str">
        <f t="shared" si="1052"/>
        <v>Toma diureticos</v>
      </c>
      <c r="BM2032">
        <v>1</v>
      </c>
      <c r="BN2032" t="str">
        <f t="shared" si="1053"/>
        <v>Toma estatinas</v>
      </c>
      <c r="BO2032">
        <v>0</v>
      </c>
      <c r="BP2032" t="str">
        <f t="shared" si="1054"/>
        <v>Sano</v>
      </c>
      <c r="BQ2032">
        <v>1</v>
      </c>
      <c r="BR2032" t="str">
        <f t="shared" si="1055"/>
        <v>Enfermedad cardiovascular</v>
      </c>
    </row>
    <row r="2033" spans="1:70" x14ac:dyDescent="0.25">
      <c r="A2033" t="s">
        <v>2033</v>
      </c>
      <c r="B2033">
        <v>75</v>
      </c>
      <c r="C2033" t="str">
        <f t="shared" si="1026"/>
        <v>Adulto Mayor</v>
      </c>
      <c r="D2033" t="s">
        <v>1</v>
      </c>
      <c r="E2033">
        <v>26.4</v>
      </c>
      <c r="F2033" t="str">
        <f t="shared" si="1027"/>
        <v>Sobrepeso</v>
      </c>
      <c r="G2033">
        <v>1</v>
      </c>
      <c r="H2033" t="str">
        <f t="shared" si="1028"/>
        <v>Tiene herencia</v>
      </c>
      <c r="I2033">
        <v>176</v>
      </c>
      <c r="J2033">
        <v>97</v>
      </c>
      <c r="K2033">
        <v>75</v>
      </c>
      <c r="L2033" t="str">
        <f t="shared" si="1029"/>
        <v>Normal</v>
      </c>
      <c r="M2033">
        <v>49</v>
      </c>
      <c r="N2033" t="str">
        <f t="shared" si="1030"/>
        <v>Intermedia</v>
      </c>
      <c r="O2033">
        <v>3</v>
      </c>
      <c r="P2033" t="str">
        <f t="shared" si="1031"/>
        <v>Limitacion marcada</v>
      </c>
      <c r="Q2033">
        <v>1</v>
      </c>
      <c r="R2033" t="str">
        <f t="shared" si="1032"/>
        <v>Tiene cetoacidosis</v>
      </c>
      <c r="S2033">
        <v>1</v>
      </c>
      <c r="T2033" t="str">
        <f t="shared" si="1033"/>
        <v>Tiene Insuficiencia</v>
      </c>
      <c r="U2033">
        <v>1</v>
      </c>
      <c r="V2033" t="str">
        <f t="shared" si="1034"/>
        <v>Hipertenso</v>
      </c>
      <c r="W2033">
        <v>1.7</v>
      </c>
      <c r="X2033" t="str">
        <f t="shared" si="1023"/>
        <v>Alto</v>
      </c>
      <c r="Y2033">
        <v>102</v>
      </c>
      <c r="Z2033" t="str">
        <f t="shared" si="1024"/>
        <v>Riesgo</v>
      </c>
      <c r="AA2033">
        <v>56</v>
      </c>
      <c r="AB2033" t="str">
        <f t="shared" si="1035"/>
        <v>Funcion disminuida moderada</v>
      </c>
      <c r="AC2033">
        <v>578</v>
      </c>
      <c r="AD2033" t="str">
        <f t="shared" si="1036"/>
        <v>Proteinuria</v>
      </c>
      <c r="AE2033">
        <v>520</v>
      </c>
      <c r="AF2033" t="str">
        <f t="shared" si="1037"/>
        <v>Macroalbuminuria</v>
      </c>
      <c r="AG2033">
        <v>507</v>
      </c>
      <c r="AH2033" t="str">
        <f t="shared" si="1038"/>
        <v>Poliuria</v>
      </c>
      <c r="AI2033">
        <v>1</v>
      </c>
      <c r="AJ2033" t="str">
        <f t="shared" si="1039"/>
        <v>Diabetico</v>
      </c>
      <c r="AK2033">
        <v>207</v>
      </c>
      <c r="AL2033" t="str">
        <f t="shared" si="1040"/>
        <v>Diabetes</v>
      </c>
      <c r="AM2033">
        <v>11</v>
      </c>
      <c r="AN2033" t="str">
        <f t="shared" si="1041"/>
        <v>Diabetes</v>
      </c>
      <c r="AO2033">
        <v>298</v>
      </c>
      <c r="AP2033" t="str">
        <f t="shared" si="1042"/>
        <v>Riesgo</v>
      </c>
      <c r="AQ2033">
        <v>160</v>
      </c>
      <c r="AR2033" t="str">
        <f t="shared" si="1043"/>
        <v>Alto</v>
      </c>
      <c r="AS2033">
        <v>39</v>
      </c>
      <c r="AT2033" t="str">
        <f t="shared" si="1044"/>
        <v>Bajo</v>
      </c>
      <c r="AU2033">
        <v>375</v>
      </c>
      <c r="AV2033" t="str">
        <f t="shared" si="1045"/>
        <v>Alto</v>
      </c>
      <c r="AW2033">
        <v>127</v>
      </c>
      <c r="AX2033" t="str">
        <f t="shared" si="1046"/>
        <v>Bajo</v>
      </c>
      <c r="AY2033">
        <v>5.9</v>
      </c>
      <c r="AZ2033" t="str">
        <f t="shared" si="1047"/>
        <v>Alto</v>
      </c>
      <c r="BA2033">
        <v>10.5</v>
      </c>
      <c r="BB2033" t="str">
        <f t="shared" si="1025"/>
        <v>Baja</v>
      </c>
      <c r="BC2033">
        <v>8.4</v>
      </c>
      <c r="BD2033" t="str">
        <f t="shared" si="1048"/>
        <v>Bajo</v>
      </c>
      <c r="BE2033">
        <v>4.8</v>
      </c>
      <c r="BF2033" t="str">
        <f t="shared" si="1049"/>
        <v>Alto</v>
      </c>
      <c r="BG2033">
        <v>1</v>
      </c>
      <c r="BH2033" t="str">
        <f t="shared" si="1050"/>
        <v>Toma ECA</v>
      </c>
      <c r="BI2033">
        <v>1</v>
      </c>
      <c r="BJ2033" t="str">
        <f t="shared" si="1051"/>
        <v>Toma ARB</v>
      </c>
      <c r="BK2033">
        <v>1</v>
      </c>
      <c r="BL2033" t="str">
        <f t="shared" si="1052"/>
        <v>Toma diureticos</v>
      </c>
      <c r="BM2033">
        <v>1</v>
      </c>
      <c r="BN2033" t="str">
        <f t="shared" si="1053"/>
        <v>Toma estatinas</v>
      </c>
      <c r="BO2033">
        <v>1</v>
      </c>
      <c r="BP2033" t="str">
        <f t="shared" si="1054"/>
        <v>Enfermedad renal</v>
      </c>
      <c r="BQ2033">
        <v>1</v>
      </c>
      <c r="BR2033" t="str">
        <f t="shared" si="1055"/>
        <v>Enfermedad cardiovascular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tabSelected="1" zoomScaleNormal="100" workbookViewId="0">
      <selection activeCell="O6" sqref="O6"/>
    </sheetView>
  </sheetViews>
  <sheetFormatPr baseColWidth="10" defaultRowHeight="15" x14ac:dyDescent="0.25"/>
  <cols>
    <col min="1" max="1" width="11.42578125" customWidth="1"/>
    <col min="2" max="2" width="9.7109375" customWidth="1"/>
    <col min="3" max="3" width="17" customWidth="1"/>
    <col min="4" max="4" width="5.28515625" customWidth="1"/>
    <col min="5" max="5" width="12.5703125" customWidth="1"/>
    <col min="6" max="6" width="11.42578125" customWidth="1"/>
    <col min="7" max="7" width="14.42578125" customWidth="1"/>
    <col min="12" max="12" width="8.140625" customWidth="1"/>
  </cols>
  <sheetData>
    <row r="1" spans="1:14" ht="15" customHeight="1" x14ac:dyDescent="0.25">
      <c r="A1" s="6" t="s">
        <v>2117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17" spans="2:4" x14ac:dyDescent="0.25">
      <c r="B17" s="3" t="s">
        <v>2112</v>
      </c>
      <c r="C17" s="3" t="s">
        <v>2111</v>
      </c>
    </row>
    <row r="18" spans="2:4" x14ac:dyDescent="0.25">
      <c r="B18" s="3" t="s">
        <v>2035</v>
      </c>
      <c r="C18" t="s">
        <v>2102</v>
      </c>
      <c r="D18" t="s">
        <v>2103</v>
      </c>
    </row>
    <row r="19" spans="2:4" x14ac:dyDescent="0.25">
      <c r="B19" s="4" t="s">
        <v>2105</v>
      </c>
      <c r="C19" s="5">
        <v>0</v>
      </c>
      <c r="D19" s="5">
        <v>233</v>
      </c>
    </row>
    <row r="20" spans="2:4" x14ac:dyDescent="0.25">
      <c r="B20" s="4" t="s">
        <v>2106</v>
      </c>
      <c r="C20" s="5">
        <v>0</v>
      </c>
      <c r="D20" s="5">
        <v>242</v>
      </c>
    </row>
    <row r="21" spans="2:4" x14ac:dyDescent="0.25">
      <c r="B21" s="4" t="s">
        <v>2107</v>
      </c>
      <c r="C21" s="5">
        <v>290</v>
      </c>
      <c r="D21" s="5">
        <v>292</v>
      </c>
    </row>
    <row r="22" spans="2:4" x14ac:dyDescent="0.25">
      <c r="B22" s="4" t="s">
        <v>2108</v>
      </c>
      <c r="C22" s="5">
        <v>284</v>
      </c>
      <c r="D22" s="5">
        <v>232</v>
      </c>
    </row>
    <row r="23" spans="2:4" x14ac:dyDescent="0.25">
      <c r="B23" s="4" t="s">
        <v>2109</v>
      </c>
      <c r="C23" s="5">
        <v>288</v>
      </c>
      <c r="D23" s="5">
        <v>20</v>
      </c>
    </row>
    <row r="24" spans="2:4" x14ac:dyDescent="0.25">
      <c r="B24" s="4" t="s">
        <v>2110</v>
      </c>
      <c r="C24" s="5">
        <v>151</v>
      </c>
      <c r="D24" s="5">
        <v>0</v>
      </c>
    </row>
  </sheetData>
  <mergeCells count="1">
    <mergeCell ref="A1:N2"/>
  </mergeCells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"/>
  <sheetViews>
    <sheetView workbookViewId="0">
      <selection activeCell="U6" sqref="U6"/>
    </sheetView>
  </sheetViews>
  <sheetFormatPr baseColWidth="10" defaultRowHeight="15" x14ac:dyDescent="0.25"/>
  <cols>
    <col min="2" max="2" width="9.85546875" customWidth="1"/>
    <col min="3" max="3" width="25.140625" customWidth="1"/>
    <col min="4" max="4" width="5.28515625" customWidth="1"/>
    <col min="5" max="5" width="12.5703125" bestFit="1" customWidth="1"/>
  </cols>
  <sheetData>
    <row r="1" spans="1:19" ht="15" customHeight="1" x14ac:dyDescent="0.25">
      <c r="A1" s="6" t="s">
        <v>2116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ht="15" customHeight="1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9" ht="1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13" spans="1:19" x14ac:dyDescent="0.25">
      <c r="B13" s="3" t="s">
        <v>2114</v>
      </c>
      <c r="C13" s="3" t="s">
        <v>2111</v>
      </c>
    </row>
    <row r="14" spans="1:19" x14ac:dyDescent="0.25">
      <c r="B14" s="3" t="s">
        <v>2035</v>
      </c>
      <c r="C14" t="s">
        <v>2104</v>
      </c>
      <c r="D14" t="s">
        <v>2103</v>
      </c>
    </row>
    <row r="15" spans="1:19" x14ac:dyDescent="0.25">
      <c r="B15" s="4" t="s">
        <v>2105</v>
      </c>
      <c r="C15" s="5">
        <v>107</v>
      </c>
      <c r="D15" s="5">
        <v>126</v>
      </c>
    </row>
    <row r="16" spans="1:19" x14ac:dyDescent="0.25">
      <c r="B16" s="4" t="s">
        <v>2106</v>
      </c>
      <c r="C16" s="5">
        <v>119</v>
      </c>
      <c r="D16" s="5">
        <v>123</v>
      </c>
    </row>
    <row r="17" spans="2:4" x14ac:dyDescent="0.25">
      <c r="B17" s="4" t="s">
        <v>2107</v>
      </c>
      <c r="C17" s="5">
        <v>311</v>
      </c>
      <c r="D17" s="5">
        <v>271</v>
      </c>
    </row>
    <row r="18" spans="2:4" x14ac:dyDescent="0.25">
      <c r="B18" s="4" t="s">
        <v>2108</v>
      </c>
      <c r="C18" s="5">
        <v>241</v>
      </c>
      <c r="D18" s="5">
        <v>275</v>
      </c>
    </row>
    <row r="19" spans="2:4" x14ac:dyDescent="0.25">
      <c r="B19" s="4" t="s">
        <v>2109</v>
      </c>
      <c r="C19" s="5">
        <v>156</v>
      </c>
      <c r="D19" s="5">
        <v>152</v>
      </c>
    </row>
    <row r="20" spans="2:4" x14ac:dyDescent="0.25">
      <c r="B20" s="4" t="s">
        <v>2110</v>
      </c>
      <c r="C20" s="5">
        <v>76</v>
      </c>
      <c r="D20" s="5">
        <v>75</v>
      </c>
    </row>
  </sheetData>
  <mergeCells count="1">
    <mergeCell ref="A1:S3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Informe1</vt:lpstr>
      <vt:lpstr>Informe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Constanza</cp:lastModifiedBy>
  <dcterms:created xsi:type="dcterms:W3CDTF">2026-02-20T13:32:47Z</dcterms:created>
  <dcterms:modified xsi:type="dcterms:W3CDTF">2026-04-24T13:29:33Z</dcterms:modified>
</cp:coreProperties>
</file>